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X23" i="12"/>
  <c r="Y17" i="7"/>
  <c r="X19" i="12"/>
  <c r="Y15" i="7"/>
  <c r="X15" i="7"/>
  <c r="X11" i="12"/>
  <c r="X7" i="12"/>
  <c r="X4" i="7"/>
  <c r="Y30" i="12"/>
  <c r="X29" i="12"/>
  <c r="Y26" i="12"/>
  <c r="Y23" i="12"/>
  <c r="Y22" i="12"/>
  <c r="Y20" i="12"/>
  <c r="Y19" i="12"/>
  <c r="Y18" i="10"/>
  <c r="X17" i="8"/>
  <c r="Y15" i="8"/>
  <c r="X15" i="8"/>
  <c r="X14" i="10"/>
  <c r="X12" i="12"/>
  <c r="Y11" i="12"/>
  <c r="Y10" i="12"/>
  <c r="X8" i="10"/>
  <c r="Y7" i="12"/>
  <c r="Y6" i="12"/>
  <c r="X6" i="12"/>
  <c r="Y32" i="13"/>
  <c r="X31" i="13"/>
  <c r="X30" i="10"/>
  <c r="Y27" i="9"/>
  <c r="X27" i="9"/>
  <c r="X27" i="13" s="1"/>
  <c r="Y24" i="13"/>
  <c r="Y23" i="13"/>
  <c r="Y20" i="13"/>
  <c r="Y19" i="10"/>
  <c r="Y17" i="9"/>
  <c r="Y15" i="9"/>
  <c r="X15" i="9"/>
  <c r="Y14" i="10"/>
  <c r="Y12" i="13"/>
  <c r="Y10" i="10"/>
  <c r="Y8" i="13"/>
  <c r="Y6" i="13"/>
  <c r="X32" i="10"/>
  <c r="Y30" i="10"/>
  <c r="X28" i="10"/>
  <c r="X26" i="10"/>
  <c r="X25" i="10"/>
  <c r="X24" i="10"/>
  <c r="X22" i="10"/>
  <c r="X21" i="10"/>
  <c r="X20" i="10"/>
  <c r="X18" i="10"/>
  <c r="X16" i="10"/>
  <c r="X13" i="10"/>
  <c r="Y11" i="10"/>
  <c r="X10" i="10"/>
  <c r="X9" i="10"/>
  <c r="Y7" i="10"/>
  <c r="Y6" i="10"/>
  <c r="X5" i="10"/>
  <c r="X31" i="14"/>
  <c r="X31" i="17" s="1"/>
  <c r="X29" i="14"/>
  <c r="X24" i="14"/>
  <c r="X24" i="17" s="1"/>
  <c r="Y22" i="14"/>
  <c r="Y22" i="17" s="1"/>
  <c r="X22" i="14"/>
  <c r="X22" i="17" s="1"/>
  <c r="X17" i="11"/>
  <c r="Y15" i="11"/>
  <c r="X15" i="11"/>
  <c r="Y10" i="14"/>
  <c r="Y10" i="17" s="1"/>
  <c r="Y9" i="14"/>
  <c r="Y9" i="17" s="1"/>
  <c r="X9" i="14"/>
  <c r="X9" i="17" s="1"/>
  <c r="Y6" i="14"/>
  <c r="X5" i="14"/>
  <c r="Y32" i="12"/>
  <c r="X32" i="12"/>
  <c r="X30" i="12"/>
  <c r="Y28" i="12"/>
  <c r="X28" i="12"/>
  <c r="X26" i="12"/>
  <c r="Y24" i="12"/>
  <c r="X24" i="12"/>
  <c r="X22" i="12"/>
  <c r="X20" i="12"/>
  <c r="X18" i="12"/>
  <c r="Y12" i="12"/>
  <c r="X10" i="12"/>
  <c r="Y8" i="12"/>
  <c r="X32" i="13"/>
  <c r="Y31" i="13"/>
  <c r="Y30" i="13"/>
  <c r="X29" i="13"/>
  <c r="Y26" i="13"/>
  <c r="X26" i="13"/>
  <c r="X24" i="13"/>
  <c r="Y22" i="13"/>
  <c r="X22" i="13"/>
  <c r="X20" i="13"/>
  <c r="Y18" i="13"/>
  <c r="X18" i="13"/>
  <c r="X12" i="13"/>
  <c r="Y11" i="13"/>
  <c r="X10" i="13"/>
  <c r="X8" i="13"/>
  <c r="Y7" i="13"/>
  <c r="X6" i="13"/>
  <c r="Y32" i="14"/>
  <c r="Y32" i="17" s="1"/>
  <c r="X32" i="14"/>
  <c r="Y31" i="14"/>
  <c r="Y30" i="14"/>
  <c r="X30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Y23" i="14"/>
  <c r="Y23" i="17" s="1"/>
  <c r="X23" i="14"/>
  <c r="X23" i="17" s="1"/>
  <c r="X21" i="14"/>
  <c r="Y20" i="14"/>
  <c r="X20" i="14"/>
  <c r="Y19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X11" i="14"/>
  <c r="X11" i="17" s="1"/>
  <c r="X10" i="14"/>
  <c r="X10" i="17" s="1"/>
  <c r="Y8" i="14"/>
  <c r="X8" i="14"/>
  <c r="Y7" i="14"/>
  <c r="X6" i="14"/>
  <c r="X32" i="17"/>
  <c r="Y31" i="17"/>
  <c r="Y11" i="17"/>
  <c r="Y27" i="18"/>
  <c r="X27" i="18"/>
  <c r="Y15" i="18"/>
  <c r="X15" i="18"/>
  <c r="X14" i="18"/>
  <c r="X14" i="24" s="1"/>
  <c r="Y14" i="18"/>
  <c r="Y14" i="23" s="1"/>
  <c r="Y4" i="18"/>
  <c r="Y3" i="18" s="1"/>
  <c r="Y16" i="23" s="1"/>
  <c r="Y15" i="23" s="1"/>
  <c r="X4" i="18"/>
  <c r="X3" i="18" s="1"/>
  <c r="Y26" i="23"/>
  <c r="X26" i="23"/>
  <c r="X24" i="23"/>
  <c r="Y22" i="23"/>
  <c r="X22" i="23"/>
  <c r="X20" i="23"/>
  <c r="Y15" i="19"/>
  <c r="X15" i="19"/>
  <c r="Y10" i="23"/>
  <c r="Y6" i="23"/>
  <c r="Y30" i="21"/>
  <c r="X30" i="24"/>
  <c r="Y29" i="21"/>
  <c r="X26" i="24"/>
  <c r="Y25" i="21"/>
  <c r="Y23" i="21"/>
  <c r="X22" i="24"/>
  <c r="Y21" i="21"/>
  <c r="Y19" i="21"/>
  <c r="Y17" i="20"/>
  <c r="Y13" i="21"/>
  <c r="X10" i="24"/>
  <c r="Y9" i="21"/>
  <c r="X6" i="24"/>
  <c r="Y5" i="21"/>
  <c r="Y31" i="21"/>
  <c r="X31" i="21"/>
  <c r="X30" i="21"/>
  <c r="X29" i="21"/>
  <c r="X25" i="21"/>
  <c r="X23" i="21"/>
  <c r="X21" i="21"/>
  <c r="X19" i="21"/>
  <c r="X13" i="21"/>
  <c r="Y11" i="21"/>
  <c r="X11" i="21"/>
  <c r="X9" i="21"/>
  <c r="Y7" i="21"/>
  <c r="X7" i="21"/>
  <c r="X5" i="21"/>
  <c r="X31" i="25"/>
  <c r="X31" i="28" s="1"/>
  <c r="X27" i="22"/>
  <c r="Y24" i="25"/>
  <c r="Y24" i="28" s="1"/>
  <c r="Y22" i="25"/>
  <c r="Y22" i="28" s="1"/>
  <c r="Y21" i="25"/>
  <c r="X21" i="25"/>
  <c r="Y20" i="25"/>
  <c r="X17" i="22"/>
  <c r="Y18" i="25"/>
  <c r="Y15" i="22"/>
  <c r="X15" i="22"/>
  <c r="Y10" i="25"/>
  <c r="Y10" i="28" s="1"/>
  <c r="X10" i="25"/>
  <c r="X10" i="28" s="1"/>
  <c r="Y9" i="25"/>
  <c r="Y9" i="28" s="1"/>
  <c r="Y6" i="25"/>
  <c r="X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Y28" i="25"/>
  <c r="Y26" i="25"/>
  <c r="Y26" i="28" s="1"/>
  <c r="X26" i="25"/>
  <c r="X26" i="28" s="1"/>
  <c r="Y25" i="25"/>
  <c r="Y25" i="28" s="1"/>
  <c r="X25" i="25"/>
  <c r="X25" i="28" s="1"/>
  <c r="X24" i="25"/>
  <c r="X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9" i="25"/>
  <c r="X9" i="28" s="1"/>
  <c r="Y8" i="25"/>
  <c r="Y7" i="25"/>
  <c r="X7" i="25"/>
  <c r="Y23" i="29"/>
  <c r="Y10" i="29" s="1"/>
  <c r="X23" i="29"/>
  <c r="Y19" i="29"/>
  <c r="X19" i="29"/>
  <c r="X6" i="29" s="1"/>
  <c r="Y18" i="29"/>
  <c r="Y5" i="29" s="1"/>
  <c r="X18" i="29"/>
  <c r="Y27" i="29"/>
  <c r="X27" i="29"/>
  <c r="Y26" i="29"/>
  <c r="Y25" i="29" s="1"/>
  <c r="X26" i="29"/>
  <c r="X24" i="29"/>
  <c r="X11" i="29" s="1"/>
  <c r="Y21" i="29"/>
  <c r="Y8" i="29" s="1"/>
  <c r="X21" i="29"/>
  <c r="X8" i="29" s="1"/>
  <c r="X20" i="29"/>
  <c r="X7" i="29" s="1"/>
  <c r="Y14" i="29"/>
  <c r="X14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X63" i="44"/>
  <c r="Y63" i="44"/>
  <c r="X47" i="44"/>
  <c r="Y47" i="44"/>
  <c r="Y44" i="44"/>
  <c r="X44" i="44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Y109" i="45"/>
  <c r="X109" i="45"/>
  <c r="X106" i="45"/>
  <c r="Y106" i="45"/>
  <c r="Y85" i="45"/>
  <c r="X85" i="45"/>
  <c r="X82" i="45"/>
  <c r="Y82" i="45"/>
  <c r="Y77" i="46"/>
  <c r="Y73" i="46"/>
  <c r="Y69" i="46"/>
  <c r="Y66" i="45"/>
  <c r="X66" i="45"/>
  <c r="X63" i="45"/>
  <c r="X63" i="46" s="1"/>
  <c r="Y60" i="46"/>
  <c r="Y56" i="46"/>
  <c r="Y52" i="46"/>
  <c r="Y47" i="45"/>
  <c r="Y47" i="46" s="1"/>
  <c r="X47" i="45"/>
  <c r="X44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X7" i="46" s="1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79" i="69" s="1"/>
  <c r="Y178" i="69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Y109" i="55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Y47" i="56" s="1"/>
  <c r="X47" i="55"/>
  <c r="Y44" i="55"/>
  <c r="X44" i="55"/>
  <c r="Y28" i="55"/>
  <c r="Y28" i="56" s="1"/>
  <c r="X28" i="55"/>
  <c r="Y25" i="55"/>
  <c r="X25" i="55"/>
  <c r="X7" i="55"/>
  <c r="Y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X144" i="57"/>
  <c r="X143" i="57" s="1"/>
  <c r="Y144" i="57"/>
  <c r="Y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X63" i="57"/>
  <c r="Y63" i="57"/>
  <c r="Y62" i="57" s="1"/>
  <c r="Y47" i="57"/>
  <c r="X47" i="57"/>
  <c r="Y44" i="57"/>
  <c r="Y43" i="57" s="1"/>
  <c r="X44" i="57"/>
  <c r="X43" i="57" s="1"/>
  <c r="Y28" i="57"/>
  <c r="X28" i="57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X44" i="59"/>
  <c r="Y29" i="59"/>
  <c r="Y28" i="59" s="1"/>
  <c r="X29" i="59"/>
  <c r="X28" i="59" s="1"/>
  <c r="X25" i="59"/>
  <c r="Y25" i="59"/>
  <c r="Y8" i="59"/>
  <c r="Y7" i="59" s="1"/>
  <c r="X8" i="59"/>
  <c r="X7" i="59" s="1"/>
  <c r="Y4" i="59"/>
  <c r="X4" i="59"/>
  <c r="Y164" i="60"/>
  <c r="X164" i="60"/>
  <c r="X162" i="60"/>
  <c r="X161" i="60" s="1"/>
  <c r="Y162" i="60"/>
  <c r="Y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Y106" i="60"/>
  <c r="Y105" i="60" s="1"/>
  <c r="X106" i="60"/>
  <c r="X105" i="60" s="1"/>
  <c r="Y85" i="60"/>
  <c r="X85" i="60"/>
  <c r="X82" i="60"/>
  <c r="X81" i="60" s="1"/>
  <c r="Y66" i="60"/>
  <c r="X66" i="60"/>
  <c r="Y63" i="60"/>
  <c r="Y62" i="60" s="1"/>
  <c r="X63" i="60"/>
  <c r="X62" i="60" s="1"/>
  <c r="Y47" i="60"/>
  <c r="X47" i="60"/>
  <c r="Y44" i="60"/>
  <c r="Y43" i="60" s="1"/>
  <c r="X44" i="60"/>
  <c r="X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X432" i="64"/>
  <c r="X431" i="64" s="1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Y220" i="64"/>
  <c r="Y219" i="64" s="1"/>
  <c r="X220" i="64"/>
  <c r="X219" i="64" s="1"/>
  <c r="Y216" i="64"/>
  <c r="Y195" i="64"/>
  <c r="X195" i="64"/>
  <c r="Y177" i="64"/>
  <c r="X177" i="64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X179" i="65"/>
  <c r="X178" i="65" s="1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X390" i="66"/>
  <c r="X389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Y194" i="66"/>
  <c r="X194" i="66"/>
  <c r="Y179" i="66"/>
  <c r="Y178" i="66" s="1"/>
  <c r="X179" i="66"/>
  <c r="X178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X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X291" i="69"/>
  <c r="Y273" i="69"/>
  <c r="X273" i="69"/>
  <c r="Y216" i="69"/>
  <c r="X216" i="69"/>
  <c r="X213" i="69"/>
  <c r="X212" i="69" s="1"/>
  <c r="Y213" i="69"/>
  <c r="Y212" i="69" s="1"/>
  <c r="Y194" i="69"/>
  <c r="X194" i="69"/>
  <c r="X175" i="69"/>
  <c r="Y175" i="69"/>
  <c r="Y159" i="69"/>
  <c r="X159" i="69"/>
  <c r="Y156" i="69"/>
  <c r="Y155" i="69" s="1"/>
  <c r="X156" i="69"/>
  <c r="X155" i="69" s="1"/>
  <c r="X121" i="69"/>
  <c r="Y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X371" i="70"/>
  <c r="X370" i="70" s="1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X198" i="70"/>
  <c r="X197" i="70" s="1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X300" i="71"/>
  <c r="Y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3" i="71"/>
  <c r="Y172" i="71" s="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Y373" i="72"/>
  <c r="Y372" i="72" s="1"/>
  <c r="X370" i="72"/>
  <c r="Y370" i="72"/>
  <c r="X355" i="72"/>
  <c r="X354" i="72" s="1"/>
  <c r="Y352" i="72"/>
  <c r="X352" i="72"/>
  <c r="Y336" i="72"/>
  <c r="X336" i="72"/>
  <c r="X334" i="72"/>
  <c r="X333" i="72" s="1"/>
  <c r="Y334" i="72"/>
  <c r="Y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X191" i="72"/>
  <c r="X190" i="72" s="1"/>
  <c r="Y188" i="72"/>
  <c r="X188" i="72"/>
  <c r="Y170" i="72"/>
  <c r="X170" i="72"/>
  <c r="Y154" i="72"/>
  <c r="X154" i="72"/>
  <c r="X152" i="72"/>
  <c r="Y152" i="72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13" i="6"/>
  <c r="Y143" i="6" s="1"/>
  <c r="Y104" i="6"/>
  <c r="Y92" i="6"/>
  <c r="X92" i="6"/>
  <c r="Y89" i="6"/>
  <c r="X89" i="6"/>
  <c r="Y115" i="6"/>
  <c r="X114" i="6"/>
  <c r="X21" i="6"/>
  <c r="Y19" i="6"/>
  <c r="Y17" i="6"/>
  <c r="X17" i="6"/>
  <c r="X160" i="6" s="1"/>
  <c r="Y12" i="6"/>
  <c r="Y13" i="6" s="1"/>
  <c r="X124" i="44" l="1"/>
  <c r="X191" i="71"/>
  <c r="X190" i="71" s="1"/>
  <c r="Y191" i="71"/>
  <c r="Y190" i="71" s="1"/>
  <c r="X198" i="67"/>
  <c r="X197" i="67" s="1"/>
  <c r="X279" i="72"/>
  <c r="X219" i="68"/>
  <c r="X218" i="68" s="1"/>
  <c r="X173" i="72"/>
  <c r="X172" i="72" s="1"/>
  <c r="X47" i="56"/>
  <c r="X198" i="66"/>
  <c r="X197" i="66" s="1"/>
  <c r="X193" i="66" s="1"/>
  <c r="Y109" i="48"/>
  <c r="X25" i="29"/>
  <c r="Y219" i="68"/>
  <c r="Y218" i="68" s="1"/>
  <c r="X47" i="46"/>
  <c r="X371" i="67"/>
  <c r="X370" i="67" s="1"/>
  <c r="Y97" i="71"/>
  <c r="Y371" i="67"/>
  <c r="Y370" i="67" s="1"/>
  <c r="X85" i="56"/>
  <c r="Y85" i="56"/>
  <c r="X485" i="68"/>
  <c r="X484" i="68" s="1"/>
  <c r="Y164" i="46"/>
  <c r="X243" i="68"/>
  <c r="X242" i="68" s="1"/>
  <c r="X238" i="68" s="1"/>
  <c r="X28" i="56"/>
  <c r="X390" i="69"/>
  <c r="X389" i="69" s="1"/>
  <c r="X385" i="69" s="1"/>
  <c r="X198" i="69"/>
  <c r="X197" i="69" s="1"/>
  <c r="X193" i="69" s="1"/>
  <c r="X44" i="56"/>
  <c r="Y109" i="56"/>
  <c r="Y161" i="54"/>
  <c r="Y106" i="46"/>
  <c r="X105" i="58"/>
  <c r="X179" i="67"/>
  <c r="X178" i="67" s="1"/>
  <c r="X7" i="56"/>
  <c r="Y179" i="67"/>
  <c r="Y178" i="67" s="1"/>
  <c r="Y43" i="54"/>
  <c r="X3" i="44"/>
  <c r="X16" i="28"/>
  <c r="X355" i="71"/>
  <c r="X354" i="71" s="1"/>
  <c r="X351" i="71" s="1"/>
  <c r="Y373" i="71"/>
  <c r="Y372" i="71" s="1"/>
  <c r="Y98" i="65"/>
  <c r="X198" i="65"/>
  <c r="X197" i="65" s="1"/>
  <c r="X461" i="68"/>
  <c r="X460" i="68" s="1"/>
  <c r="X456" i="68" s="1"/>
  <c r="Y28" i="46"/>
  <c r="Y390" i="69"/>
  <c r="Y389" i="69" s="1"/>
  <c r="X179" i="69"/>
  <c r="X178" i="69" s="1"/>
  <c r="X174" i="69" s="1"/>
  <c r="Y461" i="68"/>
  <c r="Y460" i="68" s="1"/>
  <c r="Y456" i="68" s="1"/>
  <c r="X371" i="66"/>
  <c r="X370" i="66" s="1"/>
  <c r="Y371" i="66"/>
  <c r="Y370" i="66" s="1"/>
  <c r="Y366" i="66" s="1"/>
  <c r="X199" i="64"/>
  <c r="X198" i="64" s="1"/>
  <c r="X66" i="56"/>
  <c r="Y105" i="54"/>
  <c r="X373" i="71"/>
  <c r="X372" i="71" s="1"/>
  <c r="Y117" i="70"/>
  <c r="Y66" i="56"/>
  <c r="Y355" i="71"/>
  <c r="Y354" i="71" s="1"/>
  <c r="Y81" i="58"/>
  <c r="X24" i="45"/>
  <c r="X43" i="45"/>
  <c r="Y66" i="46"/>
  <c r="X128" i="46"/>
  <c r="X146" i="46"/>
  <c r="Y173" i="72"/>
  <c r="Y172" i="72" s="1"/>
  <c r="Y169" i="72" s="1"/>
  <c r="X179" i="70"/>
  <c r="X178" i="70" s="1"/>
  <c r="X390" i="70"/>
  <c r="X389" i="70" s="1"/>
  <c r="Y390" i="67"/>
  <c r="Y389" i="67" s="1"/>
  <c r="Y385" i="67" s="1"/>
  <c r="X371" i="65"/>
  <c r="X370" i="65" s="1"/>
  <c r="X366" i="65" s="1"/>
  <c r="Y199" i="64"/>
  <c r="Y198" i="64" s="1"/>
  <c r="Y194" i="64" s="1"/>
  <c r="X4" i="56"/>
  <c r="X28" i="46"/>
  <c r="X373" i="72"/>
  <c r="X372" i="72" s="1"/>
  <c r="X369" i="72" s="1"/>
  <c r="Y371" i="65"/>
  <c r="Y370" i="65" s="1"/>
  <c r="X143" i="59"/>
  <c r="X63" i="56"/>
  <c r="X109" i="56"/>
  <c r="Y4" i="56"/>
  <c r="Y128" i="56"/>
  <c r="X169" i="72"/>
  <c r="X371" i="69"/>
  <c r="X370" i="69" s="1"/>
  <c r="Y198" i="65"/>
  <c r="Y197" i="65" s="1"/>
  <c r="X390" i="65"/>
  <c r="X389" i="65" s="1"/>
  <c r="Y371" i="69"/>
  <c r="Y370" i="69" s="1"/>
  <c r="Y198" i="67"/>
  <c r="Y197" i="67" s="1"/>
  <c r="X98" i="65"/>
  <c r="X117" i="65"/>
  <c r="Y390" i="65"/>
  <c r="Y389" i="65" s="1"/>
  <c r="Y7" i="56"/>
  <c r="X105" i="54"/>
  <c r="Y198" i="66"/>
  <c r="Y197" i="66" s="1"/>
  <c r="Y193" i="66" s="1"/>
  <c r="X161" i="58"/>
  <c r="X3" i="48"/>
  <c r="X43" i="48"/>
  <c r="Y43" i="44"/>
  <c r="Y16" i="28"/>
  <c r="Y14" i="24"/>
  <c r="Y355" i="72"/>
  <c r="Y354" i="72" s="1"/>
  <c r="Y351" i="72" s="1"/>
  <c r="Y198" i="70"/>
  <c r="Y197" i="70" s="1"/>
  <c r="Y193" i="70" s="1"/>
  <c r="Y179" i="65"/>
  <c r="Y178" i="65" s="1"/>
  <c r="Y174" i="65" s="1"/>
  <c r="Y106" i="56"/>
  <c r="X117" i="70"/>
  <c r="Y343" i="64"/>
  <c r="Y432" i="64"/>
  <c r="Y431" i="64" s="1"/>
  <c r="Y427" i="64" s="1"/>
  <c r="Y62" i="59"/>
  <c r="X351" i="72"/>
  <c r="Y243" i="68"/>
  <c r="Y242" i="68" s="1"/>
  <c r="Y238" i="68" s="1"/>
  <c r="Y390" i="70"/>
  <c r="Y389" i="70" s="1"/>
  <c r="Y191" i="72"/>
  <c r="Y190" i="72" s="1"/>
  <c r="X279" i="71"/>
  <c r="Y371" i="70"/>
  <c r="Y370" i="70" s="1"/>
  <c r="Y366" i="70" s="1"/>
  <c r="Y485" i="68"/>
  <c r="Y484" i="68" s="1"/>
  <c r="Y480" i="68" s="1"/>
  <c r="Y390" i="66"/>
  <c r="Y389" i="66" s="1"/>
  <c r="X173" i="71"/>
  <c r="X172" i="71" s="1"/>
  <c r="X174" i="65"/>
  <c r="Y85" i="46"/>
  <c r="X143" i="49"/>
  <c r="X187" i="71"/>
  <c r="Y136" i="72"/>
  <c r="X118" i="68"/>
  <c r="X15" i="10"/>
  <c r="X62" i="58"/>
  <c r="X44" i="46"/>
  <c r="X214" i="68"/>
  <c r="Y411" i="64"/>
  <c r="Y410" i="64" s="1"/>
  <c r="Y406" i="64" s="1"/>
  <c r="Y3" i="59"/>
  <c r="X81" i="59"/>
  <c r="Y43" i="49"/>
  <c r="X193" i="70"/>
  <c r="X390" i="67"/>
  <c r="X389" i="67" s="1"/>
  <c r="X385" i="67" s="1"/>
  <c r="X309" i="66"/>
  <c r="X322" i="64"/>
  <c r="X62" i="45"/>
  <c r="X85" i="46"/>
  <c r="Y124" i="45"/>
  <c r="X117" i="69"/>
  <c r="Y309" i="66"/>
  <c r="Y322" i="64"/>
  <c r="X43" i="58"/>
  <c r="X13" i="29"/>
  <c r="X12" i="29" s="1"/>
  <c r="Y13" i="29"/>
  <c r="Y12" i="29" s="1"/>
  <c r="Y260" i="72"/>
  <c r="Y224" i="72"/>
  <c r="Y242" i="71"/>
  <c r="Y251" i="66"/>
  <c r="Y162" i="53"/>
  <c r="Y144" i="52"/>
  <c r="Y82" i="52"/>
  <c r="Y144" i="51"/>
  <c r="X442" i="71"/>
  <c r="X424" i="71"/>
  <c r="X144" i="63"/>
  <c r="X82" i="63"/>
  <c r="X366" i="66"/>
  <c r="Y193" i="69"/>
  <c r="Y81" i="59"/>
  <c r="Y43" i="58"/>
  <c r="Y143" i="58"/>
  <c r="Y24" i="54"/>
  <c r="Y62" i="54"/>
  <c r="Y7" i="46"/>
  <c r="X109" i="46"/>
  <c r="Y174" i="69"/>
  <c r="X174" i="66"/>
  <c r="Y3" i="55"/>
  <c r="Y124" i="55"/>
  <c r="Y3" i="49"/>
  <c r="X62" i="49"/>
  <c r="Y109" i="46"/>
  <c r="X105" i="44"/>
  <c r="X27" i="25"/>
  <c r="X27" i="28" s="1"/>
  <c r="X193" i="65"/>
  <c r="Y215" i="64"/>
  <c r="Y105" i="55"/>
  <c r="X161" i="49"/>
  <c r="X24" i="48"/>
  <c r="X62" i="48"/>
  <c r="X105" i="48"/>
  <c r="Y81" i="45"/>
  <c r="Y105" i="44"/>
  <c r="Y193" i="67"/>
  <c r="Y193" i="65"/>
  <c r="Y366" i="65"/>
  <c r="X62" i="59"/>
  <c r="X81" i="58"/>
  <c r="X43" i="49"/>
  <c r="Y161" i="49"/>
  <c r="Y62" i="48"/>
  <c r="Y105" i="48"/>
  <c r="X143" i="48"/>
  <c r="X81" i="45"/>
  <c r="Y24" i="44"/>
  <c r="X174" i="70"/>
  <c r="X140" i="69"/>
  <c r="Y214" i="68"/>
  <c r="X194" i="64"/>
  <c r="X427" i="64"/>
  <c r="X24" i="49"/>
  <c r="Y143" i="49"/>
  <c r="X16" i="17"/>
  <c r="X360" i="68"/>
  <c r="X174" i="67"/>
  <c r="Y105" i="56"/>
  <c r="Y24" i="49"/>
  <c r="X81" i="49"/>
  <c r="X162" i="46"/>
  <c r="Y351" i="71"/>
  <c r="Y360" i="68"/>
  <c r="Y174" i="67"/>
  <c r="Y366" i="67"/>
  <c r="X3" i="59"/>
  <c r="Y62" i="58"/>
  <c r="X164" i="56"/>
  <c r="Y81" i="49"/>
  <c r="Y3" i="48"/>
  <c r="Y43" i="48"/>
  <c r="Y146" i="46"/>
  <c r="Y15" i="10"/>
  <c r="Y134" i="6"/>
  <c r="X101" i="6"/>
  <c r="X122" i="6" s="1"/>
  <c r="Y143" i="72"/>
  <c r="Y147" i="72"/>
  <c r="Y34" i="6"/>
  <c r="Y101" i="6"/>
  <c r="Y131" i="6" s="1"/>
  <c r="Y112" i="6"/>
  <c r="Y142" i="6" s="1"/>
  <c r="X97" i="72"/>
  <c r="X140" i="72"/>
  <c r="X144" i="72"/>
  <c r="X148" i="72"/>
  <c r="Y110" i="64"/>
  <c r="X12" i="6"/>
  <c r="X13" i="6" s="1"/>
  <c r="Y30" i="6"/>
  <c r="X34" i="6"/>
  <c r="X98" i="6"/>
  <c r="X119" i="6" s="1"/>
  <c r="X102" i="6"/>
  <c r="X156" i="6" s="1"/>
  <c r="Y138" i="6"/>
  <c r="Y97" i="72"/>
  <c r="Y140" i="72"/>
  <c r="Y144" i="72"/>
  <c r="Y148" i="72"/>
  <c r="X30" i="6"/>
  <c r="Y98" i="6"/>
  <c r="Y119" i="6" s="1"/>
  <c r="Y102" i="6"/>
  <c r="Y156" i="6" s="1"/>
  <c r="X141" i="72"/>
  <c r="X145" i="72"/>
  <c r="X149" i="72"/>
  <c r="X23" i="6"/>
  <c r="X99" i="6"/>
  <c r="X153" i="6" s="1"/>
  <c r="Y145" i="72"/>
  <c r="Y149" i="72"/>
  <c r="Y22" i="6"/>
  <c r="Y23" i="6"/>
  <c r="Y99" i="6"/>
  <c r="Y129" i="6" s="1"/>
  <c r="X142" i="72"/>
  <c r="X146" i="72"/>
  <c r="Y151" i="72"/>
  <c r="X100" i="6"/>
  <c r="X121" i="6" s="1"/>
  <c r="Y136" i="6"/>
  <c r="Y134" i="72"/>
  <c r="Y138" i="72"/>
  <c r="Y142" i="72"/>
  <c r="Y146" i="72"/>
  <c r="X151" i="72"/>
  <c r="Y159" i="6"/>
  <c r="Y21" i="6"/>
  <c r="Y21" i="28" s="1"/>
  <c r="Y100" i="6"/>
  <c r="Y154" i="6" s="1"/>
  <c r="X147" i="72"/>
  <c r="Y321" i="72"/>
  <c r="Y325" i="72"/>
  <c r="Y329" i="72"/>
  <c r="X137" i="71"/>
  <c r="X141" i="71"/>
  <c r="X145" i="71"/>
  <c r="X149" i="71"/>
  <c r="X323" i="71"/>
  <c r="X327" i="71"/>
  <c r="X331" i="71"/>
  <c r="Y140" i="70"/>
  <c r="Y144" i="70"/>
  <c r="Y148" i="70"/>
  <c r="Y152" i="70"/>
  <c r="Y385" i="70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Y102" i="66"/>
  <c r="Y140" i="66" s="1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44" i="59"/>
  <c r="Y43" i="59" s="1"/>
  <c r="Y125" i="58"/>
  <c r="Y124" i="58" s="1"/>
  <c r="X25" i="57"/>
  <c r="X24" i="57" s="1"/>
  <c r="X317" i="72"/>
  <c r="X322" i="72"/>
  <c r="X326" i="72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5" i="59"/>
  <c r="Y124" i="59" s="1"/>
  <c r="Y25" i="57"/>
  <c r="Y24" i="57" s="1"/>
  <c r="Y279" i="72"/>
  <c r="Y317" i="72"/>
  <c r="Y322" i="72"/>
  <c r="Y326" i="72"/>
  <c r="Y330" i="72"/>
  <c r="X138" i="71"/>
  <c r="X142" i="71"/>
  <c r="X146" i="71"/>
  <c r="X135" i="71"/>
  <c r="Y187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25" i="58"/>
  <c r="Y24" i="58" s="1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X4" i="60"/>
  <c r="X3" i="60" s="1"/>
  <c r="Y161" i="59"/>
  <c r="X143" i="58"/>
  <c r="Y161" i="58"/>
  <c r="Y3" i="44"/>
  <c r="Y318" i="72"/>
  <c r="Y323" i="72"/>
  <c r="Y327" i="72"/>
  <c r="Y331" i="72"/>
  <c r="X321" i="71"/>
  <c r="X325" i="71"/>
  <c r="X329" i="71"/>
  <c r="X138" i="70"/>
  <c r="X332" i="70"/>
  <c r="X336" i="70"/>
  <c r="X340" i="70"/>
  <c r="X344" i="70"/>
  <c r="X336" i="69"/>
  <c r="X340" i="69"/>
  <c r="X344" i="69"/>
  <c r="Y118" i="68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320" i="72"/>
  <c r="X324" i="72"/>
  <c r="X328" i="72"/>
  <c r="Y369" i="72"/>
  <c r="Y139" i="71"/>
  <c r="Y143" i="71"/>
  <c r="Y147" i="71"/>
  <c r="X317" i="71"/>
  <c r="Y336" i="70"/>
  <c r="Y340" i="70"/>
  <c r="Y344" i="70"/>
  <c r="Y294" i="69"/>
  <c r="Y332" i="69" s="1"/>
  <c r="X172" i="68"/>
  <c r="X176" i="68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174" i="64"/>
  <c r="X173" i="64" s="1"/>
  <c r="X366" i="64"/>
  <c r="Y374" i="64"/>
  <c r="Y382" i="64"/>
  <c r="Y324" i="72"/>
  <c r="Y328" i="72"/>
  <c r="X140" i="71"/>
  <c r="X144" i="71"/>
  <c r="X148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413" i="68"/>
  <c r="Y417" i="68"/>
  <c r="Y421" i="68"/>
  <c r="Y425" i="68"/>
  <c r="Y429" i="68"/>
  <c r="X481" i="68"/>
  <c r="X480" i="68" s="1"/>
  <c r="X505" i="68"/>
  <c r="X504" i="68" s="1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60"/>
  <c r="Y81" i="60" s="1"/>
  <c r="Y3" i="58"/>
  <c r="X321" i="72"/>
  <c r="X325" i="72"/>
  <c r="X329" i="72"/>
  <c r="Y140" i="71"/>
  <c r="Y144" i="71"/>
  <c r="Y148" i="71"/>
  <c r="Y322" i="71"/>
  <c r="Y326" i="71"/>
  <c r="Y330" i="71"/>
  <c r="Y369" i="71"/>
  <c r="Y139" i="70"/>
  <c r="X144" i="70"/>
  <c r="X148" i="70"/>
  <c r="X152" i="70"/>
  <c r="Y139" i="69"/>
  <c r="Y143" i="69"/>
  <c r="Y147" i="69"/>
  <c r="Y151" i="69"/>
  <c r="X367" i="69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216" i="64"/>
  <c r="X215" i="64" s="1"/>
  <c r="X367" i="64"/>
  <c r="Y371" i="64"/>
  <c r="Y383" i="64"/>
  <c r="X124" i="58"/>
  <c r="X130" i="56"/>
  <c r="X134" i="56"/>
  <c r="X138" i="56"/>
  <c r="X124" i="48"/>
  <c r="Y120" i="46"/>
  <c r="Y150" i="46"/>
  <c r="Y154" i="46"/>
  <c r="Y158" i="46"/>
  <c r="X4" i="22"/>
  <c r="X4" i="25" s="1"/>
  <c r="X4" i="28" s="1"/>
  <c r="X30" i="23"/>
  <c r="X30" i="26" s="1"/>
  <c r="X20" i="25"/>
  <c r="X20" i="28" s="1"/>
  <c r="X18" i="14"/>
  <c r="X8" i="12"/>
  <c r="X27" i="11"/>
  <c r="X27" i="14" s="1"/>
  <c r="X3" i="55"/>
  <c r="X24" i="55"/>
  <c r="X144" i="56"/>
  <c r="X168" i="56"/>
  <c r="X172" i="56"/>
  <c r="X176" i="56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27" i="22"/>
  <c r="Y27" i="25" s="1"/>
  <c r="Y6" i="21"/>
  <c r="Y14" i="21"/>
  <c r="X26" i="21"/>
  <c r="X8" i="23"/>
  <c r="X8" i="26" s="1"/>
  <c r="X12" i="23"/>
  <c r="X12" i="26" s="1"/>
  <c r="Y17" i="18"/>
  <c r="Y17" i="24" s="1"/>
  <c r="Y19" i="13"/>
  <c r="Y19" i="16" s="1"/>
  <c r="X28" i="13"/>
  <c r="X4" i="11"/>
  <c r="X4" i="14" s="1"/>
  <c r="Y27" i="11"/>
  <c r="X6" i="10"/>
  <c r="X12" i="10"/>
  <c r="Y26" i="10"/>
  <c r="X19" i="13"/>
  <c r="X23" i="13"/>
  <c r="X31" i="12"/>
  <c r="X31" i="15" s="1"/>
  <c r="X161" i="48"/>
  <c r="X4" i="47"/>
  <c r="X3" i="47" s="1"/>
  <c r="Y105" i="45"/>
  <c r="Y105" i="46" s="1"/>
  <c r="X66" i="46"/>
  <c r="X136" i="46"/>
  <c r="X166" i="46"/>
  <c r="X170" i="46"/>
  <c r="X174" i="46"/>
  <c r="X151" i="56"/>
  <c r="X155" i="56"/>
  <c r="X159" i="56"/>
  <c r="Y161" i="48"/>
  <c r="Y4" i="47"/>
  <c r="Y3" i="47" s="1"/>
  <c r="X30" i="13"/>
  <c r="X29" i="10"/>
  <c r="X7" i="13"/>
  <c r="X11" i="13"/>
  <c r="X21" i="12"/>
  <c r="X25" i="12"/>
  <c r="Y9" i="12"/>
  <c r="Y9" i="15" s="1"/>
  <c r="Y13" i="12"/>
  <c r="Y13" i="15" s="1"/>
  <c r="X113" i="56"/>
  <c r="X117" i="56"/>
  <c r="X121" i="56"/>
  <c r="X3" i="50"/>
  <c r="X29" i="25"/>
  <c r="X29" i="28" s="1"/>
  <c r="X27" i="19"/>
  <c r="X27" i="23" s="1"/>
  <c r="X27" i="26" s="1"/>
  <c r="X32" i="23"/>
  <c r="X32" i="26" s="1"/>
  <c r="X17" i="18"/>
  <c r="X17" i="25" s="1"/>
  <c r="X17" i="28" s="1"/>
  <c r="Y10" i="13"/>
  <c r="Y10" i="16" s="1"/>
  <c r="X4" i="8"/>
  <c r="X9" i="12"/>
  <c r="X13" i="12"/>
  <c r="Y82" i="55"/>
  <c r="Y81" i="55" s="1"/>
  <c r="X143" i="55"/>
  <c r="X88" i="56"/>
  <c r="X92" i="56"/>
  <c r="X96" i="56"/>
  <c r="X161" i="54"/>
  <c r="Y3" i="50"/>
  <c r="Y105" i="47"/>
  <c r="X111" i="46"/>
  <c r="X115" i="46"/>
  <c r="Y133" i="46"/>
  <c r="Y137" i="46"/>
  <c r="Y141" i="46"/>
  <c r="X149" i="46"/>
  <c r="X153" i="46"/>
  <c r="X157" i="46"/>
  <c r="Y167" i="46"/>
  <c r="Y171" i="46"/>
  <c r="Y175" i="46"/>
  <c r="Y21" i="24"/>
  <c r="Y10" i="21"/>
  <c r="X22" i="21"/>
  <c r="X10" i="23"/>
  <c r="X10" i="26" s="1"/>
  <c r="X14" i="23"/>
  <c r="X14" i="26" s="1"/>
  <c r="Y22" i="10"/>
  <c r="X21" i="13"/>
  <c r="X25" i="13"/>
  <c r="X31" i="46"/>
  <c r="X35" i="46"/>
  <c r="X39" i="46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X8" i="25"/>
  <c r="X8" i="28" s="1"/>
  <c r="Y82" i="54"/>
  <c r="Y81" i="54" s="1"/>
  <c r="X4" i="20"/>
  <c r="X4" i="24" s="1"/>
  <c r="X4" i="27" s="1"/>
  <c r="X4" i="9"/>
  <c r="X4" i="13" s="1"/>
  <c r="X9" i="13"/>
  <c r="X13" i="13"/>
  <c r="Y27" i="8"/>
  <c r="Y27" i="10" s="1"/>
  <c r="Y31" i="12"/>
  <c r="Y31" i="15" s="1"/>
  <c r="Y21" i="12"/>
  <c r="Y21" i="15" s="1"/>
  <c r="Y25" i="12"/>
  <c r="Y25" i="15" s="1"/>
  <c r="Y6" i="26"/>
  <c r="Y29" i="28"/>
  <c r="Y29" i="27"/>
  <c r="Y28" i="28"/>
  <c r="Y6" i="28"/>
  <c r="Y18" i="27"/>
  <c r="Y18" i="28"/>
  <c r="Y6" i="27"/>
  <c r="Y31" i="27"/>
  <c r="Y29" i="26"/>
  <c r="Y137" i="6"/>
  <c r="Y31" i="16"/>
  <c r="Y23" i="16"/>
  <c r="Y11" i="16"/>
  <c r="Y7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44" i="53"/>
  <c r="Y4" i="51"/>
  <c r="Y147" i="52"/>
  <c r="Y67" i="52"/>
  <c r="Y86" i="51"/>
  <c r="Y29" i="51"/>
  <c r="Y48" i="52"/>
  <c r="Y125" i="53"/>
  <c r="Y106" i="51"/>
  <c r="Y67" i="51"/>
  <c r="Y86" i="52"/>
  <c r="Y6" i="17"/>
  <c r="Y162" i="52"/>
  <c r="Y129" i="52"/>
  <c r="Y29" i="52"/>
  <c r="Y8" i="52"/>
  <c r="Y44" i="53"/>
  <c r="Y4" i="53"/>
  <c r="Y3" i="53" s="1"/>
  <c r="Y8" i="51"/>
  <c r="Y232" i="66"/>
  <c r="Y232" i="67"/>
  <c r="Y224" i="71"/>
  <c r="Y251" i="69"/>
  <c r="Y251" i="70"/>
  <c r="Y260" i="71"/>
  <c r="Y232" i="69"/>
  <c r="Y242" i="72"/>
  <c r="Y135" i="6"/>
  <c r="Y145" i="6"/>
  <c r="Y169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25" i="61"/>
  <c r="X147" i="62"/>
  <c r="X125" i="62"/>
  <c r="X162" i="62"/>
  <c r="X67" i="62"/>
  <c r="X29" i="62"/>
  <c r="X8" i="62"/>
  <c r="X82" i="62"/>
  <c r="X106" i="63"/>
  <c r="X44" i="63"/>
  <c r="X67" i="61"/>
  <c r="X86" i="62"/>
  <c r="X48" i="62"/>
  <c r="X125" i="61"/>
  <c r="X162" i="63"/>
  <c r="X462" i="65"/>
  <c r="X147" i="61"/>
  <c r="X25" i="62"/>
  <c r="X424" i="67"/>
  <c r="X553" i="68"/>
  <c r="X462" i="69"/>
  <c r="X461" i="69" s="1"/>
  <c r="X442" i="72"/>
  <c r="X424" i="72"/>
  <c r="X406" i="71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20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7" i="31" s="1"/>
  <c r="Y16" i="35"/>
  <c r="Y16" i="36"/>
  <c r="Y16" i="34"/>
  <c r="Y17" i="34" s="1"/>
  <c r="Y16" i="30"/>
  <c r="Y17" i="30" s="1"/>
  <c r="Y18" i="6"/>
  <c r="Y116" i="6"/>
  <c r="Y158" i="6"/>
  <c r="Y162" i="6"/>
  <c r="Y167" i="6"/>
  <c r="X137" i="72"/>
  <c r="Y279" i="71"/>
  <c r="X318" i="71"/>
  <c r="X297" i="71"/>
  <c r="X19" i="6"/>
  <c r="X19" i="15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7" i="66"/>
  <c r="X115" i="72"/>
  <c r="X298" i="72"/>
  <c r="X319" i="72"/>
  <c r="X319" i="71"/>
  <c r="X310" i="70"/>
  <c r="Y167" i="68"/>
  <c r="Y309" i="67"/>
  <c r="Y329" i="67"/>
  <c r="Y115" i="72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136" i="69" s="1"/>
  <c r="X294" i="69"/>
  <c r="X290" i="69" s="1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18" i="67"/>
  <c r="Y330" i="67"/>
  <c r="Y138" i="66"/>
  <c r="Y333" i="66"/>
  <c r="Y137" i="65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4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1" i="56" s="1"/>
  <c r="Y162" i="56"/>
  <c r="X24" i="54"/>
  <c r="X25" i="56"/>
  <c r="X62" i="57"/>
  <c r="X124" i="57"/>
  <c r="Y24" i="55"/>
  <c r="Y24" i="56" s="1"/>
  <c r="Y25" i="56"/>
  <c r="Y43" i="55"/>
  <c r="Y43" i="56" s="1"/>
  <c r="Y44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3" i="49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5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X62" i="46" s="1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X29" i="27"/>
  <c r="X23" i="26"/>
  <c r="Y45" i="46"/>
  <c r="X125" i="45"/>
  <c r="X127" i="46"/>
  <c r="Y18" i="36"/>
  <c r="X18" i="34"/>
  <c r="Y18" i="30"/>
  <c r="X112" i="29"/>
  <c r="X118" i="29"/>
  <c r="X7" i="28"/>
  <c r="Y25" i="45"/>
  <c r="Y43" i="45"/>
  <c r="Y43" i="46" s="1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Y17" i="36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X14" i="21"/>
  <c r="X27" i="20"/>
  <c r="X28" i="24"/>
  <c r="X28" i="27" s="1"/>
  <c r="X28" i="21"/>
  <c r="X32" i="24"/>
  <c r="X32" i="27" s="1"/>
  <c r="X32" i="21"/>
  <c r="Y30" i="23"/>
  <c r="Y27" i="19"/>
  <c r="Y27" i="23" s="1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10" i="29"/>
  <c r="X123" i="29" s="1"/>
  <c r="Y22" i="21"/>
  <c r="X6" i="27"/>
  <c r="X10" i="27"/>
  <c r="X14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Y28" i="15"/>
  <c r="Y19" i="15"/>
  <c r="Y23" i="15"/>
  <c r="Y28" i="26"/>
  <c r="Y4" i="22"/>
  <c r="Y5" i="25"/>
  <c r="Y17" i="22"/>
  <c r="X10" i="21"/>
  <c r="X18" i="21"/>
  <c r="X15" i="20"/>
  <c r="X15" i="21" s="1"/>
  <c r="X16" i="24"/>
  <c r="X16" i="21"/>
  <c r="Y20" i="24"/>
  <c r="Y20" i="21"/>
  <c r="Y24" i="24"/>
  <c r="Y24" i="21"/>
  <c r="Y4" i="19"/>
  <c r="Y18" i="16"/>
  <c r="Y26" i="16"/>
  <c r="Y7" i="15"/>
  <c r="Y11" i="15"/>
  <c r="Y18" i="21"/>
  <c r="Y15" i="20"/>
  <c r="Y15" i="21" s="1"/>
  <c r="Y16" i="24"/>
  <c r="Y16" i="21"/>
  <c r="X30" i="27"/>
  <c r="X6" i="23"/>
  <c r="X6" i="26" s="1"/>
  <c r="X4" i="19"/>
  <c r="Y20" i="15"/>
  <c r="Y23" i="10"/>
  <c r="X29" i="15"/>
  <c r="X3" i="7"/>
  <c r="X5" i="25"/>
  <c r="X5" i="28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X6" i="21"/>
  <c r="Y26" i="21"/>
  <c r="Y4" i="20"/>
  <c r="Y8" i="24"/>
  <c r="Y8" i="21"/>
  <c r="Y12" i="24"/>
  <c r="Y12" i="21"/>
  <c r="X17" i="20"/>
  <c r="X22" i="27"/>
  <c r="X26" i="27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Y21" i="27" l="1"/>
  <c r="Y44" i="52"/>
  <c r="Y121" i="6"/>
  <c r="Y11" i="26"/>
  <c r="Y9" i="26"/>
  <c r="X63" i="62"/>
  <c r="Y132" i="6"/>
  <c r="Y128" i="6"/>
  <c r="X3" i="9"/>
  <c r="X462" i="67"/>
  <c r="X577" i="68"/>
  <c r="Y63" i="53"/>
  <c r="Y270" i="66"/>
  <c r="Y311" i="68"/>
  <c r="X133" i="72"/>
  <c r="X19" i="17"/>
  <c r="X4" i="16"/>
  <c r="X5" i="16"/>
  <c r="X5" i="15"/>
  <c r="X3" i="11"/>
  <c r="X4" i="10"/>
  <c r="X329" i="66"/>
  <c r="X4" i="12"/>
  <c r="X4" i="15" s="1"/>
  <c r="X443" i="67"/>
  <c r="X120" i="6"/>
  <c r="Y110" i="61"/>
  <c r="Y335" i="68"/>
  <c r="Y67" i="62"/>
  <c r="Y133" i="72"/>
  <c r="Y28" i="6"/>
  <c r="X4" i="63"/>
  <c r="X328" i="65"/>
  <c r="X529" i="68"/>
  <c r="X25" i="63"/>
  <c r="X152" i="6"/>
  <c r="X155" i="6"/>
  <c r="X13" i="16"/>
  <c r="Y130" i="6"/>
  <c r="X443" i="66"/>
  <c r="Y251" i="65"/>
  <c r="X19" i="16"/>
  <c r="Y329" i="66"/>
  <c r="X366" i="69"/>
  <c r="X44" i="62"/>
  <c r="X424" i="65"/>
  <c r="Y106" i="53"/>
  <c r="X81" i="46"/>
  <c r="X23" i="16"/>
  <c r="X25" i="15"/>
  <c r="Y315" i="71"/>
  <c r="X315" i="71"/>
  <c r="X576" i="68"/>
  <c r="Y152" i="6"/>
  <c r="Y166" i="6"/>
  <c r="Y10" i="27"/>
  <c r="X21" i="16"/>
  <c r="X4" i="21"/>
  <c r="X25" i="16"/>
  <c r="X27" i="16"/>
  <c r="X13" i="15"/>
  <c r="X9" i="16"/>
  <c r="Y20" i="28"/>
  <c r="X7" i="16"/>
  <c r="Y8" i="27"/>
  <c r="X17" i="15"/>
  <c r="X11" i="16"/>
  <c r="Y124" i="46"/>
  <c r="X9" i="15"/>
  <c r="Y30" i="26"/>
  <c r="Y24" i="27"/>
  <c r="Y17" i="25"/>
  <c r="Y17" i="28" s="1"/>
  <c r="X161" i="63"/>
  <c r="Y11" i="27"/>
  <c r="X4" i="17"/>
  <c r="X28" i="6"/>
  <c r="Y25" i="27"/>
  <c r="Y9" i="27"/>
  <c r="Y165" i="62"/>
  <c r="Y22" i="27"/>
  <c r="Y30" i="27"/>
  <c r="X7" i="17"/>
  <c r="X21" i="15"/>
  <c r="Y16" i="26"/>
  <c r="Y12" i="26"/>
  <c r="Y14" i="27"/>
  <c r="Y5" i="27"/>
  <c r="X144" i="46"/>
  <c r="Y17" i="35"/>
  <c r="Y153" i="6"/>
  <c r="Y20" i="6"/>
  <c r="Y8" i="61"/>
  <c r="Y7" i="61" s="1"/>
  <c r="Y48" i="61"/>
  <c r="Y26" i="27"/>
  <c r="Y8" i="26"/>
  <c r="Y19" i="28"/>
  <c r="Y5" i="26"/>
  <c r="Y165" i="61"/>
  <c r="Y164" i="61" s="1"/>
  <c r="Y23" i="26"/>
  <c r="Y19" i="26"/>
  <c r="X3" i="20"/>
  <c r="Y24" i="26"/>
  <c r="X27" i="17"/>
  <c r="Y17" i="23"/>
  <c r="Y17" i="26" s="1"/>
  <c r="X17" i="23"/>
  <c r="X17" i="26" s="1"/>
  <c r="X11" i="15"/>
  <c r="Y131" i="29"/>
  <c r="Y48" i="62"/>
  <c r="Y47" i="62" s="1"/>
  <c r="Y29" i="61"/>
  <c r="Y86" i="61"/>
  <c r="Y85" i="61" s="1"/>
  <c r="Y8" i="28"/>
  <c r="Y7" i="28"/>
  <c r="Y5" i="28"/>
  <c r="Y110" i="62"/>
  <c r="Y447" i="69" s="1"/>
  <c r="Y446" i="69" s="1"/>
  <c r="Y20" i="27"/>
  <c r="X24" i="56"/>
  <c r="Y142" i="68"/>
  <c r="Y166" i="68" s="1"/>
  <c r="X133" i="71"/>
  <c r="X23" i="15"/>
  <c r="X7" i="15"/>
  <c r="X43" i="56"/>
  <c r="Y82" i="56"/>
  <c r="X154" i="6"/>
  <c r="Y155" i="6"/>
  <c r="Y86" i="62"/>
  <c r="Y67" i="61"/>
  <c r="Y66" i="61" s="1"/>
  <c r="Y129" i="61"/>
  <c r="Y30" i="28"/>
  <c r="Y7" i="27"/>
  <c r="Y13" i="27"/>
  <c r="X3" i="22"/>
  <c r="Y147" i="61"/>
  <c r="Y146" i="61" s="1"/>
  <c r="Y32" i="26"/>
  <c r="Y7" i="26"/>
  <c r="Y25" i="26"/>
  <c r="Y12" i="27"/>
  <c r="Y32" i="27"/>
  <c r="Y26" i="26"/>
  <c r="Y81" i="56"/>
  <c r="Y122" i="6"/>
  <c r="Y8" i="62"/>
  <c r="Y13" i="26"/>
  <c r="X27" i="15"/>
  <c r="Y15" i="26"/>
  <c r="Y20" i="26"/>
  <c r="Y27" i="26"/>
  <c r="X16" i="29"/>
  <c r="Y22" i="26"/>
  <c r="Y27" i="28"/>
  <c r="X143" i="56"/>
  <c r="Y152" i="64"/>
  <c r="Y29" i="62"/>
  <c r="Y147" i="62"/>
  <c r="Y427" i="71" s="1"/>
  <c r="Y426" i="71" s="1"/>
  <c r="Y21" i="26"/>
  <c r="Y14" i="26"/>
  <c r="Y23" i="27"/>
  <c r="Y10" i="26"/>
  <c r="Y19" i="27"/>
  <c r="Y129" i="62"/>
  <c r="Y442" i="72"/>
  <c r="Y424" i="72"/>
  <c r="Y442" i="71"/>
  <c r="Y406" i="72"/>
  <c r="Y424" i="71"/>
  <c r="Y406" i="71"/>
  <c r="Y491" i="64"/>
  <c r="Y162" i="63"/>
  <c r="Y144" i="63"/>
  <c r="Y162" i="62"/>
  <c r="Y144" i="62"/>
  <c r="Y162" i="61"/>
  <c r="Y144" i="61"/>
  <c r="Y17" i="27"/>
  <c r="X130" i="6"/>
  <c r="X242" i="72"/>
  <c r="X260" i="71"/>
  <c r="X144" i="53"/>
  <c r="X25" i="51"/>
  <c r="X128" i="29"/>
  <c r="X406" i="64"/>
  <c r="X137" i="70"/>
  <c r="X18" i="36"/>
  <c r="X18" i="37"/>
  <c r="Y98" i="66"/>
  <c r="Y127" i="29"/>
  <c r="X131" i="29"/>
  <c r="X130" i="29"/>
  <c r="X124" i="55"/>
  <c r="X124" i="56" s="1"/>
  <c r="Y290" i="67"/>
  <c r="Y328" i="67" s="1"/>
  <c r="X18" i="35"/>
  <c r="X125" i="29"/>
  <c r="Y130" i="29"/>
  <c r="Y162" i="46"/>
  <c r="Y140" i="69"/>
  <c r="X105" i="63"/>
  <c r="X512" i="64"/>
  <c r="X511" i="64" s="1"/>
  <c r="X63" i="63"/>
  <c r="X62" i="63" s="1"/>
  <c r="Y290" i="69"/>
  <c r="Y328" i="69" s="1"/>
  <c r="Y18" i="32"/>
  <c r="Y142" i="29"/>
  <c r="X143" i="46"/>
  <c r="Y3" i="56"/>
  <c r="X136" i="70"/>
  <c r="Y115" i="71"/>
  <c r="Y270" i="70"/>
  <c r="Y269" i="70" s="1"/>
  <c r="Y269" i="66"/>
  <c r="Y251" i="67"/>
  <c r="Y300" i="64"/>
  <c r="Y299" i="64" s="1"/>
  <c r="Y62" i="53"/>
  <c r="Y63" i="52"/>
  <c r="Y82" i="51"/>
  <c r="Y14" i="12"/>
  <c r="Y14" i="15" s="1"/>
  <c r="Y137" i="29"/>
  <c r="Y18" i="37"/>
  <c r="X491" i="64"/>
  <c r="X3" i="25"/>
  <c r="X18" i="31"/>
  <c r="Y16" i="12"/>
  <c r="Y15" i="12" s="1"/>
  <c r="Y15" i="15" s="1"/>
  <c r="X3" i="56"/>
  <c r="X332" i="69"/>
  <c r="X424" i="66"/>
  <c r="Y334" i="68"/>
  <c r="Y279" i="64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161" i="63"/>
  <c r="Y512" i="64"/>
  <c r="Y164" i="62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44" i="62"/>
  <c r="Y106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447" i="65"/>
  <c r="Y446" i="65" s="1"/>
  <c r="Y28" i="62"/>
  <c r="Y66" i="62"/>
  <c r="Y447" i="67"/>
  <c r="Y446" i="67" s="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62" i="53"/>
  <c r="X4" i="51"/>
  <c r="X147" i="52"/>
  <c r="X67" i="52"/>
  <c r="X29" i="52"/>
  <c r="X8" i="52"/>
  <c r="X67" i="51"/>
  <c r="X29" i="51"/>
  <c r="X8" i="51"/>
  <c r="X162" i="52"/>
  <c r="X129" i="52"/>
  <c r="X44" i="52"/>
  <c r="X48" i="52"/>
  <c r="X86" i="51"/>
  <c r="X144" i="52"/>
  <c r="X144" i="51"/>
  <c r="X86" i="52"/>
  <c r="X232" i="67"/>
  <c r="X242" i="71"/>
  <c r="X224" i="71"/>
  <c r="X224" i="72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24" i="67"/>
  <c r="Y44" i="63"/>
  <c r="Y125" i="63"/>
  <c r="Y47" i="61"/>
  <c r="Y428" i="66"/>
  <c r="Y427" i="66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470" i="64"/>
  <c r="Y28" i="61"/>
  <c r="Y428" i="65"/>
  <c r="Y427" i="65" s="1"/>
  <c r="Y428" i="67"/>
  <c r="Y427" i="67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X125" i="51" l="1"/>
  <c r="X25" i="52"/>
  <c r="Y81" i="51"/>
  <c r="Y62" i="52"/>
  <c r="X125" i="52"/>
  <c r="Y24" i="51"/>
  <c r="Y43" i="51"/>
  <c r="Y250" i="67"/>
  <c r="X63" i="51"/>
  <c r="Y25" i="62"/>
  <c r="X44" i="51"/>
  <c r="X311" i="68"/>
  <c r="Y82" i="61"/>
  <c r="Y81" i="61" s="1"/>
  <c r="Y106" i="63"/>
  <c r="Y105" i="63" s="1"/>
  <c r="Y143" i="63"/>
  <c r="Y24" i="62"/>
  <c r="X106" i="52"/>
  <c r="Y24" i="52"/>
  <c r="X4" i="53"/>
  <c r="X3" i="53" s="1"/>
  <c r="X251" i="69"/>
  <c r="Y106" i="62"/>
  <c r="Y105" i="62" s="1"/>
  <c r="X423" i="66"/>
  <c r="Y63" i="61"/>
  <c r="Y62" i="61" s="1"/>
  <c r="Y462" i="69"/>
  <c r="Y461" i="69" s="1"/>
  <c r="Y443" i="69"/>
  <c r="Y63" i="63"/>
  <c r="Y62" i="63" s="1"/>
  <c r="X251" i="65"/>
  <c r="X270" i="66"/>
  <c r="X269" i="66" s="1"/>
  <c r="Y82" i="63"/>
  <c r="Y81" i="63" s="1"/>
  <c r="Y423" i="71"/>
  <c r="Y161" i="61"/>
  <c r="Y4" i="61"/>
  <c r="Y3" i="61" s="1"/>
  <c r="Y124" i="63"/>
  <c r="X3" i="62"/>
  <c r="Y146" i="62"/>
  <c r="Y143" i="62" s="1"/>
  <c r="Y43" i="63"/>
  <c r="Y24" i="63"/>
  <c r="Y409" i="72"/>
  <c r="Y408" i="72" s="1"/>
  <c r="Y405" i="72" s="1"/>
  <c r="X3" i="29"/>
  <c r="Y533" i="68"/>
  <c r="Y532" i="68" s="1"/>
  <c r="Y461" i="70"/>
  <c r="Y278" i="64"/>
  <c r="X106" i="51"/>
  <c r="X82" i="52"/>
  <c r="X335" i="68"/>
  <c r="X334" i="68" s="1"/>
  <c r="X251" i="70"/>
  <c r="Y44" i="61"/>
  <c r="Y82" i="62"/>
  <c r="Y161" i="62"/>
  <c r="Y443" i="65"/>
  <c r="Y442" i="65" s="1"/>
  <c r="Y462" i="66"/>
  <c r="Y461" i="66" s="1"/>
  <c r="Y442" i="69"/>
  <c r="Y143" i="61"/>
  <c r="Y423" i="66"/>
  <c r="Y474" i="64"/>
  <c r="Y473" i="64" s="1"/>
  <c r="Y443" i="66"/>
  <c r="Y447" i="66"/>
  <c r="Y446" i="66" s="1"/>
  <c r="Y442" i="66" s="1"/>
  <c r="Y469" i="64"/>
  <c r="Y124" i="52"/>
  <c r="Y443" i="70"/>
  <c r="Y442" i="70" s="1"/>
  <c r="Y511" i="64"/>
  <c r="Y63" i="62"/>
  <c r="Y62" i="62" s="1"/>
  <c r="Y462" i="65"/>
  <c r="Y461" i="65" s="1"/>
  <c r="Y462" i="67"/>
  <c r="Y461" i="67" s="1"/>
  <c r="Y409" i="71"/>
  <c r="Y408" i="71" s="1"/>
  <c r="Y405" i="71" s="1"/>
  <c r="Y105" i="52"/>
  <c r="X259" i="71"/>
  <c r="Y125" i="62"/>
  <c r="Y124" i="62" s="1"/>
  <c r="Y529" i="68"/>
  <c r="Y423" i="70"/>
  <c r="Y25" i="61"/>
  <c r="Y24" i="61" s="1"/>
  <c r="Y4" i="63"/>
  <c r="Y3" i="63" s="1"/>
  <c r="Y441" i="71"/>
  <c r="Y125" i="61"/>
  <c r="Y124" i="61" s="1"/>
  <c r="Y4" i="62"/>
  <c r="Y3" i="62" s="1"/>
  <c r="Y424" i="69"/>
  <c r="Y423" i="69" s="1"/>
  <c r="X490" i="64"/>
  <c r="Y553" i="68"/>
  <c r="Y552" i="68" s="1"/>
  <c r="Y424" i="65"/>
  <c r="Y423" i="65" s="1"/>
  <c r="Y443" i="67"/>
  <c r="Y442" i="67" s="1"/>
  <c r="Y577" i="68"/>
  <c r="Y576" i="68" s="1"/>
  <c r="X442" i="69"/>
  <c r="Y16" i="15"/>
  <c r="X423" i="70"/>
  <c r="Y231" i="65"/>
  <c r="X134" i="29"/>
  <c r="Y3" i="14"/>
  <c r="X3" i="12"/>
  <c r="Y133" i="71"/>
  <c r="X136" i="66"/>
  <c r="X232" i="70"/>
  <c r="X270" i="67"/>
  <c r="X269" i="67" s="1"/>
  <c r="X152" i="64"/>
  <c r="X3" i="61"/>
  <c r="X118" i="6"/>
  <c r="X3" i="23"/>
  <c r="X3" i="46"/>
  <c r="X3" i="27"/>
  <c r="X139" i="29"/>
  <c r="X3" i="16"/>
  <c r="Y3" i="25"/>
  <c r="X3" i="21"/>
  <c r="X270" i="69"/>
  <c r="X269" i="69" s="1"/>
  <c r="X232" i="65"/>
  <c r="X161" i="53"/>
  <c r="X63" i="52"/>
  <c r="Y286" i="68"/>
  <c r="X166" i="68"/>
  <c r="Y3" i="46"/>
  <c r="X3" i="28"/>
  <c r="Y134" i="29"/>
  <c r="X62" i="61"/>
  <c r="Y3" i="12"/>
  <c r="Y3" i="23"/>
  <c r="Y423" i="67"/>
  <c r="X3" i="17"/>
  <c r="Y136" i="66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X442" i="65"/>
  <c r="X442" i="70"/>
  <c r="Y62" i="51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255" i="69"/>
  <c r="X254" i="69" s="1"/>
  <c r="X47" i="5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105" i="51" l="1"/>
  <c r="X43" i="51"/>
  <c r="X310" i="68"/>
  <c r="X250" i="65"/>
  <c r="X231" i="65"/>
  <c r="X250" i="69"/>
  <c r="X105" i="52"/>
  <c r="X250" i="70"/>
  <c r="Y528" i="68"/>
  <c r="X3" i="52"/>
  <c r="X81" i="52"/>
  <c r="X231" i="70"/>
  <c r="X62" i="52"/>
  <c r="X250" i="66"/>
  <c r="Y3" i="27"/>
  <c r="Y3" i="26"/>
  <c r="X133" i="29"/>
  <c r="Y139" i="29"/>
  <c r="Y133" i="29" s="1"/>
  <c r="Y3" i="15"/>
  <c r="X3" i="15"/>
  <c r="Y3" i="16"/>
  <c r="X3" i="26"/>
  <c r="X231" i="66"/>
  <c r="Y3" i="28"/>
  <c r="Y3" i="17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L28" i="6" l="1"/>
  <c r="T28" i="6"/>
  <c r="B28" i="6"/>
  <c r="F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81" i="54"/>
  <c r="W164" i="49"/>
  <c r="W161" i="49" s="1"/>
  <c r="W442" i="72"/>
  <c r="W406" i="72"/>
  <c r="W406" i="71"/>
  <c r="W162" i="63"/>
  <c r="W144" i="63"/>
  <c r="W144" i="62"/>
  <c r="W162" i="61"/>
  <c r="W144" i="61"/>
  <c r="W260" i="72"/>
  <c r="W224" i="72"/>
  <c r="W242" i="72"/>
  <c r="W242" i="71"/>
  <c r="W224" i="71"/>
  <c r="W260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24" i="71"/>
  <c r="W442" i="71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54" i="4"/>
  <c r="B4" i="4"/>
  <c r="B9" i="4"/>
  <c r="B20" i="4"/>
  <c r="B14" i="4"/>
  <c r="B35" i="4"/>
  <c r="B57" i="4"/>
  <c r="B79" i="4"/>
  <c r="B60" i="4"/>
  <c r="B72" i="4"/>
  <c r="B67" i="4"/>
  <c r="B37" i="4"/>
  <c r="B25" i="4"/>
  <c r="B58" i="4"/>
  <c r="B55" i="4"/>
  <c r="B28" i="4"/>
  <c r="B30" i="4"/>
  <c r="B59" i="4"/>
  <c r="B84" i="4"/>
  <c r="B38" i="4"/>
  <c r="B45" i="4"/>
  <c r="B15" i="4"/>
  <c r="B82" i="4"/>
  <c r="B56" i="4"/>
  <c r="B49" i="4"/>
  <c r="B65" i="4"/>
  <c r="B39" i="4"/>
  <c r="B10" i="4"/>
  <c r="B83" i="4"/>
  <c r="B41" i="4"/>
  <c r="B76" i="4"/>
  <c r="B11" i="4"/>
  <c r="B64" i="4"/>
  <c r="B66" i="4"/>
  <c r="B69" i="4"/>
  <c r="B36" i="4"/>
  <c r="B21" i="4"/>
  <c r="B13" i="4"/>
  <c r="B27" i="4"/>
  <c r="B33" i="4"/>
  <c r="B81" i="4"/>
  <c r="B40" i="4"/>
  <c r="B80" i="4"/>
  <c r="B73" i="4"/>
  <c r="B77" i="4"/>
  <c r="B22" i="4"/>
  <c r="B78" i="4"/>
  <c r="B52" i="4"/>
  <c r="B12" i="4"/>
  <c r="B68" i="4"/>
  <c r="B61" i="4"/>
  <c r="B71" i="4"/>
  <c r="B48" i="4"/>
  <c r="B34" i="4"/>
  <c r="B53" i="4"/>
  <c r="B46" i="4"/>
  <c r="B70" i="4"/>
  <c r="B7" i="4"/>
  <c r="B24" i="4"/>
  <c r="B17" i="4"/>
  <c r="B23" i="4"/>
  <c r="B8" i="4"/>
  <c r="B47" i="4"/>
  <c r="B44" i="4"/>
  <c r="B16" i="4"/>
  <c r="B2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1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E139" i="29" s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M4" i="25" s="1"/>
  <c r="M4" i="28" s="1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V3" i="25" l="1"/>
  <c r="O113" i="68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<sst xmlns="http://schemas.openxmlformats.org/spreadsheetml/2006/main" count="18216" uniqueCount="4948">
  <si>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</si>
  <si>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</si>
  <si>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</si>
  <si>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</si>
  <si>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</si>
  <si>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</si>
  <si>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</si>
  <si>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</si>
  <si>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</si>
  <si>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</si>
  <si>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</si>
  <si>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</si>
  <si>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</si>
  <si>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</si>
  <si>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</si>
  <si>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</si>
  <si>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</si>
  <si>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</si>
  <si>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</si>
  <si>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</si>
  <si>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</si>
  <si>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</si>
  <si>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</si>
  <si>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</si>
  <si>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</si>
  <si>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</si>
  <si>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</si>
  <si>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</si>
  <si>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</si>
  <si>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</si>
  <si>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</si>
  <si>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</si>
  <si>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</si>
  <si>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</si>
  <si>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</si>
  <si>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</si>
  <si>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</si>
  <si>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</si>
  <si>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</si>
  <si>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</si>
  <si>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</si>
  <si>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</si>
  <si>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</si>
  <si>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</si>
  <si>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</si>
  <si>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</si>
  <si>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</si>
  <si>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</si>
  <si>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</si>
  <si>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</si>
  <si>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</si>
  <si>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</si>
  <si>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</si>
  <si>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</si>
  <si>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</si>
  <si>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</si>
  <si>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</si>
  <si>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</si>
  <si>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</si>
  <si>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</si>
  <si>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</si>
  <si>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</si>
  <si>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</si>
  <si>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</si>
  <si>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</si>
  <si>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</si>
  <si>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</si>
  <si>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</si>
  <si>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</si>
  <si>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</si>
  <si>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</si>
  <si>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</si>
  <si>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</si>
  <si>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</si>
  <si>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</si>
  <si>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</si>
  <si>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</si>
  <si>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</si>
  <si>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</si>
  <si>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</si>
  <si>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</si>
  <si>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</si>
  <si>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</si>
  <si>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</si>
  <si>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</si>
  <si>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</si>
  <si>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</si>
  <si>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</si>
  <si>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</si>
  <si>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</si>
  <si>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</si>
  <si>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</si>
  <si>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</si>
  <si>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</si>
  <si>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</si>
  <si>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</si>
  <si>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</si>
  <si>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</si>
  <si>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</si>
  <si>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</si>
  <si>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</si>
  <si>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</si>
  <si>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</si>
  <si>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</si>
  <si>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</si>
  <si>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</si>
  <si>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</si>
  <si>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</si>
  <si>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</si>
  <si>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</si>
  <si>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</si>
  <si>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</si>
  <si>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</si>
  <si>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</si>
  <si>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</si>
  <si>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</si>
  <si>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</si>
  <si>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</si>
  <si>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</si>
  <si>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</si>
  <si>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</si>
  <si>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</si>
  <si>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</si>
  <si>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</si>
  <si>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</si>
  <si>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</si>
  <si>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</si>
  <si>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</si>
  <si>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</si>
  <si>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</si>
  <si>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</si>
  <si>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</si>
  <si>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</si>
  <si>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</si>
  <si>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</si>
  <si>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</si>
  <si>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</si>
  <si>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</si>
  <si>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</si>
  <si>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</si>
  <si>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</si>
  <si>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</si>
  <si>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</si>
  <si>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</si>
  <si>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</si>
  <si>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</si>
  <si>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</si>
  <si>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</si>
  <si>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</si>
  <si>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</si>
  <si>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</si>
  <si>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</si>
  <si>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</si>
  <si>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</si>
  <si>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</si>
  <si>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</si>
  <si>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</si>
  <si>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</si>
  <si>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</si>
  <si>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</si>
  <si>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</si>
  <si>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</si>
  <si>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</si>
  <si>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</si>
  <si>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</si>
  <si>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</si>
  <si>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</si>
  <si>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</si>
  <si>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</si>
  <si>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</si>
  <si>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</si>
  <si>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</si>
  <si>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</si>
  <si>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</si>
  <si>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</si>
  <si>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</si>
  <si>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</si>
  <si>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</si>
  <si>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</si>
  <si>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</si>
  <si>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</si>
  <si>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</si>
  <si>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</si>
  <si>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</si>
  <si>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</si>
  <si>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</si>
  <si>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</si>
  <si>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</si>
  <si>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</si>
  <si>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</si>
  <si>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</si>
  <si>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</si>
  <si>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</si>
  <si>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</si>
  <si>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</si>
  <si>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</si>
  <si>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</si>
  <si>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</si>
  <si>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</si>
  <si>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</si>
  <si>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</si>
  <si>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</si>
  <si>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</si>
  <si>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</si>
  <si>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</si>
  <si>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</si>
  <si>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</si>
  <si>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</si>
  <si>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</si>
  <si>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</si>
  <si>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</si>
  <si>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</si>
  <si>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</si>
  <si>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</si>
  <si>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</si>
  <si>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</si>
  <si>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DE</t>
  </si>
  <si>
    <t>Germany</t>
  </si>
  <si>
    <t>Household consumption expenditure (M€2023)</t>
  </si>
  <si>
    <t>Household consumption expenditure per capita (€2023)</t>
  </si>
  <si>
    <t>Household consumption expenditure per household (€2023)</t>
  </si>
  <si>
    <t>DE - Residential sector summary</t>
  </si>
  <si>
    <t>Macro.Meuro2015.DE.ConsumptionExpenditure</t>
  </si>
  <si>
    <t>Macro.number.DE.Population</t>
  </si>
  <si>
    <t>NUM.number.DE.Res.HH</t>
  </si>
  <si>
    <t>SurfaceArea.ksqm.DE.Res.HH</t>
  </si>
  <si>
    <t>NUM.number.DE.Res.HHnew</t>
  </si>
  <si>
    <t>SurfaceArea.ksqm.DE.Res.HHnew</t>
  </si>
  <si>
    <t>HDD.Celsius.DE.Actual</t>
  </si>
  <si>
    <t>HDD.Celsius.DE.Mean</t>
  </si>
  <si>
    <t>HDD.ratio.DE.Relative</t>
  </si>
  <si>
    <t>FEC.ktoe.DE.ES.Res</t>
  </si>
  <si>
    <t>FEC.ktoe.DE.ES.Res.Solids</t>
  </si>
  <si>
    <t>FEC.ktoe.DE.ES.Res.LPG</t>
  </si>
  <si>
    <t>FEC.ktoe.DE.ES.Res.Oil</t>
  </si>
  <si>
    <t>FEC.ktoe.DE.ES.Res.NG</t>
  </si>
  <si>
    <t>FEC.ktoe.DE.ES.Res.Biomass_Waste</t>
  </si>
  <si>
    <t>FEC.ktoe.DE.ES.Res.Biogas</t>
  </si>
  <si>
    <t>FEC.ktoe.DE.ES.Res.LiqBio</t>
  </si>
  <si>
    <t>FEC.ktoe.DE.ES.Res.Solar</t>
  </si>
  <si>
    <t>FEC.ktoe.DE.ES.Res.Geo</t>
  </si>
  <si>
    <t>FEC.ktoe.DE.ES.Res.Ambient</t>
  </si>
  <si>
    <t>FEC.ktoe.DE.ES.Res.Steam_Distr</t>
  </si>
  <si>
    <t>FEC.ktoe.DE.ES.Res.Elec</t>
  </si>
  <si>
    <t>FEC.ktoe.DE.Res.HH</t>
  </si>
  <si>
    <t>FEC.ktoe.DE.Res.HH.Thermal</t>
  </si>
  <si>
    <t>FEC.ktoe.DE.Res.HH.Thermal.SH</t>
  </si>
  <si>
    <t>FEC.ktoe.DE.Res.HH.Thermal.SC</t>
  </si>
  <si>
    <t>FEC.ktoe.DE.Res.HH.Thermal.WH</t>
  </si>
  <si>
    <t>FEC.ktoe.DE.Res.HH.Thermal.CO</t>
  </si>
  <si>
    <t>FEC.ktoe.DE.Res.HH.Appl</t>
  </si>
  <si>
    <t>EMI.ktCO2.DE.ES.Res</t>
  </si>
  <si>
    <t>EMI.ktCO2.DE.ES.Res.Solids</t>
  </si>
  <si>
    <t>EMI.ktCO2.DE.ES.Res.LPG</t>
  </si>
  <si>
    <t>EMI.ktCO2.DE.ES.Res.Oil</t>
  </si>
  <si>
    <t>EMI.ktCO2.DE.ES.Res.NG</t>
  </si>
  <si>
    <t>EMI.ktCO2.DE.ES.Res.Biomass_Waste</t>
  </si>
  <si>
    <t>EMI.ktCO2.DE.ES.Res.Biogas</t>
  </si>
  <si>
    <t>EMI.ktCO2.DE.ES.Res.LiqBio</t>
  </si>
  <si>
    <t>EMI.ktCO2.DE.ES.Res.Solar</t>
  </si>
  <si>
    <t>EMI.ktCO2.DE.ES.Res.Geo</t>
  </si>
  <si>
    <t>EMI.ktCO2.DE.ES.Res.Ambient</t>
  </si>
  <si>
    <t>EMI.ktCO2.DE.ES.Res.Steam_Distr</t>
  </si>
  <si>
    <t>EMI.ktCO2.DE.ES.Res.Elec</t>
  </si>
  <si>
    <t>EMI.ktCO2.DE.Res.HH</t>
  </si>
  <si>
    <t>EMI.ktCO2.DE.Res.HH.Thermal</t>
  </si>
  <si>
    <t>EMI.ktCO2.DE.Res.HH.Thermal.SH</t>
  </si>
  <si>
    <t>EMI.ktCO2.DE.Res.HH.Thermal.SC</t>
  </si>
  <si>
    <t>EMI.ktCO2.DE.Res.HH.Thermal.WH</t>
  </si>
  <si>
    <t>EMI.ktCO2.DE.Res.HH.Thermal.CO</t>
  </si>
  <si>
    <t>EMI.ktCO2.DE.Res.HH.Appl</t>
  </si>
  <si>
    <t>FEC_per_household.kWh.DE.Res.HH</t>
  </si>
  <si>
    <t>FEC_per_household.kWh.DE.Res.HH.Thermal</t>
  </si>
  <si>
    <t>FEC_per_household.kWh.DE.Res.HH.Thermal.SH</t>
  </si>
  <si>
    <t>FEC_per_household.kWh.DE.Res.HH.Thermal.SC</t>
  </si>
  <si>
    <t>FEC_per_household.kWh.DE.Res.HH.Thermal.WH</t>
  </si>
  <si>
    <t>FEC_per_household.kWh.DE.Res.HH.Thermal.CO</t>
  </si>
  <si>
    <t>FEC_per_household.kWh.DE.Res.HH.Appl</t>
  </si>
  <si>
    <t>TES_per_household.kWh.DE.Res.HH.Thermal</t>
  </si>
  <si>
    <t>TES_per_household.kWh.DE.Res.HH.Thermal.SH</t>
  </si>
  <si>
    <t>TES_per_household.kWh.DE.Res.HH.Thermal.SC</t>
  </si>
  <si>
    <t>TES_per_household.kWh.DE.Res.HH.Thermal.WH</t>
  </si>
  <si>
    <t>TES_per_household.kWh.DE.Res.HH.Thermal.CO</t>
  </si>
  <si>
    <t>EMI_per_household.kgCO2.DE.Res.HH</t>
  </si>
  <si>
    <t>EMI_per_household.kgCO2.DE.Res.HH.Thermal</t>
  </si>
  <si>
    <t>EMI_per_household.kgCO2.DE.Res.HH.Thermal.SH</t>
  </si>
  <si>
    <t>EMI_per_household.kgCO2.DE.Res.HH.Thermal.SC</t>
  </si>
  <si>
    <t>EMI_per_household.kgCO2.DE.Res.HH.Thermal.WH</t>
  </si>
  <si>
    <t>EMI_per_household.kgCO2.DE.Res.HH.Thermal.CO</t>
  </si>
  <si>
    <t>EMI_per_household.kgCO2.DE.Res.HH.Appl</t>
  </si>
  <si>
    <t>Eff.ratio.DE.Res.HH.Thermal</t>
  </si>
  <si>
    <t>Eff.ratio.DE.Res.HH.Thermal.SH</t>
  </si>
  <si>
    <t>Eff.ratio.DE.Res.HH.Thermal.SC</t>
  </si>
  <si>
    <t>Eff.ratio.DE.Res.HH.Thermal.WH</t>
  </si>
  <si>
    <t>Eff.ratio.DE.Res.HH.Thermal.CO</t>
  </si>
  <si>
    <t>FEC_per_sqm.kWh.DE.Res.HH</t>
  </si>
  <si>
    <t>FEC_per_sqm.kWh.DE.Res.HH.Thermal</t>
  </si>
  <si>
    <t>FEC_per_sqm.kWh.DE.Res.HH.Thermal.SH</t>
  </si>
  <si>
    <t>FEC_per_sqm.kWh.DE.Res.HH.Thermal.SC</t>
  </si>
  <si>
    <t>FEC_per_sqm.kWh.DE.Res.HH.Thermal.WH</t>
  </si>
  <si>
    <t>FEC_per_sqm.kWh.DE.Res.HH.Thermal.CO</t>
  </si>
  <si>
    <t>FEC_per_sqm.kWh.DE.Res.HH.Appl</t>
  </si>
  <si>
    <t>TES_per_sqm.kWh.DE.Res.HH.Thermal</t>
  </si>
  <si>
    <t>TES_per_sqm.kWh.DE.Res.HH.Thermal.SH</t>
  </si>
  <si>
    <t>TES_per_sqm.kWh.DE.Res.HH.Thermal.SC</t>
  </si>
  <si>
    <t>TES_per_sqm.kWh.DE.Res.HH.Thermal.WH</t>
  </si>
  <si>
    <t>TES_per_sqm.kWh.DE.Res.HH.Thermal.CO</t>
  </si>
  <si>
    <t>EMI_per_sqm.kgCO2.DE.Res.HH</t>
  </si>
  <si>
    <t>EMI_per_sqm.kgCO2.DE.Res.HH.Thermal</t>
  </si>
  <si>
    <t>EMI_per_sqm.kgCO2.DE.Res.HH.Thermal.SH</t>
  </si>
  <si>
    <t>EMI_per_sqm.kgCO2.DE.Res.HH.Thermal.SC</t>
  </si>
  <si>
    <t>EMI_per_sqm.kgCO2.DE.Res.HH.Thermal.WH</t>
  </si>
  <si>
    <t>EMI_per_sqm.kgCO2.DE.Res.HH.Thermal.CO</t>
  </si>
  <si>
    <t>EMI_per_sqm.kgCO2.DE.Res.HH.Appl</t>
  </si>
  <si>
    <t>FEC_per_capita.kWh.DE.Res.HH</t>
  </si>
  <si>
    <t>FEC_per_capita.kWh.DE.Res.HH.Thermal</t>
  </si>
  <si>
    <t>FEC_per_capita.kWh.DE.Res.HH.Thermal.SH</t>
  </si>
  <si>
    <t>FEC_per_capita.kWh.DE.Res.HH.Thermal.SC</t>
  </si>
  <si>
    <t>FEC_per_capita.kWh.DE.Res.HH.Thermal.WH</t>
  </si>
  <si>
    <t>FEC_per_capita.kWh.DE.Res.HH.Thermal.CO</t>
  </si>
  <si>
    <t>FEC_per_capita.kWh.DE.Res.HH.Appl</t>
  </si>
  <si>
    <t>TES_per_capita.kWh.DE.Res.HH.Thermal</t>
  </si>
  <si>
    <t>TES_per_capita.kWh.DE.Res.HH.Thermal.SH</t>
  </si>
  <si>
    <t>TES_per_capita.kWh.DE.Res.HH.Thermal.SC</t>
  </si>
  <si>
    <t>TES_per_capita.kWh.DE.Res.HH.Thermal.WH</t>
  </si>
  <si>
    <t>TES_per_capita.kWh.DE.Res.HH.Thermal.CO</t>
  </si>
  <si>
    <t>EMI_per_capita.kgCO2.DE.Res.HH</t>
  </si>
  <si>
    <t>EMI_per_capita.kgCO2.DE.Res.HH.Thermal</t>
  </si>
  <si>
    <t>EMI_per_capita.kgCO2.DE.Res.HH.Thermal.SH</t>
  </si>
  <si>
    <t>EMI_per_capita.kgCO2.DE.Res.HH.Thermal.SC</t>
  </si>
  <si>
    <t>EMI_per_capita.kgCO2.DE.Res.HH.Thermal.WH</t>
  </si>
  <si>
    <t>EMI_per_capita.kgCO2.DE.Res.HH.Thermal.CO</t>
  </si>
  <si>
    <t>EMI_per_capita.kgCO2.DE.Res.HH.Appl</t>
  </si>
  <si>
    <t>DE - Number of households</t>
  </si>
  <si>
    <t>NUM.number.DE.Res.HH.Thermal</t>
  </si>
  <si>
    <t>NUM.number.DE.Res.HH.Thermal.SH</t>
  </si>
  <si>
    <t>NUM.number.DE.Res.HH.Thermal.SH.Solids</t>
  </si>
  <si>
    <t>NUM.number.DE.Res.HH.Thermal.SH.LPG</t>
  </si>
  <si>
    <t>NUM.number.DE.Res.HH.Thermal.SH.Oil</t>
  </si>
  <si>
    <t>NUM.number.DE.Res.HH.Thermal.SH.Gas</t>
  </si>
  <si>
    <t>NUM.number.DE.Res.HH.Thermal.SH.Biomass</t>
  </si>
  <si>
    <t>NUM.number.DE.Res.HH.Thermal.SH.Geo</t>
  </si>
  <si>
    <t>NUM.number.DE.Res.HH.Thermal.SH.DistrHeat</t>
  </si>
  <si>
    <t>NUM.number.DE.Res.HH.Thermal.SH.AdvElc</t>
  </si>
  <si>
    <t>NUM.number.DE.Res.HH.Thermal.SH.ConvElc</t>
  </si>
  <si>
    <t>NUM.number.DE.Res.HH.Thermal.SC</t>
  </si>
  <si>
    <t>NUM.number.DE.Res.HH.Thermal.SC.AC</t>
  </si>
  <si>
    <t>NUM.number.DE.Res.HH.Thermal.WH</t>
  </si>
  <si>
    <t>NUM.number.DE.Res.HH.Thermal.WH.Solids</t>
  </si>
  <si>
    <t>NUM.number.DE.Res.HH.Thermal.WH.LPG</t>
  </si>
  <si>
    <t>NUM.number.DE.Res.HH.Thermal.WH.Oil</t>
  </si>
  <si>
    <t>NUM.number.DE.Res.HH.Thermal.WH.Gas</t>
  </si>
  <si>
    <t>NUM.number.DE.Res.HH.Thermal.WH.Biomass</t>
  </si>
  <si>
    <t>NUM.number.DE.Res.HH.Thermal.WH.Geo</t>
  </si>
  <si>
    <t>NUM.number.DE.Res.HH.Thermal.WH.DistrHeat</t>
  </si>
  <si>
    <t>NUM.number.DE.Res.HH.Thermal.WH.Elc</t>
  </si>
  <si>
    <t>NUM.number.DE.Res.HH.Thermal.WH.Solar</t>
  </si>
  <si>
    <t>NUM.number.DE.Res.HH.Thermal.CO</t>
  </si>
  <si>
    <t>NUM.number.DE.Res.HH.Thermal.CO.Solids</t>
  </si>
  <si>
    <t>NUM.number.DE.Res.HH.Thermal.CO.LPG</t>
  </si>
  <si>
    <t>NUM.number.DE.Res.HH.Thermal.CO.Gas</t>
  </si>
  <si>
    <t>NUM.number.DE.Res.HH.Thermal.CO.Biomass</t>
  </si>
  <si>
    <t>NUM.number.DE.Res.HH.Thermal.CO.Elc</t>
  </si>
  <si>
    <t>DE - Final energy consumption</t>
  </si>
  <si>
    <t>FEC.ktoe.DE.Res.HH.Thermal.SH.Solids.Solids</t>
  </si>
  <si>
    <t>FEC.ktoe.DE.Res.HH.Thermal.SH.LPG.LPG</t>
  </si>
  <si>
    <t>FEC.ktoe.DE.Res.HH.Thermal.SH.Oil.Oil_LiqBio</t>
  </si>
  <si>
    <t>FEC.ktoe.DE.Res.HH.Thermal.SH.Gas.NG_Biogas</t>
  </si>
  <si>
    <t>FEC.ktoe.DE.Res.HH.Thermal.SH.Biomass.Biomass_Waste</t>
  </si>
  <si>
    <t>FEC.ktoe.DE.Res.HH.Thermal.SH.Geo.Geo</t>
  </si>
  <si>
    <t>FEC.ktoe.DE.Res.HH.Thermal.SH.DistrHeat.Steam_Distr</t>
  </si>
  <si>
    <t>FEC.ktoe.DE.Res.HH.Thermal.SH.AdvElc.Elec</t>
  </si>
  <si>
    <t>FEC.ktoe.DE.Res.HH.Thermal.SH.ConvElc.Elec</t>
  </si>
  <si>
    <t>FEC.ktoe.DE.Res.HH.Thermal.SH.TotalCirculation.Elec</t>
  </si>
  <si>
    <t>FEC.ktoe.DE.Res.HH.Thermal.SC.AC.Elec</t>
  </si>
  <si>
    <t>FEC.ktoe.DE.Res.HH.Thermal.WH.Solids.Solids</t>
  </si>
  <si>
    <t>FEC.ktoe.DE.Res.HH.Thermal.WH.LPG.LPG</t>
  </si>
  <si>
    <t>FEC.ktoe.DE.Res.HH.Thermal.WH.Oil.Oil_LiqBio</t>
  </si>
  <si>
    <t>FEC.ktoe.DE.Res.HH.Thermal.WH.Gas.NG_Biogas</t>
  </si>
  <si>
    <t>FEC.ktoe.DE.Res.HH.Thermal.WH.Biomass.Biomass_Waste</t>
  </si>
  <si>
    <t>FEC.ktoe.DE.Res.HH.Thermal.WH.Geo.Geo</t>
  </si>
  <si>
    <t>FEC.ktoe.DE.Res.HH.Thermal.WH.DistrHeat.Steam_Distr</t>
  </si>
  <si>
    <t>FEC.ktoe.DE.Res.HH.Thermal.WH.Elc.Elec</t>
  </si>
  <si>
    <t>FEC.ktoe.DE.Res.HH.Thermal.WH.TotalSolar.Solar</t>
  </si>
  <si>
    <t>FEC.ktoe.DE.Res.HH.Thermal.CO.Solids.Solids</t>
  </si>
  <si>
    <t>FEC.ktoe.DE.Res.HH.Thermal.CO.LPG.LPG</t>
  </si>
  <si>
    <t>FEC.ktoe.DE.Res.HH.Thermal.CO.Gas.NG_Biogas</t>
  </si>
  <si>
    <t>FEC.ktoe.DE.Res.HH.Thermal.CO.Biomass.Biomass_Waste</t>
  </si>
  <si>
    <t>FEC.ktoe.DE.Res.HH.Thermal.CO.Elc.Elec</t>
  </si>
  <si>
    <t>DE - Thermal energy service</t>
  </si>
  <si>
    <t>TES.ktoe.DE.Res.HH.Thermal</t>
  </si>
  <si>
    <t>TES.ktoe.DE.Res.HH.Thermal.SH</t>
  </si>
  <si>
    <t>TES.ktoe.DE.Res.HH.Thermal.SH.Solids.Solids</t>
  </si>
  <si>
    <t>TES.ktoe.DE.Res.HH.Thermal.SH.LPG.LPG</t>
  </si>
  <si>
    <t>TES.ktoe.DE.Res.HH.Thermal.SH.Oil.Oil_LiqBio</t>
  </si>
  <si>
    <t>TES.ktoe.DE.Res.HH.Thermal.SH.Gas.NG_Biogas</t>
  </si>
  <si>
    <t>TES.ktoe.DE.Res.HH.Thermal.SH.Biomass.Biomass_Waste</t>
  </si>
  <si>
    <t>TES.ktoe.DE.Res.HH.Thermal.SH.Geo.Geo</t>
  </si>
  <si>
    <t>TES.ktoe.DE.Res.HH.Thermal.SH.DistrHeat.Steam_Distr</t>
  </si>
  <si>
    <t>TES.ktoe.DE.Res.HH.Thermal.SH.AdvElc.Elec</t>
  </si>
  <si>
    <t>TES.ktoe.DE.Res.HH.Thermal.SH.ConvElc.Elec</t>
  </si>
  <si>
    <t>TES.ktoe.DE.Res.HH.Thermal.SH.TotalCirculation.Elec</t>
  </si>
  <si>
    <t>TES.ktoe.DE.Res.HH.Thermal.SC</t>
  </si>
  <si>
    <t>TES.ktoe.DE.Res.HH.Thermal.SC.AC.Elec</t>
  </si>
  <si>
    <t>TES.ktoe.DE.Res.HH.Thermal.WH</t>
  </si>
  <si>
    <t>TES.ktoe.DE.Res.HH.Thermal.WH.Solids.Solids</t>
  </si>
  <si>
    <t>TES.ktoe.DE.Res.HH.Thermal.WH.LPG.LPG</t>
  </si>
  <si>
    <t>TES.ktoe.DE.Res.HH.Thermal.WH.Oil.Oil_LiqBio</t>
  </si>
  <si>
    <t>TES.ktoe.DE.Res.HH.Thermal.WH.Gas.NG_Biogas</t>
  </si>
  <si>
    <t>TES.ktoe.DE.Res.HH.Thermal.WH.Biomass.Biomass_Waste</t>
  </si>
  <si>
    <t>TES.ktoe.DE.Res.HH.Thermal.WH.Geo.Geo</t>
  </si>
  <si>
    <t>TES.ktoe.DE.Res.HH.Thermal.WH.DistrHeat.Steam_Distr</t>
  </si>
  <si>
    <t>TES.ktoe.DE.Res.HH.Thermal.WH.Elc.Elec</t>
  </si>
  <si>
    <t>TES.ktoe.DE.Res.HH.Thermal.WH.TotalSolar.Solar</t>
  </si>
  <si>
    <t>TES.ktoe.DE.Res.HH.Thermal.CO</t>
  </si>
  <si>
    <t>TES.ktoe.DE.Res.HH.Thermal.CO.Solids.Solids</t>
  </si>
  <si>
    <t>TES.ktoe.DE.Res.HH.Thermal.CO.LPG.LPG</t>
  </si>
  <si>
    <t>TES.ktoe.DE.Res.HH.Thermal.CO.Gas.NG_Biogas</t>
  </si>
  <si>
    <t>TES.ktoe.DE.Res.HH.Thermal.CO.Biomass.Biomass_Waste</t>
  </si>
  <si>
    <t>TES.ktoe.DE.Res.HH.Thermal.CO.Elc.Elec</t>
  </si>
  <si>
    <t>DE - System efficiency indicator of total stock</t>
  </si>
  <si>
    <t>Eff.ratio.DE.Res.HH.Thermal.SH.Solids.Solids</t>
  </si>
  <si>
    <t>Eff.ratio.DE.Res.HH.Thermal.SH.LPG.LPG</t>
  </si>
  <si>
    <t>Eff.ratio.DE.Res.HH.Thermal.SH.Oil.Oil_LiqBio</t>
  </si>
  <si>
    <t>Eff.ratio.DE.Res.HH.Thermal.SH.Gas.NG_Biogas</t>
  </si>
  <si>
    <t>Eff.ratio.DE.Res.HH.Thermal.SH.Biomass.Biomass_Waste</t>
  </si>
  <si>
    <t>Eff.ratio.DE.Res.HH.Thermal.SH.Geo.Geo</t>
  </si>
  <si>
    <t>Eff.ratio.DE.Res.HH.Thermal.SH.DistrHeat.Steam_Distr</t>
  </si>
  <si>
    <t>Eff.ratio.DE.Res.HH.Thermal.SH.AdvElc.Elec</t>
  </si>
  <si>
    <t>Eff.ratio.DE.Res.HH.Thermal.SH.ConvElc.Elec</t>
  </si>
  <si>
    <t>Eff.ratio.DE.Res.HH.Thermal.SH.TotalCirculation.Elec</t>
  </si>
  <si>
    <t>Eff.ratio.DE.Res.HH.Thermal.SC.AC.Elec</t>
  </si>
  <si>
    <t>Eff.ratio.DE.Res.HH.Thermal.WH.Solids.Solids</t>
  </si>
  <si>
    <t>Eff.ratio.DE.Res.HH.Thermal.WH.LPG.LPG</t>
  </si>
  <si>
    <t>Eff.ratio.DE.Res.HH.Thermal.WH.Oil.Oil_LiqBio</t>
  </si>
  <si>
    <t>Eff.ratio.DE.Res.HH.Thermal.WH.Gas.NG_Biogas</t>
  </si>
  <si>
    <t>Eff.ratio.DE.Res.HH.Thermal.WH.Biomass.Biomass_Waste</t>
  </si>
  <si>
    <t>Eff.ratio.DE.Res.HH.Thermal.WH.Geo.Geo</t>
  </si>
  <si>
    <t>Eff.ratio.DE.Res.HH.Thermal.WH.DistrHeat.Steam_Distr</t>
  </si>
  <si>
    <t>Eff.ratio.DE.Res.HH.Thermal.WH.Elc.Elec</t>
  </si>
  <si>
    <t>Eff.ratio.DE.Res.HH.Thermal.WH.TotalSolar.Solar</t>
  </si>
  <si>
    <t>Eff.ratio.DE.Res.HH.Thermal.CO.Solids.Solids</t>
  </si>
  <si>
    <t>Eff.ratio.DE.Res.HH.Thermal.CO.LPG.LPG</t>
  </si>
  <si>
    <t>Eff.ratio.DE.Res.HH.Thermal.CO.Gas.NG_Biogas</t>
  </si>
  <si>
    <t>Eff.ratio.DE.Res.HH.Thermal.CO.Biomass.Biomass_Waste</t>
  </si>
  <si>
    <t>Eff.ratio.DE.Res.HH.Thermal.CO.Elc.Elec</t>
  </si>
  <si>
    <t>DE - CO2 emissions</t>
  </si>
  <si>
    <t>EMI.ktCO2.DE.Res.HH.Thermal.SH.Solids.Solids</t>
  </si>
  <si>
    <t>EMI.ktCO2.DE.Res.HH.Thermal.SH.LPG.LPG</t>
  </si>
  <si>
    <t>EMI.ktCO2.DE.Res.HH.Thermal.SH.Oil.Oil_LiqBio</t>
  </si>
  <si>
    <t>EMI.ktCO2.DE.Res.HH.Thermal.SH.Gas.NG_Biogas</t>
  </si>
  <si>
    <t>EMI.ktCO2.DE.Res.HH.Thermal.SH.Biomass.Biomass_Waste</t>
  </si>
  <si>
    <t>EMI.ktCO2.DE.Res.HH.Thermal.SH.Geo.Geo</t>
  </si>
  <si>
    <t>EMI.ktCO2.DE.Res.HH.Thermal.SH.DistrHeat.Steam_Distr</t>
  </si>
  <si>
    <t>EMI.ktCO2.DE.Res.HH.Thermal.SH.AdvElc.Elec</t>
  </si>
  <si>
    <t>EMI.ktCO2.DE.Res.HH.Thermal.SH.ConvElc.Elec</t>
  </si>
  <si>
    <t>EMI.ktCO2.DE.Res.HH.Thermal.SH.TotalCirculation.Elec</t>
  </si>
  <si>
    <t>EMI.ktCO2.DE.Res.HH.Thermal.SC.AC.Elec</t>
  </si>
  <si>
    <t>EMI.ktCO2.DE.Res.HH.Thermal.WH.Solids.Solids</t>
  </si>
  <si>
    <t>EMI.ktCO2.DE.Res.HH.Thermal.WH.LPG.LPG</t>
  </si>
  <si>
    <t>EMI.ktCO2.DE.Res.HH.Thermal.WH.Oil.Oil_LiqBio</t>
  </si>
  <si>
    <t>EMI.ktCO2.DE.Res.HH.Thermal.WH.Gas.NG_Biogas</t>
  </si>
  <si>
    <t>EMI.ktCO2.DE.Res.HH.Thermal.WH.Biomass.Biomass_Waste</t>
  </si>
  <si>
    <t>EMI.ktCO2.DE.Res.HH.Thermal.WH.Geo.Geo</t>
  </si>
  <si>
    <t>EMI.ktCO2.DE.Res.HH.Thermal.WH.DistrHeat.Steam_Distr</t>
  </si>
  <si>
    <t>EMI.ktCO2.DE.Res.HH.Thermal.WH.Elc.Elec</t>
  </si>
  <si>
    <t>EMI.ktCO2.DE.Res.HH.Thermal.WH.TotalSolar.Solar</t>
  </si>
  <si>
    <t>EMI.ktCO2.DE.Res.HH.Thermal.CO.Solids.Solids</t>
  </si>
  <si>
    <t>EMI.ktCO2.DE.Res.HH.Thermal.CO.LPG.LPG</t>
  </si>
  <si>
    <t>EMI.ktCO2.DE.Res.HH.Thermal.CO.Gas.NG_Biogas</t>
  </si>
  <si>
    <t>EMI.ktCO2.DE.Res.HH.Thermal.CO.Biomass.Biomass_Waste</t>
  </si>
  <si>
    <t>EMI.ktCO2.DE.Res.HH.Thermal.CO.Elc.Elec</t>
  </si>
  <si>
    <t>DE - Final energy consumption per household</t>
  </si>
  <si>
    <t>FEC_per_household.kWh.DE.Res.HH.Thermal.SH.Solids.Solids</t>
  </si>
  <si>
    <t>FEC_per_household.kWh.DE.Res.HH.Thermal.SH.LPG.LPG</t>
  </si>
  <si>
    <t>FEC_per_household.kWh.DE.Res.HH.Thermal.SH.Oil.Oil_LiqBio</t>
  </si>
  <si>
    <t>FEC_per_household.kWh.DE.Res.HH.Thermal.SH.Gas.NG_Biogas</t>
  </si>
  <si>
    <t>FEC_per_household.kWh.DE.Res.HH.Thermal.SH.Biomass.Biomass_Waste</t>
  </si>
  <si>
    <t>FEC_per_household.kWh.DE.Res.HH.Thermal.SH.Geo.Geo</t>
  </si>
  <si>
    <t>FEC_per_household.kWh.DE.Res.HH.Thermal.SH.DistrHeat.Steam_Distr</t>
  </si>
  <si>
    <t>FEC_per_household.kWh.DE.Res.HH.Thermal.SH.AdvElc.Elec</t>
  </si>
  <si>
    <t>FEC_per_household.kWh.DE.Res.HH.Thermal.SH.ConvElc.Elec</t>
  </si>
  <si>
    <t>FEC_per_household.kWh.DE.Res.HH.Thermal.SH.TotalCirculation.Elec</t>
  </si>
  <si>
    <t>FEC_per_household.kWh.DE.Res.HH.Thermal.SC.AC.Elec</t>
  </si>
  <si>
    <t>FEC_per_household.kWh.DE.Res.HH.Thermal.WH.Solids.Solids</t>
  </si>
  <si>
    <t>FEC_per_household.kWh.DE.Res.HH.Thermal.WH.LPG.LPG</t>
  </si>
  <si>
    <t>FEC_per_household.kWh.DE.Res.HH.Thermal.WH.Oil.Oil_LiqBio</t>
  </si>
  <si>
    <t>FEC_per_household.kWh.DE.Res.HH.Thermal.WH.Gas.NG_Biogas</t>
  </si>
  <si>
    <t>FEC_per_household.kWh.DE.Res.HH.Thermal.WH.Biomass.Biomass_Waste</t>
  </si>
  <si>
    <t>FEC_per_household.kWh.DE.Res.HH.Thermal.WH.Geo.Geo</t>
  </si>
  <si>
    <t>FEC_per_household.kWh.DE.Res.HH.Thermal.WH.DistrHeat.Steam_Distr</t>
  </si>
  <si>
    <t>FEC_per_household.kWh.DE.Res.HH.Thermal.WH.Elc.Elec</t>
  </si>
  <si>
    <t>FEC_per_household.kWh.DE.Res.HH.Thermal.WH.TotalSolar.Solar</t>
  </si>
  <si>
    <t>FEC_per_household.kWh.DE.Res.HH.Thermal.CO.Solids.Solids</t>
  </si>
  <si>
    <t>FEC_per_household.kWh.DE.Res.HH.Thermal.CO.LPG.LPG</t>
  </si>
  <si>
    <t>FEC_per_household.kWh.DE.Res.HH.Thermal.CO.Gas.NG_Biogas</t>
  </si>
  <si>
    <t>FEC_per_household.kWh.DE.Res.HH.Thermal.CO.Biomass.Biomass_Waste</t>
  </si>
  <si>
    <t>FEC_per_household.kWh.DE.Res.HH.Thermal.CO.Elc.Elec</t>
  </si>
  <si>
    <t>DE - Thermal energy service per household</t>
  </si>
  <si>
    <t>TES_per_household.kWh.DE.Res.HH.Thermal.SH.Solids.Solids</t>
  </si>
  <si>
    <t>TES_per_household.kWh.DE.Res.HH.Thermal.SH.LPG.LPG</t>
  </si>
  <si>
    <t>TES_per_household.kWh.DE.Res.HH.Thermal.SH.Oil.Oil_LiqBio</t>
  </si>
  <si>
    <t>TES_per_household.kWh.DE.Res.HH.Thermal.SH.Gas.NG_Biogas</t>
  </si>
  <si>
    <t>TES_per_household.kWh.DE.Res.HH.Thermal.SH.Biomass.Biomass_Waste</t>
  </si>
  <si>
    <t>TES_per_household.kWh.DE.Res.HH.Thermal.SH.Geo.Geo</t>
  </si>
  <si>
    <t>TES_per_household.kWh.DE.Res.HH.Thermal.SH.DistrHeat.Steam_Distr</t>
  </si>
  <si>
    <t>TES_per_household.kWh.DE.Res.HH.Thermal.SH.AdvElc.Elec</t>
  </si>
  <si>
    <t>TES_per_household.kWh.DE.Res.HH.Thermal.SH.ConvElc.Elec</t>
  </si>
  <si>
    <t>TES_per_household.kWh.DE.Res.HH.Thermal.SH.TotalCirculation.Elec</t>
  </si>
  <si>
    <t>TES_per_household.kWh.DE.Res.HH.Thermal.SC.AC.Elec</t>
  </si>
  <si>
    <t>TES_per_household.kWh.DE.Res.HH.Thermal.WH.Solids.Solids</t>
  </si>
  <si>
    <t>TES_per_household.kWh.DE.Res.HH.Thermal.WH.LPG.LPG</t>
  </si>
  <si>
    <t>TES_per_household.kWh.DE.Res.HH.Thermal.WH.Oil.Oil_LiqBio</t>
  </si>
  <si>
    <t>TES_per_household.kWh.DE.Res.HH.Thermal.WH.Gas.NG_Biogas</t>
  </si>
  <si>
    <t>TES_per_household.kWh.DE.Res.HH.Thermal.WH.Biomass.Biomass_Waste</t>
  </si>
  <si>
    <t>TES_per_household.kWh.DE.Res.HH.Thermal.WH.Geo.Geo</t>
  </si>
  <si>
    <t>TES_per_household.kWh.DE.Res.HH.Thermal.WH.DistrHeat.Steam_Distr</t>
  </si>
  <si>
    <t>TES_per_household.kWh.DE.Res.HH.Thermal.WH.Elc.Elec</t>
  </si>
  <si>
    <t>TES_per_household.kWh.DE.Res.HH.Thermal.WH.TotalSolar.Solar</t>
  </si>
  <si>
    <t>TES_per_household.kWh.DE.Res.HH.Thermal.CO.Solids.Solids</t>
  </si>
  <si>
    <t>TES_per_household.kWh.DE.Res.HH.Thermal.CO.LPG.LPG</t>
  </si>
  <si>
    <t>TES_per_household.kWh.DE.Res.HH.Thermal.CO.Gas.NG_Biogas</t>
  </si>
  <si>
    <t>TES_per_household.kWh.DE.Res.HH.Thermal.CO.Biomass.Biomass_Waste</t>
  </si>
  <si>
    <t>TES_per_household.kWh.DE.Res.HH.Thermal.CO.Elc.Elec</t>
  </si>
  <si>
    <t>DE - CO2 emissions per household</t>
  </si>
  <si>
    <t>EMI_per_household.kgCO2.DE.Res.HH.Thermal.SH.Solids.Solids</t>
  </si>
  <si>
    <t>EMI_per_household.kgCO2.DE.Res.HH.Thermal.SH.LPG.LPG</t>
  </si>
  <si>
    <t>EMI_per_household.kgCO2.DE.Res.HH.Thermal.SH.Oil.Oil_LiqBio</t>
  </si>
  <si>
    <t>EMI_per_household.kgCO2.DE.Res.HH.Thermal.SH.Gas.NG_Biogas</t>
  </si>
  <si>
    <t>EMI_per_household.kgCO2.DE.Res.HH.Thermal.SH.Biomass.Biomass_Waste</t>
  </si>
  <si>
    <t>EMI_per_household.kgCO2.DE.Res.HH.Thermal.SH.Geo.Geo</t>
  </si>
  <si>
    <t>EMI_per_household.kgCO2.DE.Res.HH.Thermal.SH.DistrHeat.Steam_Distr</t>
  </si>
  <si>
    <t>EMI_per_household.kgCO2.DE.Res.HH.Thermal.SH.AdvElc.Elec</t>
  </si>
  <si>
    <t>EMI_per_household.kgCO2.DE.Res.HH.Thermal.SH.ConvElc.Elec</t>
  </si>
  <si>
    <t>EMI_per_household.kgCO2.DE.Res.HH.Thermal.SH.TotalCirculation.Elec</t>
  </si>
  <si>
    <t>EMI_per_household.kgCO2.DE.Res.HH.Thermal.SC.AC.Elec</t>
  </si>
  <si>
    <t>EMI_per_household.kgCO2.DE.Res.HH.Thermal.WH.Solids.Solids</t>
  </si>
  <si>
    <t>EMI_per_household.kgCO2.DE.Res.HH.Thermal.WH.LPG.LPG</t>
  </si>
  <si>
    <t>EMI_per_household.kgCO2.DE.Res.HH.Thermal.WH.Oil.Oil_LiqBio</t>
  </si>
  <si>
    <t>EMI_per_household.kgCO2.DE.Res.HH.Thermal.WH.Gas.NG_Biogas</t>
  </si>
  <si>
    <t>EMI_per_household.kgCO2.DE.Res.HH.Thermal.WH.Biomass.Biomass_Waste</t>
  </si>
  <si>
    <t>EMI_per_household.kgCO2.DE.Res.HH.Thermal.WH.Geo.Geo</t>
  </si>
  <si>
    <t>EMI_per_household.kgCO2.DE.Res.HH.Thermal.WH.DistrHeat.Steam_Distr</t>
  </si>
  <si>
    <t>EMI_per_household.kgCO2.DE.Res.HH.Thermal.WH.Elc.Elec</t>
  </si>
  <si>
    <t>EMI_per_household.kgCO2.DE.Res.HH.Thermal.WH.TotalSolar.Solar</t>
  </si>
  <si>
    <t>EMI_per_household.kgCO2.DE.Res.HH.Thermal.CO.Solids.Solids</t>
  </si>
  <si>
    <t>EMI_per_household.kgCO2.DE.Res.HH.Thermal.CO.LPG.LPG</t>
  </si>
  <si>
    <t>EMI_per_household.kgCO2.DE.Res.HH.Thermal.CO.Gas.NG_Biogas</t>
  </si>
  <si>
    <t>EMI_per_household.kgCO2.DE.Res.HH.Thermal.CO.Biomass.Biomass_Waste</t>
  </si>
  <si>
    <t>EMI_per_household.kgCO2.DE.Res.HH.Thermal.CO.Elc.Elec</t>
  </si>
  <si>
    <t>DE - Final energy consumption per surface area</t>
  </si>
  <si>
    <t>FEC_per_sqm.kWh.DE.Res.HH.Thermal.SH.Solids.Solids</t>
  </si>
  <si>
    <t>FEC_per_sqm.kWh.DE.Res.HH.Thermal.SH.LPG.LPG</t>
  </si>
  <si>
    <t>FEC_per_sqm.kWh.DE.Res.HH.Thermal.SH.Oil.Oil_LiqBio</t>
  </si>
  <si>
    <t>FEC_per_sqm.kWh.DE.Res.HH.Thermal.SH.Gas.NG_Biogas</t>
  </si>
  <si>
    <t>FEC_per_sqm.kWh.DE.Res.HH.Thermal.SH.Biomass.Biomass_Waste</t>
  </si>
  <si>
    <t>FEC_per_sqm.kWh.DE.Res.HH.Thermal.SH.Geo.Geo</t>
  </si>
  <si>
    <t>FEC_per_sqm.kWh.DE.Res.HH.Thermal.SH.DistrHeat.Steam_Distr</t>
  </si>
  <si>
    <t>FEC_per_sqm.kWh.DE.Res.HH.Thermal.SH.AdvElc.Elec</t>
  </si>
  <si>
    <t>FEC_per_sqm.kWh.DE.Res.HH.Thermal.SH.ConvElc.Elec</t>
  </si>
  <si>
    <t>FEC_per_sqm.kWh.DE.Res.HH.Thermal.SH.TotalCirculation.Elec</t>
  </si>
  <si>
    <t>FEC_per_sqm.kWh.DE.Res.HH.Thermal.SC.AC.Elec</t>
  </si>
  <si>
    <t>FEC_per_sqm.kWh.DE.Res.HH.Thermal.WH.Solids.Solids</t>
  </si>
  <si>
    <t>FEC_per_sqm.kWh.DE.Res.HH.Thermal.WH.LPG.LPG</t>
  </si>
  <si>
    <t>FEC_per_sqm.kWh.DE.Res.HH.Thermal.WH.Oil.Oil_LiqBio</t>
  </si>
  <si>
    <t>FEC_per_sqm.kWh.DE.Res.HH.Thermal.WH.Gas.NG_Biogas</t>
  </si>
  <si>
    <t>FEC_per_sqm.kWh.DE.Res.HH.Thermal.WH.Biomass.Biomass_Waste</t>
  </si>
  <si>
    <t>FEC_per_sqm.kWh.DE.Res.HH.Thermal.WH.Geo.Geo</t>
  </si>
  <si>
    <t>FEC_per_sqm.kWh.DE.Res.HH.Thermal.WH.DistrHeat.Steam_Distr</t>
  </si>
  <si>
    <t>FEC_per_sqm.kWh.DE.Res.HH.Thermal.WH.Elc.Elec</t>
  </si>
  <si>
    <t>FEC_per_sqm.kWh.DE.Res.HH.Thermal.WH.TotalSolar.Solar</t>
  </si>
  <si>
    <t>FEC_per_sqm.kWh.DE.Res.HH.Thermal.CO.Solids.Solids</t>
  </si>
  <si>
    <t>FEC_per_sqm.kWh.DE.Res.HH.Thermal.CO.LPG.LPG</t>
  </si>
  <si>
    <t>FEC_per_sqm.kWh.DE.Res.HH.Thermal.CO.Gas.NG_Biogas</t>
  </si>
  <si>
    <t>FEC_per_sqm.kWh.DE.Res.HH.Thermal.CO.Biomass.Biomass_Waste</t>
  </si>
  <si>
    <t>FEC_per_sqm.kWh.DE.Res.HH.Thermal.CO.Elc.Elec</t>
  </si>
  <si>
    <t>DE - Thermal energy service per surface area</t>
  </si>
  <si>
    <t>TES_per_sqm.kWh.DE.Res.HH.Thermal.SH.Solids.Solids</t>
  </si>
  <si>
    <t>TES_per_sqm.kWh.DE.Res.HH.Thermal.SH.LPG.LPG</t>
  </si>
  <si>
    <t>TES_per_sqm.kWh.DE.Res.HH.Thermal.SH.Oil.Oil_LiqBio</t>
  </si>
  <si>
    <t>TES_per_sqm.kWh.DE.Res.HH.Thermal.SH.Gas.NG_Biogas</t>
  </si>
  <si>
    <t>TES_per_sqm.kWh.DE.Res.HH.Thermal.SH.Biomass.Biomass_Waste</t>
  </si>
  <si>
    <t>TES_per_sqm.kWh.DE.Res.HH.Thermal.SH.Geo.Geo</t>
  </si>
  <si>
    <t>TES_per_sqm.kWh.DE.Res.HH.Thermal.SH.DistrHeat.Steam_Distr</t>
  </si>
  <si>
    <t>TES_per_sqm.kWh.DE.Res.HH.Thermal.SH.AdvElc.Elec</t>
  </si>
  <si>
    <t>TES_per_sqm.kWh.DE.Res.HH.Thermal.SH.ConvElc.Elec</t>
  </si>
  <si>
    <t>TES_per_sqm.kWh.DE.Res.HH.Thermal.SH.TotalCirculation.Elec</t>
  </si>
  <si>
    <t>TES_per_sqm.kWh.DE.Res.HH.Thermal.SC.AC.Elec</t>
  </si>
  <si>
    <t>TES_per_sqm.kWh.DE.Res.HH.Thermal.WH.Solids.Solids</t>
  </si>
  <si>
    <t>TES_per_sqm.kWh.DE.Res.HH.Thermal.WH.LPG.LPG</t>
  </si>
  <si>
    <t>TES_per_sqm.kWh.DE.Res.HH.Thermal.WH.Oil.Oil_LiqBio</t>
  </si>
  <si>
    <t>TES_per_sqm.kWh.DE.Res.HH.Thermal.WH.Gas.NG_Biogas</t>
  </si>
  <si>
    <t>TES_per_sqm.kWh.DE.Res.HH.Thermal.WH.Biomass.Biomass_Waste</t>
  </si>
  <si>
    <t>TES_per_sqm.kWh.DE.Res.HH.Thermal.WH.Geo.Geo</t>
  </si>
  <si>
    <t>TES_per_sqm.kWh.DE.Res.HH.Thermal.WH.DistrHeat.Steam_Distr</t>
  </si>
  <si>
    <t>TES_per_sqm.kWh.DE.Res.HH.Thermal.WH.Elc.Elec</t>
  </si>
  <si>
    <t>TES_per_sqm.kWh.DE.Res.HH.Thermal.WH.TotalSolar.Solar</t>
  </si>
  <si>
    <t>TES_per_sqm.kWh.DE.Res.HH.Thermal.CO.Solids.Solids</t>
  </si>
  <si>
    <t>TES_per_sqm.kWh.DE.Res.HH.Thermal.CO.LPG.LPG</t>
  </si>
  <si>
    <t>TES_per_sqm.kWh.DE.Res.HH.Thermal.CO.Gas.NG_Biogas</t>
  </si>
  <si>
    <t>TES_per_sqm.kWh.DE.Res.HH.Thermal.CO.Biomass.Biomass_Waste</t>
  </si>
  <si>
    <t>TES_per_sqm.kWh.DE.Res.HH.Thermal.CO.Elc.Elec</t>
  </si>
  <si>
    <t>DE - CO2 emissions per surface area</t>
  </si>
  <si>
    <t>EMI_per_sqm.kgCO2.DE.Res.HH.Thermal.SH.Solids.Solids</t>
  </si>
  <si>
    <t>EMI_per_sqm.kgCO2.DE.Res.HH.Thermal.SH.LPG.LPG</t>
  </si>
  <si>
    <t>EMI_per_sqm.kgCO2.DE.Res.HH.Thermal.SH.Oil.Oil_LiqBio</t>
  </si>
  <si>
    <t>EMI_per_sqm.kgCO2.DE.Res.HH.Thermal.SH.Gas.NG_Biogas</t>
  </si>
  <si>
    <t>EMI_per_sqm.kgCO2.DE.Res.HH.Thermal.SH.Biomass.Biomass_Waste</t>
  </si>
  <si>
    <t>EMI_per_sqm.kgCO2.DE.Res.HH.Thermal.SH.Geo.Geo</t>
  </si>
  <si>
    <t>EMI_per_sqm.kgCO2.DE.Res.HH.Thermal.SH.DistrHeat.Steam_Distr</t>
  </si>
  <si>
    <t>EMI_per_sqm.kgCO2.DE.Res.HH.Thermal.SH.AdvElc.Elec</t>
  </si>
  <si>
    <t>EMI_per_sqm.kgCO2.DE.Res.HH.Thermal.SH.ConvElc.Elec</t>
  </si>
  <si>
    <t>EMI_per_sqm.kgCO2.DE.Res.HH.Thermal.SH.TotalCirculation.Elec</t>
  </si>
  <si>
    <t>EMI_per_sqm.kgCO2.DE.Res.HH.Thermal.SC.AC.Elec</t>
  </si>
  <si>
    <t>EMI_per_sqm.kgCO2.DE.Res.HH.Thermal.WH.Solids.Solids</t>
  </si>
  <si>
    <t>EMI_per_sqm.kgCO2.DE.Res.HH.Thermal.WH.LPG.LPG</t>
  </si>
  <si>
    <t>EMI_per_sqm.kgCO2.DE.Res.HH.Thermal.WH.Oil.Oil_LiqBio</t>
  </si>
  <si>
    <t>EMI_per_sqm.kgCO2.DE.Res.HH.Thermal.WH.Gas.NG_Biogas</t>
  </si>
  <si>
    <t>EMI_per_sqm.kgCO2.DE.Res.HH.Thermal.WH.Biomass.Biomass_Waste</t>
  </si>
  <si>
    <t>EMI_per_sqm.kgCO2.DE.Res.HH.Thermal.WH.Geo.Geo</t>
  </si>
  <si>
    <t>EMI_per_sqm.kgCO2.DE.Res.HH.Thermal.WH.DistrHeat.Steam_Distr</t>
  </si>
  <si>
    <t>EMI_per_sqm.kgCO2.DE.Res.HH.Thermal.WH.Elc.Elec</t>
  </si>
  <si>
    <t>EMI_per_sqm.kgCO2.DE.Res.HH.Thermal.WH.TotalSolar.Solar</t>
  </si>
  <si>
    <t>EMI_per_sqm.kgCO2.DE.Res.HH.Thermal.CO.Solids.Solids</t>
  </si>
  <si>
    <t>EMI_per_sqm.kgCO2.DE.Res.HH.Thermal.CO.LPG.LPG</t>
  </si>
  <si>
    <t>EMI_per_sqm.kgCO2.DE.Res.HH.Thermal.CO.Gas.NG_Biogas</t>
  </si>
  <si>
    <t>EMI_per_sqm.kgCO2.DE.Res.HH.Thermal.CO.Biomass.Biomass_Waste</t>
  </si>
  <si>
    <t>EMI_per_sqm.kgCO2.DE.Res.HH.Thermal.CO.Elc.Elec</t>
  </si>
  <si>
    <t>DE - Number of new and renovated households</t>
  </si>
  <si>
    <t>NUM.number.DE.Res.HHnew.Thermal</t>
  </si>
  <si>
    <t>NUM.number.DE.Res.HHnew.Thermal.SH</t>
  </si>
  <si>
    <t>NUM.number.DE.Res.HHnew.Thermal.SH.Solids</t>
  </si>
  <si>
    <t>NUM.number.DE.Res.HHnew.Thermal.SH.LPG</t>
  </si>
  <si>
    <t>NUM.number.DE.Res.HHnew.Thermal.SH.Oil</t>
  </si>
  <si>
    <t>NUM.number.DE.Res.HHnew.Thermal.SH.Gas</t>
  </si>
  <si>
    <t>NUM.number.DE.Res.HHnew.Thermal.SH.Biomass</t>
  </si>
  <si>
    <t>NUM.number.DE.Res.HHnew.Thermal.SH.Geo</t>
  </si>
  <si>
    <t>NUM.number.DE.Res.HHnew.Thermal.SH.DistrHeat</t>
  </si>
  <si>
    <t>NUM.number.DE.Res.HHnew.Thermal.SH.AdvElc</t>
  </si>
  <si>
    <t>NUM.number.DE.Res.HHnew.Thermal.SH.ConvElc</t>
  </si>
  <si>
    <t>NUM.number.DE.Res.HHnew.Thermal.SC</t>
  </si>
  <si>
    <t>NUM.number.DE.Res.HHnew.Thermal.SC.AC</t>
  </si>
  <si>
    <t>NUM.number.DE.Res.HHnew.Thermal.WH</t>
  </si>
  <si>
    <t>NUM.number.DE.Res.HHnew.Thermal.WH.Solids</t>
  </si>
  <si>
    <t>NUM.number.DE.Res.HHnew.Thermal.WH.LPG</t>
  </si>
  <si>
    <t>NUM.number.DE.Res.HHnew.Thermal.WH.Oil</t>
  </si>
  <si>
    <t>NUM.number.DE.Res.HHnew.Thermal.WH.Gas</t>
  </si>
  <si>
    <t>NUM.number.DE.Res.HHnew.Thermal.WH.Biomass</t>
  </si>
  <si>
    <t>NUM.number.DE.Res.HHnew.Thermal.WH.Geo</t>
  </si>
  <si>
    <t>NUM.number.DE.Res.HHnew.Thermal.WH.DistrHeat</t>
  </si>
  <si>
    <t>NUM.number.DE.Res.HHnew.Thermal.WH.Elc</t>
  </si>
  <si>
    <t>NUM.number.DE.Res.HHnew.Thermal.WH.Solar</t>
  </si>
  <si>
    <t>NUM.number.DE.Res.HHnew.Thermal.CO</t>
  </si>
  <si>
    <t>NUM.number.DE.Res.HHnew.Thermal.CO.Solids</t>
  </si>
  <si>
    <t>NUM.number.DE.Res.HHnew.Thermal.CO.LPG</t>
  </si>
  <si>
    <t>NUM.number.DE.Res.HHnew.Thermal.CO.Gas</t>
  </si>
  <si>
    <t>NUM.number.DE.Res.HHnew.Thermal.CO.Biomass</t>
  </si>
  <si>
    <t>NUM.number.DE.Res.HHnew.Thermal.CO.Elc</t>
  </si>
  <si>
    <t>DE - Final energy consumption in new and renovated households</t>
  </si>
  <si>
    <t>FEC.ktoe.DE.Res.HHnew.Thermal</t>
  </si>
  <si>
    <t>FEC.ktoe.DE.Res.HHnew.Thermal.SH</t>
  </si>
  <si>
    <t>FEC.ktoe.DE.Res.HHnew.Thermal.SH.Solids.Solids</t>
  </si>
  <si>
    <t>FEC.ktoe.DE.Res.HHnew.Thermal.SH.LPG.LPG</t>
  </si>
  <si>
    <t>FEC.ktoe.DE.Res.HHnew.Thermal.SH.Oil.Oil_LiqBio</t>
  </si>
  <si>
    <t>FEC.ktoe.DE.Res.HHnew.Thermal.SH.Gas.NG_Biogas</t>
  </si>
  <si>
    <t>FEC.ktoe.DE.Res.HHnew.Thermal.SH.Biomass.Biomass_Waste</t>
  </si>
  <si>
    <t>FEC.ktoe.DE.Res.HHnew.Thermal.SH.Geo.Geo</t>
  </si>
  <si>
    <t>FEC.ktoe.DE.Res.HHnew.Thermal.SH.DistrHeat.Steam_Distr</t>
  </si>
  <si>
    <t>FEC.ktoe.DE.Res.HHnew.Thermal.SH.AdvElc.Elec</t>
  </si>
  <si>
    <t>FEC.ktoe.DE.Res.HHnew.Thermal.SH.ConvElc.Elec</t>
  </si>
  <si>
    <t>FEC.ktoe.DE.Res.HHnew.Thermal.SH.TotalCirculation.Elec</t>
  </si>
  <si>
    <t>FEC.ktoe.DE.Res.HHnew.Thermal.SC</t>
  </si>
  <si>
    <t>FEC.ktoe.DE.Res.HHnew.Thermal.SC.AC.Elec</t>
  </si>
  <si>
    <t>FEC.ktoe.DE.Res.HHnew.Thermal.WH</t>
  </si>
  <si>
    <t>FEC.ktoe.DE.Res.HHnew.Thermal.WH.Solids.Solids</t>
  </si>
  <si>
    <t>FEC.ktoe.DE.Res.HHnew.Thermal.WH.LPG.LPG</t>
  </si>
  <si>
    <t>FEC.ktoe.DE.Res.HHnew.Thermal.WH.Oil.Oil_LiqBio</t>
  </si>
  <si>
    <t>FEC.ktoe.DE.Res.HHnew.Thermal.WH.Gas.NG_Biogas</t>
  </si>
  <si>
    <t>FEC.ktoe.DE.Res.HHnew.Thermal.WH.Biomass.Biomass_Waste</t>
  </si>
  <si>
    <t>FEC.ktoe.DE.Res.HHnew.Thermal.WH.Geo.Geo</t>
  </si>
  <si>
    <t>FEC.ktoe.DE.Res.HHnew.Thermal.WH.DistrHeat.Steam_Distr</t>
  </si>
  <si>
    <t>FEC.ktoe.DE.Res.HHnew.Thermal.WH.Elc.Elec</t>
  </si>
  <si>
    <t>FEC.ktoe.DE.Res.HHnew.Thermal.WH.TotalSolar.Solar</t>
  </si>
  <si>
    <t>FEC.ktoe.DE.Res.HHnew.Thermal.CO</t>
  </si>
  <si>
    <t>FEC.ktoe.DE.Res.HHnew.Thermal.CO.Solids.Solids</t>
  </si>
  <si>
    <t>FEC.ktoe.DE.Res.HHnew.Thermal.CO.LPG.LPG</t>
  </si>
  <si>
    <t>FEC.ktoe.DE.Res.HHnew.Thermal.CO.Gas.NG_Biogas</t>
  </si>
  <si>
    <t>FEC.ktoe.DE.Res.HHnew.Thermal.CO.Biomass.Biomass_Waste</t>
  </si>
  <si>
    <t>FEC.ktoe.DE.Res.HHnew.Thermal.CO.Elc.Elec</t>
  </si>
  <si>
    <t>DE - Thermal energy service in new and renovated households</t>
  </si>
  <si>
    <t>TES.ktoe.DE.Res.HHnew.Thermal</t>
  </si>
  <si>
    <t>TES.ktoe.DE.Res.HHnew.Thermal.SH</t>
  </si>
  <si>
    <t>TES.ktoe.DE.Res.HHnew.Thermal.SH.Solids.Solids</t>
  </si>
  <si>
    <t>TES.ktoe.DE.Res.HHnew.Thermal.SH.LPG.LPG</t>
  </si>
  <si>
    <t>TES.ktoe.DE.Res.HHnew.Thermal.SH.Oil.Oil_LiqBio</t>
  </si>
  <si>
    <t>TES.ktoe.DE.Res.HHnew.Thermal.SH.Gas.NG_Biogas</t>
  </si>
  <si>
    <t>TES.ktoe.DE.Res.HHnew.Thermal.SH.Biomass.Biomass_Waste</t>
  </si>
  <si>
    <t>TES.ktoe.DE.Res.HHnew.Thermal.SH.Geo.Geo</t>
  </si>
  <si>
    <t>TES.ktoe.DE.Res.HHnew.Thermal.SH.DistrHeat.Steam_Distr</t>
  </si>
  <si>
    <t>TES.ktoe.DE.Res.HHnew.Thermal.SH.AdvElc.Elec</t>
  </si>
  <si>
    <t>TES.ktoe.DE.Res.HHnew.Thermal.SH.ConvElc.Elec</t>
  </si>
  <si>
    <t>TES.ktoe.DE.Res.HHnew.Thermal.SH.TotalCirculation.Elec</t>
  </si>
  <si>
    <t>TES.ktoe.DE.Res.HHnew.Thermal.SC</t>
  </si>
  <si>
    <t>TES.ktoe.DE.Res.HHnew.Thermal.SC.AC.Elec</t>
  </si>
  <si>
    <t>TES.ktoe.DE.Res.HHnew.Thermal.WH</t>
  </si>
  <si>
    <t>TES.ktoe.DE.Res.HHnew.Thermal.WH.Solids.Solids</t>
  </si>
  <si>
    <t>TES.ktoe.DE.Res.HHnew.Thermal.WH.LPG.LPG</t>
  </si>
  <si>
    <t>TES.ktoe.DE.Res.HHnew.Thermal.WH.Oil.Oil_LiqBio</t>
  </si>
  <si>
    <t>TES.ktoe.DE.Res.HHnew.Thermal.WH.Gas.NG_Biogas</t>
  </si>
  <si>
    <t>TES.ktoe.DE.Res.HHnew.Thermal.WH.Biomass.Biomass_Waste</t>
  </si>
  <si>
    <t>TES.ktoe.DE.Res.HHnew.Thermal.WH.Geo.Geo</t>
  </si>
  <si>
    <t>TES.ktoe.DE.Res.HHnew.Thermal.WH.DistrHeat.Steam_Distr</t>
  </si>
  <si>
    <t>TES.ktoe.DE.Res.HHnew.Thermal.WH.Elc.Elec</t>
  </si>
  <si>
    <t>TES.ktoe.DE.Res.HHnew.Thermal.WH.TotalSolar.Solar</t>
  </si>
  <si>
    <t>TES.ktoe.DE.Res.HHnew.Thermal.CO</t>
  </si>
  <si>
    <t>TES.ktoe.DE.Res.HHnew.Thermal.CO.Solids.Solids</t>
  </si>
  <si>
    <t>TES.ktoe.DE.Res.HHnew.Thermal.CO.LPG.LPG</t>
  </si>
  <si>
    <t>TES.ktoe.DE.Res.HHnew.Thermal.CO.Gas.NG_Biogas</t>
  </si>
  <si>
    <t>TES.ktoe.DE.Res.HHnew.Thermal.CO.Biomass.Biomass_Waste</t>
  </si>
  <si>
    <t>TES.ktoe.DE.Res.HHnew.Thermal.CO.Elc.Elec</t>
  </si>
  <si>
    <t>DE - System efficiency indicator of new and renovated households</t>
  </si>
  <si>
    <t>Eff.ratio.DE.Res.HHnew.Thermal</t>
  </si>
  <si>
    <t>Eff.ratio.DE.Res.HHnew.Thermal.SH</t>
  </si>
  <si>
    <t>Eff.ratio.DE.Res.HHnew.Thermal.SH.Solids.Solids</t>
  </si>
  <si>
    <t>Eff.ratio.DE.Res.HHnew.Thermal.SH.LPG.LPG</t>
  </si>
  <si>
    <t>Eff.ratio.DE.Res.HHnew.Thermal.SH.Oil.Oil_LiqBio</t>
  </si>
  <si>
    <t>Eff.ratio.DE.Res.HHnew.Thermal.SH.Gas.NG_Biogas</t>
  </si>
  <si>
    <t>Eff.ratio.DE.Res.HHnew.Thermal.SH.Biomass.Biomass_Waste</t>
  </si>
  <si>
    <t>Eff.ratio.DE.Res.HHnew.Thermal.SH.Geo.Geo</t>
  </si>
  <si>
    <t>Eff.ratio.DE.Res.HHnew.Thermal.SH.DistrHeat.Steam_Distr</t>
  </si>
  <si>
    <t>Eff.ratio.DE.Res.HHnew.Thermal.SH.AdvElc.Elec</t>
  </si>
  <si>
    <t>Eff.ratio.DE.Res.HHnew.Thermal.SH.ConvElc.Elec</t>
  </si>
  <si>
    <t>Eff.ratio.DE.Res.HHnew.Thermal.SH.TotalCirculation.Elec</t>
  </si>
  <si>
    <t>Eff.ratio.DE.Res.HHnew.Thermal.SC</t>
  </si>
  <si>
    <t>Eff.ratio.DE.Res.HHnew.Thermal.SC.AC.Elec</t>
  </si>
  <si>
    <t>Eff.ratio.DE.Res.HHnew.Thermal.WH</t>
  </si>
  <si>
    <t>Eff.ratio.DE.Res.HHnew.Thermal.WH.Solids.Solids</t>
  </si>
  <si>
    <t>Eff.ratio.DE.Res.HHnew.Thermal.WH.LPG.LPG</t>
  </si>
  <si>
    <t>Eff.ratio.DE.Res.HHnew.Thermal.WH.Oil.Oil_LiqBio</t>
  </si>
  <si>
    <t>Eff.ratio.DE.Res.HHnew.Thermal.WH.Gas.NG_Biogas</t>
  </si>
  <si>
    <t>Eff.ratio.DE.Res.HHnew.Thermal.WH.Biomass.Biomass_Waste</t>
  </si>
  <si>
    <t>Eff.ratio.DE.Res.HHnew.Thermal.WH.Geo.Geo</t>
  </si>
  <si>
    <t>Eff.ratio.DE.Res.HHnew.Thermal.WH.DistrHeat.Steam_Distr</t>
  </si>
  <si>
    <t>Eff.ratio.DE.Res.HHnew.Thermal.WH.Elc.Elec</t>
  </si>
  <si>
    <t>Eff.ratio.DE.Res.HHnew.Thermal.WH.TotalSolar.Solar</t>
  </si>
  <si>
    <t>Eff.ratio.DE.Res.HHnew.Thermal.CO</t>
  </si>
  <si>
    <t>Eff.ratio.DE.Res.HHnew.Thermal.CO.Solids.Solids</t>
  </si>
  <si>
    <t>Eff.ratio.DE.Res.HHnew.Thermal.CO.LPG.LPG</t>
  </si>
  <si>
    <t>Eff.ratio.DE.Res.HHnew.Thermal.CO.Gas.NG_Biogas</t>
  </si>
  <si>
    <t>Eff.ratio.DE.Res.HHnew.Thermal.CO.Biomass.Biomass_Waste</t>
  </si>
  <si>
    <t>Eff.ratio.DE.Res.HHnew.Thermal.CO.Elc.Elec</t>
  </si>
  <si>
    <t>DE - CO2 emissions in new and renovated households</t>
  </si>
  <si>
    <t>EMI.ktCO2.DE.Res.HHnew.Thermal</t>
  </si>
  <si>
    <t>EMI.ktCO2.DE.Res.HHnew.Thermal.SH</t>
  </si>
  <si>
    <t>EMI.ktCO2.DE.Res.HHnew.Thermal.SH.Solids.Solids</t>
  </si>
  <si>
    <t>EMI.ktCO2.DE.Res.HHnew.Thermal.SH.LPG.LPG</t>
  </si>
  <si>
    <t>EMI.ktCO2.DE.Res.HHnew.Thermal.SH.Oil.Oil_LiqBio</t>
  </si>
  <si>
    <t>EMI.ktCO2.DE.Res.HHnew.Thermal.SH.Gas.NG_Biogas</t>
  </si>
  <si>
    <t>EMI.ktCO2.DE.Res.HHnew.Thermal.SH.Biomass.Biomass_Waste</t>
  </si>
  <si>
    <t>EMI.ktCO2.DE.Res.HHnew.Thermal.SH.Geo.Geo</t>
  </si>
  <si>
    <t>EMI.ktCO2.DE.Res.HHnew.Thermal.SH.DistrHeat.Steam_Distr</t>
  </si>
  <si>
    <t>EMI.ktCO2.DE.Res.HHnew.Thermal.SH.AdvElc.Elec</t>
  </si>
  <si>
    <t>EMI.ktCO2.DE.Res.HHnew.Thermal.SH.ConvElc.Elec</t>
  </si>
  <si>
    <t>EMI.ktCO2.DE.Res.HHnew.Thermal.SH.TotalCirculation.Elec</t>
  </si>
  <si>
    <t>EMI.ktCO2.DE.Res.HHnew.Thermal.SC</t>
  </si>
  <si>
    <t>EMI.ktCO2.DE.Res.HHnew.Thermal.SC.AC.Elec</t>
  </si>
  <si>
    <t>EMI.ktCO2.DE.Res.HHnew.Thermal.WH</t>
  </si>
  <si>
    <t>EMI.ktCO2.DE.Res.HHnew.Thermal.WH.Solids.Solids</t>
  </si>
  <si>
    <t>EMI.ktCO2.DE.Res.HHnew.Thermal.WH.LPG.LPG</t>
  </si>
  <si>
    <t>EMI.ktCO2.DE.Res.HHnew.Thermal.WH.Oil.Oil_LiqBio</t>
  </si>
  <si>
    <t>EMI.ktCO2.DE.Res.HHnew.Thermal.WH.Gas.NG_Biogas</t>
  </si>
  <si>
    <t>EMI.ktCO2.DE.Res.HHnew.Thermal.WH.Biomass.Biomass_Waste</t>
  </si>
  <si>
    <t>EMI.ktCO2.DE.Res.HHnew.Thermal.WH.Geo.Geo</t>
  </si>
  <si>
    <t>EMI.ktCO2.DE.Res.HHnew.Thermal.WH.DistrHeat.Steam_Distr</t>
  </si>
  <si>
    <t>EMI.ktCO2.DE.Res.HHnew.Thermal.WH.Elc.Elec</t>
  </si>
  <si>
    <t>EMI.ktCO2.DE.Res.HHnew.Thermal.WH.TotalSolar.Solar</t>
  </si>
  <si>
    <t>EMI.ktCO2.DE.Res.HHnew.Thermal.CO</t>
  </si>
  <si>
    <t>EMI.ktCO2.DE.Res.HHnew.Thermal.CO.Solids.Solids</t>
  </si>
  <si>
    <t>EMI.ktCO2.DE.Res.HHnew.Thermal.CO.LPG.LPG</t>
  </si>
  <si>
    <t>EMI.ktCO2.DE.Res.HHnew.Thermal.CO.Gas.NG_Biogas</t>
  </si>
  <si>
    <t>EMI.ktCO2.DE.Res.HHnew.Thermal.CO.Biomass.Biomass_Waste</t>
  </si>
  <si>
    <t>EMI.ktCO2.DE.Res.HHnew.Thermal.CO.Elc.Elec</t>
  </si>
  <si>
    <t>DE - Final energy consumption of new and renovated households (per household)</t>
  </si>
  <si>
    <t>FEC_per_household.kWh.DE.Res.HHnew.Thermal</t>
  </si>
  <si>
    <t>FEC_per_household.kWh.DE.Res.HHnew.Thermal.SH</t>
  </si>
  <si>
    <t>FEC_per_household.kWh.DE.Res.HHnew.Thermal.SH.Solids.Solids</t>
  </si>
  <si>
    <t>FEC_per_household.kWh.DE.Res.HHnew.Thermal.SH.LPG.LPG</t>
  </si>
  <si>
    <t>FEC_per_household.kWh.DE.Res.HHnew.Thermal.SH.Oil.Oil_LiqBio</t>
  </si>
  <si>
    <t>FEC_per_household.kWh.DE.Res.HHnew.Thermal.SH.Gas.NG_Biogas</t>
  </si>
  <si>
    <t>FEC_per_household.kWh.DE.Res.HHnew.Thermal.SH.Biomass.Biomass_Waste</t>
  </si>
  <si>
    <t>FEC_per_household.kWh.DE.Res.HHnew.Thermal.SH.Geo.Geo</t>
  </si>
  <si>
    <t>FEC_per_household.kWh.DE.Res.HHnew.Thermal.SH.DistrHeat.Steam_Distr</t>
  </si>
  <si>
    <t>FEC_per_household.kWh.DE.Res.HHnew.Thermal.SH.AdvElc.Elec</t>
  </si>
  <si>
    <t>FEC_per_household.kWh.DE.Res.HHnew.Thermal.SH.ConvElc.Elec</t>
  </si>
  <si>
    <t>FEC_per_household.kWh.DE.Res.HHnew.Thermal.SH.TotalCirculation.Elec</t>
  </si>
  <si>
    <t>FEC_per_household.kWh.DE.Res.HHnew.Thermal.SC</t>
  </si>
  <si>
    <t>FEC_per_household.kWh.DE.Res.HHnew.Thermal.SC.AC.Elec</t>
  </si>
  <si>
    <t>FEC_per_household.kWh.DE.Res.HHnew.Thermal.WH</t>
  </si>
  <si>
    <t>FEC_per_household.kWh.DE.Res.HHnew.Thermal.WH.Solids.Solids</t>
  </si>
  <si>
    <t>FEC_per_household.kWh.DE.Res.HHnew.Thermal.WH.LPG.LPG</t>
  </si>
  <si>
    <t>FEC_per_household.kWh.DE.Res.HHnew.Thermal.WH.Oil.Oil_LiqBio</t>
  </si>
  <si>
    <t>FEC_per_household.kWh.DE.Res.HHnew.Thermal.WH.Gas.NG_Biogas</t>
  </si>
  <si>
    <t>FEC_per_household.kWh.DE.Res.HHnew.Thermal.WH.Biomass.Biomass_Waste</t>
  </si>
  <si>
    <t>FEC_per_household.kWh.DE.Res.HHnew.Thermal.WH.Geo.Geo</t>
  </si>
  <si>
    <t>FEC_per_household.kWh.DE.Res.HHnew.Thermal.WH.DistrHeat.Steam_Distr</t>
  </si>
  <si>
    <t>FEC_per_household.kWh.DE.Res.HHnew.Thermal.WH.Elc.Elec</t>
  </si>
  <si>
    <t>FEC_per_household.kWh.DE.Res.HHnew.Thermal.WH.TotalSolar.Solar</t>
  </si>
  <si>
    <t>FEC_per_household.kWh.DE.Res.HHnew.Thermal.CO</t>
  </si>
  <si>
    <t>FEC_per_household.kWh.DE.Res.HHnew.Thermal.CO.Solids.Solids</t>
  </si>
  <si>
    <t>FEC_per_household.kWh.DE.Res.HHnew.Thermal.CO.LPG.LPG</t>
  </si>
  <si>
    <t>FEC_per_household.kWh.DE.Res.HHnew.Thermal.CO.Gas.NG_Biogas</t>
  </si>
  <si>
    <t>FEC_per_household.kWh.DE.Res.HHnew.Thermal.CO.Biomass.Biomass_Waste</t>
  </si>
  <si>
    <t>FEC_per_household.kWh.DE.Res.HHnew.Thermal.CO.Elc.Elec</t>
  </si>
  <si>
    <t>DE - Thermal energy service of new and renovated households (per household)</t>
  </si>
  <si>
    <t>TES_per_household.kWh.DE.Res.HHnew.Thermal</t>
  </si>
  <si>
    <t>TES_per_household.kWh.DE.Res.HHnew.Thermal.SH</t>
  </si>
  <si>
    <t>TES_per_household.kWh.DE.Res.HHnew.Thermal.SH.Solids.Solids</t>
  </si>
  <si>
    <t>TES_per_household.kWh.DE.Res.HHnew.Thermal.SH.LPG.LPG</t>
  </si>
  <si>
    <t>TES_per_household.kWh.DE.Res.HHnew.Thermal.SH.Oil.Oil_LiqBio</t>
  </si>
  <si>
    <t>TES_per_household.kWh.DE.Res.HHnew.Thermal.SH.Gas.NG_Biogas</t>
  </si>
  <si>
    <t>TES_per_household.kWh.DE.Res.HHnew.Thermal.SH.Biomass.Biomass_Waste</t>
  </si>
  <si>
    <t>TES_per_household.kWh.DE.Res.HHnew.Thermal.SH.Geo.Geo</t>
  </si>
  <si>
    <t>TES_per_household.kWh.DE.Res.HHnew.Thermal.SH.DistrHeat.Steam_Distr</t>
  </si>
  <si>
    <t>TES_per_household.kWh.DE.Res.HHnew.Thermal.SH.AdvElc.Elec</t>
  </si>
  <si>
    <t>TES_per_household.kWh.DE.Res.HHnew.Thermal.SH.ConvElc.Elec</t>
  </si>
  <si>
    <t>TES_per_household.kWh.DE.Res.HHnew.Thermal.SH.TotalCirculation.Elec</t>
  </si>
  <si>
    <t>TES_per_household.kWh.DE.Res.HHnew.Thermal.SC</t>
  </si>
  <si>
    <t>TES_per_household.kWh.DE.Res.HHnew.Thermal.SC.AC.Elec</t>
  </si>
  <si>
    <t>TES_per_household.kWh.DE.Res.HHnew.Thermal.WH</t>
  </si>
  <si>
    <t>TES_per_household.kWh.DE.Res.HHnew.Thermal.WH.Solids.Solids</t>
  </si>
  <si>
    <t>TES_per_household.kWh.DE.Res.HHnew.Thermal.WH.LPG.LPG</t>
  </si>
  <si>
    <t>TES_per_household.kWh.DE.Res.HHnew.Thermal.WH.Oil.Oil_LiqBio</t>
  </si>
  <si>
    <t>TES_per_household.kWh.DE.Res.HHnew.Thermal.WH.Gas.NG_Biogas</t>
  </si>
  <si>
    <t>TES_per_household.kWh.DE.Res.HHnew.Thermal.WH.Biomass.Biomass_Waste</t>
  </si>
  <si>
    <t>TES_per_household.kWh.DE.Res.HHnew.Thermal.WH.Geo.Geo</t>
  </si>
  <si>
    <t>TES_per_household.kWh.DE.Res.HHnew.Thermal.WH.DistrHeat.Steam_Distr</t>
  </si>
  <si>
    <t>TES_per_household.kWh.DE.Res.HHnew.Thermal.WH.Elc.Elec</t>
  </si>
  <si>
    <t>TES_per_household.kWh.DE.Res.HHnew.Thermal.WH.TotalSolar.Solar</t>
  </si>
  <si>
    <t>TES_per_household.kWh.DE.Res.HHnew.Thermal.CO</t>
  </si>
  <si>
    <t>TES_per_household.kWh.DE.Res.HHnew.Thermal.CO.Solids.Solids</t>
  </si>
  <si>
    <t>TES_per_household.kWh.DE.Res.HHnew.Thermal.CO.LPG.LPG</t>
  </si>
  <si>
    <t>TES_per_household.kWh.DE.Res.HHnew.Thermal.CO.Gas.NG_Biogas</t>
  </si>
  <si>
    <t>TES_per_household.kWh.DE.Res.HHnew.Thermal.CO.Biomass.Biomass_Waste</t>
  </si>
  <si>
    <t>TES_per_household.kWh.DE.Res.HHnew.Thermal.CO.Elc.Elec</t>
  </si>
  <si>
    <t>DE - CO2 emissions in new and renovated households (per household)</t>
  </si>
  <si>
    <t>EMI_per_household.kgCO2.DE.Res.HHnew.Thermal</t>
  </si>
  <si>
    <t>EMI_per_household.kgCO2.DE.Res.HHnew.Thermal.SH</t>
  </si>
  <si>
    <t>EMI_per_household.kgCO2.DE.Res.HHnew.Thermal.SH.Solids.Solids</t>
  </si>
  <si>
    <t>EMI_per_household.kgCO2.DE.Res.HHnew.Thermal.SH.LPG.LPG</t>
  </si>
  <si>
    <t>EMI_per_household.kgCO2.DE.Res.HHnew.Thermal.SH.Oil.Oil_LiqBio</t>
  </si>
  <si>
    <t>EMI_per_household.kgCO2.DE.Res.HHnew.Thermal.SH.Gas.NG_Biogas</t>
  </si>
  <si>
    <t>EMI_per_household.kgCO2.DE.Res.HHnew.Thermal.SH.Biomass.Biomass_Waste</t>
  </si>
  <si>
    <t>EMI_per_household.kgCO2.DE.Res.HHnew.Thermal.SH.Geo.Geo</t>
  </si>
  <si>
    <t>EMI_per_household.kgCO2.DE.Res.HHnew.Thermal.SH.DistrHeat.Steam_Distr</t>
  </si>
  <si>
    <t>EMI_per_household.kgCO2.DE.Res.HHnew.Thermal.SH.AdvElc.Elec</t>
  </si>
  <si>
    <t>EMI_per_household.kgCO2.DE.Res.HHnew.Thermal.SH.ConvElc.Elec</t>
  </si>
  <si>
    <t>EMI_per_household.kgCO2.DE.Res.HHnew.Thermal.SH.TotalCirculation.Elec</t>
  </si>
  <si>
    <t>EMI_per_household.kgCO2.DE.Res.HHnew.Thermal.SC</t>
  </si>
  <si>
    <t>EMI_per_household.kgCO2.DE.Res.HHnew.Thermal.SC.AC.Elec</t>
  </si>
  <si>
    <t>EMI_per_household.kgCO2.DE.Res.HHnew.Thermal.WH</t>
  </si>
  <si>
    <t>EMI_per_household.kgCO2.DE.Res.HHnew.Thermal.WH.Solids.Solids</t>
  </si>
  <si>
    <t>EMI_per_household.kgCO2.DE.Res.HHnew.Thermal.WH.LPG.LPG</t>
  </si>
  <si>
    <t>EMI_per_household.kgCO2.DE.Res.HHnew.Thermal.WH.Oil.Oil_LiqBio</t>
  </si>
  <si>
    <t>EMI_per_household.kgCO2.DE.Res.HHnew.Thermal.WH.Gas.NG_Biogas</t>
  </si>
  <si>
    <t>EMI_per_household.kgCO2.DE.Res.HHnew.Thermal.WH.Biomass.Biomass_Waste</t>
  </si>
  <si>
    <t>EMI_per_household.kgCO2.DE.Res.HHnew.Thermal.WH.Geo.Geo</t>
  </si>
  <si>
    <t>EMI_per_household.kgCO2.DE.Res.HHnew.Thermal.WH.DistrHeat.Steam_Distr</t>
  </si>
  <si>
    <t>EMI_per_household.kgCO2.DE.Res.HHnew.Thermal.WH.Elc.Elec</t>
  </si>
  <si>
    <t>EMI_per_household.kgCO2.DE.Res.HHnew.Thermal.WH.TotalSolar.Solar</t>
  </si>
  <si>
    <t>EMI_per_household.kgCO2.DE.Res.HHnew.Thermal.CO</t>
  </si>
  <si>
    <t>EMI_per_household.kgCO2.DE.Res.HHnew.Thermal.CO.Solids.Solids</t>
  </si>
  <si>
    <t>EMI_per_household.kgCO2.DE.Res.HHnew.Thermal.CO.LPG.LPG</t>
  </si>
  <si>
    <t>EMI_per_household.kgCO2.DE.Res.HHnew.Thermal.CO.Gas.NG_Biogas</t>
  </si>
  <si>
    <t>EMI_per_household.kgCO2.DE.Res.HHnew.Thermal.CO.Biomass.Biomass_Waste</t>
  </si>
  <si>
    <t>EMI_per_household.kgCO2.DE.Res.HHnew.Thermal.CO.Elc.Elec</t>
  </si>
  <si>
    <t>DE - Final energy consumption in new and renovated households per surface area</t>
  </si>
  <si>
    <t>FEC_per_sqm.kWh.DE.Res.HHnew.Thermal</t>
  </si>
  <si>
    <t>FEC_per_sqm.kWh.DE.Res.HHnew.Thermal.SH</t>
  </si>
  <si>
    <t>FEC_per_sqm.kWh.DE.Res.HHnew.Thermal.SH.Solids.Solids</t>
  </si>
  <si>
    <t>FEC_per_sqm.kWh.DE.Res.HHnew.Thermal.SH.LPG.LPG</t>
  </si>
  <si>
    <t>FEC_per_sqm.kWh.DE.Res.HHnew.Thermal.SH.Oil.Oil_LiqBio</t>
  </si>
  <si>
    <t>FEC_per_sqm.kWh.DE.Res.HHnew.Thermal.SH.Gas.NG_Biogas</t>
  </si>
  <si>
    <t>FEC_per_sqm.kWh.DE.Res.HHnew.Thermal.SH.Biomass.Biomass_Waste</t>
  </si>
  <si>
    <t>FEC_per_sqm.kWh.DE.Res.HHnew.Thermal.SH.Geo.Geo</t>
  </si>
  <si>
    <t>FEC_per_sqm.kWh.DE.Res.HHnew.Thermal.SH.DistrHeat.Steam_Distr</t>
  </si>
  <si>
    <t>FEC_per_sqm.kWh.DE.Res.HHnew.Thermal.SH.AdvElc.Elec</t>
  </si>
  <si>
    <t>FEC_per_sqm.kWh.DE.Res.HHnew.Thermal.SH.ConvElc.Elec</t>
  </si>
  <si>
    <t>FEC_per_sqm.kWh.DE.Res.HHnew.Thermal.SH.TotalCirculation.Elec</t>
  </si>
  <si>
    <t>FEC_per_sqm.kWh.DE.Res.HHnew.Thermal.SC</t>
  </si>
  <si>
    <t>FEC_per_sqm.kWh.DE.Res.HHnew.Thermal.SC.AC.Elec</t>
  </si>
  <si>
    <t>FEC_per_sqm.kWh.DE.Res.HHnew.Thermal.WH</t>
  </si>
  <si>
    <t>FEC_per_sqm.kWh.DE.Res.HHnew.Thermal.WH.Solids.Solids</t>
  </si>
  <si>
    <t>FEC_per_sqm.kWh.DE.Res.HHnew.Thermal.WH.LPG.LPG</t>
  </si>
  <si>
    <t>FEC_per_sqm.kWh.DE.Res.HHnew.Thermal.WH.Oil.Oil_LiqBio</t>
  </si>
  <si>
    <t>FEC_per_sqm.kWh.DE.Res.HHnew.Thermal.WH.Gas.NG_Biogas</t>
  </si>
  <si>
    <t>FEC_per_sqm.kWh.DE.Res.HHnew.Thermal.WH.Biomass.Biomass_Waste</t>
  </si>
  <si>
    <t>FEC_per_sqm.kWh.DE.Res.HHnew.Thermal.WH.Geo.Geo</t>
  </si>
  <si>
    <t>FEC_per_sqm.kWh.DE.Res.HHnew.Thermal.WH.DistrHeat.Steam_Distr</t>
  </si>
  <si>
    <t>FEC_per_sqm.kWh.DE.Res.HHnew.Thermal.WH.Elc.Elec</t>
  </si>
  <si>
    <t>FEC_per_sqm.kWh.DE.Res.HHnew.Thermal.WH.TotalSolar.Solar</t>
  </si>
  <si>
    <t>FEC_per_sqm.kWh.DE.Res.HHnew.Thermal.CO</t>
  </si>
  <si>
    <t>FEC_per_sqm.kWh.DE.Res.HHnew.Thermal.CO.Solids.Solids</t>
  </si>
  <si>
    <t>FEC_per_sqm.kWh.DE.Res.HHnew.Thermal.CO.LPG.LPG</t>
  </si>
  <si>
    <t>FEC_per_sqm.kWh.DE.Res.HHnew.Thermal.CO.Gas.NG_Biogas</t>
  </si>
  <si>
    <t>FEC_per_sqm.kWh.DE.Res.HHnew.Thermal.CO.Biomass.Biomass_Waste</t>
  </si>
  <si>
    <t>FEC_per_sqm.kWh.DE.Res.HHnew.Thermal.CO.Elc.Elec</t>
  </si>
  <si>
    <t>DE - Thermal energy service in new and renovated households per surface area</t>
  </si>
  <si>
    <t>TES_per_sqm.kWh.DE.Res.HHnew.Thermal</t>
  </si>
  <si>
    <t>TES_per_sqm.kWh.DE.Res.HHnew.Thermal.SH</t>
  </si>
  <si>
    <t>TES_per_sqm.kWh.DE.Res.HHnew.Thermal.SH.Solids.Solids</t>
  </si>
  <si>
    <t>TES_per_sqm.kWh.DE.Res.HHnew.Thermal.SH.LPG.LPG</t>
  </si>
  <si>
    <t>TES_per_sqm.kWh.DE.Res.HHnew.Thermal.SH.Oil.Oil_LiqBio</t>
  </si>
  <si>
    <t>TES_per_sqm.kWh.DE.Res.HHnew.Thermal.SH.Gas.NG_Biogas</t>
  </si>
  <si>
    <t>TES_per_sqm.kWh.DE.Res.HHnew.Thermal.SH.Biomass.Biomass_Waste</t>
  </si>
  <si>
    <t>TES_per_sqm.kWh.DE.Res.HHnew.Thermal.SH.Geo.Geo</t>
  </si>
  <si>
    <t>TES_per_sqm.kWh.DE.Res.HHnew.Thermal.SH.DistrHeat.Steam_Distr</t>
  </si>
  <si>
    <t>TES_per_sqm.kWh.DE.Res.HHnew.Thermal.SH.AdvElc.Elec</t>
  </si>
  <si>
    <t>TES_per_sqm.kWh.DE.Res.HHnew.Thermal.SH.ConvElc.Elec</t>
  </si>
  <si>
    <t>TES_per_sqm.kWh.DE.Res.HHnew.Thermal.SH.TotalCirculation.Elec</t>
  </si>
  <si>
    <t>TES_per_sqm.kWh.DE.Res.HHnew.Thermal.SC</t>
  </si>
  <si>
    <t>TES_per_sqm.kWh.DE.Res.HHnew.Thermal.SC.AC.Elec</t>
  </si>
  <si>
    <t>TES_per_sqm.kWh.DE.Res.HHnew.Thermal.WH</t>
  </si>
  <si>
    <t>TES_per_sqm.kWh.DE.Res.HHnew.Thermal.WH.Solids.Solids</t>
  </si>
  <si>
    <t>TES_per_sqm.kWh.DE.Res.HHnew.Thermal.WH.LPG.LPG</t>
  </si>
  <si>
    <t>TES_per_sqm.kWh.DE.Res.HHnew.Thermal.WH.Oil.Oil_LiqBio</t>
  </si>
  <si>
    <t>TES_per_sqm.kWh.DE.Res.HHnew.Thermal.WH.Gas.NG_Biogas</t>
  </si>
  <si>
    <t>TES_per_sqm.kWh.DE.Res.HHnew.Thermal.WH.Biomass.Biomass_Waste</t>
  </si>
  <si>
    <t>TES_per_sqm.kWh.DE.Res.HHnew.Thermal.WH.Geo.Geo</t>
  </si>
  <si>
    <t>TES_per_sqm.kWh.DE.Res.HHnew.Thermal.WH.DistrHeat.Steam_Distr</t>
  </si>
  <si>
    <t>TES_per_sqm.kWh.DE.Res.HHnew.Thermal.WH.Elc.Elec</t>
  </si>
  <si>
    <t>TES_per_sqm.kWh.DE.Res.HHnew.Thermal.WH.TotalSolar.Solar</t>
  </si>
  <si>
    <t>TES_per_sqm.kWh.DE.Res.HHnew.Thermal.CO</t>
  </si>
  <si>
    <t>TES_per_sqm.kWh.DE.Res.HHnew.Thermal.CO.Solids.Solids</t>
  </si>
  <si>
    <t>TES_per_sqm.kWh.DE.Res.HHnew.Thermal.CO.LPG.LPG</t>
  </si>
  <si>
    <t>TES_per_sqm.kWh.DE.Res.HHnew.Thermal.CO.Gas.NG_Biogas</t>
  </si>
  <si>
    <t>TES_per_sqm.kWh.DE.Res.HHnew.Thermal.CO.Biomass.Biomass_Waste</t>
  </si>
  <si>
    <t>TES_per_sqm.kWh.DE.Res.HHnew.Thermal.CO.Elc.Elec</t>
  </si>
  <si>
    <t>DE - CO2 emissions in new and renovated households per surface area</t>
  </si>
  <si>
    <t>EMI_per_sqm.kgCO2.DE.Res.HHnew.Thermal</t>
  </si>
  <si>
    <t>EMI_per_sqm.kgCO2.DE.Res.HHnew.Thermal.SH</t>
  </si>
  <si>
    <t>EMI_per_sqm.kgCO2.DE.Res.HHnew.Thermal.SH.Solids.Solids</t>
  </si>
  <si>
    <t>EMI_per_sqm.kgCO2.DE.Res.HHnew.Thermal.SH.LPG.LPG</t>
  </si>
  <si>
    <t>EMI_per_sqm.kgCO2.DE.Res.HHnew.Thermal.SH.Oil.Oil_LiqBio</t>
  </si>
  <si>
    <t>EMI_per_sqm.kgCO2.DE.Res.HHnew.Thermal.SH.Gas.NG_Biogas</t>
  </si>
  <si>
    <t>EMI_per_sqm.kgCO2.DE.Res.HHnew.Thermal.SH.Biomass.Biomass_Waste</t>
  </si>
  <si>
    <t>EMI_per_sqm.kgCO2.DE.Res.HHnew.Thermal.SH.Geo.Geo</t>
  </si>
  <si>
    <t>EMI_per_sqm.kgCO2.DE.Res.HHnew.Thermal.SH.DistrHeat.Steam_Distr</t>
  </si>
  <si>
    <t>EMI_per_sqm.kgCO2.DE.Res.HHnew.Thermal.SH.AdvElc.Elec</t>
  </si>
  <si>
    <t>EMI_per_sqm.kgCO2.DE.Res.HHnew.Thermal.SH.ConvElc.Elec</t>
  </si>
  <si>
    <t>EMI_per_sqm.kgCO2.DE.Res.HHnew.Thermal.SH.TotalCirculation.Elec</t>
  </si>
  <si>
    <t>EMI_per_sqm.kgCO2.DE.Res.HHnew.Thermal.SC</t>
  </si>
  <si>
    <t>EMI_per_sqm.kgCO2.DE.Res.HHnew.Thermal.SC.AC.Elec</t>
  </si>
  <si>
    <t>EMI_per_sqm.kgCO2.DE.Res.HHnew.Thermal.WH</t>
  </si>
  <si>
    <t>EMI_per_sqm.kgCO2.DE.Res.HHnew.Thermal.WH.Solids.Solids</t>
  </si>
  <si>
    <t>EMI_per_sqm.kgCO2.DE.Res.HHnew.Thermal.WH.LPG.LPG</t>
  </si>
  <si>
    <t>EMI_per_sqm.kgCO2.DE.Res.HHnew.Thermal.WH.Oil.Oil_LiqBio</t>
  </si>
  <si>
    <t>EMI_per_sqm.kgCO2.DE.Res.HHnew.Thermal.WH.Gas.NG_Biogas</t>
  </si>
  <si>
    <t>EMI_per_sqm.kgCO2.DE.Res.HHnew.Thermal.WH.Biomass.Biomass_Waste</t>
  </si>
  <si>
    <t>EMI_per_sqm.kgCO2.DE.Res.HHnew.Thermal.WH.Geo.Geo</t>
  </si>
  <si>
    <t>EMI_per_sqm.kgCO2.DE.Res.HHnew.Thermal.WH.DistrHeat.Steam_Distr</t>
  </si>
  <si>
    <t>EMI_per_sqm.kgCO2.DE.Res.HHnew.Thermal.WH.Elc.Elec</t>
  </si>
  <si>
    <t>EMI_per_sqm.kgCO2.DE.Res.HHnew.Thermal.WH.TotalSolar.Solar</t>
  </si>
  <si>
    <t>EMI_per_sqm.kgCO2.DE.Res.HHnew.Thermal.CO</t>
  </si>
  <si>
    <t>EMI_per_sqm.kgCO2.DE.Res.HHnew.Thermal.CO.Solids.Solids</t>
  </si>
  <si>
    <t>EMI_per_sqm.kgCO2.DE.Res.HHnew.Thermal.CO.LPG.LPG</t>
  </si>
  <si>
    <t>EMI_per_sqm.kgCO2.DE.Res.HHnew.Thermal.CO.Gas.NG_Biogas</t>
  </si>
  <si>
    <t>EMI_per_sqm.kgCO2.DE.Res.HHnew.Thermal.CO.Biomass.Biomass_Waste</t>
  </si>
  <si>
    <t>EMI_per_sqm.kgCO2.DE.Res.HHnew.Thermal.CO.Elc.Elec</t>
  </si>
  <si>
    <t>FEC.ktoe.DE.Res.HH.Appl.RF</t>
  </si>
  <si>
    <t>FEC.ktoe.DE.Res.HH.Appl.WM</t>
  </si>
  <si>
    <t>FEC.ktoe.DE.Res.HH.Appl.DR</t>
  </si>
  <si>
    <t>FEC.ktoe.DE.Res.HH.Appl.DW</t>
  </si>
  <si>
    <t>FEC.ktoe.DE.Res.HH.Appl.TV</t>
  </si>
  <si>
    <t>FEC.ktoe.DE.Res.HH.Appl.IT</t>
  </si>
  <si>
    <t>FEC.ktoe.DE.Res.HH.Appl.LI</t>
  </si>
  <si>
    <t>FEC.ktoe.DE.Res.HH.Appl.OA</t>
  </si>
  <si>
    <t>Size.MW.DE.Res.HH.Appl</t>
  </si>
  <si>
    <t>Size.MW.DE.Res.HH.Appl.RF</t>
  </si>
  <si>
    <t>Size.MW.DE.Res.HH.Appl.WM</t>
  </si>
  <si>
    <t>Size.MW.DE.Res.HH.Appl.DR</t>
  </si>
  <si>
    <t>Size.MW.DE.Res.HH.Appl.DW</t>
  </si>
  <si>
    <t>Size.MW.DE.Res.HH.Appl.TV</t>
  </si>
  <si>
    <t>Size.MW.DE.Res.HH.Appl.IT</t>
  </si>
  <si>
    <t>Size.MW.DE.Res.HH.Appl.LI</t>
  </si>
  <si>
    <t>Size.MW.DE.Res.HH.Appl.OA</t>
  </si>
  <si>
    <t>NUM.number.DE.Res.HH.Appl.RF</t>
  </si>
  <si>
    <t>NUM.number.DE.Res.HH.Appl.WM</t>
  </si>
  <si>
    <t>NUM.number.DE.Res.HH.Appl.DR</t>
  </si>
  <si>
    <t>NUM.number.DE.Res.HH.Appl.DW</t>
  </si>
  <si>
    <t>NUM.number.DE.Res.HH.Appl.TV</t>
  </si>
  <si>
    <t>NUM.number.DE.Res.HH.Appl.IT</t>
  </si>
  <si>
    <t>NUM.number.DE.Res.HH.Appl.LI</t>
  </si>
  <si>
    <t>NUM.number.DE.Res.HH.Appl.OA</t>
  </si>
  <si>
    <t>NUM.number.DE.Res.HH.Applnew.RF</t>
  </si>
  <si>
    <t>NUM.number.DE.Res.HH.Applnew.WM</t>
  </si>
  <si>
    <t>NUM.number.DE.Res.HH.Applnew.DR</t>
  </si>
  <si>
    <t>NUM.number.DE.Res.HH.Applnew.DW</t>
  </si>
  <si>
    <t>NUM.number.DE.Res.HH.Applnew.TV</t>
  </si>
  <si>
    <t>NUM.number.DE.Res.HH.Applnew.IT</t>
  </si>
  <si>
    <t>NUM.number.DE.Res.HH.Applnew.LI</t>
  </si>
  <si>
    <t>NUM.number.DE.Res.HH.Applnew.OA</t>
  </si>
  <si>
    <t>NUM.number.DE.Res.HH.Applrepl.RF</t>
  </si>
  <si>
    <t>NUM.number.DE.Res.HH.Applrepl.WM</t>
  </si>
  <si>
    <t>NUM.number.DE.Res.HH.Applrepl.DR</t>
  </si>
  <si>
    <t>NUM.number.DE.Res.HH.Applrepl.DW</t>
  </si>
  <si>
    <t>NUM.number.DE.Res.HH.Applrepl.TV</t>
  </si>
  <si>
    <t>NUM.number.DE.Res.HH.Applrepl.IT</t>
  </si>
  <si>
    <t>NUM.number.DE.Res.HH.Applrepl.LI</t>
  </si>
  <si>
    <t>NUM.number.DE.Res.HH.Applrepl.OA</t>
  </si>
  <si>
    <t>Op.hours.DE.Res.HH.Appl.RF</t>
  </si>
  <si>
    <t>Op.hours.DE.Res.HH.Appl.WM</t>
  </si>
  <si>
    <t>Op.hours.DE.Res.HH.Appl.DR</t>
  </si>
  <si>
    <t>Op.hours.DE.Res.HH.Appl.DW</t>
  </si>
  <si>
    <t>Op.hours.DE.Res.HH.Appl.TV</t>
  </si>
  <si>
    <t>Op.hours.DE.Res.HH.Appl.IT</t>
  </si>
  <si>
    <t>Op.hours.DE.Res.HH.Appl.LI</t>
  </si>
  <si>
    <t>Op.hours.DE.Res.HH.Appl.OA</t>
  </si>
  <si>
    <t>Size_per_appl.W.DE.Res.HH.Appl.RF</t>
  </si>
  <si>
    <t>Size_per_appl.W.DE.Res.HH.Appl.WM</t>
  </si>
  <si>
    <t>Size_per_appl.W.DE.Res.HH.Appl.DR</t>
  </si>
  <si>
    <t>Size_per_appl.W.DE.Res.HH.Appl.DW</t>
  </si>
  <si>
    <t>Size_per_appl.W.DE.Res.HH.Appl.TV</t>
  </si>
  <si>
    <t>Size_per_appl.W.DE.Res.HH.Appl.IT</t>
  </si>
  <si>
    <t>Size_per_appl.W.DE.Res.HH.Appl.LI</t>
  </si>
  <si>
    <t>Size_per_appl.W.DE.Res.HH.Appl.OA</t>
  </si>
  <si>
    <t>Size_per_appl.W.DE.Res.HH.Applnew.RF</t>
  </si>
  <si>
    <t>Size_per_appl.W.DE.Res.HH.Applnew.WM</t>
  </si>
  <si>
    <t>Size_per_appl.W.DE.Res.HH.Applnew.DR</t>
  </si>
  <si>
    <t>Size_per_appl.W.DE.Res.HH.Applnew.DW</t>
  </si>
  <si>
    <t>Size_per_appl.W.DE.Res.HH.Applnew.TV</t>
  </si>
  <si>
    <t>Size_per_appl.W.DE.Res.HH.Applnew.IT</t>
  </si>
  <si>
    <t>Size_per_appl.W.DE.Res.HH.Applnew.LI</t>
  </si>
  <si>
    <t>Size_per_appl.W.DE.Res.HH.Applnew.OA</t>
  </si>
  <si>
    <t>NUM.number_per_household.DE.Res.HH.Appl.RF</t>
  </si>
  <si>
    <t>NUM.number_per_household.DE.Res.HH.Appl.WM</t>
  </si>
  <si>
    <t>NUM.number_per_household.DE.Res.HH.Appl.DR</t>
  </si>
  <si>
    <t>NUM.number_per_household.DE.Res.HH.Appl.DW</t>
  </si>
  <si>
    <t>NUM.number_per_household.DE.Res.HH.Appl.TV</t>
  </si>
  <si>
    <t>NUM.number_per_household.DE.Res.HH.Appl.IT</t>
  </si>
  <si>
    <t>NUM.number_per_household.DE.Res.HH.Appl.LI</t>
  </si>
  <si>
    <t>NUM.number_per_household.DE.Res.HH.Appl.OA</t>
  </si>
  <si>
    <t>Size_per_household.W.DE.Res.HH.Appl.RF</t>
  </si>
  <si>
    <t>Size_per_household.W.DE.Res.HH.Appl.WM</t>
  </si>
  <si>
    <t>Size_per_household.W.DE.Res.HH.Appl.DR</t>
  </si>
  <si>
    <t>Size_per_household.W.DE.Res.HH.Appl.DW</t>
  </si>
  <si>
    <t>Size_per_household.W.DE.Res.HH.Appl.TV</t>
  </si>
  <si>
    <t>Size_per_household.W.DE.Res.HH.Appl.IT</t>
  </si>
  <si>
    <t>Size_per_household.W.DE.Res.HH.Appl.LI</t>
  </si>
  <si>
    <t>Size_per_household.W.DE.Res.HH.Appl.OA</t>
  </si>
  <si>
    <t>FEC_per_household.kWh.DE.Res.HH.Appl.RF</t>
  </si>
  <si>
    <t>FEC_per_household.kWh.DE.Res.HH.Appl.WM</t>
  </si>
  <si>
    <t>FEC_per_household.kWh.DE.Res.HH.Appl.DR</t>
  </si>
  <si>
    <t>FEC_per_household.kWh.DE.Res.HH.Appl.DW</t>
  </si>
  <si>
    <t>FEC_per_household.kWh.DE.Res.HH.Appl.TV</t>
  </si>
  <si>
    <t>FEC_per_household.kWh.DE.Res.HH.Appl.IT</t>
  </si>
  <si>
    <t>FEC_per_household.kWh.DE.Res.HH.Appl.LI</t>
  </si>
  <si>
    <t>FEC_per_household.kWh.DE.Res.HH.Appl.OA</t>
  </si>
  <si>
    <t>Lumens_per_household.lumen.DE.Res.HH.Appl.LI</t>
  </si>
  <si>
    <t>DE - Number of households (detailed structure)</t>
  </si>
  <si>
    <t>NUM.number.DE.Res.HH.Thermal.SH.Solids.SH</t>
  </si>
  <si>
    <t>NUM.number.DE.Res.HH.Thermal.SH.Solids.SC.AC</t>
  </si>
  <si>
    <t>NUM.number.DE.Res.HH.Thermal.SH.Solids.WH.Solids.NoSolar</t>
  </si>
  <si>
    <t>NUM.number.DE.Res.HH.Thermal.SH.Solids.WH.LPG.NoSolar</t>
  </si>
  <si>
    <t>NUM.number.DE.Res.HH.Thermal.SH.Solids.WH.LPG.Solar</t>
  </si>
  <si>
    <t>NUM.number.DE.Res.HH.Thermal.SH.Solids.WH.Elc.NoSolar</t>
  </si>
  <si>
    <t>NUM.number.DE.Res.HH.Thermal.SH.Solids.WH.Elc.Solar</t>
  </si>
  <si>
    <t>NUM.number.DE.Res.HH.Thermal.SH.Solids.CO.Solids</t>
  </si>
  <si>
    <t>NUM.number.DE.Res.HH.Thermal.SH.Solids.CO.LPG</t>
  </si>
  <si>
    <t>NUM.number.DE.Res.HH.Thermal.SH.Solids.CO.Elc</t>
  </si>
  <si>
    <t>NUM.number.DE.Res.HH.Thermal.SH.LPG.SH</t>
  </si>
  <si>
    <t>NUM.number.DE.Res.HH.Thermal.SH.LPG.SC.AC</t>
  </si>
  <si>
    <t>NUM.number.DE.Res.HH.Thermal.SH.LPG.WH.LPG.NoSolar</t>
  </si>
  <si>
    <t>NUM.number.DE.Res.HH.Thermal.SH.LPG.WH.LPG.Solar</t>
  </si>
  <si>
    <t>NUM.number.DE.Res.HH.Thermal.SH.LPG.WH.Elc.NoSolar</t>
  </si>
  <si>
    <t>NUM.number.DE.Res.HH.Thermal.SH.LPG.WH.Elc.Solar</t>
  </si>
  <si>
    <t>NUM.number.DE.Res.HH.Thermal.SH.LPG.CO.LPG</t>
  </si>
  <si>
    <t>NUM.number.DE.Res.HH.Thermal.SH.LPG.CO.Elc</t>
  </si>
  <si>
    <t>NUM.number.DE.Res.HH.Thermal.SH.Oil.SH</t>
  </si>
  <si>
    <t>NUM.number.DE.Res.HH.Thermal.SH.Oil.SC.AC</t>
  </si>
  <si>
    <t>NUM.number.DE.Res.HH.Thermal.SH.Oil.WH.Oil.NoSolar</t>
  </si>
  <si>
    <t>NUM.number.DE.Res.HH.Thermal.SH.Oil.WH.Oil.Solar</t>
  </si>
  <si>
    <t>NUM.number.DE.Res.HH.Thermal.SH.Oil.WH.Elc.NoSolar</t>
  </si>
  <si>
    <t>NUM.number.DE.Res.HH.Thermal.SH.Oil.WH.Elc.Solar</t>
  </si>
  <si>
    <t>NUM.number.DE.Res.HH.Thermal.SH.Oil.CO.LPG</t>
  </si>
  <si>
    <t>NUM.number.DE.Res.HH.Thermal.SH.Oil.CO.Elc</t>
  </si>
  <si>
    <t>NUM.number.DE.Res.HH.Thermal.SH.Gas.SH</t>
  </si>
  <si>
    <t>NUM.number.DE.Res.HH.Thermal.SH.Gas.SC.AC</t>
  </si>
  <si>
    <t>NUM.number.DE.Res.HH.Thermal.SH.Gas.WH.Gas.NoSolar</t>
  </si>
  <si>
    <t>NUM.number.DE.Res.HH.Thermal.SH.Gas.WH.Gas.Solar</t>
  </si>
  <si>
    <t>NUM.number.DE.Res.HH.Thermal.SH.Gas.WH.Elc.NoSolar</t>
  </si>
  <si>
    <t>NUM.number.DE.Res.HH.Thermal.SH.Gas.WH.Elc.Solar</t>
  </si>
  <si>
    <t>NUM.number.DE.Res.HH.Thermal.SH.Gas.CO.Gas</t>
  </si>
  <si>
    <t>NUM.number.DE.Res.HH.Thermal.SH.Gas.CO.Elc</t>
  </si>
  <si>
    <t>NUM.number.DE.Res.HH.Thermal.SH.Biomass.SH</t>
  </si>
  <si>
    <t>NUM.number.DE.Res.HH.Thermal.SH.Biomass.SC.AC</t>
  </si>
  <si>
    <t>NUM.number.DE.Res.HH.Thermal.SH.Biomass.WH.Biomass.NoSolar</t>
  </si>
  <si>
    <t>NUM.number.DE.Res.HH.Thermal.SH.Biomass.WH.Biomass.Solar</t>
  </si>
  <si>
    <t>NUM.number.DE.Res.HH.Thermal.SH.Biomass.WH.LPG.NoSolar</t>
  </si>
  <si>
    <t>NUM.number.DE.Res.HH.Thermal.SH.Biomass.WH.LPG.Solar</t>
  </si>
  <si>
    <t>NUM.number.DE.Res.HH.Thermal.SH.Biomass.WH.Elc.NoSolar</t>
  </si>
  <si>
    <t>NUM.number.DE.Res.HH.Thermal.SH.Biomass.WH.Elc.Solar</t>
  </si>
  <si>
    <t>NUM.number.DE.Res.HH.Thermal.SH.Biomass.CO.Biomass</t>
  </si>
  <si>
    <t>NUM.number.DE.Res.HH.Thermal.SH.Biomass.CO.LPG</t>
  </si>
  <si>
    <t>NUM.number.DE.Res.HH.Thermal.SH.Biomass.CO.Elc</t>
  </si>
  <si>
    <t>NUM.number.DE.Res.HH.Thermal.SH.Geo.SH</t>
  </si>
  <si>
    <t>NUM.number.DE.Res.HH.Thermal.SH.Geo.SC.AC</t>
  </si>
  <si>
    <t>NUM.number.DE.Res.HH.Thermal.SH.Geo.WH.Geo.NoSolar</t>
  </si>
  <si>
    <t>NUM.number.DE.Res.HH.Thermal.SH.Geo.WH.Geo.Solar</t>
  </si>
  <si>
    <t>NUM.number.DE.Res.HH.Thermal.SH.Geo.WH.Elc.NoSolar</t>
  </si>
  <si>
    <t>NUM.number.DE.Res.HH.Thermal.SH.Geo.WH.Elc.Solar</t>
  </si>
  <si>
    <t>NUM.number.DE.Res.HH.Thermal.SH.Geo.CO.LPG</t>
  </si>
  <si>
    <t>NUM.number.DE.Res.HH.Thermal.SH.Geo.CO.Elc</t>
  </si>
  <si>
    <t>NUM.number.DE.Res.HH.Thermal.SH.DistrHeat.SH</t>
  </si>
  <si>
    <t>NUM.number.DE.Res.HH.Thermal.SH.DistrHeat.SC.AC</t>
  </si>
  <si>
    <t>NUM.number.DE.Res.HH.Thermal.SH.DistrHeat.WH.DistrHeat.NoSolar</t>
  </si>
  <si>
    <t>NUM.number.DE.Res.HH.Thermal.SH.DistrHeat.WH.DistrHeat.Solar</t>
  </si>
  <si>
    <t>NUM.number.DE.Res.HH.Thermal.SH.DistrHeat.WH.Elc.NoSolar</t>
  </si>
  <si>
    <t>NUM.number.DE.Res.HH.Thermal.SH.DistrHeat.WH.Elc.Solar</t>
  </si>
  <si>
    <t>NUM.number.DE.Res.HH.Thermal.SH.DistrHeat.CO.LPG</t>
  </si>
  <si>
    <t>NUM.number.DE.Res.HH.Thermal.SH.DistrHeat.CO.Elc</t>
  </si>
  <si>
    <t>NUM.number.DE.Res.HH.Thermal.SH.AdvElc.SH</t>
  </si>
  <si>
    <t>NUM.number.DE.Res.HH.Thermal.SH.AdvElc.SC.AC</t>
  </si>
  <si>
    <t>NUM.number.DE.Res.HH.Thermal.SH.AdvElc.WH.LPG.NoSolar</t>
  </si>
  <si>
    <t>NUM.number.DE.Res.HH.Thermal.SH.AdvElc.WH.LPG.Solar</t>
  </si>
  <si>
    <t>NUM.number.DE.Res.HH.Thermal.SH.AdvElc.WH.Elc.NoSolar</t>
  </si>
  <si>
    <t>NUM.number.DE.Res.HH.Thermal.SH.AdvElc.WH.Elc.Solar</t>
  </si>
  <si>
    <t>NUM.number.DE.Res.HH.Thermal.SH.AdvElc.CO.LPG</t>
  </si>
  <si>
    <t>NUM.number.DE.Res.HH.Thermal.SH.AdvElc.CO.Elc</t>
  </si>
  <si>
    <t>NUM.number.DE.Res.HH.Thermal.SH.ConvElc.SH</t>
  </si>
  <si>
    <t>NUM.number.DE.Res.HH.Thermal.SH.ConvElc.SC.AC</t>
  </si>
  <si>
    <t>NUM.number.DE.Res.HH.Thermal.SH.ConvElc.WH.LPG.NoSolar</t>
  </si>
  <si>
    <t>NUM.number.DE.Res.HH.Thermal.SH.ConvElc.WH.LPG.Solar</t>
  </si>
  <si>
    <t>NUM.number.DE.Res.HH.Thermal.SH.ConvElc.WH.Elc.NoSolar</t>
  </si>
  <si>
    <t>NUM.number.DE.Res.HH.Thermal.SH.ConvElc.WH.Elc.Solar</t>
  </si>
  <si>
    <t>NUM.number.DE.Res.HH.Thermal.SH.ConvElc.CO.LPG</t>
  </si>
  <si>
    <t>NUM.number.DE.Res.HH.Thermal.SH.ConvElc.CO.Elc</t>
  </si>
  <si>
    <t>DE - Retired equipment (detailed structure)</t>
  </si>
  <si>
    <t>NUM.number.DE.Res.HH.ThermalOut.SH.Solids</t>
  </si>
  <si>
    <t>NUM.number.DE.Res.HH.ThermalOut.SH.Solids.SH</t>
  </si>
  <si>
    <t>NUM.number.DE.Res.HH.ThermalOut.SH.Solids.SC.AC</t>
  </si>
  <si>
    <t>NUM.number.DE.Res.HH.ThermalOut.SH.Solids.WH.Solids.NoSolar</t>
  </si>
  <si>
    <t>NUM.number.DE.Res.HH.ThermalOut.SH.Solids.WH.LPG.NoSolar</t>
  </si>
  <si>
    <t>NUM.number.DE.Res.HH.ThermalOut.SH.Solids.WH.LPG.Solar</t>
  </si>
  <si>
    <t>NUM.number.DE.Res.HH.ThermalOut.SH.Solids.WH.Elc.NoSolar</t>
  </si>
  <si>
    <t>NUM.number.DE.Res.HH.ThermalOut.SH.Solids.WH.Elc.Solar</t>
  </si>
  <si>
    <t>NUM.number.DE.Res.HH.ThermalOut.SH.Solids.CO.Solids</t>
  </si>
  <si>
    <t>NUM.number.DE.Res.HH.ThermalOut.SH.Solids.CO.LPG</t>
  </si>
  <si>
    <t>NUM.number.DE.Res.HH.ThermalOut.SH.Solids.CO.Elc</t>
  </si>
  <si>
    <t>NUM.number.DE.Res.HH.ThermalOut.SH.LPG</t>
  </si>
  <si>
    <t>NUM.number.DE.Res.HH.ThermalOut.SH.LPG.SH</t>
  </si>
  <si>
    <t>NUM.number.DE.Res.HH.ThermalOut.SH.LPG.SC.AC</t>
  </si>
  <si>
    <t>NUM.number.DE.Res.HH.ThermalOut.SH.LPG.WH.LPG.NoSolar</t>
  </si>
  <si>
    <t>NUM.number.DE.Res.HH.ThermalOut.SH.LPG.WH.LPG.Solar</t>
  </si>
  <si>
    <t>NUM.number.DE.Res.HH.ThermalOut.SH.LPG.WH.Elc.NoSolar</t>
  </si>
  <si>
    <t>NUM.number.DE.Res.HH.ThermalOut.SH.LPG.WH.Elc.Solar</t>
  </si>
  <si>
    <t>NUM.number.DE.Res.HH.ThermalOut.SH.LPG.CO.LPG</t>
  </si>
  <si>
    <t>NUM.number.DE.Res.HH.ThermalOut.SH.LPG.CO.Elc</t>
  </si>
  <si>
    <t>NUM.number.DE.Res.HH.ThermalOut.SH.Oil</t>
  </si>
  <si>
    <t>NUM.number.DE.Res.HH.ThermalOut.SH.Oil.SH</t>
  </si>
  <si>
    <t>NUM.number.DE.Res.HH.ThermalOut.SH.Oil.SC.AC</t>
  </si>
  <si>
    <t>NUM.number.DE.Res.HH.ThermalOut.SH.Oil.WH.Oil.NoSolar</t>
  </si>
  <si>
    <t>NUM.number.DE.Res.HH.ThermalOut.SH.Oil.WH.Oil.Solar</t>
  </si>
  <si>
    <t>NUM.number.DE.Res.HH.ThermalOut.SH.Oil.WH.Elc.NoSolar</t>
  </si>
  <si>
    <t>NUM.number.DE.Res.HH.ThermalOut.SH.Oil.WH.Elc.Solar</t>
  </si>
  <si>
    <t>NUM.number.DE.Res.HH.ThermalOut.SH.Oil.CO.LPG</t>
  </si>
  <si>
    <t>NUM.number.DE.Res.HH.ThermalOut.SH.Oil.CO.Elc</t>
  </si>
  <si>
    <t>NUM.number.DE.Res.HH.ThermalOut.SH.Gas</t>
  </si>
  <si>
    <t>NUM.number.DE.Res.HH.ThermalOut.SH.Gas.SH</t>
  </si>
  <si>
    <t>NUM.number.DE.Res.HH.ThermalOut.SH.Gas.SC.AC</t>
  </si>
  <si>
    <t>NUM.number.DE.Res.HH.ThermalOut.SH.Gas.WH.Gas.NoSolar</t>
  </si>
  <si>
    <t>NUM.number.DE.Res.HH.ThermalOut.SH.Gas.WH.Gas.Solar</t>
  </si>
  <si>
    <t>NUM.number.DE.Res.HH.ThermalOut.SH.Gas.WH.Elc.NoSolar</t>
  </si>
  <si>
    <t>NUM.number.DE.Res.HH.ThermalOut.SH.Gas.WH.Elc.Solar</t>
  </si>
  <si>
    <t>NUM.number.DE.Res.HH.ThermalOut.SH.Gas.CO.Gas</t>
  </si>
  <si>
    <t>NUM.number.DE.Res.HH.ThermalOut.SH.Gas.CO.Elc</t>
  </si>
  <si>
    <t>NUM.number.DE.Res.HH.ThermalOut.SH.Biomass</t>
  </si>
  <si>
    <t>NUM.number.DE.Res.HH.ThermalOut.SH.Biomass.SH</t>
  </si>
  <si>
    <t>NUM.number.DE.Res.HH.ThermalOut.SH.Biomass.SC.AC</t>
  </si>
  <si>
    <t>NUM.number.DE.Res.HH.ThermalOut.SH.Biomass.WH.Biomass.NoSolar</t>
  </si>
  <si>
    <t>NUM.number.DE.Res.HH.ThermalOut.SH.Biomass.WH.Biomass.Solar</t>
  </si>
  <si>
    <t>NUM.number.DE.Res.HH.ThermalOut.SH.Biomass.WH.LPG.NoSolar</t>
  </si>
  <si>
    <t>NUM.number.DE.Res.HH.ThermalOut.SH.Biomass.WH.LPG.Solar</t>
  </si>
  <si>
    <t>NUM.number.DE.Res.HH.ThermalOut.SH.Biomass.WH.Elc.NoSolar</t>
  </si>
  <si>
    <t>NUM.number.DE.Res.HH.ThermalOut.SH.Biomass.WH.Elc.Solar</t>
  </si>
  <si>
    <t>NUM.number.DE.Res.HH.ThermalOut.SH.Biomass.CO.Biomass</t>
  </si>
  <si>
    <t>NUM.number.DE.Res.HH.ThermalOut.SH.Biomass.CO.LPG</t>
  </si>
  <si>
    <t>NUM.number.DE.Res.HH.ThermalOut.SH.Biomass.CO.Elc</t>
  </si>
  <si>
    <t>NUM.number.DE.Res.HH.ThermalOut.SH.Geo</t>
  </si>
  <si>
    <t>NUM.number.DE.Res.HH.ThermalOut.SH.Geo.SH</t>
  </si>
  <si>
    <t>NUM.number.DE.Res.HH.ThermalOut.SH.Geo.SC.AC</t>
  </si>
  <si>
    <t>NUM.number.DE.Res.HH.ThermalOut.SH.Geo.WH.Geo.NoSolar</t>
  </si>
  <si>
    <t>NUM.number.DE.Res.HH.ThermalOut.SH.Geo.WH.Geo.Solar</t>
  </si>
  <si>
    <t>NUM.number.DE.Res.HH.ThermalOut.SH.Geo.WH.Elc.NoSolar</t>
  </si>
  <si>
    <t>NUM.number.DE.Res.HH.ThermalOut.SH.Geo.WH.Elc.Solar</t>
  </si>
  <si>
    <t>NUM.number.DE.Res.HH.ThermalOut.SH.Geo.CO.LPG</t>
  </si>
  <si>
    <t>NUM.number.DE.Res.HH.ThermalOut.SH.Geo.CO.Elc</t>
  </si>
  <si>
    <t>NUM.number.DE.Res.HH.ThermalOut.SH.DistrHeat</t>
  </si>
  <si>
    <t>NUM.number.DE.Res.HH.ThermalOut.SH.DistrHeat.SH</t>
  </si>
  <si>
    <t>NUM.number.DE.Res.HH.ThermalOut.SH.DistrHeat.SC.AC</t>
  </si>
  <si>
    <t>NUM.number.DE.Res.HH.ThermalOut.SH.DistrHeat.WH.DistrHeat.NoSolar</t>
  </si>
  <si>
    <t>NUM.number.DE.Res.HH.ThermalOut.SH.DistrHeat.WH.DistrHeat.Solar</t>
  </si>
  <si>
    <t>NUM.number.DE.Res.HH.ThermalOut.SH.DistrHeat.WH.Elc.NoSolar</t>
  </si>
  <si>
    <t>NUM.number.DE.Res.HH.ThermalOut.SH.DistrHeat.WH.Elc.Solar</t>
  </si>
  <si>
    <t>NUM.number.DE.Res.HH.ThermalOut.SH.DistrHeat.CO.LPG</t>
  </si>
  <si>
    <t>NUM.number.DE.Res.HH.ThermalOut.SH.DistrHeat.CO.Elc</t>
  </si>
  <si>
    <t>NUM.number.DE.Res.HH.ThermalOut.SH.AdvElc</t>
  </si>
  <si>
    <t>NUM.number.DE.Res.HH.ThermalOut.SH.AdvElc.SH</t>
  </si>
  <si>
    <t>NUM.number.DE.Res.HH.ThermalOut.SH.AdvElc.SC.AC</t>
  </si>
  <si>
    <t>NUM.number.DE.Res.HH.ThermalOut.SH.AdvElc.WH.LPG.NoSolar</t>
  </si>
  <si>
    <t>NUM.number.DE.Res.HH.ThermalOut.SH.AdvElc.WH.LPG.Solar</t>
  </si>
  <si>
    <t>NUM.number.DE.Res.HH.ThermalOut.SH.AdvElc.WH.Elc.NoSolar</t>
  </si>
  <si>
    <t>NUM.number.DE.Res.HH.ThermalOut.SH.AdvElc.WH.Elc.Solar</t>
  </si>
  <si>
    <t>NUM.number.DE.Res.HH.ThermalOut.SH.AdvElc.CO.LPG</t>
  </si>
  <si>
    <t>NUM.number.DE.Res.HH.ThermalOut.SH.AdvElc.CO.Elc</t>
  </si>
  <si>
    <t>NUM.number.DE.Res.HH.ThermalOut.SH.ConvElc</t>
  </si>
  <si>
    <t>NUM.number.DE.Res.HH.ThermalOut.SH.ConvElc.SH</t>
  </si>
  <si>
    <t>NUM.number.DE.Res.HH.ThermalOut.SH.ConvElc.SC.AC</t>
  </si>
  <si>
    <t>NUM.number.DE.Res.HH.ThermalOut.SH.ConvElc.WH.LPG.NoSolar</t>
  </si>
  <si>
    <t>NUM.number.DE.Res.HH.ThermalOut.SH.ConvElc.WH.LPG.Solar</t>
  </si>
  <si>
    <t>NUM.number.DE.Res.HH.ThermalOut.SH.ConvElc.WH.Elc.NoSolar</t>
  </si>
  <si>
    <t>NUM.number.DE.Res.HH.ThermalOut.SH.ConvElc.WH.Elc.Solar</t>
  </si>
  <si>
    <t>NUM.number.DE.Res.HH.ThermalOut.SH.ConvElc.CO.LPG</t>
  </si>
  <si>
    <t>NUM.number.DE.Res.HH.ThermalOut.SH.ConvElc.CO.Elc</t>
  </si>
  <si>
    <t>DE - New equipment installations (detailed structure)</t>
  </si>
  <si>
    <t>NUM.number.DE.Res.HH.ThermalNew.SH.Solids</t>
  </si>
  <si>
    <t>NUM.number.DE.Res.HH.ThermalNew.SH.Solids.SH</t>
  </si>
  <si>
    <t>NUM.number.DE.Res.HH.ThermalNew.SH.Solids.SC.AC</t>
  </si>
  <si>
    <t>NUM.number.DE.Res.HH.ThermalNew.SH.Solids.WH.Solids.NoSolar</t>
  </si>
  <si>
    <t>NUM.number.DE.Res.HH.ThermalNew.SH.Solids.WH.LPG.NoSolar</t>
  </si>
  <si>
    <t>NUM.number.DE.Res.HH.ThermalNew.SH.Solids.WH.LPG.Solar</t>
  </si>
  <si>
    <t>NUM.number.DE.Res.HH.ThermalNew.SH.Solids.WH.Elc.NoSolar</t>
  </si>
  <si>
    <t>NUM.number.DE.Res.HH.ThermalNew.SH.Solids.WH.Elc.Solar</t>
  </si>
  <si>
    <t>NUM.number.DE.Res.HH.ThermalNew.SH.Solids.CO.Solids</t>
  </si>
  <si>
    <t>NUM.number.DE.Res.HH.ThermalNew.SH.Solids.CO.LPG</t>
  </si>
  <si>
    <t>NUM.number.DE.Res.HH.ThermalNew.SH.Solids.CO.Elc</t>
  </si>
  <si>
    <t>NUM.number.DE.Res.HH.ThermalNew.SH.LPG</t>
  </si>
  <si>
    <t>NUM.number.DE.Res.HH.ThermalNew.SH.LPG.SH</t>
  </si>
  <si>
    <t>NUM.number.DE.Res.HH.ThermalNew.SH.LPG.SC.AC</t>
  </si>
  <si>
    <t>NUM.number.DE.Res.HH.ThermalNew.SH.LPG.WH.LPG.NoSolar</t>
  </si>
  <si>
    <t>NUM.number.DE.Res.HH.ThermalNew.SH.LPG.WH.LPG.Solar</t>
  </si>
  <si>
    <t>NUM.number.DE.Res.HH.ThermalNew.SH.LPG.WH.Elc.NoSolar</t>
  </si>
  <si>
    <t>NUM.number.DE.Res.HH.ThermalNew.SH.LPG.WH.Elc.Solar</t>
  </si>
  <si>
    <t>NUM.number.DE.Res.HH.ThermalNew.SH.LPG.CO.LPG</t>
  </si>
  <si>
    <t>NUM.number.DE.Res.HH.ThermalNew.SH.LPG.CO.Elc</t>
  </si>
  <si>
    <t>NUM.number.DE.Res.HH.ThermalNew.SH.Oil</t>
  </si>
  <si>
    <t>NUM.number.DE.Res.HH.ThermalNew.SH.Oil.SH</t>
  </si>
  <si>
    <t>NUM.number.DE.Res.HH.ThermalNew.SH.Oil.SC.AC</t>
  </si>
  <si>
    <t>NUM.number.DE.Res.HH.ThermalNew.SH.Oil.WH.Oil.NoSolar</t>
  </si>
  <si>
    <t>NUM.number.DE.Res.HH.ThermalNew.SH.Oil.WH.Oil.Solar</t>
  </si>
  <si>
    <t>NUM.number.DE.Res.HH.ThermalNew.SH.Oil.WH.Elc.NoSolar</t>
  </si>
  <si>
    <t>NUM.number.DE.Res.HH.ThermalNew.SH.Oil.WH.Elc.Solar</t>
  </si>
  <si>
    <t>NUM.number.DE.Res.HH.ThermalNew.SH.Oil.CO.LPG</t>
  </si>
  <si>
    <t>NUM.number.DE.Res.HH.ThermalNew.SH.Oil.CO.Elc</t>
  </si>
  <si>
    <t>NUM.number.DE.Res.HH.ThermalNew.SH.Gas</t>
  </si>
  <si>
    <t>NUM.number.DE.Res.HH.ThermalNew.SH.Gas.SH</t>
  </si>
  <si>
    <t>NUM.number.DE.Res.HH.ThermalNew.SH.Gas.SC.AC</t>
  </si>
  <si>
    <t>NUM.number.DE.Res.HH.ThermalNew.SH.Gas.WH.Gas.NoSolar</t>
  </si>
  <si>
    <t>NUM.number.DE.Res.HH.ThermalNew.SH.Gas.WH.Gas.Solar</t>
  </si>
  <si>
    <t>NUM.number.DE.Res.HH.ThermalNew.SH.Gas.WH.Elc.NoSolar</t>
  </si>
  <si>
    <t>NUM.number.DE.Res.HH.ThermalNew.SH.Gas.WH.Elc.Solar</t>
  </si>
  <si>
    <t>NUM.number.DE.Res.HH.ThermalNew.SH.Gas.CO.Gas</t>
  </si>
  <si>
    <t>NUM.number.DE.Res.HH.ThermalNew.SH.Gas.CO.Elc</t>
  </si>
  <si>
    <t>NUM.number.DE.Res.HH.ThermalNew.SH.Biomass</t>
  </si>
  <si>
    <t>NUM.number.DE.Res.HH.ThermalNew.SH.Biomass.SH</t>
  </si>
  <si>
    <t>NUM.number.DE.Res.HH.ThermalNew.SH.Biomass.SC.AC</t>
  </si>
  <si>
    <t>NUM.number.DE.Res.HH.ThermalNew.SH.Biomass.WH.Biomass.NoSolar</t>
  </si>
  <si>
    <t>NUM.number.DE.Res.HH.ThermalNew.SH.Biomass.WH.Biomass.Solar</t>
  </si>
  <si>
    <t>NUM.number.DE.Res.HH.ThermalNew.SH.Biomass.WH.LPG.NoSolar</t>
  </si>
  <si>
    <t>NUM.number.DE.Res.HH.ThermalNew.SH.Biomass.WH.LPG.Solar</t>
  </si>
  <si>
    <t>NUM.number.DE.Res.HH.ThermalNew.SH.Biomass.WH.Elc.NoSolar</t>
  </si>
  <si>
    <t>NUM.number.DE.Res.HH.ThermalNew.SH.Biomass.WH.Elc.Solar</t>
  </si>
  <si>
    <t>NUM.number.DE.Res.HH.ThermalNew.SH.Biomass.CO.Biomass</t>
  </si>
  <si>
    <t>NUM.number.DE.Res.HH.ThermalNew.SH.Biomass.CO.LPG</t>
  </si>
  <si>
    <t>NUM.number.DE.Res.HH.ThermalNew.SH.Biomass.CO.Elc</t>
  </si>
  <si>
    <t>NUM.number.DE.Res.HH.ThermalNew.SH.Geo</t>
  </si>
  <si>
    <t>NUM.number.DE.Res.HH.ThermalNew.SH.Geo.SH</t>
  </si>
  <si>
    <t>NUM.number.DE.Res.HH.ThermalNew.SH.Geo.SC.AC</t>
  </si>
  <si>
    <t>NUM.number.DE.Res.HH.ThermalNew.SH.Geo.WH.Geo.NoSolar</t>
  </si>
  <si>
    <t>NUM.number.DE.Res.HH.ThermalNew.SH.Geo.WH.Geo.Solar</t>
  </si>
  <si>
    <t>NUM.number.DE.Res.HH.ThermalNew.SH.Geo.WH.Elc.NoSolar</t>
  </si>
  <si>
    <t>NUM.number.DE.Res.HH.ThermalNew.SH.Geo.WH.Elc.Solar</t>
  </si>
  <si>
    <t>NUM.number.DE.Res.HH.ThermalNew.SH.Geo.CO.LPG</t>
  </si>
  <si>
    <t>NUM.number.DE.Res.HH.ThermalNew.SH.Geo.CO.Elc</t>
  </si>
  <si>
    <t>NUM.number.DE.Res.HH.ThermalNew.SH.DistrHeat</t>
  </si>
  <si>
    <t>NUM.number.DE.Res.HH.ThermalNew.SH.DistrHeat.SH</t>
  </si>
  <si>
    <t>NUM.number.DE.Res.HH.ThermalNew.SH.DistrHeat.SC.AC</t>
  </si>
  <si>
    <t>NUM.number.DE.Res.HH.ThermalNew.SH.DistrHeat.WH.DistrHeat.NoSolar</t>
  </si>
  <si>
    <t>NUM.number.DE.Res.HH.ThermalNew.SH.DistrHeat.WH.DistrHeat.Solar</t>
  </si>
  <si>
    <t>NUM.number.DE.Res.HH.ThermalNew.SH.DistrHeat.WH.Elc.NoSolar</t>
  </si>
  <si>
    <t>NUM.number.DE.Res.HH.ThermalNew.SH.DistrHeat.WH.Elc.Solar</t>
  </si>
  <si>
    <t>NUM.number.DE.Res.HH.ThermalNew.SH.DistrHeat.CO.LPG</t>
  </si>
  <si>
    <t>NUM.number.DE.Res.HH.ThermalNew.SH.DistrHeat.CO.Elc</t>
  </si>
  <si>
    <t>NUM.number.DE.Res.HH.ThermalNew.SH.AdvElc</t>
  </si>
  <si>
    <t>NUM.number.DE.Res.HH.ThermalNew.SH.AdvElc.SH</t>
  </si>
  <si>
    <t>NUM.number.DE.Res.HH.ThermalNew.SH.AdvElc.SC.AC</t>
  </si>
  <si>
    <t>NUM.number.DE.Res.HH.ThermalNew.SH.AdvElc.WH.LPG.NoSolar</t>
  </si>
  <si>
    <t>NUM.number.DE.Res.HH.ThermalNew.SH.AdvElc.WH.LPG.Solar</t>
  </si>
  <si>
    <t>NUM.number.DE.Res.HH.ThermalNew.SH.AdvElc.WH.Elc.NoSolar</t>
  </si>
  <si>
    <t>NUM.number.DE.Res.HH.ThermalNew.SH.AdvElc.WH.Elc.Solar</t>
  </si>
  <si>
    <t>NUM.number.DE.Res.HH.ThermalNew.SH.AdvElc.CO.LPG</t>
  </si>
  <si>
    <t>NUM.number.DE.Res.HH.ThermalNew.SH.AdvElc.CO.Elc</t>
  </si>
  <si>
    <t>NUM.number.DE.Res.HH.ThermalNew.SH.ConvElc</t>
  </si>
  <si>
    <t>NUM.number.DE.Res.HH.ThermalNew.SH.ConvElc.SH</t>
  </si>
  <si>
    <t>NUM.number.DE.Res.HH.ThermalNew.SH.ConvElc.SC.AC</t>
  </si>
  <si>
    <t>NUM.number.DE.Res.HH.ThermalNew.SH.ConvElc.WH.LPG.NoSolar</t>
  </si>
  <si>
    <t>NUM.number.DE.Res.HH.ThermalNew.SH.ConvElc.WH.LPG.Solar</t>
  </si>
  <si>
    <t>NUM.number.DE.Res.HH.ThermalNew.SH.ConvElc.WH.Elc.NoSolar</t>
  </si>
  <si>
    <t>NUM.number.DE.Res.HH.ThermalNew.SH.ConvElc.WH.Elc.Solar</t>
  </si>
  <si>
    <t>NUM.number.DE.Res.HH.ThermalNew.SH.ConvElc.CO.LPG</t>
  </si>
  <si>
    <t>NUM.number.DE.Res.HH.ThermalNew.SH.ConvElc.CO.Elc</t>
  </si>
  <si>
    <t>DE - New equipment installations in new and renovated households (detailed structure)</t>
  </si>
  <si>
    <t>NUM.number.DE.Res.HHnew.ThermalNew.SH.Solids</t>
  </si>
  <si>
    <t>NUM.number.DE.Res.HHnew.ThermalNew.SH.Solids.SH</t>
  </si>
  <si>
    <t>NUM.number.DE.Res.HHnew.ThermalNew.SH.Solids.SC.AC</t>
  </si>
  <si>
    <t>NUM.number.DE.Res.HHnew.ThermalNew.SH.Solids.WH.Solids.NoSolar</t>
  </si>
  <si>
    <t>NUM.number.DE.Res.HHnew.ThermalNew.SH.Solids.WH.LPG.NoSolar</t>
  </si>
  <si>
    <t>NUM.number.DE.Res.HHnew.ThermalNew.SH.Solids.WH.LPG.Solar</t>
  </si>
  <si>
    <t>NUM.number.DE.Res.HHnew.ThermalNew.SH.Solids.WH.Elc.NoSolar</t>
  </si>
  <si>
    <t>NUM.number.DE.Res.HHnew.ThermalNew.SH.Solids.WH.Elc.Solar</t>
  </si>
  <si>
    <t>NUM.number.DE.Res.HHnew.ThermalNew.SH.Solids.CO.Solids</t>
  </si>
  <si>
    <t>NUM.number.DE.Res.HHnew.ThermalNew.SH.Solids.CO.LPG</t>
  </si>
  <si>
    <t>NUM.number.DE.Res.HHnew.ThermalNew.SH.Solids.CO.Elc</t>
  </si>
  <si>
    <t>NUM.number.DE.Res.HHnew.ThermalNew.SH.LPG</t>
  </si>
  <si>
    <t>NUM.number.DE.Res.HHnew.ThermalNew.SH.LPG.SH</t>
  </si>
  <si>
    <t>NUM.number.DE.Res.HHnew.ThermalNew.SH.LPG.SC.AC</t>
  </si>
  <si>
    <t>NUM.number.DE.Res.HHnew.ThermalNew.SH.LPG.WH.LPG.NoSolar</t>
  </si>
  <si>
    <t>NUM.number.DE.Res.HHnew.ThermalNew.SH.LPG.WH.LPG.Solar</t>
  </si>
  <si>
    <t>NUM.number.DE.Res.HHnew.ThermalNew.SH.LPG.WH.Elc.NoSolar</t>
  </si>
  <si>
    <t>NUM.number.DE.Res.HHnew.ThermalNew.SH.LPG.WH.Elc.Solar</t>
  </si>
  <si>
    <t>NUM.number.DE.Res.HHnew.ThermalNew.SH.LPG.CO.LPG</t>
  </si>
  <si>
    <t>NUM.number.DE.Res.HHnew.ThermalNew.SH.LPG.CO.Elc</t>
  </si>
  <si>
    <t>NUM.number.DE.Res.HHnew.ThermalNew.SH.Oil</t>
  </si>
  <si>
    <t>NUM.number.DE.Res.HHnew.ThermalNew.SH.Oil.SH</t>
  </si>
  <si>
    <t>NUM.number.DE.Res.HHnew.ThermalNew.SH.Oil.SC.AC</t>
  </si>
  <si>
    <t>NUM.number.DE.Res.HHnew.ThermalNew.SH.Oil.WH.Oil.NoSolar</t>
  </si>
  <si>
    <t>NUM.number.DE.Res.HHnew.ThermalNew.SH.Oil.WH.Oil.Solar</t>
  </si>
  <si>
    <t>NUM.number.DE.Res.HHnew.ThermalNew.SH.Oil.WH.Elc.NoSolar</t>
  </si>
  <si>
    <t>NUM.number.DE.Res.HHnew.ThermalNew.SH.Oil.WH.Elc.Solar</t>
  </si>
  <si>
    <t>NUM.number.DE.Res.HHnew.ThermalNew.SH.Oil.CO.LPG</t>
  </si>
  <si>
    <t>NUM.number.DE.Res.HHnew.ThermalNew.SH.Oil.CO.Elc</t>
  </si>
  <si>
    <t>NUM.number.DE.Res.HHnew.ThermalNew.SH.Gas</t>
  </si>
  <si>
    <t>NUM.number.DE.Res.HHnew.ThermalNew.SH.Gas.SH</t>
  </si>
  <si>
    <t>NUM.number.DE.Res.HHnew.ThermalNew.SH.Gas.SC.AC</t>
  </si>
  <si>
    <t>NUM.number.DE.Res.HHnew.ThermalNew.SH.Gas.WH.Gas.NoSolar</t>
  </si>
  <si>
    <t>NUM.number.DE.Res.HHnew.ThermalNew.SH.Gas.WH.Gas.Solar</t>
  </si>
  <si>
    <t>NUM.number.DE.Res.HHnew.ThermalNew.SH.Gas.WH.Elc.NoSolar</t>
  </si>
  <si>
    <t>NUM.number.DE.Res.HHnew.ThermalNew.SH.Gas.WH.Elc.Solar</t>
  </si>
  <si>
    <t>NUM.number.DE.Res.HHnew.ThermalNew.SH.Gas.CO.Gas</t>
  </si>
  <si>
    <t>NUM.number.DE.Res.HHnew.ThermalNew.SH.Gas.CO.Elc</t>
  </si>
  <si>
    <t>NUM.number.DE.Res.HHnew.ThermalNew.SH.Biomass</t>
  </si>
  <si>
    <t>NUM.number.DE.Res.HHnew.ThermalNew.SH.Biomass.SH</t>
  </si>
  <si>
    <t>NUM.number.DE.Res.HHnew.ThermalNew.SH.Biomass.SC.AC</t>
  </si>
  <si>
    <t>NUM.number.DE.Res.HHnew.ThermalNew.SH.Biomass.WH.Biomass.NoSolar</t>
  </si>
  <si>
    <t>NUM.number.DE.Res.HHnew.ThermalNew.SH.Biomass.WH.Biomass.Solar</t>
  </si>
  <si>
    <t>NUM.number.DE.Res.HHnew.ThermalNew.SH.Biomass.WH.LPG.NoSolar</t>
  </si>
  <si>
    <t>NUM.number.DE.Res.HHnew.ThermalNew.SH.Biomass.WH.LPG.Solar</t>
  </si>
  <si>
    <t>NUM.number.DE.Res.HHnew.ThermalNew.SH.Biomass.WH.Elc.NoSolar</t>
  </si>
  <si>
    <t>NUM.number.DE.Res.HHnew.ThermalNew.SH.Biomass.WH.Elc.Solar</t>
  </si>
  <si>
    <t>NUM.number.DE.Res.HHnew.ThermalNew.SH.Biomass.CO.Biomass</t>
  </si>
  <si>
    <t>NUM.number.DE.Res.HHnew.ThermalNew.SH.Biomass.CO.LPG</t>
  </si>
  <si>
    <t>NUM.number.DE.Res.HHnew.ThermalNew.SH.Biomass.CO.Elc</t>
  </si>
  <si>
    <t>NUM.number.DE.Res.HHnew.ThermalNew.SH.Geo</t>
  </si>
  <si>
    <t>NUM.number.DE.Res.HHnew.ThermalNew.SH.Geo.SH</t>
  </si>
  <si>
    <t>NUM.number.DE.Res.HHnew.ThermalNew.SH.Geo.SC.AC</t>
  </si>
  <si>
    <t>NUM.number.DE.Res.HHnew.ThermalNew.SH.Geo.WH.Geo.NoSolar</t>
  </si>
  <si>
    <t>NUM.number.DE.Res.HHnew.ThermalNew.SH.Geo.WH.Geo.Solar</t>
  </si>
  <si>
    <t>NUM.number.DE.Res.HHnew.ThermalNew.SH.Geo.WH.Elc.NoSolar</t>
  </si>
  <si>
    <t>NUM.number.DE.Res.HHnew.ThermalNew.SH.Geo.WH.Elc.Solar</t>
  </si>
  <si>
    <t>NUM.number.DE.Res.HHnew.ThermalNew.SH.Geo.CO.LPG</t>
  </si>
  <si>
    <t>NUM.number.DE.Res.HHnew.ThermalNew.SH.Geo.CO.Elc</t>
  </si>
  <si>
    <t>NUM.number.DE.Res.HHnew.ThermalNew.SH.DistrHeat</t>
  </si>
  <si>
    <t>NUM.number.DE.Res.HHnew.ThermalNew.SH.DistrHeat.SH</t>
  </si>
  <si>
    <t>NUM.number.DE.Res.HHnew.ThermalNew.SH.DistrHeat.SC.AC</t>
  </si>
  <si>
    <t>NUM.number.DE.Res.HHnew.ThermalNew.SH.DistrHeat.WH.DistrHeat.NoSolar</t>
  </si>
  <si>
    <t>NUM.number.DE.Res.HHnew.ThermalNew.SH.DistrHeat.WH.DistrHeat.Solar</t>
  </si>
  <si>
    <t>NUM.number.DE.Res.HHnew.ThermalNew.SH.DistrHeat.WH.Elc.NoSolar</t>
  </si>
  <si>
    <t>NUM.number.DE.Res.HHnew.ThermalNew.SH.DistrHeat.WH.Elc.Solar</t>
  </si>
  <si>
    <t>NUM.number.DE.Res.HHnew.ThermalNew.SH.DistrHeat.CO.LPG</t>
  </si>
  <si>
    <t>NUM.number.DE.Res.HHnew.ThermalNew.SH.DistrHeat.CO.Elc</t>
  </si>
  <si>
    <t>NUM.number.DE.Res.HHnew.ThermalNew.SH.AdvElc</t>
  </si>
  <si>
    <t>NUM.number.DE.Res.HHnew.ThermalNew.SH.AdvElc.SH</t>
  </si>
  <si>
    <t>NUM.number.DE.Res.HHnew.ThermalNew.SH.AdvElc.SC.AC</t>
  </si>
  <si>
    <t>NUM.number.DE.Res.HHnew.ThermalNew.SH.AdvElc.WH.LPG.NoSolar</t>
  </si>
  <si>
    <t>NUM.number.DE.Res.HHnew.ThermalNew.SH.AdvElc.WH.LPG.Solar</t>
  </si>
  <si>
    <t>NUM.number.DE.Res.HHnew.ThermalNew.SH.AdvElc.WH.Elc.NoSolar</t>
  </si>
  <si>
    <t>NUM.number.DE.Res.HHnew.ThermalNew.SH.AdvElc.WH.Elc.Solar</t>
  </si>
  <si>
    <t>NUM.number.DE.Res.HHnew.ThermalNew.SH.AdvElc.CO.LPG</t>
  </si>
  <si>
    <t>NUM.number.DE.Res.HHnew.ThermalNew.SH.AdvElc.CO.Elc</t>
  </si>
  <si>
    <t>NUM.number.DE.Res.HHnew.ThermalNew.SH.ConvElc</t>
  </si>
  <si>
    <t>NUM.number.DE.Res.HHnew.ThermalNew.SH.ConvElc.SH</t>
  </si>
  <si>
    <t>NUM.number.DE.Res.HHnew.ThermalNew.SH.ConvElc.SC.AC</t>
  </si>
  <si>
    <t>NUM.number.DE.Res.HHnew.ThermalNew.SH.ConvElc.WH.LPG.NoSolar</t>
  </si>
  <si>
    <t>NUM.number.DE.Res.HHnew.ThermalNew.SH.ConvElc.WH.LPG.Solar</t>
  </si>
  <si>
    <t>NUM.number.DE.Res.HHnew.ThermalNew.SH.ConvElc.WH.Elc.NoSolar</t>
  </si>
  <si>
    <t>NUM.number.DE.Res.HHnew.ThermalNew.SH.ConvElc.WH.Elc.Solar</t>
  </si>
  <si>
    <t>NUM.number.DE.Res.HHnew.ThermalNew.SH.ConvElc.CO.LPG</t>
  </si>
  <si>
    <t>NUM.number.DE.Res.HHnew.ThermalNew.SH.ConvElc.CO.Elc</t>
  </si>
  <si>
    <t>DE - New equipment installations via replacement (detailed structure)</t>
  </si>
  <si>
    <t>NUM.number.DE.Res.HH.ThermalRepl.SH.Solids</t>
  </si>
  <si>
    <t>NUM.number.DE.Res.HH.ThermalRepl.SH.Solids.SH</t>
  </si>
  <si>
    <t>NUM.number.DE.Res.HH.ThermalRepl.SH.Solids.SC.AC</t>
  </si>
  <si>
    <t>NUM.number.DE.Res.HH.ThermalRepl.SH.Solids.WH.Solids.NoSolar</t>
  </si>
  <si>
    <t>NUM.number.DE.Res.HH.ThermalRepl.SH.Solids.WH.LPG.NoSolar</t>
  </si>
  <si>
    <t>NUM.number.DE.Res.HH.ThermalRepl.SH.Solids.WH.LPG.Solar</t>
  </si>
  <si>
    <t>NUM.number.DE.Res.HH.ThermalRepl.SH.Solids.WH.Elc.NoSolar</t>
  </si>
  <si>
    <t>NUM.number.DE.Res.HH.ThermalRepl.SH.Solids.WH.Elc.Solar</t>
  </si>
  <si>
    <t>NUM.number.DE.Res.HH.ThermalRepl.SH.Solids.CO.Solids</t>
  </si>
  <si>
    <t>NUM.number.DE.Res.HH.ThermalRepl.SH.Solids.CO.LPG</t>
  </si>
  <si>
    <t>NUM.number.DE.Res.HH.ThermalRepl.SH.Solids.CO.Elc</t>
  </si>
  <si>
    <t>NUM.number.DE.Res.HH.ThermalRepl.SH.LPG</t>
  </si>
  <si>
    <t>NUM.number.DE.Res.HH.ThermalRepl.SH.LPG.SH</t>
  </si>
  <si>
    <t>NUM.number.DE.Res.HH.ThermalRepl.SH.LPG.SC.AC</t>
  </si>
  <si>
    <t>NUM.number.DE.Res.HH.ThermalRepl.SH.LPG.WH.LPG.NoSolar</t>
  </si>
  <si>
    <t>NUM.number.DE.Res.HH.ThermalRepl.SH.LPG.WH.LPG.Solar</t>
  </si>
  <si>
    <t>NUM.number.DE.Res.HH.ThermalRepl.SH.LPG.WH.Elc.NoSolar</t>
  </si>
  <si>
    <t>NUM.number.DE.Res.HH.ThermalRepl.SH.LPG.WH.Elc.Solar</t>
  </si>
  <si>
    <t>NUM.number.DE.Res.HH.ThermalRepl.SH.LPG.CO.LPG</t>
  </si>
  <si>
    <t>NUM.number.DE.Res.HH.ThermalRepl.SH.LPG.CO.Elc</t>
  </si>
  <si>
    <t>NUM.number.DE.Res.HH.ThermalRepl.SH.Oil</t>
  </si>
  <si>
    <t>NUM.number.DE.Res.HH.ThermalRepl.SH.Oil.SH</t>
  </si>
  <si>
    <t>NUM.number.DE.Res.HH.ThermalRepl.SH.Oil.SC.AC</t>
  </si>
  <si>
    <t>NUM.number.DE.Res.HH.ThermalRepl.SH.Oil.WH.Oil.NoSolar</t>
  </si>
  <si>
    <t>NUM.number.DE.Res.HH.ThermalRepl.SH.Oil.WH.Oil.Solar</t>
  </si>
  <si>
    <t>NUM.number.DE.Res.HH.ThermalRepl.SH.Oil.WH.Elc.NoSolar</t>
  </si>
  <si>
    <t>NUM.number.DE.Res.HH.ThermalRepl.SH.Oil.WH.Elc.Solar</t>
  </si>
  <si>
    <t>NUM.number.DE.Res.HH.ThermalRepl.SH.Oil.CO.LPG</t>
  </si>
  <si>
    <t>NUM.number.DE.Res.HH.ThermalRepl.SH.Oil.CO.Elc</t>
  </si>
  <si>
    <t>NUM.number.DE.Res.HH.ThermalRepl.SH.Gas</t>
  </si>
  <si>
    <t>NUM.number.DE.Res.HH.ThermalRepl.SH.Gas.SH</t>
  </si>
  <si>
    <t>NUM.number.DE.Res.HH.ThermalRepl.SH.Gas.SC.AC</t>
  </si>
  <si>
    <t>NUM.number.DE.Res.HH.ThermalRepl.SH.Gas.WH.Gas.NoSolar</t>
  </si>
  <si>
    <t>NUM.number.DE.Res.HH.ThermalRepl.SH.Gas.WH.Gas.Solar</t>
  </si>
  <si>
    <t>NUM.number.DE.Res.HH.ThermalRepl.SH.Gas.WH.Elc.NoSolar</t>
  </si>
  <si>
    <t>NUM.number.DE.Res.HH.ThermalRepl.SH.Gas.WH.Elc.Solar</t>
  </si>
  <si>
    <t>NUM.number.DE.Res.HH.ThermalRepl.SH.Gas.CO.Gas</t>
  </si>
  <si>
    <t>NUM.number.DE.Res.HH.ThermalRepl.SH.Gas.CO.Elc</t>
  </si>
  <si>
    <t>NUM.number.DE.Res.HH.ThermalRepl.SH.Biomass</t>
  </si>
  <si>
    <t>NUM.number.DE.Res.HH.ThermalRepl.SH.Biomass.SH</t>
  </si>
  <si>
    <t>NUM.number.DE.Res.HH.ThermalRepl.SH.Biomass.SC.AC</t>
  </si>
  <si>
    <t>NUM.number.DE.Res.HH.ThermalRepl.SH.Biomass.WH.Biomass.NoSolar</t>
  </si>
  <si>
    <t>NUM.number.DE.Res.HH.ThermalRepl.SH.Biomass.WH.Biomass.Solar</t>
  </si>
  <si>
    <t>NUM.number.DE.Res.HH.ThermalRepl.SH.Biomass.WH.LPG.NoSolar</t>
  </si>
  <si>
    <t>NUM.number.DE.Res.HH.ThermalRepl.SH.Biomass.WH.LPG.Solar</t>
  </si>
  <si>
    <t>NUM.number.DE.Res.HH.ThermalRepl.SH.Biomass.WH.Elc.NoSolar</t>
  </si>
  <si>
    <t>NUM.number.DE.Res.HH.ThermalRepl.SH.Biomass.WH.Elc.Solar</t>
  </si>
  <si>
    <t>NUM.number.DE.Res.HH.ThermalRepl.SH.Biomass.CO.Biomass</t>
  </si>
  <si>
    <t>NUM.number.DE.Res.HH.ThermalRepl.SH.Biomass.CO.LPG</t>
  </si>
  <si>
    <t>NUM.number.DE.Res.HH.ThermalRepl.SH.Biomass.CO.Elc</t>
  </si>
  <si>
    <t>NUM.number.DE.Res.HH.ThermalRepl.SH.Geo</t>
  </si>
  <si>
    <t>NUM.number.DE.Res.HH.ThermalRepl.SH.Geo.SH</t>
  </si>
  <si>
    <t>NUM.number.DE.Res.HH.ThermalRepl.SH.Geo.SC.AC</t>
  </si>
  <si>
    <t>NUM.number.DE.Res.HH.ThermalRepl.SH.Geo.WH.Geo.NoSolar</t>
  </si>
  <si>
    <t>NUM.number.DE.Res.HH.ThermalRepl.SH.Geo.WH.Geo.Solar</t>
  </si>
  <si>
    <t>NUM.number.DE.Res.HH.ThermalRepl.SH.Geo.WH.Elc.NoSolar</t>
  </si>
  <si>
    <t>NUM.number.DE.Res.HH.ThermalRepl.SH.Geo.WH.Elc.Solar</t>
  </si>
  <si>
    <t>NUM.number.DE.Res.HH.ThermalRepl.SH.Geo.CO.LPG</t>
  </si>
  <si>
    <t>NUM.number.DE.Res.HH.ThermalRepl.SH.Geo.CO.Elc</t>
  </si>
  <si>
    <t>NUM.number.DE.Res.HH.ThermalRepl.SH.DistrHeat</t>
  </si>
  <si>
    <t>NUM.number.DE.Res.HH.ThermalRepl.SH.DistrHeat.SH</t>
  </si>
  <si>
    <t>NUM.number.DE.Res.HH.ThermalRepl.SH.DistrHeat.SC.AC</t>
  </si>
  <si>
    <t>NUM.number.DE.Res.HH.ThermalRepl.SH.DistrHeat.WH.DistrHeat.NoSolar</t>
  </si>
  <si>
    <t>NUM.number.DE.Res.HH.ThermalRepl.SH.DistrHeat.WH.DistrHeat.Solar</t>
  </si>
  <si>
    <t>NUM.number.DE.Res.HH.ThermalRepl.SH.DistrHeat.WH.Elc.NoSolar</t>
  </si>
  <si>
    <t>NUM.number.DE.Res.HH.ThermalRepl.SH.DistrHeat.WH.Elc.Solar</t>
  </si>
  <si>
    <t>NUM.number.DE.Res.HH.ThermalRepl.SH.DistrHeat.CO.LPG</t>
  </si>
  <si>
    <t>NUM.number.DE.Res.HH.ThermalRepl.SH.DistrHeat.CO.Elc</t>
  </si>
  <si>
    <t>NUM.number.DE.Res.HH.ThermalRepl.SH.AdvElc</t>
  </si>
  <si>
    <t>NUM.number.DE.Res.HH.ThermalRepl.SH.AdvElc.SH</t>
  </si>
  <si>
    <t>NUM.number.DE.Res.HH.ThermalRepl.SH.AdvElc.SC.AC</t>
  </si>
  <si>
    <t>NUM.number.DE.Res.HH.ThermalRepl.SH.AdvElc.WH.LPG.NoSolar</t>
  </si>
  <si>
    <t>NUM.number.DE.Res.HH.ThermalRepl.SH.AdvElc.WH.LPG.Solar</t>
  </si>
  <si>
    <t>NUM.number.DE.Res.HH.ThermalRepl.SH.AdvElc.WH.Elc.NoSolar</t>
  </si>
  <si>
    <t>NUM.number.DE.Res.HH.ThermalRepl.SH.AdvElc.WH.Elc.Solar</t>
  </si>
  <si>
    <t>NUM.number.DE.Res.HH.ThermalRepl.SH.AdvElc.CO.LPG</t>
  </si>
  <si>
    <t>NUM.number.DE.Res.HH.ThermalRepl.SH.AdvElc.CO.Elc</t>
  </si>
  <si>
    <t>NUM.number.DE.Res.HH.ThermalRepl.SH.ConvElc</t>
  </si>
  <si>
    <t>NUM.number.DE.Res.HH.ThermalRepl.SH.ConvElc.SH</t>
  </si>
  <si>
    <t>NUM.number.DE.Res.HH.ThermalRepl.SH.ConvElc.SC.AC</t>
  </si>
  <si>
    <t>NUM.number.DE.Res.HH.ThermalRepl.SH.ConvElc.WH.LPG.NoSolar</t>
  </si>
  <si>
    <t>NUM.number.DE.Res.HH.ThermalRepl.SH.ConvElc.WH.LPG.Solar</t>
  </si>
  <si>
    <t>NUM.number.DE.Res.HH.ThermalRepl.SH.ConvElc.WH.Elc.NoSolar</t>
  </si>
  <si>
    <t>NUM.number.DE.Res.HH.ThermalRepl.SH.ConvElc.WH.Elc.Solar</t>
  </si>
  <si>
    <t>NUM.number.DE.Res.HH.ThermalRepl.SH.ConvElc.CO.LPG</t>
  </si>
  <si>
    <t>NUM.number.DE.Res.HH.ThermalRepl.SH.ConvElc.CO.Elc</t>
  </si>
  <si>
    <t>DE - Equipment installations in 2021 - vintage structure</t>
  </si>
  <si>
    <t>VIN.number.DE.Res.HH.Thermal.SH.Solids</t>
  </si>
  <si>
    <t>VIN.number.DE.Res.HH.Thermal.SH.Solids.SH</t>
  </si>
  <si>
    <t>VIN.number.DE.Res.HH.Thermal.SH.Solids.SC.AC</t>
  </si>
  <si>
    <t>VIN.number.DE.Res.HH.Thermal.SH.Solids.WH.Solids.NoSolar</t>
  </si>
  <si>
    <t>VIN.number.DE.Res.HH.Thermal.SH.Solids.WH.LPG.NoSolar</t>
  </si>
  <si>
    <t>VIN.number.DE.Res.HH.Thermal.SH.Solids.WH.LPG.Solar</t>
  </si>
  <si>
    <t>VIN.number.DE.Res.HH.Thermal.SH.Solids.WH.Elc.NoSolar</t>
  </si>
  <si>
    <t>VIN.number.DE.Res.HH.Thermal.SH.Solids.WH.Elc.Solar</t>
  </si>
  <si>
    <t>VIN.number.DE.Res.HH.Thermal.SH.Solids.CO.Solids</t>
  </si>
  <si>
    <t>VIN.number.DE.Res.HH.Thermal.SH.Solids.CO.LPG</t>
  </si>
  <si>
    <t>VIN.number.DE.Res.HH.Thermal.SH.Solids.CO.Elc</t>
  </si>
  <si>
    <t>VIN.number.DE.Res.HH.Thermal.SH.LPG</t>
  </si>
  <si>
    <t>VIN.number.DE.Res.HH.Thermal.SH.LPG.SH</t>
  </si>
  <si>
    <t>VIN.number.DE.Res.HH.Thermal.SH.LPG.SC.AC</t>
  </si>
  <si>
    <t>VIN.number.DE.Res.HH.Thermal.SH.LPG.WH.LPG.NoSolar</t>
  </si>
  <si>
    <t>VIN.number.DE.Res.HH.Thermal.SH.LPG.WH.LPG.Solar</t>
  </si>
  <si>
    <t>VIN.number.DE.Res.HH.Thermal.SH.LPG.WH.Elc.NoSolar</t>
  </si>
  <si>
    <t>VIN.number.DE.Res.HH.Thermal.SH.LPG.WH.Elc.Solar</t>
  </si>
  <si>
    <t>VIN.number.DE.Res.HH.Thermal.SH.LPG.CO.LPG</t>
  </si>
  <si>
    <t>VIN.number.DE.Res.HH.Thermal.SH.LPG.CO.Elc</t>
  </si>
  <si>
    <t>VIN.number.DE.Res.HH.Thermal.SH.Oil</t>
  </si>
  <si>
    <t>VIN.number.DE.Res.HH.Thermal.SH.Oil.SH</t>
  </si>
  <si>
    <t>VIN.number.DE.Res.HH.Thermal.SH.Oil.SC.AC</t>
  </si>
  <si>
    <t>VIN.number.DE.Res.HH.Thermal.SH.Oil.WH.Oil.NoSolar</t>
  </si>
  <si>
    <t>VIN.number.DE.Res.HH.Thermal.SH.Oil.WH.Oil.Solar</t>
  </si>
  <si>
    <t>VIN.number.DE.Res.HH.Thermal.SH.Oil.WH.Elc.NoSolar</t>
  </si>
  <si>
    <t>VIN.number.DE.Res.HH.Thermal.SH.Oil.WH.Elc.Solar</t>
  </si>
  <si>
    <t>VIN.number.DE.Res.HH.Thermal.SH.Oil.CO.LPG</t>
  </si>
  <si>
    <t>VIN.number.DE.Res.HH.Thermal.SH.Oil.CO.Elc</t>
  </si>
  <si>
    <t>VIN.number.DE.Res.HH.Thermal.SH.Gas</t>
  </si>
  <si>
    <t>VIN.number.DE.Res.HH.Thermal.SH.Gas.SH</t>
  </si>
  <si>
    <t>VIN.number.DE.Res.HH.Thermal.SH.Gas.SC.AC</t>
  </si>
  <si>
    <t>VIN.number.DE.Res.HH.Thermal.SH.Gas.WH.Gas.NoSolar</t>
  </si>
  <si>
    <t>VIN.number.DE.Res.HH.Thermal.SH.Gas.WH.Gas.Solar</t>
  </si>
  <si>
    <t>VIN.number.DE.Res.HH.Thermal.SH.Gas.WH.Elc.NoSolar</t>
  </si>
  <si>
    <t>VIN.number.DE.Res.HH.Thermal.SH.Gas.WH.Elc.Solar</t>
  </si>
  <si>
    <t>VIN.number.DE.Res.HH.Thermal.SH.Gas.CO.Gas</t>
  </si>
  <si>
    <t>VIN.number.DE.Res.HH.Thermal.SH.Gas.CO.Elc</t>
  </si>
  <si>
    <t>VIN.number.DE.Res.HH.Thermal.SH.Biomass</t>
  </si>
  <si>
    <t>VIN.number.DE.Res.HH.Thermal.SH.Biomass.SH</t>
  </si>
  <si>
    <t>VIN.number.DE.Res.HH.Thermal.SH.Biomass.SC.AC</t>
  </si>
  <si>
    <t>VIN.number.DE.Res.HH.Thermal.SH.Biomass.WH.Biomass.NoSolar</t>
  </si>
  <si>
    <t>VIN.number.DE.Res.HH.Thermal.SH.Biomass.WH.Biomass.Solar</t>
  </si>
  <si>
    <t>VIN.number.DE.Res.HH.Thermal.SH.Biomass.WH.LPG.NoSolar</t>
  </si>
  <si>
    <t>VIN.number.DE.Res.HH.Thermal.SH.Biomass.WH.LPG.Solar</t>
  </si>
  <si>
    <t>VIN.number.DE.Res.HH.Thermal.SH.Biomass.WH.Elc.NoSolar</t>
  </si>
  <si>
    <t>VIN.number.DE.Res.HH.Thermal.SH.Biomass.WH.Elc.Solar</t>
  </si>
  <si>
    <t>VIN.number.DE.Res.HH.Thermal.SH.Biomass.CO.Biomass</t>
  </si>
  <si>
    <t>VIN.number.DE.Res.HH.Thermal.SH.Biomass.CO.LPG</t>
  </si>
  <si>
    <t>VIN.number.DE.Res.HH.Thermal.SH.Biomass.CO.Elc</t>
  </si>
  <si>
    <t>VIN.number.DE.Res.HH.Thermal.SH.Geo</t>
  </si>
  <si>
    <t>VIN.number.DE.Res.HH.Thermal.SH.Geo.SH</t>
  </si>
  <si>
    <t>VIN.number.DE.Res.HH.Thermal.SH.Geo.SC.AC</t>
  </si>
  <si>
    <t>VIN.number.DE.Res.HH.Thermal.SH.Geo.WH.Geo.NoSolar</t>
  </si>
  <si>
    <t>VIN.number.DE.Res.HH.Thermal.SH.Geo.WH.Geo.Solar</t>
  </si>
  <si>
    <t>VIN.number.DE.Res.HH.Thermal.SH.Geo.WH.Elc.NoSolar</t>
  </si>
  <si>
    <t>VIN.number.DE.Res.HH.Thermal.SH.Geo.WH.Elc.Solar</t>
  </si>
  <si>
    <t>VIN.number.DE.Res.HH.Thermal.SH.Geo.CO.LPG</t>
  </si>
  <si>
    <t>VIN.number.DE.Res.HH.Thermal.SH.Geo.CO.Elc</t>
  </si>
  <si>
    <t>VIN.number.DE.Res.HH.Thermal.SH.DistrHeat</t>
  </si>
  <si>
    <t>VIN.number.DE.Res.HH.Thermal.SH.DistrHeat.SH</t>
  </si>
  <si>
    <t>VIN.number.DE.Res.HH.Thermal.SH.DistrHeat.SC.AC</t>
  </si>
  <si>
    <t>VIN.number.DE.Res.HH.Thermal.SH.DistrHeat.WH.DistrHeat.NoSolar</t>
  </si>
  <si>
    <t>VIN.number.DE.Res.HH.Thermal.SH.DistrHeat.WH.DistrHeat.Solar</t>
  </si>
  <si>
    <t>VIN.number.DE.Res.HH.Thermal.SH.DistrHeat.WH.Elc.NoSolar</t>
  </si>
  <si>
    <t>VIN.number.DE.Res.HH.Thermal.SH.DistrHeat.WH.Elc.Solar</t>
  </si>
  <si>
    <t>VIN.number.DE.Res.HH.Thermal.SH.DistrHeat.CO.LPG</t>
  </si>
  <si>
    <t>VIN.number.DE.Res.HH.Thermal.SH.DistrHeat.CO.Elc</t>
  </si>
  <si>
    <t>VIN.number.DE.Res.HH.Thermal.SH.AdvElc</t>
  </si>
  <si>
    <t>VIN.number.DE.Res.HH.Thermal.SH.AdvElc.SH</t>
  </si>
  <si>
    <t>VIN.number.DE.Res.HH.Thermal.SH.AdvElc.SC.AC</t>
  </si>
  <si>
    <t>VIN.number.DE.Res.HH.Thermal.SH.AdvElc.WH.LPG.NoSolar</t>
  </si>
  <si>
    <t>VIN.number.DE.Res.HH.Thermal.SH.AdvElc.WH.LPG.Solar</t>
  </si>
  <si>
    <t>VIN.number.DE.Res.HH.Thermal.SH.AdvElc.WH.Elc.NoSolar</t>
  </si>
  <si>
    <t>VIN.number.DE.Res.HH.Thermal.SH.AdvElc.WH.Elc.Solar</t>
  </si>
  <si>
    <t>VIN.number.DE.Res.HH.Thermal.SH.AdvElc.CO.LPG</t>
  </si>
  <si>
    <t>VIN.number.DE.Res.HH.Thermal.SH.AdvElc.CO.Elc</t>
  </si>
  <si>
    <t>VIN.number.DE.Res.HH.Thermal.SH.ConvElc</t>
  </si>
  <si>
    <t>VIN.number.DE.Res.HH.Thermal.SH.ConvElc.SH</t>
  </si>
  <si>
    <t>VIN.number.DE.Res.HH.Thermal.SH.ConvElc.SC.AC</t>
  </si>
  <si>
    <t>VIN.number.DE.Res.HH.Thermal.SH.ConvElc.WH.LPG.NoSolar</t>
  </si>
  <si>
    <t>VIN.number.DE.Res.HH.Thermal.SH.ConvElc.WH.LPG.Solar</t>
  </si>
  <si>
    <t>VIN.number.DE.Res.HH.Thermal.SH.ConvElc.WH.Elc.NoSolar</t>
  </si>
  <si>
    <t>VIN.number.DE.Res.HH.Thermal.SH.ConvElc.WH.Elc.Solar</t>
  </si>
  <si>
    <t>VIN.number.DE.Res.HH.Thermal.SH.ConvElc.CO.LPG</t>
  </si>
  <si>
    <t>VIN.number.DE.Res.HH.Thermal.SH.ConvElc.CO.Elc</t>
  </si>
  <si>
    <t>DE - Final energy consumption (detailed structure)</t>
  </si>
  <si>
    <t>FEC.ktoe.DE.Res.HH.Thermal.SH.Solids</t>
  </si>
  <si>
    <t>FEC.ktoe.DE.Res.HH.Thermal.SH.Solids.SH</t>
  </si>
  <si>
    <t>FEC.ktoe.DE.Res.HH.Thermal.SH.Solids.SH.Solids</t>
  </si>
  <si>
    <t>FEC.ktoe.DE.Res.HH.Thermal.SH.Solids.SH.Elec</t>
  </si>
  <si>
    <t>FEC.ktoe.DE.Res.HH.Thermal.SH.Solids.SC</t>
  </si>
  <si>
    <t>FEC.ktoe.DE.Res.HH.Thermal.SH.Solids.SC.AC.Elec</t>
  </si>
  <si>
    <t>FEC.ktoe.DE.Res.HH.Thermal.SH.Solids.WH</t>
  </si>
  <si>
    <t>FEC.ktoe.DE.Res.HH.Thermal.SH.Solids.WH.Solids.NoSolar.Solids</t>
  </si>
  <si>
    <t>FEC.ktoe.DE.Res.HH.Thermal.SH.Solids.WH.LPG.NoSolar.LPG</t>
  </si>
  <si>
    <t>FEC.ktoe.DE.Res.HH.Thermal.SH.Solids.WH.LPG.Solar</t>
  </si>
  <si>
    <t>FEC.ktoe.DE.Res.HH.Thermal.SH.Solids.WH.LPG.Solar.LPG</t>
  </si>
  <si>
    <t>FEC.ktoe.DE.Res.HH.Thermal.SH.Solids.WH.LPG.Solar.Solar</t>
  </si>
  <si>
    <t>FEC.ktoe.DE.Res.HH.Thermal.SH.Solids.WH.Elc.NoSolar.Elec</t>
  </si>
  <si>
    <t>FEC.ktoe.DE.Res.HH.Thermal.SH.Solids.WH.Elc.Solar</t>
  </si>
  <si>
    <t>FEC.ktoe.DE.Res.HH.Thermal.SH.Solids.WH.Elc.Solar.Elec</t>
  </si>
  <si>
    <t>FEC.ktoe.DE.Res.HH.Thermal.SH.Solids.WH.Elc.Solar.Solar</t>
  </si>
  <si>
    <t>FEC.ktoe.DE.Res.HH.Thermal.SH.Solids.CO</t>
  </si>
  <si>
    <t>FEC.ktoe.DE.Res.HH.Thermal.SH.Solids.CO.Solids.Solids</t>
  </si>
  <si>
    <t>FEC.ktoe.DE.Res.HH.Thermal.SH.Solids.CO.LPG.LPG</t>
  </si>
  <si>
    <t>FEC.ktoe.DE.Res.HH.Thermal.SH.Solids.CO.Elc.Elec</t>
  </si>
  <si>
    <t>FEC.ktoe.DE.Res.HH.Thermal.SH.LPG</t>
  </si>
  <si>
    <t>FEC.ktoe.DE.Res.HH.Thermal.SH.LPG.SH</t>
  </si>
  <si>
    <t>FEC.ktoe.DE.Res.HH.Thermal.SH.LPG.SH.LPG</t>
  </si>
  <si>
    <t>FEC.ktoe.DE.Res.HH.Thermal.SH.LPG.SH.Elec</t>
  </si>
  <si>
    <t>FEC.ktoe.DE.Res.HH.Thermal.SH.LPG.SC</t>
  </si>
  <si>
    <t>FEC.ktoe.DE.Res.HH.Thermal.SH.LPG.SC.AC.Elec</t>
  </si>
  <si>
    <t>FEC.ktoe.DE.Res.HH.Thermal.SH.LPG.WH</t>
  </si>
  <si>
    <t>FEC.ktoe.DE.Res.HH.Thermal.SH.LPG.WH.LPG.NoSolar.LPG</t>
  </si>
  <si>
    <t>FEC.ktoe.DE.Res.HH.Thermal.SH.LPG.WH.LPG.Solar</t>
  </si>
  <si>
    <t>FEC.ktoe.DE.Res.HH.Thermal.SH.LPG.WH.LPG.Solar.LPG</t>
  </si>
  <si>
    <t>FEC.ktoe.DE.Res.HH.Thermal.SH.LPG.WH.LPG.Solar.Solar</t>
  </si>
  <si>
    <t>FEC.ktoe.DE.Res.HH.Thermal.SH.LPG.WH.Elc.NoSolar.Elec</t>
  </si>
  <si>
    <t>FEC.ktoe.DE.Res.HH.Thermal.SH.LPG.WH.Elc.Solar</t>
  </si>
  <si>
    <t>FEC.ktoe.DE.Res.HH.Thermal.SH.LPG.WH.Elc.Solar.Elec</t>
  </si>
  <si>
    <t>FEC.ktoe.DE.Res.HH.Thermal.SH.LPG.WH.Elc.Solar.Solar</t>
  </si>
  <si>
    <t>FEC.ktoe.DE.Res.HH.Thermal.SH.LPG.CO</t>
  </si>
  <si>
    <t>FEC.ktoe.DE.Res.HH.Thermal.SH.LPG.CO.LPG.LPG</t>
  </si>
  <si>
    <t>FEC.ktoe.DE.Res.HH.Thermal.SH.LPG.CO.Elc.Elec</t>
  </si>
  <si>
    <t>FEC.ktoe.DE.Res.HH.Thermal.SH.Oil</t>
  </si>
  <si>
    <t>FEC.ktoe.DE.Res.HH.Thermal.SH.Oil.SH</t>
  </si>
  <si>
    <t>FEC.ktoe.DE.Res.HH.Thermal.SH.Oil.SH.Oil</t>
  </si>
  <si>
    <t>FEC.ktoe.DE.Res.HH.Thermal.SH.Oil.SH.Elec</t>
  </si>
  <si>
    <t>FEC.ktoe.DE.Res.HH.Thermal.SH.Oil.SC</t>
  </si>
  <si>
    <t>FEC.ktoe.DE.Res.HH.Thermal.SH.Oil.SC.AC.Elec</t>
  </si>
  <si>
    <t>FEC.ktoe.DE.Res.HH.Thermal.SH.Oil.WH</t>
  </si>
  <si>
    <t>FEC.ktoe.DE.Res.HH.Thermal.SH.Oil.WH.Oil.NoSolar.Oil</t>
  </si>
  <si>
    <t>FEC.ktoe.DE.Res.HH.Thermal.SH.Oil.WH.Oil.Solar</t>
  </si>
  <si>
    <t>FEC.ktoe.DE.Res.HH.Thermal.SH.Oil.WH.Oil.Solar.Oil</t>
  </si>
  <si>
    <t>FEC.ktoe.DE.Res.HH.Thermal.SH.Oil.WH.Oil.Solar.Solar</t>
  </si>
  <si>
    <t>FEC.ktoe.DE.Res.HH.Thermal.SH.Oil.WH.Elc.NoSolar.Elec</t>
  </si>
  <si>
    <t>FEC.ktoe.DE.Res.HH.Thermal.SH.Oil.WH.Elc.Solar</t>
  </si>
  <si>
    <t>FEC.ktoe.DE.Res.HH.Thermal.SH.Oil.WH.Elc.Solar.Elec</t>
  </si>
  <si>
    <t>FEC.ktoe.DE.Res.HH.Thermal.SH.Oil.WH.Elc.Solar.Solar</t>
  </si>
  <si>
    <t>FEC.ktoe.DE.Res.HH.Thermal.SH.Oil.CO</t>
  </si>
  <si>
    <t>FEC.ktoe.DE.Res.HH.Thermal.SH.Oil.CO.LPG.LPG</t>
  </si>
  <si>
    <t>FEC.ktoe.DE.Res.HH.Thermal.SH.Oil.CO.Elc.Elec</t>
  </si>
  <si>
    <t>FEC.ktoe.DE.Res.HH.Thermal.SH.Gas</t>
  </si>
  <si>
    <t>FEC.ktoe.DE.Res.HH.Thermal.SH.Gas.SH</t>
  </si>
  <si>
    <t>FEC.ktoe.DE.Res.HH.Thermal.SH.Gas.SH.Gas</t>
  </si>
  <si>
    <t>FEC.ktoe.DE.Res.HH.Thermal.SH.Gas.SH.Elec</t>
  </si>
  <si>
    <t>FEC.ktoe.DE.Res.HH.Thermal.SH.Gas.SC</t>
  </si>
  <si>
    <t>FEC.ktoe.DE.Res.HH.Thermal.SH.Gas.SC.AC.Elec</t>
  </si>
  <si>
    <t>FEC.ktoe.DE.Res.HH.Thermal.SH.Gas.WH</t>
  </si>
  <si>
    <t>FEC.ktoe.DE.Res.HH.Thermal.SH.Gas.WH.Gas.NoSolar.Gas</t>
  </si>
  <si>
    <t>FEC.ktoe.DE.Res.HH.Thermal.SH.Gas.WH.Gas.Solar</t>
  </si>
  <si>
    <t>FEC.ktoe.DE.Res.HH.Thermal.SH.Gas.WH.Gas.Solar.Gas</t>
  </si>
  <si>
    <t>FEC.ktoe.DE.Res.HH.Thermal.SH.Gas.WH.Gas.Solar.Solar</t>
  </si>
  <si>
    <t>FEC.ktoe.DE.Res.HH.Thermal.SH.Gas.WH.Elc.NoSolar.Elec</t>
  </si>
  <si>
    <t>FEC.ktoe.DE.Res.HH.Thermal.SH.Gas.WH.Elc.Solar</t>
  </si>
  <si>
    <t>FEC.ktoe.DE.Res.HH.Thermal.SH.Gas.WH.Elc.Solar.Elec</t>
  </si>
  <si>
    <t>FEC.ktoe.DE.Res.HH.Thermal.SH.Gas.WH.Elc.Solar.Solar</t>
  </si>
  <si>
    <t>FEC.ktoe.DE.Res.HH.Thermal.SH.Gas.CO</t>
  </si>
  <si>
    <t>FEC.ktoe.DE.Res.HH.Thermal.SH.Gas.CO.Gas.Gas</t>
  </si>
  <si>
    <t>FEC.ktoe.DE.Res.HH.Thermal.SH.Gas.CO.Elc.Elec</t>
  </si>
  <si>
    <t>FEC.ktoe.DE.Res.HH.Thermal.SH.Biomass</t>
  </si>
  <si>
    <t>FEC.ktoe.DE.Res.HH.Thermal.SH.Biomass.SH</t>
  </si>
  <si>
    <t>FEC.ktoe.DE.Res.HH.Thermal.SH.Biomass.SH.Biomass</t>
  </si>
  <si>
    <t>FEC.ktoe.DE.Res.HH.Thermal.SH.Biomass.SH.Elec</t>
  </si>
  <si>
    <t>FEC.ktoe.DE.Res.HH.Thermal.SH.Biomass.SC</t>
  </si>
  <si>
    <t>FEC.ktoe.DE.Res.HH.Thermal.SH.Biomass.SC.AC.Elec</t>
  </si>
  <si>
    <t>FEC.ktoe.DE.Res.HH.Thermal.SH.Biomass.WH</t>
  </si>
  <si>
    <t>FEC.ktoe.DE.Res.HH.Thermal.SH.Biomass.WH.Biomass.NoSolar.Biomass</t>
  </si>
  <si>
    <t>FEC.ktoe.DE.Res.HH.Thermal.SH.Biomass.WH.Biomass.Solar</t>
  </si>
  <si>
    <t>FEC.ktoe.DE.Res.HH.Thermal.SH.Biomass.WH.Biomass.Solar.Biomass</t>
  </si>
  <si>
    <t>FEC.ktoe.DE.Res.HH.Thermal.SH.Biomass.WH.Biomass.Solar.Solar</t>
  </si>
  <si>
    <t>FEC.ktoe.DE.Res.HH.Thermal.SH.Biomass.WH.LPG.NoSolar.LPG</t>
  </si>
  <si>
    <t>FEC.ktoe.DE.Res.HH.Thermal.SH.Biomass.WH.LPG.Solar</t>
  </si>
  <si>
    <t>FEC.ktoe.DE.Res.HH.Thermal.SH.Biomass.WH.LPG.Solar.LPG</t>
  </si>
  <si>
    <t>FEC.ktoe.DE.Res.HH.Thermal.SH.Biomass.WH.LPG.Solar.Solar</t>
  </si>
  <si>
    <t>FEC.ktoe.DE.Res.HH.Thermal.SH.Biomass.WH.Elc.NoSolar.Elec</t>
  </si>
  <si>
    <t>FEC.ktoe.DE.Res.HH.Thermal.SH.Biomass.WH.Elc.Solar</t>
  </si>
  <si>
    <t>FEC.ktoe.DE.Res.HH.Thermal.SH.Biomass.WH.Elc.Solar.Elec</t>
  </si>
  <si>
    <t>FEC.ktoe.DE.Res.HH.Thermal.SH.Biomass.WH.Elc.Solar.Solar</t>
  </si>
  <si>
    <t>FEC.ktoe.DE.Res.HH.Thermal.SH.Biomass.CO</t>
  </si>
  <si>
    <t>FEC.ktoe.DE.Res.HH.Thermal.SH.Biomass.CO.Biomass.Biomass</t>
  </si>
  <si>
    <t>FEC.ktoe.DE.Res.HH.Thermal.SH.Biomass.CO.LPG.LPG</t>
  </si>
  <si>
    <t>FEC.ktoe.DE.Res.HH.Thermal.SH.Biomass.CO.Elc.Elec</t>
  </si>
  <si>
    <t>FEC.ktoe.DE.Res.HH.Thermal.SH.Geo</t>
  </si>
  <si>
    <t>FEC.ktoe.DE.Res.HH.Thermal.SH.Geo.SH</t>
  </si>
  <si>
    <t>FEC.ktoe.DE.Res.HH.Thermal.SH.Geo.SH.Geo</t>
  </si>
  <si>
    <t>FEC.ktoe.DE.Res.HH.Thermal.SH.Geo.SH.Elec</t>
  </si>
  <si>
    <t>FEC.ktoe.DE.Res.HH.Thermal.SH.Geo.SC</t>
  </si>
  <si>
    <t>FEC.ktoe.DE.Res.HH.Thermal.SH.Geo.SC.AC.Elec</t>
  </si>
  <si>
    <t>FEC.ktoe.DE.Res.HH.Thermal.SH.Geo.WH</t>
  </si>
  <si>
    <t>FEC.ktoe.DE.Res.HH.Thermal.SH.Geo.WH.Geo.NoSolar.Geo</t>
  </si>
  <si>
    <t>FEC.ktoe.DE.Res.HH.Thermal.SH.Geo.WH.Geo.Solar</t>
  </si>
  <si>
    <t>FEC.ktoe.DE.Res.HH.Thermal.SH.Geo.WH.Geo.Solar.Geo</t>
  </si>
  <si>
    <t>FEC.ktoe.DE.Res.HH.Thermal.SH.Geo.WH.Geo.Solar.Solar</t>
  </si>
  <si>
    <t>FEC.ktoe.DE.Res.HH.Thermal.SH.Geo.WH.Elc.NoSolar.Elec</t>
  </si>
  <si>
    <t>FEC.ktoe.DE.Res.HH.Thermal.SH.Geo.WH.Elc.Solar</t>
  </si>
  <si>
    <t>FEC.ktoe.DE.Res.HH.Thermal.SH.Geo.WH.Elc.Solar.Elec</t>
  </si>
  <si>
    <t>FEC.ktoe.DE.Res.HH.Thermal.SH.Geo.WH.Elc.Solar.Solar</t>
  </si>
  <si>
    <t>FEC.ktoe.DE.Res.HH.Thermal.SH.Geo.CO</t>
  </si>
  <si>
    <t>FEC.ktoe.DE.Res.HH.Thermal.SH.Geo.CO.LPG.LPG</t>
  </si>
  <si>
    <t>FEC.ktoe.DE.Res.HH.Thermal.SH.Geo.CO.Elc.Elec</t>
  </si>
  <si>
    <t>FEC.ktoe.DE.Res.HH.Thermal.SH.DistrHeat</t>
  </si>
  <si>
    <t>FEC.ktoe.DE.Res.HH.Thermal.SH.DistrHeat.SH</t>
  </si>
  <si>
    <t>FEC.ktoe.DE.Res.HH.Thermal.SH.DistrHeat.SH.Steam_Distr</t>
  </si>
  <si>
    <t>FEC.ktoe.DE.Res.HH.Thermal.SH.DistrHeat.SH.Elec</t>
  </si>
  <si>
    <t>FEC.ktoe.DE.Res.HH.Thermal.SH.DistrHeat.SC</t>
  </si>
  <si>
    <t>FEC.ktoe.DE.Res.HH.Thermal.SH.DistrHeat.SC.AC.Elec</t>
  </si>
  <si>
    <t>FEC.ktoe.DE.Res.HH.Thermal.SH.DistrHeat.WH</t>
  </si>
  <si>
    <t>FEC.ktoe.DE.Res.HH.Thermal.SH.DistrHeat.WH.DistrHeat.NoSolar.Steam_Distr</t>
  </si>
  <si>
    <t>FEC.ktoe.DE.Res.HH.Thermal.SH.DistrHeat.WH.DistrHeat.Solar</t>
  </si>
  <si>
    <t>FEC.ktoe.DE.Res.HH.Thermal.SH.DistrHeat.WH.DistrHeat.Solar.Steam_Distr</t>
  </si>
  <si>
    <t>FEC.ktoe.DE.Res.HH.Thermal.SH.DistrHeat.WH.DistrHeat.Solar.Solar</t>
  </si>
  <si>
    <t>FEC.ktoe.DE.Res.HH.Thermal.SH.DistrHeat.WH.Elc.NoSolar.Elec</t>
  </si>
  <si>
    <t>FEC.ktoe.DE.Res.HH.Thermal.SH.DistrHeat.WH.Elc.Solar</t>
  </si>
  <si>
    <t>FEC.ktoe.DE.Res.HH.Thermal.SH.DistrHeat.WH.Elc.Solar.Elec</t>
  </si>
  <si>
    <t>FEC.ktoe.DE.Res.HH.Thermal.SH.DistrHeat.WH.Elc.Solar.Solar</t>
  </si>
  <si>
    <t>FEC.ktoe.DE.Res.HH.Thermal.SH.DistrHeat.CO</t>
  </si>
  <si>
    <t>FEC.ktoe.DE.Res.HH.Thermal.SH.DistrHeat.CO.LPG.LPG</t>
  </si>
  <si>
    <t>FEC.ktoe.DE.Res.HH.Thermal.SH.DistrHeat.CO.Elc.Elec</t>
  </si>
  <si>
    <t>FEC.ktoe.DE.Res.HH.Thermal.SH.AdvElc</t>
  </si>
  <si>
    <t>FEC.ktoe.DE.Res.HH.Thermal.SH.AdvElc.SH</t>
  </si>
  <si>
    <t>FEC.ktoe.DE.Res.HH.Thermal.SH.AdvElc.SH.Elec</t>
  </si>
  <si>
    <t>FEC.ktoe.DE.Res.HH.Thermal.SH.AdvElc.SC</t>
  </si>
  <si>
    <t>FEC.ktoe.DE.Res.HH.Thermal.SH.AdvElc.SC.AC.Elec</t>
  </si>
  <si>
    <t>FEC.ktoe.DE.Res.HH.Thermal.SH.AdvElc.WH</t>
  </si>
  <si>
    <t>FEC.ktoe.DE.Res.HH.Thermal.SH.AdvElc.WH.LPG.NoSolar.LPG</t>
  </si>
  <si>
    <t>FEC.ktoe.DE.Res.HH.Thermal.SH.AdvElc.WH.LPG.Solar</t>
  </si>
  <si>
    <t>FEC.ktoe.DE.Res.HH.Thermal.SH.AdvElc.WH.LPG.Solar.LPG</t>
  </si>
  <si>
    <t>FEC.ktoe.DE.Res.HH.Thermal.SH.AdvElc.WH.LPG.Solar.Solar</t>
  </si>
  <si>
    <t>FEC.ktoe.DE.Res.HH.Thermal.SH.AdvElc.WH.Elc.NoSolar.Elec</t>
  </si>
  <si>
    <t>FEC.ktoe.DE.Res.HH.Thermal.SH.AdvElc.WH.Elc.Solar</t>
  </si>
  <si>
    <t>FEC.ktoe.DE.Res.HH.Thermal.SH.AdvElc.WH.Elc.Solar.Elec</t>
  </si>
  <si>
    <t>FEC.ktoe.DE.Res.HH.Thermal.SH.AdvElc.WH.Elc.Solar.Solar</t>
  </si>
  <si>
    <t>FEC.ktoe.DE.Res.HH.Thermal.SH.AdvElc.CO</t>
  </si>
  <si>
    <t>FEC.ktoe.DE.Res.HH.Thermal.SH.AdvElc.CO.LPG.LPG</t>
  </si>
  <si>
    <t>FEC.ktoe.DE.Res.HH.Thermal.SH.AdvElc.CO.Elc.Elec</t>
  </si>
  <si>
    <t>FEC.ktoe.DE.Res.HH.Thermal.SH.ConvElc</t>
  </si>
  <si>
    <t>FEC.ktoe.DE.Res.HH.Thermal.SH.ConvElc.SH</t>
  </si>
  <si>
    <t>FEC.ktoe.DE.Res.HH.Thermal.SH.ConvElc.SH.Elec</t>
  </si>
  <si>
    <t>FEC.ktoe.DE.Res.HH.Thermal.SH.ConvElc.SC</t>
  </si>
  <si>
    <t>FEC.ktoe.DE.Res.HH.Thermal.SH.ConvElc.SC.AC.Elec</t>
  </si>
  <si>
    <t>FEC.ktoe.DE.Res.HH.Thermal.SH.ConvElc.WH</t>
  </si>
  <si>
    <t>FEC.ktoe.DE.Res.HH.Thermal.SH.ConvElc.WH.LPG.NoSolar.LPG</t>
  </si>
  <si>
    <t>FEC.ktoe.DE.Res.HH.Thermal.SH.ConvElc.WH.LPG.Solar</t>
  </si>
  <si>
    <t>FEC.ktoe.DE.Res.HH.Thermal.SH.ConvElc.WH.LPG.Solar.LPG</t>
  </si>
  <si>
    <t>FEC.ktoe.DE.Res.HH.Thermal.SH.ConvElc.WH.LPG.Solar.Solar</t>
  </si>
  <si>
    <t>FEC.ktoe.DE.Res.HH.Thermal.SH.ConvElc.WH.Elc.NoSolar.Elec</t>
  </si>
  <si>
    <t>FEC.ktoe.DE.Res.HH.Thermal.SH.ConvElc.WH.Elc.Solar</t>
  </si>
  <si>
    <t>FEC.ktoe.DE.Res.HH.Thermal.SH.ConvElc.WH.Elc.Solar.Elec</t>
  </si>
  <si>
    <t>FEC.ktoe.DE.Res.HH.Thermal.SH.ConvElc.WH.Elc.Solar.Solar</t>
  </si>
  <si>
    <t>FEC.ktoe.DE.Res.HH.Thermal.SH.ConvElc.CO</t>
  </si>
  <si>
    <t>FEC.ktoe.DE.Res.HH.Thermal.SH.ConvElc.CO.LPG.LPG</t>
  </si>
  <si>
    <t>FEC.ktoe.DE.Res.HH.Thermal.SH.ConvElc.CO.Elc.Elec</t>
  </si>
  <si>
    <t>DE - Thermal energy service (detailed structure)</t>
  </si>
  <si>
    <t>TES.ktoe.DE.Res.HH.Thermal.SH.Solids</t>
  </si>
  <si>
    <t>TES.ktoe.DE.Res.HH.Thermal.SH.Solids.SH</t>
  </si>
  <si>
    <t>TES.ktoe.DE.Res.HH.Thermal.SH.Solids.SH.Solids</t>
  </si>
  <si>
    <t>TES.ktoe.DE.Res.HH.Thermal.SH.Solids.SH.Elec</t>
  </si>
  <si>
    <t>TES.ktoe.DE.Res.HH.Thermal.SH.Solids.SC</t>
  </si>
  <si>
    <t>TES.ktoe.DE.Res.HH.Thermal.SH.Solids.SC.AC.Elec</t>
  </si>
  <si>
    <t>TES.ktoe.DE.Res.HH.Thermal.SH.Solids.WH</t>
  </si>
  <si>
    <t>TES.ktoe.DE.Res.HH.Thermal.SH.Solids.WH.Solids.NoSolar.Solids</t>
  </si>
  <si>
    <t>TES.ktoe.DE.Res.HH.Thermal.SH.Solids.WH.LPG.NoSolar.LPG</t>
  </si>
  <si>
    <t>TES.ktoe.DE.Res.HH.Thermal.SH.Solids.WH.LPG.Solar</t>
  </si>
  <si>
    <t>TES.ktoe.DE.Res.HH.Thermal.SH.Solids.WH.LPG.Solar.LPG</t>
  </si>
  <si>
    <t>TES.ktoe.DE.Res.HH.Thermal.SH.Solids.WH.LPG.Solar.Solar</t>
  </si>
  <si>
    <t>TES.ktoe.DE.Res.HH.Thermal.SH.Solids.WH.Elc.NoSolar.Elec</t>
  </si>
  <si>
    <t>TES.ktoe.DE.Res.HH.Thermal.SH.Solids.WH.Elc.Solar</t>
  </si>
  <si>
    <t>TES.ktoe.DE.Res.HH.Thermal.SH.Solids.WH.Elc.Solar.Elec</t>
  </si>
  <si>
    <t>TES.ktoe.DE.Res.HH.Thermal.SH.Solids.WH.Elc.Solar.Solar</t>
  </si>
  <si>
    <t>TES.ktoe.DE.Res.HH.Thermal.SH.Solids.CO</t>
  </si>
  <si>
    <t>TES.ktoe.DE.Res.HH.Thermal.SH.Solids.CO.Solids.Solids</t>
  </si>
  <si>
    <t>TES.ktoe.DE.Res.HH.Thermal.SH.Solids.CO.LPG.LPG</t>
  </si>
  <si>
    <t>TES.ktoe.DE.Res.HH.Thermal.SH.Solids.CO.Elc.Elec</t>
  </si>
  <si>
    <t>TES.ktoe.DE.Res.HH.Thermal.SH.LPG</t>
  </si>
  <si>
    <t>TES.ktoe.DE.Res.HH.Thermal.SH.LPG.SH</t>
  </si>
  <si>
    <t>TES.ktoe.DE.Res.HH.Thermal.SH.LPG.SH.LPG</t>
  </si>
  <si>
    <t>TES.ktoe.DE.Res.HH.Thermal.SH.LPG.SH.Elec</t>
  </si>
  <si>
    <t>TES.ktoe.DE.Res.HH.Thermal.SH.LPG.SC</t>
  </si>
  <si>
    <t>TES.ktoe.DE.Res.HH.Thermal.SH.LPG.SC.AC.Elec</t>
  </si>
  <si>
    <t>TES.ktoe.DE.Res.HH.Thermal.SH.LPG.WH</t>
  </si>
  <si>
    <t>TES.ktoe.DE.Res.HH.Thermal.SH.LPG.WH.LPG.NoSolar.LPG</t>
  </si>
  <si>
    <t>TES.ktoe.DE.Res.HH.Thermal.SH.LPG.WH.LPG.Solar</t>
  </si>
  <si>
    <t>TES.ktoe.DE.Res.HH.Thermal.SH.LPG.WH.LPG.Solar.LPG</t>
  </si>
  <si>
    <t>TES.ktoe.DE.Res.HH.Thermal.SH.LPG.WH.LPG.Solar.Solar</t>
  </si>
  <si>
    <t>TES.ktoe.DE.Res.HH.Thermal.SH.LPG.WH.Elc.NoSolar.Elec</t>
  </si>
  <si>
    <t>TES.ktoe.DE.Res.HH.Thermal.SH.LPG.WH.Elc.Solar</t>
  </si>
  <si>
    <t>TES.ktoe.DE.Res.HH.Thermal.SH.LPG.WH.Elc.Solar.Elec</t>
  </si>
  <si>
    <t>TES.ktoe.DE.Res.HH.Thermal.SH.LPG.WH.Elc.Solar.Solar</t>
  </si>
  <si>
    <t>TES.ktoe.DE.Res.HH.Thermal.SH.LPG.CO</t>
  </si>
  <si>
    <t>TES.ktoe.DE.Res.HH.Thermal.SH.LPG.CO.LPG.LPG</t>
  </si>
  <si>
    <t>TES.ktoe.DE.Res.HH.Thermal.SH.LPG.CO.Elc.Elec</t>
  </si>
  <si>
    <t>TES.ktoe.DE.Res.HH.Thermal.SH.Oil</t>
  </si>
  <si>
    <t>TES.ktoe.DE.Res.HH.Thermal.SH.Oil.SH</t>
  </si>
  <si>
    <t>TES.ktoe.DE.Res.HH.Thermal.SH.Oil.SH.Oil</t>
  </si>
  <si>
    <t>TES.ktoe.DE.Res.HH.Thermal.SH.Oil.SH.Elec</t>
  </si>
  <si>
    <t>TES.ktoe.DE.Res.HH.Thermal.SH.Oil.SC</t>
  </si>
  <si>
    <t>TES.ktoe.DE.Res.HH.Thermal.SH.Oil.SC.AC.Elec</t>
  </si>
  <si>
    <t>TES.ktoe.DE.Res.HH.Thermal.SH.Oil.WH</t>
  </si>
  <si>
    <t>TES.ktoe.DE.Res.HH.Thermal.SH.Oil.WH.Oil.NoSolar.Oil</t>
  </si>
  <si>
    <t>TES.ktoe.DE.Res.HH.Thermal.SH.Oil.WH.Oil.Solar</t>
  </si>
  <si>
    <t>TES.ktoe.DE.Res.HH.Thermal.SH.Oil.WH.Oil.Solar.Oil</t>
  </si>
  <si>
    <t>TES.ktoe.DE.Res.HH.Thermal.SH.Oil.WH.Oil.Solar.Solar</t>
  </si>
  <si>
    <t>TES.ktoe.DE.Res.HH.Thermal.SH.Oil.WH.Elc.NoSolar.Elec</t>
  </si>
  <si>
    <t>TES.ktoe.DE.Res.HH.Thermal.SH.Oil.WH.Elc.Solar</t>
  </si>
  <si>
    <t>TES.ktoe.DE.Res.HH.Thermal.SH.Oil.WH.Elc.Solar.Elec</t>
  </si>
  <si>
    <t>TES.ktoe.DE.Res.HH.Thermal.SH.Oil.WH.Elc.Solar.Solar</t>
  </si>
  <si>
    <t>TES.ktoe.DE.Res.HH.Thermal.SH.Oil.CO</t>
  </si>
  <si>
    <t>TES.ktoe.DE.Res.HH.Thermal.SH.Oil.CO.LPG.LPG</t>
  </si>
  <si>
    <t>TES.ktoe.DE.Res.HH.Thermal.SH.Oil.CO.Elc.Elec</t>
  </si>
  <si>
    <t>TES.ktoe.DE.Res.HH.Thermal.SH.Gas</t>
  </si>
  <si>
    <t>TES.ktoe.DE.Res.HH.Thermal.SH.Gas.SH</t>
  </si>
  <si>
    <t>TES.ktoe.DE.Res.HH.Thermal.SH.Gas.SH.Gas</t>
  </si>
  <si>
    <t>TES.ktoe.DE.Res.HH.Thermal.SH.Gas.SH.Elec</t>
  </si>
  <si>
    <t>TES.ktoe.DE.Res.HH.Thermal.SH.Gas.SC</t>
  </si>
  <si>
    <t>TES.ktoe.DE.Res.HH.Thermal.SH.Gas.SC.AC.Elec</t>
  </si>
  <si>
    <t>TES.ktoe.DE.Res.HH.Thermal.SH.Gas.WH</t>
  </si>
  <si>
    <t>TES.ktoe.DE.Res.HH.Thermal.SH.Gas.WH.Gas.NoSolar.Gas</t>
  </si>
  <si>
    <t>TES.ktoe.DE.Res.HH.Thermal.SH.Gas.WH.Gas.Solar</t>
  </si>
  <si>
    <t>TES.ktoe.DE.Res.HH.Thermal.SH.Gas.WH.Gas.Solar.Gas</t>
  </si>
  <si>
    <t>TES.ktoe.DE.Res.HH.Thermal.SH.Gas.WH.Gas.Solar.Solar</t>
  </si>
  <si>
    <t>TES.ktoe.DE.Res.HH.Thermal.SH.Gas.WH.Elc.NoSolar.Elec</t>
  </si>
  <si>
    <t>TES.ktoe.DE.Res.HH.Thermal.SH.Gas.WH.Elc.Solar</t>
  </si>
  <si>
    <t>TES.ktoe.DE.Res.HH.Thermal.SH.Gas.WH.Elc.Solar.Elec</t>
  </si>
  <si>
    <t>TES.ktoe.DE.Res.HH.Thermal.SH.Gas.WH.Elc.Solar.Solar</t>
  </si>
  <si>
    <t>TES.ktoe.DE.Res.HH.Thermal.SH.Gas.CO</t>
  </si>
  <si>
    <t>TES.ktoe.DE.Res.HH.Thermal.SH.Gas.CO.Gas.Gas</t>
  </si>
  <si>
    <t>TES.ktoe.DE.Res.HH.Thermal.SH.Gas.CO.Elc.Elec</t>
  </si>
  <si>
    <t>TES.ktoe.DE.Res.HH.Thermal.SH.Biomass</t>
  </si>
  <si>
    <t>TES.ktoe.DE.Res.HH.Thermal.SH.Biomass.SH</t>
  </si>
  <si>
    <t>TES.ktoe.DE.Res.HH.Thermal.SH.Biomass.SH.Biomass</t>
  </si>
  <si>
    <t>TES.ktoe.DE.Res.HH.Thermal.SH.Biomass.SH.Elec</t>
  </si>
  <si>
    <t>TES.ktoe.DE.Res.HH.Thermal.SH.Biomass.SC</t>
  </si>
  <si>
    <t>TES.ktoe.DE.Res.HH.Thermal.SH.Biomass.SC.AC.Elec</t>
  </si>
  <si>
    <t>TES.ktoe.DE.Res.HH.Thermal.SH.Biomass.WH</t>
  </si>
  <si>
    <t>TES.ktoe.DE.Res.HH.Thermal.SH.Biomass.WH.Biomass.NoSolar.Biomass</t>
  </si>
  <si>
    <t>TES.ktoe.DE.Res.HH.Thermal.SH.Biomass.WH.Biomass.Solar</t>
  </si>
  <si>
    <t>TES.ktoe.DE.Res.HH.Thermal.SH.Biomass.WH.Biomass.Solar.Biomass</t>
  </si>
  <si>
    <t>TES.ktoe.DE.Res.HH.Thermal.SH.Biomass.WH.Biomass.Solar.Solar</t>
  </si>
  <si>
    <t>TES.ktoe.DE.Res.HH.Thermal.SH.Biomass.WH.LPG.NoSolar.LPG</t>
  </si>
  <si>
    <t>TES.ktoe.DE.Res.HH.Thermal.SH.Biomass.WH.LPG.Solar</t>
  </si>
  <si>
    <t>TES.ktoe.DE.Res.HH.Thermal.SH.Biomass.WH.LPG.Solar.LPG</t>
  </si>
  <si>
    <t>TES.ktoe.DE.Res.HH.Thermal.SH.Biomass.WH.LPG.Solar.Solar</t>
  </si>
  <si>
    <t>TES.ktoe.DE.Res.HH.Thermal.SH.Biomass.WH.Elc.NoSolar.Elec</t>
  </si>
  <si>
    <t>TES.ktoe.DE.Res.HH.Thermal.SH.Biomass.WH.Elc.Solar</t>
  </si>
  <si>
    <t>TES.ktoe.DE.Res.HH.Thermal.SH.Biomass.WH.Elc.Solar.Elec</t>
  </si>
  <si>
    <t>TES.ktoe.DE.Res.HH.Thermal.SH.Biomass.WH.Elc.Solar.Solar</t>
  </si>
  <si>
    <t>TES.ktoe.DE.Res.HH.Thermal.SH.Biomass.CO</t>
  </si>
  <si>
    <t>TES.ktoe.DE.Res.HH.Thermal.SH.Biomass.CO.Biomass.Biomass</t>
  </si>
  <si>
    <t>TES.ktoe.DE.Res.HH.Thermal.SH.Biomass.CO.LPG.LPG</t>
  </si>
  <si>
    <t>TES.ktoe.DE.Res.HH.Thermal.SH.Biomass.CO.Elc.Elec</t>
  </si>
  <si>
    <t>TES.ktoe.DE.Res.HH.Thermal.SH.Geo</t>
  </si>
  <si>
    <t>TES.ktoe.DE.Res.HH.Thermal.SH.Geo.SH</t>
  </si>
  <si>
    <t>TES.ktoe.DE.Res.HH.Thermal.SH.Geo.SH.Geo</t>
  </si>
  <si>
    <t>TES.ktoe.DE.Res.HH.Thermal.SH.Geo.SH.Elec</t>
  </si>
  <si>
    <t>TES.ktoe.DE.Res.HH.Thermal.SH.Geo.SC</t>
  </si>
  <si>
    <t>TES.ktoe.DE.Res.HH.Thermal.SH.Geo.SC.AC.Elec</t>
  </si>
  <si>
    <t>TES.ktoe.DE.Res.HH.Thermal.SH.Geo.WH</t>
  </si>
  <si>
    <t>TES.ktoe.DE.Res.HH.Thermal.SH.Geo.WH.Geo.NoSolar.Geo</t>
  </si>
  <si>
    <t>TES.ktoe.DE.Res.HH.Thermal.SH.Geo.WH.Geo.Solar</t>
  </si>
  <si>
    <t>TES.ktoe.DE.Res.HH.Thermal.SH.Geo.WH.Geo.Solar.Geo</t>
  </si>
  <si>
    <t>TES.ktoe.DE.Res.HH.Thermal.SH.Geo.WH.Geo.Solar.Solar</t>
  </si>
  <si>
    <t>TES.ktoe.DE.Res.HH.Thermal.SH.Geo.WH.Elc.NoSolar.Elec</t>
  </si>
  <si>
    <t>TES.ktoe.DE.Res.HH.Thermal.SH.Geo.WH.Elc.Solar</t>
  </si>
  <si>
    <t>TES.ktoe.DE.Res.HH.Thermal.SH.Geo.WH.Elc.Solar.Elec</t>
  </si>
  <si>
    <t>TES.ktoe.DE.Res.HH.Thermal.SH.Geo.WH.Elc.Solar.Solar</t>
  </si>
  <si>
    <t>TES.ktoe.DE.Res.HH.Thermal.SH.Geo.CO</t>
  </si>
  <si>
    <t>TES.ktoe.DE.Res.HH.Thermal.SH.Geo.CO.LPG.LPG</t>
  </si>
  <si>
    <t>TES.ktoe.DE.Res.HH.Thermal.SH.Geo.CO.Elc.Elec</t>
  </si>
  <si>
    <t>TES.ktoe.DE.Res.HH.Thermal.SH.DistrHeat</t>
  </si>
  <si>
    <t>TES.ktoe.DE.Res.HH.Thermal.SH.DistrHeat.SH</t>
  </si>
  <si>
    <t>TES.ktoe.DE.Res.HH.Thermal.SH.DistrHeat.SH.Steam_Distr</t>
  </si>
  <si>
    <t>TES.ktoe.DE.Res.HH.Thermal.SH.DistrHeat.SH.Elec</t>
  </si>
  <si>
    <t>TES.ktoe.DE.Res.HH.Thermal.SH.DistrHeat.SC</t>
  </si>
  <si>
    <t>TES.ktoe.DE.Res.HH.Thermal.SH.DistrHeat.SC.AC.Elec</t>
  </si>
  <si>
    <t>TES.ktoe.DE.Res.HH.Thermal.SH.DistrHeat.WH</t>
  </si>
  <si>
    <t>TES.ktoe.DE.Res.HH.Thermal.SH.DistrHeat.WH.DistrHeat.NoSolar.Steam_Distr</t>
  </si>
  <si>
    <t>TES.ktoe.DE.Res.HH.Thermal.SH.DistrHeat.WH.DistrHeat.Solar</t>
  </si>
  <si>
    <t>TES.ktoe.DE.Res.HH.Thermal.SH.DistrHeat.WH.DistrHeat.Solar.Steam_Distr</t>
  </si>
  <si>
    <t>TES.ktoe.DE.Res.HH.Thermal.SH.DistrHeat.WH.DistrHeat.Solar.Solar</t>
  </si>
  <si>
    <t>TES.ktoe.DE.Res.HH.Thermal.SH.DistrHeat.WH.Elc.NoSolar.Elec</t>
  </si>
  <si>
    <t>TES.ktoe.DE.Res.HH.Thermal.SH.DistrHeat.WH.Elc.Solar</t>
  </si>
  <si>
    <t>TES.ktoe.DE.Res.HH.Thermal.SH.DistrHeat.WH.Elc.Solar.Elec</t>
  </si>
  <si>
    <t>TES.ktoe.DE.Res.HH.Thermal.SH.DistrHeat.WH.Elc.Solar.Solar</t>
  </si>
  <si>
    <t>TES.ktoe.DE.Res.HH.Thermal.SH.DistrHeat.CO</t>
  </si>
  <si>
    <t>TES.ktoe.DE.Res.HH.Thermal.SH.DistrHeat.CO.LPG.LPG</t>
  </si>
  <si>
    <t>TES.ktoe.DE.Res.HH.Thermal.SH.DistrHeat.CO.Elc.Elec</t>
  </si>
  <si>
    <t>TES.ktoe.DE.Res.HH.Thermal.SH.AdvElc</t>
  </si>
  <si>
    <t>TES.ktoe.DE.Res.HH.Thermal.SH.AdvElc.SH</t>
  </si>
  <si>
    <t>TES.ktoe.DE.Res.HH.Thermal.SH.AdvElc.SH.Elec</t>
  </si>
  <si>
    <t>TES.ktoe.DE.Res.HH.Thermal.SH.AdvElc.SC</t>
  </si>
  <si>
    <t>TES.ktoe.DE.Res.HH.Thermal.SH.AdvElc.SC.AC.Elec</t>
  </si>
  <si>
    <t>TES.ktoe.DE.Res.HH.Thermal.SH.AdvElc.WH</t>
  </si>
  <si>
    <t>TES.ktoe.DE.Res.HH.Thermal.SH.AdvElc.WH.LPG.NoSolar.LPG</t>
  </si>
  <si>
    <t>TES.ktoe.DE.Res.HH.Thermal.SH.AdvElc.WH.LPG.Solar</t>
  </si>
  <si>
    <t>TES.ktoe.DE.Res.HH.Thermal.SH.AdvElc.WH.LPG.Solar.LPG</t>
  </si>
  <si>
    <t>TES.ktoe.DE.Res.HH.Thermal.SH.AdvElc.WH.LPG.Solar.Solar</t>
  </si>
  <si>
    <t>TES.ktoe.DE.Res.HH.Thermal.SH.AdvElc.WH.Elc.NoSolar.Elec</t>
  </si>
  <si>
    <t>TES.ktoe.DE.Res.HH.Thermal.SH.AdvElc.WH.Elc.Solar</t>
  </si>
  <si>
    <t>TES.ktoe.DE.Res.HH.Thermal.SH.AdvElc.WH.Elc.Solar.Elec</t>
  </si>
  <si>
    <t>TES.ktoe.DE.Res.HH.Thermal.SH.AdvElc.WH.Elc.Solar.Solar</t>
  </si>
  <si>
    <t>TES.ktoe.DE.Res.HH.Thermal.SH.AdvElc.CO</t>
  </si>
  <si>
    <t>TES.ktoe.DE.Res.HH.Thermal.SH.AdvElc.CO.LPG.LPG</t>
  </si>
  <si>
    <t>TES.ktoe.DE.Res.HH.Thermal.SH.AdvElc.CO.Elc.Elec</t>
  </si>
  <si>
    <t>TES.ktoe.DE.Res.HH.Thermal.SH.ConvElc</t>
  </si>
  <si>
    <t>TES.ktoe.DE.Res.HH.Thermal.SH.ConvElc.SH</t>
  </si>
  <si>
    <t>TES.ktoe.DE.Res.HH.Thermal.SH.ConvElc.SH.Elec</t>
  </si>
  <si>
    <t>TES.ktoe.DE.Res.HH.Thermal.SH.ConvElc.SC</t>
  </si>
  <si>
    <t>TES.ktoe.DE.Res.HH.Thermal.SH.ConvElc.SC.AC.Elec</t>
  </si>
  <si>
    <t>TES.ktoe.DE.Res.HH.Thermal.SH.ConvElc.WH</t>
  </si>
  <si>
    <t>TES.ktoe.DE.Res.HH.Thermal.SH.ConvElc.WH.LPG.NoSolar.LPG</t>
  </si>
  <si>
    <t>TES.ktoe.DE.Res.HH.Thermal.SH.ConvElc.WH.LPG.Solar</t>
  </si>
  <si>
    <t>TES.ktoe.DE.Res.HH.Thermal.SH.ConvElc.WH.LPG.Solar.LPG</t>
  </si>
  <si>
    <t>TES.ktoe.DE.Res.HH.Thermal.SH.ConvElc.WH.LPG.Solar.Solar</t>
  </si>
  <si>
    <t>TES.ktoe.DE.Res.HH.Thermal.SH.ConvElc.WH.Elc.NoSolar.Elec</t>
  </si>
  <si>
    <t>TES.ktoe.DE.Res.HH.Thermal.SH.ConvElc.WH.Elc.Solar</t>
  </si>
  <si>
    <t>TES.ktoe.DE.Res.HH.Thermal.SH.ConvElc.WH.Elc.Solar.Elec</t>
  </si>
  <si>
    <t>TES.ktoe.DE.Res.HH.Thermal.SH.ConvElc.WH.Elc.Solar.Solar</t>
  </si>
  <si>
    <t>TES.ktoe.DE.Res.HH.Thermal.SH.ConvElc.CO</t>
  </si>
  <si>
    <t>TES.ktoe.DE.Res.HH.Thermal.SH.ConvElc.CO.LPG.LPG</t>
  </si>
  <si>
    <t>TES.ktoe.DE.Res.HH.Thermal.SH.ConvElc.CO.Elc.Elec</t>
  </si>
  <si>
    <t>DE - System efficiency indicator (detailed structure)</t>
  </si>
  <si>
    <t>Eff.ratio.DE.Res.HH.Thermal.SH.Solids</t>
  </si>
  <si>
    <t>Eff.ratio.DE.Res.HH.Thermal.SH.Solids.SH</t>
  </si>
  <si>
    <t>Eff.ratio.DE.Res.HH.Thermal.SH.Solids.SH.Solids</t>
  </si>
  <si>
    <t>Eff.ratio.DE.Res.HH.Thermal.SH.Solids.SH.Elec</t>
  </si>
  <si>
    <t>Eff.ratio.DE.Res.HH.Thermal.SH.Solids.SC</t>
  </si>
  <si>
    <t>Eff.ratio.DE.Res.HH.Thermal.SH.Solids.SC.AC.Elec</t>
  </si>
  <si>
    <t>Eff.ratio.DE.Res.HH.Thermal.SH.Solids.WH</t>
  </si>
  <si>
    <t>Eff.ratio.DE.Res.HH.Thermal.SH.Solids.WH.Solids.NoSolar.Solids</t>
  </si>
  <si>
    <t>Eff.ratio.DE.Res.HH.Thermal.SH.Solids.WH.LPG.NoSolar.LPG</t>
  </si>
  <si>
    <t>Eff.ratio.DE.Res.HH.Thermal.SH.Solids.WH.LPG.Solar</t>
  </si>
  <si>
    <t>Eff.ratio.DE.Res.HH.Thermal.SH.Solids.WH.LPG.Solar.LPG</t>
  </si>
  <si>
    <t>Eff.ratio.DE.Res.HH.Thermal.SH.Solids.WH.LPG.Solar.Solar</t>
  </si>
  <si>
    <t>Eff.ratio.DE.Res.HH.Thermal.SH.Solids.WH.Elc.NoSolar.Elec</t>
  </si>
  <si>
    <t>Eff.ratio.DE.Res.HH.Thermal.SH.Solids.WH.Elc.Solar</t>
  </si>
  <si>
    <t>Eff.ratio.DE.Res.HH.Thermal.SH.Solids.WH.Elc.Solar.Elec</t>
  </si>
  <si>
    <t>Eff.ratio.DE.Res.HH.Thermal.SH.Solids.WH.Elc.Solar.Solar</t>
  </si>
  <si>
    <t>Eff.ratio.DE.Res.HH.Thermal.SH.Solids.CO</t>
  </si>
  <si>
    <t>Eff.ratio.DE.Res.HH.Thermal.SH.Solids.CO.Solids.Solids</t>
  </si>
  <si>
    <t>Eff.ratio.DE.Res.HH.Thermal.SH.Solids.CO.LPG.LPG</t>
  </si>
  <si>
    <t>Eff.ratio.DE.Res.HH.Thermal.SH.Solids.CO.Elc.Elec</t>
  </si>
  <si>
    <t>Eff.ratio.DE.Res.HH.Thermal.SH.LPG</t>
  </si>
  <si>
    <t>Eff.ratio.DE.Res.HH.Thermal.SH.LPG.SH</t>
  </si>
  <si>
    <t>Eff.ratio.DE.Res.HH.Thermal.SH.LPG.SH.LPG</t>
  </si>
  <si>
    <t>Eff.ratio.DE.Res.HH.Thermal.SH.LPG.SH.Elec</t>
  </si>
  <si>
    <t>Eff.ratio.DE.Res.HH.Thermal.SH.LPG.SC</t>
  </si>
  <si>
    <t>Eff.ratio.DE.Res.HH.Thermal.SH.LPG.SC.AC.Elec</t>
  </si>
  <si>
    <t>Eff.ratio.DE.Res.HH.Thermal.SH.LPG.WH</t>
  </si>
  <si>
    <t>Eff.ratio.DE.Res.HH.Thermal.SH.LPG.WH.LPG.NoSolar.LPG</t>
  </si>
  <si>
    <t>Eff.ratio.DE.Res.HH.Thermal.SH.LPG.WH.LPG.Solar</t>
  </si>
  <si>
    <t>Eff.ratio.DE.Res.HH.Thermal.SH.LPG.WH.LPG.Solar.LPG</t>
  </si>
  <si>
    <t>Eff.ratio.DE.Res.HH.Thermal.SH.LPG.WH.LPG.Solar.Solar</t>
  </si>
  <si>
    <t>Eff.ratio.DE.Res.HH.Thermal.SH.LPG.WH.Elc.NoSolar.Elec</t>
  </si>
  <si>
    <t>Eff.ratio.DE.Res.HH.Thermal.SH.LPG.WH.Elc.Solar</t>
  </si>
  <si>
    <t>Eff.ratio.DE.Res.HH.Thermal.SH.LPG.WH.Elc.Solar.Elec</t>
  </si>
  <si>
    <t>Eff.ratio.DE.Res.HH.Thermal.SH.LPG.WH.Elc.Solar.Solar</t>
  </si>
  <si>
    <t>Eff.ratio.DE.Res.HH.Thermal.SH.LPG.CO</t>
  </si>
  <si>
    <t>Eff.ratio.DE.Res.HH.Thermal.SH.LPG.CO.LPG.LPG</t>
  </si>
  <si>
    <t>Eff.ratio.DE.Res.HH.Thermal.SH.LPG.CO.Elc.Elec</t>
  </si>
  <si>
    <t>Eff.ratio.DE.Res.HH.Thermal.SH.Oil</t>
  </si>
  <si>
    <t>Eff.ratio.DE.Res.HH.Thermal.SH.Oil.SH</t>
  </si>
  <si>
    <t>Eff.ratio.DE.Res.HH.Thermal.SH.Oil.SH.Oil</t>
  </si>
  <si>
    <t>Eff.ratio.DE.Res.HH.Thermal.SH.Oil.SH.Elec</t>
  </si>
  <si>
    <t>Eff.ratio.DE.Res.HH.Thermal.SH.Oil.SC</t>
  </si>
  <si>
    <t>Eff.ratio.DE.Res.HH.Thermal.SH.Oil.SC.AC.Elec</t>
  </si>
  <si>
    <t>Eff.ratio.DE.Res.HH.Thermal.SH.Oil.WH</t>
  </si>
  <si>
    <t>Eff.ratio.DE.Res.HH.Thermal.SH.Oil.WH.Oil.NoSolar.Oil</t>
  </si>
  <si>
    <t>Eff.ratio.DE.Res.HH.Thermal.SH.Oil.WH.Oil.Solar</t>
  </si>
  <si>
    <t>Eff.ratio.DE.Res.HH.Thermal.SH.Oil.WH.Oil.Solar.Oil</t>
  </si>
  <si>
    <t>Eff.ratio.DE.Res.HH.Thermal.SH.Oil.WH.Oil.Solar.Solar</t>
  </si>
  <si>
    <t>Eff.ratio.DE.Res.HH.Thermal.SH.Oil.WH.Elc.NoSolar.Elec</t>
  </si>
  <si>
    <t>Eff.ratio.DE.Res.HH.Thermal.SH.Oil.WH.Elc.Solar</t>
  </si>
  <si>
    <t>Eff.ratio.DE.Res.HH.Thermal.SH.Oil.WH.Elc.Solar.Elec</t>
  </si>
  <si>
    <t>Eff.ratio.DE.Res.HH.Thermal.SH.Oil.WH.Elc.Solar.Solar</t>
  </si>
  <si>
    <t>Eff.ratio.DE.Res.HH.Thermal.SH.Oil.CO</t>
  </si>
  <si>
    <t>Eff.ratio.DE.Res.HH.Thermal.SH.Oil.CO.LPG.LPG</t>
  </si>
  <si>
    <t>Eff.ratio.DE.Res.HH.Thermal.SH.Oil.CO.Elc.Elec</t>
  </si>
  <si>
    <t>Eff.ratio.DE.Res.HH.Thermal.SH.Gas</t>
  </si>
  <si>
    <t>Eff.ratio.DE.Res.HH.Thermal.SH.Gas.SH</t>
  </si>
  <si>
    <t>Eff.ratio.DE.Res.HH.Thermal.SH.Gas.SH.Gas</t>
  </si>
  <si>
    <t>Eff.ratio.DE.Res.HH.Thermal.SH.Gas.SH.Elec</t>
  </si>
  <si>
    <t>Eff.ratio.DE.Res.HH.Thermal.SH.Gas.SC</t>
  </si>
  <si>
    <t>Eff.ratio.DE.Res.HH.Thermal.SH.Gas.SC.AC.Elec</t>
  </si>
  <si>
    <t>Eff.ratio.DE.Res.HH.Thermal.SH.Gas.WH</t>
  </si>
  <si>
    <t>Eff.ratio.DE.Res.HH.Thermal.SH.Gas.WH.Gas.NoSolar.Gas</t>
  </si>
  <si>
    <t>Eff.ratio.DE.Res.HH.Thermal.SH.Gas.WH.Gas.Solar</t>
  </si>
  <si>
    <t>Eff.ratio.DE.Res.HH.Thermal.SH.Gas.WH.Gas.Solar.Gas</t>
  </si>
  <si>
    <t>Eff.ratio.DE.Res.HH.Thermal.SH.Gas.WH.Gas.Solar.Solar</t>
  </si>
  <si>
    <t>Eff.ratio.DE.Res.HH.Thermal.SH.Gas.WH.Elc.NoSolar.Elec</t>
  </si>
  <si>
    <t>Eff.ratio.DE.Res.HH.Thermal.SH.Gas.WH.Elc.Solar</t>
  </si>
  <si>
    <t>Eff.ratio.DE.Res.HH.Thermal.SH.Gas.WH.Elc.Solar.Elec</t>
  </si>
  <si>
    <t>Eff.ratio.DE.Res.HH.Thermal.SH.Gas.WH.Elc.Solar.Solar</t>
  </si>
  <si>
    <t>Eff.ratio.DE.Res.HH.Thermal.SH.Gas.CO</t>
  </si>
  <si>
    <t>Eff.ratio.DE.Res.HH.Thermal.SH.Gas.CO.Gas.Gas</t>
  </si>
  <si>
    <t>Eff.ratio.DE.Res.HH.Thermal.SH.Gas.CO.Elc.Elec</t>
  </si>
  <si>
    <t>Eff.ratio.DE.Res.HH.Thermal.SH.Biomass</t>
  </si>
  <si>
    <t>Eff.ratio.DE.Res.HH.Thermal.SH.Biomass.SH</t>
  </si>
  <si>
    <t>Eff.ratio.DE.Res.HH.Thermal.SH.Biomass.SH.Biomass</t>
  </si>
  <si>
    <t>Eff.ratio.DE.Res.HH.Thermal.SH.Biomass.SH.Elec</t>
  </si>
  <si>
    <t>Eff.ratio.DE.Res.HH.Thermal.SH.Biomass.SC</t>
  </si>
  <si>
    <t>Eff.ratio.DE.Res.HH.Thermal.SH.Biomass.SC.AC.Elec</t>
  </si>
  <si>
    <t>Eff.ratio.DE.Res.HH.Thermal.SH.Biomass.WH</t>
  </si>
  <si>
    <t>Eff.ratio.DE.Res.HH.Thermal.SH.Biomass.WH.Biomass.NoSolar.Biomass</t>
  </si>
  <si>
    <t>Eff.ratio.DE.Res.HH.Thermal.SH.Biomass.WH.Biomass.Solar</t>
  </si>
  <si>
    <t>Eff.ratio.DE.Res.HH.Thermal.SH.Biomass.WH.Biomass.Solar.Biomass</t>
  </si>
  <si>
    <t>Eff.ratio.DE.Res.HH.Thermal.SH.Biomass.WH.Biomass.Solar.Solar</t>
  </si>
  <si>
    <t>Eff.ratio.DE.Res.HH.Thermal.SH.Biomass.WH.LPG.NoSolar.LPG</t>
  </si>
  <si>
    <t>Eff.ratio.DE.Res.HH.Thermal.SH.Biomass.WH.LPG.Solar</t>
  </si>
  <si>
    <t>Eff.ratio.DE.Res.HH.Thermal.SH.Biomass.WH.LPG.Solar.LPG</t>
  </si>
  <si>
    <t>Eff.ratio.DE.Res.HH.Thermal.SH.Biomass.WH.LPG.Solar.Solar</t>
  </si>
  <si>
    <t>Eff.ratio.DE.Res.HH.Thermal.SH.Biomass.WH.Elc.NoSolar.Elec</t>
  </si>
  <si>
    <t>Eff.ratio.DE.Res.HH.Thermal.SH.Biomass.WH.Elc.Solar</t>
  </si>
  <si>
    <t>Eff.ratio.DE.Res.HH.Thermal.SH.Biomass.WH.Elc.Solar.Elec</t>
  </si>
  <si>
    <t>Eff.ratio.DE.Res.HH.Thermal.SH.Biomass.WH.Elc.Solar.Solar</t>
  </si>
  <si>
    <t>Eff.ratio.DE.Res.HH.Thermal.SH.Biomass.CO</t>
  </si>
  <si>
    <t>Eff.ratio.DE.Res.HH.Thermal.SH.Biomass.CO.Biomass.Biomass</t>
  </si>
  <si>
    <t>Eff.ratio.DE.Res.HH.Thermal.SH.Biomass.CO.LPG.LPG</t>
  </si>
  <si>
    <t>Eff.ratio.DE.Res.HH.Thermal.SH.Biomass.CO.Elc.Elec</t>
  </si>
  <si>
    <t>Eff.ratio.DE.Res.HH.Thermal.SH.Geo</t>
  </si>
  <si>
    <t>Eff.ratio.DE.Res.HH.Thermal.SH.Geo.SH</t>
  </si>
  <si>
    <t>Eff.ratio.DE.Res.HH.Thermal.SH.Geo.SH.Geo</t>
  </si>
  <si>
    <t>Eff.ratio.DE.Res.HH.Thermal.SH.Geo.SH.Elec</t>
  </si>
  <si>
    <t>Eff.ratio.DE.Res.HH.Thermal.SH.Geo.SC</t>
  </si>
  <si>
    <t>Eff.ratio.DE.Res.HH.Thermal.SH.Geo.SC.AC.Elec</t>
  </si>
  <si>
    <t>Eff.ratio.DE.Res.HH.Thermal.SH.Geo.WH</t>
  </si>
  <si>
    <t>Eff.ratio.DE.Res.HH.Thermal.SH.Geo.WH.Geo.NoSolar.Geo</t>
  </si>
  <si>
    <t>Eff.ratio.DE.Res.HH.Thermal.SH.Geo.WH.Geo.Solar</t>
  </si>
  <si>
    <t>Eff.ratio.DE.Res.HH.Thermal.SH.Geo.WH.Geo.Solar.Geo</t>
  </si>
  <si>
    <t>Eff.ratio.DE.Res.HH.Thermal.SH.Geo.WH.Geo.Solar.Solar</t>
  </si>
  <si>
    <t>Eff.ratio.DE.Res.HH.Thermal.SH.Geo.WH.Elc.NoSolar.Elec</t>
  </si>
  <si>
    <t>Eff.ratio.DE.Res.HH.Thermal.SH.Geo.WH.Elc.Solar</t>
  </si>
  <si>
    <t>Eff.ratio.DE.Res.HH.Thermal.SH.Geo.WH.Elc.Solar.Elec</t>
  </si>
  <si>
    <t>Eff.ratio.DE.Res.HH.Thermal.SH.Geo.WH.Elc.Solar.Solar</t>
  </si>
  <si>
    <t>Eff.ratio.DE.Res.HH.Thermal.SH.Geo.CO</t>
  </si>
  <si>
    <t>Eff.ratio.DE.Res.HH.Thermal.SH.Geo.CO.LPG.LPG</t>
  </si>
  <si>
    <t>Eff.ratio.DE.Res.HH.Thermal.SH.Geo.CO.Elc.Elec</t>
  </si>
  <si>
    <t>Eff.ratio.DE.Res.HH.Thermal.SH.DistrHeat</t>
  </si>
  <si>
    <t>Eff.ratio.DE.Res.HH.Thermal.SH.DistrHeat.SH</t>
  </si>
  <si>
    <t>Eff.ratio.DE.Res.HH.Thermal.SH.DistrHeat.SH.Steam_Distr</t>
  </si>
  <si>
    <t>Eff.ratio.DE.Res.HH.Thermal.SH.DistrHeat.SH.Elec</t>
  </si>
  <si>
    <t>Eff.ratio.DE.Res.HH.Thermal.SH.DistrHeat.SC</t>
  </si>
  <si>
    <t>Eff.ratio.DE.Res.HH.Thermal.SH.DistrHeat.SC.AC.Elec</t>
  </si>
  <si>
    <t>Eff.ratio.DE.Res.HH.Thermal.SH.DistrHeat.WH</t>
  </si>
  <si>
    <t>Eff.ratio.DE.Res.HH.Thermal.SH.DistrHeat.WH.DistrHeat.NoSolar.Steam_Distr</t>
  </si>
  <si>
    <t>Eff.ratio.DE.Res.HH.Thermal.SH.DistrHeat.WH.DistrHeat.Solar</t>
  </si>
  <si>
    <t>Eff.ratio.DE.Res.HH.Thermal.SH.DistrHeat.WH.DistrHeat.Solar.Steam_Distr</t>
  </si>
  <si>
    <t>Eff.ratio.DE.Res.HH.Thermal.SH.DistrHeat.WH.DistrHeat.Solar.Solar</t>
  </si>
  <si>
    <t>Eff.ratio.DE.Res.HH.Thermal.SH.DistrHeat.WH.Elc.NoSolar.Elec</t>
  </si>
  <si>
    <t>Eff.ratio.DE.Res.HH.Thermal.SH.DistrHeat.WH.Elc.Solar</t>
  </si>
  <si>
    <t>Eff.ratio.DE.Res.HH.Thermal.SH.DistrHeat.WH.Elc.Solar.Elec</t>
  </si>
  <si>
    <t>Eff.ratio.DE.Res.HH.Thermal.SH.DistrHeat.WH.Elc.Solar.Solar</t>
  </si>
  <si>
    <t>Eff.ratio.DE.Res.HH.Thermal.SH.DistrHeat.CO</t>
  </si>
  <si>
    <t>Eff.ratio.DE.Res.HH.Thermal.SH.DistrHeat.CO.LPG.LPG</t>
  </si>
  <si>
    <t>Eff.ratio.DE.Res.HH.Thermal.SH.DistrHeat.CO.Elc.Elec</t>
  </si>
  <si>
    <t>Eff.ratio.DE.Res.HH.Thermal.SH.AdvElc</t>
  </si>
  <si>
    <t>Eff.ratio.DE.Res.HH.Thermal.SH.AdvElc.SH</t>
  </si>
  <si>
    <t>Eff.ratio.DE.Res.HH.Thermal.SH.AdvElc.SH.Elec</t>
  </si>
  <si>
    <t>Eff.ratio.DE.Res.HH.Thermal.SH.AdvElc.SC</t>
  </si>
  <si>
    <t>Eff.ratio.DE.Res.HH.Thermal.SH.AdvElc.SC.AC.Elec</t>
  </si>
  <si>
    <t>Eff.ratio.DE.Res.HH.Thermal.SH.AdvElc.WH</t>
  </si>
  <si>
    <t>Eff.ratio.DE.Res.HH.Thermal.SH.AdvElc.WH.LPG.NoSolar.LPG</t>
  </si>
  <si>
    <t>Eff.ratio.DE.Res.HH.Thermal.SH.AdvElc.WH.LPG.Solar</t>
  </si>
  <si>
    <t>Eff.ratio.DE.Res.HH.Thermal.SH.AdvElc.WH.LPG.Solar.LPG</t>
  </si>
  <si>
    <t>Eff.ratio.DE.Res.HH.Thermal.SH.AdvElc.WH.LPG.Solar.Solar</t>
  </si>
  <si>
    <t>Eff.ratio.DE.Res.HH.Thermal.SH.AdvElc.WH.Elc.NoSolar.Elec</t>
  </si>
  <si>
    <t>Eff.ratio.DE.Res.HH.Thermal.SH.AdvElc.WH.Elc.Solar</t>
  </si>
  <si>
    <t>Eff.ratio.DE.Res.HH.Thermal.SH.AdvElc.WH.Elc.Solar.Elec</t>
  </si>
  <si>
    <t>Eff.ratio.DE.Res.HH.Thermal.SH.AdvElc.WH.Elc.Solar.Solar</t>
  </si>
  <si>
    <t>Eff.ratio.DE.Res.HH.Thermal.SH.AdvElc.CO</t>
  </si>
  <si>
    <t>Eff.ratio.DE.Res.HH.Thermal.SH.AdvElc.CO.LPG.LPG</t>
  </si>
  <si>
    <t>Eff.ratio.DE.Res.HH.Thermal.SH.AdvElc.CO.Elc.Elec</t>
  </si>
  <si>
    <t>Eff.ratio.DE.Res.HH.Thermal.SH.ConvElc</t>
  </si>
  <si>
    <t>Eff.ratio.DE.Res.HH.Thermal.SH.ConvElc.SH</t>
  </si>
  <si>
    <t>Eff.ratio.DE.Res.HH.Thermal.SH.ConvElc.SH.Elec</t>
  </si>
  <si>
    <t>Eff.ratio.DE.Res.HH.Thermal.SH.ConvElc.SC</t>
  </si>
  <si>
    <t>Eff.ratio.DE.Res.HH.Thermal.SH.ConvElc.SC.AC.Elec</t>
  </si>
  <si>
    <t>Eff.ratio.DE.Res.HH.Thermal.SH.ConvElc.WH</t>
  </si>
  <si>
    <t>Eff.ratio.DE.Res.HH.Thermal.SH.ConvElc.WH.LPG.NoSolar.LPG</t>
  </si>
  <si>
    <t>Eff.ratio.DE.Res.HH.Thermal.SH.ConvElc.WH.LPG.Solar</t>
  </si>
  <si>
    <t>Eff.ratio.DE.Res.HH.Thermal.SH.ConvElc.WH.LPG.Solar.LPG</t>
  </si>
  <si>
    <t>Eff.ratio.DE.Res.HH.Thermal.SH.ConvElc.WH.LPG.Solar.Solar</t>
  </si>
  <si>
    <t>Eff.ratio.DE.Res.HH.Thermal.SH.ConvElc.WH.Elc.NoSolar.Elec</t>
  </si>
  <si>
    <t>Eff.ratio.DE.Res.HH.Thermal.SH.ConvElc.WH.Elc.Solar</t>
  </si>
  <si>
    <t>Eff.ratio.DE.Res.HH.Thermal.SH.ConvElc.WH.Elc.Solar.Elec</t>
  </si>
  <si>
    <t>Eff.ratio.DE.Res.HH.Thermal.SH.ConvElc.WH.Elc.Solar.Solar</t>
  </si>
  <si>
    <t>Eff.ratio.DE.Res.HH.Thermal.SH.ConvElc.CO</t>
  </si>
  <si>
    <t>Eff.ratio.DE.Res.HH.Thermal.SH.ConvElc.CO.LPG.LPG</t>
  </si>
  <si>
    <t>Eff.ratio.DE.Res.HH.Thermal.SH.ConvElc.CO.Elc.Elec</t>
  </si>
  <si>
    <t>DE - CO2 emissions (detailed structure)</t>
  </si>
  <si>
    <t>EMI.ktCO2.DE.Res.HH.Thermal.SH.Solids</t>
  </si>
  <si>
    <t>EMI.ktCO2.DE.Res.HH.Thermal.SH.Solids.SH</t>
  </si>
  <si>
    <t>EMI.ktCO2.DE.Res.HH.Thermal.SH.Solids.SH.Solids</t>
  </si>
  <si>
    <t>EMI.ktCO2.DE.Res.HH.Thermal.SH.Solids.SH.Elec</t>
  </si>
  <si>
    <t>EMI.ktCO2.DE.Res.HH.Thermal.SH.Solids.SC</t>
  </si>
  <si>
    <t>EMI.ktCO2.DE.Res.HH.Thermal.SH.Solids.SC.AC.Elec</t>
  </si>
  <si>
    <t>EMI.ktCO2.DE.Res.HH.Thermal.SH.Solids.WH</t>
  </si>
  <si>
    <t>EMI.ktCO2.DE.Res.HH.Thermal.SH.Solids.WH.Solids.NoSolar.Solids</t>
  </si>
  <si>
    <t>EMI.ktCO2.DE.Res.HH.Thermal.SH.Solids.WH.LPG.NoSolar.LPG</t>
  </si>
  <si>
    <t>EMI.ktCO2.DE.Res.HH.Thermal.SH.Solids.WH.LPG.Solar</t>
  </si>
  <si>
    <t>EMI.ktCO2.DE.Res.HH.Thermal.SH.Solids.WH.LPG.Solar.LPG</t>
  </si>
  <si>
    <t>EMI.ktCO2.DE.Res.HH.Thermal.SH.Solids.WH.LPG.Solar.Solar</t>
  </si>
  <si>
    <t>EMI.ktCO2.DE.Res.HH.Thermal.SH.Solids.WH.Elc.NoSolar.Elec</t>
  </si>
  <si>
    <t>EMI.ktCO2.DE.Res.HH.Thermal.SH.Solids.WH.Elc.Solar</t>
  </si>
  <si>
    <t>EMI.ktCO2.DE.Res.HH.Thermal.SH.Solids.WH.Elc.Solar.Elec</t>
  </si>
  <si>
    <t>EMI.ktCO2.DE.Res.HH.Thermal.SH.Solids.WH.Elc.Solar.Solar</t>
  </si>
  <si>
    <t>EMI.ktCO2.DE.Res.HH.Thermal.SH.Solids.CO</t>
  </si>
  <si>
    <t>EMI.ktCO2.DE.Res.HH.Thermal.SH.Solids.CO.Solids.Solids</t>
  </si>
  <si>
    <t>EMI.ktCO2.DE.Res.HH.Thermal.SH.Solids.CO.LPG.LPG</t>
  </si>
  <si>
    <t>EMI.ktCO2.DE.Res.HH.Thermal.SH.Solids.CO.Elc.Elec</t>
  </si>
  <si>
    <t>EMI.ktCO2.DE.Res.HH.Thermal.SH.LPG</t>
  </si>
  <si>
    <t>EMI.ktCO2.DE.Res.HH.Thermal.SH.LPG.SH</t>
  </si>
  <si>
    <t>EMI.ktCO2.DE.Res.HH.Thermal.SH.LPG.SH.LPG</t>
  </si>
  <si>
    <t>EMI.ktCO2.DE.Res.HH.Thermal.SH.LPG.SH.Elec</t>
  </si>
  <si>
    <t>EMI.ktCO2.DE.Res.HH.Thermal.SH.LPG.SC</t>
  </si>
  <si>
    <t>EMI.ktCO2.DE.Res.HH.Thermal.SH.LPG.SC.AC.Elec</t>
  </si>
  <si>
    <t>EMI.ktCO2.DE.Res.HH.Thermal.SH.LPG.WH</t>
  </si>
  <si>
    <t>EMI.ktCO2.DE.Res.HH.Thermal.SH.LPG.WH.LPG.NoSolar.LPG</t>
  </si>
  <si>
    <t>EMI.ktCO2.DE.Res.HH.Thermal.SH.LPG.WH.LPG.Solar</t>
  </si>
  <si>
    <t>EMI.ktCO2.DE.Res.HH.Thermal.SH.LPG.WH.LPG.Solar.LPG</t>
  </si>
  <si>
    <t>EMI.ktCO2.DE.Res.HH.Thermal.SH.LPG.WH.LPG.Solar.Solar</t>
  </si>
  <si>
    <t>EMI.ktCO2.DE.Res.HH.Thermal.SH.LPG.WH.Elc.NoSolar.Elec</t>
  </si>
  <si>
    <t>EMI.ktCO2.DE.Res.HH.Thermal.SH.LPG.WH.Elc.Solar</t>
  </si>
  <si>
    <t>EMI.ktCO2.DE.Res.HH.Thermal.SH.LPG.WH.Elc.Solar.Elec</t>
  </si>
  <si>
    <t>EMI.ktCO2.DE.Res.HH.Thermal.SH.LPG.WH.Elc.Solar.Solar</t>
  </si>
  <si>
    <t>EMI.ktCO2.DE.Res.HH.Thermal.SH.LPG.CO</t>
  </si>
  <si>
    <t>EMI.ktCO2.DE.Res.HH.Thermal.SH.LPG.CO.LPG.LPG</t>
  </si>
  <si>
    <t>EMI.ktCO2.DE.Res.HH.Thermal.SH.LPG.CO.Elc.Elec</t>
  </si>
  <si>
    <t>EMI.ktCO2.DE.Res.HH.Thermal.SH.Oil</t>
  </si>
  <si>
    <t>EMI.ktCO2.DE.Res.HH.Thermal.SH.Oil.SH</t>
  </si>
  <si>
    <t>EMI.ktCO2.DE.Res.HH.Thermal.SH.Oil.SH.Oil</t>
  </si>
  <si>
    <t>EMI.ktCO2.DE.Res.HH.Thermal.SH.Oil.SH.Elec</t>
  </si>
  <si>
    <t>EMI.ktCO2.DE.Res.HH.Thermal.SH.Oil.SC</t>
  </si>
  <si>
    <t>EMI.ktCO2.DE.Res.HH.Thermal.SH.Oil.SC.AC.Elec</t>
  </si>
  <si>
    <t>EMI.ktCO2.DE.Res.HH.Thermal.SH.Oil.WH</t>
  </si>
  <si>
    <t>EMI.ktCO2.DE.Res.HH.Thermal.SH.Oil.WH.Oil.NoSolar.Oil</t>
  </si>
  <si>
    <t>EMI.ktCO2.DE.Res.HH.Thermal.SH.Oil.WH.Oil.Solar</t>
  </si>
  <si>
    <t>EMI.ktCO2.DE.Res.HH.Thermal.SH.Oil.WH.Oil.Solar.Oil</t>
  </si>
  <si>
    <t>EMI.ktCO2.DE.Res.HH.Thermal.SH.Oil.WH.Oil.Solar.Solar</t>
  </si>
  <si>
    <t>EMI.ktCO2.DE.Res.HH.Thermal.SH.Oil.WH.Elc.NoSolar.Elec</t>
  </si>
  <si>
    <t>EMI.ktCO2.DE.Res.HH.Thermal.SH.Oil.WH.Elc.Solar</t>
  </si>
  <si>
    <t>EMI.ktCO2.DE.Res.HH.Thermal.SH.Oil.WH.Elc.Solar.Elec</t>
  </si>
  <si>
    <t>EMI.ktCO2.DE.Res.HH.Thermal.SH.Oil.WH.Elc.Solar.Solar</t>
  </si>
  <si>
    <t>EMI.ktCO2.DE.Res.HH.Thermal.SH.Oil.CO</t>
  </si>
  <si>
    <t>EMI.ktCO2.DE.Res.HH.Thermal.SH.Oil.CO.LPG.LPG</t>
  </si>
  <si>
    <t>EMI.ktCO2.DE.Res.HH.Thermal.SH.Oil.CO.Elc.Elec</t>
  </si>
  <si>
    <t>EMI.ktCO2.DE.Res.HH.Thermal.SH.Gas</t>
  </si>
  <si>
    <t>EMI.ktCO2.DE.Res.HH.Thermal.SH.Gas.SH</t>
  </si>
  <si>
    <t>EMI.ktCO2.DE.Res.HH.Thermal.SH.Gas.SH.Gas</t>
  </si>
  <si>
    <t>EMI.ktCO2.DE.Res.HH.Thermal.SH.Gas.SH.Elec</t>
  </si>
  <si>
    <t>EMI.ktCO2.DE.Res.HH.Thermal.SH.Gas.SC</t>
  </si>
  <si>
    <t>EMI.ktCO2.DE.Res.HH.Thermal.SH.Gas.SC.AC.Elec</t>
  </si>
  <si>
    <t>EMI.ktCO2.DE.Res.HH.Thermal.SH.Gas.WH</t>
  </si>
  <si>
    <t>EMI.ktCO2.DE.Res.HH.Thermal.SH.Gas.WH.Gas.NoSolar.Gas</t>
  </si>
  <si>
    <t>EMI.ktCO2.DE.Res.HH.Thermal.SH.Gas.WH.Gas.Solar</t>
  </si>
  <si>
    <t>EMI.ktCO2.DE.Res.HH.Thermal.SH.Gas.WH.Gas.Solar.Gas</t>
  </si>
  <si>
    <t>EMI.ktCO2.DE.Res.HH.Thermal.SH.Gas.WH.Gas.Solar.Solar</t>
  </si>
  <si>
    <t>EMI.ktCO2.DE.Res.HH.Thermal.SH.Gas.WH.Elc.NoSolar.Elec</t>
  </si>
  <si>
    <t>EMI.ktCO2.DE.Res.HH.Thermal.SH.Gas.WH.Elc.Solar</t>
  </si>
  <si>
    <t>EMI.ktCO2.DE.Res.HH.Thermal.SH.Gas.WH.Elc.Solar.Elec</t>
  </si>
  <si>
    <t>EMI.ktCO2.DE.Res.HH.Thermal.SH.Gas.WH.Elc.Solar.Solar</t>
  </si>
  <si>
    <t>EMI.ktCO2.DE.Res.HH.Thermal.SH.Gas.CO</t>
  </si>
  <si>
    <t>EMI.ktCO2.DE.Res.HH.Thermal.SH.Gas.CO.Gas.Gas</t>
  </si>
  <si>
    <t>EMI.ktCO2.DE.Res.HH.Thermal.SH.Gas.CO.Elc.Elec</t>
  </si>
  <si>
    <t>EMI.ktCO2.DE.Res.HH.Thermal.SH.Biomass</t>
  </si>
  <si>
    <t>EMI.ktCO2.DE.Res.HH.Thermal.SH.Biomass.SH</t>
  </si>
  <si>
    <t>EMI.ktCO2.DE.Res.HH.Thermal.SH.Biomass.SH.Biomass</t>
  </si>
  <si>
    <t>EMI.ktCO2.DE.Res.HH.Thermal.SH.Biomass.SH.Elec</t>
  </si>
  <si>
    <t>EMI.ktCO2.DE.Res.HH.Thermal.SH.Biomass.SC</t>
  </si>
  <si>
    <t>EMI.ktCO2.DE.Res.HH.Thermal.SH.Biomass.SC.AC.Elec</t>
  </si>
  <si>
    <t>EMI.ktCO2.DE.Res.HH.Thermal.SH.Biomass.WH</t>
  </si>
  <si>
    <t>EMI.ktCO2.DE.Res.HH.Thermal.SH.Biomass.WH.Biomass.NoSolar.Biomass</t>
  </si>
  <si>
    <t>EMI.ktCO2.DE.Res.HH.Thermal.SH.Biomass.WH.Biomass.Solar</t>
  </si>
  <si>
    <t>EMI.ktCO2.DE.Res.HH.Thermal.SH.Biomass.WH.Biomass.Solar.Biomass</t>
  </si>
  <si>
    <t>EMI.ktCO2.DE.Res.HH.Thermal.SH.Biomass.WH.Biomass.Solar.Solar</t>
  </si>
  <si>
    <t>EMI.ktCO2.DE.Res.HH.Thermal.SH.Biomass.WH.LPG.NoSolar.LPG</t>
  </si>
  <si>
    <t>EMI.ktCO2.DE.Res.HH.Thermal.SH.Biomass.WH.LPG.Solar</t>
  </si>
  <si>
    <t>EMI.ktCO2.DE.Res.HH.Thermal.SH.Biomass.WH.LPG.Solar.LPG</t>
  </si>
  <si>
    <t>EMI.ktCO2.DE.Res.HH.Thermal.SH.Biomass.WH.LPG.Solar.Solar</t>
  </si>
  <si>
    <t>EMI.ktCO2.DE.Res.HH.Thermal.SH.Biomass.WH.Elc.NoSolar.Elec</t>
  </si>
  <si>
    <t>EMI.ktCO2.DE.Res.HH.Thermal.SH.Biomass.WH.Elc.Solar</t>
  </si>
  <si>
    <t>EMI.ktCO2.DE.Res.HH.Thermal.SH.Biomass.WH.Elc.Solar.Elec</t>
  </si>
  <si>
    <t>EMI.ktCO2.DE.Res.HH.Thermal.SH.Biomass.WH.Elc.Solar.Solar</t>
  </si>
  <si>
    <t>EMI.ktCO2.DE.Res.HH.Thermal.SH.Biomass.CO</t>
  </si>
  <si>
    <t>EMI.ktCO2.DE.Res.HH.Thermal.SH.Biomass.CO.Biomass.Biomass</t>
  </si>
  <si>
    <t>EMI.ktCO2.DE.Res.HH.Thermal.SH.Biomass.CO.LPG.LPG</t>
  </si>
  <si>
    <t>EMI.ktCO2.DE.Res.HH.Thermal.SH.Biomass.CO.Elc.Elec</t>
  </si>
  <si>
    <t>EMI.ktCO2.DE.Res.HH.Thermal.SH.Geo</t>
  </si>
  <si>
    <t>EMI.ktCO2.DE.Res.HH.Thermal.SH.Geo.SH</t>
  </si>
  <si>
    <t>EMI.ktCO2.DE.Res.HH.Thermal.SH.Geo.SH.Geo</t>
  </si>
  <si>
    <t>EMI.ktCO2.DE.Res.HH.Thermal.SH.Geo.SH.Elec</t>
  </si>
  <si>
    <t>EMI.ktCO2.DE.Res.HH.Thermal.SH.Geo.SC</t>
  </si>
  <si>
    <t>EMI.ktCO2.DE.Res.HH.Thermal.SH.Geo.SC.AC.Elec</t>
  </si>
  <si>
    <t>EMI.ktCO2.DE.Res.HH.Thermal.SH.Geo.WH</t>
  </si>
  <si>
    <t>EMI.ktCO2.DE.Res.HH.Thermal.SH.Geo.WH.Geo.NoSolar.Geo</t>
  </si>
  <si>
    <t>EMI.ktCO2.DE.Res.HH.Thermal.SH.Geo.WH.Geo.Solar</t>
  </si>
  <si>
    <t>EMI.ktCO2.DE.Res.HH.Thermal.SH.Geo.WH.Geo.Solar.Geo</t>
  </si>
  <si>
    <t>EMI.ktCO2.DE.Res.HH.Thermal.SH.Geo.WH.Geo.Solar.Solar</t>
  </si>
  <si>
    <t>EMI.ktCO2.DE.Res.HH.Thermal.SH.Geo.WH.Elc.NoSolar.Elec</t>
  </si>
  <si>
    <t>EMI.ktCO2.DE.Res.HH.Thermal.SH.Geo.WH.Elc.Solar</t>
  </si>
  <si>
    <t>EMI.ktCO2.DE.Res.HH.Thermal.SH.Geo.WH.Elc.Solar.Elec</t>
  </si>
  <si>
    <t>EMI.ktCO2.DE.Res.HH.Thermal.SH.Geo.WH.Elc.Solar.Solar</t>
  </si>
  <si>
    <t>EMI.ktCO2.DE.Res.HH.Thermal.SH.Geo.CO</t>
  </si>
  <si>
    <t>EMI.ktCO2.DE.Res.HH.Thermal.SH.Geo.CO.LPG.LPG</t>
  </si>
  <si>
    <t>EMI.ktCO2.DE.Res.HH.Thermal.SH.Geo.CO.Elc.Elec</t>
  </si>
  <si>
    <t>EMI.ktCO2.DE.Res.HH.Thermal.SH.DistrHeat</t>
  </si>
  <si>
    <t>EMI.ktCO2.DE.Res.HH.Thermal.SH.DistrHeat.SH</t>
  </si>
  <si>
    <t>EMI.ktCO2.DE.Res.HH.Thermal.SH.DistrHeat.SH.Steam_Distr</t>
  </si>
  <si>
    <t>EMI.ktCO2.DE.Res.HH.Thermal.SH.DistrHeat.SH.Elec</t>
  </si>
  <si>
    <t>EMI.ktCO2.DE.Res.HH.Thermal.SH.DistrHeat.SC</t>
  </si>
  <si>
    <t>EMI.ktCO2.DE.Res.HH.Thermal.SH.DistrHeat.SC.AC.Elec</t>
  </si>
  <si>
    <t>EMI.ktCO2.DE.Res.HH.Thermal.SH.DistrHeat.WH</t>
  </si>
  <si>
    <t>EMI.ktCO2.DE.Res.HH.Thermal.SH.DistrHeat.WH.DistrHeat.NoSolar.Steam_Distr</t>
  </si>
  <si>
    <t>EMI.ktCO2.DE.Res.HH.Thermal.SH.DistrHeat.WH.DistrHeat.Solar</t>
  </si>
  <si>
    <t>EMI.ktCO2.DE.Res.HH.Thermal.SH.DistrHeat.WH.DistrHeat.Solar.Steam_Distr</t>
  </si>
  <si>
    <t>EMI.ktCO2.DE.Res.HH.Thermal.SH.DistrHeat.WH.DistrHeat.Solar.Solar</t>
  </si>
  <si>
    <t>EMI.ktCO2.DE.Res.HH.Thermal.SH.DistrHeat.WH.Elc.NoSolar.Elec</t>
  </si>
  <si>
    <t>EMI.ktCO2.DE.Res.HH.Thermal.SH.DistrHeat.WH.Elc.Solar</t>
  </si>
  <si>
    <t>EMI.ktCO2.DE.Res.HH.Thermal.SH.DistrHeat.WH.Elc.Solar.Elec</t>
  </si>
  <si>
    <t>EMI.ktCO2.DE.Res.HH.Thermal.SH.DistrHeat.WH.Elc.Solar.Solar</t>
  </si>
  <si>
    <t>EMI.ktCO2.DE.Res.HH.Thermal.SH.DistrHeat.CO</t>
  </si>
  <si>
    <t>EMI.ktCO2.DE.Res.HH.Thermal.SH.DistrHeat.CO.LPG.LPG</t>
  </si>
  <si>
    <t>EMI.ktCO2.DE.Res.HH.Thermal.SH.DistrHeat.CO.Elc.Elec</t>
  </si>
  <si>
    <t>EMI.ktCO2.DE.Res.HH.Thermal.SH.AdvElc</t>
  </si>
  <si>
    <t>EMI.ktCO2.DE.Res.HH.Thermal.SH.AdvElc.SH</t>
  </si>
  <si>
    <t>EMI.ktCO2.DE.Res.HH.Thermal.SH.AdvElc.SH.Elec</t>
  </si>
  <si>
    <t>EMI.ktCO2.DE.Res.HH.Thermal.SH.AdvElc.SC</t>
  </si>
  <si>
    <t>EMI.ktCO2.DE.Res.HH.Thermal.SH.AdvElc.SC.AC.Elec</t>
  </si>
  <si>
    <t>EMI.ktCO2.DE.Res.HH.Thermal.SH.AdvElc.WH</t>
  </si>
  <si>
    <t>EMI.ktCO2.DE.Res.HH.Thermal.SH.AdvElc.WH.LPG.NoSolar.LPG</t>
  </si>
  <si>
    <t>EMI.ktCO2.DE.Res.HH.Thermal.SH.AdvElc.WH.LPG.Solar</t>
  </si>
  <si>
    <t>EMI.ktCO2.DE.Res.HH.Thermal.SH.AdvElc.WH.LPG.Solar.LPG</t>
  </si>
  <si>
    <t>EMI.ktCO2.DE.Res.HH.Thermal.SH.AdvElc.WH.LPG.Solar.Solar</t>
  </si>
  <si>
    <t>EMI.ktCO2.DE.Res.HH.Thermal.SH.AdvElc.WH.Elc.NoSolar.Elec</t>
  </si>
  <si>
    <t>EMI.ktCO2.DE.Res.HH.Thermal.SH.AdvElc.WH.Elc.Solar</t>
  </si>
  <si>
    <t>EMI.ktCO2.DE.Res.HH.Thermal.SH.AdvElc.WH.Elc.Solar.Elec</t>
  </si>
  <si>
    <t>EMI.ktCO2.DE.Res.HH.Thermal.SH.AdvElc.WH.Elc.Solar.Solar</t>
  </si>
  <si>
    <t>EMI.ktCO2.DE.Res.HH.Thermal.SH.AdvElc.CO</t>
  </si>
  <si>
    <t>EMI.ktCO2.DE.Res.HH.Thermal.SH.AdvElc.CO.LPG.LPG</t>
  </si>
  <si>
    <t>EMI.ktCO2.DE.Res.HH.Thermal.SH.AdvElc.CO.Elc.Elec</t>
  </si>
  <si>
    <t>EMI.ktCO2.DE.Res.HH.Thermal.SH.ConvElc</t>
  </si>
  <si>
    <t>EMI.ktCO2.DE.Res.HH.Thermal.SH.ConvElc.SH</t>
  </si>
  <si>
    <t>EMI.ktCO2.DE.Res.HH.Thermal.SH.ConvElc.SH.Elec</t>
  </si>
  <si>
    <t>EMI.ktCO2.DE.Res.HH.Thermal.SH.ConvElc.SC</t>
  </si>
  <si>
    <t>EMI.ktCO2.DE.Res.HH.Thermal.SH.ConvElc.SC.AC.Elec</t>
  </si>
  <si>
    <t>EMI.ktCO2.DE.Res.HH.Thermal.SH.ConvElc.WH</t>
  </si>
  <si>
    <t>EMI.ktCO2.DE.Res.HH.Thermal.SH.ConvElc.WH.LPG.NoSolar.LPG</t>
  </si>
  <si>
    <t>EMI.ktCO2.DE.Res.HH.Thermal.SH.ConvElc.WH.LPG.Solar</t>
  </si>
  <si>
    <t>EMI.ktCO2.DE.Res.HH.Thermal.SH.ConvElc.WH.LPG.Solar.LPG</t>
  </si>
  <si>
    <t>EMI.ktCO2.DE.Res.HH.Thermal.SH.ConvElc.WH.LPG.Solar.Solar</t>
  </si>
  <si>
    <t>EMI.ktCO2.DE.Res.HH.Thermal.SH.ConvElc.WH.Elc.NoSolar.Elec</t>
  </si>
  <si>
    <t>EMI.ktCO2.DE.Res.HH.Thermal.SH.ConvElc.WH.Elc.Solar</t>
  </si>
  <si>
    <t>EMI.ktCO2.DE.Res.HH.Thermal.SH.ConvElc.WH.Elc.Solar.Elec</t>
  </si>
  <si>
    <t>EMI.ktCO2.DE.Res.HH.Thermal.SH.ConvElc.WH.Elc.Solar.Solar</t>
  </si>
  <si>
    <t>EMI.ktCO2.DE.Res.HH.Thermal.SH.ConvElc.CO</t>
  </si>
  <si>
    <t>EMI.ktCO2.DE.Res.HH.Thermal.SH.ConvElc.CO.LPG.LPG</t>
  </si>
  <si>
    <t>EMI.ktCO2.DE.Res.HH.Thermal.SH.ConvElc.CO.Elc.Elec</t>
  </si>
  <si>
    <t>DE - Final energy consumption per household (detailed structure)</t>
  </si>
  <si>
    <t>FEC_per_household.kWh.DE.Res.HH.Thermal.SH.Solids</t>
  </si>
  <si>
    <t>FEC_per_household.kWh.DE.Res.HH.Thermal.SH.Solids.SH</t>
  </si>
  <si>
    <t>FEC_per_household.kWh.DE.Res.HH.Thermal.SH.Solids.SH.Solids</t>
  </si>
  <si>
    <t>FEC_per_household.kWh.DE.Res.HH.Thermal.SH.Solids.SH.Elec</t>
  </si>
  <si>
    <t>FEC_per_household.kWh.DE.Res.HH.Thermal.SH.Solids.SC</t>
  </si>
  <si>
    <t>FEC_per_household.kWh.DE.Res.HH.Thermal.SH.Solids.SC.AC.Elec</t>
  </si>
  <si>
    <t>FEC_per_household.kWh.DE.Res.HH.Thermal.SH.Solids.WH</t>
  </si>
  <si>
    <t>FEC_per_household.kWh.DE.Res.HH.Thermal.SH.Solids.WH.Solids.NoSolar.Solids</t>
  </si>
  <si>
    <t>FEC_per_household.kWh.DE.Res.HH.Thermal.SH.Solids.WH.LPG.NoSolar.LPG</t>
  </si>
  <si>
    <t>FEC_per_household.kWh.DE.Res.HH.Thermal.SH.Solids.WH.LPG.Solar</t>
  </si>
  <si>
    <t>FEC_per_household.kWh.DE.Res.HH.Thermal.SH.Solids.WH.LPG.Solar.LPG</t>
  </si>
  <si>
    <t>FEC_per_household.kWh.DE.Res.HH.Thermal.SH.Solids.WH.LPG.Solar.Solar</t>
  </si>
  <si>
    <t>FEC_per_household.kWh.DE.Res.HH.Thermal.SH.Solids.WH.Elc.NoSolar.Elec</t>
  </si>
  <si>
    <t>FEC_per_household.kWh.DE.Res.HH.Thermal.SH.Solids.WH.Elc.Solar</t>
  </si>
  <si>
    <t>FEC_per_household.kWh.DE.Res.HH.Thermal.SH.Solids.WH.Elc.Solar.Elec</t>
  </si>
  <si>
    <t>FEC_per_household.kWh.DE.Res.HH.Thermal.SH.Solids.WH.Elc.Solar.Solar</t>
  </si>
  <si>
    <t>FEC_per_household.kWh.DE.Res.HH.Thermal.SH.Solids.CO</t>
  </si>
  <si>
    <t>FEC_per_household.kWh.DE.Res.HH.Thermal.SH.Solids.CO.Solids.Solids</t>
  </si>
  <si>
    <t>FEC_per_household.kWh.DE.Res.HH.Thermal.SH.Solids.CO.LPG.LPG</t>
  </si>
  <si>
    <t>FEC_per_household.kWh.DE.Res.HH.Thermal.SH.Solids.CO.Elc.Elec</t>
  </si>
  <si>
    <t>FEC_per_household.kWh.DE.Res.HH.Thermal.SH.LPG</t>
  </si>
  <si>
    <t>FEC_per_household.kWh.DE.Res.HH.Thermal.SH.LPG.SH</t>
  </si>
  <si>
    <t>FEC_per_household.kWh.DE.Res.HH.Thermal.SH.LPG.SH.LPG</t>
  </si>
  <si>
    <t>FEC_per_household.kWh.DE.Res.HH.Thermal.SH.LPG.SH.Elec</t>
  </si>
  <si>
    <t>FEC_per_household.kWh.DE.Res.HH.Thermal.SH.LPG.SC</t>
  </si>
  <si>
    <t>FEC_per_household.kWh.DE.Res.HH.Thermal.SH.LPG.SC.AC.Elec</t>
  </si>
  <si>
    <t>FEC_per_household.kWh.DE.Res.HH.Thermal.SH.LPG.WH</t>
  </si>
  <si>
    <t>FEC_per_household.kWh.DE.Res.HH.Thermal.SH.LPG.WH.LPG.NoSolar.LPG</t>
  </si>
  <si>
    <t>FEC_per_household.kWh.DE.Res.HH.Thermal.SH.LPG.WH.LPG.Solar</t>
  </si>
  <si>
    <t>FEC_per_household.kWh.DE.Res.HH.Thermal.SH.LPG.WH.LPG.Solar.LPG</t>
  </si>
  <si>
    <t>FEC_per_household.kWh.DE.Res.HH.Thermal.SH.LPG.WH.LPG.Solar.Solar</t>
  </si>
  <si>
    <t>FEC_per_household.kWh.DE.Res.HH.Thermal.SH.LPG.WH.Elc.NoSolar.Elec</t>
  </si>
  <si>
    <t>FEC_per_household.kWh.DE.Res.HH.Thermal.SH.LPG.WH.Elc.Solar</t>
  </si>
  <si>
    <t>FEC_per_household.kWh.DE.Res.HH.Thermal.SH.LPG.WH.Elc.Solar.Elec</t>
  </si>
  <si>
    <t>FEC_per_household.kWh.DE.Res.HH.Thermal.SH.LPG.WH.Elc.Solar.Solar</t>
  </si>
  <si>
    <t>FEC_per_household.kWh.DE.Res.HH.Thermal.SH.LPG.CO</t>
  </si>
  <si>
    <t>FEC_per_household.kWh.DE.Res.HH.Thermal.SH.LPG.CO.LPG.LPG</t>
  </si>
  <si>
    <t>FEC_per_household.kWh.DE.Res.HH.Thermal.SH.LPG.CO.Elc.Elec</t>
  </si>
  <si>
    <t>FEC_per_household.kWh.DE.Res.HH.Thermal.SH.Oil</t>
  </si>
  <si>
    <t>FEC_per_household.kWh.DE.Res.HH.Thermal.SH.Oil.SH</t>
  </si>
  <si>
    <t>FEC_per_household.kWh.DE.Res.HH.Thermal.SH.Oil.SH.Oil</t>
  </si>
  <si>
    <t>FEC_per_household.kWh.DE.Res.HH.Thermal.SH.Oil.SH.Elec</t>
  </si>
  <si>
    <t>FEC_per_household.kWh.DE.Res.HH.Thermal.SH.Oil.SC</t>
  </si>
  <si>
    <t>FEC_per_household.kWh.DE.Res.HH.Thermal.SH.Oil.SC.AC.Elec</t>
  </si>
  <si>
    <t>FEC_per_household.kWh.DE.Res.HH.Thermal.SH.Oil.WH</t>
  </si>
  <si>
    <t>FEC_per_household.kWh.DE.Res.HH.Thermal.SH.Oil.WH.Oil.NoSolar.Oil</t>
  </si>
  <si>
    <t>FEC_per_household.kWh.DE.Res.HH.Thermal.SH.Oil.WH.Oil.Solar</t>
  </si>
  <si>
    <t>FEC_per_household.kWh.DE.Res.HH.Thermal.SH.Oil.WH.Oil.Solar.Oil</t>
  </si>
  <si>
    <t>FEC_per_household.kWh.DE.Res.HH.Thermal.SH.Oil.WH.Oil.Solar.Solar</t>
  </si>
  <si>
    <t>FEC_per_household.kWh.DE.Res.HH.Thermal.SH.Oil.WH.Elc.NoSolar.Elec</t>
  </si>
  <si>
    <t>FEC_per_household.kWh.DE.Res.HH.Thermal.SH.Oil.WH.Elc.Solar</t>
  </si>
  <si>
    <t>FEC_per_household.kWh.DE.Res.HH.Thermal.SH.Oil.WH.Elc.Solar.Elec</t>
  </si>
  <si>
    <t>FEC_per_household.kWh.DE.Res.HH.Thermal.SH.Oil.WH.Elc.Solar.Solar</t>
  </si>
  <si>
    <t>FEC_per_household.kWh.DE.Res.HH.Thermal.SH.Oil.CO</t>
  </si>
  <si>
    <t>FEC_per_household.kWh.DE.Res.HH.Thermal.SH.Oil.CO.LPG.LPG</t>
  </si>
  <si>
    <t>FEC_per_household.kWh.DE.Res.HH.Thermal.SH.Oil.CO.Elc.Elec</t>
  </si>
  <si>
    <t>FEC_per_household.kWh.DE.Res.HH.Thermal.SH.Gas</t>
  </si>
  <si>
    <t>FEC_per_household.kWh.DE.Res.HH.Thermal.SH.Gas.SH</t>
  </si>
  <si>
    <t>FEC_per_household.kWh.DE.Res.HH.Thermal.SH.Gas.SH.Gas</t>
  </si>
  <si>
    <t>FEC_per_household.kWh.DE.Res.HH.Thermal.SH.Gas.SH.Elec</t>
  </si>
  <si>
    <t>FEC_per_household.kWh.DE.Res.HH.Thermal.SH.Gas.SC</t>
  </si>
  <si>
    <t>FEC_per_household.kWh.DE.Res.HH.Thermal.SH.Gas.SC.AC.Elec</t>
  </si>
  <si>
    <t>FEC_per_household.kWh.DE.Res.HH.Thermal.SH.Gas.WH</t>
  </si>
  <si>
    <t>FEC_per_household.kWh.DE.Res.HH.Thermal.SH.Gas.WH.Gas.NoSolar.Gas</t>
  </si>
  <si>
    <t>FEC_per_household.kWh.DE.Res.HH.Thermal.SH.Gas.WH.Gas.Solar</t>
  </si>
  <si>
    <t>FEC_per_household.kWh.DE.Res.HH.Thermal.SH.Gas.WH.Gas.Solar.Gas</t>
  </si>
  <si>
    <t>FEC_per_household.kWh.DE.Res.HH.Thermal.SH.Gas.WH.Gas.Solar.Solar</t>
  </si>
  <si>
    <t>FEC_per_household.kWh.DE.Res.HH.Thermal.SH.Gas.WH.Elc.NoSolar.Elec</t>
  </si>
  <si>
    <t>FEC_per_household.kWh.DE.Res.HH.Thermal.SH.Gas.WH.Elc.Solar</t>
  </si>
  <si>
    <t>FEC_per_household.kWh.DE.Res.HH.Thermal.SH.Gas.WH.Elc.Solar.Elec</t>
  </si>
  <si>
    <t>FEC_per_household.kWh.DE.Res.HH.Thermal.SH.Gas.WH.Elc.Solar.Solar</t>
  </si>
  <si>
    <t>FEC_per_household.kWh.DE.Res.HH.Thermal.SH.Gas.CO</t>
  </si>
  <si>
    <t>FEC_per_household.kWh.DE.Res.HH.Thermal.SH.Gas.CO.Gas.Gas</t>
  </si>
  <si>
    <t>FEC_per_household.kWh.DE.Res.HH.Thermal.SH.Gas.CO.Elc.Elec</t>
  </si>
  <si>
    <t>FEC_per_household.kWh.DE.Res.HH.Thermal.SH.Biomass</t>
  </si>
  <si>
    <t>FEC_per_household.kWh.DE.Res.HH.Thermal.SH.Biomass.SH</t>
  </si>
  <si>
    <t>FEC_per_household.kWh.DE.Res.HH.Thermal.SH.Biomass.SH.Biomass</t>
  </si>
  <si>
    <t>FEC_per_household.kWh.DE.Res.HH.Thermal.SH.Biomass.SH.Elec</t>
  </si>
  <si>
    <t>FEC_per_household.kWh.DE.Res.HH.Thermal.SH.Biomass.SC</t>
  </si>
  <si>
    <t>FEC_per_household.kWh.DE.Res.HH.Thermal.SH.Biomass.SC.AC.Elec</t>
  </si>
  <si>
    <t>FEC_per_household.kWh.DE.Res.HH.Thermal.SH.Biomass.WH</t>
  </si>
  <si>
    <t>FEC_per_household.kWh.DE.Res.HH.Thermal.SH.Biomass.WH.Biomass.NoSolar.Biomass</t>
  </si>
  <si>
    <t>FEC_per_household.kWh.DE.Res.HH.Thermal.SH.Biomass.WH.Biomass.Solar</t>
  </si>
  <si>
    <t>FEC_per_household.kWh.DE.Res.HH.Thermal.SH.Biomass.WH.Biomass.Solar.Biomass</t>
  </si>
  <si>
    <t>FEC_per_household.kWh.DE.Res.HH.Thermal.SH.Biomass.WH.Biomass.Solar.Solar</t>
  </si>
  <si>
    <t>FEC_per_household.kWh.DE.Res.HH.Thermal.SH.Biomass.WH.LPG.NoSolar.LPG</t>
  </si>
  <si>
    <t>FEC_per_household.kWh.DE.Res.HH.Thermal.SH.Biomass.WH.LPG.Solar</t>
  </si>
  <si>
    <t>FEC_per_household.kWh.DE.Res.HH.Thermal.SH.Biomass.WH.LPG.Solar.LPG</t>
  </si>
  <si>
    <t>FEC_per_household.kWh.DE.Res.HH.Thermal.SH.Biomass.WH.LPG.Solar.Solar</t>
  </si>
  <si>
    <t>FEC_per_household.kWh.DE.Res.HH.Thermal.SH.Biomass.WH.Elc.NoSolar.Elec</t>
  </si>
  <si>
    <t>FEC_per_household.kWh.DE.Res.HH.Thermal.SH.Biomass.WH.Elc.Solar</t>
  </si>
  <si>
    <t>FEC_per_household.kWh.DE.Res.HH.Thermal.SH.Biomass.WH.Elc.Solar.Elec</t>
  </si>
  <si>
    <t>FEC_per_household.kWh.DE.Res.HH.Thermal.SH.Biomass.WH.Elc.Solar.Solar</t>
  </si>
  <si>
    <t>FEC_per_household.kWh.DE.Res.HH.Thermal.SH.Biomass.CO</t>
  </si>
  <si>
    <t>FEC_per_household.kWh.DE.Res.HH.Thermal.SH.Biomass.CO.Biomass.Biomass</t>
  </si>
  <si>
    <t>FEC_per_household.kWh.DE.Res.HH.Thermal.SH.Biomass.CO.LPG.LPG</t>
  </si>
  <si>
    <t>FEC_per_household.kWh.DE.Res.HH.Thermal.SH.Biomass.CO.Elc.Elec</t>
  </si>
  <si>
    <t>FEC_per_household.kWh.DE.Res.HH.Thermal.SH.Geo</t>
  </si>
  <si>
    <t>FEC_per_household.kWh.DE.Res.HH.Thermal.SH.Geo.SH</t>
  </si>
  <si>
    <t>FEC_per_household.kWh.DE.Res.HH.Thermal.SH.Geo.SH.Geo</t>
  </si>
  <si>
    <t>FEC_per_household.kWh.DE.Res.HH.Thermal.SH.Geo.SH.Elec</t>
  </si>
  <si>
    <t>FEC_per_household.kWh.DE.Res.HH.Thermal.SH.Geo.SC</t>
  </si>
  <si>
    <t>FEC_per_household.kWh.DE.Res.HH.Thermal.SH.Geo.SC.AC.Elec</t>
  </si>
  <si>
    <t>FEC_per_household.kWh.DE.Res.HH.Thermal.SH.Geo.WH</t>
  </si>
  <si>
    <t>FEC_per_household.kWh.DE.Res.HH.Thermal.SH.Geo.WH.Geo.NoSolar.Geo</t>
  </si>
  <si>
    <t>FEC_per_household.kWh.DE.Res.HH.Thermal.SH.Geo.WH.Geo.Solar</t>
  </si>
  <si>
    <t>FEC_per_household.kWh.DE.Res.HH.Thermal.SH.Geo.WH.Geo.Solar.Geo</t>
  </si>
  <si>
    <t>FEC_per_household.kWh.DE.Res.HH.Thermal.SH.Geo.WH.Geo.Solar.Solar</t>
  </si>
  <si>
    <t>FEC_per_household.kWh.DE.Res.HH.Thermal.SH.Geo.WH.Elc.NoSolar.Elec</t>
  </si>
  <si>
    <t>FEC_per_household.kWh.DE.Res.HH.Thermal.SH.Geo.WH.Elc.Solar</t>
  </si>
  <si>
    <t>FEC_per_household.kWh.DE.Res.HH.Thermal.SH.Geo.WH.Elc.Solar.Elec</t>
  </si>
  <si>
    <t>FEC_per_household.kWh.DE.Res.HH.Thermal.SH.Geo.WH.Elc.Solar.Solar</t>
  </si>
  <si>
    <t>FEC_per_household.kWh.DE.Res.HH.Thermal.SH.Geo.CO</t>
  </si>
  <si>
    <t>FEC_per_household.kWh.DE.Res.HH.Thermal.SH.Geo.CO.LPG.LPG</t>
  </si>
  <si>
    <t>FEC_per_household.kWh.DE.Res.HH.Thermal.SH.Geo.CO.Elc.Elec</t>
  </si>
  <si>
    <t>FEC_per_household.kWh.DE.Res.HH.Thermal.SH.DistrHeat</t>
  </si>
  <si>
    <t>FEC_per_household.kWh.DE.Res.HH.Thermal.SH.DistrHeat.SH</t>
  </si>
  <si>
    <t>FEC_per_household.kWh.DE.Res.HH.Thermal.SH.DistrHeat.SH.Steam_Distr</t>
  </si>
  <si>
    <t>FEC_per_household.kWh.DE.Res.HH.Thermal.SH.DistrHeat.SH.Elec</t>
  </si>
  <si>
    <t>FEC_per_household.kWh.DE.Res.HH.Thermal.SH.DistrHeat.SC</t>
  </si>
  <si>
    <t>FEC_per_household.kWh.DE.Res.HH.Thermal.SH.DistrHeat.SC.AC.Elec</t>
  </si>
  <si>
    <t>FEC_per_household.kWh.DE.Res.HH.Thermal.SH.DistrHeat.WH</t>
  </si>
  <si>
    <t>FEC_per_household.kWh.DE.Res.HH.Thermal.SH.DistrHeat.WH.DistrHeat.NoSolar.Steam_Distr</t>
  </si>
  <si>
    <t>FEC_per_household.kWh.DE.Res.HH.Thermal.SH.DistrHeat.WH.DistrHeat.Solar</t>
  </si>
  <si>
    <t>FEC_per_household.kWh.DE.Res.HH.Thermal.SH.DistrHeat.WH.DistrHeat.Solar.Steam_Distr</t>
  </si>
  <si>
    <t>FEC_per_household.kWh.DE.Res.HH.Thermal.SH.DistrHeat.WH.DistrHeat.Solar.Solar</t>
  </si>
  <si>
    <t>FEC_per_household.kWh.DE.Res.HH.Thermal.SH.DistrHeat.WH.Elc.NoSolar.Elec</t>
  </si>
  <si>
    <t>FEC_per_household.kWh.DE.Res.HH.Thermal.SH.DistrHeat.WH.Elc.Solar</t>
  </si>
  <si>
    <t>FEC_per_household.kWh.DE.Res.HH.Thermal.SH.DistrHeat.WH.Elc.Solar.Elec</t>
  </si>
  <si>
    <t>FEC_per_household.kWh.DE.Res.HH.Thermal.SH.DistrHeat.WH.Elc.Solar.Solar</t>
  </si>
  <si>
    <t>FEC_per_household.kWh.DE.Res.HH.Thermal.SH.DistrHeat.CO</t>
  </si>
  <si>
    <t>FEC_per_household.kWh.DE.Res.HH.Thermal.SH.DistrHeat.CO.LPG.LPG</t>
  </si>
  <si>
    <t>FEC_per_household.kWh.DE.Res.HH.Thermal.SH.DistrHeat.CO.Elc.Elec</t>
  </si>
  <si>
    <t>FEC_per_household.kWh.DE.Res.HH.Thermal.SH.AdvElc</t>
  </si>
  <si>
    <t>FEC_per_household.kWh.DE.Res.HH.Thermal.SH.AdvElc.SH</t>
  </si>
  <si>
    <t>FEC_per_household.kWh.DE.Res.HH.Thermal.SH.AdvElc.SH.Elec</t>
  </si>
  <si>
    <t>FEC_per_household.kWh.DE.Res.HH.Thermal.SH.AdvElc.SC</t>
  </si>
  <si>
    <t>FEC_per_household.kWh.DE.Res.HH.Thermal.SH.AdvElc.SC.AC.Elec</t>
  </si>
  <si>
    <t>FEC_per_household.kWh.DE.Res.HH.Thermal.SH.AdvElc.WH</t>
  </si>
  <si>
    <t>FEC_per_household.kWh.DE.Res.HH.Thermal.SH.AdvElc.WH.LPG.NoSolar.LPG</t>
  </si>
  <si>
    <t>FEC_per_household.kWh.DE.Res.HH.Thermal.SH.AdvElc.WH.LPG.Solar</t>
  </si>
  <si>
    <t>FEC_per_household.kWh.DE.Res.HH.Thermal.SH.AdvElc.WH.LPG.Solar.LPG</t>
  </si>
  <si>
    <t>FEC_per_household.kWh.DE.Res.HH.Thermal.SH.AdvElc.WH.LPG.Solar.Solar</t>
  </si>
  <si>
    <t>FEC_per_household.kWh.DE.Res.HH.Thermal.SH.AdvElc.WH.Elc.NoSolar.Elec</t>
  </si>
  <si>
    <t>FEC_per_household.kWh.DE.Res.HH.Thermal.SH.AdvElc.WH.Elc.Solar</t>
  </si>
  <si>
    <t>FEC_per_household.kWh.DE.Res.HH.Thermal.SH.AdvElc.WH.Elc.Solar.Elec</t>
  </si>
  <si>
    <t>FEC_per_household.kWh.DE.Res.HH.Thermal.SH.AdvElc.WH.Elc.Solar.Solar</t>
  </si>
  <si>
    <t>FEC_per_household.kWh.DE.Res.HH.Thermal.SH.AdvElc.CO</t>
  </si>
  <si>
    <t>FEC_per_household.kWh.DE.Res.HH.Thermal.SH.AdvElc.CO.LPG.LPG</t>
  </si>
  <si>
    <t>FEC_per_household.kWh.DE.Res.HH.Thermal.SH.AdvElc.CO.Elc.Elec</t>
  </si>
  <si>
    <t>FEC_per_household.kWh.DE.Res.HH.Thermal.SH.ConvElc</t>
  </si>
  <si>
    <t>FEC_per_household.kWh.DE.Res.HH.Thermal.SH.ConvElc.SH</t>
  </si>
  <si>
    <t>FEC_per_household.kWh.DE.Res.HH.Thermal.SH.ConvElc.SH.Elec</t>
  </si>
  <si>
    <t>FEC_per_household.kWh.DE.Res.HH.Thermal.SH.ConvElc.SC</t>
  </si>
  <si>
    <t>FEC_per_household.kWh.DE.Res.HH.Thermal.SH.ConvElc.SC.AC.Elec</t>
  </si>
  <si>
    <t>FEC_per_household.kWh.DE.Res.HH.Thermal.SH.ConvElc.WH</t>
  </si>
  <si>
    <t>FEC_per_household.kWh.DE.Res.HH.Thermal.SH.ConvElc.WH.LPG.NoSolar.LPG</t>
  </si>
  <si>
    <t>FEC_per_household.kWh.DE.Res.HH.Thermal.SH.ConvElc.WH.LPG.Solar</t>
  </si>
  <si>
    <t>FEC_per_household.kWh.DE.Res.HH.Thermal.SH.ConvElc.WH.LPG.Solar.LPG</t>
  </si>
  <si>
    <t>FEC_per_household.kWh.DE.Res.HH.Thermal.SH.ConvElc.WH.LPG.Solar.Solar</t>
  </si>
  <si>
    <t>FEC_per_household.kWh.DE.Res.HH.Thermal.SH.ConvElc.WH.Elc.NoSolar.Elec</t>
  </si>
  <si>
    <t>FEC_per_household.kWh.DE.Res.HH.Thermal.SH.ConvElc.WH.Elc.Solar</t>
  </si>
  <si>
    <t>FEC_per_household.kWh.DE.Res.HH.Thermal.SH.ConvElc.WH.Elc.Solar.Elec</t>
  </si>
  <si>
    <t>FEC_per_household.kWh.DE.Res.HH.Thermal.SH.ConvElc.WH.Elc.Solar.Solar</t>
  </si>
  <si>
    <t>FEC_per_household.kWh.DE.Res.HH.Thermal.SH.ConvElc.CO</t>
  </si>
  <si>
    <t>FEC_per_household.kWh.DE.Res.HH.Thermal.SH.ConvElc.CO.LPG.LPG</t>
  </si>
  <si>
    <t>FEC_per_household.kWh.DE.Res.HH.Thermal.SH.ConvElc.CO.Elc.Elec</t>
  </si>
  <si>
    <t>DE - Thermal energy service per household (detailed structure)</t>
  </si>
  <si>
    <t>TES_per_household.kWh.DE.Res.HH.Thermal.SH.Solids</t>
  </si>
  <si>
    <t>TES_per_household.kWh.DE.Res.HH.Thermal.SH.Solids.SH</t>
  </si>
  <si>
    <t>TES_per_household.kWh.DE.Res.HH.Thermal.SH.Solids.SH.Solids</t>
  </si>
  <si>
    <t>TES_per_household.kWh.DE.Res.HH.Thermal.SH.Solids.SH.Elec</t>
  </si>
  <si>
    <t>TES_per_household.kWh.DE.Res.HH.Thermal.SH.Solids.SC</t>
  </si>
  <si>
    <t>TES_per_household.kWh.DE.Res.HH.Thermal.SH.Solids.SC.AC.Elec</t>
  </si>
  <si>
    <t>TES_per_household.kWh.DE.Res.HH.Thermal.SH.Solids.WH</t>
  </si>
  <si>
    <t>TES_per_household.kWh.DE.Res.HH.Thermal.SH.Solids.WH.Solids.NoSolar.Solids</t>
  </si>
  <si>
    <t>TES_per_household.kWh.DE.Res.HH.Thermal.SH.Solids.WH.LPG.NoSolar.LPG</t>
  </si>
  <si>
    <t>TES_per_household.kWh.DE.Res.HH.Thermal.SH.Solids.WH.LPG.Solar</t>
  </si>
  <si>
    <t>TES_per_household.kWh.DE.Res.HH.Thermal.SH.Solids.WH.LPG.Solar.LPG</t>
  </si>
  <si>
    <t>TES_per_household.kWh.DE.Res.HH.Thermal.SH.Solids.WH.LPG.Solar.Solar</t>
  </si>
  <si>
    <t>TES_per_household.kWh.DE.Res.HH.Thermal.SH.Solids.WH.Elc.NoSolar.Elec</t>
  </si>
  <si>
    <t>TES_per_household.kWh.DE.Res.HH.Thermal.SH.Solids.WH.Elc.Solar</t>
  </si>
  <si>
    <t>TES_per_household.kWh.DE.Res.HH.Thermal.SH.Solids.WH.Elc.Solar.Elec</t>
  </si>
  <si>
    <t>TES_per_household.kWh.DE.Res.HH.Thermal.SH.Solids.WH.Elc.Solar.Solar</t>
  </si>
  <si>
    <t>TES_per_household.kWh.DE.Res.HH.Thermal.SH.Solids.CO</t>
  </si>
  <si>
    <t>TES_per_household.kWh.DE.Res.HH.Thermal.SH.Solids.CO.Solids.Solids</t>
  </si>
  <si>
    <t>TES_per_household.kWh.DE.Res.HH.Thermal.SH.Solids.CO.LPG.LPG</t>
  </si>
  <si>
    <t>TES_per_household.kWh.DE.Res.HH.Thermal.SH.Solids.CO.Elc.Elec</t>
  </si>
  <si>
    <t>TES_per_household.kWh.DE.Res.HH.Thermal.SH.LPG</t>
  </si>
  <si>
    <t>TES_per_household.kWh.DE.Res.HH.Thermal.SH.LPG.SH</t>
  </si>
  <si>
    <t>TES_per_household.kWh.DE.Res.HH.Thermal.SH.LPG.SH.LPG</t>
  </si>
  <si>
    <t>TES_per_household.kWh.DE.Res.HH.Thermal.SH.LPG.SH.Elec</t>
  </si>
  <si>
    <t>TES_per_household.kWh.DE.Res.HH.Thermal.SH.LPG.SC</t>
  </si>
  <si>
    <t>TES_per_household.kWh.DE.Res.HH.Thermal.SH.LPG.SC.AC.Elec</t>
  </si>
  <si>
    <t>TES_per_household.kWh.DE.Res.HH.Thermal.SH.LPG.WH</t>
  </si>
  <si>
    <t>TES_per_household.kWh.DE.Res.HH.Thermal.SH.LPG.WH.LPG.NoSolar.LPG</t>
  </si>
  <si>
    <t>TES_per_household.kWh.DE.Res.HH.Thermal.SH.LPG.WH.LPG.Solar</t>
  </si>
  <si>
    <t>TES_per_household.kWh.DE.Res.HH.Thermal.SH.LPG.WH.LPG.Solar.LPG</t>
  </si>
  <si>
    <t>TES_per_household.kWh.DE.Res.HH.Thermal.SH.LPG.WH.LPG.Solar.Solar</t>
  </si>
  <si>
    <t>TES_per_household.kWh.DE.Res.HH.Thermal.SH.LPG.WH.Elc.NoSolar.Elec</t>
  </si>
  <si>
    <t>TES_per_household.kWh.DE.Res.HH.Thermal.SH.LPG.WH.Elc.Solar</t>
  </si>
  <si>
    <t>TES_per_household.kWh.DE.Res.HH.Thermal.SH.LPG.WH.Elc.Solar.Elec</t>
  </si>
  <si>
    <t>TES_per_household.kWh.DE.Res.HH.Thermal.SH.LPG.WH.Elc.Solar.Solar</t>
  </si>
  <si>
    <t>TES_per_household.kWh.DE.Res.HH.Thermal.SH.LPG.CO</t>
  </si>
  <si>
    <t>TES_per_household.kWh.DE.Res.HH.Thermal.SH.LPG.CO.LPG.LPG</t>
  </si>
  <si>
    <t>TES_per_household.kWh.DE.Res.HH.Thermal.SH.LPG.CO.Elc.Elec</t>
  </si>
  <si>
    <t>TES_per_household.kWh.DE.Res.HH.Thermal.SH.Oil</t>
  </si>
  <si>
    <t>TES_per_household.kWh.DE.Res.HH.Thermal.SH.Oil.SH</t>
  </si>
  <si>
    <t>TES_per_household.kWh.DE.Res.HH.Thermal.SH.Oil.SH.Oil</t>
  </si>
  <si>
    <t>TES_per_household.kWh.DE.Res.HH.Thermal.SH.Oil.SH.Elec</t>
  </si>
  <si>
    <t>TES_per_household.kWh.DE.Res.HH.Thermal.SH.Oil.SC</t>
  </si>
  <si>
    <t>TES_per_household.kWh.DE.Res.HH.Thermal.SH.Oil.SC.AC.Elec</t>
  </si>
  <si>
    <t>TES_per_household.kWh.DE.Res.HH.Thermal.SH.Oil.WH</t>
  </si>
  <si>
    <t>TES_per_household.kWh.DE.Res.HH.Thermal.SH.Oil.WH.Oil.NoSolar.Oil</t>
  </si>
  <si>
    <t>TES_per_household.kWh.DE.Res.HH.Thermal.SH.Oil.WH.Oil.Solar</t>
  </si>
  <si>
    <t>TES_per_household.kWh.DE.Res.HH.Thermal.SH.Oil.WH.Oil.Solar.Oil</t>
  </si>
  <si>
    <t>TES_per_household.kWh.DE.Res.HH.Thermal.SH.Oil.WH.Oil.Solar.Solar</t>
  </si>
  <si>
    <t>TES_per_household.kWh.DE.Res.HH.Thermal.SH.Oil.WH.Elc.NoSolar.Elec</t>
  </si>
  <si>
    <t>TES_per_household.kWh.DE.Res.HH.Thermal.SH.Oil.WH.Elc.Solar</t>
  </si>
  <si>
    <t>TES_per_household.kWh.DE.Res.HH.Thermal.SH.Oil.WH.Elc.Solar.Elec</t>
  </si>
  <si>
    <t>TES_per_household.kWh.DE.Res.HH.Thermal.SH.Oil.WH.Elc.Solar.Solar</t>
  </si>
  <si>
    <t>TES_per_household.kWh.DE.Res.HH.Thermal.SH.Oil.CO</t>
  </si>
  <si>
    <t>TES_per_household.kWh.DE.Res.HH.Thermal.SH.Oil.CO.LPG.LPG</t>
  </si>
  <si>
    <t>TES_per_household.kWh.DE.Res.HH.Thermal.SH.Oil.CO.Elc.Elec</t>
  </si>
  <si>
    <t>TES_per_household.kWh.DE.Res.HH.Thermal.SH.Gas</t>
  </si>
  <si>
    <t>TES_per_household.kWh.DE.Res.HH.Thermal.SH.Gas.SH</t>
  </si>
  <si>
    <t>TES_per_household.kWh.DE.Res.HH.Thermal.SH.Gas.SH.Gas</t>
  </si>
  <si>
    <t>TES_per_household.kWh.DE.Res.HH.Thermal.SH.Gas.SH.Elec</t>
  </si>
  <si>
    <t>TES_per_household.kWh.DE.Res.HH.Thermal.SH.Gas.SC</t>
  </si>
  <si>
    <t>TES_per_household.kWh.DE.Res.HH.Thermal.SH.Gas.SC.AC.Elec</t>
  </si>
  <si>
    <t>TES_per_household.kWh.DE.Res.HH.Thermal.SH.Gas.WH</t>
  </si>
  <si>
    <t>TES_per_household.kWh.DE.Res.HH.Thermal.SH.Gas.WH.Gas.NoSolar.Gas</t>
  </si>
  <si>
    <t>TES_per_household.kWh.DE.Res.HH.Thermal.SH.Gas.WH.Gas.Solar</t>
  </si>
  <si>
    <t>TES_per_household.kWh.DE.Res.HH.Thermal.SH.Gas.WH.Gas.Solar.Gas</t>
  </si>
  <si>
    <t>TES_per_household.kWh.DE.Res.HH.Thermal.SH.Gas.WH.Gas.Solar.Solar</t>
  </si>
  <si>
    <t>TES_per_household.kWh.DE.Res.HH.Thermal.SH.Gas.WH.Elc.NoSolar.Elec</t>
  </si>
  <si>
    <t>TES_per_household.kWh.DE.Res.HH.Thermal.SH.Gas.WH.Elc.Solar</t>
  </si>
  <si>
    <t>TES_per_household.kWh.DE.Res.HH.Thermal.SH.Gas.WH.Elc.Solar.Elec</t>
  </si>
  <si>
    <t>TES_per_household.kWh.DE.Res.HH.Thermal.SH.Gas.WH.Elc.Solar.Solar</t>
  </si>
  <si>
    <t>TES_per_household.kWh.DE.Res.HH.Thermal.SH.Gas.CO</t>
  </si>
  <si>
    <t>TES_per_household.kWh.DE.Res.HH.Thermal.SH.Gas.CO.Gas.Gas</t>
  </si>
  <si>
    <t>TES_per_household.kWh.DE.Res.HH.Thermal.SH.Gas.CO.Elc.Elec</t>
  </si>
  <si>
    <t>TES_per_household.kWh.DE.Res.HH.Thermal.SH.Biomass</t>
  </si>
  <si>
    <t>TES_per_household.kWh.DE.Res.HH.Thermal.SH.Biomass.SH</t>
  </si>
  <si>
    <t>TES_per_household.kWh.DE.Res.HH.Thermal.SH.Biomass.SH.Biomass</t>
  </si>
  <si>
    <t>TES_per_household.kWh.DE.Res.HH.Thermal.SH.Biomass.SH.Elec</t>
  </si>
  <si>
    <t>TES_per_household.kWh.DE.Res.HH.Thermal.SH.Biomass.SC</t>
  </si>
  <si>
    <t>TES_per_household.kWh.DE.Res.HH.Thermal.SH.Biomass.SC.AC.Elec</t>
  </si>
  <si>
    <t>TES_per_household.kWh.DE.Res.HH.Thermal.SH.Biomass.WH</t>
  </si>
  <si>
    <t>TES_per_household.kWh.DE.Res.HH.Thermal.SH.Biomass.WH.Biomass.NoSolar.Biomass</t>
  </si>
  <si>
    <t>TES_per_household.kWh.DE.Res.HH.Thermal.SH.Biomass.WH.Biomass.Solar</t>
  </si>
  <si>
    <t>TES_per_household.kWh.DE.Res.HH.Thermal.SH.Biomass.WH.Biomass.Solar.Biomass</t>
  </si>
  <si>
    <t>TES_per_household.kWh.DE.Res.HH.Thermal.SH.Biomass.WH.Biomass.Solar.Solar</t>
  </si>
  <si>
    <t>TES_per_household.kWh.DE.Res.HH.Thermal.SH.Biomass.WH.LPG.NoSolar.LPG</t>
  </si>
  <si>
    <t>TES_per_household.kWh.DE.Res.HH.Thermal.SH.Biomass.WH.LPG.Solar</t>
  </si>
  <si>
    <t>TES_per_household.kWh.DE.Res.HH.Thermal.SH.Biomass.WH.LPG.Solar.LPG</t>
  </si>
  <si>
    <t>TES_per_household.kWh.DE.Res.HH.Thermal.SH.Biomass.WH.LPG.Solar.Solar</t>
  </si>
  <si>
    <t>TES_per_household.kWh.DE.Res.HH.Thermal.SH.Biomass.WH.Elc.NoSolar.Elec</t>
  </si>
  <si>
    <t>TES_per_household.kWh.DE.Res.HH.Thermal.SH.Biomass.WH.Elc.Solar</t>
  </si>
  <si>
    <t>TES_per_household.kWh.DE.Res.HH.Thermal.SH.Biomass.WH.Elc.Solar.Elec</t>
  </si>
  <si>
    <t>TES_per_household.kWh.DE.Res.HH.Thermal.SH.Biomass.WH.Elc.Solar.Solar</t>
  </si>
  <si>
    <t>TES_per_household.kWh.DE.Res.HH.Thermal.SH.Biomass.CO</t>
  </si>
  <si>
    <t>TES_per_household.kWh.DE.Res.HH.Thermal.SH.Biomass.CO.Biomass.Biomass</t>
  </si>
  <si>
    <t>TES_per_household.kWh.DE.Res.HH.Thermal.SH.Biomass.CO.LPG.LPG</t>
  </si>
  <si>
    <t>TES_per_household.kWh.DE.Res.HH.Thermal.SH.Biomass.CO.Elc.Elec</t>
  </si>
  <si>
    <t>TES_per_household.kWh.DE.Res.HH.Thermal.SH.Geo</t>
  </si>
  <si>
    <t>TES_per_household.kWh.DE.Res.HH.Thermal.SH.Geo.SH</t>
  </si>
  <si>
    <t>TES_per_household.kWh.DE.Res.HH.Thermal.SH.Geo.SH.Geo</t>
  </si>
  <si>
    <t>TES_per_household.kWh.DE.Res.HH.Thermal.SH.Geo.SH.Elec</t>
  </si>
  <si>
    <t>TES_per_household.kWh.DE.Res.HH.Thermal.SH.Geo.SC</t>
  </si>
  <si>
    <t>TES_per_household.kWh.DE.Res.HH.Thermal.SH.Geo.SC.AC.Elec</t>
  </si>
  <si>
    <t>TES_per_household.kWh.DE.Res.HH.Thermal.SH.Geo.WH</t>
  </si>
  <si>
    <t>TES_per_household.kWh.DE.Res.HH.Thermal.SH.Geo.WH.Geo.NoSolar.Geo</t>
  </si>
  <si>
    <t>TES_per_household.kWh.DE.Res.HH.Thermal.SH.Geo.WH.Geo.Solar</t>
  </si>
  <si>
    <t>TES_per_household.kWh.DE.Res.HH.Thermal.SH.Geo.WH.Geo.Solar.Geo</t>
  </si>
  <si>
    <t>TES_per_household.kWh.DE.Res.HH.Thermal.SH.Geo.WH.Geo.Solar.Solar</t>
  </si>
  <si>
    <t>TES_per_household.kWh.DE.Res.HH.Thermal.SH.Geo.WH.Elc.NoSolar.Elec</t>
  </si>
  <si>
    <t>TES_per_household.kWh.DE.Res.HH.Thermal.SH.Geo.WH.Elc.Solar</t>
  </si>
  <si>
    <t>TES_per_household.kWh.DE.Res.HH.Thermal.SH.Geo.WH.Elc.Solar.Elec</t>
  </si>
  <si>
    <t>TES_per_household.kWh.DE.Res.HH.Thermal.SH.Geo.WH.Elc.Solar.Solar</t>
  </si>
  <si>
    <t>TES_per_household.kWh.DE.Res.HH.Thermal.SH.Geo.CO</t>
  </si>
  <si>
    <t>TES_per_household.kWh.DE.Res.HH.Thermal.SH.Geo.CO.LPG.LPG</t>
  </si>
  <si>
    <t>TES_per_household.kWh.DE.Res.HH.Thermal.SH.Geo.CO.Elc.Elec</t>
  </si>
  <si>
    <t>TES_per_household.kWh.DE.Res.HH.Thermal.SH.DistrHeat</t>
  </si>
  <si>
    <t>TES_per_household.kWh.DE.Res.HH.Thermal.SH.DistrHeat.SH</t>
  </si>
  <si>
    <t>TES_per_household.kWh.DE.Res.HH.Thermal.SH.DistrHeat.SH.Steam_Distr</t>
  </si>
  <si>
    <t>TES_per_household.kWh.DE.Res.HH.Thermal.SH.DistrHeat.SH.Elec</t>
  </si>
  <si>
    <t>TES_per_household.kWh.DE.Res.HH.Thermal.SH.DistrHeat.SC</t>
  </si>
  <si>
    <t>TES_per_household.kWh.DE.Res.HH.Thermal.SH.DistrHeat.SC.AC.Elec</t>
  </si>
  <si>
    <t>TES_per_household.kWh.DE.Res.HH.Thermal.SH.DistrHeat.WH</t>
  </si>
  <si>
    <t>TES_per_household.kWh.DE.Res.HH.Thermal.SH.DistrHeat.WH.DistrHeat.NoSolar.Steam_Distr</t>
  </si>
  <si>
    <t>TES_per_household.kWh.DE.Res.HH.Thermal.SH.DistrHeat.WH.DistrHeat.Solar</t>
  </si>
  <si>
    <t>TES_per_household.kWh.DE.Res.HH.Thermal.SH.DistrHeat.WH.DistrHeat.Solar.Steam_Distr</t>
  </si>
  <si>
    <t>TES_per_household.kWh.DE.Res.HH.Thermal.SH.DistrHeat.WH.DistrHeat.Solar.Solar</t>
  </si>
  <si>
    <t>TES_per_household.kWh.DE.Res.HH.Thermal.SH.DistrHeat.WH.Elc.NoSolar.Elec</t>
  </si>
  <si>
    <t>TES_per_household.kWh.DE.Res.HH.Thermal.SH.DistrHeat.WH.Elc.Solar</t>
  </si>
  <si>
    <t>TES_per_household.kWh.DE.Res.HH.Thermal.SH.DistrHeat.WH.Elc.Solar.Elec</t>
  </si>
  <si>
    <t>TES_per_household.kWh.DE.Res.HH.Thermal.SH.DistrHeat.WH.Elc.Solar.Solar</t>
  </si>
  <si>
    <t>TES_per_household.kWh.DE.Res.HH.Thermal.SH.DistrHeat.CO</t>
  </si>
  <si>
    <t>TES_per_household.kWh.DE.Res.HH.Thermal.SH.DistrHeat.CO.LPG.LPG</t>
  </si>
  <si>
    <t>TES_per_household.kWh.DE.Res.HH.Thermal.SH.DistrHeat.CO.Elc.Elec</t>
  </si>
  <si>
    <t>TES_per_household.kWh.DE.Res.HH.Thermal.SH.AdvElc</t>
  </si>
  <si>
    <t>TES_per_household.kWh.DE.Res.HH.Thermal.SH.AdvElc.SH</t>
  </si>
  <si>
    <t>TES_per_household.kWh.DE.Res.HH.Thermal.SH.AdvElc.SH.Elec</t>
  </si>
  <si>
    <t>TES_per_household.kWh.DE.Res.HH.Thermal.SH.AdvElc.SC</t>
  </si>
  <si>
    <t>TES_per_household.kWh.DE.Res.HH.Thermal.SH.AdvElc.SC.AC.Elec</t>
  </si>
  <si>
    <t>TES_per_household.kWh.DE.Res.HH.Thermal.SH.AdvElc.WH</t>
  </si>
  <si>
    <t>TES_per_household.kWh.DE.Res.HH.Thermal.SH.AdvElc.WH.LPG.NoSolar.LPG</t>
  </si>
  <si>
    <t>TES_per_household.kWh.DE.Res.HH.Thermal.SH.AdvElc.WH.LPG.Solar</t>
  </si>
  <si>
    <t>TES_per_household.kWh.DE.Res.HH.Thermal.SH.AdvElc.WH.LPG.Solar.LPG</t>
  </si>
  <si>
    <t>TES_per_household.kWh.DE.Res.HH.Thermal.SH.AdvElc.WH.LPG.Solar.Solar</t>
  </si>
  <si>
    <t>TES_per_household.kWh.DE.Res.HH.Thermal.SH.AdvElc.WH.Elc.NoSolar.Elec</t>
  </si>
  <si>
    <t>TES_per_household.kWh.DE.Res.HH.Thermal.SH.AdvElc.WH.Elc.Solar</t>
  </si>
  <si>
    <t>TES_per_household.kWh.DE.Res.HH.Thermal.SH.AdvElc.WH.Elc.Solar.Elec</t>
  </si>
  <si>
    <t>TES_per_household.kWh.DE.Res.HH.Thermal.SH.AdvElc.WH.Elc.Solar.Solar</t>
  </si>
  <si>
    <t>TES_per_household.kWh.DE.Res.HH.Thermal.SH.AdvElc.CO</t>
  </si>
  <si>
    <t>TES_per_household.kWh.DE.Res.HH.Thermal.SH.AdvElc.CO.LPG.LPG</t>
  </si>
  <si>
    <t>TES_per_household.kWh.DE.Res.HH.Thermal.SH.AdvElc.CO.Elc.Elec</t>
  </si>
  <si>
    <t>TES_per_household.kWh.DE.Res.HH.Thermal.SH.ConvElc</t>
  </si>
  <si>
    <t>TES_per_household.kWh.DE.Res.HH.Thermal.SH.ConvElc.SH</t>
  </si>
  <si>
    <t>TES_per_household.kWh.DE.Res.HH.Thermal.SH.ConvElc.SH.Elec</t>
  </si>
  <si>
    <t>TES_per_household.kWh.DE.Res.HH.Thermal.SH.ConvElc.SC</t>
  </si>
  <si>
    <t>TES_per_household.kWh.DE.Res.HH.Thermal.SH.ConvElc.SC.AC.Elec</t>
  </si>
  <si>
    <t>TES_per_household.kWh.DE.Res.HH.Thermal.SH.ConvElc.WH</t>
  </si>
  <si>
    <t>TES_per_household.kWh.DE.Res.HH.Thermal.SH.ConvElc.WH.LPG.NoSolar.LPG</t>
  </si>
  <si>
    <t>TES_per_household.kWh.DE.Res.HH.Thermal.SH.ConvElc.WH.LPG.Solar</t>
  </si>
  <si>
    <t>TES_per_household.kWh.DE.Res.HH.Thermal.SH.ConvElc.WH.LPG.Solar.LPG</t>
  </si>
  <si>
    <t>TES_per_household.kWh.DE.Res.HH.Thermal.SH.ConvElc.WH.LPG.Solar.Solar</t>
  </si>
  <si>
    <t>TES_per_household.kWh.DE.Res.HH.Thermal.SH.ConvElc.WH.Elc.NoSolar.Elec</t>
  </si>
  <si>
    <t>TES_per_household.kWh.DE.Res.HH.Thermal.SH.ConvElc.WH.Elc.Solar</t>
  </si>
  <si>
    <t>TES_per_household.kWh.DE.Res.HH.Thermal.SH.ConvElc.WH.Elc.Solar.Elec</t>
  </si>
  <si>
    <t>TES_per_household.kWh.DE.Res.HH.Thermal.SH.ConvElc.WH.Elc.Solar.Solar</t>
  </si>
  <si>
    <t>TES_per_household.kWh.DE.Res.HH.Thermal.SH.ConvElc.CO</t>
  </si>
  <si>
    <t>TES_per_household.kWh.DE.Res.HH.Thermal.SH.ConvElc.CO.LPG.LPG</t>
  </si>
  <si>
    <t>TES_per_household.kWh.DE.Res.HH.Thermal.SH.ConvElc.CO.Elc.Elec</t>
  </si>
  <si>
    <t>DE - CO2 emissions per household (detailed structure)</t>
  </si>
  <si>
    <t>EMI_per_household.kgCO2.DE.Res.HH.Thermal.SH.Solids</t>
  </si>
  <si>
    <t>EMI_per_household.kgCO2.DE.Res.HH.Thermal.SH.Solids.SH</t>
  </si>
  <si>
    <t>EMI_per_household.kgCO2.DE.Res.HH.Thermal.SH.Solids.SH.Solids</t>
  </si>
  <si>
    <t>EMI_per_household.kgCO2.DE.Res.HH.Thermal.SH.Solids.SH.Elec</t>
  </si>
  <si>
    <t>EMI_per_household.kgCO2.DE.Res.HH.Thermal.SH.Solids.SC</t>
  </si>
  <si>
    <t>EMI_per_household.kgCO2.DE.Res.HH.Thermal.SH.Solids.SC.AC.Elec</t>
  </si>
  <si>
    <t>EMI_per_household.kgCO2.DE.Res.HH.Thermal.SH.Solids.WH</t>
  </si>
  <si>
    <t>EMI_per_household.kgCO2.DE.Res.HH.Thermal.SH.Solids.WH.Solids.NoSolar.Solids</t>
  </si>
  <si>
    <t>EMI_per_household.kgCO2.DE.Res.HH.Thermal.SH.Solids.WH.LPG.NoSolar.LPG</t>
  </si>
  <si>
    <t>EMI_per_household.kgCO2.DE.Res.HH.Thermal.SH.Solids.WH.LPG.Solar</t>
  </si>
  <si>
    <t>EMI_per_household.kgCO2.DE.Res.HH.Thermal.SH.Solids.WH.LPG.Solar.LPG</t>
  </si>
  <si>
    <t>EMI_per_household.kgCO2.DE.Res.HH.Thermal.SH.Solids.WH.LPG.Solar.Solar</t>
  </si>
  <si>
    <t>EMI_per_household.kgCO2.DE.Res.HH.Thermal.SH.Solids.WH.Elc.NoSolar.Elec</t>
  </si>
  <si>
    <t>EMI_per_household.kgCO2.DE.Res.HH.Thermal.SH.Solids.WH.Elc.Solar</t>
  </si>
  <si>
    <t>EMI_per_household.kgCO2.DE.Res.HH.Thermal.SH.Solids.WH.Elc.Solar.Elec</t>
  </si>
  <si>
    <t>EMI_per_household.kgCO2.DE.Res.HH.Thermal.SH.Solids.WH.Elc.Solar.Solar</t>
  </si>
  <si>
    <t>EMI_per_household.kgCO2.DE.Res.HH.Thermal.SH.Solids.CO</t>
  </si>
  <si>
    <t>EMI_per_household.kgCO2.DE.Res.HH.Thermal.SH.Solids.CO.Solids.Solids</t>
  </si>
  <si>
    <t>EMI_per_household.kgCO2.DE.Res.HH.Thermal.SH.Solids.CO.LPG.LPG</t>
  </si>
  <si>
    <t>EMI_per_household.kgCO2.DE.Res.HH.Thermal.SH.Solids.CO.Elc.Elec</t>
  </si>
  <si>
    <t>EMI_per_household.kgCO2.DE.Res.HH.Thermal.SH.LPG</t>
  </si>
  <si>
    <t>EMI_per_household.kgCO2.DE.Res.HH.Thermal.SH.LPG.SH</t>
  </si>
  <si>
    <t>EMI_per_household.kgCO2.DE.Res.HH.Thermal.SH.LPG.SH.LPG</t>
  </si>
  <si>
    <t>EMI_per_household.kgCO2.DE.Res.HH.Thermal.SH.LPG.SH.Elec</t>
  </si>
  <si>
    <t>EMI_per_household.kgCO2.DE.Res.HH.Thermal.SH.LPG.SC</t>
  </si>
  <si>
    <t>EMI_per_household.kgCO2.DE.Res.HH.Thermal.SH.LPG.SC.AC.Elec</t>
  </si>
  <si>
    <t>EMI_per_household.kgCO2.DE.Res.HH.Thermal.SH.LPG.WH</t>
  </si>
  <si>
    <t>EMI_per_household.kgCO2.DE.Res.HH.Thermal.SH.LPG.WH.LPG.NoSolar.LPG</t>
  </si>
  <si>
    <t>EMI_per_household.kgCO2.DE.Res.HH.Thermal.SH.LPG.WH.LPG.Solar</t>
  </si>
  <si>
    <t>EMI_per_household.kgCO2.DE.Res.HH.Thermal.SH.LPG.WH.LPG.Solar.LPG</t>
  </si>
  <si>
    <t>EMI_per_household.kgCO2.DE.Res.HH.Thermal.SH.LPG.WH.LPG.Solar.Solar</t>
  </si>
  <si>
    <t>EMI_per_household.kgCO2.DE.Res.HH.Thermal.SH.LPG.WH.Elc.NoSolar.Elec</t>
  </si>
  <si>
    <t>EMI_per_household.kgCO2.DE.Res.HH.Thermal.SH.LPG.WH.Elc.Solar</t>
  </si>
  <si>
    <t>EMI_per_household.kgCO2.DE.Res.HH.Thermal.SH.LPG.WH.Elc.Solar.Elec</t>
  </si>
  <si>
    <t>EMI_per_household.kgCO2.DE.Res.HH.Thermal.SH.LPG.WH.Elc.Solar.Solar</t>
  </si>
  <si>
    <t>EMI_per_household.kgCO2.DE.Res.HH.Thermal.SH.LPG.CO</t>
  </si>
  <si>
    <t>EMI_per_household.kgCO2.DE.Res.HH.Thermal.SH.LPG.CO.LPG.LPG</t>
  </si>
  <si>
    <t>EMI_per_household.kgCO2.DE.Res.HH.Thermal.SH.LPG.CO.Elc.Elec</t>
  </si>
  <si>
    <t>EMI_per_household.kgCO2.DE.Res.HH.Thermal.SH.Oil</t>
  </si>
  <si>
    <t>EMI_per_household.kgCO2.DE.Res.HH.Thermal.SH.Oil.SH</t>
  </si>
  <si>
    <t>EMI_per_household.kgCO2.DE.Res.HH.Thermal.SH.Oil.SH.Oil</t>
  </si>
  <si>
    <t>EMI_per_household.kgCO2.DE.Res.HH.Thermal.SH.Oil.SH.Elec</t>
  </si>
  <si>
    <t>EMI_per_household.kgCO2.DE.Res.HH.Thermal.SH.Oil.SC</t>
  </si>
  <si>
    <t>EMI_per_household.kgCO2.DE.Res.HH.Thermal.SH.Oil.SC.AC.Elec</t>
  </si>
  <si>
    <t>EMI_per_household.kgCO2.DE.Res.HH.Thermal.SH.Oil.WH</t>
  </si>
  <si>
    <t>EMI_per_household.kgCO2.DE.Res.HH.Thermal.SH.Oil.WH.Oil.NoSolar.Oil</t>
  </si>
  <si>
    <t>EMI_per_household.kgCO2.DE.Res.HH.Thermal.SH.Oil.WH.Oil.Solar</t>
  </si>
  <si>
    <t>EMI_per_household.kgCO2.DE.Res.HH.Thermal.SH.Oil.WH.Oil.Solar.Oil</t>
  </si>
  <si>
    <t>EMI_per_household.kgCO2.DE.Res.HH.Thermal.SH.Oil.WH.Oil.Solar.Solar</t>
  </si>
  <si>
    <t>EMI_per_household.kgCO2.DE.Res.HH.Thermal.SH.Oil.WH.Elc.NoSolar.Elec</t>
  </si>
  <si>
    <t>EMI_per_household.kgCO2.DE.Res.HH.Thermal.SH.Oil.WH.Elc.Solar</t>
  </si>
  <si>
    <t>EMI_per_household.kgCO2.DE.Res.HH.Thermal.SH.Oil.WH.Elc.Solar.Elec</t>
  </si>
  <si>
    <t>EMI_per_household.kgCO2.DE.Res.HH.Thermal.SH.Oil.WH.Elc.Solar.Solar</t>
  </si>
  <si>
    <t>EMI_per_household.kgCO2.DE.Res.HH.Thermal.SH.Oil.CO</t>
  </si>
  <si>
    <t>EMI_per_household.kgCO2.DE.Res.HH.Thermal.SH.Oil.CO.LPG.LPG</t>
  </si>
  <si>
    <t>EMI_per_household.kgCO2.DE.Res.HH.Thermal.SH.Oil.CO.Elc.Elec</t>
  </si>
  <si>
    <t>EMI_per_household.kgCO2.DE.Res.HH.Thermal.SH.Gas</t>
  </si>
  <si>
    <t>EMI_per_household.kgCO2.DE.Res.HH.Thermal.SH.Gas.SH</t>
  </si>
  <si>
    <t>EMI_per_household.kgCO2.DE.Res.HH.Thermal.SH.Gas.SH.Gas</t>
  </si>
  <si>
    <t>EMI_per_household.kgCO2.DE.Res.HH.Thermal.SH.Gas.SH.Elec</t>
  </si>
  <si>
    <t>EMI_per_household.kgCO2.DE.Res.HH.Thermal.SH.Gas.SC</t>
  </si>
  <si>
    <t>EMI_per_household.kgCO2.DE.Res.HH.Thermal.SH.Gas.SC.AC.Elec</t>
  </si>
  <si>
    <t>EMI_per_household.kgCO2.DE.Res.HH.Thermal.SH.Gas.WH</t>
  </si>
  <si>
    <t>EMI_per_household.kgCO2.DE.Res.HH.Thermal.SH.Gas.WH.Gas.NoSolar.Gas</t>
  </si>
  <si>
    <t>EMI_per_household.kgCO2.DE.Res.HH.Thermal.SH.Gas.WH.Gas.Solar</t>
  </si>
  <si>
    <t>EMI_per_household.kgCO2.DE.Res.HH.Thermal.SH.Gas.WH.Gas.Solar.Gas</t>
  </si>
  <si>
    <t>EMI_per_household.kgCO2.DE.Res.HH.Thermal.SH.Gas.WH.Gas.Solar.Solar</t>
  </si>
  <si>
    <t>EMI_per_household.kgCO2.DE.Res.HH.Thermal.SH.Gas.WH.Elc.NoSolar.Elec</t>
  </si>
  <si>
    <t>EMI_per_household.kgCO2.DE.Res.HH.Thermal.SH.Gas.WH.Elc.Solar</t>
  </si>
  <si>
    <t>EMI_per_household.kgCO2.DE.Res.HH.Thermal.SH.Gas.WH.Elc.Solar.Elec</t>
  </si>
  <si>
    <t>EMI_per_household.kgCO2.DE.Res.HH.Thermal.SH.Gas.WH.Elc.Solar.Solar</t>
  </si>
  <si>
    <t>EMI_per_household.kgCO2.DE.Res.HH.Thermal.SH.Gas.CO</t>
  </si>
  <si>
    <t>EMI_per_household.kgCO2.DE.Res.HH.Thermal.SH.Gas.CO.Gas.Gas</t>
  </si>
  <si>
    <t>EMI_per_household.kgCO2.DE.Res.HH.Thermal.SH.Gas.CO.Elc.Elec</t>
  </si>
  <si>
    <t>EMI_per_household.kgCO2.DE.Res.HH.Thermal.SH.Biomass</t>
  </si>
  <si>
    <t>EMI_per_household.kgCO2.DE.Res.HH.Thermal.SH.Biomass.SH</t>
  </si>
  <si>
    <t>EMI_per_household.kgCO2.DE.Res.HH.Thermal.SH.Biomass.SH.Biomass</t>
  </si>
  <si>
    <t>EMI_per_household.kgCO2.DE.Res.HH.Thermal.SH.Biomass.SH.Elec</t>
  </si>
  <si>
    <t>EMI_per_household.kgCO2.DE.Res.HH.Thermal.SH.Biomass.SC</t>
  </si>
  <si>
    <t>EMI_per_household.kgCO2.DE.Res.HH.Thermal.SH.Biomass.SC.AC.Elec</t>
  </si>
  <si>
    <t>EMI_per_household.kgCO2.DE.Res.HH.Thermal.SH.Biomass.WH</t>
  </si>
  <si>
    <t>EMI_per_household.kgCO2.DE.Res.HH.Thermal.SH.Biomass.WH.Biomass.NoSolar.Biomass</t>
  </si>
  <si>
    <t>EMI_per_household.kgCO2.DE.Res.HH.Thermal.SH.Biomass.WH.Biomass.Solar</t>
  </si>
  <si>
    <t>EMI_per_household.kgCO2.DE.Res.HH.Thermal.SH.Biomass.WH.Biomass.Solar.Biomass</t>
  </si>
  <si>
    <t>EMI_per_household.kgCO2.DE.Res.HH.Thermal.SH.Biomass.WH.Biomass.Solar.Solar</t>
  </si>
  <si>
    <t>EMI_per_household.kgCO2.DE.Res.HH.Thermal.SH.Biomass.WH.LPG.NoSolar.LPG</t>
  </si>
  <si>
    <t>EMI_per_household.kgCO2.DE.Res.HH.Thermal.SH.Biomass.WH.LPG.Solar</t>
  </si>
  <si>
    <t>EMI_per_household.kgCO2.DE.Res.HH.Thermal.SH.Biomass.WH.LPG.Solar.LPG</t>
  </si>
  <si>
    <t>EMI_per_household.kgCO2.DE.Res.HH.Thermal.SH.Biomass.WH.LPG.Solar.Solar</t>
  </si>
  <si>
    <t>EMI_per_household.kgCO2.DE.Res.HH.Thermal.SH.Biomass.WH.Elc.NoSolar.Elec</t>
  </si>
  <si>
    <t>EMI_per_household.kgCO2.DE.Res.HH.Thermal.SH.Biomass.WH.Elc.Solar</t>
  </si>
  <si>
    <t>EMI_per_household.kgCO2.DE.Res.HH.Thermal.SH.Biomass.WH.Elc.Solar.Elec</t>
  </si>
  <si>
    <t>EMI_per_household.kgCO2.DE.Res.HH.Thermal.SH.Biomass.WH.Elc.Solar.Solar</t>
  </si>
  <si>
    <t>EMI_per_household.kgCO2.DE.Res.HH.Thermal.SH.Biomass.CO</t>
  </si>
  <si>
    <t>EMI_per_household.kgCO2.DE.Res.HH.Thermal.SH.Biomass.CO.Biomass.Biomass</t>
  </si>
  <si>
    <t>EMI_per_household.kgCO2.DE.Res.HH.Thermal.SH.Biomass.CO.LPG.LPG</t>
  </si>
  <si>
    <t>EMI_per_household.kgCO2.DE.Res.HH.Thermal.SH.Biomass.CO.Elc.Elec</t>
  </si>
  <si>
    <t>EMI_per_household.kgCO2.DE.Res.HH.Thermal.SH.Geo</t>
  </si>
  <si>
    <t>EMI_per_household.kgCO2.DE.Res.HH.Thermal.SH.Geo.SH</t>
  </si>
  <si>
    <t>EMI_per_household.kgCO2.DE.Res.HH.Thermal.SH.Geo.SH.Geo</t>
  </si>
  <si>
    <t>EMI_per_household.kgCO2.DE.Res.HH.Thermal.SH.Geo.SH.Elec</t>
  </si>
  <si>
    <t>EMI_per_household.kgCO2.DE.Res.HH.Thermal.SH.Geo.SC</t>
  </si>
  <si>
    <t>EMI_per_household.kgCO2.DE.Res.HH.Thermal.SH.Geo.SC.AC.Elec</t>
  </si>
  <si>
    <t>EMI_per_household.kgCO2.DE.Res.HH.Thermal.SH.Geo.WH</t>
  </si>
  <si>
    <t>EMI_per_household.kgCO2.DE.Res.HH.Thermal.SH.Geo.WH.Geo.NoSolar.Geo</t>
  </si>
  <si>
    <t>EMI_per_household.kgCO2.DE.Res.HH.Thermal.SH.Geo.WH.Geo.Solar</t>
  </si>
  <si>
    <t>EMI_per_household.kgCO2.DE.Res.HH.Thermal.SH.Geo.WH.Geo.Solar.Geo</t>
  </si>
  <si>
    <t>EMI_per_household.kgCO2.DE.Res.HH.Thermal.SH.Geo.WH.Geo.Solar.Solar</t>
  </si>
  <si>
    <t>EMI_per_household.kgCO2.DE.Res.HH.Thermal.SH.Geo.WH.Elc.NoSolar.Elec</t>
  </si>
  <si>
    <t>EMI_per_household.kgCO2.DE.Res.HH.Thermal.SH.Geo.WH.Elc.Solar</t>
  </si>
  <si>
    <t>EMI_per_household.kgCO2.DE.Res.HH.Thermal.SH.Geo.WH.Elc.Solar.Elec</t>
  </si>
  <si>
    <t>EMI_per_household.kgCO2.DE.Res.HH.Thermal.SH.Geo.WH.Elc.Solar.Solar</t>
  </si>
  <si>
    <t>EMI_per_household.kgCO2.DE.Res.HH.Thermal.SH.Geo.CO</t>
  </si>
  <si>
    <t>EMI_per_household.kgCO2.DE.Res.HH.Thermal.SH.Geo.CO.LPG.LPG</t>
  </si>
  <si>
    <t>EMI_per_household.kgCO2.DE.Res.HH.Thermal.SH.Geo.CO.Elc.Elec</t>
  </si>
  <si>
    <t>EMI_per_household.kgCO2.DE.Res.HH.Thermal.SH.DistrHeat</t>
  </si>
  <si>
    <t>EMI_per_household.kgCO2.DE.Res.HH.Thermal.SH.DistrHeat.SH</t>
  </si>
  <si>
    <t>EMI_per_household.kgCO2.DE.Res.HH.Thermal.SH.DistrHeat.SH.Steam_Distr</t>
  </si>
  <si>
    <t>EMI_per_household.kgCO2.DE.Res.HH.Thermal.SH.DistrHeat.SH.Elec</t>
  </si>
  <si>
    <t>EMI_per_household.kgCO2.DE.Res.HH.Thermal.SH.DistrHeat.SC</t>
  </si>
  <si>
    <t>EMI_per_household.kgCO2.DE.Res.HH.Thermal.SH.DistrHeat.SC.AC.Elec</t>
  </si>
  <si>
    <t>EMI_per_household.kgCO2.DE.Res.HH.Thermal.SH.DistrHeat.WH</t>
  </si>
  <si>
    <t>EMI_per_household.kgCO2.DE.Res.HH.Thermal.SH.DistrHeat.WH.DistrHeat.NoSolar.Steam_Distr</t>
  </si>
  <si>
    <t>EMI_per_household.kgCO2.DE.Res.HH.Thermal.SH.DistrHeat.WH.DistrHeat.Solar</t>
  </si>
  <si>
    <t>EMI_per_household.kgCO2.DE.Res.HH.Thermal.SH.DistrHeat.WH.DistrHeat.Solar.Steam_Distr</t>
  </si>
  <si>
    <t>EMI_per_household.kgCO2.DE.Res.HH.Thermal.SH.DistrHeat.WH.DistrHeat.Solar.Solar</t>
  </si>
  <si>
    <t>EMI_per_household.kgCO2.DE.Res.HH.Thermal.SH.DistrHeat.WH.Elc.NoSolar.Elec</t>
  </si>
  <si>
    <t>EMI_per_household.kgCO2.DE.Res.HH.Thermal.SH.DistrHeat.WH.Elc.Solar</t>
  </si>
  <si>
    <t>EMI_per_household.kgCO2.DE.Res.HH.Thermal.SH.DistrHeat.WH.Elc.Solar.Elec</t>
  </si>
  <si>
    <t>EMI_per_household.kgCO2.DE.Res.HH.Thermal.SH.DistrHeat.WH.Elc.Solar.Solar</t>
  </si>
  <si>
    <t>EMI_per_household.kgCO2.DE.Res.HH.Thermal.SH.DistrHeat.CO</t>
  </si>
  <si>
    <t>EMI_per_household.kgCO2.DE.Res.HH.Thermal.SH.DistrHeat.CO.LPG.LPG</t>
  </si>
  <si>
    <t>EMI_per_household.kgCO2.DE.Res.HH.Thermal.SH.DistrHeat.CO.Elc.Elec</t>
  </si>
  <si>
    <t>EMI_per_household.kgCO2.DE.Res.HH.Thermal.SH.AdvElc</t>
  </si>
  <si>
    <t>EMI_per_household.kgCO2.DE.Res.HH.Thermal.SH.AdvElc.SH</t>
  </si>
  <si>
    <t>EMI_per_household.kgCO2.DE.Res.HH.Thermal.SH.AdvElc.SH.Elec</t>
  </si>
  <si>
    <t>EMI_per_household.kgCO2.DE.Res.HH.Thermal.SH.AdvElc.SC</t>
  </si>
  <si>
    <t>EMI_per_household.kgCO2.DE.Res.HH.Thermal.SH.AdvElc.SC.AC.Elec</t>
  </si>
  <si>
    <t>EMI_per_household.kgCO2.DE.Res.HH.Thermal.SH.AdvElc.WH</t>
  </si>
  <si>
    <t>EMI_per_household.kgCO2.DE.Res.HH.Thermal.SH.AdvElc.WH.LPG.NoSolar.LPG</t>
  </si>
  <si>
    <t>EMI_per_household.kgCO2.DE.Res.HH.Thermal.SH.AdvElc.WH.LPG.Solar</t>
  </si>
  <si>
    <t>EMI_per_household.kgCO2.DE.Res.HH.Thermal.SH.AdvElc.WH.LPG.Solar.LPG</t>
  </si>
  <si>
    <t>EMI_per_household.kgCO2.DE.Res.HH.Thermal.SH.AdvElc.WH.LPG.Solar.Solar</t>
  </si>
  <si>
    <t>EMI_per_household.kgCO2.DE.Res.HH.Thermal.SH.AdvElc.WH.Elc.NoSolar.Elec</t>
  </si>
  <si>
    <t>EMI_per_household.kgCO2.DE.Res.HH.Thermal.SH.AdvElc.WH.Elc.Solar</t>
  </si>
  <si>
    <t>EMI_per_household.kgCO2.DE.Res.HH.Thermal.SH.AdvElc.WH.Elc.Solar.Elec</t>
  </si>
  <si>
    <t>EMI_per_household.kgCO2.DE.Res.HH.Thermal.SH.AdvElc.WH.Elc.Solar.Solar</t>
  </si>
  <si>
    <t>EMI_per_household.kgCO2.DE.Res.HH.Thermal.SH.AdvElc.CO</t>
  </si>
  <si>
    <t>EMI_per_household.kgCO2.DE.Res.HH.Thermal.SH.AdvElc.CO.LPG.LPG</t>
  </si>
  <si>
    <t>EMI_per_household.kgCO2.DE.Res.HH.Thermal.SH.AdvElc.CO.Elc.Elec</t>
  </si>
  <si>
    <t>EMI_per_household.kgCO2.DE.Res.HH.Thermal.SH.ConvElc</t>
  </si>
  <si>
    <t>EMI_per_household.kgCO2.DE.Res.HH.Thermal.SH.ConvElc.SH</t>
  </si>
  <si>
    <t>EMI_per_household.kgCO2.DE.Res.HH.Thermal.SH.ConvElc.SH.Elec</t>
  </si>
  <si>
    <t>EMI_per_household.kgCO2.DE.Res.HH.Thermal.SH.ConvElc.SC</t>
  </si>
  <si>
    <t>EMI_per_household.kgCO2.DE.Res.HH.Thermal.SH.ConvElc.SC.AC.Elec</t>
  </si>
  <si>
    <t>EMI_per_household.kgCO2.DE.Res.HH.Thermal.SH.ConvElc.WH</t>
  </si>
  <si>
    <t>EMI_per_household.kgCO2.DE.Res.HH.Thermal.SH.ConvElc.WH.LPG.NoSolar.LPG</t>
  </si>
  <si>
    <t>EMI_per_household.kgCO2.DE.Res.HH.Thermal.SH.ConvElc.WH.LPG.Solar</t>
  </si>
  <si>
    <t>EMI_per_household.kgCO2.DE.Res.HH.Thermal.SH.ConvElc.WH.LPG.Solar.LPG</t>
  </si>
  <si>
    <t>EMI_per_household.kgCO2.DE.Res.HH.Thermal.SH.ConvElc.WH.LPG.Solar.Solar</t>
  </si>
  <si>
    <t>EMI_per_household.kgCO2.DE.Res.HH.Thermal.SH.ConvElc.WH.Elc.NoSolar.Elec</t>
  </si>
  <si>
    <t>EMI_per_household.kgCO2.DE.Res.HH.Thermal.SH.ConvElc.WH.Elc.Solar</t>
  </si>
  <si>
    <t>EMI_per_household.kgCO2.DE.Res.HH.Thermal.SH.ConvElc.WH.Elc.Solar.Elec</t>
  </si>
  <si>
    <t>EMI_per_household.kgCO2.DE.Res.HH.Thermal.SH.ConvElc.WH.Elc.Solar.Solar</t>
  </si>
  <si>
    <t>EMI_per_household.kgCO2.DE.Res.HH.Thermal.SH.ConvElc.CO</t>
  </si>
  <si>
    <t>EMI_per_household.kgCO2.DE.Res.HH.Thermal.SH.ConvElc.CO.LPG.LPG</t>
  </si>
  <si>
    <t>EMI_per_household.kgCO2.DE.Res.HH.Thermal.SH.ConvElc.CO.Elc.Elec</t>
  </si>
  <si>
    <t>DE - Final energy consumption per surface area (detailed structure)</t>
  </si>
  <si>
    <t>FEC_per_sqm.kWh.DE.Res.HH.Thermal.SH.Solids</t>
  </si>
  <si>
    <t>FEC_per_sqm.kWh.DE.Res.HH.Thermal.SH.Solids.SH</t>
  </si>
  <si>
    <t>FEC_per_sqm.kWh.DE.Res.HH.Thermal.SH.Solids.SH.Solids</t>
  </si>
  <si>
    <t>FEC_per_sqm.kWh.DE.Res.HH.Thermal.SH.Solids.SH.Elec</t>
  </si>
  <si>
    <t>FEC_per_sqm.kWh.DE.Res.HH.Thermal.SH.Solids.SC</t>
  </si>
  <si>
    <t>FEC_per_sqm.kWh.DE.Res.HH.Thermal.SH.Solids.SC.AC.Elec</t>
  </si>
  <si>
    <t>FEC_per_sqm.kWh.DE.Res.HH.Thermal.SH.Solids.WH</t>
  </si>
  <si>
    <t>FEC_per_sqm.kWh.DE.Res.HH.Thermal.SH.Solids.WH.Solids.NoSolar.Solids</t>
  </si>
  <si>
    <t>FEC_per_sqm.kWh.DE.Res.HH.Thermal.SH.Solids.WH.LPG.NoSolar.LPG</t>
  </si>
  <si>
    <t>FEC_per_sqm.kWh.DE.Res.HH.Thermal.SH.Solids.WH.LPG.Solar</t>
  </si>
  <si>
    <t>FEC_per_sqm.kWh.DE.Res.HH.Thermal.SH.Solids.WH.LPG.Solar.LPG</t>
  </si>
  <si>
    <t>FEC_per_sqm.kWh.DE.Res.HH.Thermal.SH.Solids.WH.LPG.Solar.Solar</t>
  </si>
  <si>
    <t>FEC_per_sqm.kWh.DE.Res.HH.Thermal.SH.Solids.WH.Elc.NoSolar.Elec</t>
  </si>
  <si>
    <t>FEC_per_sqm.kWh.DE.Res.HH.Thermal.SH.Solids.WH.Elc.Solar</t>
  </si>
  <si>
    <t>FEC_per_sqm.kWh.DE.Res.HH.Thermal.SH.Solids.WH.Elc.Solar.Elec</t>
  </si>
  <si>
    <t>FEC_per_sqm.kWh.DE.Res.HH.Thermal.SH.Solids.WH.Elc.Solar.Solar</t>
  </si>
  <si>
    <t>FEC_per_sqm.kWh.DE.Res.HH.Thermal.SH.Solids.CO</t>
  </si>
  <si>
    <t>FEC_per_sqm.kWh.DE.Res.HH.Thermal.SH.Solids.CO.Solids.Solids</t>
  </si>
  <si>
    <t>FEC_per_sqm.kWh.DE.Res.HH.Thermal.SH.Solids.CO.LPG.LPG</t>
  </si>
  <si>
    <t>FEC_per_sqm.kWh.DE.Res.HH.Thermal.SH.Solids.CO.Elc.Elec</t>
  </si>
  <si>
    <t>FEC_per_sqm.kWh.DE.Res.HH.Thermal.SH.LPG</t>
  </si>
  <si>
    <t>FEC_per_sqm.kWh.DE.Res.HH.Thermal.SH.LPG.SH</t>
  </si>
  <si>
    <t>FEC_per_sqm.kWh.DE.Res.HH.Thermal.SH.LPG.SH.LPG</t>
  </si>
  <si>
    <t>FEC_per_sqm.kWh.DE.Res.HH.Thermal.SH.LPG.SH.Elec</t>
  </si>
  <si>
    <t>FEC_per_sqm.kWh.DE.Res.HH.Thermal.SH.LPG.SC</t>
  </si>
  <si>
    <t>FEC_per_sqm.kWh.DE.Res.HH.Thermal.SH.LPG.SC.AC.Elec</t>
  </si>
  <si>
    <t>FEC_per_sqm.kWh.DE.Res.HH.Thermal.SH.LPG.WH</t>
  </si>
  <si>
    <t>FEC_per_sqm.kWh.DE.Res.HH.Thermal.SH.LPG.WH.LPG.NoSolar.LPG</t>
  </si>
  <si>
    <t>FEC_per_sqm.kWh.DE.Res.HH.Thermal.SH.LPG.WH.LPG.Solar</t>
  </si>
  <si>
    <t>FEC_per_sqm.kWh.DE.Res.HH.Thermal.SH.LPG.WH.LPG.Solar.LPG</t>
  </si>
  <si>
    <t>FEC_per_sqm.kWh.DE.Res.HH.Thermal.SH.LPG.WH.LPG.Solar.Solar</t>
  </si>
  <si>
    <t>FEC_per_sqm.kWh.DE.Res.HH.Thermal.SH.LPG.WH.Elc.NoSolar.Elec</t>
  </si>
  <si>
    <t>FEC_per_sqm.kWh.DE.Res.HH.Thermal.SH.LPG.WH.Elc.Solar</t>
  </si>
  <si>
    <t>FEC_per_sqm.kWh.DE.Res.HH.Thermal.SH.LPG.WH.Elc.Solar.Elec</t>
  </si>
  <si>
    <t>FEC_per_sqm.kWh.DE.Res.HH.Thermal.SH.LPG.WH.Elc.Solar.Solar</t>
  </si>
  <si>
    <t>FEC_per_sqm.kWh.DE.Res.HH.Thermal.SH.LPG.CO</t>
  </si>
  <si>
    <t>FEC_per_sqm.kWh.DE.Res.HH.Thermal.SH.LPG.CO.LPG.LPG</t>
  </si>
  <si>
    <t>FEC_per_sqm.kWh.DE.Res.HH.Thermal.SH.LPG.CO.Elc.Elec</t>
  </si>
  <si>
    <t>FEC_per_sqm.kWh.DE.Res.HH.Thermal.SH.Oil</t>
  </si>
  <si>
    <t>FEC_per_sqm.kWh.DE.Res.HH.Thermal.SH.Oil.SH</t>
  </si>
  <si>
    <t>FEC_per_sqm.kWh.DE.Res.HH.Thermal.SH.Oil.SH.Oil</t>
  </si>
  <si>
    <t>FEC_per_sqm.kWh.DE.Res.HH.Thermal.SH.Oil.SH.Elec</t>
  </si>
  <si>
    <t>FEC_per_sqm.kWh.DE.Res.HH.Thermal.SH.Oil.SC</t>
  </si>
  <si>
    <t>FEC_per_sqm.kWh.DE.Res.HH.Thermal.SH.Oil.SC.AC.Elec</t>
  </si>
  <si>
    <t>FEC_per_sqm.kWh.DE.Res.HH.Thermal.SH.Oil.WH</t>
  </si>
  <si>
    <t>FEC_per_sqm.kWh.DE.Res.HH.Thermal.SH.Oil.WH.Oil.NoSolar.Oil</t>
  </si>
  <si>
    <t>FEC_per_sqm.kWh.DE.Res.HH.Thermal.SH.Oil.WH.Oil.Solar</t>
  </si>
  <si>
    <t>FEC_per_sqm.kWh.DE.Res.HH.Thermal.SH.Oil.WH.Oil.Solar.Oil</t>
  </si>
  <si>
    <t>FEC_per_sqm.kWh.DE.Res.HH.Thermal.SH.Oil.WH.Oil.Solar.Solar</t>
  </si>
  <si>
    <t>FEC_per_sqm.kWh.DE.Res.HH.Thermal.SH.Oil.WH.Elc.NoSolar.Elec</t>
  </si>
  <si>
    <t>FEC_per_sqm.kWh.DE.Res.HH.Thermal.SH.Oil.WH.Elc.Solar</t>
  </si>
  <si>
    <t>FEC_per_sqm.kWh.DE.Res.HH.Thermal.SH.Oil.WH.Elc.Solar.Elec</t>
  </si>
  <si>
    <t>FEC_per_sqm.kWh.DE.Res.HH.Thermal.SH.Oil.WH.Elc.Solar.Solar</t>
  </si>
  <si>
    <t>FEC_per_sqm.kWh.DE.Res.HH.Thermal.SH.Oil.CO</t>
  </si>
  <si>
    <t>FEC_per_sqm.kWh.DE.Res.HH.Thermal.SH.Oil.CO.LPG.LPG</t>
  </si>
  <si>
    <t>FEC_per_sqm.kWh.DE.Res.HH.Thermal.SH.Oil.CO.Elc.Elec</t>
  </si>
  <si>
    <t>FEC_per_sqm.kWh.DE.Res.HH.Thermal.SH.Gas</t>
  </si>
  <si>
    <t>FEC_per_sqm.kWh.DE.Res.HH.Thermal.SH.Gas.SH</t>
  </si>
  <si>
    <t>FEC_per_sqm.kWh.DE.Res.HH.Thermal.SH.Gas.SH.Gas</t>
  </si>
  <si>
    <t>FEC_per_sqm.kWh.DE.Res.HH.Thermal.SH.Gas.SH.Elec</t>
  </si>
  <si>
    <t>FEC_per_sqm.kWh.DE.Res.HH.Thermal.SH.Gas.SC</t>
  </si>
  <si>
    <t>FEC_per_sqm.kWh.DE.Res.HH.Thermal.SH.Gas.SC.AC.Elec</t>
  </si>
  <si>
    <t>FEC_per_sqm.kWh.DE.Res.HH.Thermal.SH.Gas.WH</t>
  </si>
  <si>
    <t>FEC_per_sqm.kWh.DE.Res.HH.Thermal.SH.Gas.WH.Gas.NoSolar.Gas</t>
  </si>
  <si>
    <t>FEC_per_sqm.kWh.DE.Res.HH.Thermal.SH.Gas.WH.Gas.Solar</t>
  </si>
  <si>
    <t>FEC_per_sqm.kWh.DE.Res.HH.Thermal.SH.Gas.WH.Gas.Solar.Gas</t>
  </si>
  <si>
    <t>FEC_per_sqm.kWh.DE.Res.HH.Thermal.SH.Gas.WH.Gas.Solar.Solar</t>
  </si>
  <si>
    <t>FEC_per_sqm.kWh.DE.Res.HH.Thermal.SH.Gas.WH.Elc.NoSolar.Elec</t>
  </si>
  <si>
    <t>FEC_per_sqm.kWh.DE.Res.HH.Thermal.SH.Gas.WH.Elc.Solar</t>
  </si>
  <si>
    <t>FEC_per_sqm.kWh.DE.Res.HH.Thermal.SH.Gas.WH.Elc.Solar.Elec</t>
  </si>
  <si>
    <t>FEC_per_sqm.kWh.DE.Res.HH.Thermal.SH.Gas.WH.Elc.Solar.Solar</t>
  </si>
  <si>
    <t>FEC_per_sqm.kWh.DE.Res.HH.Thermal.SH.Gas.CO</t>
  </si>
  <si>
    <t>FEC_per_sqm.kWh.DE.Res.HH.Thermal.SH.Gas.CO.Gas.Gas</t>
  </si>
  <si>
    <t>FEC_per_sqm.kWh.DE.Res.HH.Thermal.SH.Gas.CO.Elc.Elec</t>
  </si>
  <si>
    <t>FEC_per_sqm.kWh.DE.Res.HH.Thermal.SH.Biomass</t>
  </si>
  <si>
    <t>FEC_per_sqm.kWh.DE.Res.HH.Thermal.SH.Biomass.SH</t>
  </si>
  <si>
    <t>FEC_per_sqm.kWh.DE.Res.HH.Thermal.SH.Biomass.SH.Biomass</t>
  </si>
  <si>
    <t>FEC_per_sqm.kWh.DE.Res.HH.Thermal.SH.Biomass.SH.Elec</t>
  </si>
  <si>
    <t>FEC_per_sqm.kWh.DE.Res.HH.Thermal.SH.Biomass.SC</t>
  </si>
  <si>
    <t>FEC_per_sqm.kWh.DE.Res.HH.Thermal.SH.Biomass.SC.AC.Elec</t>
  </si>
  <si>
    <t>FEC_per_sqm.kWh.DE.Res.HH.Thermal.SH.Biomass.WH</t>
  </si>
  <si>
    <t>FEC_per_sqm.kWh.DE.Res.HH.Thermal.SH.Biomass.WH.Biomass.NoSolar.Biomass</t>
  </si>
  <si>
    <t>FEC_per_sqm.kWh.DE.Res.HH.Thermal.SH.Biomass.WH.Biomass.Solar</t>
  </si>
  <si>
    <t>FEC_per_sqm.kWh.DE.Res.HH.Thermal.SH.Biomass.WH.Biomass.Solar.Biomass</t>
  </si>
  <si>
    <t>FEC_per_sqm.kWh.DE.Res.HH.Thermal.SH.Biomass.WH.Biomass.Solar.Solar</t>
  </si>
  <si>
    <t>FEC_per_sqm.kWh.DE.Res.HH.Thermal.SH.Biomass.WH.LPG.NoSolar.LPG</t>
  </si>
  <si>
    <t>FEC_per_sqm.kWh.DE.Res.HH.Thermal.SH.Biomass.WH.LPG.Solar</t>
  </si>
  <si>
    <t>FEC_per_sqm.kWh.DE.Res.HH.Thermal.SH.Biomass.WH.LPG.Solar.LPG</t>
  </si>
  <si>
    <t>FEC_per_sqm.kWh.DE.Res.HH.Thermal.SH.Biomass.WH.LPG.Solar.Solar</t>
  </si>
  <si>
    <t>FEC_per_sqm.kWh.DE.Res.HH.Thermal.SH.Biomass.WH.Elc.NoSolar.Elec</t>
  </si>
  <si>
    <t>FEC_per_sqm.kWh.DE.Res.HH.Thermal.SH.Biomass.WH.Elc.Solar</t>
  </si>
  <si>
    <t>FEC_per_sqm.kWh.DE.Res.HH.Thermal.SH.Biomass.WH.Elc.Solar.Elec</t>
  </si>
  <si>
    <t>FEC_per_sqm.kWh.DE.Res.HH.Thermal.SH.Biomass.WH.Elc.Solar.Solar</t>
  </si>
  <si>
    <t>FEC_per_sqm.kWh.DE.Res.HH.Thermal.SH.Biomass.CO</t>
  </si>
  <si>
    <t>FEC_per_sqm.kWh.DE.Res.HH.Thermal.SH.Biomass.CO.Biomass.Biomass</t>
  </si>
  <si>
    <t>FEC_per_sqm.kWh.DE.Res.HH.Thermal.SH.Biomass.CO.LPG.LPG</t>
  </si>
  <si>
    <t>FEC_per_sqm.kWh.DE.Res.HH.Thermal.SH.Biomass.CO.Elc.Elec</t>
  </si>
  <si>
    <t>FEC_per_sqm.kWh.DE.Res.HH.Thermal.SH.Geo</t>
  </si>
  <si>
    <t>FEC_per_sqm.kWh.DE.Res.HH.Thermal.SH.Geo.SH</t>
  </si>
  <si>
    <t>FEC_per_sqm.kWh.DE.Res.HH.Thermal.SH.Geo.SH.Geo</t>
  </si>
  <si>
    <t>FEC_per_sqm.kWh.DE.Res.HH.Thermal.SH.Geo.SH.Elec</t>
  </si>
  <si>
    <t>FEC_per_sqm.kWh.DE.Res.HH.Thermal.SH.Geo.SC</t>
  </si>
  <si>
    <t>FEC_per_sqm.kWh.DE.Res.HH.Thermal.SH.Geo.SC.AC.Elec</t>
  </si>
  <si>
    <t>FEC_per_sqm.kWh.DE.Res.HH.Thermal.SH.Geo.WH</t>
  </si>
  <si>
    <t>FEC_per_sqm.kWh.DE.Res.HH.Thermal.SH.Geo.WH.Geo.NoSolar.Geo</t>
  </si>
  <si>
    <t>FEC_per_sqm.kWh.DE.Res.HH.Thermal.SH.Geo.WH.Geo.Solar</t>
  </si>
  <si>
    <t>FEC_per_sqm.kWh.DE.Res.HH.Thermal.SH.Geo.WH.Geo.Solar.Geo</t>
  </si>
  <si>
    <t>FEC_per_sqm.kWh.DE.Res.HH.Thermal.SH.Geo.WH.Geo.Solar.Solar</t>
  </si>
  <si>
    <t>FEC_per_sqm.kWh.DE.Res.HH.Thermal.SH.Geo.WH.Elc.NoSolar.Elec</t>
  </si>
  <si>
    <t>FEC_per_sqm.kWh.DE.Res.HH.Thermal.SH.Geo.WH.Elc.Solar</t>
  </si>
  <si>
    <t>FEC_per_sqm.kWh.DE.Res.HH.Thermal.SH.Geo.WH.Elc.Solar.Elec</t>
  </si>
  <si>
    <t>FEC_per_sqm.kWh.DE.Res.HH.Thermal.SH.Geo.WH.Elc.Solar.Solar</t>
  </si>
  <si>
    <t>FEC_per_sqm.kWh.DE.Res.HH.Thermal.SH.Geo.CO</t>
  </si>
  <si>
    <t>FEC_per_sqm.kWh.DE.Res.HH.Thermal.SH.Geo.CO.LPG.LPG</t>
  </si>
  <si>
    <t>FEC_per_sqm.kWh.DE.Res.HH.Thermal.SH.Geo.CO.Elc.Elec</t>
  </si>
  <si>
    <t>FEC_per_sqm.kWh.DE.Res.HH.Thermal.SH.DistrHeat</t>
  </si>
  <si>
    <t>FEC_per_sqm.kWh.DE.Res.HH.Thermal.SH.DistrHeat.SH</t>
  </si>
  <si>
    <t>FEC_per_sqm.kWh.DE.Res.HH.Thermal.SH.DistrHeat.SH.Steam_Distr</t>
  </si>
  <si>
    <t>FEC_per_sqm.kWh.DE.Res.HH.Thermal.SH.DistrHeat.SH.Elec</t>
  </si>
  <si>
    <t>FEC_per_sqm.kWh.DE.Res.HH.Thermal.SH.DistrHeat.SC</t>
  </si>
  <si>
    <t>FEC_per_sqm.kWh.DE.Res.HH.Thermal.SH.DistrHeat.SC.AC.Elec</t>
  </si>
  <si>
    <t>FEC_per_sqm.kWh.DE.Res.HH.Thermal.SH.DistrHeat.WH</t>
  </si>
  <si>
    <t>FEC_per_sqm.kWh.DE.Res.HH.Thermal.SH.DistrHeat.WH.DistrHeat.NoSolar.Steam_Distr</t>
  </si>
  <si>
    <t>FEC_per_sqm.kWh.DE.Res.HH.Thermal.SH.DistrHeat.WH.DistrHeat.Solar</t>
  </si>
  <si>
    <t>FEC_per_sqm.kWh.DE.Res.HH.Thermal.SH.DistrHeat.WH.DistrHeat.Solar.Steam_Distr</t>
  </si>
  <si>
    <t>FEC_per_sqm.kWh.DE.Res.HH.Thermal.SH.DistrHeat.WH.DistrHeat.Solar.Solar</t>
  </si>
  <si>
    <t>FEC_per_sqm.kWh.DE.Res.HH.Thermal.SH.DistrHeat.WH.Elc.NoSolar.Elec</t>
  </si>
  <si>
    <t>FEC_per_sqm.kWh.DE.Res.HH.Thermal.SH.DistrHeat.WH.Elc.Solar</t>
  </si>
  <si>
    <t>FEC_per_sqm.kWh.DE.Res.HH.Thermal.SH.DistrHeat.WH.Elc.Solar.Elec</t>
  </si>
  <si>
    <t>FEC_per_sqm.kWh.DE.Res.HH.Thermal.SH.DistrHeat.WH.Elc.Solar.Solar</t>
  </si>
  <si>
    <t>FEC_per_sqm.kWh.DE.Res.HH.Thermal.SH.DistrHeat.CO</t>
  </si>
  <si>
    <t>FEC_per_sqm.kWh.DE.Res.HH.Thermal.SH.DistrHeat.CO.LPG.LPG</t>
  </si>
  <si>
    <t>FEC_per_sqm.kWh.DE.Res.HH.Thermal.SH.DistrHeat.CO.Elc.Elec</t>
  </si>
  <si>
    <t>FEC_per_sqm.kWh.DE.Res.HH.Thermal.SH.AdvElc</t>
  </si>
  <si>
    <t>FEC_per_sqm.kWh.DE.Res.HH.Thermal.SH.AdvElc.SH</t>
  </si>
  <si>
    <t>FEC_per_sqm.kWh.DE.Res.HH.Thermal.SH.AdvElc.SH.Elec</t>
  </si>
  <si>
    <t>FEC_per_sqm.kWh.DE.Res.HH.Thermal.SH.AdvElc.SC</t>
  </si>
  <si>
    <t>FEC_per_sqm.kWh.DE.Res.HH.Thermal.SH.AdvElc.SC.AC.Elec</t>
  </si>
  <si>
    <t>FEC_per_sqm.kWh.DE.Res.HH.Thermal.SH.AdvElc.WH</t>
  </si>
  <si>
    <t>FEC_per_sqm.kWh.DE.Res.HH.Thermal.SH.AdvElc.WH.LPG.NoSolar.LPG</t>
  </si>
  <si>
    <t>FEC_per_sqm.kWh.DE.Res.HH.Thermal.SH.AdvElc.WH.LPG.Solar</t>
  </si>
  <si>
    <t>FEC_per_sqm.kWh.DE.Res.HH.Thermal.SH.AdvElc.WH.LPG.Solar.LPG</t>
  </si>
  <si>
    <t>FEC_per_sqm.kWh.DE.Res.HH.Thermal.SH.AdvElc.WH.LPG.Solar.Solar</t>
  </si>
  <si>
    <t>FEC_per_sqm.kWh.DE.Res.HH.Thermal.SH.AdvElc.WH.Elc.NoSolar.Elec</t>
  </si>
  <si>
    <t>FEC_per_sqm.kWh.DE.Res.HH.Thermal.SH.AdvElc.WH.Elc.Solar</t>
  </si>
  <si>
    <t>FEC_per_sqm.kWh.DE.Res.HH.Thermal.SH.AdvElc.WH.Elc.Solar.Elec</t>
  </si>
  <si>
    <t>FEC_per_sqm.kWh.DE.Res.HH.Thermal.SH.AdvElc.WH.Elc.Solar.Solar</t>
  </si>
  <si>
    <t>FEC_per_sqm.kWh.DE.Res.HH.Thermal.SH.AdvElc.CO</t>
  </si>
  <si>
    <t>FEC_per_sqm.kWh.DE.Res.HH.Thermal.SH.AdvElc.CO.LPG.LPG</t>
  </si>
  <si>
    <t>FEC_per_sqm.kWh.DE.Res.HH.Thermal.SH.AdvElc.CO.Elc.Elec</t>
  </si>
  <si>
    <t>FEC_per_sqm.kWh.DE.Res.HH.Thermal.SH.ConvElc</t>
  </si>
  <si>
    <t>FEC_per_sqm.kWh.DE.Res.HH.Thermal.SH.ConvElc.SH</t>
  </si>
  <si>
    <t>FEC_per_sqm.kWh.DE.Res.HH.Thermal.SH.ConvElc.SH.Elec</t>
  </si>
  <si>
    <t>FEC_per_sqm.kWh.DE.Res.HH.Thermal.SH.ConvElc.SC</t>
  </si>
  <si>
    <t>FEC_per_sqm.kWh.DE.Res.HH.Thermal.SH.ConvElc.SC.AC.Elec</t>
  </si>
  <si>
    <t>FEC_per_sqm.kWh.DE.Res.HH.Thermal.SH.ConvElc.WH</t>
  </si>
  <si>
    <t>FEC_per_sqm.kWh.DE.Res.HH.Thermal.SH.ConvElc.WH.LPG.NoSolar.LPG</t>
  </si>
  <si>
    <t>FEC_per_sqm.kWh.DE.Res.HH.Thermal.SH.ConvElc.WH.LPG.Solar</t>
  </si>
  <si>
    <t>FEC_per_sqm.kWh.DE.Res.HH.Thermal.SH.ConvElc.WH.LPG.Solar.LPG</t>
  </si>
  <si>
    <t>FEC_per_sqm.kWh.DE.Res.HH.Thermal.SH.ConvElc.WH.LPG.Solar.Solar</t>
  </si>
  <si>
    <t>FEC_per_sqm.kWh.DE.Res.HH.Thermal.SH.ConvElc.WH.Elc.NoSolar.Elec</t>
  </si>
  <si>
    <t>FEC_per_sqm.kWh.DE.Res.HH.Thermal.SH.ConvElc.WH.Elc.Solar</t>
  </si>
  <si>
    <t>FEC_per_sqm.kWh.DE.Res.HH.Thermal.SH.ConvElc.WH.Elc.Solar.Elec</t>
  </si>
  <si>
    <t>FEC_per_sqm.kWh.DE.Res.HH.Thermal.SH.ConvElc.WH.Elc.Solar.Solar</t>
  </si>
  <si>
    <t>FEC_per_sqm.kWh.DE.Res.HH.Thermal.SH.ConvElc.CO</t>
  </si>
  <si>
    <t>FEC_per_sqm.kWh.DE.Res.HH.Thermal.SH.ConvElc.CO.LPG.LPG</t>
  </si>
  <si>
    <t>FEC_per_sqm.kWh.DE.Res.HH.Thermal.SH.ConvElc.CO.Elc.Elec</t>
  </si>
  <si>
    <t>DE - Thermal energy service per surface area (detailed structure)</t>
  </si>
  <si>
    <t>TES_per_sqm.kWh.DE.Res.HH.Thermal.SH.Solids</t>
  </si>
  <si>
    <t>TES_per_sqm.kWh.DE.Res.HH.Thermal.SH.Solids.SH</t>
  </si>
  <si>
    <t>TES_per_sqm.kWh.DE.Res.HH.Thermal.SH.Solids.SH.Solids</t>
  </si>
  <si>
    <t>TES_per_sqm.kWh.DE.Res.HH.Thermal.SH.Solids.SH.Elec</t>
  </si>
  <si>
    <t>TES_per_sqm.kWh.DE.Res.HH.Thermal.SH.Solids.SC</t>
  </si>
  <si>
    <t>TES_per_sqm.kWh.DE.Res.HH.Thermal.SH.Solids.SC.AC.Elec</t>
  </si>
  <si>
    <t>TES_per_sqm.kWh.DE.Res.HH.Thermal.SH.Solids.WH</t>
  </si>
  <si>
    <t>TES_per_sqm.kWh.DE.Res.HH.Thermal.SH.Solids.WH.Solids.NoSolar.Solids</t>
  </si>
  <si>
    <t>TES_per_sqm.kWh.DE.Res.HH.Thermal.SH.Solids.WH.LPG.NoSolar.LPG</t>
  </si>
  <si>
    <t>TES_per_sqm.kWh.DE.Res.HH.Thermal.SH.Solids.WH.LPG.Solar</t>
  </si>
  <si>
    <t>TES_per_sqm.kWh.DE.Res.HH.Thermal.SH.Solids.WH.LPG.Solar.LPG</t>
  </si>
  <si>
    <t>TES_per_sqm.kWh.DE.Res.HH.Thermal.SH.Solids.WH.LPG.Solar.Solar</t>
  </si>
  <si>
    <t>TES_per_sqm.kWh.DE.Res.HH.Thermal.SH.Solids.WH.Elc.NoSolar.Elec</t>
  </si>
  <si>
    <t>TES_per_sqm.kWh.DE.Res.HH.Thermal.SH.Solids.WH.Elc.Solar</t>
  </si>
  <si>
    <t>TES_per_sqm.kWh.DE.Res.HH.Thermal.SH.Solids.WH.Elc.Solar.Elec</t>
  </si>
  <si>
    <t>TES_per_sqm.kWh.DE.Res.HH.Thermal.SH.Solids.WH.Elc.Solar.Solar</t>
  </si>
  <si>
    <t>TES_per_sqm.kWh.DE.Res.HH.Thermal.SH.Solids.CO</t>
  </si>
  <si>
    <t>TES_per_sqm.kWh.DE.Res.HH.Thermal.SH.Solids.CO.Solids.Solids</t>
  </si>
  <si>
    <t>TES_per_sqm.kWh.DE.Res.HH.Thermal.SH.Solids.CO.LPG.LPG</t>
  </si>
  <si>
    <t>TES_per_sqm.kWh.DE.Res.HH.Thermal.SH.Solids.CO.Elc.Elec</t>
  </si>
  <si>
    <t>TES_per_sqm.kWh.DE.Res.HH.Thermal.SH.LPG</t>
  </si>
  <si>
    <t>TES_per_sqm.kWh.DE.Res.HH.Thermal.SH.LPG.SH</t>
  </si>
  <si>
    <t>TES_per_sqm.kWh.DE.Res.HH.Thermal.SH.LPG.SH.LPG</t>
  </si>
  <si>
    <t>TES_per_sqm.kWh.DE.Res.HH.Thermal.SH.LPG.SH.Elec</t>
  </si>
  <si>
    <t>TES_per_sqm.kWh.DE.Res.HH.Thermal.SH.LPG.SC</t>
  </si>
  <si>
    <t>TES_per_sqm.kWh.DE.Res.HH.Thermal.SH.LPG.SC.AC.Elec</t>
  </si>
  <si>
    <t>TES_per_sqm.kWh.DE.Res.HH.Thermal.SH.LPG.WH</t>
  </si>
  <si>
    <t>TES_per_sqm.kWh.DE.Res.HH.Thermal.SH.LPG.WH.LPG.NoSolar.LPG</t>
  </si>
  <si>
    <t>TES_per_sqm.kWh.DE.Res.HH.Thermal.SH.LPG.WH.LPG.Solar</t>
  </si>
  <si>
    <t>TES_per_sqm.kWh.DE.Res.HH.Thermal.SH.LPG.WH.LPG.Solar.LPG</t>
  </si>
  <si>
    <t>TES_per_sqm.kWh.DE.Res.HH.Thermal.SH.LPG.WH.LPG.Solar.Solar</t>
  </si>
  <si>
    <t>TES_per_sqm.kWh.DE.Res.HH.Thermal.SH.LPG.WH.Elc.NoSolar.Elec</t>
  </si>
  <si>
    <t>TES_per_sqm.kWh.DE.Res.HH.Thermal.SH.LPG.WH.Elc.Solar</t>
  </si>
  <si>
    <t>TES_per_sqm.kWh.DE.Res.HH.Thermal.SH.LPG.WH.Elc.Solar.Elec</t>
  </si>
  <si>
    <t>TES_per_sqm.kWh.DE.Res.HH.Thermal.SH.LPG.WH.Elc.Solar.Solar</t>
  </si>
  <si>
    <t>TES_per_sqm.kWh.DE.Res.HH.Thermal.SH.LPG.CO</t>
  </si>
  <si>
    <t>TES_per_sqm.kWh.DE.Res.HH.Thermal.SH.LPG.CO.LPG.LPG</t>
  </si>
  <si>
    <t>TES_per_sqm.kWh.DE.Res.HH.Thermal.SH.LPG.CO.Elc.Elec</t>
  </si>
  <si>
    <t>TES_per_sqm.kWh.DE.Res.HH.Thermal.SH.Oil</t>
  </si>
  <si>
    <t>TES_per_sqm.kWh.DE.Res.HH.Thermal.SH.Oil.SH</t>
  </si>
  <si>
    <t>TES_per_sqm.kWh.DE.Res.HH.Thermal.SH.Oil.SH.Oil</t>
  </si>
  <si>
    <t>TES_per_sqm.kWh.DE.Res.HH.Thermal.SH.Oil.SH.Elec</t>
  </si>
  <si>
    <t>TES_per_sqm.kWh.DE.Res.HH.Thermal.SH.Oil.SC</t>
  </si>
  <si>
    <t>TES_per_sqm.kWh.DE.Res.HH.Thermal.SH.Oil.SC.AC.Elec</t>
  </si>
  <si>
    <t>TES_per_sqm.kWh.DE.Res.HH.Thermal.SH.Oil.WH</t>
  </si>
  <si>
    <t>TES_per_sqm.kWh.DE.Res.HH.Thermal.SH.Oil.WH.Oil.NoSolar.Oil</t>
  </si>
  <si>
    <t>TES_per_sqm.kWh.DE.Res.HH.Thermal.SH.Oil.WH.Oil.Solar</t>
  </si>
  <si>
    <t>TES_per_sqm.kWh.DE.Res.HH.Thermal.SH.Oil.WH.Oil.Solar.Oil</t>
  </si>
  <si>
    <t>TES_per_sqm.kWh.DE.Res.HH.Thermal.SH.Oil.WH.Oil.Solar.Solar</t>
  </si>
  <si>
    <t>TES_per_sqm.kWh.DE.Res.HH.Thermal.SH.Oil.WH.Elc.NoSolar.Elec</t>
  </si>
  <si>
    <t>TES_per_sqm.kWh.DE.Res.HH.Thermal.SH.Oil.WH.Elc.Solar</t>
  </si>
  <si>
    <t>TES_per_sqm.kWh.DE.Res.HH.Thermal.SH.Oil.WH.Elc.Solar.Elec</t>
  </si>
  <si>
    <t>TES_per_sqm.kWh.DE.Res.HH.Thermal.SH.Oil.WH.Elc.Solar.Solar</t>
  </si>
  <si>
    <t>TES_per_sqm.kWh.DE.Res.HH.Thermal.SH.Oil.CO</t>
  </si>
  <si>
    <t>TES_per_sqm.kWh.DE.Res.HH.Thermal.SH.Oil.CO.LPG.LPG</t>
  </si>
  <si>
    <t>TES_per_sqm.kWh.DE.Res.HH.Thermal.SH.Oil.CO.Elc.Elec</t>
  </si>
  <si>
    <t>TES_per_sqm.kWh.DE.Res.HH.Thermal.SH.Gas</t>
  </si>
  <si>
    <t>TES_per_sqm.kWh.DE.Res.HH.Thermal.SH.Gas.SH</t>
  </si>
  <si>
    <t>TES_per_sqm.kWh.DE.Res.HH.Thermal.SH.Gas.SH.Gas</t>
  </si>
  <si>
    <t>TES_per_sqm.kWh.DE.Res.HH.Thermal.SH.Gas.SH.Elec</t>
  </si>
  <si>
    <t>TES_per_sqm.kWh.DE.Res.HH.Thermal.SH.Gas.SC</t>
  </si>
  <si>
    <t>TES_per_sqm.kWh.DE.Res.HH.Thermal.SH.Gas.SC.AC.Elec</t>
  </si>
  <si>
    <t>TES_per_sqm.kWh.DE.Res.HH.Thermal.SH.Gas.WH</t>
  </si>
  <si>
    <t>TES_per_sqm.kWh.DE.Res.HH.Thermal.SH.Gas.WH.Gas.NoSolar.Gas</t>
  </si>
  <si>
    <t>TES_per_sqm.kWh.DE.Res.HH.Thermal.SH.Gas.WH.Gas.Solar</t>
  </si>
  <si>
    <t>TES_per_sqm.kWh.DE.Res.HH.Thermal.SH.Gas.WH.Gas.Solar.Gas</t>
  </si>
  <si>
    <t>TES_per_sqm.kWh.DE.Res.HH.Thermal.SH.Gas.WH.Gas.Solar.Solar</t>
  </si>
  <si>
    <t>TES_per_sqm.kWh.DE.Res.HH.Thermal.SH.Gas.WH.Elc.NoSolar.Elec</t>
  </si>
  <si>
    <t>TES_per_sqm.kWh.DE.Res.HH.Thermal.SH.Gas.WH.Elc.Solar</t>
  </si>
  <si>
    <t>TES_per_sqm.kWh.DE.Res.HH.Thermal.SH.Gas.WH.Elc.Solar.Elec</t>
  </si>
  <si>
    <t>TES_per_sqm.kWh.DE.Res.HH.Thermal.SH.Gas.WH.Elc.Solar.Solar</t>
  </si>
  <si>
    <t>TES_per_sqm.kWh.DE.Res.HH.Thermal.SH.Gas.CO</t>
  </si>
  <si>
    <t>TES_per_sqm.kWh.DE.Res.HH.Thermal.SH.Gas.CO.Gas.Gas</t>
  </si>
  <si>
    <t>TES_per_sqm.kWh.DE.Res.HH.Thermal.SH.Gas.CO.Elc.Elec</t>
  </si>
  <si>
    <t>TES_per_sqm.kWh.DE.Res.HH.Thermal.SH.Biomass</t>
  </si>
  <si>
    <t>TES_per_sqm.kWh.DE.Res.HH.Thermal.SH.Biomass.SH</t>
  </si>
  <si>
    <t>TES_per_sqm.kWh.DE.Res.HH.Thermal.SH.Biomass.SH.Biomass</t>
  </si>
  <si>
    <t>TES_per_sqm.kWh.DE.Res.HH.Thermal.SH.Biomass.SH.Elec</t>
  </si>
  <si>
    <t>TES_per_sqm.kWh.DE.Res.HH.Thermal.SH.Biomass.SC</t>
  </si>
  <si>
    <t>TES_per_sqm.kWh.DE.Res.HH.Thermal.SH.Biomass.SC.AC.Elec</t>
  </si>
  <si>
    <t>TES_per_sqm.kWh.DE.Res.HH.Thermal.SH.Biomass.WH</t>
  </si>
  <si>
    <t>TES_per_sqm.kWh.DE.Res.HH.Thermal.SH.Biomass.WH.Biomass.NoSolar.Biomass</t>
  </si>
  <si>
    <t>TES_per_sqm.kWh.DE.Res.HH.Thermal.SH.Biomass.WH.Biomass.Solar</t>
  </si>
  <si>
    <t>TES_per_sqm.kWh.DE.Res.HH.Thermal.SH.Biomass.WH.Biomass.Solar.Biomass</t>
  </si>
  <si>
    <t>TES_per_sqm.kWh.DE.Res.HH.Thermal.SH.Biomass.WH.Biomass.Solar.Solar</t>
  </si>
  <si>
    <t>TES_per_sqm.kWh.DE.Res.HH.Thermal.SH.Biomass.WH.LPG.NoSolar.LPG</t>
  </si>
  <si>
    <t>TES_per_sqm.kWh.DE.Res.HH.Thermal.SH.Biomass.WH.LPG.Solar</t>
  </si>
  <si>
    <t>TES_per_sqm.kWh.DE.Res.HH.Thermal.SH.Biomass.WH.LPG.Solar.LPG</t>
  </si>
  <si>
    <t>TES_per_sqm.kWh.DE.Res.HH.Thermal.SH.Biomass.WH.LPG.Solar.Solar</t>
  </si>
  <si>
    <t>TES_per_sqm.kWh.DE.Res.HH.Thermal.SH.Biomass.WH.Elc.NoSolar.Elec</t>
  </si>
  <si>
    <t>TES_per_sqm.kWh.DE.Res.HH.Thermal.SH.Biomass.WH.Elc.Solar</t>
  </si>
  <si>
    <t>TES_per_sqm.kWh.DE.Res.HH.Thermal.SH.Biomass.WH.Elc.Solar.Elec</t>
  </si>
  <si>
    <t>TES_per_sqm.kWh.DE.Res.HH.Thermal.SH.Biomass.WH.Elc.Solar.Solar</t>
  </si>
  <si>
    <t>TES_per_sqm.kWh.DE.Res.HH.Thermal.SH.Biomass.CO</t>
  </si>
  <si>
    <t>TES_per_sqm.kWh.DE.Res.HH.Thermal.SH.Biomass.CO.Biomass.Biomass</t>
  </si>
  <si>
    <t>TES_per_sqm.kWh.DE.Res.HH.Thermal.SH.Biomass.CO.LPG.LPG</t>
  </si>
  <si>
    <t>TES_per_sqm.kWh.DE.Res.HH.Thermal.SH.Biomass.CO.Elc.Elec</t>
  </si>
  <si>
    <t>TES_per_sqm.kWh.DE.Res.HH.Thermal.SH.Geo</t>
  </si>
  <si>
    <t>TES_per_sqm.kWh.DE.Res.HH.Thermal.SH.Geo.SH</t>
  </si>
  <si>
    <t>TES_per_sqm.kWh.DE.Res.HH.Thermal.SH.Geo.SH.Geo</t>
  </si>
  <si>
    <t>TES_per_sqm.kWh.DE.Res.HH.Thermal.SH.Geo.SH.Elec</t>
  </si>
  <si>
    <t>TES_per_sqm.kWh.DE.Res.HH.Thermal.SH.Geo.SC</t>
  </si>
  <si>
    <t>TES_per_sqm.kWh.DE.Res.HH.Thermal.SH.Geo.SC.AC.Elec</t>
  </si>
  <si>
    <t>TES_per_sqm.kWh.DE.Res.HH.Thermal.SH.Geo.WH</t>
  </si>
  <si>
    <t>TES_per_sqm.kWh.DE.Res.HH.Thermal.SH.Geo.WH.Geo.NoSolar.Geo</t>
  </si>
  <si>
    <t>TES_per_sqm.kWh.DE.Res.HH.Thermal.SH.Geo.WH.Geo.Solar</t>
  </si>
  <si>
    <t>TES_per_sqm.kWh.DE.Res.HH.Thermal.SH.Geo.WH.Geo.Solar.Geo</t>
  </si>
  <si>
    <t>TES_per_sqm.kWh.DE.Res.HH.Thermal.SH.Geo.WH.Geo.Solar.Solar</t>
  </si>
  <si>
    <t>TES_per_sqm.kWh.DE.Res.HH.Thermal.SH.Geo.WH.Elc.NoSolar.Elec</t>
  </si>
  <si>
    <t>TES_per_sqm.kWh.DE.Res.HH.Thermal.SH.Geo.WH.Elc.Solar</t>
  </si>
  <si>
    <t>TES_per_sqm.kWh.DE.Res.HH.Thermal.SH.Geo.WH.Elc.Solar.Elec</t>
  </si>
  <si>
    <t>TES_per_sqm.kWh.DE.Res.HH.Thermal.SH.Geo.WH.Elc.Solar.Solar</t>
  </si>
  <si>
    <t>TES_per_sqm.kWh.DE.Res.HH.Thermal.SH.Geo.CO</t>
  </si>
  <si>
    <t>TES_per_sqm.kWh.DE.Res.HH.Thermal.SH.Geo.CO.LPG.LPG</t>
  </si>
  <si>
    <t>TES_per_sqm.kWh.DE.Res.HH.Thermal.SH.Geo.CO.Elc.Elec</t>
  </si>
  <si>
    <t>TES_per_sqm.kWh.DE.Res.HH.Thermal.SH.DistrHeat</t>
  </si>
  <si>
    <t>TES_per_sqm.kWh.DE.Res.HH.Thermal.SH.DistrHeat.SH</t>
  </si>
  <si>
    <t>TES_per_sqm.kWh.DE.Res.HH.Thermal.SH.DistrHeat.SH.Steam_Distr</t>
  </si>
  <si>
    <t>TES_per_sqm.kWh.DE.Res.HH.Thermal.SH.DistrHeat.SH.Elec</t>
  </si>
  <si>
    <t>TES_per_sqm.kWh.DE.Res.HH.Thermal.SH.DistrHeat.SC</t>
  </si>
  <si>
    <t>TES_per_sqm.kWh.DE.Res.HH.Thermal.SH.DistrHeat.SC.AC.Elec</t>
  </si>
  <si>
    <t>TES_per_sqm.kWh.DE.Res.HH.Thermal.SH.DistrHeat.WH</t>
  </si>
  <si>
    <t>TES_per_sqm.kWh.DE.Res.HH.Thermal.SH.DistrHeat.WH.DistrHeat.NoSolar.Steam_Distr</t>
  </si>
  <si>
    <t>TES_per_sqm.kWh.DE.Res.HH.Thermal.SH.DistrHeat.WH.DistrHeat.Solar</t>
  </si>
  <si>
    <t>TES_per_sqm.kWh.DE.Res.HH.Thermal.SH.DistrHeat.WH.DistrHeat.Solar.Steam_Distr</t>
  </si>
  <si>
    <t>TES_per_sqm.kWh.DE.Res.HH.Thermal.SH.DistrHeat.WH.DistrHeat.Solar.Solar</t>
  </si>
  <si>
    <t>TES_per_sqm.kWh.DE.Res.HH.Thermal.SH.DistrHeat.WH.Elc.NoSolar.Elec</t>
  </si>
  <si>
    <t>TES_per_sqm.kWh.DE.Res.HH.Thermal.SH.DistrHeat.WH.Elc.Solar</t>
  </si>
  <si>
    <t>TES_per_sqm.kWh.DE.Res.HH.Thermal.SH.DistrHeat.WH.Elc.Solar.Elec</t>
  </si>
  <si>
    <t>TES_per_sqm.kWh.DE.Res.HH.Thermal.SH.DistrHeat.WH.Elc.Solar.Solar</t>
  </si>
  <si>
    <t>TES_per_sqm.kWh.DE.Res.HH.Thermal.SH.DistrHeat.CO</t>
  </si>
  <si>
    <t>TES_per_sqm.kWh.DE.Res.HH.Thermal.SH.DistrHeat.CO.LPG.LPG</t>
  </si>
  <si>
    <t>TES_per_sqm.kWh.DE.Res.HH.Thermal.SH.DistrHeat.CO.Elc.Elec</t>
  </si>
  <si>
    <t>TES_per_sqm.kWh.DE.Res.HH.Thermal.SH.AdvElc</t>
  </si>
  <si>
    <t>TES_per_sqm.kWh.DE.Res.HH.Thermal.SH.AdvElc.SH</t>
  </si>
  <si>
    <t>TES_per_sqm.kWh.DE.Res.HH.Thermal.SH.AdvElc.SH.Elec</t>
  </si>
  <si>
    <t>TES_per_sqm.kWh.DE.Res.HH.Thermal.SH.AdvElc.SC</t>
  </si>
  <si>
    <t>TES_per_sqm.kWh.DE.Res.HH.Thermal.SH.AdvElc.SC.AC.Elec</t>
  </si>
  <si>
    <t>TES_per_sqm.kWh.DE.Res.HH.Thermal.SH.AdvElc.WH</t>
  </si>
  <si>
    <t>TES_per_sqm.kWh.DE.Res.HH.Thermal.SH.AdvElc.WH.LPG.NoSolar.LPG</t>
  </si>
  <si>
    <t>TES_per_sqm.kWh.DE.Res.HH.Thermal.SH.AdvElc.WH.LPG.Solar</t>
  </si>
  <si>
    <t>TES_per_sqm.kWh.DE.Res.HH.Thermal.SH.AdvElc.WH.LPG.Solar.LPG</t>
  </si>
  <si>
    <t>TES_per_sqm.kWh.DE.Res.HH.Thermal.SH.AdvElc.WH.LPG.Solar.Solar</t>
  </si>
  <si>
    <t>TES_per_sqm.kWh.DE.Res.HH.Thermal.SH.AdvElc.WH.Elc.NoSolar.Elec</t>
  </si>
  <si>
    <t>TES_per_sqm.kWh.DE.Res.HH.Thermal.SH.AdvElc.WH.Elc.Solar</t>
  </si>
  <si>
    <t>TES_per_sqm.kWh.DE.Res.HH.Thermal.SH.AdvElc.WH.Elc.Solar.Elec</t>
  </si>
  <si>
    <t>TES_per_sqm.kWh.DE.Res.HH.Thermal.SH.AdvElc.WH.Elc.Solar.Solar</t>
  </si>
  <si>
    <t>TES_per_sqm.kWh.DE.Res.HH.Thermal.SH.AdvElc.CO</t>
  </si>
  <si>
    <t>TES_per_sqm.kWh.DE.Res.HH.Thermal.SH.AdvElc.CO.LPG.LPG</t>
  </si>
  <si>
    <t>TES_per_sqm.kWh.DE.Res.HH.Thermal.SH.AdvElc.CO.Elc.Elec</t>
  </si>
  <si>
    <t>TES_per_sqm.kWh.DE.Res.HH.Thermal.SH.ConvElc</t>
  </si>
  <si>
    <t>TES_per_sqm.kWh.DE.Res.HH.Thermal.SH.ConvElc.SH</t>
  </si>
  <si>
    <t>TES_per_sqm.kWh.DE.Res.HH.Thermal.SH.ConvElc.SH.Elec</t>
  </si>
  <si>
    <t>TES_per_sqm.kWh.DE.Res.HH.Thermal.SH.ConvElc.SC</t>
  </si>
  <si>
    <t>TES_per_sqm.kWh.DE.Res.HH.Thermal.SH.ConvElc.SC.AC.Elec</t>
  </si>
  <si>
    <t>TES_per_sqm.kWh.DE.Res.HH.Thermal.SH.ConvElc.WH</t>
  </si>
  <si>
    <t>TES_per_sqm.kWh.DE.Res.HH.Thermal.SH.ConvElc.WH.LPG.NoSolar.LPG</t>
  </si>
  <si>
    <t>TES_per_sqm.kWh.DE.Res.HH.Thermal.SH.ConvElc.WH.LPG.Solar</t>
  </si>
  <si>
    <t>TES_per_sqm.kWh.DE.Res.HH.Thermal.SH.ConvElc.WH.LPG.Solar.LPG</t>
  </si>
  <si>
    <t>TES_per_sqm.kWh.DE.Res.HH.Thermal.SH.ConvElc.WH.LPG.Solar.Solar</t>
  </si>
  <si>
    <t>TES_per_sqm.kWh.DE.Res.HH.Thermal.SH.ConvElc.WH.Elc.NoSolar.Elec</t>
  </si>
  <si>
    <t>TES_per_sqm.kWh.DE.Res.HH.Thermal.SH.ConvElc.WH.Elc.Solar</t>
  </si>
  <si>
    <t>TES_per_sqm.kWh.DE.Res.HH.Thermal.SH.ConvElc.WH.Elc.Solar.Elec</t>
  </si>
  <si>
    <t>TES_per_sqm.kWh.DE.Res.HH.Thermal.SH.ConvElc.WH.Elc.Solar.Solar</t>
  </si>
  <si>
    <t>TES_per_sqm.kWh.DE.Res.HH.Thermal.SH.ConvElc.CO</t>
  </si>
  <si>
    <t>TES_per_sqm.kWh.DE.Res.HH.Thermal.SH.ConvElc.CO.LPG.LPG</t>
  </si>
  <si>
    <t>TES_per_sqm.kWh.DE.Res.HH.Thermal.SH.ConvElc.CO.Elc.Elec</t>
  </si>
  <si>
    <t>DE - CO2 emissions per surface area (detailed structure)</t>
  </si>
  <si>
    <t>EMI_per_sqm.kgCO2.DE.Res.HH.Thermal.SH.Solids</t>
  </si>
  <si>
    <t>EMI_per_sqm.kgCO2.DE.Res.HH.Thermal.SH.Solids.SH</t>
  </si>
  <si>
    <t>EMI_per_sqm.kgCO2.DE.Res.HH.Thermal.SH.Solids.SH.Solids</t>
  </si>
  <si>
    <t>EMI_per_sqm.kgCO2.DE.Res.HH.Thermal.SH.Solids.SH.Elec</t>
  </si>
  <si>
    <t>EMI_per_sqm.kgCO2.DE.Res.HH.Thermal.SH.Solids.SC</t>
  </si>
  <si>
    <t>EMI_per_sqm.kgCO2.DE.Res.HH.Thermal.SH.Solids.SC.AC.Elec</t>
  </si>
  <si>
    <t>EMI_per_sqm.kgCO2.DE.Res.HH.Thermal.SH.Solids.WH</t>
  </si>
  <si>
    <t>EMI_per_sqm.kgCO2.DE.Res.HH.Thermal.SH.Solids.WH.Solids.NoSolar.Solids</t>
  </si>
  <si>
    <t>EMI_per_sqm.kgCO2.DE.Res.HH.Thermal.SH.Solids.WH.LPG.NoSolar.LPG</t>
  </si>
  <si>
    <t>EMI_per_sqm.kgCO2.DE.Res.HH.Thermal.SH.Solids.WH.LPG.Solar</t>
  </si>
  <si>
    <t>EMI_per_sqm.kgCO2.DE.Res.HH.Thermal.SH.Solids.WH.LPG.Solar.LPG</t>
  </si>
  <si>
    <t>EMI_per_sqm.kgCO2.DE.Res.HH.Thermal.SH.Solids.WH.LPG.Solar.Solar</t>
  </si>
  <si>
    <t>EMI_per_sqm.kgCO2.DE.Res.HH.Thermal.SH.Solids.WH.Elc.NoSolar.Elec</t>
  </si>
  <si>
    <t>EMI_per_sqm.kgCO2.DE.Res.HH.Thermal.SH.Solids.WH.Elc.Solar</t>
  </si>
  <si>
    <t>EMI_per_sqm.kgCO2.DE.Res.HH.Thermal.SH.Solids.WH.Elc.Solar.Elec</t>
  </si>
  <si>
    <t>EMI_per_sqm.kgCO2.DE.Res.HH.Thermal.SH.Solids.WH.Elc.Solar.Solar</t>
  </si>
  <si>
    <t>EMI_per_sqm.kgCO2.DE.Res.HH.Thermal.SH.Solids.CO</t>
  </si>
  <si>
    <t>EMI_per_sqm.kgCO2.DE.Res.HH.Thermal.SH.Solids.CO.Solids.Solids</t>
  </si>
  <si>
    <t>EMI_per_sqm.kgCO2.DE.Res.HH.Thermal.SH.Solids.CO.LPG.LPG</t>
  </si>
  <si>
    <t>EMI_per_sqm.kgCO2.DE.Res.HH.Thermal.SH.Solids.CO.Elc.Elec</t>
  </si>
  <si>
    <t>EMI_per_sqm.kgCO2.DE.Res.HH.Thermal.SH.LPG</t>
  </si>
  <si>
    <t>EMI_per_sqm.kgCO2.DE.Res.HH.Thermal.SH.LPG.SH</t>
  </si>
  <si>
    <t>EMI_per_sqm.kgCO2.DE.Res.HH.Thermal.SH.LPG.SH.LPG</t>
  </si>
  <si>
    <t>EMI_per_sqm.kgCO2.DE.Res.HH.Thermal.SH.LPG.SH.Elec</t>
  </si>
  <si>
    <t>EMI_per_sqm.kgCO2.DE.Res.HH.Thermal.SH.LPG.SC</t>
  </si>
  <si>
    <t>EMI_per_sqm.kgCO2.DE.Res.HH.Thermal.SH.LPG.SC.AC.Elec</t>
  </si>
  <si>
    <t>EMI_per_sqm.kgCO2.DE.Res.HH.Thermal.SH.LPG.WH</t>
  </si>
  <si>
    <t>EMI_per_sqm.kgCO2.DE.Res.HH.Thermal.SH.LPG.WH.LPG.NoSolar.LPG</t>
  </si>
  <si>
    <t>EMI_per_sqm.kgCO2.DE.Res.HH.Thermal.SH.LPG.WH.LPG.Solar</t>
  </si>
  <si>
    <t>EMI_per_sqm.kgCO2.DE.Res.HH.Thermal.SH.LPG.WH.LPG.Solar.LPG</t>
  </si>
  <si>
    <t>EMI_per_sqm.kgCO2.DE.Res.HH.Thermal.SH.LPG.WH.LPG.Solar.Solar</t>
  </si>
  <si>
    <t>EMI_per_sqm.kgCO2.DE.Res.HH.Thermal.SH.LPG.WH.Elc.NoSolar.Elec</t>
  </si>
  <si>
    <t>EMI_per_sqm.kgCO2.DE.Res.HH.Thermal.SH.LPG.WH.Elc.Solar</t>
  </si>
  <si>
    <t>EMI_per_sqm.kgCO2.DE.Res.HH.Thermal.SH.LPG.WH.Elc.Solar.Elec</t>
  </si>
  <si>
    <t>EMI_per_sqm.kgCO2.DE.Res.HH.Thermal.SH.LPG.WH.Elc.Solar.Solar</t>
  </si>
  <si>
    <t>EMI_per_sqm.kgCO2.DE.Res.HH.Thermal.SH.LPG.CO</t>
  </si>
  <si>
    <t>EMI_per_sqm.kgCO2.DE.Res.HH.Thermal.SH.LPG.CO.LPG.LPG</t>
  </si>
  <si>
    <t>EMI_per_sqm.kgCO2.DE.Res.HH.Thermal.SH.LPG.CO.Elc.Elec</t>
  </si>
  <si>
    <t>EMI_per_sqm.kgCO2.DE.Res.HH.Thermal.SH.Oil</t>
  </si>
  <si>
    <t>EMI_per_sqm.kgCO2.DE.Res.HH.Thermal.SH.Oil.SH</t>
  </si>
  <si>
    <t>EMI_per_sqm.kgCO2.DE.Res.HH.Thermal.SH.Oil.SH.Oil</t>
  </si>
  <si>
    <t>EMI_per_sqm.kgCO2.DE.Res.HH.Thermal.SH.Oil.SH.Elec</t>
  </si>
  <si>
    <t>EMI_per_sqm.kgCO2.DE.Res.HH.Thermal.SH.Oil.SC</t>
  </si>
  <si>
    <t>EMI_per_sqm.kgCO2.DE.Res.HH.Thermal.SH.Oil.SC.AC.Elec</t>
  </si>
  <si>
    <t>EMI_per_sqm.kgCO2.DE.Res.HH.Thermal.SH.Oil.WH</t>
  </si>
  <si>
    <t>EMI_per_sqm.kgCO2.DE.Res.HH.Thermal.SH.Oil.WH.Oil.NoSolar.Oil</t>
  </si>
  <si>
    <t>EMI_per_sqm.kgCO2.DE.Res.HH.Thermal.SH.Oil.WH.Oil.Solar</t>
  </si>
  <si>
    <t>EMI_per_sqm.kgCO2.DE.Res.HH.Thermal.SH.Oil.WH.Oil.Solar.Oil</t>
  </si>
  <si>
    <t>EMI_per_sqm.kgCO2.DE.Res.HH.Thermal.SH.Oil.WH.Oil.Solar.Solar</t>
  </si>
  <si>
    <t>EMI_per_sqm.kgCO2.DE.Res.HH.Thermal.SH.Oil.WH.Elc.NoSolar.Elec</t>
  </si>
  <si>
    <t>EMI_per_sqm.kgCO2.DE.Res.HH.Thermal.SH.Oil.WH.Elc.Solar</t>
  </si>
  <si>
    <t>EMI_per_sqm.kgCO2.DE.Res.HH.Thermal.SH.Oil.WH.Elc.Solar.Elec</t>
  </si>
  <si>
    <t>EMI_per_sqm.kgCO2.DE.Res.HH.Thermal.SH.Oil.WH.Elc.Solar.Solar</t>
  </si>
  <si>
    <t>EMI_per_sqm.kgCO2.DE.Res.HH.Thermal.SH.Oil.CO</t>
  </si>
  <si>
    <t>EMI_per_sqm.kgCO2.DE.Res.HH.Thermal.SH.Oil.CO.LPG.LPG</t>
  </si>
  <si>
    <t>EMI_per_sqm.kgCO2.DE.Res.HH.Thermal.SH.Oil.CO.Elc.Elec</t>
  </si>
  <si>
    <t>EMI_per_sqm.kgCO2.DE.Res.HH.Thermal.SH.Gas</t>
  </si>
  <si>
    <t>EMI_per_sqm.kgCO2.DE.Res.HH.Thermal.SH.Gas.SH</t>
  </si>
  <si>
    <t>EMI_per_sqm.kgCO2.DE.Res.HH.Thermal.SH.Gas.SH.Gas</t>
  </si>
  <si>
    <t>EMI_per_sqm.kgCO2.DE.Res.HH.Thermal.SH.Gas.SH.Elec</t>
  </si>
  <si>
    <t>EMI_per_sqm.kgCO2.DE.Res.HH.Thermal.SH.Gas.SC</t>
  </si>
  <si>
    <t>EMI_per_sqm.kgCO2.DE.Res.HH.Thermal.SH.Gas.SC.AC.Elec</t>
  </si>
  <si>
    <t>EMI_per_sqm.kgCO2.DE.Res.HH.Thermal.SH.Gas.WH</t>
  </si>
  <si>
    <t>EMI_per_sqm.kgCO2.DE.Res.HH.Thermal.SH.Gas.WH.Gas.NoSolar.Gas</t>
  </si>
  <si>
    <t>EMI_per_sqm.kgCO2.DE.Res.HH.Thermal.SH.Gas.WH.Gas.Solar</t>
  </si>
  <si>
    <t>EMI_per_sqm.kgCO2.DE.Res.HH.Thermal.SH.Gas.WH.Gas.Solar.Gas</t>
  </si>
  <si>
    <t>EMI_per_sqm.kgCO2.DE.Res.HH.Thermal.SH.Gas.WH.Gas.Solar.Solar</t>
  </si>
  <si>
    <t>EMI_per_sqm.kgCO2.DE.Res.HH.Thermal.SH.Gas.WH.Elc.NoSolar.Elec</t>
  </si>
  <si>
    <t>EMI_per_sqm.kgCO2.DE.Res.HH.Thermal.SH.Gas.WH.Elc.Solar</t>
  </si>
  <si>
    <t>EMI_per_sqm.kgCO2.DE.Res.HH.Thermal.SH.Gas.WH.Elc.Solar.Elec</t>
  </si>
  <si>
    <t>EMI_per_sqm.kgCO2.DE.Res.HH.Thermal.SH.Gas.WH.Elc.Solar.Solar</t>
  </si>
  <si>
    <t>EMI_per_sqm.kgCO2.DE.Res.HH.Thermal.SH.Gas.CO</t>
  </si>
  <si>
    <t>EMI_per_sqm.kgCO2.DE.Res.HH.Thermal.SH.Gas.CO.Gas.Gas</t>
  </si>
  <si>
    <t>EMI_per_sqm.kgCO2.DE.Res.HH.Thermal.SH.Gas.CO.Elc.Elec</t>
  </si>
  <si>
    <t>EMI_per_sqm.kgCO2.DE.Res.HH.Thermal.SH.Biomass</t>
  </si>
  <si>
    <t>EMI_per_sqm.kgCO2.DE.Res.HH.Thermal.SH.Biomass.SH</t>
  </si>
  <si>
    <t>EMI_per_sqm.kgCO2.DE.Res.HH.Thermal.SH.Biomass.SH.Biomass</t>
  </si>
  <si>
    <t>EMI_per_sqm.kgCO2.DE.Res.HH.Thermal.SH.Biomass.SH.Elec</t>
  </si>
  <si>
    <t>EMI_per_sqm.kgCO2.DE.Res.HH.Thermal.SH.Biomass.SC</t>
  </si>
  <si>
    <t>EMI_per_sqm.kgCO2.DE.Res.HH.Thermal.SH.Biomass.SC.AC.Elec</t>
  </si>
  <si>
    <t>EMI_per_sqm.kgCO2.DE.Res.HH.Thermal.SH.Biomass.WH</t>
  </si>
  <si>
    <t>EMI_per_sqm.kgCO2.DE.Res.HH.Thermal.SH.Biomass.WH.Biomass.NoSolar.Biomass</t>
  </si>
  <si>
    <t>EMI_per_sqm.kgCO2.DE.Res.HH.Thermal.SH.Biomass.WH.Biomass.Solar</t>
  </si>
  <si>
    <t>EMI_per_sqm.kgCO2.DE.Res.HH.Thermal.SH.Biomass.WH.Biomass.Solar.Biomass</t>
  </si>
  <si>
    <t>EMI_per_sqm.kgCO2.DE.Res.HH.Thermal.SH.Biomass.WH.Biomass.Solar.Solar</t>
  </si>
  <si>
    <t>EMI_per_sqm.kgCO2.DE.Res.HH.Thermal.SH.Biomass.WH.LPG.NoSolar.LPG</t>
  </si>
  <si>
    <t>EMI_per_sqm.kgCO2.DE.Res.HH.Thermal.SH.Biomass.WH.LPG.Solar</t>
  </si>
  <si>
    <t>EMI_per_sqm.kgCO2.DE.Res.HH.Thermal.SH.Biomass.WH.LPG.Solar.LPG</t>
  </si>
  <si>
    <t>EMI_per_sqm.kgCO2.DE.Res.HH.Thermal.SH.Biomass.WH.LPG.Solar.Solar</t>
  </si>
  <si>
    <t>EMI_per_sqm.kgCO2.DE.Res.HH.Thermal.SH.Biomass.WH.Elc.NoSolar.Elec</t>
  </si>
  <si>
    <t>EMI_per_sqm.kgCO2.DE.Res.HH.Thermal.SH.Biomass.WH.Elc.Solar</t>
  </si>
  <si>
    <t>EMI_per_sqm.kgCO2.DE.Res.HH.Thermal.SH.Biomass.WH.Elc.Solar.Elec</t>
  </si>
  <si>
    <t>EMI_per_sqm.kgCO2.DE.Res.HH.Thermal.SH.Biomass.WH.Elc.Solar.Solar</t>
  </si>
  <si>
    <t>EMI_per_sqm.kgCO2.DE.Res.HH.Thermal.SH.Biomass.CO</t>
  </si>
  <si>
    <t>EMI_per_sqm.kgCO2.DE.Res.HH.Thermal.SH.Biomass.CO.Biomass.Biomass</t>
  </si>
  <si>
    <t>EMI_per_sqm.kgCO2.DE.Res.HH.Thermal.SH.Biomass.CO.LPG.LPG</t>
  </si>
  <si>
    <t>EMI_per_sqm.kgCO2.DE.Res.HH.Thermal.SH.Biomass.CO.Elc.Elec</t>
  </si>
  <si>
    <t>EMI_per_sqm.kgCO2.DE.Res.HH.Thermal.SH.Geo</t>
  </si>
  <si>
    <t>EMI_per_sqm.kgCO2.DE.Res.HH.Thermal.SH.Geo.SH</t>
  </si>
  <si>
    <t>EMI_per_sqm.kgCO2.DE.Res.HH.Thermal.SH.Geo.SH.Geo</t>
  </si>
  <si>
    <t>EMI_per_sqm.kgCO2.DE.Res.HH.Thermal.SH.Geo.SH.Elec</t>
  </si>
  <si>
    <t>EMI_per_sqm.kgCO2.DE.Res.HH.Thermal.SH.Geo.SC</t>
  </si>
  <si>
    <t>EMI_per_sqm.kgCO2.DE.Res.HH.Thermal.SH.Geo.SC.AC.Elec</t>
  </si>
  <si>
    <t>EMI_per_sqm.kgCO2.DE.Res.HH.Thermal.SH.Geo.WH</t>
  </si>
  <si>
    <t>EMI_per_sqm.kgCO2.DE.Res.HH.Thermal.SH.Geo.WH.Geo.NoSolar.Geo</t>
  </si>
  <si>
    <t>EMI_per_sqm.kgCO2.DE.Res.HH.Thermal.SH.Geo.WH.Geo.Solar</t>
  </si>
  <si>
    <t>EMI_per_sqm.kgCO2.DE.Res.HH.Thermal.SH.Geo.WH.Geo.Solar.Geo</t>
  </si>
  <si>
    <t>EMI_per_sqm.kgCO2.DE.Res.HH.Thermal.SH.Geo.WH.Geo.Solar.Solar</t>
  </si>
  <si>
    <t>EMI_per_sqm.kgCO2.DE.Res.HH.Thermal.SH.Geo.WH.Elc.NoSolar.Elec</t>
  </si>
  <si>
    <t>EMI_per_sqm.kgCO2.DE.Res.HH.Thermal.SH.Geo.WH.Elc.Solar</t>
  </si>
  <si>
    <t>EMI_per_sqm.kgCO2.DE.Res.HH.Thermal.SH.Geo.WH.Elc.Solar.Elec</t>
  </si>
  <si>
    <t>EMI_per_sqm.kgCO2.DE.Res.HH.Thermal.SH.Geo.WH.Elc.Solar.Solar</t>
  </si>
  <si>
    <t>EMI_per_sqm.kgCO2.DE.Res.HH.Thermal.SH.Geo.CO</t>
  </si>
  <si>
    <t>EMI_per_sqm.kgCO2.DE.Res.HH.Thermal.SH.Geo.CO.LPG.LPG</t>
  </si>
  <si>
    <t>EMI_per_sqm.kgCO2.DE.Res.HH.Thermal.SH.Geo.CO.Elc.Elec</t>
  </si>
  <si>
    <t>EMI_per_sqm.kgCO2.DE.Res.HH.Thermal.SH.DistrHeat</t>
  </si>
  <si>
    <t>EMI_per_sqm.kgCO2.DE.Res.HH.Thermal.SH.DistrHeat.SH</t>
  </si>
  <si>
    <t>EMI_per_sqm.kgCO2.DE.Res.HH.Thermal.SH.DistrHeat.SH.Steam_Distr</t>
  </si>
  <si>
    <t>EMI_per_sqm.kgCO2.DE.Res.HH.Thermal.SH.DistrHeat.SH.Elec</t>
  </si>
  <si>
    <t>EMI_per_sqm.kgCO2.DE.Res.HH.Thermal.SH.DistrHeat.SC</t>
  </si>
  <si>
    <t>EMI_per_sqm.kgCO2.DE.Res.HH.Thermal.SH.DistrHeat.SC.AC.Elec</t>
  </si>
  <si>
    <t>EMI_per_sqm.kgCO2.DE.Res.HH.Thermal.SH.DistrHeat.WH</t>
  </si>
  <si>
    <t>EMI_per_sqm.kgCO2.DE.Res.HH.Thermal.SH.DistrHeat.WH.DistrHeat.NoSolar.Steam_Distr</t>
  </si>
  <si>
    <t>EMI_per_sqm.kgCO2.DE.Res.HH.Thermal.SH.DistrHeat.WH.DistrHeat.Solar</t>
  </si>
  <si>
    <t>EMI_per_sqm.kgCO2.DE.Res.HH.Thermal.SH.DistrHeat.WH.DistrHeat.Solar.Steam_Distr</t>
  </si>
  <si>
    <t>EMI_per_sqm.kgCO2.DE.Res.HH.Thermal.SH.DistrHeat.WH.DistrHeat.Solar.Solar</t>
  </si>
  <si>
    <t>EMI_per_sqm.kgCO2.DE.Res.HH.Thermal.SH.DistrHeat.WH.Elc.NoSolar.Elec</t>
  </si>
  <si>
    <t>EMI_per_sqm.kgCO2.DE.Res.HH.Thermal.SH.DistrHeat.WH.Elc.Solar</t>
  </si>
  <si>
    <t>EMI_per_sqm.kgCO2.DE.Res.HH.Thermal.SH.DistrHeat.WH.Elc.Solar.Elec</t>
  </si>
  <si>
    <t>EMI_per_sqm.kgCO2.DE.Res.HH.Thermal.SH.DistrHeat.WH.Elc.Solar.Solar</t>
  </si>
  <si>
    <t>EMI_per_sqm.kgCO2.DE.Res.HH.Thermal.SH.DistrHeat.CO</t>
  </si>
  <si>
    <t>EMI_per_sqm.kgCO2.DE.Res.HH.Thermal.SH.DistrHeat.CO.LPG.LPG</t>
  </si>
  <si>
    <t>EMI_per_sqm.kgCO2.DE.Res.HH.Thermal.SH.DistrHeat.CO.Elc.Elec</t>
  </si>
  <si>
    <t>EMI_per_sqm.kgCO2.DE.Res.HH.Thermal.SH.AdvElc</t>
  </si>
  <si>
    <t>EMI_per_sqm.kgCO2.DE.Res.HH.Thermal.SH.AdvElc.SH</t>
  </si>
  <si>
    <t>EMI_per_sqm.kgCO2.DE.Res.HH.Thermal.SH.AdvElc.SH.Elec</t>
  </si>
  <si>
    <t>EMI_per_sqm.kgCO2.DE.Res.HH.Thermal.SH.AdvElc.SC</t>
  </si>
  <si>
    <t>EMI_per_sqm.kgCO2.DE.Res.HH.Thermal.SH.AdvElc.SC.AC.Elec</t>
  </si>
  <si>
    <t>EMI_per_sqm.kgCO2.DE.Res.HH.Thermal.SH.AdvElc.WH</t>
  </si>
  <si>
    <t>EMI_per_sqm.kgCO2.DE.Res.HH.Thermal.SH.AdvElc.WH.LPG.NoSolar.LPG</t>
  </si>
  <si>
    <t>EMI_per_sqm.kgCO2.DE.Res.HH.Thermal.SH.AdvElc.WH.LPG.Solar</t>
  </si>
  <si>
    <t>EMI_per_sqm.kgCO2.DE.Res.HH.Thermal.SH.AdvElc.WH.LPG.Solar.LPG</t>
  </si>
  <si>
    <t>EMI_per_sqm.kgCO2.DE.Res.HH.Thermal.SH.AdvElc.WH.LPG.Solar.Solar</t>
  </si>
  <si>
    <t>EMI_per_sqm.kgCO2.DE.Res.HH.Thermal.SH.AdvElc.WH.Elc.NoSolar.Elec</t>
  </si>
  <si>
    <t>EMI_per_sqm.kgCO2.DE.Res.HH.Thermal.SH.AdvElc.WH.Elc.Solar</t>
  </si>
  <si>
    <t>EMI_per_sqm.kgCO2.DE.Res.HH.Thermal.SH.AdvElc.WH.Elc.Solar.Elec</t>
  </si>
  <si>
    <t>EMI_per_sqm.kgCO2.DE.Res.HH.Thermal.SH.AdvElc.WH.Elc.Solar.Solar</t>
  </si>
  <si>
    <t>EMI_per_sqm.kgCO2.DE.Res.HH.Thermal.SH.AdvElc.CO</t>
  </si>
  <si>
    <t>EMI_per_sqm.kgCO2.DE.Res.HH.Thermal.SH.AdvElc.CO.LPG.LPG</t>
  </si>
  <si>
    <t>EMI_per_sqm.kgCO2.DE.Res.HH.Thermal.SH.AdvElc.CO.Elc.Elec</t>
  </si>
  <si>
    <t>EMI_per_sqm.kgCO2.DE.Res.HH.Thermal.SH.ConvElc</t>
  </si>
  <si>
    <t>EMI_per_sqm.kgCO2.DE.Res.HH.Thermal.SH.ConvElc.SH</t>
  </si>
  <si>
    <t>EMI_per_sqm.kgCO2.DE.Res.HH.Thermal.SH.ConvElc.SH.Elec</t>
  </si>
  <si>
    <t>EMI_per_sqm.kgCO2.DE.Res.HH.Thermal.SH.ConvElc.SC</t>
  </si>
  <si>
    <t>EMI_per_sqm.kgCO2.DE.Res.HH.Thermal.SH.ConvElc.SC.AC.Elec</t>
  </si>
  <si>
    <t>EMI_per_sqm.kgCO2.DE.Res.HH.Thermal.SH.ConvElc.WH</t>
  </si>
  <si>
    <t>EMI_per_sqm.kgCO2.DE.Res.HH.Thermal.SH.ConvElc.WH.LPG.NoSolar.LPG</t>
  </si>
  <si>
    <t>EMI_per_sqm.kgCO2.DE.Res.HH.Thermal.SH.ConvElc.WH.LPG.Solar</t>
  </si>
  <si>
    <t>EMI_per_sqm.kgCO2.DE.Res.HH.Thermal.SH.ConvElc.WH.LPG.Solar.LPG</t>
  </si>
  <si>
    <t>EMI_per_sqm.kgCO2.DE.Res.HH.Thermal.SH.ConvElc.WH.LPG.Solar.Solar</t>
  </si>
  <si>
    <t>EMI_per_sqm.kgCO2.DE.Res.HH.Thermal.SH.ConvElc.WH.Elc.NoSolar.Elec</t>
  </si>
  <si>
    <t>EMI_per_sqm.kgCO2.DE.Res.HH.Thermal.SH.ConvElc.WH.Elc.Solar</t>
  </si>
  <si>
    <t>EMI_per_sqm.kgCO2.DE.Res.HH.Thermal.SH.ConvElc.WH.Elc.Solar.Elec</t>
  </si>
  <si>
    <t>EMI_per_sqm.kgCO2.DE.Res.HH.Thermal.SH.ConvElc.WH.Elc.Solar.Solar</t>
  </si>
  <si>
    <t>EMI_per_sqm.kgCO2.DE.Res.HH.Thermal.SH.ConvElc.CO</t>
  </si>
  <si>
    <t>EMI_per_sqm.kgCO2.DE.Res.HH.Thermal.SH.ConvElc.CO.LPG.LPG</t>
  </si>
  <si>
    <t>EMI_per_sqm.kgCO2.DE.Res.HH.Thermal.SH.ConvElc.CO.Elc.Elec</t>
  </si>
  <si>
    <t>DE - Final energy consumption in new and renovated households (detailed structure)</t>
  </si>
  <si>
    <t>FEC.ktoe.DE.Res.HHnew.Thermal.SH.Solids</t>
  </si>
  <si>
    <t>FEC.ktoe.DE.Res.HHnew.Thermal.SH.Solids.SH</t>
  </si>
  <si>
    <t>FEC.ktoe.DE.Res.HHnew.Thermal.SH.Solids.SH.Solids</t>
  </si>
  <si>
    <t>FEC.ktoe.DE.Res.HHnew.Thermal.SH.Solids.SH.Elec</t>
  </si>
  <si>
    <t>FEC.ktoe.DE.Res.HHnew.Thermal.SH.Solids.SC</t>
  </si>
  <si>
    <t>FEC.ktoe.DE.Res.HHnew.Thermal.SH.Solids.SC.AC.Elec</t>
  </si>
  <si>
    <t>FEC.ktoe.DE.Res.HHnew.Thermal.SH.Solids.WH</t>
  </si>
  <si>
    <t>FEC.ktoe.DE.Res.HHnew.Thermal.SH.Solids.WH.Solids.NoSolar.Solids</t>
  </si>
  <si>
    <t>FEC.ktoe.DE.Res.HHnew.Thermal.SH.Solids.WH.LPG.NoSolar.LPG</t>
  </si>
  <si>
    <t>FEC.ktoe.DE.Res.HHnew.Thermal.SH.Solids.WH.LPG.Solar</t>
  </si>
  <si>
    <t>FEC.ktoe.DE.Res.HHnew.Thermal.SH.Solids.WH.LPG.Solar.LPG</t>
  </si>
  <si>
    <t>FEC.ktoe.DE.Res.HHnew.Thermal.SH.Solids.WH.LPG.Solar.Solar</t>
  </si>
  <si>
    <t>FEC.ktoe.DE.Res.HHnew.Thermal.SH.Solids.WH.Elc.NoSolar.Elec</t>
  </si>
  <si>
    <t>FEC.ktoe.DE.Res.HHnew.Thermal.SH.Solids.WH.Elc.Solar</t>
  </si>
  <si>
    <t>FEC.ktoe.DE.Res.HHnew.Thermal.SH.Solids.WH.Elc.Solar.Elec</t>
  </si>
  <si>
    <t>FEC.ktoe.DE.Res.HHnew.Thermal.SH.Solids.WH.Elc.Solar.Solar</t>
  </si>
  <si>
    <t>FEC.ktoe.DE.Res.HHnew.Thermal.SH.Solids.CO</t>
  </si>
  <si>
    <t>FEC.ktoe.DE.Res.HHnew.Thermal.SH.Solids.CO.Solids.Solids</t>
  </si>
  <si>
    <t>FEC.ktoe.DE.Res.HHnew.Thermal.SH.Solids.CO.LPG.LPG</t>
  </si>
  <si>
    <t>FEC.ktoe.DE.Res.HHnew.Thermal.SH.Solids.CO.Elc.Elec</t>
  </si>
  <si>
    <t>FEC.ktoe.DE.Res.HHnew.Thermal.SH.LPG</t>
  </si>
  <si>
    <t>FEC.ktoe.DE.Res.HHnew.Thermal.SH.LPG.SH</t>
  </si>
  <si>
    <t>FEC.ktoe.DE.Res.HHnew.Thermal.SH.LPG.SH.LPG</t>
  </si>
  <si>
    <t>FEC.ktoe.DE.Res.HHnew.Thermal.SH.LPG.SH.Elec</t>
  </si>
  <si>
    <t>FEC.ktoe.DE.Res.HHnew.Thermal.SH.LPG.SC</t>
  </si>
  <si>
    <t>FEC.ktoe.DE.Res.HHnew.Thermal.SH.LPG.SC.AC.Elec</t>
  </si>
  <si>
    <t>FEC.ktoe.DE.Res.HHnew.Thermal.SH.LPG.WH</t>
  </si>
  <si>
    <t>FEC.ktoe.DE.Res.HHnew.Thermal.SH.LPG.WH.LPG.NoSolar.LPG</t>
  </si>
  <si>
    <t>FEC.ktoe.DE.Res.HHnew.Thermal.SH.LPG.WH.LPG.Solar</t>
  </si>
  <si>
    <t>FEC.ktoe.DE.Res.HHnew.Thermal.SH.LPG.WH.LPG.Solar.LPG</t>
  </si>
  <si>
    <t>FEC.ktoe.DE.Res.HHnew.Thermal.SH.LPG.WH.LPG.Solar.Solar</t>
  </si>
  <si>
    <t>FEC.ktoe.DE.Res.HHnew.Thermal.SH.LPG.WH.Elc.NoSolar.Elec</t>
  </si>
  <si>
    <t>FEC.ktoe.DE.Res.HHnew.Thermal.SH.LPG.WH.Elc.Solar</t>
  </si>
  <si>
    <t>FEC.ktoe.DE.Res.HHnew.Thermal.SH.LPG.WH.Elc.Solar.Elec</t>
  </si>
  <si>
    <t>FEC.ktoe.DE.Res.HHnew.Thermal.SH.LPG.WH.Elc.Solar.Solar</t>
  </si>
  <si>
    <t>FEC.ktoe.DE.Res.HHnew.Thermal.SH.LPG.CO</t>
  </si>
  <si>
    <t>FEC.ktoe.DE.Res.HHnew.Thermal.SH.LPG.CO.LPG.LPG</t>
  </si>
  <si>
    <t>FEC.ktoe.DE.Res.HHnew.Thermal.SH.LPG.CO.Elc.Elec</t>
  </si>
  <si>
    <t>FEC.ktoe.DE.Res.HHnew.Thermal.SH.Oil</t>
  </si>
  <si>
    <t>FEC.ktoe.DE.Res.HHnew.Thermal.SH.Oil.SH</t>
  </si>
  <si>
    <t>FEC.ktoe.DE.Res.HHnew.Thermal.SH.Oil.SH.Oil</t>
  </si>
  <si>
    <t>FEC.ktoe.DE.Res.HHnew.Thermal.SH.Oil.SH.Elec</t>
  </si>
  <si>
    <t>FEC.ktoe.DE.Res.HHnew.Thermal.SH.Oil.SC</t>
  </si>
  <si>
    <t>FEC.ktoe.DE.Res.HHnew.Thermal.SH.Oil.SC.AC.Elec</t>
  </si>
  <si>
    <t>FEC.ktoe.DE.Res.HHnew.Thermal.SH.Oil.WH</t>
  </si>
  <si>
    <t>FEC.ktoe.DE.Res.HHnew.Thermal.SH.Oil.WH.Oil.NoSolar.Oil</t>
  </si>
  <si>
    <t>FEC.ktoe.DE.Res.HHnew.Thermal.SH.Oil.WH.Oil.Solar</t>
  </si>
  <si>
    <t>FEC.ktoe.DE.Res.HHnew.Thermal.SH.Oil.WH.Oil.Solar.Oil</t>
  </si>
  <si>
    <t>FEC.ktoe.DE.Res.HHnew.Thermal.SH.Oil.WH.Oil.Solar.Solar</t>
  </si>
  <si>
    <t>FEC.ktoe.DE.Res.HHnew.Thermal.SH.Oil.WH.Elc.NoSolar.Elec</t>
  </si>
  <si>
    <t>FEC.ktoe.DE.Res.HHnew.Thermal.SH.Oil.WH.Elc.Solar</t>
  </si>
  <si>
    <t>FEC.ktoe.DE.Res.HHnew.Thermal.SH.Oil.WH.Elc.Solar.Elec</t>
  </si>
  <si>
    <t>FEC.ktoe.DE.Res.HHnew.Thermal.SH.Oil.WH.Elc.Solar.Solar</t>
  </si>
  <si>
    <t>FEC.ktoe.DE.Res.HHnew.Thermal.SH.Oil.CO</t>
  </si>
  <si>
    <t>FEC.ktoe.DE.Res.HHnew.Thermal.SH.Oil.CO.LPG.LPG</t>
  </si>
  <si>
    <t>FEC.ktoe.DE.Res.HHnew.Thermal.SH.Oil.CO.Elc.Elec</t>
  </si>
  <si>
    <t>FEC.ktoe.DE.Res.HHnew.Thermal.SH.Gas</t>
  </si>
  <si>
    <t>FEC.ktoe.DE.Res.HHnew.Thermal.SH.Gas.SH</t>
  </si>
  <si>
    <t>FEC.ktoe.DE.Res.HHnew.Thermal.SH.Gas.SH.Gas</t>
  </si>
  <si>
    <t>FEC.ktoe.DE.Res.HHnew.Thermal.SH.Gas.SH.Elec</t>
  </si>
  <si>
    <t>FEC.ktoe.DE.Res.HHnew.Thermal.SH.Gas.SC</t>
  </si>
  <si>
    <t>FEC.ktoe.DE.Res.HHnew.Thermal.SH.Gas.SC.AC.Elec</t>
  </si>
  <si>
    <t>FEC.ktoe.DE.Res.HHnew.Thermal.SH.Gas.WH</t>
  </si>
  <si>
    <t>FEC.ktoe.DE.Res.HHnew.Thermal.SH.Gas.WH.Gas.NoSolar.Gas</t>
  </si>
  <si>
    <t>FEC.ktoe.DE.Res.HHnew.Thermal.SH.Gas.WH.Gas.Solar</t>
  </si>
  <si>
    <t>FEC.ktoe.DE.Res.HHnew.Thermal.SH.Gas.WH.Gas.Solar.Gas</t>
  </si>
  <si>
    <t>FEC.ktoe.DE.Res.HHnew.Thermal.SH.Gas.WH.Gas.Solar.Solar</t>
  </si>
  <si>
    <t>FEC.ktoe.DE.Res.HHnew.Thermal.SH.Gas.WH.Elc.NoSolar.Elec</t>
  </si>
  <si>
    <t>FEC.ktoe.DE.Res.HHnew.Thermal.SH.Gas.WH.Elc.Solar</t>
  </si>
  <si>
    <t>FEC.ktoe.DE.Res.HHnew.Thermal.SH.Gas.WH.Elc.Solar.Elec</t>
  </si>
  <si>
    <t>FEC.ktoe.DE.Res.HHnew.Thermal.SH.Gas.WH.Elc.Solar.Solar</t>
  </si>
  <si>
    <t>FEC.ktoe.DE.Res.HHnew.Thermal.SH.Gas.CO</t>
  </si>
  <si>
    <t>FEC.ktoe.DE.Res.HHnew.Thermal.SH.Gas.CO.Gas.Gas</t>
  </si>
  <si>
    <t>FEC.ktoe.DE.Res.HHnew.Thermal.SH.Gas.CO.Elc.Elec</t>
  </si>
  <si>
    <t>FEC.ktoe.DE.Res.HHnew.Thermal.SH.Biomass</t>
  </si>
  <si>
    <t>FEC.ktoe.DE.Res.HHnew.Thermal.SH.Biomass.SH</t>
  </si>
  <si>
    <t>FEC.ktoe.DE.Res.HHnew.Thermal.SH.Biomass.SH.Biomass</t>
  </si>
  <si>
    <t>FEC.ktoe.DE.Res.HHnew.Thermal.SH.Biomass.SH.Elec</t>
  </si>
  <si>
    <t>FEC.ktoe.DE.Res.HHnew.Thermal.SH.Biomass.SC</t>
  </si>
  <si>
    <t>FEC.ktoe.DE.Res.HHnew.Thermal.SH.Biomass.SC.AC.Elec</t>
  </si>
  <si>
    <t>FEC.ktoe.DE.Res.HHnew.Thermal.SH.Biomass.WH</t>
  </si>
  <si>
    <t>FEC.ktoe.DE.Res.HHnew.Thermal.SH.Biomass.WH.Biomass.NoSolar.Biomass</t>
  </si>
  <si>
    <t>FEC.ktoe.DE.Res.HHnew.Thermal.SH.Biomass.WH.Biomass.Solar</t>
  </si>
  <si>
    <t>FEC.ktoe.DE.Res.HHnew.Thermal.SH.Biomass.WH.Biomass.Solar.Biomass</t>
  </si>
  <si>
    <t>FEC.ktoe.DE.Res.HHnew.Thermal.SH.Biomass.WH.Biomass.Solar.Solar</t>
  </si>
  <si>
    <t>FEC.ktoe.DE.Res.HHnew.Thermal.SH.Biomass.WH.LPG.NoSolar.LPG</t>
  </si>
  <si>
    <t>FEC.ktoe.DE.Res.HHnew.Thermal.SH.Biomass.WH.LPG.Solar</t>
  </si>
  <si>
    <t>FEC.ktoe.DE.Res.HHnew.Thermal.SH.Biomass.WH.LPG.Solar.LPG</t>
  </si>
  <si>
    <t>FEC.ktoe.DE.Res.HHnew.Thermal.SH.Biomass.WH.LPG.Solar.Solar</t>
  </si>
  <si>
    <t>FEC.ktoe.DE.Res.HHnew.Thermal.SH.Biomass.WH.Elc.NoSolar.Elec</t>
  </si>
  <si>
    <t>FEC.ktoe.DE.Res.HHnew.Thermal.SH.Biomass.WH.Elc.Solar</t>
  </si>
  <si>
    <t>FEC.ktoe.DE.Res.HHnew.Thermal.SH.Biomass.WH.Elc.Solar.Elec</t>
  </si>
  <si>
    <t>FEC.ktoe.DE.Res.HHnew.Thermal.SH.Biomass.WH.Elc.Solar.Solar</t>
  </si>
  <si>
    <t>FEC.ktoe.DE.Res.HHnew.Thermal.SH.Biomass.CO</t>
  </si>
  <si>
    <t>FEC.ktoe.DE.Res.HHnew.Thermal.SH.Biomass.CO.Biomass.Biomass</t>
  </si>
  <si>
    <t>FEC.ktoe.DE.Res.HHnew.Thermal.SH.Biomass.CO.LPG.LPG</t>
  </si>
  <si>
    <t>FEC.ktoe.DE.Res.HHnew.Thermal.SH.Biomass.CO.Elc.Elec</t>
  </si>
  <si>
    <t>FEC.ktoe.DE.Res.HHnew.Thermal.SH.Geo</t>
  </si>
  <si>
    <t>FEC.ktoe.DE.Res.HHnew.Thermal.SH.Geo.SH</t>
  </si>
  <si>
    <t>FEC.ktoe.DE.Res.HHnew.Thermal.SH.Geo.SH.Geo</t>
  </si>
  <si>
    <t>FEC.ktoe.DE.Res.HHnew.Thermal.SH.Geo.SH.Elec</t>
  </si>
  <si>
    <t>FEC.ktoe.DE.Res.HHnew.Thermal.SH.Geo.SC</t>
  </si>
  <si>
    <t>FEC.ktoe.DE.Res.HHnew.Thermal.SH.Geo.SC.AC.Elec</t>
  </si>
  <si>
    <t>FEC.ktoe.DE.Res.HHnew.Thermal.SH.Geo.WH</t>
  </si>
  <si>
    <t>FEC.ktoe.DE.Res.HHnew.Thermal.SH.Geo.WH.Geo.NoSolar.Geo</t>
  </si>
  <si>
    <t>FEC.ktoe.DE.Res.HHnew.Thermal.SH.Geo.WH.Geo.Solar</t>
  </si>
  <si>
    <t>FEC.ktoe.DE.Res.HHnew.Thermal.SH.Geo.WH.Geo.Solar.Geo</t>
  </si>
  <si>
    <t>FEC.ktoe.DE.Res.HHnew.Thermal.SH.Geo.WH.Geo.Solar.Solar</t>
  </si>
  <si>
    <t>FEC.ktoe.DE.Res.HHnew.Thermal.SH.Geo.WH.Elc.NoSolar.Elec</t>
  </si>
  <si>
    <t>FEC.ktoe.DE.Res.HHnew.Thermal.SH.Geo.WH.Elc.Solar</t>
  </si>
  <si>
    <t>FEC.ktoe.DE.Res.HHnew.Thermal.SH.Geo.WH.Elc.Solar.Elec</t>
  </si>
  <si>
    <t>FEC.ktoe.DE.Res.HHnew.Thermal.SH.Geo.WH.Elc.Solar.Solar</t>
  </si>
  <si>
    <t>FEC.ktoe.DE.Res.HHnew.Thermal.SH.Geo.CO</t>
  </si>
  <si>
    <t>FEC.ktoe.DE.Res.HHnew.Thermal.SH.Geo.CO.LPG.LPG</t>
  </si>
  <si>
    <t>FEC.ktoe.DE.Res.HHnew.Thermal.SH.Geo.CO.Elc.Elec</t>
  </si>
  <si>
    <t>FEC.ktoe.DE.Res.HHnew.Thermal.SH.DistrHeat</t>
  </si>
  <si>
    <t>FEC.ktoe.DE.Res.HHnew.Thermal.SH.DistrHeat.SH</t>
  </si>
  <si>
    <t>FEC.ktoe.DE.Res.HHnew.Thermal.SH.DistrHeat.SH.Steam_Distr</t>
  </si>
  <si>
    <t>FEC.ktoe.DE.Res.HHnew.Thermal.SH.DistrHeat.SH.Elec</t>
  </si>
  <si>
    <t>FEC.ktoe.DE.Res.HHnew.Thermal.SH.DistrHeat.SC</t>
  </si>
  <si>
    <t>FEC.ktoe.DE.Res.HHnew.Thermal.SH.DistrHeat.SC.AC.Elec</t>
  </si>
  <si>
    <t>FEC.ktoe.DE.Res.HHnew.Thermal.SH.DistrHeat.WH</t>
  </si>
  <si>
    <t>FEC.ktoe.DE.Res.HHnew.Thermal.SH.DistrHeat.WH.DistrHeat.NoSolar.Steam_Distr</t>
  </si>
  <si>
    <t>FEC.ktoe.DE.Res.HHnew.Thermal.SH.DistrHeat.WH.DistrHeat.Solar</t>
  </si>
  <si>
    <t>FEC.ktoe.DE.Res.HHnew.Thermal.SH.DistrHeat.WH.DistrHeat.Solar.Steam_Distr</t>
  </si>
  <si>
    <t>FEC.ktoe.DE.Res.HHnew.Thermal.SH.DistrHeat.WH.DistrHeat.Solar.Solar</t>
  </si>
  <si>
    <t>FEC.ktoe.DE.Res.HHnew.Thermal.SH.DistrHeat.WH.Elc.NoSolar.Elec</t>
  </si>
  <si>
    <t>FEC.ktoe.DE.Res.HHnew.Thermal.SH.DistrHeat.WH.Elc.Solar</t>
  </si>
  <si>
    <t>FEC.ktoe.DE.Res.HHnew.Thermal.SH.DistrHeat.WH.Elc.Solar.Elec</t>
  </si>
  <si>
    <t>FEC.ktoe.DE.Res.HHnew.Thermal.SH.DistrHeat.WH.Elc.Solar.Solar</t>
  </si>
  <si>
    <t>FEC.ktoe.DE.Res.HHnew.Thermal.SH.DistrHeat.CO</t>
  </si>
  <si>
    <t>FEC.ktoe.DE.Res.HHnew.Thermal.SH.DistrHeat.CO.LPG.LPG</t>
  </si>
  <si>
    <t>FEC.ktoe.DE.Res.HHnew.Thermal.SH.DistrHeat.CO.Elc.Elec</t>
  </si>
  <si>
    <t>FEC.ktoe.DE.Res.HHnew.Thermal.SH.AdvElc</t>
  </si>
  <si>
    <t>FEC.ktoe.DE.Res.HHnew.Thermal.SH.AdvElc.SH</t>
  </si>
  <si>
    <t>FEC.ktoe.DE.Res.HHnew.Thermal.SH.AdvElc.SH.Elec</t>
  </si>
  <si>
    <t>FEC.ktoe.DE.Res.HHnew.Thermal.SH.AdvElc.SC</t>
  </si>
  <si>
    <t>FEC.ktoe.DE.Res.HHnew.Thermal.SH.AdvElc.SC.AC.Elec</t>
  </si>
  <si>
    <t>FEC.ktoe.DE.Res.HHnew.Thermal.SH.AdvElc.WH</t>
  </si>
  <si>
    <t>FEC.ktoe.DE.Res.HHnew.Thermal.SH.AdvElc.WH.LPG.NoSolar.LPG</t>
  </si>
  <si>
    <t>FEC.ktoe.DE.Res.HHnew.Thermal.SH.AdvElc.WH.LPG.Solar</t>
  </si>
  <si>
    <t>FEC.ktoe.DE.Res.HHnew.Thermal.SH.AdvElc.WH.LPG.Solar.LPG</t>
  </si>
  <si>
    <t>FEC.ktoe.DE.Res.HHnew.Thermal.SH.AdvElc.WH.LPG.Solar.Solar</t>
  </si>
  <si>
    <t>FEC.ktoe.DE.Res.HHnew.Thermal.SH.AdvElc.WH.Elc.NoSolar.Elec</t>
  </si>
  <si>
    <t>FEC.ktoe.DE.Res.HHnew.Thermal.SH.AdvElc.WH.Elc.Solar</t>
  </si>
  <si>
    <t>FEC.ktoe.DE.Res.HHnew.Thermal.SH.AdvElc.WH.Elc.Solar.Elec</t>
  </si>
  <si>
    <t>FEC.ktoe.DE.Res.HHnew.Thermal.SH.AdvElc.WH.Elc.Solar.Solar</t>
  </si>
  <si>
    <t>FEC.ktoe.DE.Res.HHnew.Thermal.SH.AdvElc.CO</t>
  </si>
  <si>
    <t>FEC.ktoe.DE.Res.HHnew.Thermal.SH.AdvElc.CO.LPG.LPG</t>
  </si>
  <si>
    <t>FEC.ktoe.DE.Res.HHnew.Thermal.SH.AdvElc.CO.Elc.Elec</t>
  </si>
  <si>
    <t>FEC.ktoe.DE.Res.HHnew.Thermal.SH.ConvElc</t>
  </si>
  <si>
    <t>FEC.ktoe.DE.Res.HHnew.Thermal.SH.ConvElc.SH</t>
  </si>
  <si>
    <t>FEC.ktoe.DE.Res.HHnew.Thermal.SH.ConvElc.SH.Elec</t>
  </si>
  <si>
    <t>FEC.ktoe.DE.Res.HHnew.Thermal.SH.ConvElc.SC</t>
  </si>
  <si>
    <t>FEC.ktoe.DE.Res.HHnew.Thermal.SH.ConvElc.SC.AC.Elec</t>
  </si>
  <si>
    <t>FEC.ktoe.DE.Res.HHnew.Thermal.SH.ConvElc.WH</t>
  </si>
  <si>
    <t>FEC.ktoe.DE.Res.HHnew.Thermal.SH.ConvElc.WH.LPG.NoSolar.LPG</t>
  </si>
  <si>
    <t>FEC.ktoe.DE.Res.HHnew.Thermal.SH.ConvElc.WH.LPG.Solar</t>
  </si>
  <si>
    <t>FEC.ktoe.DE.Res.HHnew.Thermal.SH.ConvElc.WH.LPG.Solar.LPG</t>
  </si>
  <si>
    <t>FEC.ktoe.DE.Res.HHnew.Thermal.SH.ConvElc.WH.LPG.Solar.Solar</t>
  </si>
  <si>
    <t>FEC.ktoe.DE.Res.HHnew.Thermal.SH.ConvElc.WH.Elc.NoSolar.Elec</t>
  </si>
  <si>
    <t>FEC.ktoe.DE.Res.HHnew.Thermal.SH.ConvElc.WH.Elc.Solar</t>
  </si>
  <si>
    <t>FEC.ktoe.DE.Res.HHnew.Thermal.SH.ConvElc.WH.Elc.Solar.Elec</t>
  </si>
  <si>
    <t>FEC.ktoe.DE.Res.HHnew.Thermal.SH.ConvElc.WH.Elc.Solar.Solar</t>
  </si>
  <si>
    <t>FEC.ktoe.DE.Res.HHnew.Thermal.SH.ConvElc.CO</t>
  </si>
  <si>
    <t>FEC.ktoe.DE.Res.HHnew.Thermal.SH.ConvElc.CO.LPG.LPG</t>
  </si>
  <si>
    <t>FEC.ktoe.DE.Res.HHnew.Thermal.SH.ConvElc.CO.Elc.Elec</t>
  </si>
  <si>
    <t>DE - Thermal energy service in new and renovated households (detailed structure)</t>
  </si>
  <si>
    <t>TES.ktoe.DE.Res.HHnew.Thermal.SH.Solids</t>
  </si>
  <si>
    <t>TES.ktoe.DE.Res.HHnew.Thermal.SH.Solids.SH</t>
  </si>
  <si>
    <t>TES.ktoe.DE.Res.HHnew.Thermal.SH.Solids.SH.Solids</t>
  </si>
  <si>
    <t>TES.ktoe.DE.Res.HHnew.Thermal.SH.Solids.SH.Elec</t>
  </si>
  <si>
    <t>TES.ktoe.DE.Res.HHnew.Thermal.SH.Solids.SC</t>
  </si>
  <si>
    <t>TES.ktoe.DE.Res.HHnew.Thermal.SH.Solids.SC.AC.Elec</t>
  </si>
  <si>
    <t>TES.ktoe.DE.Res.HHnew.Thermal.SH.Solids.WH</t>
  </si>
  <si>
    <t>TES.ktoe.DE.Res.HHnew.Thermal.SH.Solids.WH.Solids.NoSolar.Solids</t>
  </si>
  <si>
    <t>TES.ktoe.DE.Res.HHnew.Thermal.SH.Solids.WH.LPG.NoSolar.LPG</t>
  </si>
  <si>
    <t>TES.ktoe.DE.Res.HHnew.Thermal.SH.Solids.WH.LPG.Solar</t>
  </si>
  <si>
    <t>TES.ktoe.DE.Res.HHnew.Thermal.SH.Solids.WH.LPG.Solar.LPG</t>
  </si>
  <si>
    <t>TES.ktoe.DE.Res.HHnew.Thermal.SH.Solids.WH.LPG.Solar.Solar</t>
  </si>
  <si>
    <t>TES.ktoe.DE.Res.HHnew.Thermal.SH.Solids.WH.Elc.NoSolar.Elec</t>
  </si>
  <si>
    <t>TES.ktoe.DE.Res.HHnew.Thermal.SH.Solids.WH.Elc.Solar</t>
  </si>
  <si>
    <t>TES.ktoe.DE.Res.HHnew.Thermal.SH.Solids.WH.Elc.Solar.Elec</t>
  </si>
  <si>
    <t>TES.ktoe.DE.Res.HHnew.Thermal.SH.Solids.WH.Elc.Solar.Solar</t>
  </si>
  <si>
    <t>TES.ktoe.DE.Res.HHnew.Thermal.SH.Solids.CO</t>
  </si>
  <si>
    <t>TES.ktoe.DE.Res.HHnew.Thermal.SH.Solids.CO.Solids.Solids</t>
  </si>
  <si>
    <t>TES.ktoe.DE.Res.HHnew.Thermal.SH.Solids.CO.LPG.LPG</t>
  </si>
  <si>
    <t>TES.ktoe.DE.Res.HHnew.Thermal.SH.Solids.CO.Elc.Elec</t>
  </si>
  <si>
    <t>TES.ktoe.DE.Res.HHnew.Thermal.SH.LPG</t>
  </si>
  <si>
    <t>TES.ktoe.DE.Res.HHnew.Thermal.SH.LPG.SH</t>
  </si>
  <si>
    <t>TES.ktoe.DE.Res.HHnew.Thermal.SH.LPG.SH.LPG</t>
  </si>
  <si>
    <t>TES.ktoe.DE.Res.HHnew.Thermal.SH.LPG.SH.Elec</t>
  </si>
  <si>
    <t>TES.ktoe.DE.Res.HHnew.Thermal.SH.LPG.SC</t>
  </si>
  <si>
    <t>TES.ktoe.DE.Res.HHnew.Thermal.SH.LPG.SC.AC.Elec</t>
  </si>
  <si>
    <t>TES.ktoe.DE.Res.HHnew.Thermal.SH.LPG.WH</t>
  </si>
  <si>
    <t>TES.ktoe.DE.Res.HHnew.Thermal.SH.LPG.WH.LPG.NoSolar.LPG</t>
  </si>
  <si>
    <t>TES.ktoe.DE.Res.HHnew.Thermal.SH.LPG.WH.LPG.Solar</t>
  </si>
  <si>
    <t>TES.ktoe.DE.Res.HHnew.Thermal.SH.LPG.WH.LPG.Solar.LPG</t>
  </si>
  <si>
    <t>TES.ktoe.DE.Res.HHnew.Thermal.SH.LPG.WH.LPG.Solar.Solar</t>
  </si>
  <si>
    <t>TES.ktoe.DE.Res.HHnew.Thermal.SH.LPG.WH.Elc.NoSolar.Elec</t>
  </si>
  <si>
    <t>TES.ktoe.DE.Res.HHnew.Thermal.SH.LPG.WH.Elc.Solar</t>
  </si>
  <si>
    <t>TES.ktoe.DE.Res.HHnew.Thermal.SH.LPG.WH.Elc.Solar.Elec</t>
  </si>
  <si>
    <t>TES.ktoe.DE.Res.HHnew.Thermal.SH.LPG.WH.Elc.Solar.Solar</t>
  </si>
  <si>
    <t>TES.ktoe.DE.Res.HHnew.Thermal.SH.LPG.CO</t>
  </si>
  <si>
    <t>TES.ktoe.DE.Res.HHnew.Thermal.SH.LPG.CO.LPG.LPG</t>
  </si>
  <si>
    <t>TES.ktoe.DE.Res.HHnew.Thermal.SH.LPG.CO.Elc.Elec</t>
  </si>
  <si>
    <t>TES.ktoe.DE.Res.HHnew.Thermal.SH.Oil</t>
  </si>
  <si>
    <t>TES.ktoe.DE.Res.HHnew.Thermal.SH.Oil.SH</t>
  </si>
  <si>
    <t>TES.ktoe.DE.Res.HHnew.Thermal.SH.Oil.SH.Oil</t>
  </si>
  <si>
    <t>TES.ktoe.DE.Res.HHnew.Thermal.SH.Oil.SH.Elec</t>
  </si>
  <si>
    <t>TES.ktoe.DE.Res.HHnew.Thermal.SH.Oil.SC</t>
  </si>
  <si>
    <t>TES.ktoe.DE.Res.HHnew.Thermal.SH.Oil.SC.AC.Elec</t>
  </si>
  <si>
    <t>TES.ktoe.DE.Res.HHnew.Thermal.SH.Oil.WH</t>
  </si>
  <si>
    <t>TES.ktoe.DE.Res.HHnew.Thermal.SH.Oil.WH.Oil.NoSolar.Oil</t>
  </si>
  <si>
    <t>TES.ktoe.DE.Res.HHnew.Thermal.SH.Oil.WH.Oil.Solar</t>
  </si>
  <si>
    <t>TES.ktoe.DE.Res.HHnew.Thermal.SH.Oil.WH.Oil.Solar.Oil</t>
  </si>
  <si>
    <t>TES.ktoe.DE.Res.HHnew.Thermal.SH.Oil.WH.Oil.Solar.Solar</t>
  </si>
  <si>
    <t>TES.ktoe.DE.Res.HHnew.Thermal.SH.Oil.WH.Elc.NoSolar.Elec</t>
  </si>
  <si>
    <t>TES.ktoe.DE.Res.HHnew.Thermal.SH.Oil.WH.Elc.Solar</t>
  </si>
  <si>
    <t>TES.ktoe.DE.Res.HHnew.Thermal.SH.Oil.WH.Elc.Solar.Elec</t>
  </si>
  <si>
    <t>TES.ktoe.DE.Res.HHnew.Thermal.SH.Oil.WH.Elc.Solar.Solar</t>
  </si>
  <si>
    <t>TES.ktoe.DE.Res.HHnew.Thermal.SH.Oil.CO</t>
  </si>
  <si>
    <t>TES.ktoe.DE.Res.HHnew.Thermal.SH.Oil.CO.LPG.LPG</t>
  </si>
  <si>
    <t>TES.ktoe.DE.Res.HHnew.Thermal.SH.Oil.CO.Elc.Elec</t>
  </si>
  <si>
    <t>TES.ktoe.DE.Res.HHnew.Thermal.SH.Gas</t>
  </si>
  <si>
    <t>TES.ktoe.DE.Res.HHnew.Thermal.SH.Gas.SH</t>
  </si>
  <si>
    <t>TES.ktoe.DE.Res.HHnew.Thermal.SH.Gas.SH.Gas</t>
  </si>
  <si>
    <t>TES.ktoe.DE.Res.HHnew.Thermal.SH.Gas.SH.Elec</t>
  </si>
  <si>
    <t>TES.ktoe.DE.Res.HHnew.Thermal.SH.Gas.SC</t>
  </si>
  <si>
    <t>TES.ktoe.DE.Res.HHnew.Thermal.SH.Gas.SC.AC.Elec</t>
  </si>
  <si>
    <t>TES.ktoe.DE.Res.HHnew.Thermal.SH.Gas.WH</t>
  </si>
  <si>
    <t>TES.ktoe.DE.Res.HHnew.Thermal.SH.Gas.WH.Gas.NoSolar.Gas</t>
  </si>
  <si>
    <t>TES.ktoe.DE.Res.HHnew.Thermal.SH.Gas.WH.Gas.Solar</t>
  </si>
  <si>
    <t>TES.ktoe.DE.Res.HHnew.Thermal.SH.Gas.WH.Gas.Solar.Gas</t>
  </si>
  <si>
    <t>TES.ktoe.DE.Res.HHnew.Thermal.SH.Gas.WH.Gas.Solar.Solar</t>
  </si>
  <si>
    <t>TES.ktoe.DE.Res.HHnew.Thermal.SH.Gas.WH.Elc.NoSolar.Elec</t>
  </si>
  <si>
    <t>TES.ktoe.DE.Res.HHnew.Thermal.SH.Gas.WH.Elc.Solar</t>
  </si>
  <si>
    <t>TES.ktoe.DE.Res.HHnew.Thermal.SH.Gas.WH.Elc.Solar.Elec</t>
  </si>
  <si>
    <t>TES.ktoe.DE.Res.HHnew.Thermal.SH.Gas.WH.Elc.Solar.Solar</t>
  </si>
  <si>
    <t>TES.ktoe.DE.Res.HHnew.Thermal.SH.Gas.CO</t>
  </si>
  <si>
    <t>TES.ktoe.DE.Res.HHnew.Thermal.SH.Gas.CO.Gas.Gas</t>
  </si>
  <si>
    <t>TES.ktoe.DE.Res.HHnew.Thermal.SH.Gas.CO.Elc.Elec</t>
  </si>
  <si>
    <t>TES.ktoe.DE.Res.HHnew.Thermal.SH.Biomass</t>
  </si>
  <si>
    <t>TES.ktoe.DE.Res.HHnew.Thermal.SH.Biomass.SH</t>
  </si>
  <si>
    <t>TES.ktoe.DE.Res.HHnew.Thermal.SH.Biomass.SH.Biomass</t>
  </si>
  <si>
    <t>TES.ktoe.DE.Res.HHnew.Thermal.SH.Biomass.SH.Elec</t>
  </si>
  <si>
    <t>TES.ktoe.DE.Res.HHnew.Thermal.SH.Biomass.SC</t>
  </si>
  <si>
    <t>TES.ktoe.DE.Res.HHnew.Thermal.SH.Biomass.SC.AC.Elec</t>
  </si>
  <si>
    <t>TES.ktoe.DE.Res.HHnew.Thermal.SH.Biomass.WH</t>
  </si>
  <si>
    <t>TES.ktoe.DE.Res.HHnew.Thermal.SH.Biomass.WH.Biomass.NoSolar.Biomass</t>
  </si>
  <si>
    <t>TES.ktoe.DE.Res.HHnew.Thermal.SH.Biomass.WH.Biomass.Solar</t>
  </si>
  <si>
    <t>TES.ktoe.DE.Res.HHnew.Thermal.SH.Biomass.WH.Biomass.Solar.Biomass</t>
  </si>
  <si>
    <t>TES.ktoe.DE.Res.HHnew.Thermal.SH.Biomass.WH.Biomass.Solar.Solar</t>
  </si>
  <si>
    <t>TES.ktoe.DE.Res.HHnew.Thermal.SH.Biomass.WH.LPG.NoSolar.LPG</t>
  </si>
  <si>
    <t>TES.ktoe.DE.Res.HHnew.Thermal.SH.Biomass.WH.LPG.Solar</t>
  </si>
  <si>
    <t>TES.ktoe.DE.Res.HHnew.Thermal.SH.Biomass.WH.LPG.Solar.LPG</t>
  </si>
  <si>
    <t>TES.ktoe.DE.Res.HHnew.Thermal.SH.Biomass.WH.LPG.Solar.Solar</t>
  </si>
  <si>
    <t>TES.ktoe.DE.Res.HHnew.Thermal.SH.Biomass.WH.Elc.NoSolar.Elec</t>
  </si>
  <si>
    <t>TES.ktoe.DE.Res.HHnew.Thermal.SH.Biomass.WH.Elc.Solar</t>
  </si>
  <si>
    <t>TES.ktoe.DE.Res.HHnew.Thermal.SH.Biomass.WH.Elc.Solar.Elec</t>
  </si>
  <si>
    <t>TES.ktoe.DE.Res.HHnew.Thermal.SH.Biomass.WH.Elc.Solar.Solar</t>
  </si>
  <si>
    <t>TES.ktoe.DE.Res.HHnew.Thermal.SH.Biomass.CO</t>
  </si>
  <si>
    <t>TES.ktoe.DE.Res.HHnew.Thermal.SH.Biomass.CO.Biomass.Biomass</t>
  </si>
  <si>
    <t>TES.ktoe.DE.Res.HHnew.Thermal.SH.Biomass.CO.LPG.LPG</t>
  </si>
  <si>
    <t>TES.ktoe.DE.Res.HHnew.Thermal.SH.Biomass.CO.Elc.Elec</t>
  </si>
  <si>
    <t>TES.ktoe.DE.Res.HHnew.Thermal.SH.Geo</t>
  </si>
  <si>
    <t>TES.ktoe.DE.Res.HHnew.Thermal.SH.Geo.SH</t>
  </si>
  <si>
    <t>TES.ktoe.DE.Res.HHnew.Thermal.SH.Geo.SH.Geo</t>
  </si>
  <si>
    <t>TES.ktoe.DE.Res.HHnew.Thermal.SH.Geo.SH.Elec</t>
  </si>
  <si>
    <t>TES.ktoe.DE.Res.HHnew.Thermal.SH.Geo.SC</t>
  </si>
  <si>
    <t>TES.ktoe.DE.Res.HHnew.Thermal.SH.Geo.SC.AC.Elec</t>
  </si>
  <si>
    <t>TES.ktoe.DE.Res.HHnew.Thermal.SH.Geo.WH</t>
  </si>
  <si>
    <t>TES.ktoe.DE.Res.HHnew.Thermal.SH.Geo.WH.Geo.NoSolar.Geo</t>
  </si>
  <si>
    <t>TES.ktoe.DE.Res.HHnew.Thermal.SH.Geo.WH.Geo.Solar</t>
  </si>
  <si>
    <t>TES.ktoe.DE.Res.HHnew.Thermal.SH.Geo.WH.Geo.Solar.Geo</t>
  </si>
  <si>
    <t>TES.ktoe.DE.Res.HHnew.Thermal.SH.Geo.WH.Geo.Solar.Solar</t>
  </si>
  <si>
    <t>TES.ktoe.DE.Res.HHnew.Thermal.SH.Geo.WH.Elc.NoSolar.Elec</t>
  </si>
  <si>
    <t>TES.ktoe.DE.Res.HHnew.Thermal.SH.Geo.WH.Elc.Solar</t>
  </si>
  <si>
    <t>TES.ktoe.DE.Res.HHnew.Thermal.SH.Geo.WH.Elc.Solar.Elec</t>
  </si>
  <si>
    <t>TES.ktoe.DE.Res.HHnew.Thermal.SH.Geo.WH.Elc.Solar.Solar</t>
  </si>
  <si>
    <t>TES.ktoe.DE.Res.HHnew.Thermal.SH.Geo.CO</t>
  </si>
  <si>
    <t>TES.ktoe.DE.Res.HHnew.Thermal.SH.Geo.CO.LPG.LPG</t>
  </si>
  <si>
    <t>TES.ktoe.DE.Res.HHnew.Thermal.SH.Geo.CO.Elc.Elec</t>
  </si>
  <si>
    <t>TES.ktoe.DE.Res.HHnew.Thermal.SH.DistrHeat</t>
  </si>
  <si>
    <t>TES.ktoe.DE.Res.HHnew.Thermal.SH.DistrHeat.SH</t>
  </si>
  <si>
    <t>TES.ktoe.DE.Res.HHnew.Thermal.SH.DistrHeat.SH.Steam_Distr</t>
  </si>
  <si>
    <t>TES.ktoe.DE.Res.HHnew.Thermal.SH.DistrHeat.SH.Elec</t>
  </si>
  <si>
    <t>TES.ktoe.DE.Res.HHnew.Thermal.SH.DistrHeat.SC</t>
  </si>
  <si>
    <t>TES.ktoe.DE.Res.HHnew.Thermal.SH.DistrHeat.SC.AC.Elec</t>
  </si>
  <si>
    <t>TES.ktoe.DE.Res.HHnew.Thermal.SH.DistrHeat.WH</t>
  </si>
  <si>
    <t>TES.ktoe.DE.Res.HHnew.Thermal.SH.DistrHeat.WH.DistrHeat.NoSolar.Steam_Distr</t>
  </si>
  <si>
    <t>TES.ktoe.DE.Res.HHnew.Thermal.SH.DistrHeat.WH.DistrHeat.Solar</t>
  </si>
  <si>
    <t>TES.ktoe.DE.Res.HHnew.Thermal.SH.DistrHeat.WH.DistrHeat.Solar.Steam_Distr</t>
  </si>
  <si>
    <t>TES.ktoe.DE.Res.HHnew.Thermal.SH.DistrHeat.WH.DistrHeat.Solar.Solar</t>
  </si>
  <si>
    <t>TES.ktoe.DE.Res.HHnew.Thermal.SH.DistrHeat.WH.Elc.NoSolar.Elec</t>
  </si>
  <si>
    <t>TES.ktoe.DE.Res.HHnew.Thermal.SH.DistrHeat.WH.Elc.Solar</t>
  </si>
  <si>
    <t>TES.ktoe.DE.Res.HHnew.Thermal.SH.DistrHeat.WH.Elc.Solar.Elec</t>
  </si>
  <si>
    <t>TES.ktoe.DE.Res.HHnew.Thermal.SH.DistrHeat.WH.Elc.Solar.Solar</t>
  </si>
  <si>
    <t>TES.ktoe.DE.Res.HHnew.Thermal.SH.DistrHeat.CO</t>
  </si>
  <si>
    <t>TES.ktoe.DE.Res.HHnew.Thermal.SH.DistrHeat.CO.LPG.LPG</t>
  </si>
  <si>
    <t>TES.ktoe.DE.Res.HHnew.Thermal.SH.DistrHeat.CO.Elc.Elec</t>
  </si>
  <si>
    <t>TES.ktoe.DE.Res.HHnew.Thermal.SH.AdvElc</t>
  </si>
  <si>
    <t>TES.ktoe.DE.Res.HHnew.Thermal.SH.AdvElc.SH</t>
  </si>
  <si>
    <t>TES.ktoe.DE.Res.HHnew.Thermal.SH.AdvElc.SH.Elec</t>
  </si>
  <si>
    <t>TES.ktoe.DE.Res.HHnew.Thermal.SH.AdvElc.SC</t>
  </si>
  <si>
    <t>TES.ktoe.DE.Res.HHnew.Thermal.SH.AdvElc.SC.AC.Elec</t>
  </si>
  <si>
    <t>TES.ktoe.DE.Res.HHnew.Thermal.SH.AdvElc.WH</t>
  </si>
  <si>
    <t>TES.ktoe.DE.Res.HHnew.Thermal.SH.AdvElc.WH.LPG.NoSolar.LPG</t>
  </si>
  <si>
    <t>TES.ktoe.DE.Res.HHnew.Thermal.SH.AdvElc.WH.LPG.Solar</t>
  </si>
  <si>
    <t>TES.ktoe.DE.Res.HHnew.Thermal.SH.AdvElc.WH.LPG.Solar.LPG</t>
  </si>
  <si>
    <t>TES.ktoe.DE.Res.HHnew.Thermal.SH.AdvElc.WH.LPG.Solar.Solar</t>
  </si>
  <si>
    <t>TES.ktoe.DE.Res.HHnew.Thermal.SH.AdvElc.WH.Elc.NoSolar.Elec</t>
  </si>
  <si>
    <t>TES.ktoe.DE.Res.HHnew.Thermal.SH.AdvElc.WH.Elc.Solar</t>
  </si>
  <si>
    <t>TES.ktoe.DE.Res.HHnew.Thermal.SH.AdvElc.WH.Elc.Solar.Elec</t>
  </si>
  <si>
    <t>TES.ktoe.DE.Res.HHnew.Thermal.SH.AdvElc.WH.Elc.Solar.Solar</t>
  </si>
  <si>
    <t>TES.ktoe.DE.Res.HHnew.Thermal.SH.AdvElc.CO</t>
  </si>
  <si>
    <t>TES.ktoe.DE.Res.HHnew.Thermal.SH.AdvElc.CO.LPG.LPG</t>
  </si>
  <si>
    <t>TES.ktoe.DE.Res.HHnew.Thermal.SH.AdvElc.CO.Elc.Elec</t>
  </si>
  <si>
    <t>TES.ktoe.DE.Res.HHnew.Thermal.SH.ConvElc</t>
  </si>
  <si>
    <t>TES.ktoe.DE.Res.HHnew.Thermal.SH.ConvElc.SH</t>
  </si>
  <si>
    <t>TES.ktoe.DE.Res.HHnew.Thermal.SH.ConvElc.SH.Elec</t>
  </si>
  <si>
    <t>TES.ktoe.DE.Res.HHnew.Thermal.SH.ConvElc.SC</t>
  </si>
  <si>
    <t>TES.ktoe.DE.Res.HHnew.Thermal.SH.ConvElc.SC.AC.Elec</t>
  </si>
  <si>
    <t>TES.ktoe.DE.Res.HHnew.Thermal.SH.ConvElc.WH</t>
  </si>
  <si>
    <t>TES.ktoe.DE.Res.HHnew.Thermal.SH.ConvElc.WH.LPG.NoSolar.LPG</t>
  </si>
  <si>
    <t>TES.ktoe.DE.Res.HHnew.Thermal.SH.ConvElc.WH.LPG.Solar</t>
  </si>
  <si>
    <t>TES.ktoe.DE.Res.HHnew.Thermal.SH.ConvElc.WH.LPG.Solar.LPG</t>
  </si>
  <si>
    <t>TES.ktoe.DE.Res.HHnew.Thermal.SH.ConvElc.WH.LPG.Solar.Solar</t>
  </si>
  <si>
    <t>TES.ktoe.DE.Res.HHnew.Thermal.SH.ConvElc.WH.Elc.NoSolar.Elec</t>
  </si>
  <si>
    <t>TES.ktoe.DE.Res.HHnew.Thermal.SH.ConvElc.WH.Elc.Solar</t>
  </si>
  <si>
    <t>TES.ktoe.DE.Res.HHnew.Thermal.SH.ConvElc.WH.Elc.Solar.Elec</t>
  </si>
  <si>
    <t>TES.ktoe.DE.Res.HHnew.Thermal.SH.ConvElc.WH.Elc.Solar.Solar</t>
  </si>
  <si>
    <t>TES.ktoe.DE.Res.HHnew.Thermal.SH.ConvElc.CO</t>
  </si>
  <si>
    <t>TES.ktoe.DE.Res.HHnew.Thermal.SH.ConvElc.CO.LPG.LPG</t>
  </si>
  <si>
    <t>TES.ktoe.DE.Res.HHnew.Thermal.SH.ConvElc.CO.Elc.Elec</t>
  </si>
  <si>
    <t>DE - System efficiency indicator of new and renovated households (detailed structure)</t>
  </si>
  <si>
    <t>Eff.ratio.DE.Res.HHnew.Thermal.SH.Solids</t>
  </si>
  <si>
    <t>Eff.ratio.DE.Res.HHnew.Thermal.SH.Solids.SH</t>
  </si>
  <si>
    <t>Eff.ratio.DE.Res.HHnew.Thermal.SH.Solids.SH.Solids</t>
  </si>
  <si>
    <t>Eff.ratio.DE.Res.HHnew.Thermal.SH.Solids.SH.Elec</t>
  </si>
  <si>
    <t>Eff.ratio.DE.Res.HHnew.Thermal.SH.Solids.SC</t>
  </si>
  <si>
    <t>Eff.ratio.DE.Res.HHnew.Thermal.SH.Solids.SC.AC.Elec</t>
  </si>
  <si>
    <t>Eff.ratio.DE.Res.HHnew.Thermal.SH.Solids.WH</t>
  </si>
  <si>
    <t>Eff.ratio.DE.Res.HHnew.Thermal.SH.Solids.WH.Solids.NoSolar.Solids</t>
  </si>
  <si>
    <t>Eff.ratio.DE.Res.HHnew.Thermal.SH.Solids.WH.LPG.NoSolar.LPG</t>
  </si>
  <si>
    <t>Eff.ratio.DE.Res.HHnew.Thermal.SH.Solids.WH.LPG.Solar</t>
  </si>
  <si>
    <t>Eff.ratio.DE.Res.HHnew.Thermal.SH.Solids.WH.LPG.Solar.LPG</t>
  </si>
  <si>
    <t>Eff.ratio.DE.Res.HHnew.Thermal.SH.Solids.WH.LPG.Solar.Solar</t>
  </si>
  <si>
    <t>Eff.ratio.DE.Res.HHnew.Thermal.SH.Solids.WH.Elc.NoSolar.Elec</t>
  </si>
  <si>
    <t>Eff.ratio.DE.Res.HHnew.Thermal.SH.Solids.WH.Elc.Solar</t>
  </si>
  <si>
    <t>Eff.ratio.DE.Res.HHnew.Thermal.SH.Solids.WH.Elc.Solar.Elec</t>
  </si>
  <si>
    <t>Eff.ratio.DE.Res.HHnew.Thermal.SH.Solids.WH.Elc.Solar.Solar</t>
  </si>
  <si>
    <t>Eff.ratio.DE.Res.HHnew.Thermal.SH.Solids.CO</t>
  </si>
  <si>
    <t>Eff.ratio.DE.Res.HHnew.Thermal.SH.Solids.CO.Solids.Solids</t>
  </si>
  <si>
    <t>Eff.ratio.DE.Res.HHnew.Thermal.SH.Solids.CO.LPG.LPG</t>
  </si>
  <si>
    <t>Eff.ratio.DE.Res.HHnew.Thermal.SH.Solids.CO.Elc.Elec</t>
  </si>
  <si>
    <t>Eff.ratio.DE.Res.HHnew.Thermal.SH.LPG</t>
  </si>
  <si>
    <t>Eff.ratio.DE.Res.HHnew.Thermal.SH.LPG.SH</t>
  </si>
  <si>
    <t>Eff.ratio.DE.Res.HHnew.Thermal.SH.LPG.SH.LPG</t>
  </si>
  <si>
    <t>Eff.ratio.DE.Res.HHnew.Thermal.SH.LPG.SH.Elec</t>
  </si>
  <si>
    <t>Eff.ratio.DE.Res.HHnew.Thermal.SH.LPG.SC</t>
  </si>
  <si>
    <t>Eff.ratio.DE.Res.HHnew.Thermal.SH.LPG.SC.AC.Elec</t>
  </si>
  <si>
    <t>Eff.ratio.DE.Res.HHnew.Thermal.SH.LPG.WH</t>
  </si>
  <si>
    <t>Eff.ratio.DE.Res.HHnew.Thermal.SH.LPG.WH.LPG.NoSolar.LPG</t>
  </si>
  <si>
    <t>Eff.ratio.DE.Res.HHnew.Thermal.SH.LPG.WH.LPG.Solar</t>
  </si>
  <si>
    <t>Eff.ratio.DE.Res.HHnew.Thermal.SH.LPG.WH.LPG.Solar.LPG</t>
  </si>
  <si>
    <t>Eff.ratio.DE.Res.HHnew.Thermal.SH.LPG.WH.LPG.Solar.Solar</t>
  </si>
  <si>
    <t>Eff.ratio.DE.Res.HHnew.Thermal.SH.LPG.WH.Elc.NoSolar.Elec</t>
  </si>
  <si>
    <t>Eff.ratio.DE.Res.HHnew.Thermal.SH.LPG.WH.Elc.Solar</t>
  </si>
  <si>
    <t>Eff.ratio.DE.Res.HHnew.Thermal.SH.LPG.WH.Elc.Solar.Elec</t>
  </si>
  <si>
    <t>Eff.ratio.DE.Res.HHnew.Thermal.SH.LPG.WH.Elc.Solar.Solar</t>
  </si>
  <si>
    <t>Eff.ratio.DE.Res.HHnew.Thermal.SH.LPG.CO</t>
  </si>
  <si>
    <t>Eff.ratio.DE.Res.HHnew.Thermal.SH.LPG.CO.LPG.LPG</t>
  </si>
  <si>
    <t>Eff.ratio.DE.Res.HHnew.Thermal.SH.LPG.CO.Elc.Elec</t>
  </si>
  <si>
    <t>Eff.ratio.DE.Res.HHnew.Thermal.SH.Oil</t>
  </si>
  <si>
    <t>Eff.ratio.DE.Res.HHnew.Thermal.SH.Oil.SH</t>
  </si>
  <si>
    <t>Eff.ratio.DE.Res.HHnew.Thermal.SH.Oil.SH.Oil</t>
  </si>
  <si>
    <t>Eff.ratio.DE.Res.HHnew.Thermal.SH.Oil.SH.Elec</t>
  </si>
  <si>
    <t>Eff.ratio.DE.Res.HHnew.Thermal.SH.Oil.SC</t>
  </si>
  <si>
    <t>Eff.ratio.DE.Res.HHnew.Thermal.SH.Oil.SC.AC.Elec</t>
  </si>
  <si>
    <t>Eff.ratio.DE.Res.HHnew.Thermal.SH.Oil.WH</t>
  </si>
  <si>
    <t>Eff.ratio.DE.Res.HHnew.Thermal.SH.Oil.WH.Oil.NoSolar.Oil</t>
  </si>
  <si>
    <t>Eff.ratio.DE.Res.HHnew.Thermal.SH.Oil.WH.Oil.Solar</t>
  </si>
  <si>
    <t>Eff.ratio.DE.Res.HHnew.Thermal.SH.Oil.WH.Oil.Solar.Oil</t>
  </si>
  <si>
    <t>Eff.ratio.DE.Res.HHnew.Thermal.SH.Oil.WH.Oil.Solar.Solar</t>
  </si>
  <si>
    <t>Eff.ratio.DE.Res.HHnew.Thermal.SH.Oil.WH.Elc.NoSolar.Elec</t>
  </si>
  <si>
    <t>Eff.ratio.DE.Res.HHnew.Thermal.SH.Oil.WH.Elc.Solar</t>
  </si>
  <si>
    <t>Eff.ratio.DE.Res.HHnew.Thermal.SH.Oil.WH.Elc.Solar.Elec</t>
  </si>
  <si>
    <t>Eff.ratio.DE.Res.HHnew.Thermal.SH.Oil.WH.Elc.Solar.Solar</t>
  </si>
  <si>
    <t>Eff.ratio.DE.Res.HHnew.Thermal.SH.Oil.CO</t>
  </si>
  <si>
    <t>Eff.ratio.DE.Res.HHnew.Thermal.SH.Oil.CO.LPG.LPG</t>
  </si>
  <si>
    <t>Eff.ratio.DE.Res.HHnew.Thermal.SH.Oil.CO.Elc.Elec</t>
  </si>
  <si>
    <t>Eff.ratio.DE.Res.HHnew.Thermal.SH.Gas</t>
  </si>
  <si>
    <t>Eff.ratio.DE.Res.HHnew.Thermal.SH.Gas.SH</t>
  </si>
  <si>
    <t>Eff.ratio.DE.Res.HHnew.Thermal.SH.Gas.SH.Gas</t>
  </si>
  <si>
    <t>Eff.ratio.DE.Res.HHnew.Thermal.SH.Gas.SH.Elec</t>
  </si>
  <si>
    <t>Eff.ratio.DE.Res.HHnew.Thermal.SH.Gas.SC</t>
  </si>
  <si>
    <t>Eff.ratio.DE.Res.HHnew.Thermal.SH.Gas.SC.AC.Elec</t>
  </si>
  <si>
    <t>Eff.ratio.DE.Res.HHnew.Thermal.SH.Gas.WH</t>
  </si>
  <si>
    <t>Eff.ratio.DE.Res.HHnew.Thermal.SH.Gas.WH.Gas.NoSolar.Gas</t>
  </si>
  <si>
    <t>Eff.ratio.DE.Res.HHnew.Thermal.SH.Gas.WH.Gas.Solar</t>
  </si>
  <si>
    <t>Eff.ratio.DE.Res.HHnew.Thermal.SH.Gas.WH.Gas.Solar.Gas</t>
  </si>
  <si>
    <t>Eff.ratio.DE.Res.HHnew.Thermal.SH.Gas.WH.Gas.Solar.Solar</t>
  </si>
  <si>
    <t>Eff.ratio.DE.Res.HHnew.Thermal.SH.Gas.WH.Elc.NoSolar.Elec</t>
  </si>
  <si>
    <t>Eff.ratio.DE.Res.HHnew.Thermal.SH.Gas.WH.Elc.Solar</t>
  </si>
  <si>
    <t>Eff.ratio.DE.Res.HHnew.Thermal.SH.Gas.WH.Elc.Solar.Elec</t>
  </si>
  <si>
    <t>Eff.ratio.DE.Res.HHnew.Thermal.SH.Gas.WH.Elc.Solar.Solar</t>
  </si>
  <si>
    <t>Eff.ratio.DE.Res.HHnew.Thermal.SH.Gas.CO</t>
  </si>
  <si>
    <t>Eff.ratio.DE.Res.HHnew.Thermal.SH.Gas.CO.Gas.Gas</t>
  </si>
  <si>
    <t>Eff.ratio.DE.Res.HHnew.Thermal.SH.Gas.CO.Elc.Elec</t>
  </si>
  <si>
    <t>Eff.ratio.DE.Res.HHnew.Thermal.SH.Biomass</t>
  </si>
  <si>
    <t>Eff.ratio.DE.Res.HHnew.Thermal.SH.Biomass.SH</t>
  </si>
  <si>
    <t>Eff.ratio.DE.Res.HHnew.Thermal.SH.Biomass.SH.Biomass</t>
  </si>
  <si>
    <t>Eff.ratio.DE.Res.HHnew.Thermal.SH.Biomass.SH.Elec</t>
  </si>
  <si>
    <t>Eff.ratio.DE.Res.HHnew.Thermal.SH.Biomass.SC</t>
  </si>
  <si>
    <t>Eff.ratio.DE.Res.HHnew.Thermal.SH.Biomass.SC.AC.Elec</t>
  </si>
  <si>
    <t>Eff.ratio.DE.Res.HHnew.Thermal.SH.Biomass.WH</t>
  </si>
  <si>
    <t>Eff.ratio.DE.Res.HHnew.Thermal.SH.Biomass.WH.Biomass.NoSolar.Biomass</t>
  </si>
  <si>
    <t>Eff.ratio.DE.Res.HHnew.Thermal.SH.Biomass.WH.Biomass.Solar</t>
  </si>
  <si>
    <t>Eff.ratio.DE.Res.HHnew.Thermal.SH.Biomass.WH.Biomass.Solar.Biomass</t>
  </si>
  <si>
    <t>Eff.ratio.DE.Res.HHnew.Thermal.SH.Biomass.WH.Biomass.Solar.Solar</t>
  </si>
  <si>
    <t>Eff.ratio.DE.Res.HHnew.Thermal.SH.Biomass.WH.LPG.NoSolar.LPG</t>
  </si>
  <si>
    <t>Eff.ratio.DE.Res.HHnew.Thermal.SH.Biomass.WH.LPG.Solar</t>
  </si>
  <si>
    <t>Eff.ratio.DE.Res.HHnew.Thermal.SH.Biomass.WH.LPG.Solar.LPG</t>
  </si>
  <si>
    <t>Eff.ratio.DE.Res.HHnew.Thermal.SH.Biomass.WH.LPG.Solar.Solar</t>
  </si>
  <si>
    <t>Eff.ratio.DE.Res.HHnew.Thermal.SH.Biomass.WH.Elc.NoSolar.Elec</t>
  </si>
  <si>
    <t>Eff.ratio.DE.Res.HHnew.Thermal.SH.Biomass.WH.Elc.Solar</t>
  </si>
  <si>
    <t>Eff.ratio.DE.Res.HHnew.Thermal.SH.Biomass.WH.Elc.Solar.Elec</t>
  </si>
  <si>
    <t>Eff.ratio.DE.Res.HHnew.Thermal.SH.Biomass.WH.Elc.Solar.Solar</t>
  </si>
  <si>
    <t>Eff.ratio.DE.Res.HHnew.Thermal.SH.Biomass.CO</t>
  </si>
  <si>
    <t>Eff.ratio.DE.Res.HHnew.Thermal.SH.Biomass.CO.Biomass.Biomass</t>
  </si>
  <si>
    <t>Eff.ratio.DE.Res.HHnew.Thermal.SH.Biomass.CO.LPG.LPG</t>
  </si>
  <si>
    <t>Eff.ratio.DE.Res.HHnew.Thermal.SH.Biomass.CO.Elc.Elec</t>
  </si>
  <si>
    <t>Eff.ratio.DE.Res.HHnew.Thermal.SH.Geo</t>
  </si>
  <si>
    <t>Eff.ratio.DE.Res.HHnew.Thermal.SH.Geo.SH</t>
  </si>
  <si>
    <t>Eff.ratio.DE.Res.HHnew.Thermal.SH.Geo.SH.Geo</t>
  </si>
  <si>
    <t>Eff.ratio.DE.Res.HHnew.Thermal.SH.Geo.SH.Elec</t>
  </si>
  <si>
    <t>Eff.ratio.DE.Res.HHnew.Thermal.SH.Geo.SC</t>
  </si>
  <si>
    <t>Eff.ratio.DE.Res.HHnew.Thermal.SH.Geo.SC.AC.Elec</t>
  </si>
  <si>
    <t>Eff.ratio.DE.Res.HHnew.Thermal.SH.Geo.WH</t>
  </si>
  <si>
    <t>Eff.ratio.DE.Res.HHnew.Thermal.SH.Geo.WH.Geo.NoSolar.Geo</t>
  </si>
  <si>
    <t>Eff.ratio.DE.Res.HHnew.Thermal.SH.Geo.WH.Geo.Solar</t>
  </si>
  <si>
    <t>Eff.ratio.DE.Res.HHnew.Thermal.SH.Geo.WH.Geo.Solar.Geo</t>
  </si>
  <si>
    <t>Eff.ratio.DE.Res.HHnew.Thermal.SH.Geo.WH.Geo.Solar.Solar</t>
  </si>
  <si>
    <t>Eff.ratio.DE.Res.HHnew.Thermal.SH.Geo.WH.Elc.NoSolar.Elec</t>
  </si>
  <si>
    <t>Eff.ratio.DE.Res.HHnew.Thermal.SH.Geo.WH.Elc.Solar</t>
  </si>
  <si>
    <t>Eff.ratio.DE.Res.HHnew.Thermal.SH.Geo.WH.Elc.Solar.Elec</t>
  </si>
  <si>
    <t>Eff.ratio.DE.Res.HHnew.Thermal.SH.Geo.WH.Elc.Solar.Solar</t>
  </si>
  <si>
    <t>Eff.ratio.DE.Res.HHnew.Thermal.SH.Geo.CO</t>
  </si>
  <si>
    <t>Eff.ratio.DE.Res.HHnew.Thermal.SH.Geo.CO.LPG.LPG</t>
  </si>
  <si>
    <t>Eff.ratio.DE.Res.HHnew.Thermal.SH.Geo.CO.Elc.Elec</t>
  </si>
  <si>
    <t>Eff.ratio.DE.Res.HHnew.Thermal.SH.DistrHeat</t>
  </si>
  <si>
    <t>Eff.ratio.DE.Res.HHnew.Thermal.SH.DistrHeat.SH</t>
  </si>
  <si>
    <t>Eff.ratio.DE.Res.HHnew.Thermal.SH.DistrHeat.SH.Steam_Distr</t>
  </si>
  <si>
    <t>Eff.ratio.DE.Res.HHnew.Thermal.SH.DistrHeat.SH.Elec</t>
  </si>
  <si>
    <t>Eff.ratio.DE.Res.HHnew.Thermal.SH.DistrHeat.SC</t>
  </si>
  <si>
    <t>Eff.ratio.DE.Res.HHnew.Thermal.SH.DistrHeat.SC.AC.Elec</t>
  </si>
  <si>
    <t>Eff.ratio.DE.Res.HHnew.Thermal.SH.DistrHeat.WH</t>
  </si>
  <si>
    <t>Eff.ratio.DE.Res.HHnew.Thermal.SH.DistrHeat.WH.DistrHeat.NoSolar.Steam_Distr</t>
  </si>
  <si>
    <t>Eff.ratio.DE.Res.HHnew.Thermal.SH.DistrHeat.WH.DistrHeat.Solar</t>
  </si>
  <si>
    <t>Eff.ratio.DE.Res.HHnew.Thermal.SH.DistrHeat.WH.DistrHeat.Solar.Steam_Distr</t>
  </si>
  <si>
    <t>Eff.ratio.DE.Res.HHnew.Thermal.SH.DistrHeat.WH.DistrHeat.Solar.Solar</t>
  </si>
  <si>
    <t>Eff.ratio.DE.Res.HHnew.Thermal.SH.DistrHeat.WH.Elc.NoSolar.Elec</t>
  </si>
  <si>
    <t>Eff.ratio.DE.Res.HHnew.Thermal.SH.DistrHeat.WH.Elc.Solar</t>
  </si>
  <si>
    <t>Eff.ratio.DE.Res.HHnew.Thermal.SH.DistrHeat.WH.Elc.Solar.Elec</t>
  </si>
  <si>
    <t>Eff.ratio.DE.Res.HHnew.Thermal.SH.DistrHeat.WH.Elc.Solar.Solar</t>
  </si>
  <si>
    <t>Eff.ratio.DE.Res.HHnew.Thermal.SH.DistrHeat.CO</t>
  </si>
  <si>
    <t>Eff.ratio.DE.Res.HHnew.Thermal.SH.DistrHeat.CO.LPG.LPG</t>
  </si>
  <si>
    <t>Eff.ratio.DE.Res.HHnew.Thermal.SH.DistrHeat.CO.Elc.Elec</t>
  </si>
  <si>
    <t>Eff.ratio.DE.Res.HHnew.Thermal.SH.AdvElc</t>
  </si>
  <si>
    <t>Eff.ratio.DE.Res.HHnew.Thermal.SH.AdvElc.SH</t>
  </si>
  <si>
    <t>Eff.ratio.DE.Res.HHnew.Thermal.SH.AdvElc.SH.Elec</t>
  </si>
  <si>
    <t>Eff.ratio.DE.Res.HHnew.Thermal.SH.AdvElc.SC</t>
  </si>
  <si>
    <t>Eff.ratio.DE.Res.HHnew.Thermal.SH.AdvElc.SC.AC.Elec</t>
  </si>
  <si>
    <t>Eff.ratio.DE.Res.HHnew.Thermal.SH.AdvElc.WH</t>
  </si>
  <si>
    <t>Eff.ratio.DE.Res.HHnew.Thermal.SH.AdvElc.WH.LPG.NoSolar.LPG</t>
  </si>
  <si>
    <t>Eff.ratio.DE.Res.HHnew.Thermal.SH.AdvElc.WH.LPG.Solar</t>
  </si>
  <si>
    <t>Eff.ratio.DE.Res.HHnew.Thermal.SH.AdvElc.WH.LPG.Solar.LPG</t>
  </si>
  <si>
    <t>Eff.ratio.DE.Res.HHnew.Thermal.SH.AdvElc.WH.LPG.Solar.Solar</t>
  </si>
  <si>
    <t>Eff.ratio.DE.Res.HHnew.Thermal.SH.AdvElc.WH.Elc.NoSolar.Elec</t>
  </si>
  <si>
    <t>Eff.ratio.DE.Res.HHnew.Thermal.SH.AdvElc.WH.Elc.Solar</t>
  </si>
  <si>
    <t>Eff.ratio.DE.Res.HHnew.Thermal.SH.AdvElc.WH.Elc.Solar.Elec</t>
  </si>
  <si>
    <t>Eff.ratio.DE.Res.HHnew.Thermal.SH.AdvElc.WH.Elc.Solar.Solar</t>
  </si>
  <si>
    <t>Eff.ratio.DE.Res.HHnew.Thermal.SH.AdvElc.CO</t>
  </si>
  <si>
    <t>Eff.ratio.DE.Res.HHnew.Thermal.SH.AdvElc.CO.LPG.LPG</t>
  </si>
  <si>
    <t>Eff.ratio.DE.Res.HHnew.Thermal.SH.AdvElc.CO.Elc.Elec</t>
  </si>
  <si>
    <t>Eff.ratio.DE.Res.HHnew.Thermal.SH.ConvElc</t>
  </si>
  <si>
    <t>Eff.ratio.DE.Res.HHnew.Thermal.SH.ConvElc.SH</t>
  </si>
  <si>
    <t>Eff.ratio.DE.Res.HHnew.Thermal.SH.ConvElc.SH.Elec</t>
  </si>
  <si>
    <t>Eff.ratio.DE.Res.HHnew.Thermal.SH.ConvElc.SC</t>
  </si>
  <si>
    <t>Eff.ratio.DE.Res.HHnew.Thermal.SH.ConvElc.SC.AC.Elec</t>
  </si>
  <si>
    <t>Eff.ratio.DE.Res.HHnew.Thermal.SH.ConvElc.WH</t>
  </si>
  <si>
    <t>Eff.ratio.DE.Res.HHnew.Thermal.SH.ConvElc.WH.LPG.NoSolar.LPG</t>
  </si>
  <si>
    <t>Eff.ratio.DE.Res.HHnew.Thermal.SH.ConvElc.WH.LPG.Solar</t>
  </si>
  <si>
    <t>Eff.ratio.DE.Res.HHnew.Thermal.SH.ConvElc.WH.LPG.Solar.LPG</t>
  </si>
  <si>
    <t>Eff.ratio.DE.Res.HHnew.Thermal.SH.ConvElc.WH.LPG.Solar.Solar</t>
  </si>
  <si>
    <t>Eff.ratio.DE.Res.HHnew.Thermal.SH.ConvElc.WH.Elc.NoSolar.Elec</t>
  </si>
  <si>
    <t>Eff.ratio.DE.Res.HHnew.Thermal.SH.ConvElc.WH.Elc.Solar</t>
  </si>
  <si>
    <t>Eff.ratio.DE.Res.HHnew.Thermal.SH.ConvElc.WH.Elc.Solar.Elec</t>
  </si>
  <si>
    <t>Eff.ratio.DE.Res.HHnew.Thermal.SH.ConvElc.WH.Elc.Solar.Solar</t>
  </si>
  <si>
    <t>Eff.ratio.DE.Res.HHnew.Thermal.SH.ConvElc.CO</t>
  </si>
  <si>
    <t>Eff.ratio.DE.Res.HHnew.Thermal.SH.ConvElc.CO.LPG.LPG</t>
  </si>
  <si>
    <t>Eff.ratio.DE.Res.HHnew.Thermal.SH.ConvElc.CO.Elc.Elec</t>
  </si>
  <si>
    <t>DE - CO2 emissions in new and renovated households (detailed structure)</t>
  </si>
  <si>
    <t>EMI.ktCO2.DE.Res.HHnew.Thermal.SH.Solids</t>
  </si>
  <si>
    <t>EMI.ktCO2.DE.Res.HHnew.Thermal.SH.Solids.SH</t>
  </si>
  <si>
    <t>EMI.ktCO2.DE.Res.HHnew.Thermal.SH.Solids.SH.Solids</t>
  </si>
  <si>
    <t>EMI.ktCO2.DE.Res.HHnew.Thermal.SH.Solids.SH.Elec</t>
  </si>
  <si>
    <t>EMI.ktCO2.DE.Res.HHnew.Thermal.SH.Solids.SC</t>
  </si>
  <si>
    <t>EMI.ktCO2.DE.Res.HHnew.Thermal.SH.Solids.SC.AC.Elec</t>
  </si>
  <si>
    <t>EMI.ktCO2.DE.Res.HHnew.Thermal.SH.Solids.WH</t>
  </si>
  <si>
    <t>EMI.ktCO2.DE.Res.HHnew.Thermal.SH.Solids.WH.Solids.NoSolar.Solids</t>
  </si>
  <si>
    <t>EMI.ktCO2.DE.Res.HHnew.Thermal.SH.Solids.WH.LPG.NoSolar.LPG</t>
  </si>
  <si>
    <t>EMI.ktCO2.DE.Res.HHnew.Thermal.SH.Solids.WH.LPG.Solar</t>
  </si>
  <si>
    <t>EMI.ktCO2.DE.Res.HHnew.Thermal.SH.Solids.WH.LPG.Solar.LPG</t>
  </si>
  <si>
    <t>EMI.ktCO2.DE.Res.HHnew.Thermal.SH.Solids.WH.LPG.Solar.Solar</t>
  </si>
  <si>
    <t>EMI.ktCO2.DE.Res.HHnew.Thermal.SH.Solids.WH.Elc.NoSolar.Elec</t>
  </si>
  <si>
    <t>EMI.ktCO2.DE.Res.HHnew.Thermal.SH.Solids.WH.Elc.Solar</t>
  </si>
  <si>
    <t>EMI.ktCO2.DE.Res.HHnew.Thermal.SH.Solids.WH.Elc.Solar.Elec</t>
  </si>
  <si>
    <t>EMI.ktCO2.DE.Res.HHnew.Thermal.SH.Solids.WH.Elc.Solar.Solar</t>
  </si>
  <si>
    <t>EMI.ktCO2.DE.Res.HHnew.Thermal.SH.Solids.CO</t>
  </si>
  <si>
    <t>EMI.ktCO2.DE.Res.HHnew.Thermal.SH.Solids.CO.Solids.Solids</t>
  </si>
  <si>
    <t>EMI.ktCO2.DE.Res.HHnew.Thermal.SH.Solids.CO.LPG.LPG</t>
  </si>
  <si>
    <t>EMI.ktCO2.DE.Res.HHnew.Thermal.SH.Solids.CO.Elc.Elec</t>
  </si>
  <si>
    <t>EMI.ktCO2.DE.Res.HHnew.Thermal.SH.LPG</t>
  </si>
  <si>
    <t>EMI.ktCO2.DE.Res.HHnew.Thermal.SH.LPG.SH</t>
  </si>
  <si>
    <t>EMI.ktCO2.DE.Res.HHnew.Thermal.SH.LPG.SH.LPG</t>
  </si>
  <si>
    <t>EMI.ktCO2.DE.Res.HHnew.Thermal.SH.LPG.SH.Elec</t>
  </si>
  <si>
    <t>EMI.ktCO2.DE.Res.HHnew.Thermal.SH.LPG.SC</t>
  </si>
  <si>
    <t>EMI.ktCO2.DE.Res.HHnew.Thermal.SH.LPG.SC.AC.Elec</t>
  </si>
  <si>
    <t>EMI.ktCO2.DE.Res.HHnew.Thermal.SH.LPG.WH</t>
  </si>
  <si>
    <t>EMI.ktCO2.DE.Res.HHnew.Thermal.SH.LPG.WH.LPG.NoSolar.LPG</t>
  </si>
  <si>
    <t>EMI.ktCO2.DE.Res.HHnew.Thermal.SH.LPG.WH.LPG.Solar</t>
  </si>
  <si>
    <t>EMI.ktCO2.DE.Res.HHnew.Thermal.SH.LPG.WH.LPG.Solar.LPG</t>
  </si>
  <si>
    <t>EMI.ktCO2.DE.Res.HHnew.Thermal.SH.LPG.WH.LPG.Solar.Solar</t>
  </si>
  <si>
    <t>EMI.ktCO2.DE.Res.HHnew.Thermal.SH.LPG.WH.Elc.NoSolar.Elec</t>
  </si>
  <si>
    <t>EMI.ktCO2.DE.Res.HHnew.Thermal.SH.LPG.WH.Elc.Solar</t>
  </si>
  <si>
    <t>EMI.ktCO2.DE.Res.HHnew.Thermal.SH.LPG.WH.Elc.Solar.Elec</t>
  </si>
  <si>
    <t>EMI.ktCO2.DE.Res.HHnew.Thermal.SH.LPG.WH.Elc.Solar.Solar</t>
  </si>
  <si>
    <t>EMI.ktCO2.DE.Res.HHnew.Thermal.SH.LPG.CO</t>
  </si>
  <si>
    <t>EMI.ktCO2.DE.Res.HHnew.Thermal.SH.LPG.CO.LPG.LPG</t>
  </si>
  <si>
    <t>EMI.ktCO2.DE.Res.HHnew.Thermal.SH.LPG.CO.Elc.Elec</t>
  </si>
  <si>
    <t>EMI.ktCO2.DE.Res.HHnew.Thermal.SH.Oil</t>
  </si>
  <si>
    <t>EMI.ktCO2.DE.Res.HHnew.Thermal.SH.Oil.SH</t>
  </si>
  <si>
    <t>EMI.ktCO2.DE.Res.HHnew.Thermal.SH.Oil.SH.Oil</t>
  </si>
  <si>
    <t>EMI.ktCO2.DE.Res.HHnew.Thermal.SH.Oil.SH.Elec</t>
  </si>
  <si>
    <t>EMI.ktCO2.DE.Res.HHnew.Thermal.SH.Oil.SC</t>
  </si>
  <si>
    <t>EMI.ktCO2.DE.Res.HHnew.Thermal.SH.Oil.SC.AC.Elec</t>
  </si>
  <si>
    <t>EMI.ktCO2.DE.Res.HHnew.Thermal.SH.Oil.WH</t>
  </si>
  <si>
    <t>EMI.ktCO2.DE.Res.HHnew.Thermal.SH.Oil.WH.Oil.NoSolar.Oil</t>
  </si>
  <si>
    <t>EMI.ktCO2.DE.Res.HHnew.Thermal.SH.Oil.WH.Oil.Solar</t>
  </si>
  <si>
    <t>EMI.ktCO2.DE.Res.HHnew.Thermal.SH.Oil.WH.Oil.Solar.Oil</t>
  </si>
  <si>
    <t>EMI.ktCO2.DE.Res.HHnew.Thermal.SH.Oil.WH.Oil.Solar.Solar</t>
  </si>
  <si>
    <t>EMI.ktCO2.DE.Res.HHnew.Thermal.SH.Oil.WH.Elc.NoSolar.Elec</t>
  </si>
  <si>
    <t>EMI.ktCO2.DE.Res.HHnew.Thermal.SH.Oil.WH.Elc.Solar</t>
  </si>
  <si>
    <t>EMI.ktCO2.DE.Res.HHnew.Thermal.SH.Oil.WH.Elc.Solar.Elec</t>
  </si>
  <si>
    <t>EMI.ktCO2.DE.Res.HHnew.Thermal.SH.Oil.WH.Elc.Solar.Solar</t>
  </si>
  <si>
    <t>EMI.ktCO2.DE.Res.HHnew.Thermal.SH.Oil.CO</t>
  </si>
  <si>
    <t>EMI.ktCO2.DE.Res.HHnew.Thermal.SH.Oil.CO.LPG.LPG</t>
  </si>
  <si>
    <t>EMI.ktCO2.DE.Res.HHnew.Thermal.SH.Oil.CO.Elc.Elec</t>
  </si>
  <si>
    <t>EMI.ktCO2.DE.Res.HHnew.Thermal.SH.Gas</t>
  </si>
  <si>
    <t>EMI.ktCO2.DE.Res.HHnew.Thermal.SH.Gas.SH</t>
  </si>
  <si>
    <t>EMI.ktCO2.DE.Res.HHnew.Thermal.SH.Gas.SH.Gas</t>
  </si>
  <si>
    <t>EMI.ktCO2.DE.Res.HHnew.Thermal.SH.Gas.SH.Elec</t>
  </si>
  <si>
    <t>EMI.ktCO2.DE.Res.HHnew.Thermal.SH.Gas.SC</t>
  </si>
  <si>
    <t>EMI.ktCO2.DE.Res.HHnew.Thermal.SH.Gas.SC.AC.Elec</t>
  </si>
  <si>
    <t>EMI.ktCO2.DE.Res.HHnew.Thermal.SH.Gas.WH</t>
  </si>
  <si>
    <t>EMI.ktCO2.DE.Res.HHnew.Thermal.SH.Gas.WH.Gas.NoSolar.Gas</t>
  </si>
  <si>
    <t>EMI.ktCO2.DE.Res.HHnew.Thermal.SH.Gas.WH.Gas.Solar</t>
  </si>
  <si>
    <t>EMI.ktCO2.DE.Res.HHnew.Thermal.SH.Gas.WH.Gas.Solar.Gas</t>
  </si>
  <si>
    <t>EMI.ktCO2.DE.Res.HHnew.Thermal.SH.Gas.WH.Gas.Solar.Solar</t>
  </si>
  <si>
    <t>EMI.ktCO2.DE.Res.HHnew.Thermal.SH.Gas.WH.Elc.NoSolar.Elec</t>
  </si>
  <si>
    <t>EMI.ktCO2.DE.Res.HHnew.Thermal.SH.Gas.WH.Elc.Solar</t>
  </si>
  <si>
    <t>EMI.ktCO2.DE.Res.HHnew.Thermal.SH.Gas.WH.Elc.Solar.Elec</t>
  </si>
  <si>
    <t>EMI.ktCO2.DE.Res.HHnew.Thermal.SH.Gas.WH.Elc.Solar.Solar</t>
  </si>
  <si>
    <t>EMI.ktCO2.DE.Res.HHnew.Thermal.SH.Gas.CO</t>
  </si>
  <si>
    <t>EMI.ktCO2.DE.Res.HHnew.Thermal.SH.Gas.CO.Gas.Gas</t>
  </si>
  <si>
    <t>EMI.ktCO2.DE.Res.HHnew.Thermal.SH.Gas.CO.Elc.Elec</t>
  </si>
  <si>
    <t>EMI.ktCO2.DE.Res.HHnew.Thermal.SH.Biomass</t>
  </si>
  <si>
    <t>EMI.ktCO2.DE.Res.HHnew.Thermal.SH.Biomass.SH</t>
  </si>
  <si>
    <t>EMI.ktCO2.DE.Res.HHnew.Thermal.SH.Biomass.SH.Biomass</t>
  </si>
  <si>
    <t>EMI.ktCO2.DE.Res.HHnew.Thermal.SH.Biomass.SH.Elec</t>
  </si>
  <si>
    <t>EMI.ktCO2.DE.Res.HHnew.Thermal.SH.Biomass.SC</t>
  </si>
  <si>
    <t>EMI.ktCO2.DE.Res.HHnew.Thermal.SH.Biomass.SC.AC.Elec</t>
  </si>
  <si>
    <t>EMI.ktCO2.DE.Res.HHnew.Thermal.SH.Biomass.WH</t>
  </si>
  <si>
    <t>EMI.ktCO2.DE.Res.HHnew.Thermal.SH.Biomass.WH.Biomass.NoSolar.Biomass</t>
  </si>
  <si>
    <t>EMI.ktCO2.DE.Res.HHnew.Thermal.SH.Biomass.WH.Biomass.Solar</t>
  </si>
  <si>
    <t>EMI.ktCO2.DE.Res.HHnew.Thermal.SH.Biomass.WH.Biomass.Solar.Biomass</t>
  </si>
  <si>
    <t>EMI.ktCO2.DE.Res.HHnew.Thermal.SH.Biomass.WH.Biomass.Solar.Solar</t>
  </si>
  <si>
    <t>EMI.ktCO2.DE.Res.HHnew.Thermal.SH.Biomass.WH.LPG.NoSolar.LPG</t>
  </si>
  <si>
    <t>EMI.ktCO2.DE.Res.HHnew.Thermal.SH.Biomass.WH.LPG.Solar</t>
  </si>
  <si>
    <t>EMI.ktCO2.DE.Res.HHnew.Thermal.SH.Biomass.WH.LPG.Solar.LPG</t>
  </si>
  <si>
    <t>EMI.ktCO2.DE.Res.HHnew.Thermal.SH.Biomass.WH.LPG.Solar.Solar</t>
  </si>
  <si>
    <t>EMI.ktCO2.DE.Res.HHnew.Thermal.SH.Biomass.WH.Elc.NoSolar.Elec</t>
  </si>
  <si>
    <t>EMI.ktCO2.DE.Res.HHnew.Thermal.SH.Biomass.WH.Elc.Solar</t>
  </si>
  <si>
    <t>EMI.ktCO2.DE.Res.HHnew.Thermal.SH.Biomass.WH.Elc.Solar.Elec</t>
  </si>
  <si>
    <t>EMI.ktCO2.DE.Res.HHnew.Thermal.SH.Biomass.WH.Elc.Solar.Solar</t>
  </si>
  <si>
    <t>EMI.ktCO2.DE.Res.HHnew.Thermal.SH.Biomass.CO</t>
  </si>
  <si>
    <t>EMI.ktCO2.DE.Res.HHnew.Thermal.SH.Biomass.CO.Biomass.Biomass</t>
  </si>
  <si>
    <t>EMI.ktCO2.DE.Res.HHnew.Thermal.SH.Biomass.CO.LPG.LPG</t>
  </si>
  <si>
    <t>EMI.ktCO2.DE.Res.HHnew.Thermal.SH.Biomass.CO.Elc.Elec</t>
  </si>
  <si>
    <t>EMI.ktCO2.DE.Res.HHnew.Thermal.SH.Geo</t>
  </si>
  <si>
    <t>EMI.ktCO2.DE.Res.HHnew.Thermal.SH.Geo.SH</t>
  </si>
  <si>
    <t>EMI.ktCO2.DE.Res.HHnew.Thermal.SH.Geo.SH.Geo</t>
  </si>
  <si>
    <t>EMI.ktCO2.DE.Res.HHnew.Thermal.SH.Geo.SH.Elec</t>
  </si>
  <si>
    <t>EMI.ktCO2.DE.Res.HHnew.Thermal.SH.Geo.SC</t>
  </si>
  <si>
    <t>EMI.ktCO2.DE.Res.HHnew.Thermal.SH.Geo.SC.AC.Elec</t>
  </si>
  <si>
    <t>EMI.ktCO2.DE.Res.HHnew.Thermal.SH.Geo.WH</t>
  </si>
  <si>
    <t>EMI.ktCO2.DE.Res.HHnew.Thermal.SH.Geo.WH.Geo.NoSolar.Geo</t>
  </si>
  <si>
    <t>EMI.ktCO2.DE.Res.HHnew.Thermal.SH.Geo.WH.Geo.Solar</t>
  </si>
  <si>
    <t>EMI.ktCO2.DE.Res.HHnew.Thermal.SH.Geo.WH.Geo.Solar.Geo</t>
  </si>
  <si>
    <t>EMI.ktCO2.DE.Res.HHnew.Thermal.SH.Geo.WH.Geo.Solar.Solar</t>
  </si>
  <si>
    <t>EMI.ktCO2.DE.Res.HHnew.Thermal.SH.Geo.WH.Elc.NoSolar.Elec</t>
  </si>
  <si>
    <t>EMI.ktCO2.DE.Res.HHnew.Thermal.SH.Geo.WH.Elc.Solar</t>
  </si>
  <si>
    <t>EMI.ktCO2.DE.Res.HHnew.Thermal.SH.Geo.WH.Elc.Solar.Elec</t>
  </si>
  <si>
    <t>EMI.ktCO2.DE.Res.HHnew.Thermal.SH.Geo.WH.Elc.Solar.Solar</t>
  </si>
  <si>
    <t>EMI.ktCO2.DE.Res.HHnew.Thermal.SH.Geo.CO</t>
  </si>
  <si>
    <t>EMI.ktCO2.DE.Res.HHnew.Thermal.SH.Geo.CO.LPG.LPG</t>
  </si>
  <si>
    <t>EMI.ktCO2.DE.Res.HHnew.Thermal.SH.Geo.CO.Elc.Elec</t>
  </si>
  <si>
    <t>EMI.ktCO2.DE.Res.HHnew.Thermal.SH.DistrHeat</t>
  </si>
  <si>
    <t>EMI.ktCO2.DE.Res.HHnew.Thermal.SH.DistrHeat.SH</t>
  </si>
  <si>
    <t>EMI.ktCO2.DE.Res.HHnew.Thermal.SH.DistrHeat.SH.Steam_Distr</t>
  </si>
  <si>
    <t>EMI.ktCO2.DE.Res.HHnew.Thermal.SH.DistrHeat.SH.Elec</t>
  </si>
  <si>
    <t>EMI.ktCO2.DE.Res.HHnew.Thermal.SH.DistrHeat.SC</t>
  </si>
  <si>
    <t>EMI.ktCO2.DE.Res.HHnew.Thermal.SH.DistrHeat.SC.AC.Elec</t>
  </si>
  <si>
    <t>EMI.ktCO2.DE.Res.HHnew.Thermal.SH.DistrHeat.WH</t>
  </si>
  <si>
    <t>EMI.ktCO2.DE.Res.HHnew.Thermal.SH.DistrHeat.WH.DistrHeat.NoSolar.Steam_Distr</t>
  </si>
  <si>
    <t>EMI.ktCO2.DE.Res.HHnew.Thermal.SH.DistrHeat.WH.DistrHeat.Solar</t>
  </si>
  <si>
    <t>EMI.ktCO2.DE.Res.HHnew.Thermal.SH.DistrHeat.WH.DistrHeat.Solar.Steam_Distr</t>
  </si>
  <si>
    <t>EMI.ktCO2.DE.Res.HHnew.Thermal.SH.DistrHeat.WH.DistrHeat.Solar.Solar</t>
  </si>
  <si>
    <t>EMI.ktCO2.DE.Res.HHnew.Thermal.SH.DistrHeat.WH.Elc.NoSolar.Elec</t>
  </si>
  <si>
    <t>EMI.ktCO2.DE.Res.HHnew.Thermal.SH.DistrHeat.WH.Elc.Solar</t>
  </si>
  <si>
    <t>EMI.ktCO2.DE.Res.HHnew.Thermal.SH.DistrHeat.WH.Elc.Solar.Elec</t>
  </si>
  <si>
    <t>EMI.ktCO2.DE.Res.HHnew.Thermal.SH.DistrHeat.WH.Elc.Solar.Solar</t>
  </si>
  <si>
    <t>EMI.ktCO2.DE.Res.HHnew.Thermal.SH.DistrHeat.CO</t>
  </si>
  <si>
    <t>EMI.ktCO2.DE.Res.HHnew.Thermal.SH.DistrHeat.CO.LPG.LPG</t>
  </si>
  <si>
    <t>EMI.ktCO2.DE.Res.HHnew.Thermal.SH.DistrHeat.CO.Elc.Elec</t>
  </si>
  <si>
    <t>EMI.ktCO2.DE.Res.HHnew.Thermal.SH.AdvElc</t>
  </si>
  <si>
    <t>EMI.ktCO2.DE.Res.HHnew.Thermal.SH.AdvElc.SH</t>
  </si>
  <si>
    <t>EMI.ktCO2.DE.Res.HHnew.Thermal.SH.AdvElc.SH.Elec</t>
  </si>
  <si>
    <t>EMI.ktCO2.DE.Res.HHnew.Thermal.SH.AdvElc.SC</t>
  </si>
  <si>
    <t>EMI.ktCO2.DE.Res.HHnew.Thermal.SH.AdvElc.SC.AC.Elec</t>
  </si>
  <si>
    <t>EMI.ktCO2.DE.Res.HHnew.Thermal.SH.AdvElc.WH</t>
  </si>
  <si>
    <t>EMI.ktCO2.DE.Res.HHnew.Thermal.SH.AdvElc.WH.LPG.NoSolar.LPG</t>
  </si>
  <si>
    <t>EMI.ktCO2.DE.Res.HHnew.Thermal.SH.AdvElc.WH.LPG.Solar</t>
  </si>
  <si>
    <t>EMI.ktCO2.DE.Res.HHnew.Thermal.SH.AdvElc.WH.LPG.Solar.LPG</t>
  </si>
  <si>
    <t>EMI.ktCO2.DE.Res.HHnew.Thermal.SH.AdvElc.WH.LPG.Solar.Solar</t>
  </si>
  <si>
    <t>EMI.ktCO2.DE.Res.HHnew.Thermal.SH.AdvElc.WH.Elc.NoSolar.Elec</t>
  </si>
  <si>
    <t>EMI.ktCO2.DE.Res.HHnew.Thermal.SH.AdvElc.WH.Elc.Solar</t>
  </si>
  <si>
    <t>EMI.ktCO2.DE.Res.HHnew.Thermal.SH.AdvElc.WH.Elc.Solar.Elec</t>
  </si>
  <si>
    <t>EMI.ktCO2.DE.Res.HHnew.Thermal.SH.AdvElc.WH.Elc.Solar.Solar</t>
  </si>
  <si>
    <t>EMI.ktCO2.DE.Res.HHnew.Thermal.SH.AdvElc.CO</t>
  </si>
  <si>
    <t>EMI.ktCO2.DE.Res.HHnew.Thermal.SH.AdvElc.CO.LPG.LPG</t>
  </si>
  <si>
    <t>EMI.ktCO2.DE.Res.HHnew.Thermal.SH.AdvElc.CO.Elc.Elec</t>
  </si>
  <si>
    <t>EMI.ktCO2.DE.Res.HHnew.Thermal.SH.ConvElc</t>
  </si>
  <si>
    <t>EMI.ktCO2.DE.Res.HHnew.Thermal.SH.ConvElc.SH</t>
  </si>
  <si>
    <t>EMI.ktCO2.DE.Res.HHnew.Thermal.SH.ConvElc.SH.Elec</t>
  </si>
  <si>
    <t>EMI.ktCO2.DE.Res.HHnew.Thermal.SH.ConvElc.SC</t>
  </si>
  <si>
    <t>EMI.ktCO2.DE.Res.HHnew.Thermal.SH.ConvElc.SC.AC.Elec</t>
  </si>
  <si>
    <t>EMI.ktCO2.DE.Res.HHnew.Thermal.SH.ConvElc.WH</t>
  </si>
  <si>
    <t>EMI.ktCO2.DE.Res.HHnew.Thermal.SH.ConvElc.WH.LPG.NoSolar.LPG</t>
  </si>
  <si>
    <t>EMI.ktCO2.DE.Res.HHnew.Thermal.SH.ConvElc.WH.LPG.Solar</t>
  </si>
  <si>
    <t>EMI.ktCO2.DE.Res.HHnew.Thermal.SH.ConvElc.WH.LPG.Solar.LPG</t>
  </si>
  <si>
    <t>EMI.ktCO2.DE.Res.HHnew.Thermal.SH.ConvElc.WH.LPG.Solar.Solar</t>
  </si>
  <si>
    <t>EMI.ktCO2.DE.Res.HHnew.Thermal.SH.ConvElc.WH.Elc.NoSolar.Elec</t>
  </si>
  <si>
    <t>EMI.ktCO2.DE.Res.HHnew.Thermal.SH.ConvElc.WH.Elc.Solar</t>
  </si>
  <si>
    <t>EMI.ktCO2.DE.Res.HHnew.Thermal.SH.ConvElc.WH.Elc.Solar.Elec</t>
  </si>
  <si>
    <t>EMI.ktCO2.DE.Res.HHnew.Thermal.SH.ConvElc.WH.Elc.Solar.Solar</t>
  </si>
  <si>
    <t>EMI.ktCO2.DE.Res.HHnew.Thermal.SH.ConvElc.CO</t>
  </si>
  <si>
    <t>EMI.ktCO2.DE.Res.HHnew.Thermal.SH.ConvElc.CO.LPG.LPG</t>
  </si>
  <si>
    <t>EMI.ktCO2.DE.Res.HHnew.Thermal.SH.ConvElc.CO.Elc.Elec</t>
  </si>
  <si>
    <t>DE - Final energy consumption of new and renovated households (detailed structure)</t>
  </si>
  <si>
    <t>FEC_per_household.kWh.DE.Res.HHnew.Thermal.SH.Solids</t>
  </si>
  <si>
    <t>FEC_per_household.kWh.DE.Res.HHnew.Thermal.SH.Solids.SH</t>
  </si>
  <si>
    <t>FEC_per_household.kWh.DE.Res.HHnew.Thermal.SH.Solids.SH.Solids</t>
  </si>
  <si>
    <t>FEC_per_household.kWh.DE.Res.HHnew.Thermal.SH.Solids.SH.Elec</t>
  </si>
  <si>
    <t>FEC_per_household.kWh.DE.Res.HHnew.Thermal.SH.Solids.SC</t>
  </si>
  <si>
    <t>FEC_per_household.kWh.DE.Res.HHnew.Thermal.SH.Solids.SC.AC.Elec</t>
  </si>
  <si>
    <t>FEC_per_household.kWh.DE.Res.HHnew.Thermal.SH.Solids.WH</t>
  </si>
  <si>
    <t>FEC_per_household.kWh.DE.Res.HHnew.Thermal.SH.Solids.WH.Solids.NoSolar.Solids</t>
  </si>
  <si>
    <t>FEC_per_household.kWh.DE.Res.HHnew.Thermal.SH.Solids.WH.LPG.NoSolar.LPG</t>
  </si>
  <si>
    <t>FEC_per_household.kWh.DE.Res.HHnew.Thermal.SH.Solids.WH.LPG.Solar</t>
  </si>
  <si>
    <t>FEC_per_household.kWh.DE.Res.HHnew.Thermal.SH.Solids.WH.LPG.Solar.LPG</t>
  </si>
  <si>
    <t>FEC_per_household.kWh.DE.Res.HHnew.Thermal.SH.Solids.WH.LPG.Solar.Solar</t>
  </si>
  <si>
    <t>FEC_per_household.kWh.DE.Res.HHnew.Thermal.SH.Solids.WH.Elc.NoSolar.Elec</t>
  </si>
  <si>
    <t>FEC_per_household.kWh.DE.Res.HHnew.Thermal.SH.Solids.WH.Elc.Solar</t>
  </si>
  <si>
    <t>FEC_per_household.kWh.DE.Res.HHnew.Thermal.SH.Solids.WH.Elc.Solar.Elec</t>
  </si>
  <si>
    <t>FEC_per_household.kWh.DE.Res.HHnew.Thermal.SH.Solids.WH.Elc.Solar.Solar</t>
  </si>
  <si>
    <t>FEC_per_household.kWh.DE.Res.HHnew.Thermal.SH.Solids.CO</t>
  </si>
  <si>
    <t>FEC_per_household.kWh.DE.Res.HHnew.Thermal.SH.Solids.CO.Solids.Solids</t>
  </si>
  <si>
    <t>FEC_per_household.kWh.DE.Res.HHnew.Thermal.SH.Solids.CO.LPG.LPG</t>
  </si>
  <si>
    <t>FEC_per_household.kWh.DE.Res.HHnew.Thermal.SH.Solids.CO.Elc.Elec</t>
  </si>
  <si>
    <t>FEC_per_household.kWh.DE.Res.HHnew.Thermal.SH.LPG</t>
  </si>
  <si>
    <t>FEC_per_household.kWh.DE.Res.HHnew.Thermal.SH.LPG.SH</t>
  </si>
  <si>
    <t>FEC_per_household.kWh.DE.Res.HHnew.Thermal.SH.LPG.SH.LPG</t>
  </si>
  <si>
    <t>FEC_per_household.kWh.DE.Res.HHnew.Thermal.SH.LPG.SH.Elec</t>
  </si>
  <si>
    <t>FEC_per_household.kWh.DE.Res.HHnew.Thermal.SH.LPG.SC</t>
  </si>
  <si>
    <t>FEC_per_household.kWh.DE.Res.HHnew.Thermal.SH.LPG.SC.AC.Elec</t>
  </si>
  <si>
    <t>FEC_per_household.kWh.DE.Res.HHnew.Thermal.SH.LPG.WH</t>
  </si>
  <si>
    <t>FEC_per_household.kWh.DE.Res.HHnew.Thermal.SH.LPG.WH.LPG.NoSolar.LPG</t>
  </si>
  <si>
    <t>FEC_per_household.kWh.DE.Res.HHnew.Thermal.SH.LPG.WH.LPG.Solar</t>
  </si>
  <si>
    <t>FEC_per_household.kWh.DE.Res.HHnew.Thermal.SH.LPG.WH.LPG.Solar.LPG</t>
  </si>
  <si>
    <t>FEC_per_household.kWh.DE.Res.HHnew.Thermal.SH.LPG.WH.LPG.Solar.Solar</t>
  </si>
  <si>
    <t>FEC_per_household.kWh.DE.Res.HHnew.Thermal.SH.LPG.WH.Elc.NoSolar.Elec</t>
  </si>
  <si>
    <t>FEC_per_household.kWh.DE.Res.HHnew.Thermal.SH.LPG.WH.Elc.Solar</t>
  </si>
  <si>
    <t>FEC_per_household.kWh.DE.Res.HHnew.Thermal.SH.LPG.WH.Elc.Solar.Elec</t>
  </si>
  <si>
    <t>FEC_per_household.kWh.DE.Res.HHnew.Thermal.SH.LPG.WH.Elc.Solar.Solar</t>
  </si>
  <si>
    <t>FEC_per_household.kWh.DE.Res.HHnew.Thermal.SH.LPG.CO</t>
  </si>
  <si>
    <t>FEC_per_household.kWh.DE.Res.HHnew.Thermal.SH.LPG.CO.LPG.LPG</t>
  </si>
  <si>
    <t>FEC_per_household.kWh.DE.Res.HHnew.Thermal.SH.LPG.CO.Elc.Elec</t>
  </si>
  <si>
    <t>FEC_per_household.kWh.DE.Res.HHnew.Thermal.SH.Oil</t>
  </si>
  <si>
    <t>FEC_per_household.kWh.DE.Res.HHnew.Thermal.SH.Oil.SH</t>
  </si>
  <si>
    <t>FEC_per_household.kWh.DE.Res.HHnew.Thermal.SH.Oil.SH.Oil</t>
  </si>
  <si>
    <t>FEC_per_household.kWh.DE.Res.HHnew.Thermal.SH.Oil.SH.Elec</t>
  </si>
  <si>
    <t>FEC_per_household.kWh.DE.Res.HHnew.Thermal.SH.Oil.SC</t>
  </si>
  <si>
    <t>FEC_per_household.kWh.DE.Res.HHnew.Thermal.SH.Oil.SC.AC.Elec</t>
  </si>
  <si>
    <t>FEC_per_household.kWh.DE.Res.HHnew.Thermal.SH.Oil.WH</t>
  </si>
  <si>
    <t>FEC_per_household.kWh.DE.Res.HHnew.Thermal.SH.Oil.WH.Oil.NoSolar.Oil</t>
  </si>
  <si>
    <t>FEC_per_household.kWh.DE.Res.HHnew.Thermal.SH.Oil.WH.Oil.Solar</t>
  </si>
  <si>
    <t>FEC_per_household.kWh.DE.Res.HHnew.Thermal.SH.Oil.WH.Oil.Solar.Oil</t>
  </si>
  <si>
    <t>FEC_per_household.kWh.DE.Res.HHnew.Thermal.SH.Oil.WH.Oil.Solar.Solar</t>
  </si>
  <si>
    <t>FEC_per_household.kWh.DE.Res.HHnew.Thermal.SH.Oil.WH.Elc.NoSolar.Elec</t>
  </si>
  <si>
    <t>FEC_per_household.kWh.DE.Res.HHnew.Thermal.SH.Oil.WH.Elc.Solar</t>
  </si>
  <si>
    <t>FEC_per_household.kWh.DE.Res.HHnew.Thermal.SH.Oil.WH.Elc.Solar.Elec</t>
  </si>
  <si>
    <t>FEC_per_household.kWh.DE.Res.HHnew.Thermal.SH.Oil.WH.Elc.Solar.Solar</t>
  </si>
  <si>
    <t>FEC_per_household.kWh.DE.Res.HHnew.Thermal.SH.Oil.CO</t>
  </si>
  <si>
    <t>FEC_per_household.kWh.DE.Res.HHnew.Thermal.SH.Oil.CO.LPG.LPG</t>
  </si>
  <si>
    <t>FEC_per_household.kWh.DE.Res.HHnew.Thermal.SH.Oil.CO.Elc.Elec</t>
  </si>
  <si>
    <t>FEC_per_household.kWh.DE.Res.HHnew.Thermal.SH.Gas</t>
  </si>
  <si>
    <t>FEC_per_household.kWh.DE.Res.HHnew.Thermal.SH.Gas.SH</t>
  </si>
  <si>
    <t>FEC_per_household.kWh.DE.Res.HHnew.Thermal.SH.Gas.SH.Gas</t>
  </si>
  <si>
    <t>FEC_per_household.kWh.DE.Res.HHnew.Thermal.SH.Gas.SH.Elec</t>
  </si>
  <si>
    <t>FEC_per_household.kWh.DE.Res.HHnew.Thermal.SH.Gas.SC</t>
  </si>
  <si>
    <t>FEC_per_household.kWh.DE.Res.HHnew.Thermal.SH.Gas.SC.AC.Elec</t>
  </si>
  <si>
    <t>FEC_per_household.kWh.DE.Res.HHnew.Thermal.SH.Gas.WH</t>
  </si>
  <si>
    <t>FEC_per_household.kWh.DE.Res.HHnew.Thermal.SH.Gas.WH.Gas.NoSolar.Gas</t>
  </si>
  <si>
    <t>FEC_per_household.kWh.DE.Res.HHnew.Thermal.SH.Gas.WH.Gas.Solar</t>
  </si>
  <si>
    <t>FEC_per_household.kWh.DE.Res.HHnew.Thermal.SH.Gas.WH.Gas.Solar.Gas</t>
  </si>
  <si>
    <t>FEC_per_household.kWh.DE.Res.HHnew.Thermal.SH.Gas.WH.Gas.Solar.Solar</t>
  </si>
  <si>
    <t>FEC_per_household.kWh.DE.Res.HHnew.Thermal.SH.Gas.WH.Elc.NoSolar.Elec</t>
  </si>
  <si>
    <t>FEC_per_household.kWh.DE.Res.HHnew.Thermal.SH.Gas.WH.Elc.Solar</t>
  </si>
  <si>
    <t>FEC_per_household.kWh.DE.Res.HHnew.Thermal.SH.Gas.WH.Elc.Solar.Elec</t>
  </si>
  <si>
    <t>FEC_per_household.kWh.DE.Res.HHnew.Thermal.SH.Gas.WH.Elc.Solar.Solar</t>
  </si>
  <si>
    <t>FEC_per_household.kWh.DE.Res.HHnew.Thermal.SH.Gas.CO</t>
  </si>
  <si>
    <t>FEC_per_household.kWh.DE.Res.HHnew.Thermal.SH.Gas.CO.Gas.Gas</t>
  </si>
  <si>
    <t>FEC_per_household.kWh.DE.Res.HHnew.Thermal.SH.Gas.CO.Elc.Elec</t>
  </si>
  <si>
    <t>FEC_per_household.kWh.DE.Res.HHnew.Thermal.SH.Biomass</t>
  </si>
  <si>
    <t>FEC_per_household.kWh.DE.Res.HHnew.Thermal.SH.Biomass.SH</t>
  </si>
  <si>
    <t>FEC_per_household.kWh.DE.Res.HHnew.Thermal.SH.Biomass.SH.Biomass</t>
  </si>
  <si>
    <t>FEC_per_household.kWh.DE.Res.HHnew.Thermal.SH.Biomass.SH.Elec</t>
  </si>
  <si>
    <t>FEC_per_household.kWh.DE.Res.HHnew.Thermal.SH.Biomass.SC</t>
  </si>
  <si>
    <t>FEC_per_household.kWh.DE.Res.HHnew.Thermal.SH.Biomass.SC.AC.Elec</t>
  </si>
  <si>
    <t>FEC_per_household.kWh.DE.Res.HHnew.Thermal.SH.Biomass.WH</t>
  </si>
  <si>
    <t>FEC_per_household.kWh.DE.Res.HHnew.Thermal.SH.Biomass.WH.Biomass.NoSolar.Biomass</t>
  </si>
  <si>
    <t>FEC_per_household.kWh.DE.Res.HHnew.Thermal.SH.Biomass.WH.Biomass.Solar</t>
  </si>
  <si>
    <t>FEC_per_household.kWh.DE.Res.HHnew.Thermal.SH.Biomass.WH.Biomass.Solar.Biomass</t>
  </si>
  <si>
    <t>FEC_per_household.kWh.DE.Res.HHnew.Thermal.SH.Biomass.WH.Biomass.Solar.Solar</t>
  </si>
  <si>
    <t>FEC_per_household.kWh.DE.Res.HHnew.Thermal.SH.Biomass.WH.LPG.NoSolar.LPG</t>
  </si>
  <si>
    <t>FEC_per_household.kWh.DE.Res.HHnew.Thermal.SH.Biomass.WH.LPG.Solar</t>
  </si>
  <si>
    <t>FEC_per_household.kWh.DE.Res.HHnew.Thermal.SH.Biomass.WH.LPG.Solar.LPG</t>
  </si>
  <si>
    <t>FEC_per_household.kWh.DE.Res.HHnew.Thermal.SH.Biomass.WH.LPG.Solar.Solar</t>
  </si>
  <si>
    <t>FEC_per_household.kWh.DE.Res.HHnew.Thermal.SH.Biomass.WH.Elc.NoSolar.Elec</t>
  </si>
  <si>
    <t>FEC_per_household.kWh.DE.Res.HHnew.Thermal.SH.Biomass.WH.Elc.Solar</t>
  </si>
  <si>
    <t>FEC_per_household.kWh.DE.Res.HHnew.Thermal.SH.Biomass.WH.Elc.Solar.Elec</t>
  </si>
  <si>
    <t>FEC_per_household.kWh.DE.Res.HHnew.Thermal.SH.Biomass.WH.Elc.Solar.Solar</t>
  </si>
  <si>
    <t>FEC_per_household.kWh.DE.Res.HHnew.Thermal.SH.Biomass.CO</t>
  </si>
  <si>
    <t>FEC_per_household.kWh.DE.Res.HHnew.Thermal.SH.Biomass.CO.Biomass.Biomass</t>
  </si>
  <si>
    <t>FEC_per_household.kWh.DE.Res.HHnew.Thermal.SH.Biomass.CO.LPG.LPG</t>
  </si>
  <si>
    <t>FEC_per_household.kWh.DE.Res.HHnew.Thermal.SH.Biomass.CO.Elc.Elec</t>
  </si>
  <si>
    <t>FEC_per_household.kWh.DE.Res.HHnew.Thermal.SH.Geo</t>
  </si>
  <si>
    <t>FEC_per_household.kWh.DE.Res.HHnew.Thermal.SH.Geo.SH</t>
  </si>
  <si>
    <t>FEC_per_household.kWh.DE.Res.HHnew.Thermal.SH.Geo.SH.Geo</t>
  </si>
  <si>
    <t>FEC_per_household.kWh.DE.Res.HHnew.Thermal.SH.Geo.SH.Elec</t>
  </si>
  <si>
    <t>FEC_per_household.kWh.DE.Res.HHnew.Thermal.SH.Geo.SC</t>
  </si>
  <si>
    <t>FEC_per_household.kWh.DE.Res.HHnew.Thermal.SH.Geo.SC.AC.Elec</t>
  </si>
  <si>
    <t>FEC_per_household.kWh.DE.Res.HHnew.Thermal.SH.Geo.WH</t>
  </si>
  <si>
    <t>FEC_per_household.kWh.DE.Res.HHnew.Thermal.SH.Geo.WH.Geo.NoSolar.Geo</t>
  </si>
  <si>
    <t>FEC_per_household.kWh.DE.Res.HHnew.Thermal.SH.Geo.WH.Geo.Solar</t>
  </si>
  <si>
    <t>FEC_per_household.kWh.DE.Res.HHnew.Thermal.SH.Geo.WH.Geo.Solar.Geo</t>
  </si>
  <si>
    <t>FEC_per_household.kWh.DE.Res.HHnew.Thermal.SH.Geo.WH.Geo.Solar.Solar</t>
  </si>
  <si>
    <t>FEC_per_household.kWh.DE.Res.HHnew.Thermal.SH.Geo.WH.Elc.NoSolar.Elec</t>
  </si>
  <si>
    <t>FEC_per_household.kWh.DE.Res.HHnew.Thermal.SH.Geo.WH.Elc.Solar</t>
  </si>
  <si>
    <t>FEC_per_household.kWh.DE.Res.HHnew.Thermal.SH.Geo.WH.Elc.Solar.Elec</t>
  </si>
  <si>
    <t>FEC_per_household.kWh.DE.Res.HHnew.Thermal.SH.Geo.WH.Elc.Solar.Solar</t>
  </si>
  <si>
    <t>FEC_per_household.kWh.DE.Res.HHnew.Thermal.SH.Geo.CO</t>
  </si>
  <si>
    <t>FEC_per_household.kWh.DE.Res.HHnew.Thermal.SH.Geo.CO.LPG.LPG</t>
  </si>
  <si>
    <t>FEC_per_household.kWh.DE.Res.HHnew.Thermal.SH.Geo.CO.Elc.Elec</t>
  </si>
  <si>
    <t>FEC_per_household.kWh.DE.Res.HHnew.Thermal.SH.DistrHeat</t>
  </si>
  <si>
    <t>FEC_per_household.kWh.DE.Res.HHnew.Thermal.SH.DistrHeat.SH</t>
  </si>
  <si>
    <t>FEC_per_household.kWh.DE.Res.HHnew.Thermal.SH.DistrHeat.SH.Steam_Distr</t>
  </si>
  <si>
    <t>FEC_per_household.kWh.DE.Res.HHnew.Thermal.SH.DistrHeat.SH.Elec</t>
  </si>
  <si>
    <t>FEC_per_household.kWh.DE.Res.HHnew.Thermal.SH.DistrHeat.SC</t>
  </si>
  <si>
    <t>FEC_per_household.kWh.DE.Res.HHnew.Thermal.SH.DistrHeat.SC.AC.Elec</t>
  </si>
  <si>
    <t>FEC_per_household.kWh.DE.Res.HHnew.Thermal.SH.DistrHeat.WH</t>
  </si>
  <si>
    <t>FEC_per_household.kWh.DE.Res.HHnew.Thermal.SH.DistrHeat.WH.DistrHeat.NoSolar.Steam_Distr</t>
  </si>
  <si>
    <t>FEC_per_household.kWh.DE.Res.HHnew.Thermal.SH.DistrHeat.WH.DistrHeat.Solar</t>
  </si>
  <si>
    <t>FEC_per_household.kWh.DE.Res.HHnew.Thermal.SH.DistrHeat.WH.DistrHeat.Solar.Steam_Distr</t>
  </si>
  <si>
    <t>FEC_per_household.kWh.DE.Res.HHnew.Thermal.SH.DistrHeat.WH.DistrHeat.Solar.Solar</t>
  </si>
  <si>
    <t>FEC_per_household.kWh.DE.Res.HHnew.Thermal.SH.DistrHeat.WH.Elc.NoSolar.Elec</t>
  </si>
  <si>
    <t>FEC_per_household.kWh.DE.Res.HHnew.Thermal.SH.DistrHeat.WH.Elc.Solar</t>
  </si>
  <si>
    <t>FEC_per_household.kWh.DE.Res.HHnew.Thermal.SH.DistrHeat.WH.Elc.Solar.Elec</t>
  </si>
  <si>
    <t>FEC_per_household.kWh.DE.Res.HHnew.Thermal.SH.DistrHeat.WH.Elc.Solar.Solar</t>
  </si>
  <si>
    <t>FEC_per_household.kWh.DE.Res.HHnew.Thermal.SH.DistrHeat.CO</t>
  </si>
  <si>
    <t>FEC_per_household.kWh.DE.Res.HHnew.Thermal.SH.DistrHeat.CO.LPG.LPG</t>
  </si>
  <si>
    <t>FEC_per_household.kWh.DE.Res.HHnew.Thermal.SH.DistrHeat.CO.Elc.Elec</t>
  </si>
  <si>
    <t>FEC_per_household.kWh.DE.Res.HHnew.Thermal.SH.AdvElc</t>
  </si>
  <si>
    <t>FEC_per_household.kWh.DE.Res.HHnew.Thermal.SH.AdvElc.SH</t>
  </si>
  <si>
    <t>FEC_per_household.kWh.DE.Res.HHnew.Thermal.SH.AdvElc.SH.Elec</t>
  </si>
  <si>
    <t>FEC_per_household.kWh.DE.Res.HHnew.Thermal.SH.AdvElc.SC</t>
  </si>
  <si>
    <t>FEC_per_household.kWh.DE.Res.HHnew.Thermal.SH.AdvElc.SC.AC.Elec</t>
  </si>
  <si>
    <t>FEC_per_household.kWh.DE.Res.HHnew.Thermal.SH.AdvElc.WH</t>
  </si>
  <si>
    <t>FEC_per_household.kWh.DE.Res.HHnew.Thermal.SH.AdvElc.WH.LPG.NoSolar.LPG</t>
  </si>
  <si>
    <t>FEC_per_household.kWh.DE.Res.HHnew.Thermal.SH.AdvElc.WH.LPG.Solar</t>
  </si>
  <si>
    <t>FEC_per_household.kWh.DE.Res.HHnew.Thermal.SH.AdvElc.WH.LPG.Solar.LPG</t>
  </si>
  <si>
    <t>FEC_per_household.kWh.DE.Res.HHnew.Thermal.SH.AdvElc.WH.LPG.Solar.Solar</t>
  </si>
  <si>
    <t>FEC_per_household.kWh.DE.Res.HHnew.Thermal.SH.AdvElc.WH.Elc.NoSolar.Elec</t>
  </si>
  <si>
    <t>FEC_per_household.kWh.DE.Res.HHnew.Thermal.SH.AdvElc.WH.Elc.Solar</t>
  </si>
  <si>
    <t>FEC_per_household.kWh.DE.Res.HHnew.Thermal.SH.AdvElc.WH.Elc.Solar.Elec</t>
  </si>
  <si>
    <t>FEC_per_household.kWh.DE.Res.HHnew.Thermal.SH.AdvElc.WH.Elc.Solar.Solar</t>
  </si>
  <si>
    <t>FEC_per_household.kWh.DE.Res.HHnew.Thermal.SH.AdvElc.CO</t>
  </si>
  <si>
    <t>FEC_per_household.kWh.DE.Res.HHnew.Thermal.SH.AdvElc.CO.LPG.LPG</t>
  </si>
  <si>
    <t>FEC_per_household.kWh.DE.Res.HHnew.Thermal.SH.AdvElc.CO.Elc.Elec</t>
  </si>
  <si>
    <t>FEC_per_household.kWh.DE.Res.HHnew.Thermal.SH.ConvElc</t>
  </si>
  <si>
    <t>FEC_per_household.kWh.DE.Res.HHnew.Thermal.SH.ConvElc.SH</t>
  </si>
  <si>
    <t>FEC_per_household.kWh.DE.Res.HHnew.Thermal.SH.ConvElc.SH.Elec</t>
  </si>
  <si>
    <t>FEC_per_household.kWh.DE.Res.HHnew.Thermal.SH.ConvElc.SC</t>
  </si>
  <si>
    <t>FEC_per_household.kWh.DE.Res.HHnew.Thermal.SH.ConvElc.SC.AC.Elec</t>
  </si>
  <si>
    <t>FEC_per_household.kWh.DE.Res.HHnew.Thermal.SH.ConvElc.WH</t>
  </si>
  <si>
    <t>FEC_per_household.kWh.DE.Res.HHnew.Thermal.SH.ConvElc.WH.LPG.NoSolar.LPG</t>
  </si>
  <si>
    <t>FEC_per_household.kWh.DE.Res.HHnew.Thermal.SH.ConvElc.WH.LPG.Solar</t>
  </si>
  <si>
    <t>FEC_per_household.kWh.DE.Res.HHnew.Thermal.SH.ConvElc.WH.LPG.Solar.LPG</t>
  </si>
  <si>
    <t>FEC_per_household.kWh.DE.Res.HHnew.Thermal.SH.ConvElc.WH.LPG.Solar.Solar</t>
  </si>
  <si>
    <t>FEC_per_household.kWh.DE.Res.HHnew.Thermal.SH.ConvElc.WH.Elc.NoSolar.Elec</t>
  </si>
  <si>
    <t>FEC_per_household.kWh.DE.Res.HHnew.Thermal.SH.ConvElc.WH.Elc.Solar</t>
  </si>
  <si>
    <t>FEC_per_household.kWh.DE.Res.HHnew.Thermal.SH.ConvElc.WH.Elc.Solar.Elec</t>
  </si>
  <si>
    <t>FEC_per_household.kWh.DE.Res.HHnew.Thermal.SH.ConvElc.WH.Elc.Solar.Solar</t>
  </si>
  <si>
    <t>FEC_per_household.kWh.DE.Res.HHnew.Thermal.SH.ConvElc.CO</t>
  </si>
  <si>
    <t>FEC_per_household.kWh.DE.Res.HHnew.Thermal.SH.ConvElc.CO.LPG.LPG</t>
  </si>
  <si>
    <t>FEC_per_household.kWh.DE.Res.HHnew.Thermal.SH.ConvElc.CO.Elc.Elec</t>
  </si>
  <si>
    <t>DE - Thermal energy service of new and renovated households (detailed structure)</t>
  </si>
  <si>
    <t>TES_per_household.kWh.DE.Res.HHnew.Thermal.SH.Solids</t>
  </si>
  <si>
    <t>TES_per_household.kWh.DE.Res.HHnew.Thermal.SH.Solids.SH</t>
  </si>
  <si>
    <t>TES_per_household.kWh.DE.Res.HHnew.Thermal.SH.Solids.SH.Solids</t>
  </si>
  <si>
    <t>TES_per_household.kWh.DE.Res.HHnew.Thermal.SH.Solids.SH.Elec</t>
  </si>
  <si>
    <t>TES_per_household.kWh.DE.Res.HHnew.Thermal.SH.Solids.SC</t>
  </si>
  <si>
    <t>TES_per_household.kWh.DE.Res.HHnew.Thermal.SH.Solids.SC.AC.Elec</t>
  </si>
  <si>
    <t>TES_per_household.kWh.DE.Res.HHnew.Thermal.SH.Solids.WH</t>
  </si>
  <si>
    <t>TES_per_household.kWh.DE.Res.HHnew.Thermal.SH.Solids.WH.Solids.NoSolar.Solids</t>
  </si>
  <si>
    <t>TES_per_household.kWh.DE.Res.HHnew.Thermal.SH.Solids.WH.LPG.NoSolar.LPG</t>
  </si>
  <si>
    <t>TES_per_household.kWh.DE.Res.HHnew.Thermal.SH.Solids.WH.LPG.Solar</t>
  </si>
  <si>
    <t>TES_per_household.kWh.DE.Res.HHnew.Thermal.SH.Solids.WH.LPG.Solar.LPG</t>
  </si>
  <si>
    <t>TES_per_household.kWh.DE.Res.HHnew.Thermal.SH.Solids.WH.LPG.Solar.Solar</t>
  </si>
  <si>
    <t>TES_per_household.kWh.DE.Res.HHnew.Thermal.SH.Solids.WH.Elc.NoSolar.Elec</t>
  </si>
  <si>
    <t>TES_per_household.kWh.DE.Res.HHnew.Thermal.SH.Solids.WH.Elc.Solar</t>
  </si>
  <si>
    <t>TES_per_household.kWh.DE.Res.HHnew.Thermal.SH.Solids.WH.Elc.Solar.Elec</t>
  </si>
  <si>
    <t>TES_per_household.kWh.DE.Res.HHnew.Thermal.SH.Solids.WH.Elc.Solar.Solar</t>
  </si>
  <si>
    <t>TES_per_household.kWh.DE.Res.HHnew.Thermal.SH.Solids.CO</t>
  </si>
  <si>
    <t>TES_per_household.kWh.DE.Res.HHnew.Thermal.SH.Solids.CO.Solids.Solids</t>
  </si>
  <si>
    <t>TES_per_household.kWh.DE.Res.HHnew.Thermal.SH.Solids.CO.LPG.LPG</t>
  </si>
  <si>
    <t>TES_per_household.kWh.DE.Res.HHnew.Thermal.SH.Solids.CO.Elc.Elec</t>
  </si>
  <si>
    <t>TES_per_household.kWh.DE.Res.HHnew.Thermal.SH.LPG</t>
  </si>
  <si>
    <t>TES_per_household.kWh.DE.Res.HHnew.Thermal.SH.LPG.SH</t>
  </si>
  <si>
    <t>TES_per_household.kWh.DE.Res.HHnew.Thermal.SH.LPG.SH.LPG</t>
  </si>
  <si>
    <t>TES_per_household.kWh.DE.Res.HHnew.Thermal.SH.LPG.SH.Elec</t>
  </si>
  <si>
    <t>TES_per_household.kWh.DE.Res.HHnew.Thermal.SH.LPG.SC</t>
  </si>
  <si>
    <t>TES_per_household.kWh.DE.Res.HHnew.Thermal.SH.LPG.SC.AC.Elec</t>
  </si>
  <si>
    <t>TES_per_household.kWh.DE.Res.HHnew.Thermal.SH.LPG.WH</t>
  </si>
  <si>
    <t>TES_per_household.kWh.DE.Res.HHnew.Thermal.SH.LPG.WH.LPG.NoSolar.LPG</t>
  </si>
  <si>
    <t>TES_per_household.kWh.DE.Res.HHnew.Thermal.SH.LPG.WH.LPG.Solar</t>
  </si>
  <si>
    <t>TES_per_household.kWh.DE.Res.HHnew.Thermal.SH.LPG.WH.LPG.Solar.LPG</t>
  </si>
  <si>
    <t>TES_per_household.kWh.DE.Res.HHnew.Thermal.SH.LPG.WH.LPG.Solar.Solar</t>
  </si>
  <si>
    <t>TES_per_household.kWh.DE.Res.HHnew.Thermal.SH.LPG.WH.Elc.NoSolar.Elec</t>
  </si>
  <si>
    <t>TES_per_household.kWh.DE.Res.HHnew.Thermal.SH.LPG.WH.Elc.Solar</t>
  </si>
  <si>
    <t>TES_per_household.kWh.DE.Res.HHnew.Thermal.SH.LPG.WH.Elc.Solar.Elec</t>
  </si>
  <si>
    <t>TES_per_household.kWh.DE.Res.HHnew.Thermal.SH.LPG.WH.Elc.Solar.Solar</t>
  </si>
  <si>
    <t>TES_per_household.kWh.DE.Res.HHnew.Thermal.SH.LPG.CO</t>
  </si>
  <si>
    <t>TES_per_household.kWh.DE.Res.HHnew.Thermal.SH.LPG.CO.LPG.LPG</t>
  </si>
  <si>
    <t>TES_per_household.kWh.DE.Res.HHnew.Thermal.SH.LPG.CO.Elc.Elec</t>
  </si>
  <si>
    <t>TES_per_household.kWh.DE.Res.HHnew.Thermal.SH.Oil</t>
  </si>
  <si>
    <t>TES_per_household.kWh.DE.Res.HHnew.Thermal.SH.Oil.SH</t>
  </si>
  <si>
    <t>TES_per_household.kWh.DE.Res.HHnew.Thermal.SH.Oil.SH.Oil</t>
  </si>
  <si>
    <t>TES_per_household.kWh.DE.Res.HHnew.Thermal.SH.Oil.SH.Elec</t>
  </si>
  <si>
    <t>TES_per_household.kWh.DE.Res.HHnew.Thermal.SH.Oil.SC</t>
  </si>
  <si>
    <t>TES_per_household.kWh.DE.Res.HHnew.Thermal.SH.Oil.SC.AC.Elec</t>
  </si>
  <si>
    <t>TES_per_household.kWh.DE.Res.HHnew.Thermal.SH.Oil.WH</t>
  </si>
  <si>
    <t>TES_per_household.kWh.DE.Res.HHnew.Thermal.SH.Oil.WH.Oil.NoSolar.Oil</t>
  </si>
  <si>
    <t>TES_per_household.kWh.DE.Res.HHnew.Thermal.SH.Oil.WH.Oil.Solar</t>
  </si>
  <si>
    <t>TES_per_household.kWh.DE.Res.HHnew.Thermal.SH.Oil.WH.Oil.Solar.Oil</t>
  </si>
  <si>
    <t>TES_per_household.kWh.DE.Res.HHnew.Thermal.SH.Oil.WH.Oil.Solar.Solar</t>
  </si>
  <si>
    <t>TES_per_household.kWh.DE.Res.HHnew.Thermal.SH.Oil.WH.Elc.NoSolar.Elec</t>
  </si>
  <si>
    <t>TES_per_household.kWh.DE.Res.HHnew.Thermal.SH.Oil.WH.Elc.Solar</t>
  </si>
  <si>
    <t>TES_per_household.kWh.DE.Res.HHnew.Thermal.SH.Oil.WH.Elc.Solar.Elec</t>
  </si>
  <si>
    <t>TES_per_household.kWh.DE.Res.HHnew.Thermal.SH.Oil.WH.Elc.Solar.Solar</t>
  </si>
  <si>
    <t>TES_per_household.kWh.DE.Res.HHnew.Thermal.SH.Oil.CO</t>
  </si>
  <si>
    <t>TES_per_household.kWh.DE.Res.HHnew.Thermal.SH.Oil.CO.LPG.LPG</t>
  </si>
  <si>
    <t>TES_per_household.kWh.DE.Res.HHnew.Thermal.SH.Oil.CO.Elc.Elec</t>
  </si>
  <si>
    <t>TES_per_household.kWh.DE.Res.HHnew.Thermal.SH.Gas</t>
  </si>
  <si>
    <t>TES_per_household.kWh.DE.Res.HHnew.Thermal.SH.Gas.SH</t>
  </si>
  <si>
    <t>TES_per_household.kWh.DE.Res.HHnew.Thermal.SH.Gas.SH.Gas</t>
  </si>
  <si>
    <t>TES_per_household.kWh.DE.Res.HHnew.Thermal.SH.Gas.SH.Elec</t>
  </si>
  <si>
    <t>TES_per_household.kWh.DE.Res.HHnew.Thermal.SH.Gas.SC</t>
  </si>
  <si>
    <t>TES_per_household.kWh.DE.Res.HHnew.Thermal.SH.Gas.SC.AC.Elec</t>
  </si>
  <si>
    <t>TES_per_household.kWh.DE.Res.HHnew.Thermal.SH.Gas.WH</t>
  </si>
  <si>
    <t>TES_per_household.kWh.DE.Res.HHnew.Thermal.SH.Gas.WH.Gas.NoSolar.Gas</t>
  </si>
  <si>
    <t>TES_per_household.kWh.DE.Res.HHnew.Thermal.SH.Gas.WH.Gas.Solar</t>
  </si>
  <si>
    <t>TES_per_household.kWh.DE.Res.HHnew.Thermal.SH.Gas.WH.Gas.Solar.Gas</t>
  </si>
  <si>
    <t>TES_per_household.kWh.DE.Res.HHnew.Thermal.SH.Gas.WH.Gas.Solar.Solar</t>
  </si>
  <si>
    <t>TES_per_household.kWh.DE.Res.HHnew.Thermal.SH.Gas.WH.Elc.NoSolar.Elec</t>
  </si>
  <si>
    <t>TES_per_household.kWh.DE.Res.HHnew.Thermal.SH.Gas.WH.Elc.Solar</t>
  </si>
  <si>
    <t>TES_per_household.kWh.DE.Res.HHnew.Thermal.SH.Gas.WH.Elc.Solar.Elec</t>
  </si>
  <si>
    <t>TES_per_household.kWh.DE.Res.HHnew.Thermal.SH.Gas.WH.Elc.Solar.Solar</t>
  </si>
  <si>
    <t>TES_per_household.kWh.DE.Res.HHnew.Thermal.SH.Gas.CO</t>
  </si>
  <si>
    <t>TES_per_household.kWh.DE.Res.HHnew.Thermal.SH.Gas.CO.Gas.Gas</t>
  </si>
  <si>
    <t>TES_per_household.kWh.DE.Res.HHnew.Thermal.SH.Gas.CO.Elc.Elec</t>
  </si>
  <si>
    <t>TES_per_household.kWh.DE.Res.HHnew.Thermal.SH.Biomass</t>
  </si>
  <si>
    <t>TES_per_household.kWh.DE.Res.HHnew.Thermal.SH.Biomass.SH</t>
  </si>
  <si>
    <t>TES_per_household.kWh.DE.Res.HHnew.Thermal.SH.Biomass.SH.Biomass</t>
  </si>
  <si>
    <t>TES_per_household.kWh.DE.Res.HHnew.Thermal.SH.Biomass.SH.Elec</t>
  </si>
  <si>
    <t>TES_per_household.kWh.DE.Res.HHnew.Thermal.SH.Biomass.SC</t>
  </si>
  <si>
    <t>TES_per_household.kWh.DE.Res.HHnew.Thermal.SH.Biomass.SC.AC.Elec</t>
  </si>
  <si>
    <t>TES_per_household.kWh.DE.Res.HHnew.Thermal.SH.Biomass.WH</t>
  </si>
  <si>
    <t>TES_per_household.kWh.DE.Res.HHnew.Thermal.SH.Biomass.WH.Biomass.NoSolar.Biomass</t>
  </si>
  <si>
    <t>TES_per_household.kWh.DE.Res.HHnew.Thermal.SH.Biomass.WH.Biomass.Solar</t>
  </si>
  <si>
    <t>TES_per_household.kWh.DE.Res.HHnew.Thermal.SH.Biomass.WH.Biomass.Solar.Biomass</t>
  </si>
  <si>
    <t>TES_per_household.kWh.DE.Res.HHnew.Thermal.SH.Biomass.WH.Biomass.Solar.Solar</t>
  </si>
  <si>
    <t>TES_per_household.kWh.DE.Res.HHnew.Thermal.SH.Biomass.WH.LPG.NoSolar.LPG</t>
  </si>
  <si>
    <t>TES_per_household.kWh.DE.Res.HHnew.Thermal.SH.Biomass.WH.LPG.Solar</t>
  </si>
  <si>
    <t>TES_per_household.kWh.DE.Res.HHnew.Thermal.SH.Biomass.WH.LPG.Solar.LPG</t>
  </si>
  <si>
    <t>TES_per_household.kWh.DE.Res.HHnew.Thermal.SH.Biomass.WH.LPG.Solar.Solar</t>
  </si>
  <si>
    <t>TES_per_household.kWh.DE.Res.HHnew.Thermal.SH.Biomass.WH.Elc.NoSolar.Elec</t>
  </si>
  <si>
    <t>TES_per_household.kWh.DE.Res.HHnew.Thermal.SH.Biomass.WH.Elc.Solar</t>
  </si>
  <si>
    <t>TES_per_household.kWh.DE.Res.HHnew.Thermal.SH.Biomass.WH.Elc.Solar.Elec</t>
  </si>
  <si>
    <t>TES_per_household.kWh.DE.Res.HHnew.Thermal.SH.Biomass.WH.Elc.Solar.Solar</t>
  </si>
  <si>
    <t>TES_per_household.kWh.DE.Res.HHnew.Thermal.SH.Biomass.CO</t>
  </si>
  <si>
    <t>TES_per_household.kWh.DE.Res.HHnew.Thermal.SH.Biomass.CO.Biomass.Biomass</t>
  </si>
  <si>
    <t>TES_per_household.kWh.DE.Res.HHnew.Thermal.SH.Biomass.CO.LPG.LPG</t>
  </si>
  <si>
    <t>TES_per_household.kWh.DE.Res.HHnew.Thermal.SH.Biomass.CO.Elc.Elec</t>
  </si>
  <si>
    <t>TES_per_household.kWh.DE.Res.HHnew.Thermal.SH.Geo</t>
  </si>
  <si>
    <t>TES_per_household.kWh.DE.Res.HHnew.Thermal.SH.Geo.SH</t>
  </si>
  <si>
    <t>TES_per_household.kWh.DE.Res.HHnew.Thermal.SH.Geo.SH.Geo</t>
  </si>
  <si>
    <t>TES_per_household.kWh.DE.Res.HHnew.Thermal.SH.Geo.SH.Elec</t>
  </si>
  <si>
    <t>TES_per_household.kWh.DE.Res.HHnew.Thermal.SH.Geo.SC</t>
  </si>
  <si>
    <t>TES_per_household.kWh.DE.Res.HHnew.Thermal.SH.Geo.SC.AC.Elec</t>
  </si>
  <si>
    <t>TES_per_household.kWh.DE.Res.HHnew.Thermal.SH.Geo.WH</t>
  </si>
  <si>
    <t>TES_per_household.kWh.DE.Res.HHnew.Thermal.SH.Geo.WH.Geo.NoSolar.Geo</t>
  </si>
  <si>
    <t>TES_per_household.kWh.DE.Res.HHnew.Thermal.SH.Geo.WH.Geo.Solar</t>
  </si>
  <si>
    <t>TES_per_household.kWh.DE.Res.HHnew.Thermal.SH.Geo.WH.Geo.Solar.Geo</t>
  </si>
  <si>
    <t>TES_per_household.kWh.DE.Res.HHnew.Thermal.SH.Geo.WH.Geo.Solar.Solar</t>
  </si>
  <si>
    <t>TES_per_household.kWh.DE.Res.HHnew.Thermal.SH.Geo.WH.Elc.NoSolar.Elec</t>
  </si>
  <si>
    <t>TES_per_household.kWh.DE.Res.HHnew.Thermal.SH.Geo.WH.Elc.Solar</t>
  </si>
  <si>
    <t>TES_per_household.kWh.DE.Res.HHnew.Thermal.SH.Geo.WH.Elc.Solar.Elec</t>
  </si>
  <si>
    <t>TES_per_household.kWh.DE.Res.HHnew.Thermal.SH.Geo.WH.Elc.Solar.Solar</t>
  </si>
  <si>
    <t>TES_per_household.kWh.DE.Res.HHnew.Thermal.SH.Geo.CO</t>
  </si>
  <si>
    <t>TES_per_household.kWh.DE.Res.HHnew.Thermal.SH.Geo.CO.LPG.LPG</t>
  </si>
  <si>
    <t>TES_per_household.kWh.DE.Res.HHnew.Thermal.SH.Geo.CO.Elc.Elec</t>
  </si>
  <si>
    <t>TES_per_household.kWh.DE.Res.HHnew.Thermal.SH.DistrHeat</t>
  </si>
  <si>
    <t>TES_per_household.kWh.DE.Res.HHnew.Thermal.SH.DistrHeat.SH</t>
  </si>
  <si>
    <t>TES_per_household.kWh.DE.Res.HHnew.Thermal.SH.DistrHeat.SH.Steam_Distr</t>
  </si>
  <si>
    <t>TES_per_household.kWh.DE.Res.HHnew.Thermal.SH.DistrHeat.SH.Elec</t>
  </si>
  <si>
    <t>TES_per_household.kWh.DE.Res.HHnew.Thermal.SH.DistrHeat.SC</t>
  </si>
  <si>
    <t>TES_per_household.kWh.DE.Res.HHnew.Thermal.SH.DistrHeat.SC.AC.Elec</t>
  </si>
  <si>
    <t>TES_per_household.kWh.DE.Res.HHnew.Thermal.SH.DistrHeat.WH</t>
  </si>
  <si>
    <t>TES_per_household.kWh.DE.Res.HHnew.Thermal.SH.DistrHeat.WH.DistrHeat.NoSolar.Steam_Distr</t>
  </si>
  <si>
    <t>TES_per_household.kWh.DE.Res.HHnew.Thermal.SH.DistrHeat.WH.DistrHeat.Solar</t>
  </si>
  <si>
    <t>TES_per_household.kWh.DE.Res.HHnew.Thermal.SH.DistrHeat.WH.DistrHeat.Solar.Steam_Distr</t>
  </si>
  <si>
    <t>TES_per_household.kWh.DE.Res.HHnew.Thermal.SH.DistrHeat.WH.DistrHeat.Solar.Solar</t>
  </si>
  <si>
    <t>TES_per_household.kWh.DE.Res.HHnew.Thermal.SH.DistrHeat.WH.Elc.NoSolar.Elec</t>
  </si>
  <si>
    <t>TES_per_household.kWh.DE.Res.HHnew.Thermal.SH.DistrHeat.WH.Elc.Solar</t>
  </si>
  <si>
    <t>TES_per_household.kWh.DE.Res.HHnew.Thermal.SH.DistrHeat.WH.Elc.Solar.Elec</t>
  </si>
  <si>
    <t>TES_per_household.kWh.DE.Res.HHnew.Thermal.SH.DistrHeat.WH.Elc.Solar.Solar</t>
  </si>
  <si>
    <t>TES_per_household.kWh.DE.Res.HHnew.Thermal.SH.DistrHeat.CO</t>
  </si>
  <si>
    <t>TES_per_household.kWh.DE.Res.HHnew.Thermal.SH.DistrHeat.CO.LPG.LPG</t>
  </si>
  <si>
    <t>TES_per_household.kWh.DE.Res.HHnew.Thermal.SH.DistrHeat.CO.Elc.Elec</t>
  </si>
  <si>
    <t>TES_per_household.kWh.DE.Res.HHnew.Thermal.SH.AdvElc</t>
  </si>
  <si>
    <t>TES_per_household.kWh.DE.Res.HHnew.Thermal.SH.AdvElc.SH</t>
  </si>
  <si>
    <t>TES_per_household.kWh.DE.Res.HHnew.Thermal.SH.AdvElc.SH.Elec</t>
  </si>
  <si>
    <t>TES_per_household.kWh.DE.Res.HHnew.Thermal.SH.AdvElc.SC</t>
  </si>
  <si>
    <t>TES_per_household.kWh.DE.Res.HHnew.Thermal.SH.AdvElc.SC.AC.Elec</t>
  </si>
  <si>
    <t>TES_per_household.kWh.DE.Res.HHnew.Thermal.SH.AdvElc.WH</t>
  </si>
  <si>
    <t>TES_per_household.kWh.DE.Res.HHnew.Thermal.SH.AdvElc.WH.LPG.NoSolar.LPG</t>
  </si>
  <si>
    <t>TES_per_household.kWh.DE.Res.HHnew.Thermal.SH.AdvElc.WH.LPG.Solar</t>
  </si>
  <si>
    <t>TES_per_household.kWh.DE.Res.HHnew.Thermal.SH.AdvElc.WH.LPG.Solar.LPG</t>
  </si>
  <si>
    <t>TES_per_household.kWh.DE.Res.HHnew.Thermal.SH.AdvElc.WH.LPG.Solar.Solar</t>
  </si>
  <si>
    <t>TES_per_household.kWh.DE.Res.HHnew.Thermal.SH.AdvElc.WH.Elc.NoSolar.Elec</t>
  </si>
  <si>
    <t>TES_per_household.kWh.DE.Res.HHnew.Thermal.SH.AdvElc.WH.Elc.Solar</t>
  </si>
  <si>
    <t>TES_per_household.kWh.DE.Res.HHnew.Thermal.SH.AdvElc.WH.Elc.Solar.Elec</t>
  </si>
  <si>
    <t>TES_per_household.kWh.DE.Res.HHnew.Thermal.SH.AdvElc.WH.Elc.Solar.Solar</t>
  </si>
  <si>
    <t>TES_per_household.kWh.DE.Res.HHnew.Thermal.SH.AdvElc.CO</t>
  </si>
  <si>
    <t>TES_per_household.kWh.DE.Res.HHnew.Thermal.SH.AdvElc.CO.LPG.LPG</t>
  </si>
  <si>
    <t>TES_per_household.kWh.DE.Res.HHnew.Thermal.SH.AdvElc.CO.Elc.Elec</t>
  </si>
  <si>
    <t>TES_per_household.kWh.DE.Res.HHnew.Thermal.SH.ConvElc</t>
  </si>
  <si>
    <t>TES_per_household.kWh.DE.Res.HHnew.Thermal.SH.ConvElc.SH</t>
  </si>
  <si>
    <t>TES_per_household.kWh.DE.Res.HHnew.Thermal.SH.ConvElc.SH.Elec</t>
  </si>
  <si>
    <t>TES_per_household.kWh.DE.Res.HHnew.Thermal.SH.ConvElc.SC</t>
  </si>
  <si>
    <t>TES_per_household.kWh.DE.Res.HHnew.Thermal.SH.ConvElc.SC.AC.Elec</t>
  </si>
  <si>
    <t>TES_per_household.kWh.DE.Res.HHnew.Thermal.SH.ConvElc.WH</t>
  </si>
  <si>
    <t>TES_per_household.kWh.DE.Res.HHnew.Thermal.SH.ConvElc.WH.LPG.NoSolar.LPG</t>
  </si>
  <si>
    <t>TES_per_household.kWh.DE.Res.HHnew.Thermal.SH.ConvElc.WH.LPG.Solar</t>
  </si>
  <si>
    <t>TES_per_household.kWh.DE.Res.HHnew.Thermal.SH.ConvElc.WH.LPG.Solar.LPG</t>
  </si>
  <si>
    <t>TES_per_household.kWh.DE.Res.HHnew.Thermal.SH.ConvElc.WH.LPG.Solar.Solar</t>
  </si>
  <si>
    <t>TES_per_household.kWh.DE.Res.HHnew.Thermal.SH.ConvElc.WH.Elc.NoSolar.Elec</t>
  </si>
  <si>
    <t>TES_per_household.kWh.DE.Res.HHnew.Thermal.SH.ConvElc.WH.Elc.Solar</t>
  </si>
  <si>
    <t>TES_per_household.kWh.DE.Res.HHnew.Thermal.SH.ConvElc.WH.Elc.Solar.Elec</t>
  </si>
  <si>
    <t>TES_per_household.kWh.DE.Res.HHnew.Thermal.SH.ConvElc.WH.Elc.Solar.Solar</t>
  </si>
  <si>
    <t>TES_per_household.kWh.DE.Res.HHnew.Thermal.SH.ConvElc.CO</t>
  </si>
  <si>
    <t>TES_per_household.kWh.DE.Res.HHnew.Thermal.SH.ConvElc.CO.LPG.LPG</t>
  </si>
  <si>
    <t>TES_per_household.kWh.DE.Res.HHnew.Thermal.SH.ConvElc.CO.Elc.Elec</t>
  </si>
  <si>
    <t>EMI_per_household.kgCO2.DE.Res.HHnew.Thermal.SH.Solids</t>
  </si>
  <si>
    <t>EMI_per_household.kgCO2.DE.Res.HHnew.Thermal.SH.Solids.SH</t>
  </si>
  <si>
    <t>EMI_per_household.kgCO2.DE.Res.HHnew.Thermal.SH.Solids.SH.Solids</t>
  </si>
  <si>
    <t>EMI_per_household.kgCO2.DE.Res.HHnew.Thermal.SH.Solids.SH.Elec</t>
  </si>
  <si>
    <t>EMI_per_household.kgCO2.DE.Res.HHnew.Thermal.SH.Solids.SC</t>
  </si>
  <si>
    <t>EMI_per_household.kgCO2.DE.Res.HHnew.Thermal.SH.Solids.SC.AC.Elec</t>
  </si>
  <si>
    <t>EMI_per_household.kgCO2.DE.Res.HHnew.Thermal.SH.Solids.WH</t>
  </si>
  <si>
    <t>EMI_per_household.kgCO2.DE.Res.HHnew.Thermal.SH.Solids.WH.Solids.NoSolar.Solids</t>
  </si>
  <si>
    <t>EMI_per_household.kgCO2.DE.Res.HHnew.Thermal.SH.Solids.WH.LPG.NoSolar.LPG</t>
  </si>
  <si>
    <t>EMI_per_household.kgCO2.DE.Res.HHnew.Thermal.SH.Solids.WH.LPG.Solar</t>
  </si>
  <si>
    <t>EMI_per_household.kgCO2.DE.Res.HHnew.Thermal.SH.Solids.WH.LPG.Solar.LPG</t>
  </si>
  <si>
    <t>EMI_per_household.kgCO2.DE.Res.HHnew.Thermal.SH.Solids.WH.LPG.Solar.Solar</t>
  </si>
  <si>
    <t>EMI_per_household.kgCO2.DE.Res.HHnew.Thermal.SH.Solids.WH.Elc.NoSolar.Elec</t>
  </si>
  <si>
    <t>EMI_per_household.kgCO2.DE.Res.HHnew.Thermal.SH.Solids.WH.Elc.Solar</t>
  </si>
  <si>
    <t>EMI_per_household.kgCO2.DE.Res.HHnew.Thermal.SH.Solids.WH.Elc.Solar.Elec</t>
  </si>
  <si>
    <t>EMI_per_household.kgCO2.DE.Res.HHnew.Thermal.SH.Solids.WH.Elc.Solar.Solar</t>
  </si>
  <si>
    <t>EMI_per_household.kgCO2.DE.Res.HHnew.Thermal.SH.Solids.CO</t>
  </si>
  <si>
    <t>EMI_per_household.kgCO2.DE.Res.HHnew.Thermal.SH.Solids.CO.Solids.Solids</t>
  </si>
  <si>
    <t>EMI_per_household.kgCO2.DE.Res.HHnew.Thermal.SH.Solids.CO.LPG.LPG</t>
  </si>
  <si>
    <t>EMI_per_household.kgCO2.DE.Res.HHnew.Thermal.SH.Solids.CO.Elc.Elec</t>
  </si>
  <si>
    <t>EMI_per_household.kgCO2.DE.Res.HHnew.Thermal.SH.LPG</t>
  </si>
  <si>
    <t>EMI_per_household.kgCO2.DE.Res.HHnew.Thermal.SH.LPG.SH</t>
  </si>
  <si>
    <t>EMI_per_household.kgCO2.DE.Res.HHnew.Thermal.SH.LPG.SH.LPG</t>
  </si>
  <si>
    <t>EMI_per_household.kgCO2.DE.Res.HHnew.Thermal.SH.LPG.SH.Elec</t>
  </si>
  <si>
    <t>EMI_per_household.kgCO2.DE.Res.HHnew.Thermal.SH.LPG.SC</t>
  </si>
  <si>
    <t>EMI_per_household.kgCO2.DE.Res.HHnew.Thermal.SH.LPG.SC.AC.Elec</t>
  </si>
  <si>
    <t>EMI_per_household.kgCO2.DE.Res.HHnew.Thermal.SH.LPG.WH</t>
  </si>
  <si>
    <t>EMI_per_household.kgCO2.DE.Res.HHnew.Thermal.SH.LPG.WH.LPG.NoSolar.LPG</t>
  </si>
  <si>
    <t>EMI_per_household.kgCO2.DE.Res.HHnew.Thermal.SH.LPG.WH.LPG.Solar</t>
  </si>
  <si>
    <t>EMI_per_household.kgCO2.DE.Res.HHnew.Thermal.SH.LPG.WH.LPG.Solar.LPG</t>
  </si>
  <si>
    <t>EMI_per_household.kgCO2.DE.Res.HHnew.Thermal.SH.LPG.WH.LPG.Solar.Solar</t>
  </si>
  <si>
    <t>EMI_per_household.kgCO2.DE.Res.HHnew.Thermal.SH.LPG.WH.Elc.NoSolar.Elec</t>
  </si>
  <si>
    <t>EMI_per_household.kgCO2.DE.Res.HHnew.Thermal.SH.LPG.WH.Elc.Solar</t>
  </si>
  <si>
    <t>EMI_per_household.kgCO2.DE.Res.HHnew.Thermal.SH.LPG.WH.Elc.Solar.Elec</t>
  </si>
  <si>
    <t>EMI_per_household.kgCO2.DE.Res.HHnew.Thermal.SH.LPG.WH.Elc.Solar.Solar</t>
  </si>
  <si>
    <t>EMI_per_household.kgCO2.DE.Res.HHnew.Thermal.SH.LPG.CO</t>
  </si>
  <si>
    <t>EMI_per_household.kgCO2.DE.Res.HHnew.Thermal.SH.LPG.CO.LPG.LPG</t>
  </si>
  <si>
    <t>EMI_per_household.kgCO2.DE.Res.HHnew.Thermal.SH.LPG.CO.Elc.Elec</t>
  </si>
  <si>
    <t>EMI_per_household.kgCO2.DE.Res.HHnew.Thermal.SH.Oil</t>
  </si>
  <si>
    <t>EMI_per_household.kgCO2.DE.Res.HHnew.Thermal.SH.Oil.SH</t>
  </si>
  <si>
    <t>EMI_per_household.kgCO2.DE.Res.HHnew.Thermal.SH.Oil.SH.Oil</t>
  </si>
  <si>
    <t>EMI_per_household.kgCO2.DE.Res.HHnew.Thermal.SH.Oil.SH.Elec</t>
  </si>
  <si>
    <t>EMI_per_household.kgCO2.DE.Res.HHnew.Thermal.SH.Oil.SC</t>
  </si>
  <si>
    <t>EMI_per_household.kgCO2.DE.Res.HHnew.Thermal.SH.Oil.SC.AC.Elec</t>
  </si>
  <si>
    <t>EMI_per_household.kgCO2.DE.Res.HHnew.Thermal.SH.Oil.WH</t>
  </si>
  <si>
    <t>EMI_per_household.kgCO2.DE.Res.HHnew.Thermal.SH.Oil.WH.Oil.NoSolar.Oil</t>
  </si>
  <si>
    <t>EMI_per_household.kgCO2.DE.Res.HHnew.Thermal.SH.Oil.WH.Oil.Solar</t>
  </si>
  <si>
    <t>EMI_per_household.kgCO2.DE.Res.HHnew.Thermal.SH.Oil.WH.Oil.Solar.Oil</t>
  </si>
  <si>
    <t>EMI_per_household.kgCO2.DE.Res.HHnew.Thermal.SH.Oil.WH.Oil.Solar.Solar</t>
  </si>
  <si>
    <t>EMI_per_household.kgCO2.DE.Res.HHnew.Thermal.SH.Oil.WH.Elc.NoSolar.Elec</t>
  </si>
  <si>
    <t>EMI_per_household.kgCO2.DE.Res.HHnew.Thermal.SH.Oil.WH.Elc.Solar</t>
  </si>
  <si>
    <t>EMI_per_household.kgCO2.DE.Res.HHnew.Thermal.SH.Oil.WH.Elc.Solar.Elec</t>
  </si>
  <si>
    <t>EMI_per_household.kgCO2.DE.Res.HHnew.Thermal.SH.Oil.WH.Elc.Solar.Solar</t>
  </si>
  <si>
    <t>EMI_per_household.kgCO2.DE.Res.HHnew.Thermal.SH.Oil.CO</t>
  </si>
  <si>
    <t>EMI_per_household.kgCO2.DE.Res.HHnew.Thermal.SH.Oil.CO.LPG.LPG</t>
  </si>
  <si>
    <t>EMI_per_household.kgCO2.DE.Res.HHnew.Thermal.SH.Oil.CO.Elc.Elec</t>
  </si>
  <si>
    <t>EMI_per_household.kgCO2.DE.Res.HHnew.Thermal.SH.Gas</t>
  </si>
  <si>
    <t>EMI_per_household.kgCO2.DE.Res.HHnew.Thermal.SH.Gas.SH</t>
  </si>
  <si>
    <t>EMI_per_household.kgCO2.DE.Res.HHnew.Thermal.SH.Gas.SH.Gas</t>
  </si>
  <si>
    <t>EMI_per_household.kgCO2.DE.Res.HHnew.Thermal.SH.Gas.SH.Elec</t>
  </si>
  <si>
    <t>EMI_per_household.kgCO2.DE.Res.HHnew.Thermal.SH.Gas.SC</t>
  </si>
  <si>
    <t>EMI_per_household.kgCO2.DE.Res.HHnew.Thermal.SH.Gas.SC.AC.Elec</t>
  </si>
  <si>
    <t>EMI_per_household.kgCO2.DE.Res.HHnew.Thermal.SH.Gas.WH</t>
  </si>
  <si>
    <t>EMI_per_household.kgCO2.DE.Res.HHnew.Thermal.SH.Gas.WH.Gas.NoSolar.Gas</t>
  </si>
  <si>
    <t>EMI_per_household.kgCO2.DE.Res.HHnew.Thermal.SH.Gas.WH.Gas.Solar</t>
  </si>
  <si>
    <t>EMI_per_household.kgCO2.DE.Res.HHnew.Thermal.SH.Gas.WH.Gas.Solar.Gas</t>
  </si>
  <si>
    <t>EMI_per_household.kgCO2.DE.Res.HHnew.Thermal.SH.Gas.WH.Gas.Solar.Solar</t>
  </si>
  <si>
    <t>EMI_per_household.kgCO2.DE.Res.HHnew.Thermal.SH.Gas.WH.Elc.NoSolar.Elec</t>
  </si>
  <si>
    <t>EMI_per_household.kgCO2.DE.Res.HHnew.Thermal.SH.Gas.WH.Elc.Solar</t>
  </si>
  <si>
    <t>EMI_per_household.kgCO2.DE.Res.HHnew.Thermal.SH.Gas.WH.Elc.Solar.Elec</t>
  </si>
  <si>
    <t>EMI_per_household.kgCO2.DE.Res.HHnew.Thermal.SH.Gas.WH.Elc.Solar.Solar</t>
  </si>
  <si>
    <t>EMI_per_household.kgCO2.DE.Res.HHnew.Thermal.SH.Gas.CO</t>
  </si>
  <si>
    <t>EMI_per_household.kgCO2.DE.Res.HHnew.Thermal.SH.Gas.CO.Gas.Gas</t>
  </si>
  <si>
    <t>EMI_per_household.kgCO2.DE.Res.HHnew.Thermal.SH.Gas.CO.Elc.Elec</t>
  </si>
  <si>
    <t>EMI_per_household.kgCO2.DE.Res.HHnew.Thermal.SH.Biomass</t>
  </si>
  <si>
    <t>EMI_per_household.kgCO2.DE.Res.HHnew.Thermal.SH.Biomass.SH</t>
  </si>
  <si>
    <t>EMI_per_household.kgCO2.DE.Res.HHnew.Thermal.SH.Biomass.SH.Biomass</t>
  </si>
  <si>
    <t>EMI_per_household.kgCO2.DE.Res.HHnew.Thermal.SH.Biomass.SH.Elec</t>
  </si>
  <si>
    <t>EMI_per_household.kgCO2.DE.Res.HHnew.Thermal.SH.Biomass.SC</t>
  </si>
  <si>
    <t>EMI_per_household.kgCO2.DE.Res.HHnew.Thermal.SH.Biomass.SC.AC.Elec</t>
  </si>
  <si>
    <t>EMI_per_household.kgCO2.DE.Res.HHnew.Thermal.SH.Biomass.WH</t>
  </si>
  <si>
    <t>EMI_per_household.kgCO2.DE.Res.HHnew.Thermal.SH.Biomass.WH.Biomass.NoSolar.Biomass</t>
  </si>
  <si>
    <t>EMI_per_household.kgCO2.DE.Res.HHnew.Thermal.SH.Biomass.WH.Biomass.Solar</t>
  </si>
  <si>
    <t>EMI_per_household.kgCO2.DE.Res.HHnew.Thermal.SH.Biomass.WH.Biomass.Solar.Biomass</t>
  </si>
  <si>
    <t>EMI_per_household.kgCO2.DE.Res.HHnew.Thermal.SH.Biomass.WH.Biomass.Solar.Solar</t>
  </si>
  <si>
    <t>EMI_per_household.kgCO2.DE.Res.HHnew.Thermal.SH.Biomass.WH.LPG.NoSolar.LPG</t>
  </si>
  <si>
    <t>EMI_per_household.kgCO2.DE.Res.HHnew.Thermal.SH.Biomass.WH.LPG.Solar</t>
  </si>
  <si>
    <t>EMI_per_household.kgCO2.DE.Res.HHnew.Thermal.SH.Biomass.WH.LPG.Solar.LPG</t>
  </si>
  <si>
    <t>EMI_per_household.kgCO2.DE.Res.HHnew.Thermal.SH.Biomass.WH.LPG.Solar.Solar</t>
  </si>
  <si>
    <t>EMI_per_household.kgCO2.DE.Res.HHnew.Thermal.SH.Biomass.WH.Elc.NoSolar.Elec</t>
  </si>
  <si>
    <t>EMI_per_household.kgCO2.DE.Res.HHnew.Thermal.SH.Biomass.WH.Elc.Solar</t>
  </si>
  <si>
    <t>EMI_per_household.kgCO2.DE.Res.HHnew.Thermal.SH.Biomass.WH.Elc.Solar.Elec</t>
  </si>
  <si>
    <t>EMI_per_household.kgCO2.DE.Res.HHnew.Thermal.SH.Biomass.WH.Elc.Solar.Solar</t>
  </si>
  <si>
    <t>EMI_per_household.kgCO2.DE.Res.HHnew.Thermal.SH.Biomass.CO</t>
  </si>
  <si>
    <t>EMI_per_household.kgCO2.DE.Res.HHnew.Thermal.SH.Biomass.CO.Biomass.Biomass</t>
  </si>
  <si>
    <t>EMI_per_household.kgCO2.DE.Res.HHnew.Thermal.SH.Biomass.CO.LPG.LPG</t>
  </si>
  <si>
    <t>EMI_per_household.kgCO2.DE.Res.HHnew.Thermal.SH.Biomass.CO.Elc.Elec</t>
  </si>
  <si>
    <t>EMI_per_household.kgCO2.DE.Res.HHnew.Thermal.SH.Geo</t>
  </si>
  <si>
    <t>EMI_per_household.kgCO2.DE.Res.HHnew.Thermal.SH.Geo.SH</t>
  </si>
  <si>
    <t>EMI_per_household.kgCO2.DE.Res.HHnew.Thermal.SH.Geo.SH.Geo</t>
  </si>
  <si>
    <t>EMI_per_household.kgCO2.DE.Res.HHnew.Thermal.SH.Geo.SH.Elec</t>
  </si>
  <si>
    <t>EMI_per_household.kgCO2.DE.Res.HHnew.Thermal.SH.Geo.SC</t>
  </si>
  <si>
    <t>EMI_per_household.kgCO2.DE.Res.HHnew.Thermal.SH.Geo.SC.AC.Elec</t>
  </si>
  <si>
    <t>EMI_per_household.kgCO2.DE.Res.HHnew.Thermal.SH.Geo.WH</t>
  </si>
  <si>
    <t>EMI_per_household.kgCO2.DE.Res.HHnew.Thermal.SH.Geo.WH.Geo.NoSolar.Geo</t>
  </si>
  <si>
    <t>EMI_per_household.kgCO2.DE.Res.HHnew.Thermal.SH.Geo.WH.Geo.Solar</t>
  </si>
  <si>
    <t>EMI_per_household.kgCO2.DE.Res.HHnew.Thermal.SH.Geo.WH.Geo.Solar.Geo</t>
  </si>
  <si>
    <t>EMI_per_household.kgCO2.DE.Res.HHnew.Thermal.SH.Geo.WH.Geo.Solar.Solar</t>
  </si>
  <si>
    <t>EMI_per_household.kgCO2.DE.Res.HHnew.Thermal.SH.Geo.WH.Elc.NoSolar.Elec</t>
  </si>
  <si>
    <t>EMI_per_household.kgCO2.DE.Res.HHnew.Thermal.SH.Geo.WH.Elc.Solar</t>
  </si>
  <si>
    <t>EMI_per_household.kgCO2.DE.Res.HHnew.Thermal.SH.Geo.WH.Elc.Solar.Elec</t>
  </si>
  <si>
    <t>EMI_per_household.kgCO2.DE.Res.HHnew.Thermal.SH.Geo.WH.Elc.Solar.Solar</t>
  </si>
  <si>
    <t>EMI_per_household.kgCO2.DE.Res.HHnew.Thermal.SH.Geo.CO</t>
  </si>
  <si>
    <t>EMI_per_household.kgCO2.DE.Res.HHnew.Thermal.SH.Geo.CO.LPG.LPG</t>
  </si>
  <si>
    <t>EMI_per_household.kgCO2.DE.Res.HHnew.Thermal.SH.Geo.CO.Elc.Elec</t>
  </si>
  <si>
    <t>EMI_per_household.kgCO2.DE.Res.HHnew.Thermal.SH.DistrHeat</t>
  </si>
  <si>
    <t>EMI_per_household.kgCO2.DE.Res.HHnew.Thermal.SH.DistrHeat.SH</t>
  </si>
  <si>
    <t>EMI_per_household.kgCO2.DE.Res.HHnew.Thermal.SH.DistrHeat.SH.Steam_Distr</t>
  </si>
  <si>
    <t>EMI_per_household.kgCO2.DE.Res.HHnew.Thermal.SH.DistrHeat.SH.Elec</t>
  </si>
  <si>
    <t>EMI_per_household.kgCO2.DE.Res.HHnew.Thermal.SH.DistrHeat.SC</t>
  </si>
  <si>
    <t>EMI_per_household.kgCO2.DE.Res.HHnew.Thermal.SH.DistrHeat.SC.AC.Elec</t>
  </si>
  <si>
    <t>EMI_per_household.kgCO2.DE.Res.HHnew.Thermal.SH.DistrHeat.WH</t>
  </si>
  <si>
    <t>EMI_per_household.kgCO2.DE.Res.HHnew.Thermal.SH.DistrHeat.WH.DistrHeat.NoSolar.Steam_Distr</t>
  </si>
  <si>
    <t>EMI_per_household.kgCO2.DE.Res.HHnew.Thermal.SH.DistrHeat.WH.DistrHeat.Solar</t>
  </si>
  <si>
    <t>EMI_per_household.kgCO2.DE.Res.HHnew.Thermal.SH.DistrHeat.WH.DistrHeat.Solar.Steam_Distr</t>
  </si>
  <si>
    <t>EMI_per_household.kgCO2.DE.Res.HHnew.Thermal.SH.DistrHeat.WH.DistrHeat.Solar.Solar</t>
  </si>
  <si>
    <t>EMI_per_household.kgCO2.DE.Res.HHnew.Thermal.SH.DistrHeat.WH.Elc.NoSolar.Elec</t>
  </si>
  <si>
    <t>EMI_per_household.kgCO2.DE.Res.HHnew.Thermal.SH.DistrHeat.WH.Elc.Solar</t>
  </si>
  <si>
    <t>EMI_per_household.kgCO2.DE.Res.HHnew.Thermal.SH.DistrHeat.WH.Elc.Solar.Elec</t>
  </si>
  <si>
    <t>EMI_per_household.kgCO2.DE.Res.HHnew.Thermal.SH.DistrHeat.WH.Elc.Solar.Solar</t>
  </si>
  <si>
    <t>EMI_per_household.kgCO2.DE.Res.HHnew.Thermal.SH.DistrHeat.CO</t>
  </si>
  <si>
    <t>EMI_per_household.kgCO2.DE.Res.HHnew.Thermal.SH.DistrHeat.CO.LPG.LPG</t>
  </si>
  <si>
    <t>EMI_per_household.kgCO2.DE.Res.HHnew.Thermal.SH.DistrHeat.CO.Elc.Elec</t>
  </si>
  <si>
    <t>EMI_per_household.kgCO2.DE.Res.HHnew.Thermal.SH.AdvElc</t>
  </si>
  <si>
    <t>EMI_per_household.kgCO2.DE.Res.HHnew.Thermal.SH.AdvElc.SH</t>
  </si>
  <si>
    <t>EMI_per_household.kgCO2.DE.Res.HHnew.Thermal.SH.AdvElc.SH.Elec</t>
  </si>
  <si>
    <t>EMI_per_household.kgCO2.DE.Res.HHnew.Thermal.SH.AdvElc.SC</t>
  </si>
  <si>
    <t>EMI_per_household.kgCO2.DE.Res.HHnew.Thermal.SH.AdvElc.SC.AC.Elec</t>
  </si>
  <si>
    <t>EMI_per_household.kgCO2.DE.Res.HHnew.Thermal.SH.AdvElc.WH</t>
  </si>
  <si>
    <t>EMI_per_household.kgCO2.DE.Res.HHnew.Thermal.SH.AdvElc.WH.LPG.NoSolar.LPG</t>
  </si>
  <si>
    <t>EMI_per_household.kgCO2.DE.Res.HHnew.Thermal.SH.AdvElc.WH.LPG.Solar</t>
  </si>
  <si>
    <t>EMI_per_household.kgCO2.DE.Res.HHnew.Thermal.SH.AdvElc.WH.LPG.Solar.LPG</t>
  </si>
  <si>
    <t>EMI_per_household.kgCO2.DE.Res.HHnew.Thermal.SH.AdvElc.WH.LPG.Solar.Solar</t>
  </si>
  <si>
    <t>EMI_per_household.kgCO2.DE.Res.HHnew.Thermal.SH.AdvElc.WH.Elc.NoSolar.Elec</t>
  </si>
  <si>
    <t>EMI_per_household.kgCO2.DE.Res.HHnew.Thermal.SH.AdvElc.WH.Elc.Solar</t>
  </si>
  <si>
    <t>EMI_per_household.kgCO2.DE.Res.HHnew.Thermal.SH.AdvElc.WH.Elc.Solar.Elec</t>
  </si>
  <si>
    <t>EMI_per_household.kgCO2.DE.Res.HHnew.Thermal.SH.AdvElc.WH.Elc.Solar.Solar</t>
  </si>
  <si>
    <t>EMI_per_household.kgCO2.DE.Res.HHnew.Thermal.SH.AdvElc.CO</t>
  </si>
  <si>
    <t>EMI_per_household.kgCO2.DE.Res.HHnew.Thermal.SH.AdvElc.CO.LPG.LPG</t>
  </si>
  <si>
    <t>EMI_per_household.kgCO2.DE.Res.HHnew.Thermal.SH.AdvElc.CO.Elc.Elec</t>
  </si>
  <si>
    <t>EMI_per_household.kgCO2.DE.Res.HHnew.Thermal.SH.ConvElc</t>
  </si>
  <si>
    <t>EMI_per_household.kgCO2.DE.Res.HHnew.Thermal.SH.ConvElc.SH</t>
  </si>
  <si>
    <t>EMI_per_household.kgCO2.DE.Res.HHnew.Thermal.SH.ConvElc.SH.Elec</t>
  </si>
  <si>
    <t>EMI_per_household.kgCO2.DE.Res.HHnew.Thermal.SH.ConvElc.SC</t>
  </si>
  <si>
    <t>EMI_per_household.kgCO2.DE.Res.HHnew.Thermal.SH.ConvElc.SC.AC.Elec</t>
  </si>
  <si>
    <t>EMI_per_household.kgCO2.DE.Res.HHnew.Thermal.SH.ConvElc.WH</t>
  </si>
  <si>
    <t>EMI_per_household.kgCO2.DE.Res.HHnew.Thermal.SH.ConvElc.WH.LPG.NoSolar.LPG</t>
  </si>
  <si>
    <t>EMI_per_household.kgCO2.DE.Res.HHnew.Thermal.SH.ConvElc.WH.LPG.Solar</t>
  </si>
  <si>
    <t>EMI_per_household.kgCO2.DE.Res.HHnew.Thermal.SH.ConvElc.WH.LPG.Solar.LPG</t>
  </si>
  <si>
    <t>EMI_per_household.kgCO2.DE.Res.HHnew.Thermal.SH.ConvElc.WH.LPG.Solar.Solar</t>
  </si>
  <si>
    <t>EMI_per_household.kgCO2.DE.Res.HHnew.Thermal.SH.ConvElc.WH.Elc.NoSolar.Elec</t>
  </si>
  <si>
    <t>EMI_per_household.kgCO2.DE.Res.HHnew.Thermal.SH.ConvElc.WH.Elc.Solar</t>
  </si>
  <si>
    <t>EMI_per_household.kgCO2.DE.Res.HHnew.Thermal.SH.ConvElc.WH.Elc.Solar.Elec</t>
  </si>
  <si>
    <t>EMI_per_household.kgCO2.DE.Res.HHnew.Thermal.SH.ConvElc.WH.Elc.Solar.Solar</t>
  </si>
  <si>
    <t>EMI_per_household.kgCO2.DE.Res.HHnew.Thermal.SH.ConvElc.CO</t>
  </si>
  <si>
    <t>EMI_per_household.kgCO2.DE.Res.HHnew.Thermal.SH.ConvElc.CO.LPG.LPG</t>
  </si>
  <si>
    <t>EMI_per_household.kgCO2.DE.Res.HHnew.Thermal.SH.ConvElc.CO.Elc.Elec</t>
  </si>
  <si>
    <t>DE - Final energy consumption of new and renovated households per surface area (detailed structure)</t>
  </si>
  <si>
    <t>FEC_per_sqm.kWh.DE.Res.HHnew.Thermal.SH.Solids</t>
  </si>
  <si>
    <t>FEC_per_sqm.kWh.DE.Res.HHnew.Thermal.SH.Solids.SH</t>
  </si>
  <si>
    <t>FEC_per_sqm.kWh.DE.Res.HHnew.Thermal.SH.Solids.SH.Solids</t>
  </si>
  <si>
    <t>FEC_per_sqm.kWh.DE.Res.HHnew.Thermal.SH.Solids.SH.Elec</t>
  </si>
  <si>
    <t>FEC_per_sqm.kWh.DE.Res.HHnew.Thermal.SH.Solids.SC</t>
  </si>
  <si>
    <t>FEC_per_sqm.kWh.DE.Res.HHnew.Thermal.SH.Solids.SC.AC.Elec</t>
  </si>
  <si>
    <t>FEC_per_sqm.kWh.DE.Res.HHnew.Thermal.SH.Solids.WH</t>
  </si>
  <si>
    <t>FEC_per_sqm.kWh.DE.Res.HHnew.Thermal.SH.Solids.WH.Solids.NoSolar.Solids</t>
  </si>
  <si>
    <t>FEC_per_sqm.kWh.DE.Res.HHnew.Thermal.SH.Solids.WH.LPG.NoSolar.LPG</t>
  </si>
  <si>
    <t>FEC_per_sqm.kWh.DE.Res.HHnew.Thermal.SH.Solids.WH.LPG.Solar</t>
  </si>
  <si>
    <t>FEC_per_sqm.kWh.DE.Res.HHnew.Thermal.SH.Solids.WH.LPG.Solar.LPG</t>
  </si>
  <si>
    <t>FEC_per_sqm.kWh.DE.Res.HHnew.Thermal.SH.Solids.WH.LPG.Solar.Solar</t>
  </si>
  <si>
    <t>FEC_per_sqm.kWh.DE.Res.HHnew.Thermal.SH.Solids.WH.Elc.NoSolar.Elec</t>
  </si>
  <si>
    <t>FEC_per_sqm.kWh.DE.Res.HHnew.Thermal.SH.Solids.WH.Elc.Solar</t>
  </si>
  <si>
    <t>FEC_per_sqm.kWh.DE.Res.HHnew.Thermal.SH.Solids.WH.Elc.Solar.Elec</t>
  </si>
  <si>
    <t>FEC_per_sqm.kWh.DE.Res.HHnew.Thermal.SH.Solids.WH.Elc.Solar.Solar</t>
  </si>
  <si>
    <t>FEC_per_sqm.kWh.DE.Res.HHnew.Thermal.SH.Solids.CO</t>
  </si>
  <si>
    <t>FEC_per_sqm.kWh.DE.Res.HHnew.Thermal.SH.Solids.CO.Solids.Solids</t>
  </si>
  <si>
    <t>FEC_per_sqm.kWh.DE.Res.HHnew.Thermal.SH.Solids.CO.LPG.LPG</t>
  </si>
  <si>
    <t>FEC_per_sqm.kWh.DE.Res.HHnew.Thermal.SH.Solids.CO.Elc.Elec</t>
  </si>
  <si>
    <t>FEC_per_sqm.kWh.DE.Res.HHnew.Thermal.SH.LPG</t>
  </si>
  <si>
    <t>FEC_per_sqm.kWh.DE.Res.HHnew.Thermal.SH.LPG.SH</t>
  </si>
  <si>
    <t>FEC_per_sqm.kWh.DE.Res.HHnew.Thermal.SH.LPG.SH.LPG</t>
  </si>
  <si>
    <t>FEC_per_sqm.kWh.DE.Res.HHnew.Thermal.SH.LPG.SH.Elec</t>
  </si>
  <si>
    <t>FEC_per_sqm.kWh.DE.Res.HHnew.Thermal.SH.LPG.SC</t>
  </si>
  <si>
    <t>FEC_per_sqm.kWh.DE.Res.HHnew.Thermal.SH.LPG.SC.AC.Elec</t>
  </si>
  <si>
    <t>FEC_per_sqm.kWh.DE.Res.HHnew.Thermal.SH.LPG.WH</t>
  </si>
  <si>
    <t>FEC_per_sqm.kWh.DE.Res.HHnew.Thermal.SH.LPG.WH.LPG.NoSolar.LPG</t>
  </si>
  <si>
    <t>FEC_per_sqm.kWh.DE.Res.HHnew.Thermal.SH.LPG.WH.LPG.Solar</t>
  </si>
  <si>
    <t>FEC_per_sqm.kWh.DE.Res.HHnew.Thermal.SH.LPG.WH.LPG.Solar.LPG</t>
  </si>
  <si>
    <t>FEC_per_sqm.kWh.DE.Res.HHnew.Thermal.SH.LPG.WH.LPG.Solar.Solar</t>
  </si>
  <si>
    <t>FEC_per_sqm.kWh.DE.Res.HHnew.Thermal.SH.LPG.WH.Elc.NoSolar.Elec</t>
  </si>
  <si>
    <t>FEC_per_sqm.kWh.DE.Res.HHnew.Thermal.SH.LPG.WH.Elc.Solar</t>
  </si>
  <si>
    <t>FEC_per_sqm.kWh.DE.Res.HHnew.Thermal.SH.LPG.WH.Elc.Solar.Elec</t>
  </si>
  <si>
    <t>FEC_per_sqm.kWh.DE.Res.HHnew.Thermal.SH.LPG.WH.Elc.Solar.Solar</t>
  </si>
  <si>
    <t>FEC_per_sqm.kWh.DE.Res.HHnew.Thermal.SH.LPG.CO</t>
  </si>
  <si>
    <t>FEC_per_sqm.kWh.DE.Res.HHnew.Thermal.SH.LPG.CO.LPG.LPG</t>
  </si>
  <si>
    <t>FEC_per_sqm.kWh.DE.Res.HHnew.Thermal.SH.LPG.CO.Elc.Elec</t>
  </si>
  <si>
    <t>FEC_per_sqm.kWh.DE.Res.HHnew.Thermal.SH.Oil</t>
  </si>
  <si>
    <t>FEC_per_sqm.kWh.DE.Res.HHnew.Thermal.SH.Oil.SH</t>
  </si>
  <si>
    <t>FEC_per_sqm.kWh.DE.Res.HHnew.Thermal.SH.Oil.SH.Oil</t>
  </si>
  <si>
    <t>FEC_per_sqm.kWh.DE.Res.HHnew.Thermal.SH.Oil.SH.Elec</t>
  </si>
  <si>
    <t>FEC_per_sqm.kWh.DE.Res.HHnew.Thermal.SH.Oil.SC</t>
  </si>
  <si>
    <t>FEC_per_sqm.kWh.DE.Res.HHnew.Thermal.SH.Oil.SC.AC.Elec</t>
  </si>
  <si>
    <t>FEC_per_sqm.kWh.DE.Res.HHnew.Thermal.SH.Oil.WH</t>
  </si>
  <si>
    <t>FEC_per_sqm.kWh.DE.Res.HHnew.Thermal.SH.Oil.WH.Oil.NoSolar.Oil</t>
  </si>
  <si>
    <t>FEC_per_sqm.kWh.DE.Res.HHnew.Thermal.SH.Oil.WH.Oil.Solar</t>
  </si>
  <si>
    <t>FEC_per_sqm.kWh.DE.Res.HHnew.Thermal.SH.Oil.WH.Oil.Solar.Oil</t>
  </si>
  <si>
    <t>FEC_per_sqm.kWh.DE.Res.HHnew.Thermal.SH.Oil.WH.Oil.Solar.Solar</t>
  </si>
  <si>
    <t>FEC_per_sqm.kWh.DE.Res.HHnew.Thermal.SH.Oil.WH.Elc.NoSolar.Elec</t>
  </si>
  <si>
    <t>FEC_per_sqm.kWh.DE.Res.HHnew.Thermal.SH.Oil.WH.Elc.Solar</t>
  </si>
  <si>
    <t>FEC_per_sqm.kWh.DE.Res.HHnew.Thermal.SH.Oil.WH.Elc.Solar.Elec</t>
  </si>
  <si>
    <t>FEC_per_sqm.kWh.DE.Res.HHnew.Thermal.SH.Oil.WH.Elc.Solar.Solar</t>
  </si>
  <si>
    <t>FEC_per_sqm.kWh.DE.Res.HHnew.Thermal.SH.Oil.CO</t>
  </si>
  <si>
    <t>FEC_per_sqm.kWh.DE.Res.HHnew.Thermal.SH.Oil.CO.LPG.LPG</t>
  </si>
  <si>
    <t>FEC_per_sqm.kWh.DE.Res.HHnew.Thermal.SH.Oil.CO.Elc.Elec</t>
  </si>
  <si>
    <t>FEC_per_sqm.kWh.DE.Res.HHnew.Thermal.SH.Gas</t>
  </si>
  <si>
    <t>FEC_per_sqm.kWh.DE.Res.HHnew.Thermal.SH.Gas.SH</t>
  </si>
  <si>
    <t>FEC_per_sqm.kWh.DE.Res.HHnew.Thermal.SH.Gas.SH.Gas</t>
  </si>
  <si>
    <t>FEC_per_sqm.kWh.DE.Res.HHnew.Thermal.SH.Gas.SH.Elec</t>
  </si>
  <si>
    <t>FEC_per_sqm.kWh.DE.Res.HHnew.Thermal.SH.Gas.SC</t>
  </si>
  <si>
    <t>FEC_per_sqm.kWh.DE.Res.HHnew.Thermal.SH.Gas.SC.AC.Elec</t>
  </si>
  <si>
    <t>FEC_per_sqm.kWh.DE.Res.HHnew.Thermal.SH.Gas.WH</t>
  </si>
  <si>
    <t>FEC_per_sqm.kWh.DE.Res.HHnew.Thermal.SH.Gas.WH.Gas.NoSolar.Gas</t>
  </si>
  <si>
    <t>FEC_per_sqm.kWh.DE.Res.HHnew.Thermal.SH.Gas.WH.Gas.Solar</t>
  </si>
  <si>
    <t>FEC_per_sqm.kWh.DE.Res.HHnew.Thermal.SH.Gas.WH.Gas.Solar.Gas</t>
  </si>
  <si>
    <t>FEC_per_sqm.kWh.DE.Res.HHnew.Thermal.SH.Gas.WH.Gas.Solar.Solar</t>
  </si>
  <si>
    <t>FEC_per_sqm.kWh.DE.Res.HHnew.Thermal.SH.Gas.WH.Elc.NoSolar.Elec</t>
  </si>
  <si>
    <t>FEC_per_sqm.kWh.DE.Res.HHnew.Thermal.SH.Gas.WH.Elc.Solar</t>
  </si>
  <si>
    <t>FEC_per_sqm.kWh.DE.Res.HHnew.Thermal.SH.Gas.WH.Elc.Solar.Elec</t>
  </si>
  <si>
    <t>FEC_per_sqm.kWh.DE.Res.HHnew.Thermal.SH.Gas.WH.Elc.Solar.Solar</t>
  </si>
  <si>
    <t>FEC_per_sqm.kWh.DE.Res.HHnew.Thermal.SH.Gas.CO</t>
  </si>
  <si>
    <t>FEC_per_sqm.kWh.DE.Res.HHnew.Thermal.SH.Gas.CO.Gas.Gas</t>
  </si>
  <si>
    <t>FEC_per_sqm.kWh.DE.Res.HHnew.Thermal.SH.Gas.CO.Elc.Elec</t>
  </si>
  <si>
    <t>FEC_per_sqm.kWh.DE.Res.HHnew.Thermal.SH.Biomass</t>
  </si>
  <si>
    <t>FEC_per_sqm.kWh.DE.Res.HHnew.Thermal.SH.Biomass.SH</t>
  </si>
  <si>
    <t>FEC_per_sqm.kWh.DE.Res.HHnew.Thermal.SH.Biomass.SH.Biomass</t>
  </si>
  <si>
    <t>FEC_per_sqm.kWh.DE.Res.HHnew.Thermal.SH.Biomass.SH.Elec</t>
  </si>
  <si>
    <t>FEC_per_sqm.kWh.DE.Res.HHnew.Thermal.SH.Biomass.SC</t>
  </si>
  <si>
    <t>FEC_per_sqm.kWh.DE.Res.HHnew.Thermal.SH.Biomass.SC.AC.Elec</t>
  </si>
  <si>
    <t>FEC_per_sqm.kWh.DE.Res.HHnew.Thermal.SH.Biomass.WH</t>
  </si>
  <si>
    <t>FEC_per_sqm.kWh.DE.Res.HHnew.Thermal.SH.Biomass.WH.Biomass.NoSolar.Biomass</t>
  </si>
  <si>
    <t>FEC_per_sqm.kWh.DE.Res.HHnew.Thermal.SH.Biomass.WH.Biomass.Solar</t>
  </si>
  <si>
    <t>FEC_per_sqm.kWh.DE.Res.HHnew.Thermal.SH.Biomass.WH.Biomass.Solar.Biomass</t>
  </si>
  <si>
    <t>FEC_per_sqm.kWh.DE.Res.HHnew.Thermal.SH.Biomass.WH.Biomass.Solar.Solar</t>
  </si>
  <si>
    <t>FEC_per_sqm.kWh.DE.Res.HHnew.Thermal.SH.Biomass.WH.LPG.NoSolar.LPG</t>
  </si>
  <si>
    <t>FEC_per_sqm.kWh.DE.Res.HHnew.Thermal.SH.Biomass.WH.LPG.Solar</t>
  </si>
  <si>
    <t>FEC_per_sqm.kWh.DE.Res.HHnew.Thermal.SH.Biomass.WH.LPG.Solar.LPG</t>
  </si>
  <si>
    <t>FEC_per_sqm.kWh.DE.Res.HHnew.Thermal.SH.Biomass.WH.LPG.Solar.Solar</t>
  </si>
  <si>
    <t>FEC_per_sqm.kWh.DE.Res.HHnew.Thermal.SH.Biomass.WH.Elc.NoSolar.Elec</t>
  </si>
  <si>
    <t>FEC_per_sqm.kWh.DE.Res.HHnew.Thermal.SH.Biomass.WH.Elc.Solar</t>
  </si>
  <si>
    <t>FEC_per_sqm.kWh.DE.Res.HHnew.Thermal.SH.Biomass.WH.Elc.Solar.Elec</t>
  </si>
  <si>
    <t>FEC_per_sqm.kWh.DE.Res.HHnew.Thermal.SH.Biomass.WH.Elc.Solar.Solar</t>
  </si>
  <si>
    <t>FEC_per_sqm.kWh.DE.Res.HHnew.Thermal.SH.Biomass.CO</t>
  </si>
  <si>
    <t>FEC_per_sqm.kWh.DE.Res.HHnew.Thermal.SH.Biomass.CO.Biomass.Biomass</t>
  </si>
  <si>
    <t>FEC_per_sqm.kWh.DE.Res.HHnew.Thermal.SH.Biomass.CO.LPG.LPG</t>
  </si>
  <si>
    <t>FEC_per_sqm.kWh.DE.Res.HHnew.Thermal.SH.Biomass.CO.Elc.Elec</t>
  </si>
  <si>
    <t>FEC_per_sqm.kWh.DE.Res.HHnew.Thermal.SH.Geo</t>
  </si>
  <si>
    <t>FEC_per_sqm.kWh.DE.Res.HHnew.Thermal.SH.Geo.SH</t>
  </si>
  <si>
    <t>FEC_per_sqm.kWh.DE.Res.HHnew.Thermal.SH.Geo.SH.Geo</t>
  </si>
  <si>
    <t>FEC_per_sqm.kWh.DE.Res.HHnew.Thermal.SH.Geo.SH.Elec</t>
  </si>
  <si>
    <t>FEC_per_sqm.kWh.DE.Res.HHnew.Thermal.SH.Geo.SC</t>
  </si>
  <si>
    <t>FEC_per_sqm.kWh.DE.Res.HHnew.Thermal.SH.Geo.SC.AC.Elec</t>
  </si>
  <si>
    <t>FEC_per_sqm.kWh.DE.Res.HHnew.Thermal.SH.Geo.WH</t>
  </si>
  <si>
    <t>FEC_per_sqm.kWh.DE.Res.HHnew.Thermal.SH.Geo.WH.Geo.NoSolar.Geo</t>
  </si>
  <si>
    <t>FEC_per_sqm.kWh.DE.Res.HHnew.Thermal.SH.Geo.WH.Geo.Solar</t>
  </si>
  <si>
    <t>FEC_per_sqm.kWh.DE.Res.HHnew.Thermal.SH.Geo.WH.Geo.Solar.Geo</t>
  </si>
  <si>
    <t>FEC_per_sqm.kWh.DE.Res.HHnew.Thermal.SH.Geo.WH.Geo.Solar.Solar</t>
  </si>
  <si>
    <t>FEC_per_sqm.kWh.DE.Res.HHnew.Thermal.SH.Geo.WH.Elc.NoSolar.Elec</t>
  </si>
  <si>
    <t>FEC_per_sqm.kWh.DE.Res.HHnew.Thermal.SH.Geo.WH.Elc.Solar</t>
  </si>
  <si>
    <t>FEC_per_sqm.kWh.DE.Res.HHnew.Thermal.SH.Geo.WH.Elc.Solar.Elec</t>
  </si>
  <si>
    <t>FEC_per_sqm.kWh.DE.Res.HHnew.Thermal.SH.Geo.WH.Elc.Solar.Solar</t>
  </si>
  <si>
    <t>FEC_per_sqm.kWh.DE.Res.HHnew.Thermal.SH.Geo.CO</t>
  </si>
  <si>
    <t>FEC_per_sqm.kWh.DE.Res.HHnew.Thermal.SH.Geo.CO.LPG.LPG</t>
  </si>
  <si>
    <t>FEC_per_sqm.kWh.DE.Res.HHnew.Thermal.SH.Geo.CO.Elc.Elec</t>
  </si>
  <si>
    <t>FEC_per_sqm.kWh.DE.Res.HHnew.Thermal.SH.DistrHeat</t>
  </si>
  <si>
    <t>FEC_per_sqm.kWh.DE.Res.HHnew.Thermal.SH.DistrHeat.SH</t>
  </si>
  <si>
    <t>FEC_per_sqm.kWh.DE.Res.HHnew.Thermal.SH.DistrHeat.SH.Steam_Distr</t>
  </si>
  <si>
    <t>FEC_per_sqm.kWh.DE.Res.HHnew.Thermal.SH.DistrHeat.SH.Elec</t>
  </si>
  <si>
    <t>FEC_per_sqm.kWh.DE.Res.HHnew.Thermal.SH.DistrHeat.SC</t>
  </si>
  <si>
    <t>FEC_per_sqm.kWh.DE.Res.HHnew.Thermal.SH.DistrHeat.SC.AC.Elec</t>
  </si>
  <si>
    <t>FEC_per_sqm.kWh.DE.Res.HHnew.Thermal.SH.DistrHeat.WH</t>
  </si>
  <si>
    <t>FEC_per_sqm.kWh.DE.Res.HHnew.Thermal.SH.DistrHeat.WH.DistrHeat.NoSolar.Steam_Distr</t>
  </si>
  <si>
    <t>FEC_per_sqm.kWh.DE.Res.HHnew.Thermal.SH.DistrHeat.WH.DistrHeat.Solar</t>
  </si>
  <si>
    <t>FEC_per_sqm.kWh.DE.Res.HHnew.Thermal.SH.DistrHeat.WH.DistrHeat.Solar.Steam_Distr</t>
  </si>
  <si>
    <t>FEC_per_sqm.kWh.DE.Res.HHnew.Thermal.SH.DistrHeat.WH.DistrHeat.Solar.Solar</t>
  </si>
  <si>
    <t>FEC_per_sqm.kWh.DE.Res.HHnew.Thermal.SH.DistrHeat.WH.Elc.NoSolar.Elec</t>
  </si>
  <si>
    <t>FEC_per_sqm.kWh.DE.Res.HHnew.Thermal.SH.DistrHeat.WH.Elc.Solar</t>
  </si>
  <si>
    <t>FEC_per_sqm.kWh.DE.Res.HHnew.Thermal.SH.DistrHeat.WH.Elc.Solar.Elec</t>
  </si>
  <si>
    <t>FEC_per_sqm.kWh.DE.Res.HHnew.Thermal.SH.DistrHeat.WH.Elc.Solar.Solar</t>
  </si>
  <si>
    <t>FEC_per_sqm.kWh.DE.Res.HHnew.Thermal.SH.DistrHeat.CO</t>
  </si>
  <si>
    <t>FEC_per_sqm.kWh.DE.Res.HHnew.Thermal.SH.DistrHeat.CO.LPG.LPG</t>
  </si>
  <si>
    <t>FEC_per_sqm.kWh.DE.Res.HHnew.Thermal.SH.DistrHeat.CO.Elc.Elec</t>
  </si>
  <si>
    <t>FEC_per_sqm.kWh.DE.Res.HHnew.Thermal.SH.AdvElc</t>
  </si>
  <si>
    <t>FEC_per_sqm.kWh.DE.Res.HHnew.Thermal.SH.AdvElc.SH</t>
  </si>
  <si>
    <t>FEC_per_sqm.kWh.DE.Res.HHnew.Thermal.SH.AdvElc.SH.Elec</t>
  </si>
  <si>
    <t>FEC_per_sqm.kWh.DE.Res.HHnew.Thermal.SH.AdvElc.SC</t>
  </si>
  <si>
    <t>FEC_per_sqm.kWh.DE.Res.HHnew.Thermal.SH.AdvElc.SC.AC.Elec</t>
  </si>
  <si>
    <t>FEC_per_sqm.kWh.DE.Res.HHnew.Thermal.SH.AdvElc.WH</t>
  </si>
  <si>
    <t>FEC_per_sqm.kWh.DE.Res.HHnew.Thermal.SH.AdvElc.WH.LPG.NoSolar.LPG</t>
  </si>
  <si>
    <t>FEC_per_sqm.kWh.DE.Res.HHnew.Thermal.SH.AdvElc.WH.LPG.Solar</t>
  </si>
  <si>
    <t>FEC_per_sqm.kWh.DE.Res.HHnew.Thermal.SH.AdvElc.WH.LPG.Solar.LPG</t>
  </si>
  <si>
    <t>FEC_per_sqm.kWh.DE.Res.HHnew.Thermal.SH.AdvElc.WH.LPG.Solar.Solar</t>
  </si>
  <si>
    <t>FEC_per_sqm.kWh.DE.Res.HHnew.Thermal.SH.AdvElc.WH.Elc.NoSolar.Elec</t>
  </si>
  <si>
    <t>FEC_per_sqm.kWh.DE.Res.HHnew.Thermal.SH.AdvElc.WH.Elc.Solar</t>
  </si>
  <si>
    <t>FEC_per_sqm.kWh.DE.Res.HHnew.Thermal.SH.AdvElc.WH.Elc.Solar.Elec</t>
  </si>
  <si>
    <t>FEC_per_sqm.kWh.DE.Res.HHnew.Thermal.SH.AdvElc.WH.Elc.Solar.Solar</t>
  </si>
  <si>
    <t>FEC_per_sqm.kWh.DE.Res.HHnew.Thermal.SH.AdvElc.CO</t>
  </si>
  <si>
    <t>FEC_per_sqm.kWh.DE.Res.HHnew.Thermal.SH.AdvElc.CO.LPG.LPG</t>
  </si>
  <si>
    <t>FEC_per_sqm.kWh.DE.Res.HHnew.Thermal.SH.AdvElc.CO.Elc.Elec</t>
  </si>
  <si>
    <t>FEC_per_sqm.kWh.DE.Res.HHnew.Thermal.SH.ConvElc</t>
  </si>
  <si>
    <t>FEC_per_sqm.kWh.DE.Res.HHnew.Thermal.SH.ConvElc.SH</t>
  </si>
  <si>
    <t>FEC_per_sqm.kWh.DE.Res.HHnew.Thermal.SH.ConvElc.SH.Elec</t>
  </si>
  <si>
    <t>FEC_per_sqm.kWh.DE.Res.HHnew.Thermal.SH.ConvElc.SC</t>
  </si>
  <si>
    <t>FEC_per_sqm.kWh.DE.Res.HHnew.Thermal.SH.ConvElc.SC.AC.Elec</t>
  </si>
  <si>
    <t>FEC_per_sqm.kWh.DE.Res.HHnew.Thermal.SH.ConvElc.WH</t>
  </si>
  <si>
    <t>FEC_per_sqm.kWh.DE.Res.HHnew.Thermal.SH.ConvElc.WH.LPG.NoSolar.LPG</t>
  </si>
  <si>
    <t>FEC_per_sqm.kWh.DE.Res.HHnew.Thermal.SH.ConvElc.WH.LPG.Solar</t>
  </si>
  <si>
    <t>FEC_per_sqm.kWh.DE.Res.HHnew.Thermal.SH.ConvElc.WH.LPG.Solar.LPG</t>
  </si>
  <si>
    <t>FEC_per_sqm.kWh.DE.Res.HHnew.Thermal.SH.ConvElc.WH.LPG.Solar.Solar</t>
  </si>
  <si>
    <t>FEC_per_sqm.kWh.DE.Res.HHnew.Thermal.SH.ConvElc.WH.Elc.NoSolar.Elec</t>
  </si>
  <si>
    <t>FEC_per_sqm.kWh.DE.Res.HHnew.Thermal.SH.ConvElc.WH.Elc.Solar</t>
  </si>
  <si>
    <t>FEC_per_sqm.kWh.DE.Res.HHnew.Thermal.SH.ConvElc.WH.Elc.Solar.Elec</t>
  </si>
  <si>
    <t>FEC_per_sqm.kWh.DE.Res.HHnew.Thermal.SH.ConvElc.WH.Elc.Solar.Solar</t>
  </si>
  <si>
    <t>FEC_per_sqm.kWh.DE.Res.HHnew.Thermal.SH.ConvElc.CO</t>
  </si>
  <si>
    <t>FEC_per_sqm.kWh.DE.Res.HHnew.Thermal.SH.ConvElc.CO.LPG.LPG</t>
  </si>
  <si>
    <t>FEC_per_sqm.kWh.DE.Res.HHnew.Thermal.SH.ConvElc.CO.Elc.Elec</t>
  </si>
  <si>
    <t>DE - Thermal energy service of new and renovated households per surface area (detailed structure)</t>
  </si>
  <si>
    <t>TES_per_sqm.kWh.DE.Res.HHnew.Thermal.SH.Solids</t>
  </si>
  <si>
    <t>TES_per_sqm.kWh.DE.Res.HHnew.Thermal.SH.Solids.SH</t>
  </si>
  <si>
    <t>TES_per_sqm.kWh.DE.Res.HHnew.Thermal.SH.Solids.SH.Solids</t>
  </si>
  <si>
    <t>TES_per_sqm.kWh.DE.Res.HHnew.Thermal.SH.Solids.SH.Elec</t>
  </si>
  <si>
    <t>TES_per_sqm.kWh.DE.Res.HHnew.Thermal.SH.Solids.SC</t>
  </si>
  <si>
    <t>TES_per_sqm.kWh.DE.Res.HHnew.Thermal.SH.Solids.SC.AC.Elec</t>
  </si>
  <si>
    <t>TES_per_sqm.kWh.DE.Res.HHnew.Thermal.SH.Solids.WH</t>
  </si>
  <si>
    <t>TES_per_sqm.kWh.DE.Res.HHnew.Thermal.SH.Solids.WH.Solids.NoSolar.Solids</t>
  </si>
  <si>
    <t>TES_per_sqm.kWh.DE.Res.HHnew.Thermal.SH.Solids.WH.LPG.NoSolar.LPG</t>
  </si>
  <si>
    <t>TES_per_sqm.kWh.DE.Res.HHnew.Thermal.SH.Solids.WH.LPG.Solar</t>
  </si>
  <si>
    <t>TES_per_sqm.kWh.DE.Res.HHnew.Thermal.SH.Solids.WH.LPG.Solar.LPG</t>
  </si>
  <si>
    <t>TES_per_sqm.kWh.DE.Res.HHnew.Thermal.SH.Solids.WH.LPG.Solar.Solar</t>
  </si>
  <si>
    <t>TES_per_sqm.kWh.DE.Res.HHnew.Thermal.SH.Solids.WH.Elc.NoSolar.Elec</t>
  </si>
  <si>
    <t>TES_per_sqm.kWh.DE.Res.HHnew.Thermal.SH.Solids.WH.Elc.Solar</t>
  </si>
  <si>
    <t>TES_per_sqm.kWh.DE.Res.HHnew.Thermal.SH.Solids.WH.Elc.Solar.Elec</t>
  </si>
  <si>
    <t>TES_per_sqm.kWh.DE.Res.HHnew.Thermal.SH.Solids.WH.Elc.Solar.Solar</t>
  </si>
  <si>
    <t>TES_per_sqm.kWh.DE.Res.HHnew.Thermal.SH.Solids.CO</t>
  </si>
  <si>
    <t>TES_per_sqm.kWh.DE.Res.HHnew.Thermal.SH.Solids.CO.Solids.Solids</t>
  </si>
  <si>
    <t>TES_per_sqm.kWh.DE.Res.HHnew.Thermal.SH.Solids.CO.LPG.LPG</t>
  </si>
  <si>
    <t>TES_per_sqm.kWh.DE.Res.HHnew.Thermal.SH.Solids.CO.Elc.Elec</t>
  </si>
  <si>
    <t>TES_per_sqm.kWh.DE.Res.HHnew.Thermal.SH.LPG</t>
  </si>
  <si>
    <t>TES_per_sqm.kWh.DE.Res.HHnew.Thermal.SH.LPG.SH</t>
  </si>
  <si>
    <t>TES_per_sqm.kWh.DE.Res.HHnew.Thermal.SH.LPG.SH.LPG</t>
  </si>
  <si>
    <t>TES_per_sqm.kWh.DE.Res.HHnew.Thermal.SH.LPG.SH.Elec</t>
  </si>
  <si>
    <t>TES_per_sqm.kWh.DE.Res.HHnew.Thermal.SH.LPG.SC</t>
  </si>
  <si>
    <t>TES_per_sqm.kWh.DE.Res.HHnew.Thermal.SH.LPG.SC.AC.Elec</t>
  </si>
  <si>
    <t>TES_per_sqm.kWh.DE.Res.HHnew.Thermal.SH.LPG.WH</t>
  </si>
  <si>
    <t>TES_per_sqm.kWh.DE.Res.HHnew.Thermal.SH.LPG.WH.LPG.NoSolar.LPG</t>
  </si>
  <si>
    <t>TES_per_sqm.kWh.DE.Res.HHnew.Thermal.SH.LPG.WH.LPG.Solar</t>
  </si>
  <si>
    <t>TES_per_sqm.kWh.DE.Res.HHnew.Thermal.SH.LPG.WH.LPG.Solar.LPG</t>
  </si>
  <si>
    <t>TES_per_sqm.kWh.DE.Res.HHnew.Thermal.SH.LPG.WH.LPG.Solar.Solar</t>
  </si>
  <si>
    <t>TES_per_sqm.kWh.DE.Res.HHnew.Thermal.SH.LPG.WH.Elc.NoSolar.Elec</t>
  </si>
  <si>
    <t>TES_per_sqm.kWh.DE.Res.HHnew.Thermal.SH.LPG.WH.Elc.Solar</t>
  </si>
  <si>
    <t>TES_per_sqm.kWh.DE.Res.HHnew.Thermal.SH.LPG.WH.Elc.Solar.Elec</t>
  </si>
  <si>
    <t>TES_per_sqm.kWh.DE.Res.HHnew.Thermal.SH.LPG.WH.Elc.Solar.Solar</t>
  </si>
  <si>
    <t>TES_per_sqm.kWh.DE.Res.HHnew.Thermal.SH.LPG.CO</t>
  </si>
  <si>
    <t>TES_per_sqm.kWh.DE.Res.HHnew.Thermal.SH.LPG.CO.LPG.LPG</t>
  </si>
  <si>
    <t>TES_per_sqm.kWh.DE.Res.HHnew.Thermal.SH.LPG.CO.Elc.Elec</t>
  </si>
  <si>
    <t>TES_per_sqm.kWh.DE.Res.HHnew.Thermal.SH.Oil</t>
  </si>
  <si>
    <t>TES_per_sqm.kWh.DE.Res.HHnew.Thermal.SH.Oil.SH</t>
  </si>
  <si>
    <t>TES_per_sqm.kWh.DE.Res.HHnew.Thermal.SH.Oil.SH.Oil</t>
  </si>
  <si>
    <t>TES_per_sqm.kWh.DE.Res.HHnew.Thermal.SH.Oil.SH.Elec</t>
  </si>
  <si>
    <t>TES_per_sqm.kWh.DE.Res.HHnew.Thermal.SH.Oil.SC</t>
  </si>
  <si>
    <t>TES_per_sqm.kWh.DE.Res.HHnew.Thermal.SH.Oil.SC.AC.Elec</t>
  </si>
  <si>
    <t>TES_per_sqm.kWh.DE.Res.HHnew.Thermal.SH.Oil.WH</t>
  </si>
  <si>
    <t>TES_per_sqm.kWh.DE.Res.HHnew.Thermal.SH.Oil.WH.Oil.NoSolar.Oil</t>
  </si>
  <si>
    <t>TES_per_sqm.kWh.DE.Res.HHnew.Thermal.SH.Oil.WH.Oil.Solar</t>
  </si>
  <si>
    <t>TES_per_sqm.kWh.DE.Res.HHnew.Thermal.SH.Oil.WH.Oil.Solar.Oil</t>
  </si>
  <si>
    <t>TES_per_sqm.kWh.DE.Res.HHnew.Thermal.SH.Oil.WH.Oil.Solar.Solar</t>
  </si>
  <si>
    <t>TES_per_sqm.kWh.DE.Res.HHnew.Thermal.SH.Oil.WH.Elc.NoSolar.Elec</t>
  </si>
  <si>
    <t>TES_per_sqm.kWh.DE.Res.HHnew.Thermal.SH.Oil.WH.Elc.Solar</t>
  </si>
  <si>
    <t>TES_per_sqm.kWh.DE.Res.HHnew.Thermal.SH.Oil.WH.Elc.Solar.Elec</t>
  </si>
  <si>
    <t>TES_per_sqm.kWh.DE.Res.HHnew.Thermal.SH.Oil.WH.Elc.Solar.Solar</t>
  </si>
  <si>
    <t>TES_per_sqm.kWh.DE.Res.HHnew.Thermal.SH.Oil.CO</t>
  </si>
  <si>
    <t>TES_per_sqm.kWh.DE.Res.HHnew.Thermal.SH.Oil.CO.LPG.LPG</t>
  </si>
  <si>
    <t>TES_per_sqm.kWh.DE.Res.HHnew.Thermal.SH.Oil.CO.Elc.Elec</t>
  </si>
  <si>
    <t>TES_per_sqm.kWh.DE.Res.HHnew.Thermal.SH.Gas</t>
  </si>
  <si>
    <t>TES_per_sqm.kWh.DE.Res.HHnew.Thermal.SH.Gas.SH</t>
  </si>
  <si>
    <t>TES_per_sqm.kWh.DE.Res.HHnew.Thermal.SH.Gas.SH.Gas</t>
  </si>
  <si>
    <t>TES_per_sqm.kWh.DE.Res.HHnew.Thermal.SH.Gas.SH.Elec</t>
  </si>
  <si>
    <t>TES_per_sqm.kWh.DE.Res.HHnew.Thermal.SH.Gas.SC</t>
  </si>
  <si>
    <t>TES_per_sqm.kWh.DE.Res.HHnew.Thermal.SH.Gas.SC.AC.Elec</t>
  </si>
  <si>
    <t>TES_per_sqm.kWh.DE.Res.HHnew.Thermal.SH.Gas.WH</t>
  </si>
  <si>
    <t>TES_per_sqm.kWh.DE.Res.HHnew.Thermal.SH.Gas.WH.Gas.NoSolar.Gas</t>
  </si>
  <si>
    <t>TES_per_sqm.kWh.DE.Res.HHnew.Thermal.SH.Gas.WH.Gas.Solar</t>
  </si>
  <si>
    <t>TES_per_sqm.kWh.DE.Res.HHnew.Thermal.SH.Gas.WH.Gas.Solar.Gas</t>
  </si>
  <si>
    <t>TES_per_sqm.kWh.DE.Res.HHnew.Thermal.SH.Gas.WH.Gas.Solar.Solar</t>
  </si>
  <si>
    <t>TES_per_sqm.kWh.DE.Res.HHnew.Thermal.SH.Gas.WH.Elc.NoSolar.Elec</t>
  </si>
  <si>
    <t>TES_per_sqm.kWh.DE.Res.HHnew.Thermal.SH.Gas.WH.Elc.Solar</t>
  </si>
  <si>
    <t>TES_per_sqm.kWh.DE.Res.HHnew.Thermal.SH.Gas.WH.Elc.Solar.Elec</t>
  </si>
  <si>
    <t>TES_per_sqm.kWh.DE.Res.HHnew.Thermal.SH.Gas.WH.Elc.Solar.Solar</t>
  </si>
  <si>
    <t>TES_per_sqm.kWh.DE.Res.HHnew.Thermal.SH.Gas.CO</t>
  </si>
  <si>
    <t>TES_per_sqm.kWh.DE.Res.HHnew.Thermal.SH.Gas.CO.Gas.Gas</t>
  </si>
  <si>
    <t>TES_per_sqm.kWh.DE.Res.HHnew.Thermal.SH.Gas.CO.Elc.Elec</t>
  </si>
  <si>
    <t>TES_per_sqm.kWh.DE.Res.HHnew.Thermal.SH.Biomass</t>
  </si>
  <si>
    <t>TES_per_sqm.kWh.DE.Res.HHnew.Thermal.SH.Biomass.SH</t>
  </si>
  <si>
    <t>TES_per_sqm.kWh.DE.Res.HHnew.Thermal.SH.Biomass.SH.Biomass</t>
  </si>
  <si>
    <t>TES_per_sqm.kWh.DE.Res.HHnew.Thermal.SH.Biomass.SH.Elec</t>
  </si>
  <si>
    <t>TES_per_sqm.kWh.DE.Res.HHnew.Thermal.SH.Biomass.SC</t>
  </si>
  <si>
    <t>TES_per_sqm.kWh.DE.Res.HHnew.Thermal.SH.Biomass.SC.AC.Elec</t>
  </si>
  <si>
    <t>TES_per_sqm.kWh.DE.Res.HHnew.Thermal.SH.Biomass.WH</t>
  </si>
  <si>
    <t>TES_per_sqm.kWh.DE.Res.HHnew.Thermal.SH.Biomass.WH.Biomass.NoSolar.Biomass</t>
  </si>
  <si>
    <t>TES_per_sqm.kWh.DE.Res.HHnew.Thermal.SH.Biomass.WH.Biomass.Solar</t>
  </si>
  <si>
    <t>TES_per_sqm.kWh.DE.Res.HHnew.Thermal.SH.Biomass.WH.Biomass.Solar.Biomass</t>
  </si>
  <si>
    <t>TES_per_sqm.kWh.DE.Res.HHnew.Thermal.SH.Biomass.WH.Biomass.Solar.Solar</t>
  </si>
  <si>
    <t>TES_per_sqm.kWh.DE.Res.HHnew.Thermal.SH.Biomass.WH.LPG.NoSolar.LPG</t>
  </si>
  <si>
    <t>TES_per_sqm.kWh.DE.Res.HHnew.Thermal.SH.Biomass.WH.LPG.Solar</t>
  </si>
  <si>
    <t>TES_per_sqm.kWh.DE.Res.HHnew.Thermal.SH.Biomass.WH.LPG.Solar.LPG</t>
  </si>
  <si>
    <t>TES_per_sqm.kWh.DE.Res.HHnew.Thermal.SH.Biomass.WH.LPG.Solar.Solar</t>
  </si>
  <si>
    <t>TES_per_sqm.kWh.DE.Res.HHnew.Thermal.SH.Biomass.WH.Elc.NoSolar.Elec</t>
  </si>
  <si>
    <t>TES_per_sqm.kWh.DE.Res.HHnew.Thermal.SH.Biomass.WH.Elc.Solar</t>
  </si>
  <si>
    <t>TES_per_sqm.kWh.DE.Res.HHnew.Thermal.SH.Biomass.WH.Elc.Solar.Elec</t>
  </si>
  <si>
    <t>TES_per_sqm.kWh.DE.Res.HHnew.Thermal.SH.Biomass.WH.Elc.Solar.Solar</t>
  </si>
  <si>
    <t>TES_per_sqm.kWh.DE.Res.HHnew.Thermal.SH.Biomass.CO</t>
  </si>
  <si>
    <t>TES_per_sqm.kWh.DE.Res.HHnew.Thermal.SH.Biomass.CO.Biomass.Biomass</t>
  </si>
  <si>
    <t>TES_per_sqm.kWh.DE.Res.HHnew.Thermal.SH.Biomass.CO.LPG.LPG</t>
  </si>
  <si>
    <t>TES_per_sqm.kWh.DE.Res.HHnew.Thermal.SH.Biomass.CO.Elc.Elec</t>
  </si>
  <si>
    <t>TES_per_sqm.kWh.DE.Res.HHnew.Thermal.SH.Geo</t>
  </si>
  <si>
    <t>TES_per_sqm.kWh.DE.Res.HHnew.Thermal.SH.Geo.SH</t>
  </si>
  <si>
    <t>TES_per_sqm.kWh.DE.Res.HHnew.Thermal.SH.Geo.SH.Geo</t>
  </si>
  <si>
    <t>TES_per_sqm.kWh.DE.Res.HHnew.Thermal.SH.Geo.SH.Elec</t>
  </si>
  <si>
    <t>TES_per_sqm.kWh.DE.Res.HHnew.Thermal.SH.Geo.SC</t>
  </si>
  <si>
    <t>TES_per_sqm.kWh.DE.Res.HHnew.Thermal.SH.Geo.SC.AC.Elec</t>
  </si>
  <si>
    <t>TES_per_sqm.kWh.DE.Res.HHnew.Thermal.SH.Geo.WH</t>
  </si>
  <si>
    <t>TES_per_sqm.kWh.DE.Res.HHnew.Thermal.SH.Geo.WH.Geo.NoSolar.Geo</t>
  </si>
  <si>
    <t>TES_per_sqm.kWh.DE.Res.HHnew.Thermal.SH.Geo.WH.Geo.Solar</t>
  </si>
  <si>
    <t>TES_per_sqm.kWh.DE.Res.HHnew.Thermal.SH.Geo.WH.Geo.Solar.Geo</t>
  </si>
  <si>
    <t>TES_per_sqm.kWh.DE.Res.HHnew.Thermal.SH.Geo.WH.Geo.Solar.Solar</t>
  </si>
  <si>
    <t>TES_per_sqm.kWh.DE.Res.HHnew.Thermal.SH.Geo.WH.Elc.NoSolar.Elec</t>
  </si>
  <si>
    <t>TES_per_sqm.kWh.DE.Res.HHnew.Thermal.SH.Geo.WH.Elc.Solar</t>
  </si>
  <si>
    <t>TES_per_sqm.kWh.DE.Res.HHnew.Thermal.SH.Geo.WH.Elc.Solar.Elec</t>
  </si>
  <si>
    <t>TES_per_sqm.kWh.DE.Res.HHnew.Thermal.SH.Geo.WH.Elc.Solar.Solar</t>
  </si>
  <si>
    <t>TES_per_sqm.kWh.DE.Res.HHnew.Thermal.SH.Geo.CO</t>
  </si>
  <si>
    <t>TES_per_sqm.kWh.DE.Res.HHnew.Thermal.SH.Geo.CO.LPG.LPG</t>
  </si>
  <si>
    <t>TES_per_sqm.kWh.DE.Res.HHnew.Thermal.SH.Geo.CO.Elc.Elec</t>
  </si>
  <si>
    <t>TES_per_sqm.kWh.DE.Res.HHnew.Thermal.SH.DistrHeat</t>
  </si>
  <si>
    <t>TES_per_sqm.kWh.DE.Res.HHnew.Thermal.SH.DistrHeat.SH</t>
  </si>
  <si>
    <t>TES_per_sqm.kWh.DE.Res.HHnew.Thermal.SH.DistrHeat.SH.Steam_Distr</t>
  </si>
  <si>
    <t>TES_per_sqm.kWh.DE.Res.HHnew.Thermal.SH.DistrHeat.SH.Elec</t>
  </si>
  <si>
    <t>TES_per_sqm.kWh.DE.Res.HHnew.Thermal.SH.DistrHeat.SC</t>
  </si>
  <si>
    <t>TES_per_sqm.kWh.DE.Res.HHnew.Thermal.SH.DistrHeat.SC.AC.Elec</t>
  </si>
  <si>
    <t>TES_per_sqm.kWh.DE.Res.HHnew.Thermal.SH.DistrHeat.WH</t>
  </si>
  <si>
    <t>TES_per_sqm.kWh.DE.Res.HHnew.Thermal.SH.DistrHeat.WH.DistrHeat.NoSolar.Steam_Distr</t>
  </si>
  <si>
    <t>TES_per_sqm.kWh.DE.Res.HHnew.Thermal.SH.DistrHeat.WH.DistrHeat.Solar</t>
  </si>
  <si>
    <t>TES_per_sqm.kWh.DE.Res.HHnew.Thermal.SH.DistrHeat.WH.DistrHeat.Solar.Steam_Distr</t>
  </si>
  <si>
    <t>TES_per_sqm.kWh.DE.Res.HHnew.Thermal.SH.DistrHeat.WH.DistrHeat.Solar.Solar</t>
  </si>
  <si>
    <t>TES_per_sqm.kWh.DE.Res.HHnew.Thermal.SH.DistrHeat.WH.Elc.NoSolar.Elec</t>
  </si>
  <si>
    <t>TES_per_sqm.kWh.DE.Res.HHnew.Thermal.SH.DistrHeat.WH.Elc.Solar</t>
  </si>
  <si>
    <t>TES_per_sqm.kWh.DE.Res.HHnew.Thermal.SH.DistrHeat.WH.Elc.Solar.Elec</t>
  </si>
  <si>
    <t>TES_per_sqm.kWh.DE.Res.HHnew.Thermal.SH.DistrHeat.WH.Elc.Solar.Solar</t>
  </si>
  <si>
    <t>TES_per_sqm.kWh.DE.Res.HHnew.Thermal.SH.DistrHeat.CO</t>
  </si>
  <si>
    <t>TES_per_sqm.kWh.DE.Res.HHnew.Thermal.SH.DistrHeat.CO.LPG.LPG</t>
  </si>
  <si>
    <t>TES_per_sqm.kWh.DE.Res.HHnew.Thermal.SH.DistrHeat.CO.Elc.Elec</t>
  </si>
  <si>
    <t>TES_per_sqm.kWh.DE.Res.HHnew.Thermal.SH.AdvElc</t>
  </si>
  <si>
    <t>TES_per_sqm.kWh.DE.Res.HHnew.Thermal.SH.AdvElc.SH</t>
  </si>
  <si>
    <t>TES_per_sqm.kWh.DE.Res.HHnew.Thermal.SH.AdvElc.SH.Elec</t>
  </si>
  <si>
    <t>TES_per_sqm.kWh.DE.Res.HHnew.Thermal.SH.AdvElc.SC</t>
  </si>
  <si>
    <t>TES_per_sqm.kWh.DE.Res.HHnew.Thermal.SH.AdvElc.SC.AC.Elec</t>
  </si>
  <si>
    <t>TES_per_sqm.kWh.DE.Res.HHnew.Thermal.SH.AdvElc.WH</t>
  </si>
  <si>
    <t>TES_per_sqm.kWh.DE.Res.HHnew.Thermal.SH.AdvElc.WH.LPG.NoSolar.LPG</t>
  </si>
  <si>
    <t>TES_per_sqm.kWh.DE.Res.HHnew.Thermal.SH.AdvElc.WH.LPG.Solar</t>
  </si>
  <si>
    <t>TES_per_sqm.kWh.DE.Res.HHnew.Thermal.SH.AdvElc.WH.LPG.Solar.LPG</t>
  </si>
  <si>
    <t>TES_per_sqm.kWh.DE.Res.HHnew.Thermal.SH.AdvElc.WH.LPG.Solar.Solar</t>
  </si>
  <si>
    <t>TES_per_sqm.kWh.DE.Res.HHnew.Thermal.SH.AdvElc.WH.Elc.NoSolar.Elec</t>
  </si>
  <si>
    <t>TES_per_sqm.kWh.DE.Res.HHnew.Thermal.SH.AdvElc.WH.Elc.Solar</t>
  </si>
  <si>
    <t>TES_per_sqm.kWh.DE.Res.HHnew.Thermal.SH.AdvElc.WH.Elc.Solar.Elec</t>
  </si>
  <si>
    <t>TES_per_sqm.kWh.DE.Res.HHnew.Thermal.SH.AdvElc.WH.Elc.Solar.Solar</t>
  </si>
  <si>
    <t>TES_per_sqm.kWh.DE.Res.HHnew.Thermal.SH.AdvElc.CO</t>
  </si>
  <si>
    <t>TES_per_sqm.kWh.DE.Res.HHnew.Thermal.SH.AdvElc.CO.LPG.LPG</t>
  </si>
  <si>
    <t>TES_per_sqm.kWh.DE.Res.HHnew.Thermal.SH.AdvElc.CO.Elc.Elec</t>
  </si>
  <si>
    <t>TES_per_sqm.kWh.DE.Res.HHnew.Thermal.SH.ConvElc</t>
  </si>
  <si>
    <t>TES_per_sqm.kWh.DE.Res.HHnew.Thermal.SH.ConvElc.SH</t>
  </si>
  <si>
    <t>TES_per_sqm.kWh.DE.Res.HHnew.Thermal.SH.ConvElc.SH.Elec</t>
  </si>
  <si>
    <t>TES_per_sqm.kWh.DE.Res.HHnew.Thermal.SH.ConvElc.SC</t>
  </si>
  <si>
    <t>TES_per_sqm.kWh.DE.Res.HHnew.Thermal.SH.ConvElc.SC.AC.Elec</t>
  </si>
  <si>
    <t>TES_per_sqm.kWh.DE.Res.HHnew.Thermal.SH.ConvElc.WH</t>
  </si>
  <si>
    <t>TES_per_sqm.kWh.DE.Res.HHnew.Thermal.SH.ConvElc.WH.LPG.NoSolar.LPG</t>
  </si>
  <si>
    <t>TES_per_sqm.kWh.DE.Res.HHnew.Thermal.SH.ConvElc.WH.LPG.Solar</t>
  </si>
  <si>
    <t>TES_per_sqm.kWh.DE.Res.HHnew.Thermal.SH.ConvElc.WH.LPG.Solar.LPG</t>
  </si>
  <si>
    <t>TES_per_sqm.kWh.DE.Res.HHnew.Thermal.SH.ConvElc.WH.LPG.Solar.Solar</t>
  </si>
  <si>
    <t>TES_per_sqm.kWh.DE.Res.HHnew.Thermal.SH.ConvElc.WH.Elc.NoSolar.Elec</t>
  </si>
  <si>
    <t>TES_per_sqm.kWh.DE.Res.HHnew.Thermal.SH.ConvElc.WH.Elc.Solar</t>
  </si>
  <si>
    <t>TES_per_sqm.kWh.DE.Res.HHnew.Thermal.SH.ConvElc.WH.Elc.Solar.Elec</t>
  </si>
  <si>
    <t>TES_per_sqm.kWh.DE.Res.HHnew.Thermal.SH.ConvElc.WH.Elc.Solar.Solar</t>
  </si>
  <si>
    <t>TES_per_sqm.kWh.DE.Res.HHnew.Thermal.SH.ConvElc.CO</t>
  </si>
  <si>
    <t>TES_per_sqm.kWh.DE.Res.HHnew.Thermal.SH.ConvElc.CO.LPG.LPG</t>
  </si>
  <si>
    <t>TES_per_sqm.kWh.DE.Res.HHnew.Thermal.SH.ConvElc.CO.Elc.Elec</t>
  </si>
  <si>
    <t>DE - CO2 emissions in new and renovated households per surface area (detailed structure)</t>
  </si>
  <si>
    <t>EMI_per_sqm.kgCO2.DE.Res.HHnew.Thermal.SH.Solids</t>
  </si>
  <si>
    <t>EMI_per_sqm.kgCO2.DE.Res.HHnew.Thermal.SH.Solids.SH</t>
  </si>
  <si>
    <t>EMI_per_sqm.kgCO2.DE.Res.HHnew.Thermal.SH.Solids.SH.Solids</t>
  </si>
  <si>
    <t>EMI_per_sqm.kgCO2.DE.Res.HHnew.Thermal.SH.Solids.SH.Elec</t>
  </si>
  <si>
    <t>EMI_per_sqm.kgCO2.DE.Res.HHnew.Thermal.SH.Solids.SC</t>
  </si>
  <si>
    <t>EMI_per_sqm.kgCO2.DE.Res.HHnew.Thermal.SH.Solids.SC.AC.Elec</t>
  </si>
  <si>
    <t>EMI_per_sqm.kgCO2.DE.Res.HHnew.Thermal.SH.Solids.WH</t>
  </si>
  <si>
    <t>EMI_per_sqm.kgCO2.DE.Res.HHnew.Thermal.SH.Solids.WH.Solids.NoSolar.Solids</t>
  </si>
  <si>
    <t>EMI_per_sqm.kgCO2.DE.Res.HHnew.Thermal.SH.Solids.WH.LPG.NoSolar.LPG</t>
  </si>
  <si>
    <t>EMI_per_sqm.kgCO2.DE.Res.HHnew.Thermal.SH.Solids.WH.LPG.Solar</t>
  </si>
  <si>
    <t>EMI_per_sqm.kgCO2.DE.Res.HHnew.Thermal.SH.Solids.WH.LPG.Solar.LPG</t>
  </si>
  <si>
    <t>EMI_per_sqm.kgCO2.DE.Res.HHnew.Thermal.SH.Solids.WH.LPG.Solar.Solar</t>
  </si>
  <si>
    <t>EMI_per_sqm.kgCO2.DE.Res.HHnew.Thermal.SH.Solids.WH.Elc.NoSolar.Elec</t>
  </si>
  <si>
    <t>EMI_per_sqm.kgCO2.DE.Res.HHnew.Thermal.SH.Solids.WH.Elc.Solar</t>
  </si>
  <si>
    <t>EMI_per_sqm.kgCO2.DE.Res.HHnew.Thermal.SH.Solids.WH.Elc.Solar.Elec</t>
  </si>
  <si>
    <t>EMI_per_sqm.kgCO2.DE.Res.HHnew.Thermal.SH.Solids.WH.Elc.Solar.Solar</t>
  </si>
  <si>
    <t>EMI_per_sqm.kgCO2.DE.Res.HHnew.Thermal.SH.Solids.CO</t>
  </si>
  <si>
    <t>EMI_per_sqm.kgCO2.DE.Res.HHnew.Thermal.SH.Solids.CO.Solids.Solids</t>
  </si>
  <si>
    <t>EMI_per_sqm.kgCO2.DE.Res.HHnew.Thermal.SH.Solids.CO.LPG.LPG</t>
  </si>
  <si>
    <t>EMI_per_sqm.kgCO2.DE.Res.HHnew.Thermal.SH.Solids.CO.Elc.Elec</t>
  </si>
  <si>
    <t>EMI_per_sqm.kgCO2.DE.Res.HHnew.Thermal.SH.LPG</t>
  </si>
  <si>
    <t>EMI_per_sqm.kgCO2.DE.Res.HHnew.Thermal.SH.LPG.SH</t>
  </si>
  <si>
    <t>EMI_per_sqm.kgCO2.DE.Res.HHnew.Thermal.SH.LPG.SH.LPG</t>
  </si>
  <si>
    <t>EMI_per_sqm.kgCO2.DE.Res.HHnew.Thermal.SH.LPG.SH.Elec</t>
  </si>
  <si>
    <t>EMI_per_sqm.kgCO2.DE.Res.HHnew.Thermal.SH.LPG.SC</t>
  </si>
  <si>
    <t>EMI_per_sqm.kgCO2.DE.Res.HHnew.Thermal.SH.LPG.SC.AC.Elec</t>
  </si>
  <si>
    <t>EMI_per_sqm.kgCO2.DE.Res.HHnew.Thermal.SH.LPG.WH</t>
  </si>
  <si>
    <t>EMI_per_sqm.kgCO2.DE.Res.HHnew.Thermal.SH.LPG.WH.LPG.NoSolar.LPG</t>
  </si>
  <si>
    <t>EMI_per_sqm.kgCO2.DE.Res.HHnew.Thermal.SH.LPG.WH.LPG.Solar</t>
  </si>
  <si>
    <t>EMI_per_sqm.kgCO2.DE.Res.HHnew.Thermal.SH.LPG.WH.LPG.Solar.LPG</t>
  </si>
  <si>
    <t>EMI_per_sqm.kgCO2.DE.Res.HHnew.Thermal.SH.LPG.WH.LPG.Solar.Solar</t>
  </si>
  <si>
    <t>EMI_per_sqm.kgCO2.DE.Res.HHnew.Thermal.SH.LPG.WH.Elc.NoSolar.Elec</t>
  </si>
  <si>
    <t>EMI_per_sqm.kgCO2.DE.Res.HHnew.Thermal.SH.LPG.WH.Elc.Solar</t>
  </si>
  <si>
    <t>EMI_per_sqm.kgCO2.DE.Res.HHnew.Thermal.SH.LPG.WH.Elc.Solar.Elec</t>
  </si>
  <si>
    <t>EMI_per_sqm.kgCO2.DE.Res.HHnew.Thermal.SH.LPG.WH.Elc.Solar.Solar</t>
  </si>
  <si>
    <t>EMI_per_sqm.kgCO2.DE.Res.HHnew.Thermal.SH.LPG.CO</t>
  </si>
  <si>
    <t>EMI_per_sqm.kgCO2.DE.Res.HHnew.Thermal.SH.LPG.CO.LPG.LPG</t>
  </si>
  <si>
    <t>EMI_per_sqm.kgCO2.DE.Res.HHnew.Thermal.SH.LPG.CO.Elc.Elec</t>
  </si>
  <si>
    <t>EMI_per_sqm.kgCO2.DE.Res.HHnew.Thermal.SH.Oil</t>
  </si>
  <si>
    <t>EMI_per_sqm.kgCO2.DE.Res.HHnew.Thermal.SH.Oil.SH</t>
  </si>
  <si>
    <t>EMI_per_sqm.kgCO2.DE.Res.HHnew.Thermal.SH.Oil.SH.Oil</t>
  </si>
  <si>
    <t>EMI_per_sqm.kgCO2.DE.Res.HHnew.Thermal.SH.Oil.SH.Elec</t>
  </si>
  <si>
    <t>EMI_per_sqm.kgCO2.DE.Res.HHnew.Thermal.SH.Oil.SC</t>
  </si>
  <si>
    <t>EMI_per_sqm.kgCO2.DE.Res.HHnew.Thermal.SH.Oil.SC.AC.Elec</t>
  </si>
  <si>
    <t>EMI_per_sqm.kgCO2.DE.Res.HHnew.Thermal.SH.Oil.WH</t>
  </si>
  <si>
    <t>EMI_per_sqm.kgCO2.DE.Res.HHnew.Thermal.SH.Oil.WH.Oil.NoSolar.Oil</t>
  </si>
  <si>
    <t>EMI_per_sqm.kgCO2.DE.Res.HHnew.Thermal.SH.Oil.WH.Oil.Solar</t>
  </si>
  <si>
    <t>EMI_per_sqm.kgCO2.DE.Res.HHnew.Thermal.SH.Oil.WH.Oil.Solar.Oil</t>
  </si>
  <si>
    <t>EMI_per_sqm.kgCO2.DE.Res.HHnew.Thermal.SH.Oil.WH.Oil.Solar.Solar</t>
  </si>
  <si>
    <t>EMI_per_sqm.kgCO2.DE.Res.HHnew.Thermal.SH.Oil.WH.Elc.NoSolar.Elec</t>
  </si>
  <si>
    <t>EMI_per_sqm.kgCO2.DE.Res.HHnew.Thermal.SH.Oil.WH.Elc.Solar</t>
  </si>
  <si>
    <t>EMI_per_sqm.kgCO2.DE.Res.HHnew.Thermal.SH.Oil.WH.Elc.Solar.Elec</t>
  </si>
  <si>
    <t>EMI_per_sqm.kgCO2.DE.Res.HHnew.Thermal.SH.Oil.WH.Elc.Solar.Solar</t>
  </si>
  <si>
    <t>EMI_per_sqm.kgCO2.DE.Res.HHnew.Thermal.SH.Oil.CO</t>
  </si>
  <si>
    <t>EMI_per_sqm.kgCO2.DE.Res.HHnew.Thermal.SH.Oil.CO.LPG.LPG</t>
  </si>
  <si>
    <t>EMI_per_sqm.kgCO2.DE.Res.HHnew.Thermal.SH.Oil.CO.Elc.Elec</t>
  </si>
  <si>
    <t>EMI_per_sqm.kgCO2.DE.Res.HHnew.Thermal.SH.Gas</t>
  </si>
  <si>
    <t>EMI_per_sqm.kgCO2.DE.Res.HHnew.Thermal.SH.Gas.SH</t>
  </si>
  <si>
    <t>EMI_per_sqm.kgCO2.DE.Res.HHnew.Thermal.SH.Gas.SH.Gas</t>
  </si>
  <si>
    <t>EMI_per_sqm.kgCO2.DE.Res.HHnew.Thermal.SH.Gas.SH.Elec</t>
  </si>
  <si>
    <t>EMI_per_sqm.kgCO2.DE.Res.HHnew.Thermal.SH.Gas.SC</t>
  </si>
  <si>
    <t>EMI_per_sqm.kgCO2.DE.Res.HHnew.Thermal.SH.Gas.SC.AC.Elec</t>
  </si>
  <si>
    <t>EMI_per_sqm.kgCO2.DE.Res.HHnew.Thermal.SH.Gas.WH</t>
  </si>
  <si>
    <t>EMI_per_sqm.kgCO2.DE.Res.HHnew.Thermal.SH.Gas.WH.Gas.NoSolar.Gas</t>
  </si>
  <si>
    <t>EMI_per_sqm.kgCO2.DE.Res.HHnew.Thermal.SH.Gas.WH.Gas.Solar</t>
  </si>
  <si>
    <t>EMI_per_sqm.kgCO2.DE.Res.HHnew.Thermal.SH.Gas.WH.Gas.Solar.Gas</t>
  </si>
  <si>
    <t>EMI_per_sqm.kgCO2.DE.Res.HHnew.Thermal.SH.Gas.WH.Gas.Solar.Solar</t>
  </si>
  <si>
    <t>EMI_per_sqm.kgCO2.DE.Res.HHnew.Thermal.SH.Gas.WH.Elc.NoSolar.Elec</t>
  </si>
  <si>
    <t>EMI_per_sqm.kgCO2.DE.Res.HHnew.Thermal.SH.Gas.WH.Elc.Solar</t>
  </si>
  <si>
    <t>EMI_per_sqm.kgCO2.DE.Res.HHnew.Thermal.SH.Gas.WH.Elc.Solar.Elec</t>
  </si>
  <si>
    <t>EMI_per_sqm.kgCO2.DE.Res.HHnew.Thermal.SH.Gas.WH.Elc.Solar.Solar</t>
  </si>
  <si>
    <t>EMI_per_sqm.kgCO2.DE.Res.HHnew.Thermal.SH.Gas.CO</t>
  </si>
  <si>
    <t>EMI_per_sqm.kgCO2.DE.Res.HHnew.Thermal.SH.Gas.CO.Gas.Gas</t>
  </si>
  <si>
    <t>EMI_per_sqm.kgCO2.DE.Res.HHnew.Thermal.SH.Gas.CO.Elc.Elec</t>
  </si>
  <si>
    <t>EMI_per_sqm.kgCO2.DE.Res.HHnew.Thermal.SH.Biomass</t>
  </si>
  <si>
    <t>EMI_per_sqm.kgCO2.DE.Res.HHnew.Thermal.SH.Biomass.SH</t>
  </si>
  <si>
    <t>EMI_per_sqm.kgCO2.DE.Res.HHnew.Thermal.SH.Biomass.SH.Biomass</t>
  </si>
  <si>
    <t>EMI_per_sqm.kgCO2.DE.Res.HHnew.Thermal.SH.Biomass.SH.Elec</t>
  </si>
  <si>
    <t>EMI_per_sqm.kgCO2.DE.Res.HHnew.Thermal.SH.Biomass.SC</t>
  </si>
  <si>
    <t>EMI_per_sqm.kgCO2.DE.Res.HHnew.Thermal.SH.Biomass.SC.AC.Elec</t>
  </si>
  <si>
    <t>EMI_per_sqm.kgCO2.DE.Res.HHnew.Thermal.SH.Biomass.WH</t>
  </si>
  <si>
    <t>EMI_per_sqm.kgCO2.DE.Res.HHnew.Thermal.SH.Biomass.WH.Biomass.NoSolar.Biomass</t>
  </si>
  <si>
    <t>EMI_per_sqm.kgCO2.DE.Res.HHnew.Thermal.SH.Biomass.WH.Biomass.Solar</t>
  </si>
  <si>
    <t>EMI_per_sqm.kgCO2.DE.Res.HHnew.Thermal.SH.Biomass.WH.Biomass.Solar.Biomass</t>
  </si>
  <si>
    <t>EMI_per_sqm.kgCO2.DE.Res.HHnew.Thermal.SH.Biomass.WH.Biomass.Solar.Solar</t>
  </si>
  <si>
    <t>EMI_per_sqm.kgCO2.DE.Res.HHnew.Thermal.SH.Biomass.WH.LPG.NoSolar.LPG</t>
  </si>
  <si>
    <t>EMI_per_sqm.kgCO2.DE.Res.HHnew.Thermal.SH.Biomass.WH.LPG.Solar</t>
  </si>
  <si>
    <t>EMI_per_sqm.kgCO2.DE.Res.HHnew.Thermal.SH.Biomass.WH.LPG.Solar.LPG</t>
  </si>
  <si>
    <t>EMI_per_sqm.kgCO2.DE.Res.HHnew.Thermal.SH.Biomass.WH.LPG.Solar.Solar</t>
  </si>
  <si>
    <t>EMI_per_sqm.kgCO2.DE.Res.HHnew.Thermal.SH.Biomass.WH.Elc.NoSolar.Elec</t>
  </si>
  <si>
    <t>EMI_per_sqm.kgCO2.DE.Res.HHnew.Thermal.SH.Biomass.WH.Elc.Solar</t>
  </si>
  <si>
    <t>EMI_per_sqm.kgCO2.DE.Res.HHnew.Thermal.SH.Biomass.WH.Elc.Solar.Elec</t>
  </si>
  <si>
    <t>EMI_per_sqm.kgCO2.DE.Res.HHnew.Thermal.SH.Biomass.WH.Elc.Solar.Solar</t>
  </si>
  <si>
    <t>EMI_per_sqm.kgCO2.DE.Res.HHnew.Thermal.SH.Biomass.CO</t>
  </si>
  <si>
    <t>EMI_per_sqm.kgCO2.DE.Res.HHnew.Thermal.SH.Biomass.CO.Biomass.Biomass</t>
  </si>
  <si>
    <t>EMI_per_sqm.kgCO2.DE.Res.HHnew.Thermal.SH.Biomass.CO.LPG.LPG</t>
  </si>
  <si>
    <t>EMI_per_sqm.kgCO2.DE.Res.HHnew.Thermal.SH.Biomass.CO.Elc.Elec</t>
  </si>
  <si>
    <t>EMI_per_sqm.kgCO2.DE.Res.HHnew.Thermal.SH.Geo</t>
  </si>
  <si>
    <t>EMI_per_sqm.kgCO2.DE.Res.HHnew.Thermal.SH.Geo.SH</t>
  </si>
  <si>
    <t>EMI_per_sqm.kgCO2.DE.Res.HHnew.Thermal.SH.Geo.SH.Geo</t>
  </si>
  <si>
    <t>EMI_per_sqm.kgCO2.DE.Res.HHnew.Thermal.SH.Geo.SH.Elec</t>
  </si>
  <si>
    <t>EMI_per_sqm.kgCO2.DE.Res.HHnew.Thermal.SH.Geo.SC</t>
  </si>
  <si>
    <t>EMI_per_sqm.kgCO2.DE.Res.HHnew.Thermal.SH.Geo.SC.AC.Elec</t>
  </si>
  <si>
    <t>EMI_per_sqm.kgCO2.DE.Res.HHnew.Thermal.SH.Geo.WH</t>
  </si>
  <si>
    <t>EMI_per_sqm.kgCO2.DE.Res.HHnew.Thermal.SH.Geo.WH.Geo.NoSolar.Geo</t>
  </si>
  <si>
    <t>EMI_per_sqm.kgCO2.DE.Res.HHnew.Thermal.SH.Geo.WH.Geo.Solar</t>
  </si>
  <si>
    <t>EMI_per_sqm.kgCO2.DE.Res.HHnew.Thermal.SH.Geo.WH.Geo.Solar.Geo</t>
  </si>
  <si>
    <t>EMI_per_sqm.kgCO2.DE.Res.HHnew.Thermal.SH.Geo.WH.Geo.Solar.Solar</t>
  </si>
  <si>
    <t>EMI_per_sqm.kgCO2.DE.Res.HHnew.Thermal.SH.Geo.WH.Elc.NoSolar.Elec</t>
  </si>
  <si>
    <t>EMI_per_sqm.kgCO2.DE.Res.HHnew.Thermal.SH.Geo.WH.Elc.Solar</t>
  </si>
  <si>
    <t>EMI_per_sqm.kgCO2.DE.Res.HHnew.Thermal.SH.Geo.WH.Elc.Solar.Elec</t>
  </si>
  <si>
    <t>EMI_per_sqm.kgCO2.DE.Res.HHnew.Thermal.SH.Geo.WH.Elc.Solar.Solar</t>
  </si>
  <si>
    <t>EMI_per_sqm.kgCO2.DE.Res.HHnew.Thermal.SH.Geo.CO</t>
  </si>
  <si>
    <t>EMI_per_sqm.kgCO2.DE.Res.HHnew.Thermal.SH.Geo.CO.LPG.LPG</t>
  </si>
  <si>
    <t>EMI_per_sqm.kgCO2.DE.Res.HHnew.Thermal.SH.Geo.CO.Elc.Elec</t>
  </si>
  <si>
    <t>EMI_per_sqm.kgCO2.DE.Res.HHnew.Thermal.SH.DistrHeat</t>
  </si>
  <si>
    <t>EMI_per_sqm.kgCO2.DE.Res.HHnew.Thermal.SH.DistrHeat.SH</t>
  </si>
  <si>
    <t>EMI_per_sqm.kgCO2.DE.Res.HHnew.Thermal.SH.DistrHeat.SH.Steam_Distr</t>
  </si>
  <si>
    <t>EMI_per_sqm.kgCO2.DE.Res.HHnew.Thermal.SH.DistrHeat.SH.Elec</t>
  </si>
  <si>
    <t>EMI_per_sqm.kgCO2.DE.Res.HHnew.Thermal.SH.DistrHeat.SC</t>
  </si>
  <si>
    <t>EMI_per_sqm.kgCO2.DE.Res.HHnew.Thermal.SH.DistrHeat.SC.AC.Elec</t>
  </si>
  <si>
    <t>EMI_per_sqm.kgCO2.DE.Res.HHnew.Thermal.SH.DistrHeat.WH</t>
  </si>
  <si>
    <t>EMI_per_sqm.kgCO2.DE.Res.HHnew.Thermal.SH.DistrHeat.WH.DistrHeat.NoSolar.Steam_Distr</t>
  </si>
  <si>
    <t>EMI_per_sqm.kgCO2.DE.Res.HHnew.Thermal.SH.DistrHeat.WH.DistrHeat.Solar</t>
  </si>
  <si>
    <t>EMI_per_sqm.kgCO2.DE.Res.HHnew.Thermal.SH.DistrHeat.WH.DistrHeat.Solar.Steam_Distr</t>
  </si>
  <si>
    <t>EMI_per_sqm.kgCO2.DE.Res.HHnew.Thermal.SH.DistrHeat.WH.DistrHeat.Solar.Solar</t>
  </si>
  <si>
    <t>EMI_per_sqm.kgCO2.DE.Res.HHnew.Thermal.SH.DistrHeat.WH.Elc.NoSolar.Elec</t>
  </si>
  <si>
    <t>EMI_per_sqm.kgCO2.DE.Res.HHnew.Thermal.SH.DistrHeat.WH.Elc.Solar</t>
  </si>
  <si>
    <t>EMI_per_sqm.kgCO2.DE.Res.HHnew.Thermal.SH.DistrHeat.WH.Elc.Solar.Elec</t>
  </si>
  <si>
    <t>EMI_per_sqm.kgCO2.DE.Res.HHnew.Thermal.SH.DistrHeat.WH.Elc.Solar.Solar</t>
  </si>
  <si>
    <t>EMI_per_sqm.kgCO2.DE.Res.HHnew.Thermal.SH.DistrHeat.CO</t>
  </si>
  <si>
    <t>EMI_per_sqm.kgCO2.DE.Res.HHnew.Thermal.SH.DistrHeat.CO.LPG.LPG</t>
  </si>
  <si>
    <t>EMI_per_sqm.kgCO2.DE.Res.HHnew.Thermal.SH.DistrHeat.CO.Elc.Elec</t>
  </si>
  <si>
    <t>EMI_per_sqm.kgCO2.DE.Res.HHnew.Thermal.SH.AdvElc</t>
  </si>
  <si>
    <t>EMI_per_sqm.kgCO2.DE.Res.HHnew.Thermal.SH.AdvElc.SH</t>
  </si>
  <si>
    <t>EMI_per_sqm.kgCO2.DE.Res.HHnew.Thermal.SH.AdvElc.SH.Elec</t>
  </si>
  <si>
    <t>EMI_per_sqm.kgCO2.DE.Res.HHnew.Thermal.SH.AdvElc.SC</t>
  </si>
  <si>
    <t>EMI_per_sqm.kgCO2.DE.Res.HHnew.Thermal.SH.AdvElc.SC.AC.Elec</t>
  </si>
  <si>
    <t>EMI_per_sqm.kgCO2.DE.Res.HHnew.Thermal.SH.AdvElc.WH</t>
  </si>
  <si>
    <t>EMI_per_sqm.kgCO2.DE.Res.HHnew.Thermal.SH.AdvElc.WH.LPG.NoSolar.LPG</t>
  </si>
  <si>
    <t>EMI_per_sqm.kgCO2.DE.Res.HHnew.Thermal.SH.AdvElc.WH.LPG.Solar</t>
  </si>
  <si>
    <t>EMI_per_sqm.kgCO2.DE.Res.HHnew.Thermal.SH.AdvElc.WH.LPG.Solar.LPG</t>
  </si>
  <si>
    <t>EMI_per_sqm.kgCO2.DE.Res.HHnew.Thermal.SH.AdvElc.WH.LPG.Solar.Solar</t>
  </si>
  <si>
    <t>EMI_per_sqm.kgCO2.DE.Res.HHnew.Thermal.SH.AdvElc.WH.Elc.NoSolar.Elec</t>
  </si>
  <si>
    <t>EMI_per_sqm.kgCO2.DE.Res.HHnew.Thermal.SH.AdvElc.WH.Elc.Solar</t>
  </si>
  <si>
    <t>EMI_per_sqm.kgCO2.DE.Res.HHnew.Thermal.SH.AdvElc.WH.Elc.Solar.Elec</t>
  </si>
  <si>
    <t>EMI_per_sqm.kgCO2.DE.Res.HHnew.Thermal.SH.AdvElc.WH.Elc.Solar.Solar</t>
  </si>
  <si>
    <t>EMI_per_sqm.kgCO2.DE.Res.HHnew.Thermal.SH.AdvElc.CO</t>
  </si>
  <si>
    <t>EMI_per_sqm.kgCO2.DE.Res.HHnew.Thermal.SH.AdvElc.CO.LPG.LPG</t>
  </si>
  <si>
    <t>EMI_per_sqm.kgCO2.DE.Res.HHnew.Thermal.SH.AdvElc.CO.Elc.Elec</t>
  </si>
  <si>
    <t>EMI_per_sqm.kgCO2.DE.Res.HHnew.Thermal.SH.ConvElc</t>
  </si>
  <si>
    <t>EMI_per_sqm.kgCO2.DE.Res.HHnew.Thermal.SH.ConvElc.SH</t>
  </si>
  <si>
    <t>EMI_per_sqm.kgCO2.DE.Res.HHnew.Thermal.SH.ConvElc.SH.Elec</t>
  </si>
  <si>
    <t>EMI_per_sqm.kgCO2.DE.Res.HHnew.Thermal.SH.ConvElc.SC</t>
  </si>
  <si>
    <t>EMI_per_sqm.kgCO2.DE.Res.HHnew.Thermal.SH.ConvElc.SC.AC.Elec</t>
  </si>
  <si>
    <t>EMI_per_sqm.kgCO2.DE.Res.HHnew.Thermal.SH.ConvElc.WH</t>
  </si>
  <si>
    <t>EMI_per_sqm.kgCO2.DE.Res.HHnew.Thermal.SH.ConvElc.WH.LPG.NoSolar.LPG</t>
  </si>
  <si>
    <t>EMI_per_sqm.kgCO2.DE.Res.HHnew.Thermal.SH.ConvElc.WH.LPG.Solar</t>
  </si>
  <si>
    <t>EMI_per_sqm.kgCO2.DE.Res.HHnew.Thermal.SH.ConvElc.WH.LPG.Solar.LPG</t>
  </si>
  <si>
    <t>EMI_per_sqm.kgCO2.DE.Res.HHnew.Thermal.SH.ConvElc.WH.LPG.Solar.Solar</t>
  </si>
  <si>
    <t>EMI_per_sqm.kgCO2.DE.Res.HHnew.Thermal.SH.ConvElc.WH.Elc.NoSolar.Elec</t>
  </si>
  <si>
    <t>EMI_per_sqm.kgCO2.DE.Res.HHnew.Thermal.SH.ConvElc.WH.Elc.Solar</t>
  </si>
  <si>
    <t>EMI_per_sqm.kgCO2.DE.Res.HHnew.Thermal.SH.ConvElc.WH.Elc.Solar.Elec</t>
  </si>
  <si>
    <t>EMI_per_sqm.kgCO2.DE.Res.HHnew.Thermal.SH.ConvElc.WH.Elc.Solar.Solar</t>
  </si>
  <si>
    <t>EMI_per_sqm.kgCO2.DE.Res.HHnew.Thermal.SH.ConvElc.CO</t>
  </si>
  <si>
    <t>EMI_per_sqm.kgCO2.DE.Res.HHnew.Thermal.SH.ConvElc.CO.LPG.LPG</t>
  </si>
  <si>
    <t>EMI_per_sqm.kgCO2.DE.Res.HHnew.Thermal.SH.ConvElc.CO.Elc.Elec</t>
  </si>
  <si>
    <t>DE - Household type: Solids</t>
  </si>
  <si>
    <t>DE - Household type: LPG</t>
  </si>
  <si>
    <t>DE - Household type: Diesel oil</t>
  </si>
  <si>
    <t>DE - Household type: Gas</t>
  </si>
  <si>
    <t>DE - Household type: Biomass</t>
  </si>
  <si>
    <t>DE - Household type: Geothermal</t>
  </si>
  <si>
    <t>DE - Household type: Distributed heat</t>
  </si>
  <si>
    <t>DE - Household type: Advanced electric heating</t>
  </si>
  <si>
    <t>DE - Household type: Conventional electric heating</t>
  </si>
  <si>
    <t>DE - Residential / specific electric uses</t>
  </si>
  <si>
    <t>DE - Refrigerators and freezers</t>
  </si>
  <si>
    <t>DE - Washing machines</t>
  </si>
  <si>
    <t>DE - Clothes dryers</t>
  </si>
  <si>
    <t>DE - Dishwashers</t>
  </si>
  <si>
    <t>DE - TV and multimedia</t>
  </si>
  <si>
    <t>DE - ICT equipment</t>
  </si>
  <si>
    <t>DE - Lighting</t>
  </si>
  <si>
    <t>DE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</si>
</sst>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45967.473194444443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1853218.3844329719</v>
      </c>
      <c r="C3" s="182">
        <v>1871497.4848261175</v>
      </c>
      <c r="D3" s="182">
        <v>1861025.5366769144</v>
      </c>
      <c r="E3" s="182">
        <v>1875000.5132036584</v>
      </c>
      <c r="F3" s="182">
        <v>1886923.1970079141</v>
      </c>
      <c r="G3" s="182">
        <v>1903980.2468773215</v>
      </c>
      <c r="H3" s="182">
        <v>1931127.3768417013</v>
      </c>
      <c r="I3" s="182">
        <v>1928247.7262164524</v>
      </c>
      <c r="J3" s="182">
        <v>1929468.3827638996</v>
      </c>
      <c r="K3" s="182">
        <v>1936470.7203873366</v>
      </c>
      <c r="L3" s="182">
        <v>1947365.1276406946</v>
      </c>
      <c r="M3" s="182">
        <v>1970393.5284155812</v>
      </c>
      <c r="N3" s="182">
        <v>1992587.6818702586</v>
      </c>
      <c r="O3" s="182">
        <v>1994232.1155171189</v>
      </c>
      <c r="P3" s="182">
        <v>2013961.2627007903</v>
      </c>
      <c r="Q3" s="182">
        <v>2060423.54406</v>
      </c>
      <c r="R3" s="182">
        <v>2106471.3953137412</v>
      </c>
      <c r="S3" s="182">
        <v>2138125.7985704243</v>
      </c>
      <c r="T3" s="182">
        <v>2168351.969605593</v>
      </c>
      <c r="U3" s="182">
        <v>2204522.1753969081</v>
      </c>
      <c r="V3" s="182">
        <v>2055696.8121551645</v>
      </c>
      <c r="W3" s="182">
        <v>2096191.7444207417</v>
      </c>
      <c r="X3" s="182">
        <v>2233093.1589651168</v>
      </c>
      <c r="Y3" s="182">
        <v>2218511</v>
      </c>
      <c r="DA3" s="210" t="s">
        <v>222</v>
      </c>
    </row>
    <row r="4" spans="1:105" ht="12" customHeight="1" x14ac:dyDescent="0.25">
      <c r="A4" s="183" t="s">
        <v>90</v>
      </c>
      <c r="B4" s="36">
        <v>82163475</v>
      </c>
      <c r="C4" s="36">
        <v>82259540</v>
      </c>
      <c r="D4" s="36">
        <v>82440309</v>
      </c>
      <c r="E4" s="36">
        <v>82536680</v>
      </c>
      <c r="F4" s="36">
        <v>82531671</v>
      </c>
      <c r="G4" s="36">
        <v>82500849</v>
      </c>
      <c r="H4" s="36">
        <v>82437995</v>
      </c>
      <c r="I4" s="36">
        <v>82314906</v>
      </c>
      <c r="J4" s="36">
        <v>82217837</v>
      </c>
      <c r="K4" s="36">
        <v>82002356</v>
      </c>
      <c r="L4" s="36">
        <v>81802257</v>
      </c>
      <c r="M4" s="36">
        <v>80222065</v>
      </c>
      <c r="N4" s="36">
        <v>80327900</v>
      </c>
      <c r="O4" s="36">
        <v>80523746</v>
      </c>
      <c r="P4" s="36">
        <v>80767463</v>
      </c>
      <c r="Q4" s="36">
        <v>81197537</v>
      </c>
      <c r="R4" s="36">
        <v>82175684</v>
      </c>
      <c r="S4" s="36">
        <v>82521653</v>
      </c>
      <c r="T4" s="36">
        <v>82792351</v>
      </c>
      <c r="U4" s="36">
        <v>83019213</v>
      </c>
      <c r="V4" s="36">
        <v>83166711</v>
      </c>
      <c r="W4" s="36">
        <v>83155031</v>
      </c>
      <c r="X4" s="36">
        <v>83237124</v>
      </c>
      <c r="Y4" s="36">
        <v>83118501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38136234</v>
      </c>
      <c r="C6" s="35">
        <v>38317671</v>
      </c>
      <c r="D6" s="35">
        <v>38540012</v>
      </c>
      <c r="E6" s="35">
        <v>38724361</v>
      </c>
      <c r="F6" s="35">
        <v>38862308</v>
      </c>
      <c r="G6" s="35">
        <v>38989059</v>
      </c>
      <c r="H6" s="35">
        <v>39331104</v>
      </c>
      <c r="I6" s="35">
        <v>39593509</v>
      </c>
      <c r="J6" s="35">
        <v>40008680</v>
      </c>
      <c r="K6" s="35">
        <v>40079353</v>
      </c>
      <c r="L6" s="35">
        <v>40296678</v>
      </c>
      <c r="M6" s="35">
        <v>39733564</v>
      </c>
      <c r="N6" s="35">
        <v>39984022</v>
      </c>
      <c r="O6" s="35">
        <v>39823811</v>
      </c>
      <c r="P6" s="35">
        <v>40023520</v>
      </c>
      <c r="Q6" s="35">
        <v>40558210</v>
      </c>
      <c r="R6" s="35">
        <v>40822496</v>
      </c>
      <c r="S6" s="35">
        <v>41178470</v>
      </c>
      <c r="T6" s="35">
        <v>41437613</v>
      </c>
      <c r="U6" s="35">
        <v>41551158</v>
      </c>
      <c r="V6" s="35">
        <v>41467181</v>
      </c>
      <c r="W6" s="35">
        <v>41473831</v>
      </c>
      <c r="X6" s="35">
        <v>41514775</v>
      </c>
      <c r="Y6" s="35">
        <v>41086753</v>
      </c>
      <c r="DA6" s="59" t="s">
        <v>224</v>
      </c>
    </row>
    <row r="7" spans="1:105" ht="12" customHeight="1" x14ac:dyDescent="0.25">
      <c r="A7" s="185" t="s">
        <v>186</v>
      </c>
      <c r="B7" s="114">
        <v>3179728</v>
      </c>
      <c r="C7" s="114">
        <v>3213967</v>
      </c>
      <c r="D7" s="114">
        <v>3243361</v>
      </c>
      <c r="E7" s="114">
        <v>3271962</v>
      </c>
      <c r="F7" s="114">
        <v>3301277.9999999995</v>
      </c>
      <c r="G7" s="114">
        <v>3326848.9999999995</v>
      </c>
      <c r="H7" s="114">
        <v>3353117</v>
      </c>
      <c r="I7" s="114">
        <v>3375171.0000000005</v>
      </c>
      <c r="J7" s="114">
        <v>3393400</v>
      </c>
      <c r="K7" s="114">
        <v>3409819</v>
      </c>
      <c r="L7" s="114">
        <v>3451184.34</v>
      </c>
      <c r="M7" s="114">
        <v>3433477.44</v>
      </c>
      <c r="N7" s="114">
        <v>3489737.9600000004</v>
      </c>
      <c r="O7" s="114">
        <v>3511437.8299999996</v>
      </c>
      <c r="P7" s="114">
        <v>3572626.26</v>
      </c>
      <c r="Q7" s="114">
        <v>3670870.0000000005</v>
      </c>
      <c r="R7" s="114">
        <v>3698008</v>
      </c>
      <c r="S7" s="114">
        <v>3725902</v>
      </c>
      <c r="T7" s="114">
        <v>3753714.9999999995</v>
      </c>
      <c r="U7" s="114">
        <v>3782745.9999999995</v>
      </c>
      <c r="V7" s="114">
        <v>3814980.6519999998</v>
      </c>
      <c r="W7" s="114">
        <v>3811445.0689000003</v>
      </c>
      <c r="X7" s="114">
        <v>3811056.3450000002</v>
      </c>
      <c r="Y7" s="114">
        <v>3771763.9254000001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1028909</v>
      </c>
      <c r="D8" s="138">
        <v>1073845</v>
      </c>
      <c r="E8" s="138">
        <v>1040794</v>
      </c>
      <c r="F8" s="138">
        <v>998488</v>
      </c>
      <c r="G8" s="138">
        <v>990358</v>
      </c>
      <c r="H8" s="138">
        <v>1208469</v>
      </c>
      <c r="I8" s="138">
        <v>1136430</v>
      </c>
      <c r="J8" s="138">
        <v>1295027</v>
      </c>
      <c r="K8" s="138">
        <v>959755</v>
      </c>
      <c r="L8" s="138">
        <v>1107977</v>
      </c>
      <c r="M8" s="138">
        <v>895482</v>
      </c>
      <c r="N8" s="138">
        <v>1133426</v>
      </c>
      <c r="O8" s="138">
        <v>888534</v>
      </c>
      <c r="P8" s="138">
        <v>1084683</v>
      </c>
      <c r="Q8" s="138">
        <v>1424102</v>
      </c>
      <c r="R8" s="138">
        <v>1165580</v>
      </c>
      <c r="S8" s="138">
        <v>1263141</v>
      </c>
      <c r="T8" s="138">
        <v>1174220</v>
      </c>
      <c r="U8" s="138">
        <v>1034381</v>
      </c>
      <c r="V8" s="138">
        <v>923359</v>
      </c>
      <c r="W8" s="138">
        <v>928143</v>
      </c>
      <c r="X8" s="138">
        <v>962585</v>
      </c>
      <c r="Y8" s="138">
        <v>922551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104899.63333930681</v>
      </c>
      <c r="D9" s="39">
        <v>100390.81397255974</v>
      </c>
      <c r="E9" s="39">
        <v>100009.78532893397</v>
      </c>
      <c r="F9" s="39">
        <v>101066.3021627143</v>
      </c>
      <c r="G9" s="39">
        <v>97576.939519250765</v>
      </c>
      <c r="H9" s="39">
        <v>98508.815720608924</v>
      </c>
      <c r="I9" s="39">
        <v>94928.572911421303</v>
      </c>
      <c r="J9" s="39">
        <v>91589.750806384705</v>
      </c>
      <c r="K9" s="39">
        <v>90548.99746372459</v>
      </c>
      <c r="L9" s="39">
        <v>115626.24113292247</v>
      </c>
      <c r="M9" s="39">
        <v>103908.11164189411</v>
      </c>
      <c r="N9" s="39">
        <v>129880.74355705129</v>
      </c>
      <c r="O9" s="39">
        <v>109142.27035237802</v>
      </c>
      <c r="P9" s="39">
        <v>134975.91009234497</v>
      </c>
      <c r="Q9" s="39">
        <v>172401.25224769677</v>
      </c>
      <c r="R9" s="39">
        <v>102286.21122693924</v>
      </c>
      <c r="S9" s="39">
        <v>103531.89100350067</v>
      </c>
      <c r="T9" s="39">
        <v>104110.41203748574</v>
      </c>
      <c r="U9" s="39">
        <v>105808.58670685721</v>
      </c>
      <c r="V9" s="39">
        <v>116224.44723274419</v>
      </c>
      <c r="W9" s="39">
        <v>73296.783040401511</v>
      </c>
      <c r="X9" s="39">
        <v>76455.982204121072</v>
      </c>
      <c r="Y9" s="39">
        <v>73315.835954127368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2842.27</v>
      </c>
      <c r="C11" s="41">
        <v>3216.74</v>
      </c>
      <c r="D11" s="41">
        <v>3052.98</v>
      </c>
      <c r="E11" s="41">
        <v>3221.84</v>
      </c>
      <c r="F11" s="41">
        <v>3174.13</v>
      </c>
      <c r="G11" s="41">
        <v>3149.06</v>
      </c>
      <c r="H11" s="41">
        <v>3024.04</v>
      </c>
      <c r="I11" s="41">
        <v>2820.38</v>
      </c>
      <c r="J11" s="41">
        <v>2985.84</v>
      </c>
      <c r="K11" s="41">
        <v>3081.38</v>
      </c>
      <c r="L11" s="41">
        <v>3635.4</v>
      </c>
      <c r="M11" s="41">
        <v>2873.02</v>
      </c>
      <c r="N11" s="41">
        <v>3130.93</v>
      </c>
      <c r="O11" s="41">
        <v>3289.06</v>
      </c>
      <c r="P11" s="41">
        <v>2659</v>
      </c>
      <c r="Q11" s="41">
        <v>2908.42</v>
      </c>
      <c r="R11" s="41">
        <v>3009.02</v>
      </c>
      <c r="S11" s="41">
        <v>2965.83</v>
      </c>
      <c r="T11" s="41">
        <v>2774.95</v>
      </c>
      <c r="U11" s="41">
        <v>2800.81</v>
      </c>
      <c r="V11" s="41">
        <v>2741.03</v>
      </c>
      <c r="W11" s="41">
        <v>3114.19</v>
      </c>
      <c r="X11" s="41">
        <v>2736.71</v>
      </c>
      <c r="Y11" s="41">
        <v>2661.88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3016.9585714285708</v>
      </c>
      <c r="C12" s="187">
        <f t="shared" ref="C12:W12" si="0">AVERAGE($B11:$V11)</f>
        <v>3016.9585714285708</v>
      </c>
      <c r="D12" s="187">
        <f t="shared" si="0"/>
        <v>3016.9585714285708</v>
      </c>
      <c r="E12" s="187">
        <f t="shared" si="0"/>
        <v>3016.9585714285708</v>
      </c>
      <c r="F12" s="187">
        <f t="shared" si="0"/>
        <v>3016.9585714285708</v>
      </c>
      <c r="G12" s="187">
        <f t="shared" si="0"/>
        <v>3016.9585714285708</v>
      </c>
      <c r="H12" s="187">
        <f t="shared" si="0"/>
        <v>3016.9585714285708</v>
      </c>
      <c r="I12" s="187">
        <f t="shared" si="0"/>
        <v>3016.9585714285708</v>
      </c>
      <c r="J12" s="187">
        <f t="shared" si="0"/>
        <v>3016.9585714285708</v>
      </c>
      <c r="K12" s="187">
        <f t="shared" si="0"/>
        <v>3016.9585714285708</v>
      </c>
      <c r="L12" s="187">
        <f t="shared" si="0"/>
        <v>3016.9585714285708</v>
      </c>
      <c r="M12" s="187">
        <f t="shared" si="0"/>
        <v>3016.9585714285708</v>
      </c>
      <c r="N12" s="187">
        <f t="shared" si="0"/>
        <v>3016.9585714285708</v>
      </c>
      <c r="O12" s="187">
        <f t="shared" si="0"/>
        <v>3016.9585714285708</v>
      </c>
      <c r="P12" s="187">
        <f t="shared" si="0"/>
        <v>3016.9585714285708</v>
      </c>
      <c r="Q12" s="187">
        <f t="shared" si="0"/>
        <v>3016.9585714285708</v>
      </c>
      <c r="R12" s="187">
        <f t="shared" si="0"/>
        <v>3016.9585714285708</v>
      </c>
      <c r="S12" s="187">
        <f t="shared" si="0"/>
        <v>3016.9585714285708</v>
      </c>
      <c r="T12" s="187">
        <f t="shared" si="0"/>
        <v>3016.9585714285708</v>
      </c>
      <c r="U12" s="187">
        <f t="shared" si="0"/>
        <v>3016.9585714285708</v>
      </c>
      <c r="V12" s="187">
        <f t="shared" si="0"/>
        <v>3016.9585714285708</v>
      </c>
      <c r="W12" s="187">
        <f t="shared" si="0"/>
        <v>3016.9585714285708</v>
      </c>
      <c r="X12" s="187">
        <f t="shared" ref="X12:Y12" si="1">AVERAGE($B11:$V11)</f>
        <v>3016.9585714285708</v>
      </c>
      <c r="Y12" s="187">
        <f t="shared" si="1"/>
        <v>3016.9585714285708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0.94209778911685438</v>
      </c>
      <c r="C13" s="189">
        <f t="shared" si="2"/>
        <v>1.0662194802618155</v>
      </c>
      <c r="D13" s="189">
        <f t="shared" si="2"/>
        <v>1.0119396497229236</v>
      </c>
      <c r="E13" s="189">
        <f t="shared" si="2"/>
        <v>1.0679099244224672</v>
      </c>
      <c r="F13" s="189">
        <f t="shared" si="2"/>
        <v>1.0520959850293889</v>
      </c>
      <c r="G13" s="189">
        <f t="shared" si="2"/>
        <v>1.0437862918710472</v>
      </c>
      <c r="H13" s="189">
        <f t="shared" si="2"/>
        <v>1.0023472077603226</v>
      </c>
      <c r="I13" s="189">
        <f t="shared" si="2"/>
        <v>0.93484213761162516</v>
      </c>
      <c r="J13" s="189">
        <f t="shared" si="2"/>
        <v>0.98968544953740101</v>
      </c>
      <c r="K13" s="189">
        <f t="shared" si="2"/>
        <v>1.0213531034802792</v>
      </c>
      <c r="L13" s="189">
        <f t="shared" si="2"/>
        <v>1.2049883728693658</v>
      </c>
      <c r="M13" s="189">
        <f t="shared" si="2"/>
        <v>0.95229017302666708</v>
      </c>
      <c r="N13" s="189">
        <f t="shared" si="2"/>
        <v>1.0377769286097496</v>
      </c>
      <c r="O13" s="189">
        <f t="shared" si="2"/>
        <v>1.0901906413791373</v>
      </c>
      <c r="P13" s="189">
        <f t="shared" si="2"/>
        <v>0.88135118101437082</v>
      </c>
      <c r="Q13" s="189">
        <f t="shared" si="2"/>
        <v>0.964023844259427</v>
      </c>
      <c r="R13" s="189">
        <f t="shared" ref="R13:V13" si="3">R11/R12</f>
        <v>0.99736868397738332</v>
      </c>
      <c r="S13" s="189">
        <f t="shared" si="3"/>
        <v>0.98305294215413741</v>
      </c>
      <c r="T13" s="189">
        <f t="shared" si="3"/>
        <v>0.91978392619624982</v>
      </c>
      <c r="U13" s="189">
        <f t="shared" si="3"/>
        <v>0.92835547246967276</v>
      </c>
      <c r="V13" s="189">
        <f t="shared" si="3"/>
        <v>0.9085408152297183</v>
      </c>
      <c r="W13" s="189">
        <f t="shared" ref="W13:Y13" si="4">W11/W12</f>
        <v>1.0322282942471395</v>
      </c>
      <c r="X13" s="189">
        <f t="shared" si="4"/>
        <v>0.90710890958775436</v>
      </c>
      <c r="Y13" s="189">
        <f t="shared" si="4"/>
        <v>0.88230578477568011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2.1544726991133945</v>
      </c>
      <c r="C17" s="14">
        <f t="shared" si="5"/>
        <v>2.1467781797072165</v>
      </c>
      <c r="D17" s="14">
        <f t="shared" si="5"/>
        <v>2.1390836359884893</v>
      </c>
      <c r="E17" s="14">
        <f t="shared" si="5"/>
        <v>2.1313890757293579</v>
      </c>
      <c r="F17" s="14">
        <f t="shared" si="5"/>
        <v>2.1236945319871379</v>
      </c>
      <c r="G17" s="14">
        <f t="shared" si="5"/>
        <v>2.1160000040011226</v>
      </c>
      <c r="H17" s="14">
        <f t="shared" si="5"/>
        <v>2.0960000258319726</v>
      </c>
      <c r="I17" s="14">
        <f t="shared" si="5"/>
        <v>2.0790000199275087</v>
      </c>
      <c r="J17" s="14">
        <f t="shared" si="5"/>
        <v>2.0549999900021696</v>
      </c>
      <c r="K17" s="14">
        <f t="shared" si="5"/>
        <v>2.0459999940617806</v>
      </c>
      <c r="L17" s="14">
        <f t="shared" si="5"/>
        <v>2.0300000163785215</v>
      </c>
      <c r="M17" s="14">
        <f t="shared" si="5"/>
        <v>2.0189999819799702</v>
      </c>
      <c r="N17" s="14">
        <f t="shared" si="5"/>
        <v>2.008999995048022</v>
      </c>
      <c r="O17" s="14">
        <f t="shared" si="5"/>
        <v>2.0220000039674755</v>
      </c>
      <c r="P17" s="14">
        <f t="shared" si="5"/>
        <v>2.017999991005289</v>
      </c>
      <c r="Q17" s="14">
        <f t="shared" si="5"/>
        <v>2.0020000143004339</v>
      </c>
      <c r="R17" s="14">
        <f t="shared" ref="R17:V17" si="6">R4/R6</f>
        <v>2.0129999890256589</v>
      </c>
      <c r="S17" s="14">
        <f t="shared" si="6"/>
        <v>2.0039999786296092</v>
      </c>
      <c r="T17" s="14">
        <f t="shared" si="6"/>
        <v>1.9980000054539822</v>
      </c>
      <c r="U17" s="14">
        <f t="shared" si="6"/>
        <v>1.9979999835383648</v>
      </c>
      <c r="V17" s="14">
        <f t="shared" si="6"/>
        <v>2.0056032022046542</v>
      </c>
      <c r="W17" s="14">
        <f t="shared" ref="W17:Y17" si="7">W4/W6</f>
        <v>2.0049999962627036</v>
      </c>
      <c r="X17" s="14">
        <f t="shared" si="7"/>
        <v>2.0050000030109763</v>
      </c>
      <c r="Y17" s="14">
        <f t="shared" si="7"/>
        <v>2.0229999922359405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38.700018469277254</v>
      </c>
      <c r="C18" s="94">
        <f t="shared" si="8"/>
        <v>39.071054858804217</v>
      </c>
      <c r="D18" s="94">
        <f t="shared" si="8"/>
        <v>39.34193162716069</v>
      </c>
      <c r="E18" s="94">
        <f t="shared" si="8"/>
        <v>39.642520149829146</v>
      </c>
      <c r="F18" s="94">
        <f t="shared" si="8"/>
        <v>40.000135220817228</v>
      </c>
      <c r="G18" s="94">
        <f t="shared" si="8"/>
        <v>40.325027443050914</v>
      </c>
      <c r="H18" s="94">
        <f t="shared" si="8"/>
        <v>40.674412326500665</v>
      </c>
      <c r="I18" s="94">
        <f t="shared" si="8"/>
        <v>41.003156827999057</v>
      </c>
      <c r="J18" s="94">
        <f t="shared" si="8"/>
        <v>41.273282341397525</v>
      </c>
      <c r="K18" s="94">
        <f t="shared" si="8"/>
        <v>41.581963815771338</v>
      </c>
      <c r="L18" s="94">
        <f t="shared" si="8"/>
        <v>42.189353528472935</v>
      </c>
      <c r="M18" s="94">
        <f t="shared" si="8"/>
        <v>42.799664157236542</v>
      </c>
      <c r="N18" s="94">
        <f t="shared" si="8"/>
        <v>43.443659799397224</v>
      </c>
      <c r="O18" s="94">
        <f t="shared" si="8"/>
        <v>43.607482319563218</v>
      </c>
      <c r="P18" s="94">
        <f t="shared" si="8"/>
        <v>44.233483723513764</v>
      </c>
      <c r="Q18" s="94">
        <f t="shared" si="8"/>
        <v>45.209129927179937</v>
      </c>
      <c r="R18" s="94">
        <f t="shared" ref="R18:V18" si="9">R7*1000/R4</f>
        <v>45.001243920281823</v>
      </c>
      <c r="S18" s="94">
        <f t="shared" si="9"/>
        <v>45.150598231472657</v>
      </c>
      <c r="T18" s="94">
        <f t="shared" si="9"/>
        <v>45.338910595738483</v>
      </c>
      <c r="U18" s="94">
        <f t="shared" si="9"/>
        <v>45.564705606158896</v>
      </c>
      <c r="V18" s="94">
        <f t="shared" si="9"/>
        <v>45.87148639315555</v>
      </c>
      <c r="W18" s="94">
        <f t="shared" ref="W18:Y18" si="10">W7*1000/W4</f>
        <v>45.835411556758366</v>
      </c>
      <c r="X18" s="94">
        <f t="shared" si="10"/>
        <v>45.785536090843308</v>
      </c>
      <c r="Y18" s="94">
        <f t="shared" si="10"/>
        <v>45.378151434660737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83.378133247241976</v>
      </c>
      <c r="C19" s="15">
        <f t="shared" si="11"/>
        <v>83.876888029024514</v>
      </c>
      <c r="D19" s="15">
        <f t="shared" si="11"/>
        <v>84.155682151837425</v>
      </c>
      <c r="E19" s="15">
        <f t="shared" si="11"/>
        <v>84.493634381726793</v>
      </c>
      <c r="F19" s="15">
        <f t="shared" si="11"/>
        <v>84.948068447195666</v>
      </c>
      <c r="G19" s="15">
        <f t="shared" si="11"/>
        <v>85.327758230841113</v>
      </c>
      <c r="H19" s="15">
        <f t="shared" si="11"/>
        <v>85.253569287045693</v>
      </c>
      <c r="I19" s="15">
        <f t="shared" si="11"/>
        <v>85.245563862500802</v>
      </c>
      <c r="J19" s="15">
        <f t="shared" si="11"/>
        <v>84.816594798928634</v>
      </c>
      <c r="K19" s="15">
        <f t="shared" si="11"/>
        <v>85.076697720145333</v>
      </c>
      <c r="L19" s="15">
        <f t="shared" si="11"/>
        <v>85.644388353799286</v>
      </c>
      <c r="M19" s="15">
        <f t="shared" si="11"/>
        <v>86.412521162209359</v>
      </c>
      <c r="N19" s="15">
        <f t="shared" si="11"/>
        <v>87.278312321856973</v>
      </c>
      <c r="O19" s="15">
        <f t="shared" si="11"/>
        <v>88.174329423168459</v>
      </c>
      <c r="P19" s="15">
        <f t="shared" si="11"/>
        <v>89.263169756183359</v>
      </c>
      <c r="Q19" s="15">
        <f t="shared" si="11"/>
        <v>90.508678760724408</v>
      </c>
      <c r="R19" s="15">
        <f t="shared" ref="R19:V19" si="12">R7*1000/R6</f>
        <v>90.587503517668296</v>
      </c>
      <c r="S19" s="15">
        <f t="shared" si="12"/>
        <v>90.481797890985263</v>
      </c>
      <c r="T19" s="15">
        <f t="shared" si="12"/>
        <v>90.5871436175631</v>
      </c>
      <c r="U19" s="15">
        <f t="shared" si="12"/>
        <v>91.038281051035923</v>
      </c>
      <c r="V19" s="15">
        <f t="shared" si="12"/>
        <v>92</v>
      </c>
      <c r="W19" s="15">
        <f t="shared" ref="W19:Y19" si="13">W7*1000/W6</f>
        <v>91.9</v>
      </c>
      <c r="X19" s="15">
        <f t="shared" si="13"/>
        <v>91.8</v>
      </c>
      <c r="Y19" s="15">
        <f t="shared" si="13"/>
        <v>91.8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47.490837862299287</v>
      </c>
      <c r="D20" s="4">
        <f t="shared" si="14"/>
        <v>43.704344496514302</v>
      </c>
      <c r="E20" s="4">
        <f t="shared" si="14"/>
        <v>45.083225432525815</v>
      </c>
      <c r="F20" s="4">
        <f t="shared" si="14"/>
        <v>47.661913843547758</v>
      </c>
      <c r="G20" s="4">
        <f t="shared" si="14"/>
        <v>46.562824221246899</v>
      </c>
      <c r="H20" s="4">
        <f t="shared" si="14"/>
        <v>38.890927449114969</v>
      </c>
      <c r="I20" s="4">
        <f t="shared" si="14"/>
        <v>40.1790596811231</v>
      </c>
      <c r="J20" s="4">
        <f t="shared" si="14"/>
        <v>34.415670113772407</v>
      </c>
      <c r="K20" s="4">
        <f t="shared" si="14"/>
        <v>46.112390275946765</v>
      </c>
      <c r="L20" s="4">
        <f t="shared" si="14"/>
        <v>51.407871295874763</v>
      </c>
      <c r="M20" s="4">
        <f t="shared" si="14"/>
        <v>57.471995504769481</v>
      </c>
      <c r="N20" s="4">
        <f t="shared" si="14"/>
        <v>57.038968063397135</v>
      </c>
      <c r="O20" s="4">
        <f t="shared" si="14"/>
        <v>60.74881079035498</v>
      </c>
      <c r="P20" s="4">
        <f t="shared" si="14"/>
        <v>61.664082052878364</v>
      </c>
      <c r="Q20" s="4">
        <f t="shared" si="14"/>
        <v>60.469342081616226</v>
      </c>
      <c r="R20" s="4">
        <f t="shared" ref="R20:V20" si="15">IF(SUM(R21)=0,"",R21/R17)</f>
        <v>43.594453015443747</v>
      </c>
      <c r="S20" s="4">
        <f t="shared" si="15"/>
        <v>40.90012184874945</v>
      </c>
      <c r="T20" s="4">
        <f t="shared" si="15"/>
        <v>44.376107705401488</v>
      </c>
      <c r="U20" s="4">
        <f t="shared" si="15"/>
        <v>51.197045421706726</v>
      </c>
      <c r="V20" s="4">
        <f t="shared" si="15"/>
        <v>62.759848762352533</v>
      </c>
      <c r="W20" s="4">
        <f t="shared" ref="W20:Y20" si="16">IF(SUM(W21)=0,"",W21/W17)</f>
        <v>39.387248614476398</v>
      </c>
      <c r="X20" s="4">
        <f t="shared" si="16"/>
        <v>39.614848970388969</v>
      </c>
      <c r="Y20" s="4">
        <f t="shared" si="16"/>
        <v>39.283622207139203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101.95229445879743</v>
      </c>
      <c r="D21" s="3">
        <f t="shared" si="17"/>
        <v>93.487248134097328</v>
      </c>
      <c r="E21" s="3">
        <f t="shared" si="17"/>
        <v>96.089894185529474</v>
      </c>
      <c r="F21" s="3">
        <f t="shared" si="17"/>
        <v>101.21934581358444</v>
      </c>
      <c r="G21" s="3">
        <f t="shared" si="17"/>
        <v>98.526936238462014</v>
      </c>
      <c r="H21" s="3">
        <f t="shared" si="17"/>
        <v>81.515384937974346</v>
      </c>
      <c r="I21" s="3">
        <f t="shared" si="17"/>
        <v>83.532265877723489</v>
      </c>
      <c r="J21" s="3">
        <f t="shared" si="17"/>
        <v>70.724201739720257</v>
      </c>
      <c r="K21" s="3">
        <f t="shared" si="17"/>
        <v>94.345950230761588</v>
      </c>
      <c r="L21" s="3">
        <f t="shared" si="17"/>
        <v>104.35797957261069</v>
      </c>
      <c r="M21" s="3">
        <f t="shared" si="17"/>
        <v>116.03595788848251</v>
      </c>
      <c r="N21" s="3">
        <f t="shared" si="17"/>
        <v>114.59128655690913</v>
      </c>
      <c r="O21" s="3">
        <f t="shared" si="17"/>
        <v>122.83409565911718</v>
      </c>
      <c r="P21" s="3">
        <f t="shared" si="17"/>
        <v>124.43811702805795</v>
      </c>
      <c r="Q21" s="3">
        <f t="shared" si="17"/>
        <v>121.05962371213352</v>
      </c>
      <c r="R21" s="3">
        <f t="shared" ref="R21:V21" si="18">IF(SUM(R9)=0,"",R9*1000/R8)</f>
        <v>87.755633441667868</v>
      </c>
      <c r="S21" s="3">
        <f t="shared" si="18"/>
        <v>81.963843310842307</v>
      </c>
      <c r="T21" s="3">
        <f t="shared" si="18"/>
        <v>88.66346343741867</v>
      </c>
      <c r="U21" s="3">
        <f t="shared" si="18"/>
        <v>102.29169590978296</v>
      </c>
      <c r="V21" s="3">
        <f t="shared" si="18"/>
        <v>125.87135364765405</v>
      </c>
      <c r="W21" s="3">
        <f t="shared" ref="W21:Y21" si="19">IF(SUM(W9)=0,"",W9*1000/W8)</f>
        <v>78.971433324823352</v>
      </c>
      <c r="X21" s="3">
        <f t="shared" si="19"/>
        <v>79.427772304909254</v>
      </c>
      <c r="Y21" s="3">
        <f t="shared" si="19"/>
        <v>79.470767420042222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22555.258092880955</v>
      </c>
      <c r="C22" s="13">
        <f t="shared" si="20"/>
        <v>22751.129958009944</v>
      </c>
      <c r="D22" s="13">
        <f t="shared" si="20"/>
        <v>22574.218355694356</v>
      </c>
      <c r="E22" s="13">
        <f t="shared" si="20"/>
        <v>22717.178752569867</v>
      </c>
      <c r="F22" s="13">
        <f t="shared" si="20"/>
        <v>22863.019422058158</v>
      </c>
      <c r="G22" s="13">
        <f t="shared" si="20"/>
        <v>23078.310950197876</v>
      </c>
      <c r="H22" s="13">
        <f t="shared" si="20"/>
        <v>23425.210388021947</v>
      </c>
      <c r="I22" s="13">
        <f t="shared" si="20"/>
        <v>23425.255763718571</v>
      </c>
      <c r="J22" s="13">
        <f t="shared" si="20"/>
        <v>23467.758982322772</v>
      </c>
      <c r="K22" s="13">
        <f t="shared" si="20"/>
        <v>23614.818096047591</v>
      </c>
      <c r="L22" s="13">
        <f t="shared" si="20"/>
        <v>23805.762812151926</v>
      </c>
      <c r="M22" s="13">
        <f t="shared" si="20"/>
        <v>24561.740319394437</v>
      </c>
      <c r="N22" s="13">
        <f t="shared" si="20"/>
        <v>24805.673768021552</v>
      </c>
      <c r="O22" s="13">
        <f t="shared" si="20"/>
        <v>24765.764318976402</v>
      </c>
      <c r="P22" s="13">
        <f t="shared" si="20"/>
        <v>24935.304241273374</v>
      </c>
      <c r="Q22" s="13">
        <f t="shared" si="20"/>
        <v>25375.443888895301</v>
      </c>
      <c r="R22" s="13">
        <f t="shared" ref="R22:V22" si="21">R3*1000000/R4</f>
        <v>25633.75554396044</v>
      </c>
      <c r="S22" s="13">
        <f t="shared" si="21"/>
        <v>25909.876024543817</v>
      </c>
      <c r="T22" s="13">
        <f t="shared" si="21"/>
        <v>26190.245154478016</v>
      </c>
      <c r="U22" s="13">
        <f t="shared" si="21"/>
        <v>26554.361282573325</v>
      </c>
      <c r="V22" s="13">
        <f t="shared" si="21"/>
        <v>24717.78416432946</v>
      </c>
      <c r="W22" s="13">
        <f t="shared" ref="W22:Y22" si="22">W3*1000000/W4</f>
        <v>25208.237183156623</v>
      </c>
      <c r="X22" s="13">
        <f t="shared" si="22"/>
        <v>26828.09126087918</v>
      </c>
      <c r="Y22" s="13">
        <f t="shared" si="22"/>
        <v>26690.940925414427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48594.687782568457</v>
      </c>
      <c r="C23" s="46">
        <f t="shared" si="23"/>
        <v>48841.629357538914</v>
      </c>
      <c r="D23" s="46">
        <f t="shared" si="23"/>
        <v>48288.14107989677</v>
      </c>
      <c r="E23" s="46">
        <f t="shared" si="23"/>
        <v>48419.146624618501</v>
      </c>
      <c r="F23" s="46">
        <f t="shared" si="23"/>
        <v>48554.069331340645</v>
      </c>
      <c r="G23" s="46">
        <f t="shared" si="23"/>
        <v>48833.706062957855</v>
      </c>
      <c r="H23" s="46">
        <f t="shared" si="23"/>
        <v>49099.241578413399</v>
      </c>
      <c r="I23" s="46">
        <f t="shared" si="23"/>
        <v>48701.107199577898</v>
      </c>
      <c r="J23" s="46">
        <f t="shared" si="23"/>
        <v>48226.244474046624</v>
      </c>
      <c r="K23" s="46">
        <f t="shared" si="23"/>
        <v>48315.917684283391</v>
      </c>
      <c r="L23" s="46">
        <f t="shared" si="23"/>
        <v>48325.698898571602</v>
      </c>
      <c r="M23" s="46">
        <f t="shared" si="23"/>
        <v>49590.153262254084</v>
      </c>
      <c r="N23" s="46">
        <f t="shared" si="23"/>
        <v>49834.598477118147</v>
      </c>
      <c r="O23" s="46">
        <f t="shared" si="23"/>
        <v>50076.375551227851</v>
      </c>
      <c r="P23" s="46">
        <f t="shared" si="23"/>
        <v>50319.44373460381</v>
      </c>
      <c r="Q23" s="46">
        <f t="shared" si="23"/>
        <v>50801.639028448248</v>
      </c>
      <c r="R23" s="46">
        <f t="shared" ref="R23:V23" si="24">R3*1000000/R6</f>
        <v>51600.749628678786</v>
      </c>
      <c r="S23" s="46">
        <f t="shared" si="24"/>
        <v>51923.390999481628</v>
      </c>
      <c r="T23" s="46">
        <f t="shared" si="24"/>
        <v>52328.109961488204</v>
      </c>
      <c r="U23" s="46">
        <f t="shared" si="24"/>
        <v>53055.613405453303</v>
      </c>
      <c r="V23" s="46">
        <f t="shared" si="24"/>
        <v>49574.067071382655</v>
      </c>
      <c r="W23" s="46">
        <f t="shared" ref="W23:Y23" si="25">W3*1000000/W6</f>
        <v>50542.515458018373</v>
      </c>
      <c r="X23" s="46">
        <f t="shared" si="25"/>
        <v>53790.323058841503</v>
      </c>
      <c r="Y23" s="46">
        <f t="shared" si="25"/>
        <v>53995.773284883333</v>
      </c>
      <c r="DA23" s="11"/>
    </row>
    <row r="24" spans="1:105" ht="12" customHeight="1" x14ac:dyDescent="0.25">
      <c r="A24" s="180" t="s">
        <v>188</v>
      </c>
      <c r="B24" s="15">
        <v>1.2065944817441647</v>
      </c>
      <c r="C24" s="15">
        <v>1.1975660796303864</v>
      </c>
      <c r="D24" s="15">
        <v>1.1759703327625028</v>
      </c>
      <c r="E24" s="15">
        <v>1.1714488474965195</v>
      </c>
      <c r="F24" s="15">
        <v>1.1605975131503559</v>
      </c>
      <c r="G24" s="15">
        <v>1.1489284004303717</v>
      </c>
      <c r="H24" s="15">
        <v>1.1377566858770563</v>
      </c>
      <c r="I24" s="15">
        <v>1.112873607048122</v>
      </c>
      <c r="J24" s="15">
        <v>1.1089280735129801</v>
      </c>
      <c r="K24" s="15">
        <v>1.1311144985076194</v>
      </c>
      <c r="L24" s="15">
        <v>1.1283434125511453</v>
      </c>
      <c r="M24" s="15">
        <v>1.1568378204552383</v>
      </c>
      <c r="N24" s="15">
        <v>1.1817228610815842</v>
      </c>
      <c r="O24" s="15">
        <v>1.2000412154577242</v>
      </c>
      <c r="P24" s="15">
        <v>1.2008373983869407</v>
      </c>
      <c r="Q24" s="15">
        <v>1.1929259593957586</v>
      </c>
      <c r="R24" s="15">
        <v>1.1917967191532319</v>
      </c>
      <c r="S24" s="15">
        <v>1.1779428158932657</v>
      </c>
      <c r="T24" s="15">
        <v>1.1703902653024796</v>
      </c>
      <c r="U24" s="15">
        <v>1.1748328531874812</v>
      </c>
      <c r="V24" s="15">
        <v>1.1848959595544319</v>
      </c>
      <c r="W24" s="15">
        <v>1.1541760034352446</v>
      </c>
      <c r="X24" s="15">
        <v>1.1783033577899324</v>
      </c>
      <c r="Y24" s="15">
        <v>1.1888179775281098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65383.079470419121</v>
      </c>
      <c r="C28" s="22">
        <f t="shared" ref="C28:W28" si="26">SUM(C29:C30,C33:C34,C41:C42)</f>
        <v>69938.351787021675</v>
      </c>
      <c r="D28" s="22">
        <f t="shared" si="26"/>
        <v>67393.608797278779</v>
      </c>
      <c r="E28" s="22">
        <f t="shared" si="26"/>
        <v>66762.513585554596</v>
      </c>
      <c r="F28" s="22">
        <f t="shared" si="26"/>
        <v>64783.73619948409</v>
      </c>
      <c r="G28" s="22">
        <f t="shared" si="26"/>
        <v>63680.412639724833</v>
      </c>
      <c r="H28" s="22">
        <f t="shared" si="26"/>
        <v>64673.494153052445</v>
      </c>
      <c r="I28" s="22">
        <f t="shared" si="26"/>
        <v>55653.71883061048</v>
      </c>
      <c r="J28" s="22">
        <f t="shared" si="26"/>
        <v>62663.08641444541</v>
      </c>
      <c r="K28" s="22">
        <f t="shared" si="26"/>
        <v>59464.701375752367</v>
      </c>
      <c r="L28" s="22">
        <f t="shared" si="26"/>
        <v>63839.1222699914</v>
      </c>
      <c r="M28" s="22">
        <f t="shared" si="26"/>
        <v>56020.248753224412</v>
      </c>
      <c r="N28" s="22">
        <f t="shared" si="26"/>
        <v>59188.123731728279</v>
      </c>
      <c r="O28" s="22">
        <f t="shared" si="26"/>
        <v>62517.628460877037</v>
      </c>
      <c r="P28" s="22">
        <f t="shared" si="26"/>
        <v>53648.148581255366</v>
      </c>
      <c r="Q28" s="22">
        <f t="shared" si="26"/>
        <v>54959.823903697325</v>
      </c>
      <c r="R28" s="22">
        <f t="shared" si="26"/>
        <v>56963.580395528792</v>
      </c>
      <c r="S28" s="22">
        <f t="shared" si="26"/>
        <v>56777.114617368876</v>
      </c>
      <c r="T28" s="22">
        <f t="shared" si="26"/>
        <v>55822.359587274288</v>
      </c>
      <c r="U28" s="22">
        <f t="shared" si="26"/>
        <v>57743.029492691319</v>
      </c>
      <c r="V28" s="22">
        <f t="shared" si="26"/>
        <v>57979.778761822869</v>
      </c>
      <c r="W28" s="22">
        <f t="shared" si="26"/>
        <v>57672.167153912291</v>
      </c>
      <c r="X28" s="22">
        <f t="shared" ref="X28:Y28" si="27">SUM(X29:X30,X33:X34,X41:X42)</f>
        <v>57434.805331040407</v>
      </c>
      <c r="Y28" s="22">
        <f t="shared" si="27"/>
        <v>52870.661650902824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918.35425623387778</v>
      </c>
      <c r="C29" s="31">
        <v>892.27291487532239</v>
      </c>
      <c r="D29" s="31">
        <v>730.45356835769553</v>
      </c>
      <c r="E29" s="31">
        <v>740.90472914875306</v>
      </c>
      <c r="F29" s="31">
        <v>598.97944969905416</v>
      </c>
      <c r="G29" s="31">
        <v>603.70395528804806</v>
      </c>
      <c r="H29" s="31">
        <v>679.55829750644875</v>
      </c>
      <c r="I29" s="31">
        <v>717.50730868443679</v>
      </c>
      <c r="J29" s="31">
        <v>651.70541702493551</v>
      </c>
      <c r="K29" s="31">
        <v>634.81289767841781</v>
      </c>
      <c r="L29" s="31">
        <v>992.14153052450547</v>
      </c>
      <c r="M29" s="31">
        <v>865.78306104901117</v>
      </c>
      <c r="N29" s="31">
        <v>742.84488392089406</v>
      </c>
      <c r="O29" s="31">
        <v>691.6314703353396</v>
      </c>
      <c r="P29" s="31">
        <v>572.76491831470332</v>
      </c>
      <c r="Q29" s="31">
        <v>600.78486672398958</v>
      </c>
      <c r="R29" s="31">
        <v>519.57970765262246</v>
      </c>
      <c r="S29" s="31">
        <v>500.37652622527941</v>
      </c>
      <c r="T29" s="31">
        <v>492.47523645743763</v>
      </c>
      <c r="U29" s="31">
        <v>345.38830610490101</v>
      </c>
      <c r="V29" s="31">
        <v>315.70593293207224</v>
      </c>
      <c r="W29" s="31">
        <v>348.11298366294062</v>
      </c>
      <c r="X29" s="31">
        <v>298.14660361134997</v>
      </c>
      <c r="Y29" s="31">
        <v>311.48366294067063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19683.010920034394</v>
      </c>
      <c r="C30" s="98">
        <f t="shared" ref="C30:W30" si="28">SUM(C31:C32)</f>
        <v>22446.254858125532</v>
      </c>
      <c r="D30" s="98">
        <f t="shared" si="28"/>
        <v>19847.542218400689</v>
      </c>
      <c r="E30" s="98">
        <f t="shared" si="28"/>
        <v>19188.608168529667</v>
      </c>
      <c r="F30" s="98">
        <f t="shared" si="28"/>
        <v>17630.980309544284</v>
      </c>
      <c r="G30" s="98">
        <f t="shared" si="28"/>
        <v>17368.930696474628</v>
      </c>
      <c r="H30" s="98">
        <f t="shared" si="28"/>
        <v>18503.630008598455</v>
      </c>
      <c r="I30" s="98">
        <f t="shared" si="28"/>
        <v>11244.632932072229</v>
      </c>
      <c r="J30" s="98">
        <f t="shared" si="28"/>
        <v>16137.575580395531</v>
      </c>
      <c r="K30" s="98">
        <f t="shared" si="28"/>
        <v>14093.465348237316</v>
      </c>
      <c r="L30" s="98">
        <f t="shared" si="28"/>
        <v>14337.902063628542</v>
      </c>
      <c r="M30" s="98">
        <f t="shared" si="28"/>
        <v>12366.641530524501</v>
      </c>
      <c r="N30" s="98">
        <f t="shared" si="28"/>
        <v>13028.519604471192</v>
      </c>
      <c r="O30" s="98">
        <f t="shared" si="28"/>
        <v>14208.842820292348</v>
      </c>
      <c r="P30" s="98">
        <f t="shared" si="28"/>
        <v>12346.510146173689</v>
      </c>
      <c r="Q30" s="98">
        <f t="shared" si="28"/>
        <v>11722.066723989679</v>
      </c>
      <c r="R30" s="98">
        <f t="shared" si="28"/>
        <v>11527.615047291487</v>
      </c>
      <c r="S30" s="98">
        <f t="shared" si="28"/>
        <v>11347.938693035252</v>
      </c>
      <c r="T30" s="98">
        <f t="shared" si="28"/>
        <v>10271.814015477214</v>
      </c>
      <c r="U30" s="98">
        <f t="shared" si="28"/>
        <v>11868.900257953574</v>
      </c>
      <c r="V30" s="98">
        <f t="shared" si="28"/>
        <v>13032.429406706788</v>
      </c>
      <c r="W30" s="98">
        <f t="shared" si="28"/>
        <v>7904.0354256233868</v>
      </c>
      <c r="X30" s="98">
        <f t="shared" ref="X30:Y30" si="29">SUM(X31:X32)</f>
        <v>10788.193809114357</v>
      </c>
      <c r="Y30" s="98">
        <f t="shared" si="29"/>
        <v>9940.5465176268262</v>
      </c>
      <c r="DA30" s="63"/>
    </row>
    <row r="31" spans="1:105" ht="12" customHeight="1" x14ac:dyDescent="0.25">
      <c r="A31" s="97" t="s">
        <v>74</v>
      </c>
      <c r="B31" s="98">
        <v>886.8467755803955</v>
      </c>
      <c r="C31" s="98">
        <v>892.49544282029228</v>
      </c>
      <c r="D31" s="98">
        <v>798.72691315563191</v>
      </c>
      <c r="E31" s="98">
        <v>689.14531384350812</v>
      </c>
      <c r="F31" s="98">
        <v>915.54797936371449</v>
      </c>
      <c r="G31" s="98">
        <v>806.47437661220977</v>
      </c>
      <c r="H31" s="98">
        <v>866.28314703353385</v>
      </c>
      <c r="I31" s="98">
        <v>560.70025795356833</v>
      </c>
      <c r="J31" s="98">
        <v>756.49105760963016</v>
      </c>
      <c r="K31" s="98">
        <v>734.42029234737754</v>
      </c>
      <c r="L31" s="98">
        <v>828.97136715391218</v>
      </c>
      <c r="M31" s="98">
        <v>789.39183147033532</v>
      </c>
      <c r="N31" s="98">
        <v>725.62484952708508</v>
      </c>
      <c r="O31" s="98">
        <v>860.85494411006016</v>
      </c>
      <c r="P31" s="98">
        <v>713.82321582115208</v>
      </c>
      <c r="Q31" s="98">
        <v>587.28314703353396</v>
      </c>
      <c r="R31" s="98">
        <v>754.11392949269123</v>
      </c>
      <c r="S31" s="98">
        <v>565.84264832330177</v>
      </c>
      <c r="T31" s="98">
        <v>865.2248495270851</v>
      </c>
      <c r="U31" s="98">
        <v>787.0356835769561</v>
      </c>
      <c r="V31" s="98">
        <v>870.36887360275136</v>
      </c>
      <c r="W31" s="98">
        <v>790.122098022356</v>
      </c>
      <c r="X31" s="98">
        <v>866.2536543422184</v>
      </c>
      <c r="Y31" s="98">
        <v>556.5834049871022</v>
      </c>
      <c r="DA31" s="63" t="s">
        <v>233</v>
      </c>
    </row>
    <row r="32" spans="1:105" ht="12" customHeight="1" x14ac:dyDescent="0.25">
      <c r="A32" s="97" t="s">
        <v>196</v>
      </c>
      <c r="B32" s="98">
        <v>18796.164144454</v>
      </c>
      <c r="C32" s="98">
        <v>21553.759415305241</v>
      </c>
      <c r="D32" s="98">
        <v>19048.815305245058</v>
      </c>
      <c r="E32" s="98">
        <v>18499.462854686157</v>
      </c>
      <c r="F32" s="98">
        <v>16715.432330180571</v>
      </c>
      <c r="G32" s="98">
        <v>16562.45631986242</v>
      </c>
      <c r="H32" s="98">
        <v>17637.346861564922</v>
      </c>
      <c r="I32" s="98">
        <v>10683.93267411866</v>
      </c>
      <c r="J32" s="98">
        <v>15381.084522785901</v>
      </c>
      <c r="K32" s="98">
        <v>13359.045055889939</v>
      </c>
      <c r="L32" s="98">
        <v>13508.93069647463</v>
      </c>
      <c r="M32" s="98">
        <v>11577.249699054166</v>
      </c>
      <c r="N32" s="98">
        <v>12302.894754944107</v>
      </c>
      <c r="O32" s="98">
        <v>13347.987876182287</v>
      </c>
      <c r="P32" s="98">
        <v>11632.686930352536</v>
      </c>
      <c r="Q32" s="98">
        <v>11134.783576956146</v>
      </c>
      <c r="R32" s="98">
        <v>10773.501117798796</v>
      </c>
      <c r="S32" s="98">
        <v>10782.096044711951</v>
      </c>
      <c r="T32" s="98">
        <v>9406.5891659501285</v>
      </c>
      <c r="U32" s="98">
        <v>11081.864574376617</v>
      </c>
      <c r="V32" s="98">
        <v>12162.060533104037</v>
      </c>
      <c r="W32" s="98">
        <v>7113.9133276010307</v>
      </c>
      <c r="X32" s="98">
        <v>9921.9401547721391</v>
      </c>
      <c r="Y32" s="98">
        <v>9383.9631126397235</v>
      </c>
      <c r="DA32" s="63" t="s">
        <v>234</v>
      </c>
    </row>
    <row r="33" spans="1:105" ht="12" customHeight="1" x14ac:dyDescent="0.25">
      <c r="A33" s="73" t="s">
        <v>189</v>
      </c>
      <c r="B33" s="98">
        <v>23441.036113499569</v>
      </c>
      <c r="C33" s="98">
        <v>24728.95528804815</v>
      </c>
      <c r="D33" s="98">
        <v>24728.073946689598</v>
      </c>
      <c r="E33" s="98">
        <v>24788.79036973344</v>
      </c>
      <c r="F33" s="98">
        <v>24070.16130696475</v>
      </c>
      <c r="G33" s="98">
        <v>23290.695786758381</v>
      </c>
      <c r="H33" s="98">
        <v>22668.371883061049</v>
      </c>
      <c r="I33" s="98">
        <v>21071.646603611349</v>
      </c>
      <c r="J33" s="98">
        <v>22165.562682717111</v>
      </c>
      <c r="K33" s="98">
        <v>21849.45958727429</v>
      </c>
      <c r="L33" s="98">
        <v>23906.98495270851</v>
      </c>
      <c r="M33" s="98">
        <v>19757.917540842649</v>
      </c>
      <c r="N33" s="98">
        <v>21618.70326741186</v>
      </c>
      <c r="O33" s="98">
        <v>22509.461822871879</v>
      </c>
      <c r="P33" s="98">
        <v>18298.055288048148</v>
      </c>
      <c r="Q33" s="98">
        <v>19738.843508168531</v>
      </c>
      <c r="R33" s="98">
        <v>22092.35047291487</v>
      </c>
      <c r="S33" s="98">
        <v>21598.463628546859</v>
      </c>
      <c r="T33" s="98">
        <v>22264.75021496131</v>
      </c>
      <c r="U33" s="98">
        <v>22379.522012037829</v>
      </c>
      <c r="V33" s="98">
        <v>21745.668529664661</v>
      </c>
      <c r="W33" s="98">
        <v>24870.913615770442</v>
      </c>
      <c r="X33" s="98">
        <v>21122.940437136727</v>
      </c>
      <c r="Y33" s="98">
        <v>19428.832467240485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4189.5364781577264</v>
      </c>
      <c r="C34" s="98">
        <f>SUM(C35:C40)</f>
        <v>4323.099508431842</v>
      </c>
      <c r="D34" s="98">
        <f>SUM(D35:D40)</f>
        <v>4414.9490380354382</v>
      </c>
      <c r="E34" s="98">
        <f t="shared" ref="E34:G34" si="30">SUM(E35:E40)</f>
        <v>5038.6691315563203</v>
      </c>
      <c r="F34" s="98">
        <f t="shared" si="30"/>
        <v>4944.9937231298363</v>
      </c>
      <c r="G34" s="98">
        <f t="shared" si="30"/>
        <v>4932.2489251934649</v>
      </c>
      <c r="H34" s="98">
        <f t="shared" ref="H34" si="31">SUM(H35:H40)</f>
        <v>5851.1926053310399</v>
      </c>
      <c r="I34" s="98">
        <f t="shared" ref="I34" si="32">SUM(I35:I40)</f>
        <v>6184.0143594153051</v>
      </c>
      <c r="J34" s="98">
        <f t="shared" ref="J34" si="33">SUM(J35:J40)</f>
        <v>7302.7779019776426</v>
      </c>
      <c r="K34" s="98">
        <f t="shared" ref="K34" si="34">SUM(K35:K40)</f>
        <v>6703.6970765262249</v>
      </c>
      <c r="L34" s="98">
        <f t="shared" ref="L34" si="35">SUM(L35:L40)</f>
        <v>7906.669991401548</v>
      </c>
      <c r="M34" s="98">
        <f t="shared" ref="M34" si="36">SUM(M35:M40)</f>
        <v>7359.0601891659499</v>
      </c>
      <c r="N34" s="98">
        <f t="shared" ref="N34" si="37">SUM(N35:N40)</f>
        <v>8642.0418744625968</v>
      </c>
      <c r="O34" s="98">
        <f t="shared" ref="O34" si="38">SUM(O35:O40)</f>
        <v>9007.4248495270858</v>
      </c>
      <c r="P34" s="98">
        <f t="shared" ref="P34" si="39">SUM(P35:P40)</f>
        <v>7624.7133276010309</v>
      </c>
      <c r="Q34" s="98">
        <f t="shared" ref="Q34" si="40">SUM(Q35:Q40)</f>
        <v>7761.8911435941518</v>
      </c>
      <c r="R34" s="98">
        <f t="shared" ref="R34" si="41">SUM(R35:R40)</f>
        <v>7381.1193465176266</v>
      </c>
      <c r="S34" s="98">
        <f t="shared" ref="S34" si="42">SUM(S35:S40)</f>
        <v>7641.7573516766979</v>
      </c>
      <c r="T34" s="98">
        <f t="shared" ref="T34" si="43">SUM(T35:T40)</f>
        <v>8141.1514187446246</v>
      </c>
      <c r="U34" s="98">
        <f t="shared" ref="U34" si="44">SUM(U35:U40)</f>
        <v>8301.6408426483213</v>
      </c>
      <c r="V34" s="98">
        <f t="shared" ref="V34" si="45">SUM(V35:V40)</f>
        <v>8065.5487532244197</v>
      </c>
      <c r="W34" s="98">
        <f t="shared" ref="W34:Y34" si="46">SUM(W35:W40)</f>
        <v>9378.3780437308396</v>
      </c>
      <c r="X34" s="98">
        <f t="shared" si="46"/>
        <v>10241.703930877033</v>
      </c>
      <c r="Y34" s="98">
        <f t="shared" si="46"/>
        <v>8903.8311613063725</v>
      </c>
      <c r="DA34" s="63"/>
    </row>
    <row r="35" spans="1:105" ht="12" customHeight="1" x14ac:dyDescent="0.25">
      <c r="A35" s="97" t="s">
        <v>199</v>
      </c>
      <c r="B35" s="98">
        <v>4027.6344797936372</v>
      </c>
      <c r="C35" s="98">
        <v>4100.9840068787616</v>
      </c>
      <c r="D35" s="98">
        <v>4134.422441960447</v>
      </c>
      <c r="E35" s="98">
        <v>4667.622012037833</v>
      </c>
      <c r="F35" s="98">
        <v>4560.8101461736896</v>
      </c>
      <c r="G35" s="98">
        <v>4489.9207222699915</v>
      </c>
      <c r="H35" s="98">
        <v>5311.4789337919174</v>
      </c>
      <c r="I35" s="98">
        <v>5511.2018916595007</v>
      </c>
      <c r="J35" s="98">
        <v>6517.6984522785888</v>
      </c>
      <c r="K35" s="98">
        <v>5744.6976784178842</v>
      </c>
      <c r="L35" s="98">
        <v>6818.6204643164237</v>
      </c>
      <c r="M35" s="98">
        <v>6106.8357695614786</v>
      </c>
      <c r="N35" s="98">
        <v>7254.3708512467756</v>
      </c>
      <c r="O35" s="98">
        <v>7505.7562338779026</v>
      </c>
      <c r="P35" s="98">
        <v>5974.4196044711953</v>
      </c>
      <c r="Q35" s="98">
        <v>5979.2203783319001</v>
      </c>
      <c r="R35" s="98">
        <v>5503.1527944969894</v>
      </c>
      <c r="S35" s="98">
        <v>5663.8243336199484</v>
      </c>
      <c r="T35" s="98">
        <v>6035.2536543422193</v>
      </c>
      <c r="U35" s="98">
        <v>6135.5211521926039</v>
      </c>
      <c r="V35" s="98">
        <v>5750.3104901117795</v>
      </c>
      <c r="W35" s="98">
        <v>6754.5380911435932</v>
      </c>
      <c r="X35" s="98">
        <v>7328.6997420464322</v>
      </c>
      <c r="Y35" s="98">
        <v>5711.0680997420468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3.367755803955288</v>
      </c>
      <c r="F36" s="98">
        <v>5.3262252794496989</v>
      </c>
      <c r="G36" s="98">
        <v>12.10945829750645</v>
      </c>
      <c r="H36" s="98">
        <v>26.965692175408421</v>
      </c>
      <c r="I36" s="98">
        <v>71.8926053310404</v>
      </c>
      <c r="J36" s="98">
        <v>72.250902837489249</v>
      </c>
      <c r="K36" s="98">
        <v>109.2242476354256</v>
      </c>
      <c r="L36" s="98">
        <v>138.36345657781601</v>
      </c>
      <c r="M36" s="98">
        <v>166.06956147893379</v>
      </c>
      <c r="N36" s="98">
        <v>199.10197764402409</v>
      </c>
      <c r="O36" s="98">
        <v>227.57239896818569</v>
      </c>
      <c r="P36" s="98">
        <v>262.41994840928629</v>
      </c>
      <c r="Q36" s="98">
        <v>281.45597592433359</v>
      </c>
      <c r="R36" s="98">
        <v>302.02063628546858</v>
      </c>
      <c r="S36" s="98">
        <v>314.22562338779022</v>
      </c>
      <c r="T36" s="98">
        <v>289.24239036973341</v>
      </c>
      <c r="U36" s="98">
        <v>290.57987962166811</v>
      </c>
      <c r="V36" s="98">
        <v>293.58933791917451</v>
      </c>
      <c r="W36" s="98">
        <v>527.39248913066945</v>
      </c>
      <c r="X36" s="98">
        <v>524.62241754942897</v>
      </c>
      <c r="Y36" s="98">
        <v>542.77174600112642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1.7372312983662941</v>
      </c>
      <c r="I37" s="98">
        <v>2.5871023215821149</v>
      </c>
      <c r="J37" s="98">
        <v>2.906964746345658</v>
      </c>
      <c r="K37" s="98">
        <v>4.6427343078245906</v>
      </c>
      <c r="L37" s="98">
        <v>4.0235597592433354</v>
      </c>
      <c r="M37" s="98">
        <v>1.436285468615649</v>
      </c>
      <c r="N37" s="98">
        <v>0.50180567497850381</v>
      </c>
      <c r="O37" s="98">
        <v>1.095270851246775</v>
      </c>
      <c r="P37" s="98">
        <v>1.182287188306105</v>
      </c>
      <c r="Q37" s="98">
        <v>1.214789337919175</v>
      </c>
      <c r="R37" s="98">
        <v>1.0677558039552879</v>
      </c>
      <c r="S37" s="98">
        <v>1.6504729148753221</v>
      </c>
      <c r="T37" s="98">
        <v>1.9998280309544281</v>
      </c>
      <c r="U37" s="98">
        <v>4.588220120378331</v>
      </c>
      <c r="V37" s="98">
        <v>11.283061049011176</v>
      </c>
      <c r="W37" s="98">
        <v>3.1781599312123809</v>
      </c>
      <c r="X37" s="98">
        <v>3.0756663800515902</v>
      </c>
      <c r="Y37" s="98">
        <v>0.80816852966466024</v>
      </c>
      <c r="DA37" s="63" t="s">
        <v>238</v>
      </c>
    </row>
    <row r="38" spans="1:105" ht="12" customHeight="1" x14ac:dyDescent="0.25">
      <c r="A38" s="97" t="s">
        <v>52</v>
      </c>
      <c r="B38" s="98">
        <v>96.828116938950984</v>
      </c>
      <c r="C38" s="98">
        <v>125.4418744625967</v>
      </c>
      <c r="D38" s="98">
        <v>148.8487532244196</v>
      </c>
      <c r="E38" s="98">
        <v>199.89011177987959</v>
      </c>
      <c r="F38" s="98">
        <v>204.0699054170249</v>
      </c>
      <c r="G38" s="98">
        <v>242.0703353396388</v>
      </c>
      <c r="H38" s="98">
        <v>285.20584694754939</v>
      </c>
      <c r="I38" s="98">
        <v>317.02012037833191</v>
      </c>
      <c r="J38" s="98">
        <v>361.8515047291487</v>
      </c>
      <c r="K38" s="98">
        <v>426.10111779879622</v>
      </c>
      <c r="L38" s="98">
        <v>454.95365434221839</v>
      </c>
      <c r="M38" s="98">
        <v>521.23336199484095</v>
      </c>
      <c r="N38" s="98">
        <v>542.53843508168529</v>
      </c>
      <c r="O38" s="98">
        <v>548.41410146173678</v>
      </c>
      <c r="P38" s="98">
        <v>590.71367153912297</v>
      </c>
      <c r="Q38" s="98">
        <v>632.5116938950988</v>
      </c>
      <c r="R38" s="98">
        <v>631.96233877901966</v>
      </c>
      <c r="S38" s="98">
        <v>645.57661220980219</v>
      </c>
      <c r="T38" s="98">
        <v>729.76973344797932</v>
      </c>
      <c r="U38" s="98">
        <v>697.69277730008594</v>
      </c>
      <c r="V38" s="98">
        <v>732.13430782459147</v>
      </c>
      <c r="W38" s="98">
        <v>702.80404127257088</v>
      </c>
      <c r="X38" s="98">
        <v>800.15760963026651</v>
      </c>
      <c r="Y38" s="98">
        <v>749.33121238177125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1.5286328460877039</v>
      </c>
      <c r="F39" s="98">
        <v>3.749871023215821</v>
      </c>
      <c r="G39" s="98">
        <v>4.0220980223559746</v>
      </c>
      <c r="H39" s="98">
        <v>4.275322441960447</v>
      </c>
      <c r="I39" s="98">
        <v>4.0603611349957003</v>
      </c>
      <c r="J39" s="98">
        <v>5.7561478933791914</v>
      </c>
      <c r="K39" s="98">
        <v>8.1924333619948406</v>
      </c>
      <c r="L39" s="98">
        <v>14.139638865004301</v>
      </c>
      <c r="M39" s="98">
        <v>15.859329320722271</v>
      </c>
      <c r="N39" s="98">
        <v>21.042304385210659</v>
      </c>
      <c r="O39" s="98">
        <v>21.734995700773862</v>
      </c>
      <c r="P39" s="98">
        <v>20.325795356835769</v>
      </c>
      <c r="Q39" s="98">
        <v>22.976956147893379</v>
      </c>
      <c r="R39" s="98">
        <v>29.760189165950131</v>
      </c>
      <c r="S39" s="98">
        <v>27.801633705932929</v>
      </c>
      <c r="T39" s="98">
        <v>22.976956147893379</v>
      </c>
      <c r="U39" s="98">
        <v>25.317626827171111</v>
      </c>
      <c r="V39" s="98">
        <v>24.171195184866718</v>
      </c>
      <c r="W39" s="98">
        <v>37.952622527944968</v>
      </c>
      <c r="X39" s="98">
        <v>35.635769561478931</v>
      </c>
      <c r="Y39" s="98">
        <v>38.931900257953558</v>
      </c>
      <c r="DA39" s="63" t="s">
        <v>240</v>
      </c>
    </row>
    <row r="40" spans="1:105" ht="12" customHeight="1" x14ac:dyDescent="0.25">
      <c r="A40" s="97" t="s">
        <v>191</v>
      </c>
      <c r="B40" s="98">
        <v>65.073881425137799</v>
      </c>
      <c r="C40" s="98">
        <v>96.673627090484132</v>
      </c>
      <c r="D40" s="98">
        <v>131.67784285057164</v>
      </c>
      <c r="E40" s="98">
        <v>166.26061908856403</v>
      </c>
      <c r="F40" s="98">
        <v>171.03757523645734</v>
      </c>
      <c r="G40" s="98">
        <v>184.12631126397255</v>
      </c>
      <c r="H40" s="98">
        <v>221.5295786758382</v>
      </c>
      <c r="I40" s="98">
        <v>277.25227858985386</v>
      </c>
      <c r="J40" s="98">
        <v>342.3139294926915</v>
      </c>
      <c r="K40" s="98">
        <v>410.83886500429929</v>
      </c>
      <c r="L40" s="98">
        <v>476.56921754084215</v>
      </c>
      <c r="M40" s="98">
        <v>547.62588134135831</v>
      </c>
      <c r="N40" s="98">
        <v>624.48650042992222</v>
      </c>
      <c r="O40" s="98">
        <v>702.85184866723989</v>
      </c>
      <c r="P40" s="98">
        <v>775.65202063628476</v>
      </c>
      <c r="Q40" s="98">
        <v>844.5113499570075</v>
      </c>
      <c r="R40" s="98">
        <v>913.15563198624318</v>
      </c>
      <c r="S40" s="98">
        <v>988.67867583834845</v>
      </c>
      <c r="T40" s="98">
        <v>1061.9088564058452</v>
      </c>
      <c r="U40" s="98">
        <v>1147.9411865864136</v>
      </c>
      <c r="V40" s="98">
        <v>1254.0603611349961</v>
      </c>
      <c r="W40" s="98">
        <v>1352.5126397248484</v>
      </c>
      <c r="X40" s="98">
        <v>1549.5127257093745</v>
      </c>
      <c r="Y40" s="98">
        <v>1860.9200343938098</v>
      </c>
      <c r="DA40" s="63" t="s">
        <v>241</v>
      </c>
    </row>
    <row r="41" spans="1:105" ht="12" customHeight="1" x14ac:dyDescent="0.25">
      <c r="A41" s="73" t="s">
        <v>198</v>
      </c>
      <c r="B41" s="98">
        <v>5930.1614789337918</v>
      </c>
      <c r="C41" s="98">
        <v>6025.8431642304377</v>
      </c>
      <c r="D41" s="98">
        <v>5935.7026655202053</v>
      </c>
      <c r="E41" s="98">
        <v>5045.0940670679274</v>
      </c>
      <c r="F41" s="98">
        <v>5466.3944110060183</v>
      </c>
      <c r="G41" s="98">
        <v>5335.2202063628538</v>
      </c>
      <c r="H41" s="98">
        <v>4803.9313843508171</v>
      </c>
      <c r="I41" s="98">
        <v>4389.4859845227857</v>
      </c>
      <c r="J41" s="98">
        <v>4410.6239036973338</v>
      </c>
      <c r="K41" s="98">
        <v>4214.2208942390371</v>
      </c>
      <c r="L41" s="98">
        <v>4511.4168529664657</v>
      </c>
      <c r="M41" s="98">
        <v>3925.3606190885639</v>
      </c>
      <c r="N41" s="98">
        <v>3376.1344797936372</v>
      </c>
      <c r="O41" s="98">
        <v>4406.3723989681848</v>
      </c>
      <c r="P41" s="98">
        <v>3662.5107480653478</v>
      </c>
      <c r="Q41" s="98">
        <v>4070.0295786758379</v>
      </c>
      <c r="R41" s="98">
        <v>4419.7</v>
      </c>
      <c r="S41" s="98">
        <v>4431.1407566637999</v>
      </c>
      <c r="T41" s="98">
        <v>3656.4679277730011</v>
      </c>
      <c r="U41" s="98">
        <v>3967.182545141874</v>
      </c>
      <c r="V41" s="98">
        <v>3863.762338779019</v>
      </c>
      <c r="W41" s="98">
        <v>3863.762338779019</v>
      </c>
      <c r="X41" s="98">
        <v>3450.2006018916591</v>
      </c>
      <c r="Y41" s="98">
        <v>3395.0822012037829</v>
      </c>
      <c r="DA41" s="63" t="s">
        <v>242</v>
      </c>
    </row>
    <row r="42" spans="1:105" ht="12" customHeight="1" x14ac:dyDescent="0.25">
      <c r="A42" s="32" t="s">
        <v>53</v>
      </c>
      <c r="B42" s="33">
        <v>11220.98022355976</v>
      </c>
      <c r="C42" s="33">
        <v>11521.926053310401</v>
      </c>
      <c r="D42" s="33">
        <v>11736.88736027515</v>
      </c>
      <c r="E42" s="33">
        <v>11960.447119518491</v>
      </c>
      <c r="F42" s="33">
        <v>12072.22699914015</v>
      </c>
      <c r="G42" s="33">
        <v>12149.613069647459</v>
      </c>
      <c r="H42" s="33">
        <v>12166.80997420464</v>
      </c>
      <c r="I42" s="33">
        <v>12046.43164230438</v>
      </c>
      <c r="J42" s="33">
        <v>11994.84092863285</v>
      </c>
      <c r="K42" s="33">
        <v>11969.04557179708</v>
      </c>
      <c r="L42" s="33">
        <v>12184.00687876182</v>
      </c>
      <c r="M42" s="33">
        <v>11745.485812553739</v>
      </c>
      <c r="N42" s="33">
        <v>11779.8796216681</v>
      </c>
      <c r="O42" s="33">
        <v>11693.8950988822</v>
      </c>
      <c r="P42" s="33">
        <v>11143.594153052451</v>
      </c>
      <c r="Q42" s="33">
        <v>11066.208082545139</v>
      </c>
      <c r="R42" s="33">
        <v>11023.215821152189</v>
      </c>
      <c r="S42" s="33">
        <v>11257.43766122098</v>
      </c>
      <c r="T42" s="33">
        <v>10995.700773860701</v>
      </c>
      <c r="U42" s="33">
        <v>10880.395528804809</v>
      </c>
      <c r="V42" s="33">
        <v>10956.663800515909</v>
      </c>
      <c r="W42" s="33">
        <v>11306.96474634566</v>
      </c>
      <c r="X42" s="33">
        <v>11533.619948409279</v>
      </c>
      <c r="Y42" s="33">
        <v>10890.885640584689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65318.005588993976</v>
      </c>
      <c r="C44" s="205">
        <f t="shared" si="47"/>
        <v>69841.678159931194</v>
      </c>
      <c r="D44" s="205">
        <f t="shared" si="47"/>
        <v>67261.930954428215</v>
      </c>
      <c r="E44" s="205">
        <f t="shared" si="47"/>
        <v>66596.25296646604</v>
      </c>
      <c r="F44" s="205">
        <f t="shared" si="47"/>
        <v>64612.698624247634</v>
      </c>
      <c r="G44" s="205">
        <f t="shared" si="47"/>
        <v>63496.286328460861</v>
      </c>
      <c r="H44" s="205">
        <f t="shared" si="47"/>
        <v>64451.964574376623</v>
      </c>
      <c r="I44" s="205">
        <f t="shared" si="47"/>
        <v>55376.466552020625</v>
      </c>
      <c r="J44" s="205">
        <f t="shared" si="47"/>
        <v>62320.772484952722</v>
      </c>
      <c r="K44" s="205">
        <f t="shared" si="47"/>
        <v>59053.862510748062</v>
      </c>
      <c r="L44" s="205">
        <f t="shared" si="47"/>
        <v>63362.553052450538</v>
      </c>
      <c r="M44" s="205">
        <f t="shared" si="47"/>
        <v>55472.622871883053</v>
      </c>
      <c r="N44" s="205">
        <f t="shared" si="47"/>
        <v>58563.637231298359</v>
      </c>
      <c r="O44" s="205">
        <f t="shared" si="47"/>
        <v>61814.776612209796</v>
      </c>
      <c r="P44" s="205">
        <f t="shared" si="47"/>
        <v>52872.496560619082</v>
      </c>
      <c r="Q44" s="205">
        <f t="shared" si="47"/>
        <v>54115.312553740325</v>
      </c>
      <c r="R44" s="205">
        <f t="shared" ref="R44:V44" si="48">SUM(R45,R50)</f>
        <v>56050.424763542571</v>
      </c>
      <c r="S44" s="205">
        <f t="shared" si="48"/>
        <v>55788.435941530508</v>
      </c>
      <c r="T44" s="205">
        <f t="shared" si="48"/>
        <v>54760.45073086847</v>
      </c>
      <c r="U44" s="205">
        <f t="shared" si="48"/>
        <v>56595.08830610491</v>
      </c>
      <c r="V44" s="205">
        <f t="shared" si="48"/>
        <v>56725.718400687882</v>
      </c>
      <c r="W44" s="205">
        <f t="shared" ref="W44:Y44" si="49">SUM(W45,W50)</f>
        <v>56319.654514187423</v>
      </c>
      <c r="X44" s="205">
        <f t="shared" si="49"/>
        <v>55885.292605331</v>
      </c>
      <c r="Y44" s="205">
        <f t="shared" si="49"/>
        <v>51009.741616509018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58816.42249800291</v>
      </c>
      <c r="C45" s="192">
        <f t="shared" si="50"/>
        <v>63233.494571944531</v>
      </c>
      <c r="D45" s="192">
        <f t="shared" si="50"/>
        <v>60538.083997885908</v>
      </c>
      <c r="E45" s="192">
        <f t="shared" si="50"/>
        <v>59751.240510746029</v>
      </c>
      <c r="F45" s="192">
        <f t="shared" si="50"/>
        <v>57717.018988206335</v>
      </c>
      <c r="G45" s="192">
        <f t="shared" si="50"/>
        <v>56560.000787489924</v>
      </c>
      <c r="H45" s="192">
        <f t="shared" si="50"/>
        <v>57470.247961864407</v>
      </c>
      <c r="I45" s="192">
        <f t="shared" si="50"/>
        <v>48354.971757342741</v>
      </c>
      <c r="J45" s="192">
        <f t="shared" si="50"/>
        <v>55301.191514105092</v>
      </c>
      <c r="K45" s="192">
        <f t="shared" si="50"/>
        <v>52053.344956623667</v>
      </c>
      <c r="L45" s="192">
        <f t="shared" si="50"/>
        <v>56397.007461221154</v>
      </c>
      <c r="M45" s="192">
        <f t="shared" si="50"/>
        <v>48700.126454638215</v>
      </c>
      <c r="N45" s="192">
        <f t="shared" si="50"/>
        <v>51864.077765902373</v>
      </c>
      <c r="O45" s="192">
        <f t="shared" si="50"/>
        <v>55216.126692924416</v>
      </c>
      <c r="P45" s="192">
        <f t="shared" si="50"/>
        <v>46330.12300818618</v>
      </c>
      <c r="Q45" s="192">
        <f t="shared" si="50"/>
        <v>47582.017550260265</v>
      </c>
      <c r="R45" s="192">
        <f t="shared" ref="R45:V45" si="51">SUM(R46:R49)</f>
        <v>49478.04658606802</v>
      </c>
      <c r="S45" s="192">
        <f t="shared" si="51"/>
        <v>49249.122877514907</v>
      </c>
      <c r="T45" s="192">
        <f t="shared" si="51"/>
        <v>48294.54056459156</v>
      </c>
      <c r="U45" s="192">
        <f t="shared" si="51"/>
        <v>50171.633787759434</v>
      </c>
      <c r="V45" s="192">
        <f t="shared" si="51"/>
        <v>50152.935832925912</v>
      </c>
      <c r="W45" s="192">
        <f t="shared" ref="W45:Y45" si="52">SUM(W46:W49)</f>
        <v>49549.410441003267</v>
      </c>
      <c r="X45" s="192">
        <f t="shared" si="52"/>
        <v>49398.9251490764</v>
      </c>
      <c r="Y45" s="192">
        <f t="shared" si="52"/>
        <v>44756.364223816498</v>
      </c>
      <c r="DA45" s="213" t="s">
        <v>245</v>
      </c>
    </row>
    <row r="46" spans="1:105" ht="12" customHeight="1" x14ac:dyDescent="0.25">
      <c r="A46" s="97" t="s">
        <v>215</v>
      </c>
      <c r="B46" s="74">
        <v>48317.962727333463</v>
      </c>
      <c r="C46" s="74">
        <v>52261.842930052713</v>
      </c>
      <c r="D46" s="74">
        <v>49313.230112833291</v>
      </c>
      <c r="E46" s="74">
        <v>48225.908469412636</v>
      </c>
      <c r="F46" s="74">
        <v>46045.158820992139</v>
      </c>
      <c r="G46" s="74">
        <v>44720.114481206852</v>
      </c>
      <c r="H46" s="74">
        <v>45716.674136167429</v>
      </c>
      <c r="I46" s="74">
        <v>36973.53614266419</v>
      </c>
      <c r="J46" s="74">
        <v>43791.407334947246</v>
      </c>
      <c r="K46" s="74">
        <v>40644.789328633778</v>
      </c>
      <c r="L46" s="74">
        <v>44710.893540331221</v>
      </c>
      <c r="M46" s="74">
        <v>37456.718360690698</v>
      </c>
      <c r="N46" s="74">
        <v>40715.706972979991</v>
      </c>
      <c r="O46" s="74">
        <v>44757.349841556628</v>
      </c>
      <c r="P46" s="74">
        <v>35958.385145128341</v>
      </c>
      <c r="Q46" s="74">
        <v>37373.30087569607</v>
      </c>
      <c r="R46" s="74">
        <v>39363.817025519085</v>
      </c>
      <c r="S46" s="74">
        <v>38541.926737780661</v>
      </c>
      <c r="T46" s="74">
        <v>37332.935301828074</v>
      </c>
      <c r="U46" s="74">
        <v>39386.027165761981</v>
      </c>
      <c r="V46" s="74">
        <v>39419.023147134285</v>
      </c>
      <c r="W46" s="74">
        <v>38881.022541599625</v>
      </c>
      <c r="X46" s="74">
        <v>38159.985657507306</v>
      </c>
      <c r="Y46" s="74">
        <v>34780.259314872623</v>
      </c>
      <c r="DA46" s="90" t="s">
        <v>246</v>
      </c>
    </row>
    <row r="47" spans="1:105" ht="12" customHeight="1" x14ac:dyDescent="0.25">
      <c r="A47" s="97" t="s">
        <v>56</v>
      </c>
      <c r="B47" s="74">
        <v>49.765894869183818</v>
      </c>
      <c r="C47" s="74">
        <v>49.647329503666569</v>
      </c>
      <c r="D47" s="74">
        <v>49.634080280090622</v>
      </c>
      <c r="E47" s="74">
        <v>93.468115267451807</v>
      </c>
      <c r="F47" s="74">
        <v>51.238014439302255</v>
      </c>
      <c r="G47" s="74">
        <v>55.749943412155318</v>
      </c>
      <c r="H47" s="74">
        <v>88.534186973323187</v>
      </c>
      <c r="I47" s="74">
        <v>70.199623807892209</v>
      </c>
      <c r="J47" s="74">
        <v>78.535939289847633</v>
      </c>
      <c r="K47" s="74">
        <v>81.708888573730505</v>
      </c>
      <c r="L47" s="74">
        <v>96.48875869565407</v>
      </c>
      <c r="M47" s="74">
        <v>103.17791630839795</v>
      </c>
      <c r="N47" s="74">
        <v>103.48005636763165</v>
      </c>
      <c r="O47" s="74">
        <v>102.72470621954709</v>
      </c>
      <c r="P47" s="74">
        <v>100.22076526225285</v>
      </c>
      <c r="Q47" s="74">
        <v>97.952183051495226</v>
      </c>
      <c r="R47" s="74">
        <v>105.09675647272391</v>
      </c>
      <c r="S47" s="74">
        <v>112.20848858316623</v>
      </c>
      <c r="T47" s="74">
        <v>106.16872074137773</v>
      </c>
      <c r="U47" s="74">
        <v>108.20282793541618</v>
      </c>
      <c r="V47" s="74">
        <v>109.3764211330851</v>
      </c>
      <c r="W47" s="74">
        <v>119.42189739180311</v>
      </c>
      <c r="X47" s="74">
        <v>115.12649278685392</v>
      </c>
      <c r="Y47" s="74">
        <v>108.60473392567083</v>
      </c>
      <c r="DA47" s="90" t="s">
        <v>247</v>
      </c>
    </row>
    <row r="48" spans="1:105" ht="12" customHeight="1" x14ac:dyDescent="0.25">
      <c r="A48" s="97" t="s">
        <v>55</v>
      </c>
      <c r="B48" s="74">
        <v>7770.4660101556983</v>
      </c>
      <c r="C48" s="74">
        <v>8135.3517197579631</v>
      </c>
      <c r="D48" s="74">
        <v>8303.231676824942</v>
      </c>
      <c r="E48" s="74">
        <v>8485.9890004421559</v>
      </c>
      <c r="F48" s="74">
        <v>8582.2226437174268</v>
      </c>
      <c r="G48" s="74">
        <v>8680.1822494921034</v>
      </c>
      <c r="H48" s="74">
        <v>8608.2409216003471</v>
      </c>
      <c r="I48" s="74">
        <v>8401.2654913625574</v>
      </c>
      <c r="J48" s="74">
        <v>8633.5558224350734</v>
      </c>
      <c r="K48" s="74">
        <v>8536.8848248933082</v>
      </c>
      <c r="L48" s="74">
        <v>8717.6899414746586</v>
      </c>
      <c r="M48" s="74">
        <v>8549.6255452398727</v>
      </c>
      <c r="N48" s="74">
        <v>8404.9332819691808</v>
      </c>
      <c r="O48" s="74">
        <v>7735.6527510873275</v>
      </c>
      <c r="P48" s="74">
        <v>7769.5349964803536</v>
      </c>
      <c r="Q48" s="74">
        <v>7686.6574171617385</v>
      </c>
      <c r="R48" s="74">
        <v>7670.4693474544747</v>
      </c>
      <c r="S48" s="74">
        <v>8086.5261668491603</v>
      </c>
      <c r="T48" s="74">
        <v>8464.3704905992654</v>
      </c>
      <c r="U48" s="74">
        <v>8295.1564300844457</v>
      </c>
      <c r="V48" s="74">
        <v>8321.4494663828955</v>
      </c>
      <c r="W48" s="74">
        <v>8142.1091543211951</v>
      </c>
      <c r="X48" s="74">
        <v>8419.8137264909874</v>
      </c>
      <c r="Y48" s="74">
        <v>7503.6998759724365</v>
      </c>
      <c r="DA48" s="90" t="s">
        <v>248</v>
      </c>
    </row>
    <row r="49" spans="1:105" ht="12" customHeight="1" x14ac:dyDescent="0.25">
      <c r="A49" s="107" t="s">
        <v>54</v>
      </c>
      <c r="B49" s="193">
        <v>2678.2278656445687</v>
      </c>
      <c r="C49" s="193">
        <v>2786.6525926301942</v>
      </c>
      <c r="D49" s="193">
        <v>2871.9881279475794</v>
      </c>
      <c r="E49" s="193">
        <v>2945.8749256237838</v>
      </c>
      <c r="F49" s="193">
        <v>3038.3995090574672</v>
      </c>
      <c r="G49" s="193">
        <v>3103.9541133788093</v>
      </c>
      <c r="H49" s="193">
        <v>3056.7987171233044</v>
      </c>
      <c r="I49" s="193">
        <v>2909.9704995080947</v>
      </c>
      <c r="J49" s="193">
        <v>2797.6924174329283</v>
      </c>
      <c r="K49" s="193">
        <v>2789.9619145228494</v>
      </c>
      <c r="L49" s="193">
        <v>2871.9352207196234</v>
      </c>
      <c r="M49" s="193">
        <v>2590.6046323992477</v>
      </c>
      <c r="N49" s="193">
        <v>2639.9574545855739</v>
      </c>
      <c r="O49" s="193">
        <v>2620.3993940609162</v>
      </c>
      <c r="P49" s="193">
        <v>2501.9821013152291</v>
      </c>
      <c r="Q49" s="193">
        <v>2424.107074350964</v>
      </c>
      <c r="R49" s="193">
        <v>2338.6634566217358</v>
      </c>
      <c r="S49" s="193">
        <v>2508.461484301924</v>
      </c>
      <c r="T49" s="193">
        <v>2391.0660514228443</v>
      </c>
      <c r="U49" s="193">
        <v>2382.2473639775894</v>
      </c>
      <c r="V49" s="193">
        <v>2303.0867982756499</v>
      </c>
      <c r="W49" s="193">
        <v>2406.8568476906448</v>
      </c>
      <c r="X49" s="193">
        <v>2703.9992722912534</v>
      </c>
      <c r="Y49" s="193">
        <v>2363.8002990457708</v>
      </c>
      <c r="DA49" s="214" t="s">
        <v>249</v>
      </c>
    </row>
    <row r="50" spans="1:105" ht="12" customHeight="1" x14ac:dyDescent="0.25">
      <c r="A50" s="209" t="s">
        <v>58</v>
      </c>
      <c r="B50" s="77">
        <v>6501.5830909910674</v>
      </c>
      <c r="C50" s="77">
        <v>6608.1835879866667</v>
      </c>
      <c r="D50" s="77">
        <v>6723.8469565423075</v>
      </c>
      <c r="E50" s="77">
        <v>6845.0124557200061</v>
      </c>
      <c r="F50" s="77">
        <v>6895.6796360413018</v>
      </c>
      <c r="G50" s="77">
        <v>6936.2855409709391</v>
      </c>
      <c r="H50" s="77">
        <v>6981.7166125122139</v>
      </c>
      <c r="I50" s="77">
        <v>7021.4947946778857</v>
      </c>
      <c r="J50" s="77">
        <v>7019.5809708476299</v>
      </c>
      <c r="K50" s="77">
        <v>7000.5175541243971</v>
      </c>
      <c r="L50" s="77">
        <v>6965.545591229381</v>
      </c>
      <c r="M50" s="77">
        <v>6772.4964172448417</v>
      </c>
      <c r="N50" s="77">
        <v>6699.5594653959834</v>
      </c>
      <c r="O50" s="77">
        <v>6598.6499192853817</v>
      </c>
      <c r="P50" s="77">
        <v>6542.3735524329022</v>
      </c>
      <c r="Q50" s="77">
        <v>6533.2950034800615</v>
      </c>
      <c r="R50" s="77">
        <v>6572.3781774745548</v>
      </c>
      <c r="S50" s="77">
        <v>6539.3130640156014</v>
      </c>
      <c r="T50" s="77">
        <v>6465.9101662769071</v>
      </c>
      <c r="U50" s="77">
        <v>6423.4545183454793</v>
      </c>
      <c r="V50" s="77">
        <v>6572.7825677619712</v>
      </c>
      <c r="W50" s="77">
        <v>6770.2440731841543</v>
      </c>
      <c r="X50" s="77">
        <v>6486.3674562546021</v>
      </c>
      <c r="Y50" s="77">
        <v>6253.3773926925232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0.90046262079859685</v>
      </c>
      <c r="C53" s="195">
        <f t="shared" si="56"/>
        <v>0.90538337906408095</v>
      </c>
      <c r="D53" s="195">
        <f t="shared" si="56"/>
        <v>0.90003488063555748</v>
      </c>
      <c r="E53" s="195">
        <f t="shared" si="56"/>
        <v>0.89721625240436942</v>
      </c>
      <c r="F53" s="195">
        <f t="shared" si="56"/>
        <v>0.89327671211903981</v>
      </c>
      <c r="G53" s="195">
        <f t="shared" si="56"/>
        <v>0.89076076819532213</v>
      </c>
      <c r="H53" s="195">
        <f t="shared" si="56"/>
        <v>0.89167565863015052</v>
      </c>
      <c r="I53" s="195">
        <f t="shared" si="56"/>
        <v>0.87320435499289406</v>
      </c>
      <c r="J53" s="195">
        <f t="shared" si="56"/>
        <v>0.88736370409172161</v>
      </c>
      <c r="K53" s="195">
        <f t="shared" si="56"/>
        <v>0.88145538231558906</v>
      </c>
      <c r="L53" s="195">
        <f t="shared" si="56"/>
        <v>0.89006841966321315</v>
      </c>
      <c r="M53" s="195">
        <f t="shared" si="56"/>
        <v>0.877912814166255</v>
      </c>
      <c r="N53" s="195">
        <f t="shared" si="56"/>
        <v>0.88560205987657614</v>
      </c>
      <c r="O53" s="195">
        <f t="shared" si="56"/>
        <v>0.89325125348779466</v>
      </c>
      <c r="P53" s="195">
        <f t="shared" si="56"/>
        <v>0.87626130827902227</v>
      </c>
      <c r="Q53" s="195">
        <f t="shared" si="56"/>
        <v>0.87927086262336496</v>
      </c>
      <c r="R53" s="195">
        <f t="shared" ref="R53:V53" si="57">IF(R45=0,0,R45/R$44)</f>
        <v>0.88274168830653554</v>
      </c>
      <c r="S53" s="195">
        <f t="shared" si="57"/>
        <v>0.88278371756345386</v>
      </c>
      <c r="T53" s="195">
        <f t="shared" si="57"/>
        <v>0.88192372268710939</v>
      </c>
      <c r="U53" s="195">
        <f t="shared" si="57"/>
        <v>0.88650155498295113</v>
      </c>
      <c r="V53" s="195">
        <f t="shared" si="57"/>
        <v>0.88413046580856935</v>
      </c>
      <c r="W53" s="195">
        <f t="shared" ref="W53:Y53" si="58">IF(W45=0,0,W45/W$44)</f>
        <v>0.8797889629901996</v>
      </c>
      <c r="X53" s="195">
        <f t="shared" si="58"/>
        <v>0.88393426689089472</v>
      </c>
      <c r="Y53" s="195">
        <f t="shared" si="58"/>
        <v>0.87740817352682587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0.73973420179680127</v>
      </c>
      <c r="C54" s="196">
        <f t="shared" si="59"/>
        <v>0.74829019443630451</v>
      </c>
      <c r="D54" s="196">
        <f t="shared" si="59"/>
        <v>0.73315216219772728</v>
      </c>
      <c r="E54" s="196">
        <f t="shared" si="59"/>
        <v>0.72415348193383144</v>
      </c>
      <c r="F54" s="196">
        <f t="shared" si="59"/>
        <v>0.71263327180877833</v>
      </c>
      <c r="G54" s="196">
        <f t="shared" si="59"/>
        <v>0.70429496065129737</v>
      </c>
      <c r="H54" s="196">
        <f t="shared" si="59"/>
        <v>0.70931389660606936</v>
      </c>
      <c r="I54" s="196">
        <f t="shared" si="59"/>
        <v>0.66767597220980623</v>
      </c>
      <c r="J54" s="196">
        <f t="shared" si="59"/>
        <v>0.70267754375991776</v>
      </c>
      <c r="K54" s="196">
        <f t="shared" si="59"/>
        <v>0.68826639953036517</v>
      </c>
      <c r="L54" s="196">
        <f t="shared" si="59"/>
        <v>0.70563592195093905</v>
      </c>
      <c r="M54" s="196">
        <f t="shared" si="59"/>
        <v>0.67522890430472282</v>
      </c>
      <c r="N54" s="196">
        <f t="shared" si="59"/>
        <v>0.69523869926610637</v>
      </c>
      <c r="O54" s="196">
        <f t="shared" si="59"/>
        <v>0.72405583736617518</v>
      </c>
      <c r="P54" s="196">
        <f t="shared" si="59"/>
        <v>0.68009622174548789</v>
      </c>
      <c r="Q54" s="196">
        <f t="shared" si="59"/>
        <v>0.69062339496943204</v>
      </c>
      <c r="R54" s="196">
        <f t="shared" ref="R54:V54" si="60">IF(R46=0,0,R46/R$44)</f>
        <v>0.70229292983204794</v>
      </c>
      <c r="S54" s="196">
        <f t="shared" si="60"/>
        <v>0.69085870731659904</v>
      </c>
      <c r="T54" s="196">
        <f t="shared" si="60"/>
        <v>0.68174996377054098</v>
      </c>
      <c r="U54" s="196">
        <f t="shared" si="60"/>
        <v>0.69592659618685337</v>
      </c>
      <c r="V54" s="196">
        <f t="shared" si="60"/>
        <v>0.69490566639798201</v>
      </c>
      <c r="W54" s="196">
        <f t="shared" ref="W54:Y54" si="61">IF(W46=0,0,W46/W$44)</f>
        <v>0.69036329993475276</v>
      </c>
      <c r="X54" s="196">
        <f t="shared" si="61"/>
        <v>0.68282698145642629</v>
      </c>
      <c r="Y54" s="196">
        <f t="shared" si="61"/>
        <v>0.68183563007141734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7.6190162912091926E-4</v>
      </c>
      <c r="C55" s="197">
        <f t="shared" si="62"/>
        <v>7.1085533468967662E-4</v>
      </c>
      <c r="D55" s="197">
        <f t="shared" si="62"/>
        <v>7.3792232211886783E-4</v>
      </c>
      <c r="E55" s="197">
        <f t="shared" si="62"/>
        <v>1.4035041177844773E-3</v>
      </c>
      <c r="F55" s="197">
        <f t="shared" si="62"/>
        <v>7.9300223532334903E-4</v>
      </c>
      <c r="G55" s="197">
        <f t="shared" si="62"/>
        <v>8.780032130346274E-4</v>
      </c>
      <c r="H55" s="197">
        <f t="shared" si="62"/>
        <v>1.3736460565318537E-3</v>
      </c>
      <c r="I55" s="197">
        <f t="shared" si="62"/>
        <v>1.2676797235148024E-3</v>
      </c>
      <c r="J55" s="197">
        <f t="shared" si="62"/>
        <v>1.2601887967420501E-3</v>
      </c>
      <c r="K55" s="197">
        <f t="shared" si="62"/>
        <v>1.3836332646126089E-3</v>
      </c>
      <c r="L55" s="197">
        <f t="shared" si="62"/>
        <v>1.5228041492548789E-3</v>
      </c>
      <c r="M55" s="197">
        <f t="shared" si="62"/>
        <v>1.8599790485244007E-3</v>
      </c>
      <c r="N55" s="197">
        <f t="shared" si="62"/>
        <v>1.7669677168263118E-3</v>
      </c>
      <c r="O55" s="197">
        <f t="shared" si="62"/>
        <v>1.6618147286041743E-3</v>
      </c>
      <c r="P55" s="197">
        <f t="shared" si="62"/>
        <v>1.8955179305245838E-3</v>
      </c>
      <c r="Q55" s="197">
        <f t="shared" si="62"/>
        <v>1.8100640729778988E-3</v>
      </c>
      <c r="R55" s="197">
        <f t="shared" ref="R55:V55" si="63">IF(R47=0,0,R47/R$44)</f>
        <v>1.8750394295153144E-3</v>
      </c>
      <c r="S55" s="197">
        <f t="shared" si="63"/>
        <v>2.0113216420113871E-3</v>
      </c>
      <c r="T55" s="197">
        <f t="shared" si="63"/>
        <v>1.9387846397241287E-3</v>
      </c>
      <c r="U55" s="197">
        <f t="shared" si="63"/>
        <v>1.9118766517366552E-3</v>
      </c>
      <c r="V55" s="197">
        <f t="shared" si="63"/>
        <v>1.9281628195608495E-3</v>
      </c>
      <c r="W55" s="197">
        <f t="shared" ref="W55:Y55" si="64">IF(W47=0,0,W47/W$44)</f>
        <v>2.1204302196441861E-3</v>
      </c>
      <c r="X55" s="197">
        <f t="shared" si="64"/>
        <v>2.0600499240451646E-3</v>
      </c>
      <c r="Y55" s="197">
        <f t="shared" si="64"/>
        <v>2.1290979033409085E-3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0.11896361409211513</v>
      </c>
      <c r="C56" s="197">
        <f t="shared" si="65"/>
        <v>0.11648276407575338</v>
      </c>
      <c r="D56" s="197">
        <f t="shared" si="65"/>
        <v>0.12344622818590514</v>
      </c>
      <c r="E56" s="197">
        <f t="shared" si="65"/>
        <v>0.1274244213817135</v>
      </c>
      <c r="F56" s="197">
        <f t="shared" si="65"/>
        <v>0.13282563376012158</v>
      </c>
      <c r="G56" s="197">
        <f t="shared" si="65"/>
        <v>0.1367037783058723</v>
      </c>
      <c r="H56" s="197">
        <f t="shared" si="65"/>
        <v>0.13356056682595863</v>
      </c>
      <c r="I56" s="197">
        <f t="shared" si="65"/>
        <v>0.15171183743676409</v>
      </c>
      <c r="J56" s="197">
        <f t="shared" si="65"/>
        <v>0.13853415928885726</v>
      </c>
      <c r="K56" s="197">
        <f t="shared" si="65"/>
        <v>0.14456098994946448</v>
      </c>
      <c r="L56" s="197">
        <f t="shared" si="65"/>
        <v>0.13758425949564074</v>
      </c>
      <c r="M56" s="197">
        <f t="shared" si="65"/>
        <v>0.15412333332400172</v>
      </c>
      <c r="N56" s="197">
        <f t="shared" si="65"/>
        <v>0.14351795208302576</v>
      </c>
      <c r="O56" s="197">
        <f t="shared" si="65"/>
        <v>0.12514245258243584</v>
      </c>
      <c r="P56" s="197">
        <f t="shared" si="65"/>
        <v>0.14694851769619899</v>
      </c>
      <c r="Q56" s="197">
        <f t="shared" si="65"/>
        <v>0.14204218832753382</v>
      </c>
      <c r="R56" s="197">
        <f t="shared" ref="R56:V56" si="66">IF(R48=0,0,R48/R$44)</f>
        <v>0.13684944190545464</v>
      </c>
      <c r="S56" s="197">
        <f t="shared" si="66"/>
        <v>0.14494986336100738</v>
      </c>
      <c r="T56" s="197">
        <f t="shared" si="66"/>
        <v>0.15457086962631408</v>
      </c>
      <c r="U56" s="197">
        <f t="shared" si="66"/>
        <v>0.1465702533269066</v>
      </c>
      <c r="V56" s="197">
        <f t="shared" si="66"/>
        <v>0.14669623763252307</v>
      </c>
      <c r="W56" s="197">
        <f t="shared" ref="W56:Y56" si="67">IF(W48=0,0,W48/W$44)</f>
        <v>0.14456958631147365</v>
      </c>
      <c r="X56" s="197">
        <f t="shared" si="67"/>
        <v>0.15066242537106814</v>
      </c>
      <c r="Y56" s="197">
        <f t="shared" si="67"/>
        <v>0.14710327161398334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4.1002903280559562E-2</v>
      </c>
      <c r="C57" s="198">
        <f t="shared" si="68"/>
        <v>3.9899565217333538E-2</v>
      </c>
      <c r="D57" s="198">
        <f t="shared" si="68"/>
        <v>4.2698567929806079E-2</v>
      </c>
      <c r="E57" s="198">
        <f t="shared" si="68"/>
        <v>4.4234844971039938E-2</v>
      </c>
      <c r="F57" s="198">
        <f t="shared" si="68"/>
        <v>4.7024804314816634E-2</v>
      </c>
      <c r="G57" s="198">
        <f t="shared" si="68"/>
        <v>4.8884026025117752E-2</v>
      </c>
      <c r="H57" s="198">
        <f t="shared" si="68"/>
        <v>4.7427549141590607E-2</v>
      </c>
      <c r="I57" s="198">
        <f t="shared" si="68"/>
        <v>5.2548865622808742E-2</v>
      </c>
      <c r="J57" s="198">
        <f t="shared" si="68"/>
        <v>4.4891812246204553E-2</v>
      </c>
      <c r="K57" s="198">
        <f t="shared" si="68"/>
        <v>4.7244359571146831E-2</v>
      </c>
      <c r="L57" s="198">
        <f t="shared" si="68"/>
        <v>4.5325434067378566E-2</v>
      </c>
      <c r="M57" s="198">
        <f t="shared" si="68"/>
        <v>4.6700597489006165E-2</v>
      </c>
      <c r="N57" s="198">
        <f t="shared" si="68"/>
        <v>4.5078440810617765E-2</v>
      </c>
      <c r="O57" s="198">
        <f t="shared" si="68"/>
        <v>4.2391148810579524E-2</v>
      </c>
      <c r="P57" s="198">
        <f t="shared" si="68"/>
        <v>4.7321050906810699E-2</v>
      </c>
      <c r="Q57" s="198">
        <f t="shared" si="68"/>
        <v>4.4795215253421193E-2</v>
      </c>
      <c r="R57" s="198">
        <f t="shared" ref="R57:V57" si="69">IF(R49=0,0,R49/R$44)</f>
        <v>4.1724277139517693E-2</v>
      </c>
      <c r="S57" s="198">
        <f t="shared" si="69"/>
        <v>4.4963825243836124E-2</v>
      </c>
      <c r="T57" s="198">
        <f t="shared" si="69"/>
        <v>4.3664104650530208E-2</v>
      </c>
      <c r="U57" s="198">
        <f t="shared" si="69"/>
        <v>4.2092828817454402E-2</v>
      </c>
      <c r="V57" s="198">
        <f t="shared" si="69"/>
        <v>4.0600398958503481E-2</v>
      </c>
      <c r="W57" s="198">
        <f t="shared" ref="W57:Y57" si="70">IF(W49=0,0,W49/W$44)</f>
        <v>4.273564652432902E-2</v>
      </c>
      <c r="X57" s="198">
        <f t="shared" si="70"/>
        <v>4.8384810139355236E-2</v>
      </c>
      <c r="Y57" s="198">
        <f t="shared" si="70"/>
        <v>4.6340173938084407E-2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9.9537379201403209E-2</v>
      </c>
      <c r="C58" s="195">
        <f t="shared" si="71"/>
        <v>9.4616620935919063E-2</v>
      </c>
      <c r="D58" s="195">
        <f t="shared" si="71"/>
        <v>9.9965119364442523E-2</v>
      </c>
      <c r="E58" s="195">
        <f t="shared" si="71"/>
        <v>0.10278374759563053</v>
      </c>
      <c r="F58" s="195">
        <f t="shared" si="71"/>
        <v>0.10672328788096021</v>
      </c>
      <c r="G58" s="195">
        <f t="shared" si="71"/>
        <v>0.10923923180467794</v>
      </c>
      <c r="H58" s="195">
        <f t="shared" si="71"/>
        <v>0.10832434136984941</v>
      </c>
      <c r="I58" s="195">
        <f t="shared" si="71"/>
        <v>0.12679564500710599</v>
      </c>
      <c r="J58" s="195">
        <f t="shared" si="71"/>
        <v>0.11263629590827841</v>
      </c>
      <c r="K58" s="195">
        <f t="shared" si="71"/>
        <v>0.11854461768441094</v>
      </c>
      <c r="L58" s="195">
        <f t="shared" si="71"/>
        <v>0.10993158033678678</v>
      </c>
      <c r="M58" s="195">
        <f t="shared" si="71"/>
        <v>0.12208718583374503</v>
      </c>
      <c r="N58" s="195">
        <f t="shared" si="71"/>
        <v>0.11439794012342382</v>
      </c>
      <c r="O58" s="195">
        <f t="shared" si="71"/>
        <v>0.10674874651220533</v>
      </c>
      <c r="P58" s="195">
        <f t="shared" si="71"/>
        <v>0.12373869172097778</v>
      </c>
      <c r="Q58" s="195">
        <f t="shared" si="71"/>
        <v>0.1207291373766351</v>
      </c>
      <c r="R58" s="195">
        <f t="shared" ref="R58:V58" si="72">IF(R50=0,0,R50/R$44)</f>
        <v>0.11725831169346448</v>
      </c>
      <c r="S58" s="195">
        <f t="shared" si="72"/>
        <v>0.11721628243654614</v>
      </c>
      <c r="T58" s="195">
        <f t="shared" si="72"/>
        <v>0.11807627731289058</v>
      </c>
      <c r="U58" s="195">
        <f t="shared" si="72"/>
        <v>0.11349844501704898</v>
      </c>
      <c r="V58" s="195">
        <f t="shared" si="72"/>
        <v>0.11586953419143065</v>
      </c>
      <c r="W58" s="195">
        <f t="shared" ref="W58:Y58" si="73">IF(W50=0,0,W50/W$44)</f>
        <v>0.12021103700980036</v>
      </c>
      <c r="X58" s="195">
        <f t="shared" si="73"/>
        <v>0.11606573310910527</v>
      </c>
      <c r="Y58" s="195">
        <f t="shared" si="73"/>
        <v>0.12259182647317415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119513.42129411039</v>
      </c>
      <c r="C62" s="22">
        <v>130994.95909413332</v>
      </c>
      <c r="D62" s="22">
        <v>122287.67883430608</v>
      </c>
      <c r="E62" s="22">
        <v>120447.53837108865</v>
      </c>
      <c r="F62" s="22">
        <v>113237.58329233696</v>
      </c>
      <c r="G62" s="22">
        <v>110671.63198600407</v>
      </c>
      <c r="H62" s="22">
        <v>113017.88009166645</v>
      </c>
      <c r="I62" s="22">
        <v>87052.481082110986</v>
      </c>
      <c r="J62" s="22">
        <v>104459.91203233678</v>
      </c>
      <c r="K62" s="22">
        <v>97303.104332235438</v>
      </c>
      <c r="L62" s="22">
        <v>104310.79560044967</v>
      </c>
      <c r="M62" s="22">
        <v>87958.863855324424</v>
      </c>
      <c r="N62" s="22">
        <v>93900.670214346028</v>
      </c>
      <c r="O62" s="22">
        <v>99386.881047820119</v>
      </c>
      <c r="P62" s="22">
        <v>83298.565007796002</v>
      </c>
      <c r="Q62" s="22">
        <v>84913.399723433395</v>
      </c>
      <c r="R62" s="22">
        <v>89429.89230739075</v>
      </c>
      <c r="S62" s="22">
        <v>87721.470147900734</v>
      </c>
      <c r="T62" s="22">
        <v>85771.964328678674</v>
      </c>
      <c r="U62" s="22">
        <v>90429.809897293846</v>
      </c>
      <c r="V62" s="22">
        <v>92391.877806049713</v>
      </c>
      <c r="W62" s="22">
        <v>83990.926502037561</v>
      </c>
      <c r="X62" s="22">
        <v>83888.26083103643</v>
      </c>
      <c r="Y62" s="22">
        <v>77488.327348100807</v>
      </c>
      <c r="DA62" s="57" t="s">
        <v>251</v>
      </c>
    </row>
    <row r="63" spans="1:105" ht="12" customHeight="1" x14ac:dyDescent="0.25">
      <c r="A63" s="30" t="s">
        <v>51</v>
      </c>
      <c r="B63" s="31">
        <v>3827.2395247103882</v>
      </c>
      <c r="C63" s="31">
        <v>3712.675424613325</v>
      </c>
      <c r="D63" s="31">
        <v>3026.1435652660584</v>
      </c>
      <c r="E63" s="31">
        <v>3033.1270930486685</v>
      </c>
      <c r="F63" s="31">
        <v>2448.1441035769217</v>
      </c>
      <c r="G63" s="31">
        <v>2475.6572214440866</v>
      </c>
      <c r="H63" s="31">
        <v>2790.8488073464227</v>
      </c>
      <c r="I63" s="31">
        <v>2955.4490812709755</v>
      </c>
      <c r="J63" s="31">
        <v>2703.9919096967701</v>
      </c>
      <c r="K63" s="31">
        <v>2618.8885014754405</v>
      </c>
      <c r="L63" s="31">
        <v>4079.2634514896877</v>
      </c>
      <c r="M63" s="31">
        <v>3569.9929689244318</v>
      </c>
      <c r="N63" s="31">
        <v>3058.216439706046</v>
      </c>
      <c r="O63" s="31">
        <v>2852.6412248201209</v>
      </c>
      <c r="P63" s="31">
        <v>2365.9815252360063</v>
      </c>
      <c r="Q63" s="31">
        <v>2475.195991673399</v>
      </c>
      <c r="R63" s="31">
        <v>2144.1702504707514</v>
      </c>
      <c r="S63" s="31">
        <v>2065.9453228207394</v>
      </c>
      <c r="T63" s="31">
        <v>2028.5974571586557</v>
      </c>
      <c r="U63" s="31">
        <v>1425.9332168538278</v>
      </c>
      <c r="V63" s="31">
        <v>1305.4171175297231</v>
      </c>
      <c r="W63" s="31">
        <v>1438.8750022267384</v>
      </c>
      <c r="X63" s="31">
        <v>1219.7532681399466</v>
      </c>
      <c r="Y63" s="31">
        <v>1286.2087187351801</v>
      </c>
      <c r="DA63" s="59" t="s">
        <v>252</v>
      </c>
    </row>
    <row r="64" spans="1:105" ht="12" customHeight="1" x14ac:dyDescent="0.25">
      <c r="A64" s="73" t="s">
        <v>75</v>
      </c>
      <c r="B64" s="98">
        <v>60633.020849399996</v>
      </c>
      <c r="C64" s="98">
        <v>69203.159309519979</v>
      </c>
      <c r="D64" s="98">
        <v>61184.049269040013</v>
      </c>
      <c r="E64" s="98">
        <v>59190.629359319995</v>
      </c>
      <c r="F64" s="98">
        <v>54253.56947580001</v>
      </c>
      <c r="G64" s="98">
        <v>53490.909612239986</v>
      </c>
      <c r="H64" s="98">
        <v>56983.677280920012</v>
      </c>
      <c r="I64" s="98">
        <v>34604.058030840002</v>
      </c>
      <c r="J64" s="98">
        <v>49693.561754400012</v>
      </c>
      <c r="K64" s="98">
        <v>43364.318769359998</v>
      </c>
      <c r="L64" s="98">
        <v>44078.930208359983</v>
      </c>
      <c r="M64" s="98">
        <v>37981.576907639996</v>
      </c>
      <c r="N64" s="98">
        <v>40064.555957399993</v>
      </c>
      <c r="O64" s="98">
        <v>43664.132942640004</v>
      </c>
      <c r="P64" s="98">
        <v>37954.206371879998</v>
      </c>
      <c r="Q64" s="98">
        <v>36075.710741759991</v>
      </c>
      <c r="R64" s="98">
        <v>35395.324146359999</v>
      </c>
      <c r="S64" s="98">
        <v>34925.165766359991</v>
      </c>
      <c r="T64" s="98">
        <v>31448.03734332</v>
      </c>
      <c r="U64" s="98">
        <v>36438.971752080019</v>
      </c>
      <c r="V64" s="98">
        <v>40010.347523519988</v>
      </c>
      <c r="W64" s="98">
        <v>24135.37892784</v>
      </c>
      <c r="X64" s="98">
        <v>33055.054903440003</v>
      </c>
      <c r="Y64" s="98">
        <v>30567.777960240001</v>
      </c>
      <c r="DA64" s="63"/>
    </row>
    <row r="65" spans="1:105" ht="12" customHeight="1" x14ac:dyDescent="0.25">
      <c r="A65" s="97" t="s">
        <v>74</v>
      </c>
      <c r="B65" s="98">
        <v>2342.9346004800004</v>
      </c>
      <c r="C65" s="98">
        <v>2357.85764952</v>
      </c>
      <c r="D65" s="98">
        <v>2110.1333090400003</v>
      </c>
      <c r="E65" s="98">
        <v>1820.6328816000002</v>
      </c>
      <c r="F65" s="98">
        <v>2418.7594726800003</v>
      </c>
      <c r="G65" s="98">
        <v>2130.60110652</v>
      </c>
      <c r="H65" s="98">
        <v>2288.6081506800001</v>
      </c>
      <c r="I65" s="98">
        <v>1481.2976390400001</v>
      </c>
      <c r="J65" s="98">
        <v>1998.55163556</v>
      </c>
      <c r="K65" s="98">
        <v>1940.2435252800005</v>
      </c>
      <c r="L65" s="98">
        <v>2190.03524892</v>
      </c>
      <c r="M65" s="98">
        <v>2085.4712293200005</v>
      </c>
      <c r="N65" s="98">
        <v>1917.0071017200003</v>
      </c>
      <c r="O65" s="98">
        <v>2274.2675398800002</v>
      </c>
      <c r="P65" s="98">
        <v>1885.82871024</v>
      </c>
      <c r="Q65" s="98">
        <v>1551.5261974800003</v>
      </c>
      <c r="R65" s="98">
        <v>1992.2715702</v>
      </c>
      <c r="S65" s="98">
        <v>1494.8831700000001</v>
      </c>
      <c r="T65" s="98">
        <v>2285.8122654000003</v>
      </c>
      <c r="U65" s="98">
        <v>2079.2465910000001</v>
      </c>
      <c r="V65" s="98">
        <v>2299.4021124000001</v>
      </c>
      <c r="W65" s="98">
        <v>2087.4004992000005</v>
      </c>
      <c r="X65" s="98">
        <v>2288.5302348000005</v>
      </c>
      <c r="Y65" s="98">
        <v>1470.4214453999998</v>
      </c>
      <c r="DA65" s="63" t="s">
        <v>253</v>
      </c>
    </row>
    <row r="66" spans="1:105" ht="12" customHeight="1" x14ac:dyDescent="0.25">
      <c r="A66" s="97" t="s">
        <v>196</v>
      </c>
      <c r="B66" s="98">
        <v>58290.086248919994</v>
      </c>
      <c r="C66" s="98">
        <v>66845.301659999983</v>
      </c>
      <c r="D66" s="98">
        <v>59073.915960000013</v>
      </c>
      <c r="E66" s="98">
        <v>57369.996477719993</v>
      </c>
      <c r="F66" s="98">
        <v>51834.810003120008</v>
      </c>
      <c r="G66" s="98">
        <v>51360.308505719986</v>
      </c>
      <c r="H66" s="98">
        <v>54695.069130240008</v>
      </c>
      <c r="I66" s="98">
        <v>33122.760391800002</v>
      </c>
      <c r="J66" s="98">
        <v>47695.010118840015</v>
      </c>
      <c r="K66" s="98">
        <v>41424.075244079999</v>
      </c>
      <c r="L66" s="98">
        <v>41888.894959439982</v>
      </c>
      <c r="M66" s="98">
        <v>35896.105678319997</v>
      </c>
      <c r="N66" s="98">
        <v>38147.54885567999</v>
      </c>
      <c r="O66" s="98">
        <v>41389.865402760006</v>
      </c>
      <c r="P66" s="98">
        <v>36068.377661639999</v>
      </c>
      <c r="Q66" s="98">
        <v>34524.184544279989</v>
      </c>
      <c r="R66" s="98">
        <v>33403.05257616</v>
      </c>
      <c r="S66" s="98">
        <v>33430.28259635999</v>
      </c>
      <c r="T66" s="98">
        <v>29162.22507792</v>
      </c>
      <c r="U66" s="98">
        <v>34359.725161080016</v>
      </c>
      <c r="V66" s="98">
        <v>37710.945411119988</v>
      </c>
      <c r="W66" s="98">
        <v>22047.978428639999</v>
      </c>
      <c r="X66" s="98">
        <v>30766.524668640002</v>
      </c>
      <c r="Y66" s="98">
        <v>29097.356514840001</v>
      </c>
      <c r="DA66" s="63" t="s">
        <v>254</v>
      </c>
    </row>
    <row r="67" spans="1:105" ht="12" customHeight="1" x14ac:dyDescent="0.25">
      <c r="A67" s="73" t="s">
        <v>189</v>
      </c>
      <c r="B67" s="98">
        <v>55053.160920000009</v>
      </c>
      <c r="C67" s="98">
        <v>58079.124360000009</v>
      </c>
      <c r="D67" s="98">
        <v>58077.486000000004</v>
      </c>
      <c r="E67" s="98">
        <v>58223.781918719993</v>
      </c>
      <c r="F67" s="98">
        <v>56535.869712960019</v>
      </c>
      <c r="G67" s="98">
        <v>54705.065152319999</v>
      </c>
      <c r="H67" s="98">
        <v>53243.354003400003</v>
      </c>
      <c r="I67" s="98">
        <v>49492.973970000006</v>
      </c>
      <c r="J67" s="98">
        <v>52062.358368240006</v>
      </c>
      <c r="K67" s="98">
        <v>51319.897061400006</v>
      </c>
      <c r="L67" s="98">
        <v>56152.601940599998</v>
      </c>
      <c r="M67" s="98">
        <v>46407.293978760004</v>
      </c>
      <c r="N67" s="98">
        <v>50777.897817239995</v>
      </c>
      <c r="O67" s="98">
        <v>52870.106880359999</v>
      </c>
      <c r="P67" s="98">
        <v>42978.377110679998</v>
      </c>
      <c r="Q67" s="98">
        <v>46362.492990000006</v>
      </c>
      <c r="R67" s="98">
        <v>51890.397910559994</v>
      </c>
      <c r="S67" s="98">
        <v>50730.359058720001</v>
      </c>
      <c r="T67" s="98">
        <v>52295.329528200011</v>
      </c>
      <c r="U67" s="98">
        <v>52564.904928359996</v>
      </c>
      <c r="V67" s="98">
        <v>51076.11316500001</v>
      </c>
      <c r="W67" s="98">
        <v>58416.672571970819</v>
      </c>
      <c r="X67" s="98">
        <v>49613.452659456481</v>
      </c>
      <c r="Y67" s="98">
        <v>45634.340669125624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119513.42129411038</v>
      </c>
      <c r="C78" s="203">
        <f t="shared" si="74"/>
        <v>130994.95909413332</v>
      </c>
      <c r="D78" s="203">
        <f t="shared" si="74"/>
        <v>122287.67883430608</v>
      </c>
      <c r="E78" s="203">
        <f t="shared" si="74"/>
        <v>120447.53837108865</v>
      </c>
      <c r="F78" s="203">
        <f t="shared" si="74"/>
        <v>113237.58329233696</v>
      </c>
      <c r="G78" s="203">
        <f t="shared" si="74"/>
        <v>110671.63198600407</v>
      </c>
      <c r="H78" s="203">
        <f t="shared" si="74"/>
        <v>113017.88009166642</v>
      </c>
      <c r="I78" s="203">
        <f t="shared" si="74"/>
        <v>87052.481082110971</v>
      </c>
      <c r="J78" s="203">
        <f t="shared" si="74"/>
        <v>104459.9120323368</v>
      </c>
      <c r="K78" s="203">
        <f t="shared" si="74"/>
        <v>97303.104332235423</v>
      </c>
      <c r="L78" s="203">
        <f t="shared" si="74"/>
        <v>104310.79560044964</v>
      </c>
      <c r="M78" s="203">
        <f t="shared" si="74"/>
        <v>87958.863855324438</v>
      </c>
      <c r="N78" s="203">
        <f t="shared" si="74"/>
        <v>93900.670214346086</v>
      </c>
      <c r="O78" s="203">
        <f t="shared" si="74"/>
        <v>99386.881047820163</v>
      </c>
      <c r="P78" s="203">
        <f t="shared" si="74"/>
        <v>83298.565007796016</v>
      </c>
      <c r="Q78" s="203">
        <f t="shared" si="74"/>
        <v>84913.399723433438</v>
      </c>
      <c r="R78" s="203">
        <f t="shared" ref="R78:V78" si="75">R79+R84</f>
        <v>89429.892307390808</v>
      </c>
      <c r="S78" s="203">
        <f t="shared" si="75"/>
        <v>87721.470147900734</v>
      </c>
      <c r="T78" s="203">
        <f t="shared" si="75"/>
        <v>85771.964328678718</v>
      </c>
      <c r="U78" s="203">
        <f t="shared" si="75"/>
        <v>90429.809897293875</v>
      </c>
      <c r="V78" s="203">
        <f t="shared" si="75"/>
        <v>92391.877806049757</v>
      </c>
      <c r="W78" s="203">
        <f t="shared" ref="W78:Y78" si="76">W79+W84</f>
        <v>83990.926502037531</v>
      </c>
      <c r="X78" s="203">
        <f t="shared" si="76"/>
        <v>83888.260831036372</v>
      </c>
      <c r="Y78" s="203">
        <f t="shared" si="76"/>
        <v>77488.327348100836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119513.42129411038</v>
      </c>
      <c r="C79" s="192">
        <f t="shared" si="77"/>
        <v>130994.95909413332</v>
      </c>
      <c r="D79" s="192">
        <f t="shared" si="77"/>
        <v>122287.67883430608</v>
      </c>
      <c r="E79" s="192">
        <f t="shared" si="77"/>
        <v>120447.53837108865</v>
      </c>
      <c r="F79" s="192">
        <f t="shared" si="77"/>
        <v>113237.58329233696</v>
      </c>
      <c r="G79" s="192">
        <f t="shared" si="77"/>
        <v>110671.63198600407</v>
      </c>
      <c r="H79" s="192">
        <f t="shared" si="77"/>
        <v>113017.88009166642</v>
      </c>
      <c r="I79" s="192">
        <f t="shared" si="77"/>
        <v>87052.481082110971</v>
      </c>
      <c r="J79" s="192">
        <f t="shared" si="77"/>
        <v>104459.9120323368</v>
      </c>
      <c r="K79" s="192">
        <f t="shared" si="77"/>
        <v>97303.104332235423</v>
      </c>
      <c r="L79" s="192">
        <f t="shared" si="77"/>
        <v>104310.79560044964</v>
      </c>
      <c r="M79" s="192">
        <f t="shared" si="77"/>
        <v>87958.863855324438</v>
      </c>
      <c r="N79" s="192">
        <f t="shared" si="77"/>
        <v>93900.670214346086</v>
      </c>
      <c r="O79" s="192">
        <f t="shared" si="77"/>
        <v>99386.881047820163</v>
      </c>
      <c r="P79" s="192">
        <f t="shared" si="77"/>
        <v>83298.565007796016</v>
      </c>
      <c r="Q79" s="192">
        <f t="shared" si="77"/>
        <v>84913.399723433438</v>
      </c>
      <c r="R79" s="192">
        <f t="shared" ref="R79:V79" si="78">SUM(R80:R83)</f>
        <v>89429.892307390808</v>
      </c>
      <c r="S79" s="192">
        <f t="shared" si="78"/>
        <v>87721.470147900734</v>
      </c>
      <c r="T79" s="192">
        <f t="shared" si="78"/>
        <v>85771.964328678718</v>
      </c>
      <c r="U79" s="192">
        <f t="shared" si="78"/>
        <v>90429.809897293875</v>
      </c>
      <c r="V79" s="192">
        <f t="shared" si="78"/>
        <v>92391.877806049757</v>
      </c>
      <c r="W79" s="192">
        <f t="shared" ref="W79:Y79" si="79">SUM(W80:W83)</f>
        <v>83990.926502037531</v>
      </c>
      <c r="X79" s="192">
        <f t="shared" si="79"/>
        <v>83888.260831036372</v>
      </c>
      <c r="Y79" s="192">
        <f t="shared" si="79"/>
        <v>77488.327348100836</v>
      </c>
      <c r="DA79" s="213" t="s">
        <v>265</v>
      </c>
    </row>
    <row r="80" spans="1:105" ht="12" customHeight="1" x14ac:dyDescent="0.25">
      <c r="A80" s="97" t="s">
        <v>57</v>
      </c>
      <c r="B80" s="74">
        <v>104218.75684831558</v>
      </c>
      <c r="C80" s="74">
        <v>114668.80690321408</v>
      </c>
      <c r="D80" s="74">
        <v>105899.62537094712</v>
      </c>
      <c r="E80" s="74">
        <v>103613.99085003926</v>
      </c>
      <c r="F80" s="74">
        <v>96573.748220835463</v>
      </c>
      <c r="G80" s="74">
        <v>93835.280721309478</v>
      </c>
      <c r="H80" s="74">
        <v>96274.691976304399</v>
      </c>
      <c r="I80" s="74">
        <v>72027.789728016869</v>
      </c>
      <c r="J80" s="74">
        <v>88375.123624042113</v>
      </c>
      <c r="K80" s="74">
        <v>81731.538717299161</v>
      </c>
      <c r="L80" s="74">
        <v>88793.483284548129</v>
      </c>
      <c r="M80" s="74">
        <v>73386.425833510701</v>
      </c>
      <c r="N80" s="74">
        <v>79367.095592530881</v>
      </c>
      <c r="O80" s="74">
        <v>86836.402395760641</v>
      </c>
      <c r="P80" s="74">
        <v>70531.755748287862</v>
      </c>
      <c r="Q80" s="74">
        <v>72461.066043527098</v>
      </c>
      <c r="R80" s="74">
        <v>76634.338078919391</v>
      </c>
      <c r="S80" s="74">
        <v>74229.344272517541</v>
      </c>
      <c r="T80" s="74">
        <v>71670.997834351903</v>
      </c>
      <c r="U80" s="74">
        <v>75908.011881014332</v>
      </c>
      <c r="V80" s="74">
        <v>77617.797167742581</v>
      </c>
      <c r="W80" s="74">
        <v>70596.779021501832</v>
      </c>
      <c r="X80" s="74">
        <v>69994.137166129745</v>
      </c>
      <c r="Y80" s="74">
        <v>65056.755639246374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15118.286123352349</v>
      </c>
      <c r="C82" s="74">
        <v>16144.957993483436</v>
      </c>
      <c r="D82" s="74">
        <v>16191.83269286657</v>
      </c>
      <c r="E82" s="74">
        <v>16623.847805259051</v>
      </c>
      <c r="F82" s="74">
        <v>16447.257379876803</v>
      </c>
      <c r="G82" s="74">
        <v>16615.857369062967</v>
      </c>
      <c r="H82" s="74">
        <v>16532.383552766507</v>
      </c>
      <c r="I82" s="74">
        <v>14806.115228614102</v>
      </c>
      <c r="J82" s="74">
        <v>15890.305346746003</v>
      </c>
      <c r="K82" s="74">
        <v>15367.744416551508</v>
      </c>
      <c r="L82" s="74">
        <v>15305.973636368088</v>
      </c>
      <c r="M82" s="74">
        <v>14388.355536039036</v>
      </c>
      <c r="N82" s="74">
        <v>14332.315973705954</v>
      </c>
      <c r="O82" s="74">
        <v>12324.321319968494</v>
      </c>
      <c r="P82" s="74">
        <v>12565.263899340947</v>
      </c>
      <c r="Q82" s="74">
        <v>12250.75402068941</v>
      </c>
      <c r="R82" s="74">
        <v>12606.199186336446</v>
      </c>
      <c r="S82" s="74">
        <v>13292.116572501458</v>
      </c>
      <c r="T82" s="74">
        <v>13885.47330275395</v>
      </c>
      <c r="U82" s="74">
        <v>14279.793514083774</v>
      </c>
      <c r="V82" s="74">
        <v>14539.050332893938</v>
      </c>
      <c r="W82" s="74">
        <v>13125.051673489799</v>
      </c>
      <c r="X82" s="74">
        <v>13664.096155450483</v>
      </c>
      <c r="Y82" s="74">
        <v>12223.908314098531</v>
      </c>
      <c r="DA82" s="90" t="s">
        <v>268</v>
      </c>
    </row>
    <row r="83" spans="1:105" ht="12" customHeight="1" x14ac:dyDescent="0.25">
      <c r="A83" s="107" t="s">
        <v>54</v>
      </c>
      <c r="B83" s="193">
        <v>176.37832244245703</v>
      </c>
      <c r="C83" s="193">
        <v>181.19419743580787</v>
      </c>
      <c r="D83" s="193">
        <v>196.22077049239834</v>
      </c>
      <c r="E83" s="193">
        <v>209.69971579033668</v>
      </c>
      <c r="F83" s="193">
        <v>216.57769162469589</v>
      </c>
      <c r="G83" s="193">
        <v>220.49389563161165</v>
      </c>
      <c r="H83" s="193">
        <v>210.80456259551019</v>
      </c>
      <c r="I83" s="193">
        <v>218.57612547999906</v>
      </c>
      <c r="J83" s="193">
        <v>194.48306154869019</v>
      </c>
      <c r="K83" s="193">
        <v>203.82119838476424</v>
      </c>
      <c r="L83" s="193">
        <v>211.33867953342244</v>
      </c>
      <c r="M83" s="193">
        <v>184.08248577470738</v>
      </c>
      <c r="N83" s="193">
        <v>201.25864810924801</v>
      </c>
      <c r="O83" s="193">
        <v>226.1573320910243</v>
      </c>
      <c r="P83" s="193">
        <v>201.54536016720144</v>
      </c>
      <c r="Q83" s="193">
        <v>201.57965921693295</v>
      </c>
      <c r="R83" s="193">
        <v>189.35504213496975</v>
      </c>
      <c r="S83" s="193">
        <v>200.00930288172896</v>
      </c>
      <c r="T83" s="193">
        <v>215.49319157286612</v>
      </c>
      <c r="U83" s="193">
        <v>242.00450219576481</v>
      </c>
      <c r="V83" s="193">
        <v>235.03030541324392</v>
      </c>
      <c r="W83" s="193">
        <v>269.09580704589717</v>
      </c>
      <c r="X83" s="193">
        <v>230.02750945615259</v>
      </c>
      <c r="Y83" s="193">
        <v>207.66339475592585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0.87202554926315612</v>
      </c>
      <c r="C88" s="196">
        <f t="shared" si="86"/>
        <v>0.87536808817820833</v>
      </c>
      <c r="D88" s="196">
        <f t="shared" si="86"/>
        <v>0.86598769704702649</v>
      </c>
      <c r="E88" s="196">
        <f t="shared" si="86"/>
        <v>0.86024166414105818</v>
      </c>
      <c r="F88" s="196">
        <f t="shared" si="86"/>
        <v>0.85284183407127534</v>
      </c>
      <c r="G88" s="196">
        <f t="shared" si="86"/>
        <v>0.84787112141959042</v>
      </c>
      <c r="H88" s="196">
        <f t="shared" si="86"/>
        <v>0.85185363500198397</v>
      </c>
      <c r="I88" s="196">
        <f t="shared" si="86"/>
        <v>0.82740651194166104</v>
      </c>
      <c r="J88" s="196">
        <f t="shared" si="86"/>
        <v>0.84601951030443667</v>
      </c>
      <c r="K88" s="196">
        <f t="shared" si="86"/>
        <v>0.83996846018634597</v>
      </c>
      <c r="L88" s="196">
        <f t="shared" si="86"/>
        <v>0.85123963223002563</v>
      </c>
      <c r="M88" s="196">
        <f t="shared" si="86"/>
        <v>0.8343266683641728</v>
      </c>
      <c r="N88" s="196">
        <f t="shared" si="86"/>
        <v>0.84522395219715085</v>
      </c>
      <c r="O88" s="196">
        <f t="shared" si="86"/>
        <v>0.87372097283120453</v>
      </c>
      <c r="P88" s="196">
        <f t="shared" si="86"/>
        <v>0.84673434340299514</v>
      </c>
      <c r="Q88" s="196">
        <f t="shared" si="86"/>
        <v>0.85335254835557028</v>
      </c>
      <c r="R88" s="196">
        <f t="shared" ref="R88:V88" si="87">IF(R80=0,0,R80/R$78)</f>
        <v>0.85692083599418645</v>
      </c>
      <c r="S88" s="196">
        <f t="shared" si="87"/>
        <v>0.84619357321947397</v>
      </c>
      <c r="T88" s="196">
        <f t="shared" si="87"/>
        <v>0.8355993522511409</v>
      </c>
      <c r="U88" s="196">
        <f t="shared" si="87"/>
        <v>0.83941359566305895</v>
      </c>
      <c r="V88" s="196">
        <f t="shared" si="87"/>
        <v>0.84009329619513606</v>
      </c>
      <c r="W88" s="196">
        <f t="shared" ref="W88:Y88" si="88">IF(W80=0,0,W80/W$78)</f>
        <v>0.84052863757597951</v>
      </c>
      <c r="X88" s="196">
        <f t="shared" si="88"/>
        <v>0.8343734447792226</v>
      </c>
      <c r="Y88" s="196">
        <f t="shared" si="88"/>
        <v>0.83956845973706329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0.12649864726194879</v>
      </c>
      <c r="C90" s="197">
        <f t="shared" si="92"/>
        <v>0.12324869678291688</v>
      </c>
      <c r="D90" s="197">
        <f t="shared" si="92"/>
        <v>0.13240771962648604</v>
      </c>
      <c r="E90" s="197">
        <f t="shared" si="92"/>
        <v>0.13801733128029886</v>
      </c>
      <c r="F90" s="197">
        <f t="shared" si="92"/>
        <v>0.14524557043412128</v>
      </c>
      <c r="G90" s="197">
        <f t="shared" si="92"/>
        <v>0.15013655325119149</v>
      </c>
      <c r="H90" s="197">
        <f t="shared" si="92"/>
        <v>0.14628113303273288</v>
      </c>
      <c r="I90" s="197">
        <f t="shared" si="92"/>
        <v>0.1700826334248699</v>
      </c>
      <c r="J90" s="197">
        <f t="shared" si="92"/>
        <v>0.15211869355037339</v>
      </c>
      <c r="K90" s="197">
        <f t="shared" si="92"/>
        <v>0.1579368358493404</v>
      </c>
      <c r="L90" s="197">
        <f t="shared" si="92"/>
        <v>0.14673431976298829</v>
      </c>
      <c r="M90" s="197">
        <f t="shared" si="92"/>
        <v>0.16358050690269418</v>
      </c>
      <c r="N90" s="197">
        <f t="shared" si="92"/>
        <v>0.15263273351499754</v>
      </c>
      <c r="O90" s="197">
        <f t="shared" si="92"/>
        <v>0.12400350217287356</v>
      </c>
      <c r="P90" s="197">
        <f t="shared" si="92"/>
        <v>0.150846102788985</v>
      </c>
      <c r="Q90" s="197">
        <f t="shared" si="92"/>
        <v>0.1442735076041077</v>
      </c>
      <c r="R90" s="197">
        <f t="shared" ref="R90:V90" si="93">IF(R82=0,0,R82/R$78)</f>
        <v>0.14096180662955604</v>
      </c>
      <c r="S90" s="197">
        <f t="shared" si="93"/>
        <v>0.15152637718098655</v>
      </c>
      <c r="T90" s="197">
        <f t="shared" si="93"/>
        <v>0.16188825114864722</v>
      </c>
      <c r="U90" s="197">
        <f t="shared" si="93"/>
        <v>0.15791024586142693</v>
      </c>
      <c r="V90" s="197">
        <f t="shared" si="93"/>
        <v>0.15736286217079062</v>
      </c>
      <c r="W90" s="197">
        <f t="shared" ref="W90:Y90" si="94">IF(W82=0,0,W82/W$78)</f>
        <v>0.15626749483673572</v>
      </c>
      <c r="X90" s="197">
        <f t="shared" si="94"/>
        <v>0.16288448490989743</v>
      </c>
      <c r="Y90" s="197">
        <f t="shared" si="94"/>
        <v>0.15775160895117873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1.4758034748951578E-3</v>
      </c>
      <c r="C91" s="198">
        <f t="shared" si="95"/>
        <v>1.3832150388749024E-3</v>
      </c>
      <c r="D91" s="198">
        <f t="shared" si="95"/>
        <v>1.6045833264876018E-3</v>
      </c>
      <c r="E91" s="198">
        <f t="shared" si="95"/>
        <v>1.7410045786429411E-3</v>
      </c>
      <c r="F91" s="198">
        <f t="shared" si="95"/>
        <v>1.9125954946033557E-3</v>
      </c>
      <c r="G91" s="198">
        <f t="shared" si="95"/>
        <v>1.9923253292180249E-3</v>
      </c>
      <c r="H91" s="198">
        <f t="shared" si="95"/>
        <v>1.8652319652831132E-3</v>
      </c>
      <c r="I91" s="198">
        <f t="shared" si="95"/>
        <v>2.5108546334690948E-3</v>
      </c>
      <c r="J91" s="198">
        <f t="shared" si="95"/>
        <v>1.8617961451899909E-3</v>
      </c>
      <c r="K91" s="198">
        <f t="shared" si="95"/>
        <v>2.0947039643137116E-3</v>
      </c>
      <c r="L91" s="198">
        <f t="shared" si="95"/>
        <v>2.0260480069860714E-3</v>
      </c>
      <c r="M91" s="198">
        <f t="shared" si="95"/>
        <v>2.0928247331330695E-3</v>
      </c>
      <c r="N91" s="198">
        <f t="shared" si="95"/>
        <v>2.1433142878515879E-3</v>
      </c>
      <c r="O91" s="198">
        <f t="shared" si="95"/>
        <v>2.2755249959218291E-3</v>
      </c>
      <c r="P91" s="198">
        <f t="shared" si="95"/>
        <v>2.4195538080198447E-3</v>
      </c>
      <c r="Q91" s="198">
        <f t="shared" si="95"/>
        <v>2.3739440403220988E-3</v>
      </c>
      <c r="R91" s="198">
        <f t="shared" ref="R91:V91" si="96">IF(R83=0,0,R83/R$78)</f>
        <v>2.1173573762575219E-3</v>
      </c>
      <c r="S91" s="198">
        <f t="shared" si="96"/>
        <v>2.2800495995394052E-3</v>
      </c>
      <c r="T91" s="198">
        <f t="shared" si="96"/>
        <v>2.512396600211869E-3</v>
      </c>
      <c r="U91" s="198">
        <f t="shared" si="96"/>
        <v>2.6761584755140224E-3</v>
      </c>
      <c r="V91" s="198">
        <f t="shared" si="96"/>
        <v>2.543841634073318E-3</v>
      </c>
      <c r="W91" s="198">
        <f t="shared" ref="W91:Y91" si="97">IF(W83=0,0,W83/W$78)</f>
        <v>3.2038675872847907E-3</v>
      </c>
      <c r="X91" s="198">
        <f t="shared" si="97"/>
        <v>2.7420703108801212E-3</v>
      </c>
      <c r="Y91" s="198">
        <f t="shared" si="97"/>
        <v>2.6799313117579571E-3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19919.334588727346</v>
      </c>
      <c r="C96" s="203">
        <f t="shared" si="101"/>
        <v>21198.018976675274</v>
      </c>
      <c r="D96" s="203">
        <f t="shared" si="101"/>
        <v>20297.249959340959</v>
      </c>
      <c r="E96" s="203">
        <f t="shared" si="101"/>
        <v>20000.70245187519</v>
      </c>
      <c r="F96" s="203">
        <f t="shared" si="101"/>
        <v>19336.105436661146</v>
      </c>
      <c r="G96" s="203">
        <f t="shared" si="101"/>
        <v>18940.231668581684</v>
      </c>
      <c r="H96" s="203">
        <f t="shared" si="101"/>
        <v>19058.105971294375</v>
      </c>
      <c r="I96" s="203">
        <f t="shared" si="101"/>
        <v>16266.007289225106</v>
      </c>
      <c r="J96" s="203">
        <f t="shared" si="101"/>
        <v>18115.833464138286</v>
      </c>
      <c r="K96" s="203">
        <f t="shared" si="101"/>
        <v>17135.915866705731</v>
      </c>
      <c r="L96" s="203">
        <f t="shared" si="101"/>
        <v>18287.028325262934</v>
      </c>
      <c r="M96" s="203">
        <f t="shared" si="101"/>
        <v>16236.816913781</v>
      </c>
      <c r="N96" s="203">
        <f t="shared" si="101"/>
        <v>17034.181828931563</v>
      </c>
      <c r="O96" s="203">
        <f t="shared" si="101"/>
        <v>18052.161105324649</v>
      </c>
      <c r="P96" s="203">
        <f t="shared" si="101"/>
        <v>15363.644552003419</v>
      </c>
      <c r="Q96" s="203">
        <f t="shared" si="101"/>
        <v>15517.476856103856</v>
      </c>
      <c r="R96" s="203">
        <f t="shared" si="101"/>
        <v>15968.314137381509</v>
      </c>
      <c r="S96" s="203">
        <f t="shared" si="101"/>
        <v>15756.280162910369</v>
      </c>
      <c r="T96" s="203">
        <f t="shared" si="101"/>
        <v>15369.226070044149</v>
      </c>
      <c r="U96" s="203">
        <f t="shared" si="101"/>
        <v>15840.734859904509</v>
      </c>
      <c r="V96" s="203">
        <f t="shared" si="101"/>
        <v>15909.451500935163</v>
      </c>
      <c r="W96" s="203">
        <f t="shared" si="101"/>
        <v>15793.03300917631</v>
      </c>
      <c r="X96" s="203">
        <f t="shared" ref="X96:Y96" si="102">X44*11630*1000/X$6</f>
        <v>15655.77443211482</v>
      </c>
      <c r="Y96" s="203">
        <f t="shared" si="102"/>
        <v>14438.797220116174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17936.616228329567</v>
      </c>
      <c r="C97" s="192">
        <f t="shared" si="103"/>
        <v>19192.334050566773</v>
      </c>
      <c r="D97" s="192">
        <f t="shared" si="103"/>
        <v>18268.23294438552</v>
      </c>
      <c r="E97" s="192">
        <f t="shared" si="103"/>
        <v>17944.955299326342</v>
      </c>
      <c r="F97" s="192">
        <f t="shared" si="103"/>
        <v>17272.492689647763</v>
      </c>
      <c r="G97" s="192">
        <f t="shared" si="103"/>
        <v>16871.21531090319</v>
      </c>
      <c r="H97" s="192">
        <f t="shared" si="103"/>
        <v>16993.649194197118</v>
      </c>
      <c r="I97" s="192">
        <f t="shared" si="103"/>
        <v>14203.54840329752</v>
      </c>
      <c r="J97" s="192">
        <f t="shared" si="103"/>
        <v>16075.333085446515</v>
      </c>
      <c r="K97" s="192">
        <f t="shared" si="103"/>
        <v>15104.545271614868</v>
      </c>
      <c r="L97" s="192">
        <f t="shared" si="103"/>
        <v>16276.706401803198</v>
      </c>
      <c r="M97" s="192">
        <f t="shared" si="103"/>
        <v>14254.509629879725</v>
      </c>
      <c r="N97" s="192">
        <f t="shared" si="103"/>
        <v>15085.506516013937</v>
      </c>
      <c r="O97" s="192">
        <f t="shared" si="103"/>
        <v>16125.115535494857</v>
      </c>
      <c r="P97" s="192">
        <f t="shared" si="103"/>
        <v>13462.56727507239</v>
      </c>
      <c r="Q97" s="192">
        <f t="shared" si="103"/>
        <v>13644.065261004538</v>
      </c>
      <c r="R97" s="192">
        <f t="shared" si="103"/>
        <v>14095.896581041274</v>
      </c>
      <c r="S97" s="192">
        <f t="shared" si="103"/>
        <v>13909.387577185318</v>
      </c>
      <c r="T97" s="192">
        <f t="shared" si="103"/>
        <v>13554.485070513107</v>
      </c>
      <c r="U97" s="192">
        <f t="shared" si="103"/>
        <v>14042.83608537799</v>
      </c>
      <c r="V97" s="192">
        <f t="shared" si="103"/>
        <v>14066.030766280648</v>
      </c>
      <c r="W97" s="192">
        <f t="shared" si="103"/>
        <v>13894.536133613215</v>
      </c>
      <c r="X97" s="192">
        <f t="shared" ref="X97:Y97" si="104">X45*11630*1000/X$6</f>
        <v>13838.675495260628</v>
      </c>
      <c r="Y97" s="192">
        <f t="shared" si="104"/>
        <v>12668.718696826343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14735.013072315638</v>
      </c>
      <c r="C98" s="74">
        <f t="shared" si="105"/>
        <v>15862.269741720813</v>
      </c>
      <c r="D98" s="74">
        <f t="shared" si="105"/>
        <v>14880.972694358559</v>
      </c>
      <c r="E98" s="74">
        <f t="shared" si="105"/>
        <v>14483.578321647943</v>
      </c>
      <c r="F98" s="74">
        <f t="shared" si="105"/>
        <v>13779.552081367337</v>
      </c>
      <c r="G98" s="74">
        <f t="shared" si="105"/>
        <v>13339.509717750196</v>
      </c>
      <c r="H98" s="74">
        <f t="shared" si="105"/>
        <v>13518.179408430213</v>
      </c>
      <c r="I98" s="74">
        <f t="shared" si="105"/>
        <v>10860.422230805169</v>
      </c>
      <c r="J98" s="74">
        <f t="shared" si="105"/>
        <v>12729.589361744413</v>
      </c>
      <c r="K98" s="74">
        <f t="shared" si="105"/>
        <v>11794.075116232811</v>
      </c>
      <c r="L98" s="74">
        <f t="shared" si="105"/>
        <v>12903.984092039847</v>
      </c>
      <c r="M98" s="74">
        <f t="shared" si="105"/>
        <v>10963.568094088736</v>
      </c>
      <c r="N98" s="74">
        <f t="shared" si="105"/>
        <v>11842.822417808728</v>
      </c>
      <c r="O98" s="74">
        <f t="shared" si="105"/>
        <v>13070.772625384938</v>
      </c>
      <c r="P98" s="74">
        <f t="shared" si="105"/>
        <v>10448.756612058174</v>
      </c>
      <c r="Q98" s="74">
        <f t="shared" si="105"/>
        <v>10716.732547722035</v>
      </c>
      <c r="R98" s="74">
        <f t="shared" si="105"/>
        <v>11214.434120020171</v>
      </c>
      <c r="S98" s="74">
        <f t="shared" si="105"/>
        <v>10885.363345466432</v>
      </c>
      <c r="T98" s="74">
        <f t="shared" si="105"/>
        <v>10477.969316433853</v>
      </c>
      <c r="U98" s="74">
        <f t="shared" si="105"/>
        <v>11023.988692151777</v>
      </c>
      <c r="V98" s="74">
        <f t="shared" si="105"/>
        <v>11055.567997283726</v>
      </c>
      <c r="W98" s="74">
        <f t="shared" si="105"/>
        <v>10902.930384193436</v>
      </c>
      <c r="X98" s="74">
        <f t="shared" ref="X98:Y98" si="106">X46*11630*1000/X$6</f>
        <v>10690.185197843657</v>
      </c>
      <c r="Y98" s="74">
        <f t="shared" si="106"/>
        <v>9844.8864000513404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15.176573474156042</v>
      </c>
      <c r="C99" s="74">
        <f t="shared" si="107"/>
        <v>15.068724874422621</v>
      </c>
      <c r="D99" s="74">
        <f t="shared" si="107"/>
        <v>14.977793822623976</v>
      </c>
      <c r="E99" s="74">
        <f t="shared" si="107"/>
        <v>28.071068249788929</v>
      </c>
      <c r="F99" s="74">
        <f t="shared" si="107"/>
        <v>15.333574833720252</v>
      </c>
      <c r="G99" s="74">
        <f t="shared" si="107"/>
        <v>16.629584260634921</v>
      </c>
      <c r="H99" s="74">
        <f t="shared" si="107"/>
        <v>26.179092112434695</v>
      </c>
      <c r="I99" s="74">
        <f t="shared" si="107"/>
        <v>20.620087623094644</v>
      </c>
      <c r="J99" s="74">
        <f t="shared" si="107"/>
        <v>22.829370375151793</v>
      </c>
      <c r="K99" s="74">
        <f t="shared" si="107"/>
        <v>23.709823212777057</v>
      </c>
      <c r="L99" s="74">
        <f t="shared" si="107"/>
        <v>27.847562611251892</v>
      </c>
      <c r="M99" s="74">
        <f t="shared" si="107"/>
        <v>30.200139274359284</v>
      </c>
      <c r="N99" s="74">
        <f t="shared" si="107"/>
        <v>30.098849374271452</v>
      </c>
      <c r="O99" s="74">
        <f t="shared" si="107"/>
        <v>29.999347207963911</v>
      </c>
      <c r="P99" s="74">
        <f t="shared" si="107"/>
        <v>29.122063726528818</v>
      </c>
      <c r="Q99" s="74">
        <f t="shared" si="107"/>
        <v>28.087627360499628</v>
      </c>
      <c r="R99" s="74">
        <f t="shared" si="107"/>
        <v>29.941218630477152</v>
      </c>
      <c r="S99" s="74">
        <f t="shared" si="107"/>
        <v>31.690947289256336</v>
      </c>
      <c r="T99" s="74">
        <f t="shared" si="107"/>
        <v>29.797619429049231</v>
      </c>
      <c r="U99" s="74">
        <f t="shared" si="107"/>
        <v>30.285531125002347</v>
      </c>
      <c r="V99" s="74">
        <f t="shared" si="107"/>
        <v>30.676012863709733</v>
      </c>
      <c r="W99" s="74">
        <f t="shared" si="107"/>
        <v>33.488024452495608</v>
      </c>
      <c r="X99" s="74">
        <f t="shared" ref="X99:Y99" si="108">X47*11630*1000/X$6</f>
        <v>32.25167692974636</v>
      </c>
      <c r="Y99" s="74">
        <f t="shared" si="108"/>
        <v>30.741612888113885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2369.6760329850813</v>
      </c>
      <c r="C100" s="74">
        <f t="shared" si="109"/>
        <v>2469.2038433334092</v>
      </c>
      <c r="D100" s="74">
        <f t="shared" si="109"/>
        <v>2505.618950027158</v>
      </c>
      <c r="E100" s="74">
        <f t="shared" si="109"/>
        <v>2548.5779371580147</v>
      </c>
      <c r="F100" s="74">
        <f t="shared" si="109"/>
        <v>2568.330459077049</v>
      </c>
      <c r="G100" s="74">
        <f t="shared" si="109"/>
        <v>2589.2012310836521</v>
      </c>
      <c r="H100" s="74">
        <f t="shared" si="109"/>
        <v>2545.4114361552638</v>
      </c>
      <c r="I100" s="74">
        <f t="shared" si="109"/>
        <v>2467.7458536081394</v>
      </c>
      <c r="J100" s="74">
        <f t="shared" si="109"/>
        <v>2509.6617587713445</v>
      </c>
      <c r="K100" s="74">
        <f t="shared" si="109"/>
        <v>2477.1849613817162</v>
      </c>
      <c r="L100" s="74">
        <f t="shared" si="109"/>
        <v>2516.0072505071084</v>
      </c>
      <c r="M100" s="74">
        <f t="shared" si="109"/>
        <v>2502.4723453234583</v>
      </c>
      <c r="N100" s="74">
        <f t="shared" si="109"/>
        <v>2444.7108914981482</v>
      </c>
      <c r="O100" s="74">
        <f t="shared" si="109"/>
        <v>2259.0917151335821</v>
      </c>
      <c r="P100" s="74">
        <f t="shared" si="109"/>
        <v>2257.6647933281861</v>
      </c>
      <c r="Q100" s="74">
        <f t="shared" si="109"/>
        <v>2204.1363699628514</v>
      </c>
      <c r="R100" s="74">
        <f t="shared" si="109"/>
        <v>2185.2548778716405</v>
      </c>
      <c r="S100" s="74">
        <f t="shared" si="109"/>
        <v>2283.8706566916094</v>
      </c>
      <c r="T100" s="74">
        <f t="shared" si="109"/>
        <v>2375.6346391301417</v>
      </c>
      <c r="U100" s="74">
        <f t="shared" si="109"/>
        <v>2321.780521300564</v>
      </c>
      <c r="V100" s="74">
        <f t="shared" si="109"/>
        <v>2333.8566779842854</v>
      </c>
      <c r="W100" s="74">
        <f t="shared" si="109"/>
        <v>2283.192248740067</v>
      </c>
      <c r="X100" s="74">
        <f t="shared" ref="X100:Y100" si="110">X48*11630*1000/X$6</f>
        <v>2358.7369470047756</v>
      </c>
      <c r="Y100" s="74">
        <f t="shared" si="110"/>
        <v>2123.9943092499775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816.75054955469216</v>
      </c>
      <c r="C101" s="193">
        <f t="shared" si="111"/>
        <v>845.791740638129</v>
      </c>
      <c r="D101" s="193">
        <f t="shared" si="111"/>
        <v>866.66350617717376</v>
      </c>
      <c r="E101" s="193">
        <f t="shared" si="111"/>
        <v>884.72797227059732</v>
      </c>
      <c r="F101" s="193">
        <f t="shared" si="111"/>
        <v>909.27657436965274</v>
      </c>
      <c r="G101" s="193">
        <f t="shared" si="111"/>
        <v>925.87477780870654</v>
      </c>
      <c r="H101" s="193">
        <f t="shared" si="111"/>
        <v>903.87925749920555</v>
      </c>
      <c r="I101" s="193">
        <f t="shared" si="111"/>
        <v>854.7602312611175</v>
      </c>
      <c r="J101" s="193">
        <f t="shared" si="111"/>
        <v>813.25259455560536</v>
      </c>
      <c r="K101" s="193">
        <f t="shared" si="111"/>
        <v>809.57537078756582</v>
      </c>
      <c r="L101" s="193">
        <f t="shared" si="111"/>
        <v>828.86749664498939</v>
      </c>
      <c r="M101" s="193">
        <f t="shared" si="111"/>
        <v>758.26905119317394</v>
      </c>
      <c r="N101" s="193">
        <f t="shared" si="111"/>
        <v>767.87435733279221</v>
      </c>
      <c r="O101" s="193">
        <f t="shared" si="111"/>
        <v>765.25184776837295</v>
      </c>
      <c r="P101" s="193">
        <f t="shared" si="111"/>
        <v>727.02380595949876</v>
      </c>
      <c r="Q101" s="193">
        <f t="shared" si="111"/>
        <v>695.10871595915376</v>
      </c>
      <c r="R101" s="193">
        <f t="shared" si="111"/>
        <v>666.26636451898446</v>
      </c>
      <c r="S101" s="193">
        <f t="shared" si="111"/>
        <v>708.46262773802368</v>
      </c>
      <c r="T101" s="193">
        <f t="shared" si="111"/>
        <v>671.08349552006484</v>
      </c>
      <c r="U101" s="193">
        <f t="shared" si="111"/>
        <v>666.78134080064297</v>
      </c>
      <c r="V101" s="193">
        <f t="shared" si="111"/>
        <v>645.93007814892962</v>
      </c>
      <c r="W101" s="193">
        <f t="shared" si="111"/>
        <v>674.92547622721906</v>
      </c>
      <c r="X101" s="193">
        <f t="shared" ref="X101:Y101" si="112">X49*11630*1000/X$6</f>
        <v>757.50167348244759</v>
      </c>
      <c r="Y101" s="193">
        <f t="shared" si="112"/>
        <v>669.0963746369132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1982.7183603977812</v>
      </c>
      <c r="C102" s="77">
        <f t="shared" si="113"/>
        <v>2005.6849261085031</v>
      </c>
      <c r="D102" s="77">
        <f t="shared" si="113"/>
        <v>2029.0170149554451</v>
      </c>
      <c r="E102" s="77">
        <f t="shared" si="113"/>
        <v>2055.7471525488486</v>
      </c>
      <c r="F102" s="77">
        <f t="shared" si="113"/>
        <v>2063.6127470133879</v>
      </c>
      <c r="G102" s="77">
        <f t="shared" si="113"/>
        <v>2069.0163576784971</v>
      </c>
      <c r="H102" s="77">
        <f t="shared" si="113"/>
        <v>2064.4567770972571</v>
      </c>
      <c r="I102" s="77">
        <f t="shared" si="113"/>
        <v>2062.4588859275855</v>
      </c>
      <c r="J102" s="77">
        <f t="shared" si="113"/>
        <v>2040.5003786917721</v>
      </c>
      <c r="K102" s="77">
        <f t="shared" si="113"/>
        <v>2031.3705950908623</v>
      </c>
      <c r="L102" s="77">
        <f t="shared" si="113"/>
        <v>2010.3219234597377</v>
      </c>
      <c r="M102" s="77">
        <f t="shared" si="113"/>
        <v>1982.3072839012757</v>
      </c>
      <c r="N102" s="77">
        <f t="shared" si="113"/>
        <v>1948.675312917627</v>
      </c>
      <c r="O102" s="77">
        <f t="shared" si="113"/>
        <v>1927.0455698297933</v>
      </c>
      <c r="P102" s="77">
        <f t="shared" si="113"/>
        <v>1901.0772769310308</v>
      </c>
      <c r="Q102" s="77">
        <f t="shared" si="113"/>
        <v>1873.411595099318</v>
      </c>
      <c r="R102" s="77">
        <f t="shared" si="113"/>
        <v>1872.4175563402362</v>
      </c>
      <c r="S102" s="77">
        <f t="shared" si="113"/>
        <v>1846.8925857250508</v>
      </c>
      <c r="T102" s="77">
        <f t="shared" si="113"/>
        <v>1814.7409995310404</v>
      </c>
      <c r="U102" s="77">
        <f t="shared" si="113"/>
        <v>1797.8987745265229</v>
      </c>
      <c r="V102" s="77">
        <f t="shared" si="113"/>
        <v>1843.4207346545147</v>
      </c>
      <c r="W102" s="77">
        <f t="shared" si="113"/>
        <v>1898.4968755630921</v>
      </c>
      <c r="X102" s="77">
        <f t="shared" ref="X102:Y102" si="114">X50*11630*1000/X$6</f>
        <v>1817.098936854193</v>
      </c>
      <c r="Y102" s="77">
        <f t="shared" si="114"/>
        <v>1770.0785232898311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10956.632184467702</v>
      </c>
      <c r="C104" s="153">
        <f t="shared" si="115"/>
        <v>11755.548107873556</v>
      </c>
      <c r="D104" s="153">
        <f t="shared" si="115"/>
        <v>11356.713351946746</v>
      </c>
      <c r="E104" s="153">
        <f t="shared" si="115"/>
        <v>11233.766119818652</v>
      </c>
      <c r="F104" s="153">
        <f t="shared" si="115"/>
        <v>10978.416176653103</v>
      </c>
      <c r="G104" s="153">
        <f t="shared" si="115"/>
        <v>10842.832266001036</v>
      </c>
      <c r="H104" s="153">
        <f t="shared" si="115"/>
        <v>10997.696500845972</v>
      </c>
      <c r="I104" s="153">
        <f t="shared" si="115"/>
        <v>9485.9250420924272</v>
      </c>
      <c r="J104" s="153">
        <f t="shared" si="115"/>
        <v>10700.383930959073</v>
      </c>
      <c r="K104" s="153">
        <f t="shared" si="115"/>
        <v>10245.274272680224</v>
      </c>
      <c r="L104" s="153">
        <f t="shared" si="115"/>
        <v>11211.97568824108</v>
      </c>
      <c r="M104" s="153">
        <f t="shared" si="115"/>
        <v>10055.033799731966</v>
      </c>
      <c r="N104" s="153">
        <f t="shared" si="115"/>
        <v>10764.366289473528</v>
      </c>
      <c r="O104" s="153">
        <f t="shared" si="115"/>
        <v>11726.526548141679</v>
      </c>
      <c r="P104" s="153">
        <f t="shared" si="115"/>
        <v>9952.4842227841364</v>
      </c>
      <c r="Q104" s="153">
        <f t="shared" si="115"/>
        <v>10227.747561114064</v>
      </c>
      <c r="R104" s="153">
        <f t="shared" ref="R104:V104" si="116">SUM(R105:R108)</f>
        <v>10710.442187344897</v>
      </c>
      <c r="S104" s="153">
        <f t="shared" si="116"/>
        <v>10782.848623054928</v>
      </c>
      <c r="T104" s="153">
        <f t="shared" si="116"/>
        <v>10705.872343655368</v>
      </c>
      <c r="U104" s="153">
        <f t="shared" si="116"/>
        <v>11234.758027174155</v>
      </c>
      <c r="V104" s="153">
        <f t="shared" si="116"/>
        <v>11413.12774031767</v>
      </c>
      <c r="W104" s="153">
        <f t="shared" ref="W104:Y104" si="117">SUM(W105:W108)</f>
        <v>11634.745187464207</v>
      </c>
      <c r="X104" s="153">
        <f t="shared" si="117"/>
        <v>11730.254832267528</v>
      </c>
      <c r="Y104" s="153">
        <f t="shared" si="117"/>
        <v>11000.184159498247</v>
      </c>
      <c r="DA104" s="217" t="s">
        <v>278</v>
      </c>
    </row>
    <row r="105" spans="1:105" ht="12" customHeight="1" x14ac:dyDescent="0.25">
      <c r="A105" s="97" t="s">
        <v>57</v>
      </c>
      <c r="B105" s="74">
        <v>8741.5333085361526</v>
      </c>
      <c r="C105" s="74">
        <v>9445.0872085400315</v>
      </c>
      <c r="D105" s="74">
        <v>8987.6051938794772</v>
      </c>
      <c r="E105" s="74">
        <v>8780.9456352561374</v>
      </c>
      <c r="F105" s="74">
        <v>8497.4549956488881</v>
      </c>
      <c r="G105" s="74">
        <v>8312.4526719067089</v>
      </c>
      <c r="H105" s="74">
        <v>8470.6924014120395</v>
      </c>
      <c r="I105" s="74">
        <v>7026.1411649398433</v>
      </c>
      <c r="J105" s="74">
        <v>8231.7400345955866</v>
      </c>
      <c r="K105" s="74">
        <v>7772.1745305192844</v>
      </c>
      <c r="L105" s="74">
        <v>8656.8894919191862</v>
      </c>
      <c r="M105" s="74">
        <v>7523.9469424883873</v>
      </c>
      <c r="N105" s="74">
        <v>8242.7249297227245</v>
      </c>
      <c r="O105" s="74">
        <v>9303.0368485220006</v>
      </c>
      <c r="P105" s="74">
        <v>7548.0070888036444</v>
      </c>
      <c r="Q105" s="74">
        <v>7862.5422285049644</v>
      </c>
      <c r="R105" s="74">
        <v>8347.5262581936531</v>
      </c>
      <c r="S105" s="74">
        <v>8268.4242195430343</v>
      </c>
      <c r="T105" s="74">
        <v>8112.8282289726103</v>
      </c>
      <c r="U105" s="74">
        <v>8659.5579739237273</v>
      </c>
      <c r="V105" s="74">
        <v>8812.5945841865432</v>
      </c>
      <c r="W105" s="74">
        <v>8983.0072661229096</v>
      </c>
      <c r="X105" s="74">
        <v>8924.082417046975</v>
      </c>
      <c r="Y105" s="74">
        <v>8448.5509121056148</v>
      </c>
      <c r="DA105" s="90" t="s">
        <v>279</v>
      </c>
    </row>
    <row r="106" spans="1:105" ht="12" customHeight="1" x14ac:dyDescent="0.25">
      <c r="A106" s="97" t="s">
        <v>56</v>
      </c>
      <c r="B106" s="74">
        <v>29.208903344336797</v>
      </c>
      <c r="C106" s="74">
        <v>29.997740803535567</v>
      </c>
      <c r="D106" s="74">
        <v>31.044218920059009</v>
      </c>
      <c r="E106" s="74">
        <v>61.654954324221698</v>
      </c>
      <c r="F106" s="74">
        <v>36.035617372464799</v>
      </c>
      <c r="G106" s="74">
        <v>41.876658550343414</v>
      </c>
      <c r="H106" s="74">
        <v>71.14070847421641</v>
      </c>
      <c r="I106" s="74">
        <v>58.382842493089861</v>
      </c>
      <c r="J106" s="74">
        <v>66.213968664220943</v>
      </c>
      <c r="K106" s="74">
        <v>70.856056956876614</v>
      </c>
      <c r="L106" s="74">
        <v>86.046042536681654</v>
      </c>
      <c r="M106" s="74">
        <v>96.919686904974128</v>
      </c>
      <c r="N106" s="74">
        <v>100.77484724701149</v>
      </c>
      <c r="O106" s="74">
        <v>105.337174821049</v>
      </c>
      <c r="P106" s="74">
        <v>106.72828262451721</v>
      </c>
      <c r="Q106" s="74">
        <v>106.75915920336593</v>
      </c>
      <c r="R106" s="74">
        <v>117.23920091351843</v>
      </c>
      <c r="S106" s="74">
        <v>127.36826644281676</v>
      </c>
      <c r="T106" s="74">
        <v>122.45365687335921</v>
      </c>
      <c r="U106" s="74">
        <v>126.78879925689048</v>
      </c>
      <c r="V106" s="74">
        <v>130.30215215669412</v>
      </c>
      <c r="W106" s="74">
        <v>143.7204506373634</v>
      </c>
      <c r="X106" s="74">
        <v>139.38916543945757</v>
      </c>
      <c r="Y106" s="74">
        <v>133.96884645954489</v>
      </c>
      <c r="DA106" s="90" t="s">
        <v>280</v>
      </c>
    </row>
    <row r="107" spans="1:105" ht="12" customHeight="1" x14ac:dyDescent="0.25">
      <c r="A107" s="97" t="s">
        <v>55</v>
      </c>
      <c r="B107" s="74">
        <v>1567.7379332128839</v>
      </c>
      <c r="C107" s="74">
        <v>1638.5827141147854</v>
      </c>
      <c r="D107" s="74">
        <v>1678.6221093113118</v>
      </c>
      <c r="E107" s="74">
        <v>1716.0463256753774</v>
      </c>
      <c r="F107" s="74">
        <v>1748.7531597783955</v>
      </c>
      <c r="G107" s="74">
        <v>1777.0107204133506</v>
      </c>
      <c r="H107" s="74">
        <v>1758.3062452204872</v>
      </c>
      <c r="I107" s="74">
        <v>1740.6722049909333</v>
      </c>
      <c r="J107" s="74">
        <v>1772.7176815177284</v>
      </c>
      <c r="K107" s="74">
        <v>1774.4933561134312</v>
      </c>
      <c r="L107" s="74">
        <v>1825.1379057836248</v>
      </c>
      <c r="M107" s="74">
        <v>1843.7543689230877</v>
      </c>
      <c r="N107" s="74">
        <v>1821.5503599336942</v>
      </c>
      <c r="O107" s="74">
        <v>1719.4025030414691</v>
      </c>
      <c r="P107" s="74">
        <v>1726.7536038823007</v>
      </c>
      <c r="Q107" s="74">
        <v>1709.9457824407052</v>
      </c>
      <c r="R107" s="74">
        <v>1716.1774064976498</v>
      </c>
      <c r="S107" s="74">
        <v>1818.5289022649151</v>
      </c>
      <c r="T107" s="74">
        <v>1926.3307415121424</v>
      </c>
      <c r="U107" s="74">
        <v>1901.2973154445813</v>
      </c>
      <c r="V107" s="74">
        <v>1932.8523076931424</v>
      </c>
      <c r="W107" s="74">
        <v>1939.7284592997767</v>
      </c>
      <c r="X107" s="74">
        <v>2019.0855757322015</v>
      </c>
      <c r="Y107" s="74">
        <v>1838.9425400106263</v>
      </c>
      <c r="DA107" s="90" t="s">
        <v>281</v>
      </c>
    </row>
    <row r="108" spans="1:105" ht="12" customHeight="1" x14ac:dyDescent="0.25">
      <c r="A108" s="109" t="s">
        <v>54</v>
      </c>
      <c r="B108" s="77">
        <v>618.15203937432796</v>
      </c>
      <c r="C108" s="77">
        <v>641.88044441520253</v>
      </c>
      <c r="D108" s="77">
        <v>659.44182983589826</v>
      </c>
      <c r="E108" s="77">
        <v>675.11920456291602</v>
      </c>
      <c r="F108" s="77">
        <v>696.17240385335367</v>
      </c>
      <c r="G108" s="77">
        <v>711.49221513063287</v>
      </c>
      <c r="H108" s="77">
        <v>697.55714573922864</v>
      </c>
      <c r="I108" s="77">
        <v>660.72882966856071</v>
      </c>
      <c r="J108" s="77">
        <v>629.71224618153815</v>
      </c>
      <c r="K108" s="77">
        <v>627.75032909063168</v>
      </c>
      <c r="L108" s="77">
        <v>643.90224800158899</v>
      </c>
      <c r="M108" s="77">
        <v>590.41280141551806</v>
      </c>
      <c r="N108" s="77">
        <v>599.31615257009832</v>
      </c>
      <c r="O108" s="77">
        <v>598.75002175716065</v>
      </c>
      <c r="P108" s="77">
        <v>570.99524747367514</v>
      </c>
      <c r="Q108" s="77">
        <v>548.50039096502758</v>
      </c>
      <c r="R108" s="77">
        <v>529.49932174007552</v>
      </c>
      <c r="S108" s="77">
        <v>568.52723480416137</v>
      </c>
      <c r="T108" s="77">
        <v>544.25971629725723</v>
      </c>
      <c r="U108" s="77">
        <v>547.11393854895653</v>
      </c>
      <c r="V108" s="77">
        <v>537.37869628129033</v>
      </c>
      <c r="W108" s="77">
        <v>568.28901140415633</v>
      </c>
      <c r="X108" s="77">
        <v>647.69767404889399</v>
      </c>
      <c r="Y108" s="77">
        <v>578.72186092246022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3133.8548345940603</v>
      </c>
      <c r="C110" s="203">
        <f t="shared" si="118"/>
        <v>3418.6566060900027</v>
      </c>
      <c r="D110" s="203">
        <f t="shared" si="118"/>
        <v>3173.0057280289916</v>
      </c>
      <c r="E110" s="203">
        <f t="shared" si="118"/>
        <v>3110.3815598426181</v>
      </c>
      <c r="F110" s="203">
        <f t="shared" si="118"/>
        <v>2913.815188030957</v>
      </c>
      <c r="G110" s="203">
        <f t="shared" si="118"/>
        <v>2838.5304704584964</v>
      </c>
      <c r="H110" s="203">
        <f t="shared" si="118"/>
        <v>2873.4987986013921</v>
      </c>
      <c r="I110" s="203">
        <f t="shared" si="118"/>
        <v>2198.6553675278183</v>
      </c>
      <c r="J110" s="203">
        <f t="shared" si="118"/>
        <v>2610.9312287317848</v>
      </c>
      <c r="K110" s="203">
        <f t="shared" si="118"/>
        <v>2427.7613546365237</v>
      </c>
      <c r="L110" s="203">
        <f t="shared" si="118"/>
        <v>2588.5705913636261</v>
      </c>
      <c r="M110" s="203">
        <f t="shared" si="118"/>
        <v>2213.7169435725532</v>
      </c>
      <c r="N110" s="203">
        <f t="shared" si="118"/>
        <v>2348.4548456467455</v>
      </c>
      <c r="O110" s="203">
        <f t="shared" si="118"/>
        <v>2495.6647430809712</v>
      </c>
      <c r="P110" s="203">
        <f t="shared" si="118"/>
        <v>2081.2403558656515</v>
      </c>
      <c r="Q110" s="203">
        <f t="shared" si="118"/>
        <v>2093.6180300716783</v>
      </c>
      <c r="R110" s="203">
        <f t="shared" ref="R110:V110" si="119">R78*1000000/R$6</f>
        <v>2190.7012326583558</v>
      </c>
      <c r="S110" s="203">
        <f t="shared" si="119"/>
        <v>2130.2751206613734</v>
      </c>
      <c r="T110" s="203">
        <f t="shared" si="119"/>
        <v>2069.906013376753</v>
      </c>
      <c r="U110" s="203">
        <f t="shared" si="119"/>
        <v>2176.3487288920774</v>
      </c>
      <c r="V110" s="203">
        <f t="shared" si="119"/>
        <v>2228.0723111139328</v>
      </c>
      <c r="W110" s="203">
        <f t="shared" ref="W110:Y110" si="120">W78*1000000/W$6</f>
        <v>2025.154765713289</v>
      </c>
      <c r="X110" s="203">
        <f t="shared" si="120"/>
        <v>2020.684463086609</v>
      </c>
      <c r="Y110" s="203">
        <f t="shared" si="120"/>
        <v>1885.9686319846408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3133.8548345940603</v>
      </c>
      <c r="C111" s="192">
        <f t="shared" si="121"/>
        <v>3418.6566060900027</v>
      </c>
      <c r="D111" s="192">
        <f t="shared" si="121"/>
        <v>3173.0057280289916</v>
      </c>
      <c r="E111" s="192">
        <f t="shared" si="121"/>
        <v>3110.3815598426181</v>
      </c>
      <c r="F111" s="192">
        <f t="shared" si="121"/>
        <v>2913.815188030957</v>
      </c>
      <c r="G111" s="192">
        <f t="shared" si="121"/>
        <v>2838.5304704584964</v>
      </c>
      <c r="H111" s="192">
        <f t="shared" si="121"/>
        <v>2873.4987986013921</v>
      </c>
      <c r="I111" s="192">
        <f t="shared" si="121"/>
        <v>2198.6553675278183</v>
      </c>
      <c r="J111" s="192">
        <f t="shared" si="121"/>
        <v>2610.9312287317848</v>
      </c>
      <c r="K111" s="192">
        <f t="shared" si="121"/>
        <v>2427.7613546365237</v>
      </c>
      <c r="L111" s="192">
        <f t="shared" si="121"/>
        <v>2588.5705913636261</v>
      </c>
      <c r="M111" s="192">
        <f t="shared" si="121"/>
        <v>2213.7169435725532</v>
      </c>
      <c r="N111" s="192">
        <f t="shared" si="121"/>
        <v>2348.4548456467455</v>
      </c>
      <c r="O111" s="192">
        <f t="shared" si="121"/>
        <v>2495.6647430809712</v>
      </c>
      <c r="P111" s="192">
        <f t="shared" si="121"/>
        <v>2081.2403558656515</v>
      </c>
      <c r="Q111" s="192">
        <f t="shared" si="121"/>
        <v>2093.6180300716783</v>
      </c>
      <c r="R111" s="192">
        <f t="shared" ref="R111:V111" si="122">R79*1000000/R$6</f>
        <v>2190.7012326583558</v>
      </c>
      <c r="S111" s="192">
        <f t="shared" si="122"/>
        <v>2130.2751206613734</v>
      </c>
      <c r="T111" s="192">
        <f t="shared" si="122"/>
        <v>2069.906013376753</v>
      </c>
      <c r="U111" s="192">
        <f t="shared" si="122"/>
        <v>2176.3487288920774</v>
      </c>
      <c r="V111" s="192">
        <f t="shared" si="122"/>
        <v>2228.0723111139328</v>
      </c>
      <c r="W111" s="192">
        <f t="shared" ref="W111:Y111" si="123">W79*1000000/W$6</f>
        <v>2025.154765713289</v>
      </c>
      <c r="X111" s="192">
        <f t="shared" si="123"/>
        <v>2020.684463086609</v>
      </c>
      <c r="Y111" s="192">
        <f t="shared" si="123"/>
        <v>1885.9686319846408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2732.8014834478827</v>
      </c>
      <c r="C112" s="74">
        <f t="shared" si="124"/>
        <v>2992.5828974108076</v>
      </c>
      <c r="D112" s="74">
        <f t="shared" si="124"/>
        <v>2747.7839231328498</v>
      </c>
      <c r="E112" s="74">
        <f t="shared" si="124"/>
        <v>2675.6798091526744</v>
      </c>
      <c r="F112" s="74">
        <f t="shared" si="124"/>
        <v>2485.0234891050595</v>
      </c>
      <c r="G112" s="74">
        <f t="shared" si="124"/>
        <v>2406.7080131713228</v>
      </c>
      <c r="H112" s="74">
        <f t="shared" si="124"/>
        <v>2447.80039676243</v>
      </c>
      <c r="I112" s="74">
        <f t="shared" si="124"/>
        <v>1819.1817686080028</v>
      </c>
      <c r="J112" s="74">
        <f t="shared" si="124"/>
        <v>2208.898759570226</v>
      </c>
      <c r="K112" s="74">
        <f t="shared" si="124"/>
        <v>2039.2429667539584</v>
      </c>
      <c r="L112" s="74">
        <f t="shared" si="124"/>
        <v>2203.4938781938336</v>
      </c>
      <c r="M112" s="74">
        <f t="shared" si="124"/>
        <v>1846.9630822322079</v>
      </c>
      <c r="N112" s="74">
        <f t="shared" si="124"/>
        <v>1984.9702861940923</v>
      </c>
      <c r="O112" s="74">
        <f t="shared" si="124"/>
        <v>2180.5146271852445</v>
      </c>
      <c r="P112" s="74">
        <f t="shared" si="124"/>
        <v>1762.257686187718</v>
      </c>
      <c r="Q112" s="74">
        <f t="shared" si="124"/>
        <v>1786.5942812448354</v>
      </c>
      <c r="R112" s="74">
        <f t="shared" ref="R112:V112" si="125">R80*1000000/R$6</f>
        <v>1877.257531703093</v>
      </c>
      <c r="S112" s="74">
        <f t="shared" si="125"/>
        <v>1802.6251162929937</v>
      </c>
      <c r="T112" s="74">
        <f t="shared" si="125"/>
        <v>1729.6121239983563</v>
      </c>
      <c r="U112" s="74">
        <f t="shared" si="125"/>
        <v>1826.8567119360266</v>
      </c>
      <c r="V112" s="74">
        <f t="shared" si="125"/>
        <v>1871.7886120048186</v>
      </c>
      <c r="W112" s="74">
        <f t="shared" ref="W112:Y112" si="126">W80*1000000/W$6</f>
        <v>1702.2005761054925</v>
      </c>
      <c r="X112" s="74">
        <f t="shared" si="126"/>
        <v>1686.0054562774276</v>
      </c>
      <c r="Y112" s="74">
        <f t="shared" si="126"/>
        <v>1583.3997794677612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396.42839729146692</v>
      </c>
      <c r="C114" s="74">
        <f t="shared" si="130"/>
        <v>421.34497144890241</v>
      </c>
      <c r="D114" s="74">
        <f t="shared" si="130"/>
        <v>420.13045281009693</v>
      </c>
      <c r="E114" s="74">
        <f t="shared" si="130"/>
        <v>429.28656215293137</v>
      </c>
      <c r="F114" s="74">
        <f t="shared" si="130"/>
        <v>423.21874912516267</v>
      </c>
      <c r="G114" s="74">
        <f t="shared" si="130"/>
        <v>426.16718113312169</v>
      </c>
      <c r="H114" s="74">
        <f t="shared" si="130"/>
        <v>420.33866002760834</v>
      </c>
      <c r="I114" s="74">
        <f t="shared" si="130"/>
        <v>373.95309490285644</v>
      </c>
      <c r="J114" s="74">
        <f t="shared" si="130"/>
        <v>397.17144746455023</v>
      </c>
      <c r="K114" s="74">
        <f t="shared" si="130"/>
        <v>383.43294654860091</v>
      </c>
      <c r="L114" s="74">
        <f t="shared" si="130"/>
        <v>379.83214488221802</v>
      </c>
      <c r="M114" s="74">
        <f t="shared" si="130"/>
        <v>362.12093976868113</v>
      </c>
      <c r="N114" s="74">
        <f t="shared" si="130"/>
        <v>358.45108262760442</v>
      </c>
      <c r="O114" s="74">
        <f t="shared" si="130"/>
        <v>309.47116839140517</v>
      </c>
      <c r="P114" s="74">
        <f t="shared" si="130"/>
        <v>313.94699664949383</v>
      </c>
      <c r="Q114" s="74">
        <f t="shared" si="130"/>
        <v>302.0536167816432</v>
      </c>
      <c r="R114" s="74">
        <f t="shared" ref="R114:V114" si="131">R82*1000000/R$6</f>
        <v>308.80520354111724</v>
      </c>
      <c r="S114" s="74">
        <f t="shared" si="131"/>
        <v>322.79287143260683</v>
      </c>
      <c r="T114" s="74">
        <f t="shared" si="131"/>
        <v>335.0934645476309</v>
      </c>
      <c r="U114" s="74">
        <f t="shared" si="131"/>
        <v>343.66776285955194</v>
      </c>
      <c r="V114" s="74">
        <f t="shared" si="131"/>
        <v>350.61583600037676</v>
      </c>
      <c r="W114" s="74">
        <f t="shared" ref="W114:Y114" si="132">W82*1000000/W$6</f>
        <v>316.46586189469207</v>
      </c>
      <c r="X114" s="74">
        <f t="shared" si="132"/>
        <v>329.13814793529491</v>
      </c>
      <c r="Y114" s="74">
        <f t="shared" si="132"/>
        <v>297.51458612703055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4.6249538547109035</v>
      </c>
      <c r="C115" s="193">
        <f t="shared" si="133"/>
        <v>4.7287372302927242</v>
      </c>
      <c r="D115" s="193">
        <f t="shared" si="133"/>
        <v>5.0913520860449744</v>
      </c>
      <c r="E115" s="193">
        <f t="shared" si="133"/>
        <v>5.415188537012571</v>
      </c>
      <c r="F115" s="193">
        <f t="shared" si="133"/>
        <v>5.5729498007348379</v>
      </c>
      <c r="G115" s="193">
        <f t="shared" si="133"/>
        <v>5.6552761540516183</v>
      </c>
      <c r="H115" s="193">
        <f t="shared" si="133"/>
        <v>5.3597418113539401</v>
      </c>
      <c r="I115" s="193">
        <f t="shared" si="133"/>
        <v>5.5205040169589177</v>
      </c>
      <c r="J115" s="193">
        <f t="shared" si="133"/>
        <v>4.8610216970090043</v>
      </c>
      <c r="K115" s="193">
        <f t="shared" si="133"/>
        <v>5.085441333964754</v>
      </c>
      <c r="L115" s="193">
        <f t="shared" si="133"/>
        <v>5.2445682875750315</v>
      </c>
      <c r="M115" s="193">
        <f t="shared" si="133"/>
        <v>4.6329215716643839</v>
      </c>
      <c r="N115" s="193">
        <f t="shared" si="133"/>
        <v>5.0334768250489663</v>
      </c>
      <c r="O115" s="193">
        <f t="shared" si="133"/>
        <v>5.6789475043215809</v>
      </c>
      <c r="P115" s="193">
        <f t="shared" si="133"/>
        <v>5.0356730284393132</v>
      </c>
      <c r="Q115" s="193">
        <f t="shared" si="133"/>
        <v>4.970132045199553</v>
      </c>
      <c r="R115" s="193">
        <f t="shared" ref="R115:V115" si="134">R83*1000000/R$6</f>
        <v>4.6384974141456157</v>
      </c>
      <c r="S115" s="193">
        <f t="shared" si="134"/>
        <v>4.8571329357727215</v>
      </c>
      <c r="T115" s="193">
        <f t="shared" si="134"/>
        <v>5.2004248307658578</v>
      </c>
      <c r="U115" s="193">
        <f t="shared" si="134"/>
        <v>5.8242540964987022</v>
      </c>
      <c r="V115" s="193">
        <f t="shared" si="134"/>
        <v>5.6678631087375804</v>
      </c>
      <c r="W115" s="193">
        <f t="shared" ref="W115:Y115" si="135">W83*1000000/W$6</f>
        <v>6.4883277131041304</v>
      </c>
      <c r="X115" s="193">
        <f t="shared" si="135"/>
        <v>5.5408588738865276</v>
      </c>
      <c r="Y115" s="193">
        <f t="shared" si="135"/>
        <v>5.0542663898489586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0.61085279659172875</v>
      </c>
      <c r="C118" s="206">
        <f t="shared" si="139"/>
        <v>0.6125126874563962</v>
      </c>
      <c r="D118" s="206">
        <f t="shared" si="139"/>
        <v>0.62166457952010457</v>
      </c>
      <c r="E118" s="206">
        <f t="shared" si="139"/>
        <v>0.62601248832536072</v>
      </c>
      <c r="F118" s="206">
        <f t="shared" si="139"/>
        <v>0.63560114766949627</v>
      </c>
      <c r="G118" s="206">
        <f t="shared" si="139"/>
        <v>0.64268234778520961</v>
      </c>
      <c r="H118" s="206">
        <f t="shared" si="139"/>
        <v>0.64716508945008677</v>
      </c>
      <c r="I118" s="206">
        <f t="shared" si="139"/>
        <v>0.66785600138414414</v>
      </c>
      <c r="J118" s="206">
        <f t="shared" si="139"/>
        <v>0.6656399512272908</v>
      </c>
      <c r="K118" s="206">
        <f t="shared" si="139"/>
        <v>0.67829081170246142</v>
      </c>
      <c r="L118" s="206">
        <f t="shared" si="139"/>
        <v>0.68883565332351104</v>
      </c>
      <c r="M118" s="206">
        <f t="shared" si="139"/>
        <v>0.70539317456806871</v>
      </c>
      <c r="N118" s="206">
        <f t="shared" si="139"/>
        <v>0.71355683536689163</v>
      </c>
      <c r="O118" s="206">
        <f t="shared" si="139"/>
        <v>0.7272212420636035</v>
      </c>
      <c r="P118" s="206">
        <f t="shared" si="139"/>
        <v>0.73927089977944949</v>
      </c>
      <c r="Q118" s="206">
        <f t="shared" si="139"/>
        <v>0.74961145123994011</v>
      </c>
      <c r="R118" s="206">
        <f t="shared" ref="R118:V118" si="140">IF(R104=0,"",R104/R97)</f>
        <v>0.7598269557220112</v>
      </c>
      <c r="S118" s="206">
        <f t="shared" si="140"/>
        <v>0.77522094795469987</v>
      </c>
      <c r="T118" s="206">
        <f t="shared" si="140"/>
        <v>0.78983984179120836</v>
      </c>
      <c r="U118" s="206">
        <f t="shared" si="140"/>
        <v>0.80003483333913383</v>
      </c>
      <c r="V118" s="206">
        <f t="shared" si="140"/>
        <v>0.81139647210764199</v>
      </c>
      <c r="W118" s="206">
        <f t="shared" ref="W118:Y118" si="141">IF(W104=0,"",W104/W97)</f>
        <v>0.83736118108454194</v>
      </c>
      <c r="X118" s="206">
        <f t="shared" si="141"/>
        <v>0.84764288578663638</v>
      </c>
      <c r="Y118" s="206">
        <f t="shared" si="141"/>
        <v>0.86829492569393918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0.59324910440424894</v>
      </c>
      <c r="C119" s="199">
        <f t="shared" si="142"/>
        <v>0.59544361319853489</v>
      </c>
      <c r="D119" s="199">
        <f t="shared" si="142"/>
        <v>0.60396624457799841</v>
      </c>
      <c r="E119" s="199">
        <f t="shared" si="142"/>
        <v>0.60626907524169349</v>
      </c>
      <c r="F119" s="199">
        <f t="shared" si="142"/>
        <v>0.61667135081546787</v>
      </c>
      <c r="G119" s="199">
        <f t="shared" si="142"/>
        <v>0.62314529152790066</v>
      </c>
      <c r="H119" s="199">
        <f t="shared" si="142"/>
        <v>0.62661488248406749</v>
      </c>
      <c r="I119" s="199">
        <f t="shared" si="142"/>
        <v>0.64694917155342868</v>
      </c>
      <c r="J119" s="199">
        <f t="shared" si="142"/>
        <v>0.64666186792592195</v>
      </c>
      <c r="K119" s="199">
        <f t="shared" si="142"/>
        <v>0.65898974306361924</v>
      </c>
      <c r="L119" s="199">
        <f t="shared" si="142"/>
        <v>0.67086951054592592</v>
      </c>
      <c r="M119" s="199">
        <f t="shared" si="142"/>
        <v>0.68626809063603111</v>
      </c>
      <c r="N119" s="199">
        <f t="shared" si="142"/>
        <v>0.69601017721313363</v>
      </c>
      <c r="O119" s="199">
        <f t="shared" si="142"/>
        <v>0.71174345351662205</v>
      </c>
      <c r="P119" s="199">
        <f t="shared" si="142"/>
        <v>0.7223832814799247</v>
      </c>
      <c r="Q119" s="199">
        <f t="shared" si="142"/>
        <v>0.7336697256829684</v>
      </c>
      <c r="R119" s="199">
        <f t="shared" ref="R119:V119" si="143">IF(R105=0,"",R105/R98)</f>
        <v>0.74435554829213613</v>
      </c>
      <c r="S119" s="199">
        <f t="shared" si="143"/>
        <v>0.75959101750946068</v>
      </c>
      <c r="T119" s="199">
        <f t="shared" si="143"/>
        <v>0.77427486032511006</v>
      </c>
      <c r="U119" s="199">
        <f t="shared" si="143"/>
        <v>0.78551948988197517</v>
      </c>
      <c r="V119" s="199">
        <f t="shared" si="143"/>
        <v>0.7971182110545324</v>
      </c>
      <c r="W119" s="199">
        <f t="shared" ref="W119:Y119" si="144">IF(W105=0,"",W105/W98)</f>
        <v>0.8239076055320006</v>
      </c>
      <c r="X119" s="199">
        <f t="shared" si="144"/>
        <v>0.83479212491539179</v>
      </c>
      <c r="Y119" s="199">
        <f t="shared" si="144"/>
        <v>0.85816641947859917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1.9246046147423328</v>
      </c>
      <c r="C120" s="200">
        <f t="shared" si="145"/>
        <v>1.990728548933373</v>
      </c>
      <c r="D120" s="200">
        <f t="shared" si="145"/>
        <v>2.0726830191217265</v>
      </c>
      <c r="E120" s="200">
        <f t="shared" si="145"/>
        <v>2.1963878886114458</v>
      </c>
      <c r="F120" s="200">
        <f t="shared" si="145"/>
        <v>2.350111944751359</v>
      </c>
      <c r="G120" s="200">
        <f t="shared" si="145"/>
        <v>2.5182023731929757</v>
      </c>
      <c r="H120" s="200">
        <f t="shared" si="145"/>
        <v>2.7174627816992016</v>
      </c>
      <c r="I120" s="200">
        <f t="shared" si="145"/>
        <v>2.8313576334031025</v>
      </c>
      <c r="J120" s="200">
        <f t="shared" si="145"/>
        <v>2.900385230785441</v>
      </c>
      <c r="K120" s="200">
        <f t="shared" si="145"/>
        <v>2.9884683795825513</v>
      </c>
      <c r="L120" s="200">
        <f t="shared" si="145"/>
        <v>3.0898949304063863</v>
      </c>
      <c r="M120" s="200">
        <f t="shared" si="145"/>
        <v>3.2092463556041113</v>
      </c>
      <c r="N120" s="200">
        <f t="shared" si="145"/>
        <v>3.3481295578413044</v>
      </c>
      <c r="O120" s="200">
        <f t="shared" si="145"/>
        <v>3.5113155659962225</v>
      </c>
      <c r="P120" s="200">
        <f t="shared" si="145"/>
        <v>3.6648598679939295</v>
      </c>
      <c r="Q120" s="200">
        <f t="shared" si="145"/>
        <v>3.8009319132987414</v>
      </c>
      <c r="R120" s="200">
        <f t="shared" ref="R120:V120" si="146">IF(R106=0,"",R106/R99)</f>
        <v>3.9156455974768076</v>
      </c>
      <c r="S120" s="200">
        <f t="shared" si="146"/>
        <v>4.0190741311792957</v>
      </c>
      <c r="T120" s="200">
        <f t="shared" si="146"/>
        <v>4.1095114045916388</v>
      </c>
      <c r="U120" s="200">
        <f t="shared" si="146"/>
        <v>4.1864479356024722</v>
      </c>
      <c r="V120" s="200">
        <f t="shared" si="146"/>
        <v>4.2476886659166802</v>
      </c>
      <c r="W120" s="200">
        <f t="shared" ref="W120:Y120" si="147">IF(W106=0,"",W106/W99)</f>
        <v>4.2916968972367373</v>
      </c>
      <c r="X120" s="200">
        <f t="shared" si="147"/>
        <v>4.3219199343676973</v>
      </c>
      <c r="Y120" s="200">
        <f t="shared" si="147"/>
        <v>4.3578990779414628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0.66158323390645268</v>
      </c>
      <c r="C121" s="200">
        <f t="shared" si="148"/>
        <v>0.66360771247735839</v>
      </c>
      <c r="D121" s="200">
        <f t="shared" si="148"/>
        <v>0.66994309302023658</v>
      </c>
      <c r="E121" s="200">
        <f t="shared" si="148"/>
        <v>0.67333484319062464</v>
      </c>
      <c r="F121" s="200">
        <f t="shared" si="148"/>
        <v>0.68089102537327872</v>
      </c>
      <c r="G121" s="200">
        <f t="shared" si="148"/>
        <v>0.68631618859134502</v>
      </c>
      <c r="H121" s="200">
        <f t="shared" si="148"/>
        <v>0.69077486658751497</v>
      </c>
      <c r="I121" s="200">
        <f t="shared" si="148"/>
        <v>0.7053693160686958</v>
      </c>
      <c r="J121" s="200">
        <f t="shared" si="148"/>
        <v>0.70635721141385921</v>
      </c>
      <c r="K121" s="200">
        <f t="shared" si="148"/>
        <v>0.71633462328289776</v>
      </c>
      <c r="L121" s="200">
        <f t="shared" si="148"/>
        <v>0.7254104317130895</v>
      </c>
      <c r="M121" s="200">
        <f t="shared" si="148"/>
        <v>0.73677312453367882</v>
      </c>
      <c r="N121" s="200">
        <f t="shared" si="148"/>
        <v>0.74509847617090885</v>
      </c>
      <c r="O121" s="200">
        <f t="shared" si="148"/>
        <v>0.76110345211894126</v>
      </c>
      <c r="P121" s="200">
        <f t="shared" si="148"/>
        <v>0.7648405595840333</v>
      </c>
      <c r="Q121" s="200">
        <f t="shared" si="148"/>
        <v>0.77578946826666839</v>
      </c>
      <c r="R121" s="200">
        <f t="shared" ref="R121:V121" si="149">IF(R107=0,"",R107/R100)</f>
        <v>0.78534427442584853</v>
      </c>
      <c r="S121" s="200">
        <f t="shared" si="149"/>
        <v>0.79624863909728438</v>
      </c>
      <c r="T121" s="200">
        <f t="shared" si="149"/>
        <v>0.81086995019464958</v>
      </c>
      <c r="U121" s="200">
        <f t="shared" si="149"/>
        <v>0.81889622985533284</v>
      </c>
      <c r="V121" s="200">
        <f t="shared" si="149"/>
        <v>0.82817952187300381</v>
      </c>
      <c r="W121" s="200">
        <f t="shared" ref="W121:Y121" si="150">IF(W107=0,"",W107/W100)</f>
        <v>0.84956860744870533</v>
      </c>
      <c r="X121" s="200">
        <f t="shared" si="150"/>
        <v>0.85600286131784309</v>
      </c>
      <c r="Y121" s="200">
        <f t="shared" si="150"/>
        <v>0.86579447600308856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0.75684312635156004</v>
      </c>
      <c r="C122" s="201">
        <f t="shared" si="151"/>
        <v>0.75891075021721022</v>
      </c>
      <c r="D122" s="201">
        <f t="shared" si="151"/>
        <v>0.76089719381940524</v>
      </c>
      <c r="E122" s="201">
        <f t="shared" si="151"/>
        <v>0.76308111162153724</v>
      </c>
      <c r="F122" s="201">
        <f t="shared" si="151"/>
        <v>0.76563327757120381</v>
      </c>
      <c r="G122" s="201">
        <f t="shared" si="151"/>
        <v>0.76845404171667919</v>
      </c>
      <c r="H122" s="201">
        <f t="shared" si="151"/>
        <v>0.77173708761630888</v>
      </c>
      <c r="I122" s="201">
        <f t="shared" si="151"/>
        <v>0.77299903002473347</v>
      </c>
      <c r="J122" s="201">
        <f t="shared" si="151"/>
        <v>0.77431323354786075</v>
      </c>
      <c r="K122" s="201">
        <f t="shared" si="151"/>
        <v>0.77540690063230022</v>
      </c>
      <c r="L122" s="201">
        <f t="shared" si="151"/>
        <v>0.77684581746529446</v>
      </c>
      <c r="M122" s="201">
        <f t="shared" si="151"/>
        <v>0.77863233437587132</v>
      </c>
      <c r="N122" s="201">
        <f t="shared" si="151"/>
        <v>0.78048725920711826</v>
      </c>
      <c r="O122" s="201">
        <f t="shared" si="151"/>
        <v>0.78242218362913485</v>
      </c>
      <c r="P122" s="201">
        <f t="shared" si="151"/>
        <v>0.78538727727092372</v>
      </c>
      <c r="Q122" s="201">
        <f t="shared" si="151"/>
        <v>0.78908576222954274</v>
      </c>
      <c r="R122" s="201">
        <f t="shared" ref="R122:V122" si="152">IF(R108=0,"",R108/R101)</f>
        <v>0.794726178504225</v>
      </c>
      <c r="S122" s="201">
        <f t="shared" si="152"/>
        <v>0.80248020508767359</v>
      </c>
      <c r="T122" s="201">
        <f t="shared" si="152"/>
        <v>0.81101639353457222</v>
      </c>
      <c r="U122" s="201">
        <f t="shared" si="152"/>
        <v>0.82052976751269791</v>
      </c>
      <c r="V122" s="201">
        <f t="shared" si="152"/>
        <v>0.83194561526114441</v>
      </c>
      <c r="W122" s="201">
        <f t="shared" ref="W122:Y122" si="153">IF(W108=0,"",W108/W101)</f>
        <v>0.84200260831884388</v>
      </c>
      <c r="X122" s="201">
        <f t="shared" si="153"/>
        <v>0.85504454540838992</v>
      </c>
      <c r="Y122" s="201">
        <f t="shared" si="153"/>
        <v>0.86493049859447391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238.90358074652923</v>
      </c>
      <c r="C126" s="203">
        <f t="shared" si="154"/>
        <v>252.72777131812489</v>
      </c>
      <c r="D126" s="203">
        <f t="shared" si="154"/>
        <v>241.18692214650176</v>
      </c>
      <c r="E126" s="203">
        <f t="shared" si="154"/>
        <v>236.71253578128349</v>
      </c>
      <c r="F126" s="203">
        <f t="shared" si="154"/>
        <v>227.62266158742159</v>
      </c>
      <c r="G126" s="203">
        <f t="shared" si="154"/>
        <v>221.97034190610989</v>
      </c>
      <c r="H126" s="203">
        <f t="shared" si="154"/>
        <v>223.5461357298299</v>
      </c>
      <c r="I126" s="203">
        <f t="shared" si="154"/>
        <v>190.81353389206052</v>
      </c>
      <c r="J126" s="203">
        <f t="shared" si="154"/>
        <v>213.58831378558384</v>
      </c>
      <c r="K126" s="203">
        <f t="shared" si="154"/>
        <v>201.41726613641367</v>
      </c>
      <c r="L126" s="203">
        <f t="shared" si="154"/>
        <v>213.522785050653</v>
      </c>
      <c r="M126" s="203">
        <f t="shared" si="154"/>
        <v>187.89889121857746</v>
      </c>
      <c r="N126" s="203">
        <f t="shared" si="154"/>
        <v>195.17084342917249</v>
      </c>
      <c r="O126" s="203">
        <f t="shared" si="154"/>
        <v>204.73261575586545</v>
      </c>
      <c r="P126" s="203">
        <f t="shared" si="154"/>
        <v>172.11627812420545</v>
      </c>
      <c r="Q126" s="203">
        <f t="shared" si="154"/>
        <v>171.44739121788567</v>
      </c>
      <c r="R126" s="203">
        <f t="shared" ref="R126:V126" si="155">IF(R96=0,0,R96/R$19)</f>
        <v>176.27502157918536</v>
      </c>
      <c r="S126" s="203">
        <f t="shared" si="155"/>
        <v>174.13756722533222</v>
      </c>
      <c r="T126" s="203">
        <f t="shared" si="155"/>
        <v>169.66233238271963</v>
      </c>
      <c r="U126" s="203">
        <f t="shared" si="155"/>
        <v>174.00081237281069</v>
      </c>
      <c r="V126" s="203">
        <f t="shared" si="155"/>
        <v>172.92882066233872</v>
      </c>
      <c r="W126" s="203">
        <f t="shared" ref="W126:Y126" si="156">IF(W96=0,0,W96/W$19)</f>
        <v>171.85019596492174</v>
      </c>
      <c r="X126" s="203">
        <f t="shared" si="156"/>
        <v>170.54220514286297</v>
      </c>
      <c r="Y126" s="203">
        <f t="shared" si="156"/>
        <v>157.28537276815004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215.12374443718892</v>
      </c>
      <c r="C127" s="192">
        <f t="shared" si="157"/>
        <v>228.81552357933825</v>
      </c>
      <c r="D127" s="192">
        <f t="shared" si="157"/>
        <v>217.07664268498425</v>
      </c>
      <c r="E127" s="192">
        <f t="shared" si="157"/>
        <v>212.38233425081842</v>
      </c>
      <c r="F127" s="192">
        <f t="shared" si="157"/>
        <v>203.33002274659688</v>
      </c>
      <c r="G127" s="192">
        <f t="shared" si="157"/>
        <v>197.72247227286476</v>
      </c>
      <c r="H127" s="192">
        <f t="shared" si="157"/>
        <v>199.33064781112114</v>
      </c>
      <c r="I127" s="192">
        <f t="shared" si="157"/>
        <v>166.61920878613142</v>
      </c>
      <c r="J127" s="192">
        <f t="shared" si="157"/>
        <v>189.53051727148059</v>
      </c>
      <c r="K127" s="192">
        <f t="shared" si="157"/>
        <v>177.54033332723327</v>
      </c>
      <c r="L127" s="192">
        <f t="shared" si="157"/>
        <v>190.04988785212271</v>
      </c>
      <c r="M127" s="192">
        <f t="shared" si="157"/>
        <v>164.95884436842036</v>
      </c>
      <c r="N127" s="192">
        <f t="shared" si="157"/>
        <v>172.84370096872388</v>
      </c>
      <c r="O127" s="192">
        <f t="shared" si="157"/>
        <v>182.87766565376185</v>
      </c>
      <c r="P127" s="192">
        <f t="shared" si="157"/>
        <v>150.81883504523233</v>
      </c>
      <c r="Q127" s="192">
        <f t="shared" si="157"/>
        <v>150.74869557067584</v>
      </c>
      <c r="R127" s="192">
        <f t="shared" ref="R127:V127" si="158">IF(R97=0,0,R97/R$19)</f>
        <v>155.60531015508107</v>
      </c>
      <c r="S127" s="192">
        <f t="shared" si="158"/>
        <v>153.72580896263463</v>
      </c>
      <c r="T127" s="192">
        <f t="shared" si="158"/>
        <v>149.62923577474578</v>
      </c>
      <c r="U127" s="192">
        <f t="shared" si="158"/>
        <v>154.25199073679343</v>
      </c>
      <c r="V127" s="192">
        <f t="shared" si="158"/>
        <v>152.8916387639201</v>
      </c>
      <c r="W127" s="192">
        <f t="shared" ref="W127:Y127" si="159">IF(W97=0,0,W97/W$19)</f>
        <v>151.19190569764106</v>
      </c>
      <c r="X127" s="192">
        <f t="shared" si="159"/>
        <v>150.74809907691315</v>
      </c>
      <c r="Y127" s="192">
        <f t="shared" si="159"/>
        <v>138.0034716429885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176.72514960993146</v>
      </c>
      <c r="C128" s="74">
        <f t="shared" si="160"/>
        <v>189.11371313909356</v>
      </c>
      <c r="D128" s="74">
        <f t="shared" si="160"/>
        <v>176.82671346552272</v>
      </c>
      <c r="E128" s="74">
        <f t="shared" si="160"/>
        <v>171.41620700340317</v>
      </c>
      <c r="F128" s="74">
        <f t="shared" si="160"/>
        <v>162.21148206486657</v>
      </c>
      <c r="G128" s="74">
        <f t="shared" si="160"/>
        <v>156.33259321851872</v>
      </c>
      <c r="H128" s="74">
        <f t="shared" si="160"/>
        <v>158.56438060575493</v>
      </c>
      <c r="I128" s="74">
        <f t="shared" si="160"/>
        <v>127.40161175217033</v>
      </c>
      <c r="J128" s="74">
        <f t="shared" si="160"/>
        <v>150.08371170667661</v>
      </c>
      <c r="K128" s="74">
        <f t="shared" si="160"/>
        <v>138.62873656695879</v>
      </c>
      <c r="L128" s="74">
        <f t="shared" si="160"/>
        <v>150.66934728674971</v>
      </c>
      <c r="M128" s="74">
        <f t="shared" si="160"/>
        <v>126.87476243759237</v>
      </c>
      <c r="N128" s="74">
        <f t="shared" si="160"/>
        <v>135.69032332036682</v>
      </c>
      <c r="O128" s="74">
        <f t="shared" si="160"/>
        <v>148.23784553728055</v>
      </c>
      <c r="P128" s="74">
        <f t="shared" si="160"/>
        <v>117.05563045316769</v>
      </c>
      <c r="Q128" s="74">
        <f t="shared" si="160"/>
        <v>118.40557938154859</v>
      </c>
      <c r="R128" s="74">
        <f t="shared" ref="R128:V128" si="161">IF(R98=0,0,R98/R$19)</f>
        <v>123.79670136105356</v>
      </c>
      <c r="S128" s="74">
        <f t="shared" si="161"/>
        <v>120.3044545885504</v>
      </c>
      <c r="T128" s="74">
        <f t="shared" si="161"/>
        <v>115.66728895514458</v>
      </c>
      <c r="U128" s="74">
        <f t="shared" si="161"/>
        <v>121.09179308835748</v>
      </c>
      <c r="V128" s="74">
        <f t="shared" si="161"/>
        <v>120.16921736177963</v>
      </c>
      <c r="W128" s="74">
        <f t="shared" ref="W128:Y128" si="162">IF(W98=0,0,W98/W$19)</f>
        <v>118.63906838077732</v>
      </c>
      <c r="X128" s="74">
        <f t="shared" si="162"/>
        <v>116.45081914862372</v>
      </c>
      <c r="Y128" s="74">
        <f t="shared" si="162"/>
        <v>107.24277124238934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0.18202102737360171</v>
      </c>
      <c r="C129" s="74">
        <f t="shared" si="163"/>
        <v>0.17965288446572175</v>
      </c>
      <c r="D129" s="74">
        <f t="shared" si="163"/>
        <v>0.17797721365504915</v>
      </c>
      <c r="E129" s="74">
        <f t="shared" si="163"/>
        <v>0.33222701870023691</v>
      </c>
      <c r="F129" s="74">
        <f t="shared" si="163"/>
        <v>0.18050527944907557</v>
      </c>
      <c r="G129" s="74">
        <f t="shared" si="163"/>
        <v>0.19489067339195928</v>
      </c>
      <c r="H129" s="74">
        <f t="shared" si="163"/>
        <v>0.30707326779821542</v>
      </c>
      <c r="I129" s="74">
        <f t="shared" si="163"/>
        <v>0.24189044788716968</v>
      </c>
      <c r="J129" s="74">
        <f t="shared" si="163"/>
        <v>0.26916160014761831</v>
      </c>
      <c r="K129" s="74">
        <f t="shared" si="163"/>
        <v>0.27868762949367276</v>
      </c>
      <c r="L129" s="74">
        <f t="shared" si="163"/>
        <v>0.32515338303559199</v>
      </c>
      <c r="M129" s="74">
        <f t="shared" si="163"/>
        <v>0.34948800090751964</v>
      </c>
      <c r="N129" s="74">
        <f t="shared" si="163"/>
        <v>0.34486057960511052</v>
      </c>
      <c r="O129" s="74">
        <f t="shared" si="163"/>
        <v>0.34022767628875622</v>
      </c>
      <c r="P129" s="74">
        <f t="shared" si="163"/>
        <v>0.32624949131958764</v>
      </c>
      <c r="Q129" s="74">
        <f t="shared" si="163"/>
        <v>0.31033076324928138</v>
      </c>
      <c r="R129" s="74">
        <f t="shared" ref="R129:V129" si="164">IF(R99=0,0,R99/R$19)</f>
        <v>0.33052261589963544</v>
      </c>
      <c r="S129" s="74">
        <f t="shared" si="164"/>
        <v>0.35024665764752355</v>
      </c>
      <c r="T129" s="74">
        <f t="shared" si="164"/>
        <v>0.32893872396338641</v>
      </c>
      <c r="U129" s="74">
        <f t="shared" si="164"/>
        <v>0.33266809055878727</v>
      </c>
      <c r="V129" s="74">
        <f t="shared" si="164"/>
        <v>0.33343492243162753</v>
      </c>
      <c r="W129" s="74">
        <f t="shared" ref="W129:Y129" si="165">IF(W99=0,0,W99/W$19)</f>
        <v>0.36439634877579552</v>
      </c>
      <c r="X129" s="74">
        <f t="shared" si="165"/>
        <v>0.3513254567510497</v>
      </c>
      <c r="Y129" s="74">
        <f t="shared" si="165"/>
        <v>0.33487595738686149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28.420833385154573</v>
      </c>
      <c r="C130" s="74">
        <f t="shared" si="166"/>
        <v>29.438429361840093</v>
      </c>
      <c r="D130" s="74">
        <f t="shared" si="166"/>
        <v>29.773615826753193</v>
      </c>
      <c r="E130" s="74">
        <f t="shared" si="166"/>
        <v>30.162957905728206</v>
      </c>
      <c r="F130" s="74">
        <f t="shared" si="166"/>
        <v>30.234124283514955</v>
      </c>
      <c r="G130" s="74">
        <f t="shared" si="166"/>
        <v>30.344184410411518</v>
      </c>
      <c r="H130" s="74">
        <f t="shared" si="166"/>
        <v>29.856948599828769</v>
      </c>
      <c r="I130" s="74">
        <f t="shared" si="166"/>
        <v>28.948671834566767</v>
      </c>
      <c r="J130" s="74">
        <f t="shared" si="166"/>
        <v>29.589277484210502</v>
      </c>
      <c r="K130" s="74">
        <f t="shared" si="166"/>
        <v>29.11707938559471</v>
      </c>
      <c r="L130" s="74">
        <f t="shared" si="166"/>
        <v>29.377374266640967</v>
      </c>
      <c r="M130" s="74">
        <f t="shared" si="166"/>
        <v>28.959603442491158</v>
      </c>
      <c r="N130" s="74">
        <f t="shared" si="166"/>
        <v>28.010519755271702</v>
      </c>
      <c r="O130" s="74">
        <f t="shared" si="166"/>
        <v>25.620741659306443</v>
      </c>
      <c r="P130" s="74">
        <f t="shared" si="166"/>
        <v>25.292231941738716</v>
      </c>
      <c r="Q130" s="74">
        <f t="shared" si="166"/>
        <v>24.352762631635283</v>
      </c>
      <c r="R130" s="74">
        <f t="shared" ref="R130:V130" si="167">IF(R100=0,0,R100/R$19)</f>
        <v>24.123138324983486</v>
      </c>
      <c r="S130" s="74">
        <f t="shared" si="167"/>
        <v>25.241216575330146</v>
      </c>
      <c r="T130" s="74">
        <f t="shared" si="167"/>
        <v>26.224854259225722</v>
      </c>
      <c r="U130" s="74">
        <f t="shared" si="167"/>
        <v>25.503343148570405</v>
      </c>
      <c r="V130" s="74">
        <f t="shared" si="167"/>
        <v>25.368007369394405</v>
      </c>
      <c r="W130" s="74">
        <f t="shared" ref="W130:Y130" si="168">IF(W100=0,0,W100/W$19)</f>
        <v>24.844311738194417</v>
      </c>
      <c r="X130" s="74">
        <f t="shared" si="168"/>
        <v>25.694302254953985</v>
      </c>
      <c r="Y130" s="74">
        <f t="shared" si="168"/>
        <v>23.137192911219799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9.7957404147292912</v>
      </c>
      <c r="C131" s="193">
        <f t="shared" si="169"/>
        <v>10.08372819393888</v>
      </c>
      <c r="D131" s="193">
        <f t="shared" si="169"/>
        <v>10.298336179053257</v>
      </c>
      <c r="E131" s="193">
        <f t="shared" si="169"/>
        <v>10.470942322986819</v>
      </c>
      <c r="F131" s="193">
        <f t="shared" si="169"/>
        <v>10.703911118766234</v>
      </c>
      <c r="G131" s="193">
        <f t="shared" si="169"/>
        <v>10.850803970542563</v>
      </c>
      <c r="H131" s="193">
        <f t="shared" si="169"/>
        <v>10.602245337739195</v>
      </c>
      <c r="I131" s="193">
        <f t="shared" si="169"/>
        <v>10.027034751507149</v>
      </c>
      <c r="J131" s="193">
        <f t="shared" si="169"/>
        <v>9.5883664804458526</v>
      </c>
      <c r="K131" s="193">
        <f t="shared" si="169"/>
        <v>9.5158297451861049</v>
      </c>
      <c r="L131" s="193">
        <f t="shared" si="169"/>
        <v>9.678012915696419</v>
      </c>
      <c r="M131" s="193">
        <f t="shared" si="169"/>
        <v>8.7749904874293438</v>
      </c>
      <c r="N131" s="193">
        <f t="shared" si="169"/>
        <v>8.7979973134803</v>
      </c>
      <c r="O131" s="193">
        <f t="shared" si="169"/>
        <v>8.6788507808860906</v>
      </c>
      <c r="P131" s="193">
        <f t="shared" si="169"/>
        <v>8.1447231590063165</v>
      </c>
      <c r="Q131" s="193">
        <f t="shared" si="169"/>
        <v>7.680022794242702</v>
      </c>
      <c r="R131" s="193">
        <f t="shared" ref="R131:V131" si="170">IF(R101=0,0,R101/R$19)</f>
        <v>7.3549478531443917</v>
      </c>
      <c r="S131" s="193">
        <f t="shared" si="170"/>
        <v>7.8298911411066037</v>
      </c>
      <c r="T131" s="193">
        <f t="shared" si="170"/>
        <v>7.4081538364121098</v>
      </c>
      <c r="U131" s="193">
        <f t="shared" si="170"/>
        <v>7.3241864093067219</v>
      </c>
      <c r="V131" s="193">
        <f t="shared" si="170"/>
        <v>7.0209791103144523</v>
      </c>
      <c r="W131" s="193">
        <f t="shared" ref="W131:Y131" si="171">IF(W101=0,0,W101/W$19)</f>
        <v>7.3441292298935696</v>
      </c>
      <c r="X131" s="193">
        <f t="shared" si="171"/>
        <v>8.2516522165843966</v>
      </c>
      <c r="Y131" s="193">
        <f t="shared" si="171"/>
        <v>7.288631531992519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23.779836309340332</v>
      </c>
      <c r="C132" s="77">
        <f t="shared" si="172"/>
        <v>23.912247738786657</v>
      </c>
      <c r="D132" s="77">
        <f t="shared" si="172"/>
        <v>24.110279461517553</v>
      </c>
      <c r="E132" s="77">
        <f t="shared" si="172"/>
        <v>24.330201530465111</v>
      </c>
      <c r="F132" s="77">
        <f t="shared" si="172"/>
        <v>24.292638840824786</v>
      </c>
      <c r="G132" s="77">
        <f t="shared" si="172"/>
        <v>24.247869633245163</v>
      </c>
      <c r="H132" s="77">
        <f t="shared" si="172"/>
        <v>24.215487918708781</v>
      </c>
      <c r="I132" s="77">
        <f t="shared" si="172"/>
        <v>24.194325105929099</v>
      </c>
      <c r="J132" s="77">
        <f t="shared" si="172"/>
        <v>24.057796514103238</v>
      </c>
      <c r="K132" s="77">
        <f t="shared" si="172"/>
        <v>23.87693280918041</v>
      </c>
      <c r="L132" s="77">
        <f t="shared" si="172"/>
        <v>23.472897198530315</v>
      </c>
      <c r="M132" s="77">
        <f t="shared" si="172"/>
        <v>22.940046850157113</v>
      </c>
      <c r="N132" s="77">
        <f t="shared" si="172"/>
        <v>22.327142460448599</v>
      </c>
      <c r="O132" s="77">
        <f t="shared" si="172"/>
        <v>21.854950102103615</v>
      </c>
      <c r="P132" s="77">
        <f t="shared" si="172"/>
        <v>21.297443078973128</v>
      </c>
      <c r="Q132" s="77">
        <f t="shared" si="172"/>
        <v>20.698695647209817</v>
      </c>
      <c r="R132" s="77">
        <f t="shared" ref="R132:V132" si="173">IF(R102=0,0,R102/R$19)</f>
        <v>20.669711424104293</v>
      </c>
      <c r="S132" s="77">
        <f t="shared" si="173"/>
        <v>20.411758262697578</v>
      </c>
      <c r="T132" s="77">
        <f t="shared" si="173"/>
        <v>20.033096607973818</v>
      </c>
      <c r="U132" s="77">
        <f t="shared" si="173"/>
        <v>19.748821636017308</v>
      </c>
      <c r="V132" s="77">
        <f t="shared" si="173"/>
        <v>20.037181898418638</v>
      </c>
      <c r="W132" s="77">
        <f t="shared" ref="W132:Y132" si="174">IF(W102=0,0,W102/W$19)</f>
        <v>20.658290267280652</v>
      </c>
      <c r="X132" s="77">
        <f t="shared" si="174"/>
        <v>19.794106065949816</v>
      </c>
      <c r="Y132" s="77">
        <f t="shared" si="174"/>
        <v>19.281901125161561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131.40894090274119</v>
      </c>
      <c r="C134" s="153">
        <f t="shared" si="175"/>
        <v>140.15241127932285</v>
      </c>
      <c r="D134" s="153">
        <f t="shared" si="175"/>
        <v>134.94885979839671</v>
      </c>
      <c r="E134" s="153">
        <f t="shared" si="175"/>
        <v>132.95399354070332</v>
      </c>
      <c r="F134" s="153">
        <f t="shared" si="175"/>
        <v>129.23679581340176</v>
      </c>
      <c r="G134" s="153">
        <f t="shared" si="175"/>
        <v>127.07274269022072</v>
      </c>
      <c r="H134" s="153">
        <f t="shared" si="175"/>
        <v>128.99983652082793</v>
      </c>
      <c r="I134" s="153">
        <f t="shared" si="175"/>
        <v>111.27763853369558</v>
      </c>
      <c r="J134" s="153">
        <f t="shared" si="175"/>
        <v>126.15908427267155</v>
      </c>
      <c r="K134" s="153">
        <f t="shared" si="175"/>
        <v>120.4239768024546</v>
      </c>
      <c r="L134" s="153">
        <f t="shared" si="175"/>
        <v>130.91313866267694</v>
      </c>
      <c r="M134" s="153">
        <f t="shared" si="175"/>
        <v>116.36084290212003</v>
      </c>
      <c r="N134" s="153">
        <f t="shared" si="175"/>
        <v>123.33380427634397</v>
      </c>
      <c r="O134" s="153">
        <f t="shared" si="175"/>
        <v>132.99252316242109</v>
      </c>
      <c r="P134" s="153">
        <f t="shared" si="175"/>
        <v>111.49597588757727</v>
      </c>
      <c r="Q134" s="153">
        <f t="shared" si="175"/>
        <v>113.00294845926224</v>
      </c>
      <c r="R134" s="153">
        <f t="shared" ref="R134:V134" si="176">IF(R104=0,0,R104/R$19)</f>
        <v>118.23310910931461</v>
      </c>
      <c r="S134" s="153">
        <f t="shared" si="176"/>
        <v>119.17146734911671</v>
      </c>
      <c r="T134" s="153">
        <f t="shared" si="176"/>
        <v>118.18313191166463</v>
      </c>
      <c r="U134" s="153">
        <f t="shared" si="176"/>
        <v>123.40696570134016</v>
      </c>
      <c r="V134" s="153">
        <f t="shared" si="176"/>
        <v>124.05573630780076</v>
      </c>
      <c r="W134" s="153">
        <f t="shared" ref="W134:Y134" si="177">IF(W104=0,0,W104/W$19)</f>
        <v>126.6022327253994</v>
      </c>
      <c r="X134" s="153">
        <f t="shared" si="177"/>
        <v>127.78055372840446</v>
      </c>
      <c r="Y134" s="153">
        <f t="shared" si="177"/>
        <v>119.82771415575432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104.84203673179873</v>
      </c>
      <c r="C135" s="74">
        <f t="shared" si="178"/>
        <v>112.60655265693312</v>
      </c>
      <c r="D135" s="74">
        <f t="shared" si="178"/>
        <v>106.79736607284153</v>
      </c>
      <c r="E135" s="74">
        <f t="shared" si="178"/>
        <v>103.92434530139194</v>
      </c>
      <c r="F135" s="74">
        <f t="shared" si="178"/>
        <v>100.03117376272031</v>
      </c>
      <c r="G135" s="74">
        <f t="shared" si="178"/>
        <v>97.417919376466543</v>
      </c>
      <c r="H135" s="74">
        <f t="shared" si="178"/>
        <v>99.358800719434086</v>
      </c>
      <c r="I135" s="74">
        <f t="shared" si="178"/>
        <v>82.422367177638151</v>
      </c>
      <c r="J135" s="74">
        <f t="shared" si="178"/>
        <v>97.05341335749506</v>
      </c>
      <c r="K135" s="74">
        <f t="shared" si="178"/>
        <v>91.354915491494324</v>
      </c>
      <c r="L135" s="74">
        <f t="shared" si="178"/>
        <v>101.07947126853591</v>
      </c>
      <c r="M135" s="74">
        <f t="shared" si="178"/>
        <v>87.070100967946559</v>
      </c>
      <c r="N135" s="74">
        <f t="shared" si="178"/>
        <v>94.441845980315904</v>
      </c>
      <c r="O135" s="74">
        <f t="shared" si="178"/>
        <v>105.50731612456764</v>
      </c>
      <c r="P135" s="74">
        <f t="shared" si="178"/>
        <v>84.559030442460681</v>
      </c>
      <c r="Q135" s="74">
        <f t="shared" si="178"/>
        <v>86.870588944193699</v>
      </c>
      <c r="R135" s="74">
        <f t="shared" ref="R135:V135" si="179">IF(R105=0,0,R105/R$19)</f>
        <v>92.14876151836485</v>
      </c>
      <c r="S135" s="74">
        <f t="shared" si="179"/>
        <v>91.382183071837702</v>
      </c>
      <c r="T135" s="74">
        <f t="shared" si="179"/>
        <v>89.558273999928716</v>
      </c>
      <c r="U135" s="74">
        <f t="shared" si="179"/>
        <v>95.119963535660261</v>
      </c>
      <c r="V135" s="74">
        <f t="shared" si="179"/>
        <v>95.789071567245031</v>
      </c>
      <c r="W135" s="74">
        <f t="shared" ref="W135:Y135" si="180">IF(W105=0,0,W105/W$19)</f>
        <v>97.747630752153526</v>
      </c>
      <c r="X135" s="74">
        <f t="shared" si="180"/>
        <v>97.212226765217594</v>
      </c>
      <c r="Y135" s="74">
        <f t="shared" si="180"/>
        <v>92.032145012043742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0.35031850926337432</v>
      </c>
      <c r="C136" s="74">
        <f t="shared" si="181"/>
        <v>0.35764012600414119</v>
      </c>
      <c r="D136" s="74">
        <f t="shared" si="181"/>
        <v>0.36889034853341984</v>
      </c>
      <c r="E136" s="74">
        <f t="shared" si="181"/>
        <v>0.72969940014268875</v>
      </c>
      <c r="F136" s="74">
        <f t="shared" si="181"/>
        <v>0.42420761332395451</v>
      </c>
      <c r="G136" s="74">
        <f t="shared" si="181"/>
        <v>0.49077415624880899</v>
      </c>
      <c r="H136" s="74">
        <f t="shared" si="181"/>
        <v>0.83446017649640225</v>
      </c>
      <c r="I136" s="74">
        <f t="shared" si="181"/>
        <v>0.6848783660726333</v>
      </c>
      <c r="J136" s="74">
        <f t="shared" si="181"/>
        <v>0.7806723297627286</v>
      </c>
      <c r="K136" s="74">
        <f t="shared" si="181"/>
        <v>0.83284916852265867</v>
      </c>
      <c r="L136" s="74">
        <f t="shared" si="181"/>
        <v>1.0046897898461615</v>
      </c>
      <c r="M136" s="74">
        <f t="shared" si="181"/>
        <v>1.1215930932398237</v>
      </c>
      <c r="N136" s="74">
        <f t="shared" si="181"/>
        <v>1.1546378999101545</v>
      </c>
      <c r="O136" s="74">
        <f t="shared" si="181"/>
        <v>1.1946467357354338</v>
      </c>
      <c r="P136" s="74">
        <f t="shared" si="181"/>
        <v>1.1956586676905905</v>
      </c>
      <c r="Q136" s="74">
        <f t="shared" si="181"/>
        <v>1.1795461017125497</v>
      </c>
      <c r="R136" s="74">
        <f t="shared" ref="R136:V136" si="182">IF(R106=0,0,R106/R$19)</f>
        <v>1.2942094258139254</v>
      </c>
      <c r="S136" s="74">
        <f t="shared" si="182"/>
        <v>1.407667281283173</v>
      </c>
      <c r="T136" s="74">
        <f t="shared" si="182"/>
        <v>1.3517774375393574</v>
      </c>
      <c r="U136" s="74">
        <f t="shared" si="182"/>
        <v>1.3926976409606513</v>
      </c>
      <c r="V136" s="74">
        <f t="shared" si="182"/>
        <v>1.4163277408336317</v>
      </c>
      <c r="W136" s="74">
        <f t="shared" ref="W136:Y136" si="183">IF(W106=0,0,W106/W$19)</f>
        <v>1.5638786794054775</v>
      </c>
      <c r="X136" s="74">
        <f t="shared" si="183"/>
        <v>1.518400494983198</v>
      </c>
      <c r="Y136" s="74">
        <f t="shared" si="183"/>
        <v>1.4593556259209683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18.802746861267039</v>
      </c>
      <c r="C137" s="74">
        <f t="shared" si="184"/>
        <v>19.535568767737008</v>
      </c>
      <c r="D137" s="74">
        <f t="shared" si="184"/>
        <v>19.946628277371303</v>
      </c>
      <c r="E137" s="74">
        <f t="shared" si="184"/>
        <v>20.309770531618913</v>
      </c>
      <c r="F137" s="74">
        <f t="shared" si="184"/>
        <v>20.586143884665642</v>
      </c>
      <c r="G137" s="74">
        <f t="shared" si="184"/>
        <v>20.825704990466544</v>
      </c>
      <c r="H137" s="74">
        <f t="shared" si="184"/>
        <v>20.624429685757008</v>
      </c>
      <c r="I137" s="74">
        <f t="shared" si="184"/>
        <v>20.419504853045478</v>
      </c>
      <c r="J137" s="74">
        <f t="shared" si="184"/>
        <v>20.900599531497821</v>
      </c>
      <c r="K137" s="74">
        <f t="shared" si="184"/>
        <v>20.857572092778213</v>
      </c>
      <c r="L137" s="74">
        <f t="shared" si="184"/>
        <v>21.31065374936103</v>
      </c>
      <c r="M137" s="74">
        <f t="shared" si="184"/>
        <v>21.336657513580494</v>
      </c>
      <c r="N137" s="74">
        <f t="shared" si="184"/>
        <v>20.870595586408079</v>
      </c>
      <c r="O137" s="74">
        <f t="shared" si="184"/>
        <v>19.500034922745705</v>
      </c>
      <c r="P137" s="74">
        <f t="shared" si="184"/>
        <v>19.344524831448599</v>
      </c>
      <c r="Q137" s="74">
        <f t="shared" si="184"/>
        <v>18.89261677282073</v>
      </c>
      <c r="R137" s="74">
        <f t="shared" ref="R137:V137" si="185">IF(R107=0,0,R107/R$19)</f>
        <v>18.944968564708535</v>
      </c>
      <c r="S137" s="74">
        <f t="shared" si="185"/>
        <v>20.098284347266446</v>
      </c>
      <c r="T137" s="74">
        <f t="shared" si="185"/>
        <v>21.264946267040305</v>
      </c>
      <c r="U137" s="74">
        <f t="shared" si="185"/>
        <v>20.884591553071139</v>
      </c>
      <c r="V137" s="74">
        <f t="shared" si="185"/>
        <v>21.009264214055897</v>
      </c>
      <c r="W137" s="74">
        <f t="shared" ref="W137:Y137" si="186">IF(W107=0,0,W107/W$19)</f>
        <v>21.106947326439354</v>
      </c>
      <c r="X137" s="74">
        <f t="shared" si="186"/>
        <v>21.994396249806119</v>
      </c>
      <c r="Y137" s="74">
        <f t="shared" si="186"/>
        <v>20.032053812751922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7.4138388004120435</v>
      </c>
      <c r="C138" s="77">
        <f t="shared" si="187"/>
        <v>7.6526497286485888</v>
      </c>
      <c r="D138" s="77">
        <f t="shared" si="187"/>
        <v>7.8359750996504784</v>
      </c>
      <c r="E138" s="77">
        <f t="shared" si="187"/>
        <v>7.9901783075497841</v>
      </c>
      <c r="F138" s="77">
        <f t="shared" si="187"/>
        <v>8.1952705526918415</v>
      </c>
      <c r="G138" s="77">
        <f t="shared" si="187"/>
        <v>8.338344167038823</v>
      </c>
      <c r="H138" s="77">
        <f t="shared" si="187"/>
        <v>8.182145939140435</v>
      </c>
      <c r="I138" s="77">
        <f t="shared" si="187"/>
        <v>7.7508881369393201</v>
      </c>
      <c r="J138" s="77">
        <f t="shared" si="187"/>
        <v>7.4243990539159492</v>
      </c>
      <c r="K138" s="77">
        <f t="shared" si="187"/>
        <v>7.3786400496594089</v>
      </c>
      <c r="L138" s="77">
        <f t="shared" si="187"/>
        <v>7.518323854933862</v>
      </c>
      <c r="M138" s="77">
        <f t="shared" si="187"/>
        <v>6.832491327353174</v>
      </c>
      <c r="N138" s="77">
        <f t="shared" si="187"/>
        <v>6.8667248097098286</v>
      </c>
      <c r="O138" s="77">
        <f t="shared" si="187"/>
        <v>6.7905253793723173</v>
      </c>
      <c r="P138" s="77">
        <f t="shared" si="187"/>
        <v>6.3967619459774072</v>
      </c>
      <c r="Q138" s="77">
        <f t="shared" si="187"/>
        <v>6.0601966405352652</v>
      </c>
      <c r="R138" s="77">
        <f t="shared" ref="R138:V138" si="188">IF(R108=0,0,R108/R$19)</f>
        <v>5.8451696004272966</v>
      </c>
      <c r="S138" s="77">
        <f t="shared" si="188"/>
        <v>6.2833326487293855</v>
      </c>
      <c r="T138" s="77">
        <f t="shared" si="188"/>
        <v>6.008134207156254</v>
      </c>
      <c r="U138" s="77">
        <f t="shared" si="188"/>
        <v>6.0097129716481055</v>
      </c>
      <c r="V138" s="77">
        <f t="shared" si="188"/>
        <v>5.8410727856661993</v>
      </c>
      <c r="W138" s="77">
        <f t="shared" ref="W138:Y138" si="189">IF(W108=0,0,W108/W$19)</f>
        <v>6.183775967401048</v>
      </c>
      <c r="X138" s="77">
        <f t="shared" si="189"/>
        <v>7.0555302183975384</v>
      </c>
      <c r="Y138" s="77">
        <f t="shared" si="189"/>
        <v>6.3041597050376934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37.586051792515079</v>
      </c>
      <c r="C140" s="203">
        <f t="shared" si="190"/>
        <v>40.758028658705371</v>
      </c>
      <c r="D140" s="203">
        <f t="shared" si="190"/>
        <v>37.703998671225946</v>
      </c>
      <c r="E140" s="203">
        <f t="shared" si="190"/>
        <v>36.812022380176984</v>
      </c>
      <c r="F140" s="203">
        <f t="shared" si="190"/>
        <v>34.301135285285568</v>
      </c>
      <c r="G140" s="203">
        <f t="shared" si="190"/>
        <v>33.266202339211695</v>
      </c>
      <c r="H140" s="203">
        <f t="shared" si="190"/>
        <v>33.705319585229624</v>
      </c>
      <c r="I140" s="203">
        <f t="shared" si="190"/>
        <v>25.792020932305643</v>
      </c>
      <c r="J140" s="203">
        <f t="shared" si="190"/>
        <v>30.783259277520123</v>
      </c>
      <c r="K140" s="203">
        <f t="shared" si="190"/>
        <v>28.5361493769128</v>
      </c>
      <c r="L140" s="203">
        <f t="shared" si="190"/>
        <v>30.224637493704446</v>
      </c>
      <c r="M140" s="203">
        <f t="shared" si="190"/>
        <v>25.618011299740601</v>
      </c>
      <c r="N140" s="203">
        <f t="shared" si="190"/>
        <v>26.90765647468444</v>
      </c>
      <c r="O140" s="203">
        <f t="shared" si="190"/>
        <v>28.303756426700048</v>
      </c>
      <c r="P140" s="203">
        <f t="shared" si="190"/>
        <v>23.315779190347222</v>
      </c>
      <c r="Q140" s="203">
        <f t="shared" si="190"/>
        <v>23.131682604786722</v>
      </c>
      <c r="R140" s="203">
        <f t="shared" ref="R140:V140" si="191">IF(R110=0,0,R110/R$19)</f>
        <v>24.183260908951738</v>
      </c>
      <c r="S140" s="203">
        <f t="shared" si="191"/>
        <v>23.543686910686525</v>
      </c>
      <c r="T140" s="203">
        <f t="shared" si="191"/>
        <v>22.849887199395457</v>
      </c>
      <c r="U140" s="203">
        <f t="shared" si="191"/>
        <v>23.905863596787594</v>
      </c>
      <c r="V140" s="203">
        <f t="shared" si="191"/>
        <v>24.218177294716661</v>
      </c>
      <c r="W140" s="203">
        <f t="shared" ref="W140:Y140" si="192">IF(W110=0,0,W110/W$19)</f>
        <v>22.036504523539595</v>
      </c>
      <c r="X140" s="203">
        <f t="shared" si="192"/>
        <v>22.011813323383542</v>
      </c>
      <c r="Y140" s="203">
        <f t="shared" si="192"/>
        <v>20.544320609854474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37.586051792515079</v>
      </c>
      <c r="C141" s="192">
        <f t="shared" si="193"/>
        <v>40.758028658705371</v>
      </c>
      <c r="D141" s="192">
        <f t="shared" si="193"/>
        <v>37.703998671225946</v>
      </c>
      <c r="E141" s="192">
        <f t="shared" si="193"/>
        <v>36.812022380176984</v>
      </c>
      <c r="F141" s="192">
        <f t="shared" si="193"/>
        <v>34.301135285285568</v>
      </c>
      <c r="G141" s="192">
        <f t="shared" si="193"/>
        <v>33.266202339211695</v>
      </c>
      <c r="H141" s="192">
        <f t="shared" si="193"/>
        <v>33.705319585229624</v>
      </c>
      <c r="I141" s="192">
        <f t="shared" si="193"/>
        <v>25.792020932305643</v>
      </c>
      <c r="J141" s="192">
        <f t="shared" si="193"/>
        <v>30.783259277520123</v>
      </c>
      <c r="K141" s="192">
        <f t="shared" si="193"/>
        <v>28.5361493769128</v>
      </c>
      <c r="L141" s="192">
        <f t="shared" si="193"/>
        <v>30.224637493704446</v>
      </c>
      <c r="M141" s="192">
        <f t="shared" si="193"/>
        <v>25.618011299740601</v>
      </c>
      <c r="N141" s="192">
        <f t="shared" si="193"/>
        <v>26.90765647468444</v>
      </c>
      <c r="O141" s="192">
        <f t="shared" si="193"/>
        <v>28.303756426700048</v>
      </c>
      <c r="P141" s="192">
        <f t="shared" si="193"/>
        <v>23.315779190347222</v>
      </c>
      <c r="Q141" s="192">
        <f t="shared" si="193"/>
        <v>23.131682604786722</v>
      </c>
      <c r="R141" s="192">
        <f t="shared" ref="R141:V141" si="194">IF(R111=0,0,R111/R$19)</f>
        <v>24.183260908951738</v>
      </c>
      <c r="S141" s="192">
        <f t="shared" si="194"/>
        <v>23.543686910686525</v>
      </c>
      <c r="T141" s="192">
        <f t="shared" si="194"/>
        <v>22.849887199395457</v>
      </c>
      <c r="U141" s="192">
        <f t="shared" si="194"/>
        <v>23.905863596787594</v>
      </c>
      <c r="V141" s="192">
        <f t="shared" si="194"/>
        <v>24.218177294716661</v>
      </c>
      <c r="W141" s="192">
        <f t="shared" ref="W141:Y141" si="195">IF(W111=0,0,W111/W$19)</f>
        <v>22.036504523539595</v>
      </c>
      <c r="X141" s="192">
        <f t="shared" si="195"/>
        <v>22.011813323383542</v>
      </c>
      <c r="Y141" s="192">
        <f t="shared" si="195"/>
        <v>20.544320609854474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32.775997459001395</v>
      </c>
      <c r="C142" s="74">
        <f t="shared" si="196"/>
        <v>35.678277624883542</v>
      </c>
      <c r="D142" s="74">
        <f t="shared" si="196"/>
        <v>32.651198978759105</v>
      </c>
      <c r="E142" s="74">
        <f t="shared" si="196"/>
        <v>31.667235392721327</v>
      </c>
      <c r="F142" s="74">
        <f t="shared" si="196"/>
        <v>29.253443127429886</v>
      </c>
      <c r="G142" s="74">
        <f t="shared" si="196"/>
        <v>28.205452282718419</v>
      </c>
      <c r="H142" s="74">
        <f t="shared" si="196"/>
        <v>28.711999007581422</v>
      </c>
      <c r="I142" s="74">
        <f t="shared" si="196"/>
        <v>21.34048607552532</v>
      </c>
      <c r="J142" s="74">
        <f t="shared" si="196"/>
        <v>26.043237939542085</v>
      </c>
      <c r="K142" s="74">
        <f t="shared" si="196"/>
        <v>23.969465451773001</v>
      </c>
      <c r="L142" s="74">
        <f t="shared" si="196"/>
        <v>25.728409304426819</v>
      </c>
      <c r="M142" s="74">
        <f t="shared" si="196"/>
        <v>21.373790017828309</v>
      </c>
      <c r="N142" s="74">
        <f t="shared" si="196"/>
        <v>22.742995749896039</v>
      </c>
      <c r="O142" s="74">
        <f t="shared" si="196"/>
        <v>24.729585599913825</v>
      </c>
      <c r="P142" s="74">
        <f t="shared" si="196"/>
        <v>19.742270983667868</v>
      </c>
      <c r="Q142" s="74">
        <f t="shared" si="196"/>
        <v>19.739480298546962</v>
      </c>
      <c r="R142" s="74">
        <f t="shared" ref="R142:V142" si="197">IF(R112=0,0,R112/R$19)</f>
        <v>20.723140155164455</v>
      </c>
      <c r="S142" s="74">
        <f t="shared" si="197"/>
        <v>19.922516553714388</v>
      </c>
      <c r="T142" s="74">
        <f t="shared" si="197"/>
        <v>19.093350942826483</v>
      </c>
      <c r="U142" s="74">
        <f t="shared" si="197"/>
        <v>20.066906919210101</v>
      </c>
      <c r="V142" s="74">
        <f t="shared" si="197"/>
        <v>20.345528391356723</v>
      </c>
      <c r="W142" s="74">
        <f t="shared" ref="W142:Y142" si="198">IF(W112=0,0,W112/W$19)</f>
        <v>18.522313124107644</v>
      </c>
      <c r="X142" s="74">
        <f t="shared" si="198"/>
        <v>18.366072508468712</v>
      </c>
      <c r="Y142" s="74">
        <f t="shared" si="198"/>
        <v>17.248363610759927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4.7545847076707028</v>
      </c>
      <c r="C144" s="74">
        <f t="shared" si="202"/>
        <v>5.0233739156262143</v>
      </c>
      <c r="D144" s="74">
        <f t="shared" si="202"/>
        <v>4.992300484857088</v>
      </c>
      <c r="E144" s="74">
        <f t="shared" si="202"/>
        <v>5.0806970879426627</v>
      </c>
      <c r="F144" s="74">
        <f t="shared" si="202"/>
        <v>4.9820879610492677</v>
      </c>
      <c r="G144" s="74">
        <f t="shared" si="202"/>
        <v>4.9944729589659671</v>
      </c>
      <c r="H144" s="74">
        <f t="shared" si="202"/>
        <v>4.9304523381577523</v>
      </c>
      <c r="I144" s="74">
        <f t="shared" si="202"/>
        <v>4.3867748415159111</v>
      </c>
      <c r="J144" s="74">
        <f t="shared" si="202"/>
        <v>4.6827091845187718</v>
      </c>
      <c r="K144" s="74">
        <f t="shared" si="202"/>
        <v>4.5069091399137333</v>
      </c>
      <c r="L144" s="74">
        <f t="shared" si="202"/>
        <v>4.4349916227216326</v>
      </c>
      <c r="M144" s="74">
        <f t="shared" si="202"/>
        <v>4.1906072742505156</v>
      </c>
      <c r="N144" s="74">
        <f t="shared" si="202"/>
        <v>4.106989160213609</v>
      </c>
      <c r="O144" s="74">
        <f t="shared" si="202"/>
        <v>3.5097649215587836</v>
      </c>
      <c r="P144" s="74">
        <f t="shared" si="202"/>
        <v>3.5170944243523952</v>
      </c>
      <c r="Q144" s="74">
        <f t="shared" si="202"/>
        <v>3.3372889861775024</v>
      </c>
      <c r="R144" s="74">
        <f t="shared" ref="R144:V144" si="203">IF(R114=0,0,R114/R$19)</f>
        <v>3.4089161479197569</v>
      </c>
      <c r="S144" s="74">
        <f t="shared" si="203"/>
        <v>3.5674895830597415</v>
      </c>
      <c r="T144" s="74">
        <f t="shared" si="203"/>
        <v>3.6991282776539909</v>
      </c>
      <c r="U144" s="74">
        <f t="shared" si="203"/>
        <v>3.7749807980984649</v>
      </c>
      <c r="V144" s="74">
        <f t="shared" si="203"/>
        <v>3.8110416956562689</v>
      </c>
      <c r="W144" s="74">
        <f t="shared" ref="W144:Y144" si="204">IF(W114=0,0,W114/W$19)</f>
        <v>3.4435893568519265</v>
      </c>
      <c r="X144" s="74">
        <f t="shared" si="204"/>
        <v>3.585382875112145</v>
      </c>
      <c r="Y144" s="74">
        <f t="shared" si="204"/>
        <v>3.2408996310134048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5.5469625842983115E-2</v>
      </c>
      <c r="C145" s="193">
        <f t="shared" si="205"/>
        <v>5.6377118195615528E-2</v>
      </c>
      <c r="D145" s="193">
        <f t="shared" si="205"/>
        <v>6.0499207609759853E-2</v>
      </c>
      <c r="E145" s="193">
        <f t="shared" si="205"/>
        <v>6.4089899512994541E-2</v>
      </c>
      <c r="F145" s="193">
        <f t="shared" si="205"/>
        <v>6.5604196806417367E-2</v>
      </c>
      <c r="G145" s="193">
        <f t="shared" si="205"/>
        <v>6.6277097527303361E-2</v>
      </c>
      <c r="H145" s="193">
        <f t="shared" si="205"/>
        <v>6.2868239490453268E-2</v>
      </c>
      <c r="I145" s="193">
        <f t="shared" si="205"/>
        <v>6.4760015264411511E-2</v>
      </c>
      <c r="J145" s="193">
        <f t="shared" si="205"/>
        <v>5.7312153459271001E-2</v>
      </c>
      <c r="K145" s="193">
        <f t="shared" si="205"/>
        <v>5.9774785226067502E-2</v>
      </c>
      <c r="L145" s="193">
        <f t="shared" si="205"/>
        <v>6.123656655599638E-2</v>
      </c>
      <c r="M145" s="193">
        <f t="shared" si="205"/>
        <v>5.3614007661779595E-2</v>
      </c>
      <c r="N145" s="193">
        <f t="shared" si="205"/>
        <v>5.7671564574793464E-2</v>
      </c>
      <c r="O145" s="193">
        <f t="shared" si="205"/>
        <v>6.4405905227439081E-2</v>
      </c>
      <c r="P145" s="193">
        <f t="shared" si="205"/>
        <v>5.6413782326954466E-2</v>
      </c>
      <c r="Q145" s="193">
        <f t="shared" si="205"/>
        <v>5.4913320062255799E-2</v>
      </c>
      <c r="R145" s="193">
        <f t="shared" ref="R145:V145" si="206">IF(R115=0,0,R115/R$19)</f>
        <v>5.1204605867529153E-2</v>
      </c>
      <c r="S145" s="193">
        <f t="shared" si="206"/>
        <v>5.3680773912391941E-2</v>
      </c>
      <c r="T145" s="193">
        <f t="shared" si="206"/>
        <v>5.7407978914985856E-2</v>
      </c>
      <c r="U145" s="193">
        <f t="shared" si="206"/>
        <v>6.3975879479025249E-2</v>
      </c>
      <c r="V145" s="193">
        <f t="shared" si="206"/>
        <v>6.1607207703669349E-2</v>
      </c>
      <c r="W145" s="193">
        <f t="shared" ref="W145:Y145" si="207">IF(W115=0,0,W115/W$19)</f>
        <v>7.0602042580023172E-2</v>
      </c>
      <c r="X145" s="193">
        <f t="shared" si="207"/>
        <v>6.0357939802685487E-2</v>
      </c>
      <c r="Y145" s="193">
        <f t="shared" si="207"/>
        <v>5.5057368081143344E-2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9245.5729872671509</v>
      </c>
      <c r="C150" s="203">
        <f t="shared" si="211"/>
        <v>9874.3406175137843</v>
      </c>
      <c r="D150" s="203">
        <f t="shared" si="211"/>
        <v>9488.7594004530001</v>
      </c>
      <c r="E150" s="203">
        <f t="shared" si="211"/>
        <v>9383.8814694266839</v>
      </c>
      <c r="F150" s="203">
        <f t="shared" si="211"/>
        <v>9104.9372428191837</v>
      </c>
      <c r="G150" s="203">
        <f t="shared" si="211"/>
        <v>8950.9601289072762</v>
      </c>
      <c r="H150" s="203">
        <f t="shared" si="211"/>
        <v>9092.6076986709832</v>
      </c>
      <c r="I150" s="203">
        <f t="shared" si="211"/>
        <v>7823.9572550808707</v>
      </c>
      <c r="J150" s="203">
        <f t="shared" si="211"/>
        <v>8815.4907796954103</v>
      </c>
      <c r="K150" s="203">
        <f t="shared" si="211"/>
        <v>8375.3254723559385</v>
      </c>
      <c r="L150" s="203">
        <f t="shared" si="211"/>
        <v>9008.3882648861345</v>
      </c>
      <c r="M150" s="203">
        <f t="shared" si="211"/>
        <v>8042.0094396722388</v>
      </c>
      <c r="N150" s="203">
        <f t="shared" si="211"/>
        <v>8478.9357246983909</v>
      </c>
      <c r="O150" s="203">
        <f t="shared" si="211"/>
        <v>8927.8739218118335</v>
      </c>
      <c r="P150" s="203">
        <f t="shared" si="211"/>
        <v>7613.3025869588082</v>
      </c>
      <c r="Q150" s="203">
        <f t="shared" si="211"/>
        <v>7750.9873852454411</v>
      </c>
      <c r="R150" s="203">
        <f t="shared" ref="R150:V150" si="212">IF(R96=0,0,R96/R$17)</f>
        <v>7932.595243137861</v>
      </c>
      <c r="S150" s="203">
        <f t="shared" si="212"/>
        <v>7862.4153347970341</v>
      </c>
      <c r="T150" s="203">
        <f t="shared" si="212"/>
        <v>7692.305319364591</v>
      </c>
      <c r="U150" s="203">
        <f t="shared" si="212"/>
        <v>7928.2957909996103</v>
      </c>
      <c r="V150" s="203">
        <f t="shared" si="212"/>
        <v>7932.5020439969085</v>
      </c>
      <c r="W150" s="203">
        <f t="shared" ref="W150:Y150" si="213">IF(W96=0,0,W96/W$17)</f>
        <v>7876.8244581617646</v>
      </c>
      <c r="X150" s="203">
        <f t="shared" si="213"/>
        <v>7808.3662885805561</v>
      </c>
      <c r="Y150" s="203">
        <f t="shared" si="213"/>
        <v>7137.3194639301764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8325.2928828992899</v>
      </c>
      <c r="C151" s="192">
        <f t="shared" si="214"/>
        <v>8940.0638743143354</v>
      </c>
      <c r="D151" s="192">
        <f t="shared" si="214"/>
        <v>8540.2144343662421</v>
      </c>
      <c r="E151" s="192">
        <f t="shared" si="214"/>
        <v>8419.3709650058172</v>
      </c>
      <c r="F151" s="192">
        <f t="shared" si="214"/>
        <v>8133.2284043157169</v>
      </c>
      <c r="G151" s="192">
        <f t="shared" si="214"/>
        <v>7973.1641205111446</v>
      </c>
      <c r="H151" s="192">
        <f t="shared" si="214"/>
        <v>8107.6569583780274</v>
      </c>
      <c r="I151" s="192">
        <f t="shared" si="214"/>
        <v>6831.9135484148646</v>
      </c>
      <c r="J151" s="192">
        <f t="shared" si="214"/>
        <v>7822.5465516569384</v>
      </c>
      <c r="K151" s="192">
        <f t="shared" si="214"/>
        <v>7382.4757162529959</v>
      </c>
      <c r="L151" s="192">
        <f t="shared" si="214"/>
        <v>8018.0819066398381</v>
      </c>
      <c r="M151" s="192">
        <f t="shared" si="214"/>
        <v>7060.1831387342427</v>
      </c>
      <c r="N151" s="192">
        <f t="shared" si="214"/>
        <v>7508.9629433539849</v>
      </c>
      <c r="O151" s="192">
        <f t="shared" si="214"/>
        <v>7974.8345716394142</v>
      </c>
      <c r="P151" s="192">
        <f t="shared" si="214"/>
        <v>6671.2424851725909</v>
      </c>
      <c r="Q151" s="192">
        <f t="shared" si="214"/>
        <v>6815.2173644075783</v>
      </c>
      <c r="R151" s="192">
        <f t="shared" ref="R151:V151" si="215">IF(R97=0,0,R97/R$17)</f>
        <v>7002.4325175799086</v>
      </c>
      <c r="S151" s="192">
        <f t="shared" si="215"/>
        <v>6940.8122382800339</v>
      </c>
      <c r="T151" s="192">
        <f t="shared" si="215"/>
        <v>6784.0265432998731</v>
      </c>
      <c r="U151" s="192">
        <f t="shared" si="215"/>
        <v>7028.4465470859423</v>
      </c>
      <c r="V151" s="192">
        <f t="shared" si="215"/>
        <v>7013.3667271864142</v>
      </c>
      <c r="W151" s="192">
        <f t="shared" ref="W151:Y151" si="216">IF(W97=0,0,W97/W$17)</f>
        <v>6929.9432217019785</v>
      </c>
      <c r="X151" s="192">
        <f t="shared" si="216"/>
        <v>6902.082530912031</v>
      </c>
      <c r="Y151" s="192">
        <f t="shared" si="216"/>
        <v>6262.34243472444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6839.2665538901329</v>
      </c>
      <c r="C152" s="74">
        <f t="shared" si="217"/>
        <v>7388.8722606096881</v>
      </c>
      <c r="D152" s="74">
        <f t="shared" si="217"/>
        <v>6956.7044710161281</v>
      </c>
      <c r="E152" s="74">
        <f t="shared" si="217"/>
        <v>6795.3704401396944</v>
      </c>
      <c r="F152" s="74">
        <f t="shared" si="217"/>
        <v>6488.4812169638308</v>
      </c>
      <c r="G152" s="74">
        <f t="shared" si="217"/>
        <v>6304.1161117800821</v>
      </c>
      <c r="H152" s="74">
        <f t="shared" si="217"/>
        <v>6449.5129970546614</v>
      </c>
      <c r="I152" s="74">
        <f t="shared" si="217"/>
        <v>5223.8682668140873</v>
      </c>
      <c r="J152" s="74">
        <f t="shared" si="217"/>
        <v>6194.4474081145727</v>
      </c>
      <c r="K152" s="74">
        <f t="shared" si="217"/>
        <v>5764.455107753377</v>
      </c>
      <c r="L152" s="74">
        <f t="shared" si="217"/>
        <v>6356.6423585849479</v>
      </c>
      <c r="M152" s="74">
        <f t="shared" si="217"/>
        <v>5430.1972223581233</v>
      </c>
      <c r="N152" s="74">
        <f t="shared" si="217"/>
        <v>5894.8842444002312</v>
      </c>
      <c r="O152" s="74">
        <f t="shared" si="217"/>
        <v>6464.2792283571061</v>
      </c>
      <c r="P152" s="74">
        <f t="shared" si="217"/>
        <v>5177.7783243958347</v>
      </c>
      <c r="Q152" s="74">
        <f t="shared" si="217"/>
        <v>5353.0132223634482</v>
      </c>
      <c r="R152" s="74">
        <f t="shared" ref="R152:V152" si="218">IF(R98=0,0,R98/R$17)</f>
        <v>5571.0055544750549</v>
      </c>
      <c r="S152" s="74">
        <f t="shared" si="218"/>
        <v>5431.8180945840859</v>
      </c>
      <c r="T152" s="74">
        <f t="shared" si="218"/>
        <v>5244.2288727887499</v>
      </c>
      <c r="U152" s="74">
        <f t="shared" si="218"/>
        <v>5517.5119033929159</v>
      </c>
      <c r="V152" s="74">
        <f t="shared" si="218"/>
        <v>5512.3406190870264</v>
      </c>
      <c r="W152" s="74">
        <f t="shared" ref="W152:Y152" si="219">IF(W98=0,0,W98/W$17)</f>
        <v>5437.8705259433264</v>
      </c>
      <c r="X152" s="74">
        <f t="shared" si="219"/>
        <v>5331.7631829375787</v>
      </c>
      <c r="Y152" s="74">
        <f t="shared" si="219"/>
        <v>4866.4787137098219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7.0442171211552056</v>
      </c>
      <c r="C153" s="74">
        <f t="shared" si="220"/>
        <v>7.0192277045026303</v>
      </c>
      <c r="D153" s="74">
        <f t="shared" si="220"/>
        <v>7.0019673708095134</v>
      </c>
      <c r="E153" s="74">
        <f t="shared" si="220"/>
        <v>13.170316283141808</v>
      </c>
      <c r="F153" s="74">
        <f t="shared" si="220"/>
        <v>7.2202355860344234</v>
      </c>
      <c r="G153" s="74">
        <f t="shared" si="220"/>
        <v>7.8589717529254308</v>
      </c>
      <c r="H153" s="74">
        <f t="shared" si="220"/>
        <v>12.490024708870571</v>
      </c>
      <c r="I153" s="74">
        <f t="shared" si="220"/>
        <v>9.918271969912551</v>
      </c>
      <c r="J153" s="74">
        <f t="shared" si="220"/>
        <v>11.109182718354997</v>
      </c>
      <c r="K153" s="74">
        <f t="shared" si="220"/>
        <v>11.588378925508989</v>
      </c>
      <c r="L153" s="74">
        <f t="shared" si="220"/>
        <v>13.718011027867563</v>
      </c>
      <c r="M153" s="74">
        <f t="shared" si="220"/>
        <v>14.957969065825822</v>
      </c>
      <c r="N153" s="74">
        <f t="shared" si="220"/>
        <v>14.982005698587365</v>
      </c>
      <c r="O153" s="74">
        <f t="shared" si="220"/>
        <v>14.836472378388017</v>
      </c>
      <c r="P153" s="74">
        <f t="shared" si="220"/>
        <v>14.431151564089621</v>
      </c>
      <c r="Q153" s="74">
        <f t="shared" si="220"/>
        <v>14.029783796137679</v>
      </c>
      <c r="R153" s="74">
        <f t="shared" ref="R153:V153" si="221">IF(R99=0,0,R99/R$17)</f>
        <v>14.873928859269112</v>
      </c>
      <c r="S153" s="74">
        <f t="shared" si="221"/>
        <v>15.813846121359484</v>
      </c>
      <c r="T153" s="74">
        <f t="shared" si="221"/>
        <v>14.913723397252276</v>
      </c>
      <c r="U153" s="74">
        <f t="shared" si="221"/>
        <v>15.157923610874152</v>
      </c>
      <c r="V153" s="74">
        <f t="shared" si="221"/>
        <v>15.29515550732528</v>
      </c>
      <c r="W153" s="74">
        <f t="shared" ref="W153:Y153" si="222">IF(W99=0,0,W99/W$17)</f>
        <v>16.70225661591865</v>
      </c>
      <c r="X153" s="74">
        <f t="shared" si="222"/>
        <v>16.085624379707195</v>
      </c>
      <c r="Y153" s="74">
        <f t="shared" si="222"/>
        <v>15.196051906127996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1099.8867769177334</v>
      </c>
      <c r="C154" s="74">
        <f t="shared" si="223"/>
        <v>1150.1904885534871</v>
      </c>
      <c r="D154" s="74">
        <f t="shared" si="223"/>
        <v>1171.3515581494735</v>
      </c>
      <c r="E154" s="74">
        <f t="shared" si="223"/>
        <v>1195.7356665562788</v>
      </c>
      <c r="F154" s="74">
        <f t="shared" si="223"/>
        <v>1209.369059623592</v>
      </c>
      <c r="G154" s="74">
        <f t="shared" si="223"/>
        <v>1223.6300690868422</v>
      </c>
      <c r="H154" s="74">
        <f t="shared" si="223"/>
        <v>1214.4138381605719</v>
      </c>
      <c r="I154" s="74">
        <f t="shared" si="223"/>
        <v>1186.9869311950201</v>
      </c>
      <c r="J154" s="74">
        <f t="shared" si="223"/>
        <v>1221.2466038837765</v>
      </c>
      <c r="K154" s="74">
        <f t="shared" si="223"/>
        <v>1210.7453414327408</v>
      </c>
      <c r="L154" s="74">
        <f t="shared" si="223"/>
        <v>1239.4124286735789</v>
      </c>
      <c r="M154" s="74">
        <f t="shared" si="223"/>
        <v>1239.4613014653728</v>
      </c>
      <c r="N154" s="74">
        <f t="shared" si="223"/>
        <v>1216.8794910523188</v>
      </c>
      <c r="O154" s="74">
        <f t="shared" si="223"/>
        <v>1117.2560389223027</v>
      </c>
      <c r="P154" s="74">
        <f t="shared" si="223"/>
        <v>1118.7635299262342</v>
      </c>
      <c r="Q154" s="74">
        <f t="shared" si="223"/>
        <v>1100.9672098993719</v>
      </c>
      <c r="R154" s="74">
        <f t="shared" ref="R154:V154" si="224">IF(R100=0,0,R100/R$17)</f>
        <v>1085.5712318852804</v>
      </c>
      <c r="S154" s="74">
        <f t="shared" si="224"/>
        <v>1139.6560284663194</v>
      </c>
      <c r="T154" s="74">
        <f t="shared" si="224"/>
        <v>1189.0063226453065</v>
      </c>
      <c r="U154" s="74">
        <f t="shared" si="224"/>
        <v>1162.0523225374602</v>
      </c>
      <c r="V154" s="74">
        <f t="shared" si="224"/>
        <v>1163.6682048666453</v>
      </c>
      <c r="W154" s="74">
        <f t="shared" ref="W154:Y154" si="225">IF(W100=0,0,W100/W$17)</f>
        <v>1138.7492533645438</v>
      </c>
      <c r="X154" s="74">
        <f t="shared" si="225"/>
        <v>1176.4274032232322</v>
      </c>
      <c r="Y154" s="74">
        <f t="shared" si="225"/>
        <v>1049.9230436982909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379.09533497026916</v>
      </c>
      <c r="C155" s="193">
        <f t="shared" si="226"/>
        <v>393.98189744665672</v>
      </c>
      <c r="D155" s="193">
        <f t="shared" si="226"/>
        <v>405.15643782982846</v>
      </c>
      <c r="E155" s="193">
        <f t="shared" si="226"/>
        <v>415.09454202670378</v>
      </c>
      <c r="F155" s="193">
        <f t="shared" si="226"/>
        <v>428.15789214225833</v>
      </c>
      <c r="G155" s="193">
        <f t="shared" si="226"/>
        <v>437.55896789129463</v>
      </c>
      <c r="H155" s="193">
        <f t="shared" si="226"/>
        <v>431.24009845392322</v>
      </c>
      <c r="I155" s="193">
        <f t="shared" si="226"/>
        <v>411.14007843584415</v>
      </c>
      <c r="J155" s="193">
        <f t="shared" si="226"/>
        <v>395.74335694023375</v>
      </c>
      <c r="K155" s="193">
        <f t="shared" si="226"/>
        <v>395.6868881413692</v>
      </c>
      <c r="L155" s="193">
        <f t="shared" si="226"/>
        <v>408.30910835344332</v>
      </c>
      <c r="M155" s="193">
        <f t="shared" si="226"/>
        <v>375.56664584492131</v>
      </c>
      <c r="N155" s="193">
        <f t="shared" si="226"/>
        <v>382.21720220284891</v>
      </c>
      <c r="O155" s="193">
        <f t="shared" si="226"/>
        <v>378.46283198161768</v>
      </c>
      <c r="P155" s="193">
        <f t="shared" si="226"/>
        <v>360.26947928643142</v>
      </c>
      <c r="Q155" s="193">
        <f t="shared" si="226"/>
        <v>347.20714834862179</v>
      </c>
      <c r="R155" s="193">
        <f t="shared" ref="R155:V155" si="227">IF(R101=0,0,R101/R$17)</f>
        <v>330.98180236030385</v>
      </c>
      <c r="S155" s="193">
        <f t="shared" si="227"/>
        <v>353.5242691082712</v>
      </c>
      <c r="T155" s="193">
        <f t="shared" si="227"/>
        <v>335.87762446856573</v>
      </c>
      <c r="U155" s="193">
        <f t="shared" si="227"/>
        <v>333.72439754469082</v>
      </c>
      <c r="V155" s="193">
        <f t="shared" si="227"/>
        <v>322.06274772541877</v>
      </c>
      <c r="W155" s="193">
        <f t="shared" ref="W155:Y155" si="228">IF(W101=0,0,W101/W$17)</f>
        <v>336.62118577819064</v>
      </c>
      <c r="X155" s="193">
        <f t="shared" si="228"/>
        <v>377.80632037151207</v>
      </c>
      <c r="Y155" s="193">
        <f t="shared" si="228"/>
        <v>330.74462541019977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920.28010436786076</v>
      </c>
      <c r="C156" s="77">
        <f t="shared" si="229"/>
        <v>934.27674319945061</v>
      </c>
      <c r="D156" s="77">
        <f t="shared" si="229"/>
        <v>948.54496608676016</v>
      </c>
      <c r="E156" s="77">
        <f t="shared" si="229"/>
        <v>964.51050442086705</v>
      </c>
      <c r="F156" s="77">
        <f t="shared" si="229"/>
        <v>971.70883850346809</v>
      </c>
      <c r="G156" s="77">
        <f t="shared" si="229"/>
        <v>977.79600839613204</v>
      </c>
      <c r="H156" s="77">
        <f t="shared" si="229"/>
        <v>984.95074029295643</v>
      </c>
      <c r="I156" s="77">
        <f t="shared" si="229"/>
        <v>992.04370666600573</v>
      </c>
      <c r="J156" s="77">
        <f t="shared" si="229"/>
        <v>992.94422803847203</v>
      </c>
      <c r="K156" s="77">
        <f t="shared" si="229"/>
        <v>992.84975610294327</v>
      </c>
      <c r="L156" s="77">
        <f t="shared" si="229"/>
        <v>990.30635824629746</v>
      </c>
      <c r="M156" s="77">
        <f t="shared" si="229"/>
        <v>981.82630093799651</v>
      </c>
      <c r="N156" s="77">
        <f t="shared" si="229"/>
        <v>969.97278134440569</v>
      </c>
      <c r="O156" s="77">
        <f t="shared" si="229"/>
        <v>953.03935017241986</v>
      </c>
      <c r="P156" s="77">
        <f t="shared" si="229"/>
        <v>942.06010178621864</v>
      </c>
      <c r="Q156" s="77">
        <f t="shared" si="229"/>
        <v>935.77002083786249</v>
      </c>
      <c r="R156" s="77">
        <f t="shared" ref="R156:V156" si="230">IF(R102=0,0,R102/R$17)</f>
        <v>930.16272555795285</v>
      </c>
      <c r="S156" s="77">
        <f t="shared" si="230"/>
        <v>921.60309651700061</v>
      </c>
      <c r="T156" s="77">
        <f t="shared" si="230"/>
        <v>908.27877606471679</v>
      </c>
      <c r="U156" s="77">
        <f t="shared" si="230"/>
        <v>899.84924391367008</v>
      </c>
      <c r="V156" s="77">
        <f t="shared" si="230"/>
        <v>919.13531681049335</v>
      </c>
      <c r="W156" s="77">
        <f t="shared" ref="W156:Y156" si="231">IF(W102=0,0,W102/W$17)</f>
        <v>946.88123645978453</v>
      </c>
      <c r="X156" s="77">
        <f t="shared" si="231"/>
        <v>906.28375766852571</v>
      </c>
      <c r="Y156" s="77">
        <f t="shared" si="231"/>
        <v>874.97702920573647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5085.5284399642478</v>
      </c>
      <c r="C158" s="153">
        <f t="shared" si="232"/>
        <v>5475.902549688114</v>
      </c>
      <c r="D158" s="153">
        <f t="shared" si="232"/>
        <v>5309.1488153518176</v>
      </c>
      <c r="E158" s="153">
        <f t="shared" si="232"/>
        <v>5270.6313679375862</v>
      </c>
      <c r="F158" s="153">
        <f t="shared" si="232"/>
        <v>5169.4893080412157</v>
      </c>
      <c r="G158" s="153">
        <f t="shared" si="232"/>
        <v>5124.2118362468982</v>
      </c>
      <c r="H158" s="153">
        <f t="shared" si="232"/>
        <v>5246.9925406993343</v>
      </c>
      <c r="I158" s="153">
        <f t="shared" si="232"/>
        <v>4562.7344642465114</v>
      </c>
      <c r="J158" s="153">
        <f t="shared" si="232"/>
        <v>5206.9995051181368</v>
      </c>
      <c r="K158" s="153">
        <f t="shared" si="232"/>
        <v>5007.4654459509547</v>
      </c>
      <c r="L158" s="153">
        <f t="shared" si="232"/>
        <v>5523.1406885616761</v>
      </c>
      <c r="M158" s="153">
        <f t="shared" si="232"/>
        <v>4980.2049972636987</v>
      </c>
      <c r="N158" s="153">
        <f t="shared" si="232"/>
        <v>5358.0718347469301</v>
      </c>
      <c r="O158" s="153">
        <f t="shared" si="232"/>
        <v>5799.4691024393805</v>
      </c>
      <c r="P158" s="153">
        <f t="shared" si="232"/>
        <v>4931.8554346604315</v>
      </c>
      <c r="Q158" s="153">
        <f t="shared" si="232"/>
        <v>5108.7649790492042</v>
      </c>
      <c r="R158" s="153">
        <f t="shared" ref="R158:V158" si="233">IF(R104=0,0,R104/R$17)</f>
        <v>5320.6369824815611</v>
      </c>
      <c r="S158" s="153">
        <f t="shared" si="233"/>
        <v>5380.6630429350298</v>
      </c>
      <c r="T158" s="153">
        <f t="shared" si="233"/>
        <v>5358.2944516673306</v>
      </c>
      <c r="U158" s="153">
        <f t="shared" si="233"/>
        <v>5623.0020619309125</v>
      </c>
      <c r="V158" s="153">
        <f t="shared" si="233"/>
        <v>5690.6210200361757</v>
      </c>
      <c r="W158" s="153">
        <f t="shared" ref="W158:Y158" si="234">IF(W104=0,0,W104/W$17)</f>
        <v>5802.8654409731844</v>
      </c>
      <c r="X158" s="153">
        <f t="shared" si="234"/>
        <v>5850.5011544398048</v>
      </c>
      <c r="Y158" s="153">
        <f t="shared" si="234"/>
        <v>5437.5601590290598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4057.3887578772551</v>
      </c>
      <c r="C159" s="74">
        <f t="shared" si="235"/>
        <v>4399.6567963198595</v>
      </c>
      <c r="D159" s="74">
        <f t="shared" si="235"/>
        <v>4201.6146739985816</v>
      </c>
      <c r="E159" s="74">
        <f t="shared" si="235"/>
        <v>4119.8229526682326</v>
      </c>
      <c r="F159" s="74">
        <f t="shared" si="235"/>
        <v>4001.2604768058764</v>
      </c>
      <c r="G159" s="74">
        <f t="shared" si="235"/>
        <v>3928.3802723009344</v>
      </c>
      <c r="H159" s="74">
        <f t="shared" si="235"/>
        <v>4041.3608287288725</v>
      </c>
      <c r="I159" s="74">
        <f t="shared" si="235"/>
        <v>3379.577247519619</v>
      </c>
      <c r="J159" s="74">
        <f t="shared" si="235"/>
        <v>4005.7129317002555</v>
      </c>
      <c r="K159" s="74">
        <f t="shared" si="235"/>
        <v>3798.7167903601653</v>
      </c>
      <c r="L159" s="74">
        <f t="shared" si="235"/>
        <v>4264.4775478193842</v>
      </c>
      <c r="M159" s="74">
        <f t="shared" si="235"/>
        <v>3726.5710795647892</v>
      </c>
      <c r="N159" s="74">
        <f t="shared" si="235"/>
        <v>4102.8994275959149</v>
      </c>
      <c r="O159" s="74">
        <f t="shared" si="235"/>
        <v>4600.908422486651</v>
      </c>
      <c r="P159" s="74">
        <f t="shared" si="235"/>
        <v>3740.340496752689</v>
      </c>
      <c r="Q159" s="74">
        <f t="shared" si="235"/>
        <v>3927.3437424286935</v>
      </c>
      <c r="R159" s="74">
        <f t="shared" ref="R159:V159" si="236">IF(R105=0,0,R105/R$17)</f>
        <v>4146.8088940398156</v>
      </c>
      <c r="S159" s="74">
        <f t="shared" si="236"/>
        <v>4125.9602333914254</v>
      </c>
      <c r="T159" s="74">
        <f t="shared" si="236"/>
        <v>4060.4745779914188</v>
      </c>
      <c r="U159" s="74">
        <f t="shared" si="236"/>
        <v>4334.1131357709291</v>
      </c>
      <c r="V159" s="74">
        <f t="shared" si="236"/>
        <v>4393.9870930098841</v>
      </c>
      <c r="W159" s="74">
        <f t="shared" ref="W159:Y159" si="237">IF(W105=0,0,W105/W$17)</f>
        <v>4480.3028842230069</v>
      </c>
      <c r="X159" s="74">
        <f t="shared" si="237"/>
        <v>4450.9139170301141</v>
      </c>
      <c r="Y159" s="74">
        <f t="shared" si="237"/>
        <v>4176.2486132131771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13.557332778622261</v>
      </c>
      <c r="C160" s="74">
        <f t="shared" si="238"/>
        <v>13.973376982817452</v>
      </c>
      <c r="D160" s="74">
        <f t="shared" si="238"/>
        <v>14.512858869921279</v>
      </c>
      <c r="E160" s="74">
        <f t="shared" si="238"/>
        <v>28.927123173474779</v>
      </c>
      <c r="F160" s="74">
        <f t="shared" si="238"/>
        <v>16.968361894658326</v>
      </c>
      <c r="G160" s="74">
        <f t="shared" si="238"/>
        <v>19.790481319073379</v>
      </c>
      <c r="H160" s="74">
        <f t="shared" si="238"/>
        <v>33.94117728885918</v>
      </c>
      <c r="I160" s="74">
        <f t="shared" si="238"/>
        <v>28.082175052179927</v>
      </c>
      <c r="J160" s="74">
        <f t="shared" si="238"/>
        <v>32.220909482413688</v>
      </c>
      <c r="K160" s="74">
        <f t="shared" si="238"/>
        <v>34.631503989504438</v>
      </c>
      <c r="L160" s="74">
        <f t="shared" si="238"/>
        <v>42.387212730266889</v>
      </c>
      <c r="M160" s="74">
        <f t="shared" si="238"/>
        <v>48.003807711740549</v>
      </c>
      <c r="N160" s="74">
        <f t="shared" si="238"/>
        <v>50.161696115187212</v>
      </c>
      <c r="O160" s="74">
        <f t="shared" si="238"/>
        <v>52.095536406706842</v>
      </c>
      <c r="P160" s="74">
        <f t="shared" si="238"/>
        <v>52.888148216169874</v>
      </c>
      <c r="Q160" s="74">
        <f t="shared" si="238"/>
        <v>53.326252967421262</v>
      </c>
      <c r="R160" s="74">
        <f t="shared" ref="R160:V160" si="239">IF(R106=0,0,R106/R$17)</f>
        <v>58.241034054980332</v>
      </c>
      <c r="S160" s="74">
        <f t="shared" si="239"/>
        <v>63.557019860805944</v>
      </c>
      <c r="T160" s="74">
        <f t="shared" si="239"/>
        <v>61.288116385933392</v>
      </c>
      <c r="U160" s="74">
        <f t="shared" si="239"/>
        <v>63.457858008764063</v>
      </c>
      <c r="V160" s="74">
        <f t="shared" si="239"/>
        <v>64.969058691898681</v>
      </c>
      <c r="W160" s="74">
        <f t="shared" ref="W160:Y160" si="240">IF(W106=0,0,W106/W$17)</f>
        <v>71.681022895389845</v>
      </c>
      <c r="X160" s="74">
        <f t="shared" si="240"/>
        <v>69.520780663407564</v>
      </c>
      <c r="Y160" s="74">
        <f t="shared" si="240"/>
        <v>66.222860590065807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727.6666508041792</v>
      </c>
      <c r="C161" s="74">
        <f t="shared" si="241"/>
        <v>763.27527902219492</v>
      </c>
      <c r="D161" s="74">
        <f t="shared" si="241"/>
        <v>784.73888588073169</v>
      </c>
      <c r="E161" s="74">
        <f t="shared" si="241"/>
        <v>805.13048753810892</v>
      </c>
      <c r="F161" s="74">
        <f t="shared" si="241"/>
        <v>823.44853906182527</v>
      </c>
      <c r="G161" s="74">
        <f t="shared" si="241"/>
        <v>839.79712526144579</v>
      </c>
      <c r="H161" s="74">
        <f t="shared" si="241"/>
        <v>838.88655703740108</v>
      </c>
      <c r="I161" s="74">
        <f t="shared" si="241"/>
        <v>837.26415983951154</v>
      </c>
      <c r="J161" s="74">
        <f t="shared" si="241"/>
        <v>862.63634556799036</v>
      </c>
      <c r="K161" s="74">
        <f t="shared" si="241"/>
        <v>867.29880804674576</v>
      </c>
      <c r="L161" s="74">
        <f t="shared" si="241"/>
        <v>899.08270495466968</v>
      </c>
      <c r="M161" s="74">
        <f t="shared" si="241"/>
        <v>913.2017758192228</v>
      </c>
      <c r="N161" s="74">
        <f t="shared" si="241"/>
        <v>906.69505446671383</v>
      </c>
      <c r="O161" s="74">
        <f t="shared" si="241"/>
        <v>850.34742812449883</v>
      </c>
      <c r="P161" s="74">
        <f t="shared" si="241"/>
        <v>855.67572427098935</v>
      </c>
      <c r="Q161" s="74">
        <f t="shared" si="241"/>
        <v>854.11876634687121</v>
      </c>
      <c r="R161" s="74">
        <f t="shared" ref="R161:V161" si="242">IF(R107=0,0,R107/R$17)</f>
        <v>852.5471514425202</v>
      </c>
      <c r="S161" s="74">
        <f t="shared" si="242"/>
        <v>907.44956170532282</v>
      </c>
      <c r="T161" s="74">
        <f t="shared" si="242"/>
        <v>964.1294976245232</v>
      </c>
      <c r="U161" s="74">
        <f t="shared" si="242"/>
        <v>951.60026582055934</v>
      </c>
      <c r="V161" s="74">
        <f t="shared" si="242"/>
        <v>963.72617752527492</v>
      </c>
      <c r="W161" s="74">
        <f t="shared" ref="W161:Y161" si="243">IF(W107=0,0,W107/W$17)</f>
        <v>967.4456174141684</v>
      </c>
      <c r="X161" s="74">
        <f t="shared" si="243"/>
        <v>1007.0252232918067</v>
      </c>
      <c r="Y161" s="74">
        <f t="shared" si="243"/>
        <v>909.01757146232967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286.9156985041904</v>
      </c>
      <c r="C162" s="77">
        <f t="shared" si="244"/>
        <v>298.99709736324223</v>
      </c>
      <c r="D162" s="77">
        <f t="shared" si="244"/>
        <v>308.28239660258276</v>
      </c>
      <c r="E162" s="77">
        <f t="shared" si="244"/>
        <v>316.7508045577701</v>
      </c>
      <c r="F162" s="77">
        <f t="shared" si="244"/>
        <v>327.81193027885519</v>
      </c>
      <c r="G162" s="77">
        <f t="shared" si="244"/>
        <v>336.24395736544403</v>
      </c>
      <c r="H162" s="77">
        <f t="shared" si="244"/>
        <v>332.80397764420104</v>
      </c>
      <c r="I162" s="77">
        <f t="shared" si="244"/>
        <v>317.81088183520041</v>
      </c>
      <c r="J162" s="77">
        <f t="shared" si="244"/>
        <v>306.42931836747761</v>
      </c>
      <c r="K162" s="77">
        <f t="shared" si="244"/>
        <v>306.81834355453879</v>
      </c>
      <c r="L162" s="77">
        <f t="shared" si="244"/>
        <v>317.19322305735614</v>
      </c>
      <c r="M162" s="77">
        <f t="shared" si="244"/>
        <v>292.42833416794718</v>
      </c>
      <c r="N162" s="77">
        <f t="shared" si="244"/>
        <v>298.31565656911442</v>
      </c>
      <c r="O162" s="77">
        <f t="shared" si="244"/>
        <v>296.11771542152366</v>
      </c>
      <c r="P162" s="77">
        <f t="shared" si="244"/>
        <v>282.95106542058386</v>
      </c>
      <c r="Q162" s="77">
        <f t="shared" si="244"/>
        <v>273.97621730621819</v>
      </c>
      <c r="R162" s="77">
        <f t="shared" ref="R162:V162" si="245">IF(R108=0,0,R108/R$17)</f>
        <v>263.039902944245</v>
      </c>
      <c r="S162" s="77">
        <f t="shared" si="245"/>
        <v>283.69622797747536</v>
      </c>
      <c r="T162" s="77">
        <f t="shared" si="245"/>
        <v>272.40225966545552</v>
      </c>
      <c r="U162" s="77">
        <f t="shared" si="245"/>
        <v>273.83080233066033</v>
      </c>
      <c r="V162" s="77">
        <f t="shared" si="245"/>
        <v>267.93869080911827</v>
      </c>
      <c r="W162" s="77">
        <f t="shared" ref="W162:Y162" si="246">IF(W108=0,0,W108/W$17)</f>
        <v>283.4359164406186</v>
      </c>
      <c r="X162" s="77">
        <f t="shared" si="246"/>
        <v>323.04123345447607</v>
      </c>
      <c r="Y162" s="77">
        <f t="shared" si="246"/>
        <v>286.07111376348661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1454.580898557545</v>
      </c>
      <c r="C164" s="203">
        <f t="shared" si="247"/>
        <v>1592.4591736609921</v>
      </c>
      <c r="D164" s="203">
        <f t="shared" si="247"/>
        <v>1483.3481377939288</v>
      </c>
      <c r="E164" s="203">
        <f t="shared" si="247"/>
        <v>1459.3213389621276</v>
      </c>
      <c r="F164" s="203">
        <f t="shared" si="247"/>
        <v>1372.0500496389677</v>
      </c>
      <c r="G164" s="203">
        <f t="shared" si="247"/>
        <v>1341.4605222547959</v>
      </c>
      <c r="H164" s="203">
        <f t="shared" si="247"/>
        <v>1370.944066406108</v>
      </c>
      <c r="I164" s="203">
        <f t="shared" si="247"/>
        <v>1057.5542791983628</v>
      </c>
      <c r="J164" s="203">
        <f t="shared" si="247"/>
        <v>1270.5261515495326</v>
      </c>
      <c r="K164" s="203">
        <f t="shared" si="247"/>
        <v>1186.5891308322339</v>
      </c>
      <c r="L164" s="203">
        <f t="shared" si="247"/>
        <v>1275.1579164918348</v>
      </c>
      <c r="M164" s="203">
        <f t="shared" si="247"/>
        <v>1096.4422800051886</v>
      </c>
      <c r="N164" s="203">
        <f t="shared" si="247"/>
        <v>1168.9670738852387</v>
      </c>
      <c r="O164" s="203">
        <f t="shared" si="247"/>
        <v>1234.2555579545462</v>
      </c>
      <c r="P164" s="203">
        <f t="shared" si="247"/>
        <v>1031.3381393172647</v>
      </c>
      <c r="Q164" s="203">
        <f t="shared" si="247"/>
        <v>1045.763244314091</v>
      </c>
      <c r="R164" s="203">
        <f t="shared" ref="R164:V164" si="248">IF(R110=0,0,R110/R$17)</f>
        <v>1088.2768229515534</v>
      </c>
      <c r="S164" s="203">
        <f t="shared" si="248"/>
        <v>1063.0115485919889</v>
      </c>
      <c r="T164" s="203">
        <f t="shared" si="248"/>
        <v>1035.9889928560999</v>
      </c>
      <c r="U164" s="203">
        <f t="shared" si="248"/>
        <v>1089.2636370486175</v>
      </c>
      <c r="V164" s="203">
        <f t="shared" si="248"/>
        <v>1110.9237902416241</v>
      </c>
      <c r="W164" s="203">
        <f t="shared" ref="W164:Y164" si="249">IF(W110=0,0,W110/W$17)</f>
        <v>1010.0522541088047</v>
      </c>
      <c r="X164" s="203">
        <f t="shared" si="249"/>
        <v>1007.8226733426827</v>
      </c>
      <c r="Y164" s="203">
        <f t="shared" si="249"/>
        <v>932.26329175619787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1454.580898557545</v>
      </c>
      <c r="C165" s="192">
        <f t="shared" si="250"/>
        <v>1592.4591736609921</v>
      </c>
      <c r="D165" s="192">
        <f t="shared" si="250"/>
        <v>1483.3481377939288</v>
      </c>
      <c r="E165" s="192">
        <f t="shared" si="250"/>
        <v>1459.3213389621276</v>
      </c>
      <c r="F165" s="192">
        <f t="shared" si="250"/>
        <v>1372.0500496389677</v>
      </c>
      <c r="G165" s="192">
        <f t="shared" si="250"/>
        <v>1341.4605222547959</v>
      </c>
      <c r="H165" s="192">
        <f t="shared" si="250"/>
        <v>1370.944066406108</v>
      </c>
      <c r="I165" s="192">
        <f t="shared" si="250"/>
        <v>1057.5542791983628</v>
      </c>
      <c r="J165" s="192">
        <f t="shared" si="250"/>
        <v>1270.5261515495326</v>
      </c>
      <c r="K165" s="192">
        <f t="shared" si="250"/>
        <v>1186.5891308322339</v>
      </c>
      <c r="L165" s="192">
        <f t="shared" si="250"/>
        <v>1275.1579164918348</v>
      </c>
      <c r="M165" s="192">
        <f t="shared" si="250"/>
        <v>1096.4422800051886</v>
      </c>
      <c r="N165" s="192">
        <f t="shared" si="250"/>
        <v>1168.9670738852387</v>
      </c>
      <c r="O165" s="192">
        <f t="shared" si="250"/>
        <v>1234.2555579545462</v>
      </c>
      <c r="P165" s="192">
        <f t="shared" si="250"/>
        <v>1031.3381393172647</v>
      </c>
      <c r="Q165" s="192">
        <f t="shared" si="250"/>
        <v>1045.763244314091</v>
      </c>
      <c r="R165" s="192">
        <f t="shared" ref="R165:V165" si="251">IF(R111=0,0,R111/R$17)</f>
        <v>1088.2768229515534</v>
      </c>
      <c r="S165" s="192">
        <f t="shared" si="251"/>
        <v>1063.0115485919889</v>
      </c>
      <c r="T165" s="192">
        <f t="shared" si="251"/>
        <v>1035.9889928560999</v>
      </c>
      <c r="U165" s="192">
        <f t="shared" si="251"/>
        <v>1089.2636370486175</v>
      </c>
      <c r="V165" s="192">
        <f t="shared" si="251"/>
        <v>1110.9237902416241</v>
      </c>
      <c r="W165" s="192">
        <f t="shared" ref="W165:Y165" si="252">IF(W111=0,0,W111/W$17)</f>
        <v>1010.0522541088047</v>
      </c>
      <c r="X165" s="192">
        <f t="shared" si="252"/>
        <v>1007.8226733426827</v>
      </c>
      <c r="Y165" s="192">
        <f t="shared" si="252"/>
        <v>932.26329175619787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1268.4317070123382</v>
      </c>
      <c r="C166" s="74">
        <f t="shared" si="253"/>
        <v>1393.987942349472</v>
      </c>
      <c r="D166" s="74">
        <f t="shared" si="253"/>
        <v>1284.5612377671596</v>
      </c>
      <c r="E166" s="74">
        <f t="shared" si="253"/>
        <v>1255.3690171453379</v>
      </c>
      <c r="F166" s="74">
        <f t="shared" si="253"/>
        <v>1170.1416807716816</v>
      </c>
      <c r="G166" s="74">
        <f t="shared" si="253"/>
        <v>1137.3856373442832</v>
      </c>
      <c r="H166" s="74">
        <f t="shared" si="253"/>
        <v>1167.8436863524446</v>
      </c>
      <c r="I166" s="74">
        <f t="shared" si="253"/>
        <v>875.02729734049478</v>
      </c>
      <c r="J166" s="74">
        <f t="shared" si="253"/>
        <v>1074.8899125629164</v>
      </c>
      <c r="K166" s="74">
        <f t="shared" si="253"/>
        <v>996.69744509900613</v>
      </c>
      <c r="L166" s="74">
        <f t="shared" si="253"/>
        <v>1085.4649558697156</v>
      </c>
      <c r="M166" s="74">
        <f t="shared" si="253"/>
        <v>914.79103453034645</v>
      </c>
      <c r="N166" s="74">
        <f t="shared" si="253"/>
        <v>988.03897017762051</v>
      </c>
      <c r="O166" s="74">
        <f t="shared" si="253"/>
        <v>1078.3949668183675</v>
      </c>
      <c r="P166" s="74">
        <f t="shared" si="253"/>
        <v>873.26942222127059</v>
      </c>
      <c r="Q166" s="74">
        <f t="shared" si="253"/>
        <v>892.40472951201821</v>
      </c>
      <c r="R166" s="74">
        <f t="shared" ref="R166:V166" si="254">IF(R112=0,0,R112/R$17)</f>
        <v>932.56708491674237</v>
      </c>
      <c r="S166" s="74">
        <f t="shared" si="254"/>
        <v>899.51354067662157</v>
      </c>
      <c r="T166" s="74">
        <f t="shared" si="254"/>
        <v>865.67173136986889</v>
      </c>
      <c r="U166" s="74">
        <f t="shared" si="254"/>
        <v>914.34270620000132</v>
      </c>
      <c r="V166" s="74">
        <f t="shared" si="254"/>
        <v>933.27962876567994</v>
      </c>
      <c r="W166" s="74">
        <f t="shared" ref="W166:Y166" si="255">IF(W112=0,0,W112/W$17)</f>
        <v>848.97784502662057</v>
      </c>
      <c r="X166" s="74">
        <f t="shared" si="255"/>
        <v>840.9004756835393</v>
      </c>
      <c r="Y166" s="74">
        <f t="shared" si="255"/>
        <v>782.69885592915557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184.0025160005994</v>
      </c>
      <c r="C168" s="74">
        <f t="shared" si="259"/>
        <v>196.26851783371797</v>
      </c>
      <c r="D168" s="74">
        <f t="shared" si="259"/>
        <v>196.40674433748868</v>
      </c>
      <c r="E168" s="74">
        <f t="shared" si="259"/>
        <v>201.41163668394529</v>
      </c>
      <c r="F168" s="74">
        <f t="shared" si="259"/>
        <v>199.28419212397628</v>
      </c>
      <c r="G168" s="74">
        <f t="shared" si="259"/>
        <v>201.40225913387832</v>
      </c>
      <c r="H168" s="74">
        <f t="shared" si="259"/>
        <v>200.54325135838766</v>
      </c>
      <c r="I168" s="74">
        <f t="shared" si="259"/>
        <v>179.87161679579759</v>
      </c>
      <c r="J168" s="74">
        <f t="shared" si="259"/>
        <v>193.27077829529864</v>
      </c>
      <c r="K168" s="74">
        <f t="shared" si="259"/>
        <v>187.40613277686199</v>
      </c>
      <c r="L168" s="74">
        <f t="shared" si="259"/>
        <v>187.10942946681882</v>
      </c>
      <c r="M168" s="74">
        <f t="shared" si="259"/>
        <v>179.35658395279449</v>
      </c>
      <c r="N168" s="74">
        <f t="shared" si="259"/>
        <v>178.42263987613211</v>
      </c>
      <c r="O168" s="74">
        <f t="shared" si="259"/>
        <v>153.05201176269784</v>
      </c>
      <c r="P168" s="74">
        <f t="shared" si="259"/>
        <v>155.57333897365265</v>
      </c>
      <c r="Q168" s="74">
        <f t="shared" si="259"/>
        <v>150.87593138064531</v>
      </c>
      <c r="R168" s="74">
        <f t="shared" ref="R168:V168" si="260">IF(R114=0,0,R114/R$17)</f>
        <v>153.40546707632447</v>
      </c>
      <c r="S168" s="74">
        <f t="shared" si="260"/>
        <v>161.07428885969426</v>
      </c>
      <c r="T168" s="74">
        <f t="shared" si="260"/>
        <v>167.71444626272236</v>
      </c>
      <c r="U168" s="74">
        <f t="shared" si="260"/>
        <v>172.00588873425932</v>
      </c>
      <c r="V168" s="74">
        <f t="shared" si="260"/>
        <v>174.81814728604502</v>
      </c>
      <c r="W168" s="74">
        <f t="shared" ref="W168:Y168" si="261">IF(W114=0,0,W114/W$17)</f>
        <v>157.83833540378089</v>
      </c>
      <c r="X168" s="74">
        <f t="shared" si="261"/>
        <v>164.15867702793867</v>
      </c>
      <c r="Y168" s="74">
        <f t="shared" si="261"/>
        <v>147.06603424066239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2.1466755446073456</v>
      </c>
      <c r="C169" s="193">
        <f t="shared" si="262"/>
        <v>2.2027134778021837</v>
      </c>
      <c r="D169" s="193">
        <f t="shared" si="262"/>
        <v>2.380155689280572</v>
      </c>
      <c r="E169" s="193">
        <f t="shared" si="262"/>
        <v>2.5406851328444113</v>
      </c>
      <c r="F169" s="193">
        <f t="shared" si="262"/>
        <v>2.6241767433098002</v>
      </c>
      <c r="G169" s="193">
        <f t="shared" si="262"/>
        <v>2.6726257766342698</v>
      </c>
      <c r="H169" s="193">
        <f t="shared" si="262"/>
        <v>2.557128695275888</v>
      </c>
      <c r="I169" s="193">
        <f t="shared" si="262"/>
        <v>2.6553650620702776</v>
      </c>
      <c r="J169" s="193">
        <f t="shared" si="262"/>
        <v>2.3654606913179945</v>
      </c>
      <c r="K169" s="193">
        <f t="shared" si="262"/>
        <v>2.4855529563658418</v>
      </c>
      <c r="L169" s="193">
        <f t="shared" si="262"/>
        <v>2.5835311553007938</v>
      </c>
      <c r="M169" s="193">
        <f t="shared" si="262"/>
        <v>2.2946615220476736</v>
      </c>
      <c r="N169" s="193">
        <f t="shared" si="262"/>
        <v>2.5054638314862956</v>
      </c>
      <c r="O169" s="193">
        <f t="shared" si="262"/>
        <v>2.8085793734810145</v>
      </c>
      <c r="P169" s="193">
        <f t="shared" si="262"/>
        <v>2.4953781223411884</v>
      </c>
      <c r="Q169" s="193">
        <f t="shared" si="262"/>
        <v>2.4825834214273392</v>
      </c>
      <c r="R169" s="193">
        <f t="shared" ref="R169:V169" si="263">IF(R115=0,0,R115/R$17)</f>
        <v>2.304270958486573</v>
      </c>
      <c r="S169" s="193">
        <f t="shared" si="263"/>
        <v>2.4237190556729264</v>
      </c>
      <c r="T169" s="193">
        <f t="shared" si="263"/>
        <v>2.6028152235085837</v>
      </c>
      <c r="U169" s="193">
        <f t="shared" si="263"/>
        <v>2.9150421143568881</v>
      </c>
      <c r="V169" s="193">
        <f t="shared" si="263"/>
        <v>2.8260141898991766</v>
      </c>
      <c r="W169" s="193">
        <f t="shared" ref="W169:Y169" si="264">IF(W115=0,0,W115/W$17)</f>
        <v>3.2360736784031405</v>
      </c>
      <c r="X169" s="193">
        <f t="shared" si="264"/>
        <v>2.7635206312048042</v>
      </c>
      <c r="Y169" s="193">
        <f t="shared" si="264"/>
        <v>2.4984015863799787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38136234</v>
      </c>
      <c r="C3" s="67">
        <f t="shared" si="0"/>
        <v>38317671</v>
      </c>
      <c r="D3" s="67">
        <f t="shared" si="0"/>
        <v>38540012</v>
      </c>
      <c r="E3" s="67">
        <f t="shared" si="0"/>
        <v>38724361</v>
      </c>
      <c r="F3" s="67">
        <f t="shared" si="0"/>
        <v>38862308</v>
      </c>
      <c r="G3" s="67">
        <f t="shared" si="0"/>
        <v>38989059</v>
      </c>
      <c r="H3" s="67">
        <f t="shared" si="0"/>
        <v>39331104</v>
      </c>
      <c r="I3" s="67">
        <f t="shared" si="0"/>
        <v>39593509</v>
      </c>
      <c r="J3" s="67">
        <f t="shared" si="0"/>
        <v>40008680</v>
      </c>
      <c r="K3" s="67">
        <f t="shared" si="0"/>
        <v>40079353</v>
      </c>
      <c r="L3" s="67">
        <f t="shared" si="0"/>
        <v>40296678</v>
      </c>
      <c r="M3" s="67">
        <f t="shared" si="0"/>
        <v>39733564</v>
      </c>
      <c r="N3" s="67">
        <f t="shared" si="0"/>
        <v>39984022</v>
      </c>
      <c r="O3" s="67">
        <f t="shared" si="0"/>
        <v>39823811</v>
      </c>
      <c r="P3" s="67">
        <f t="shared" si="0"/>
        <v>40023520</v>
      </c>
      <c r="Q3" s="67">
        <f t="shared" si="0"/>
        <v>40558210</v>
      </c>
      <c r="R3" s="67">
        <f t="shared" si="0"/>
        <v>40822496</v>
      </c>
      <c r="S3" s="67">
        <f t="shared" si="0"/>
        <v>41178470</v>
      </c>
      <c r="T3" s="67">
        <f t="shared" si="0"/>
        <v>41437613</v>
      </c>
      <c r="U3" s="67">
        <f t="shared" si="0"/>
        <v>41551158</v>
      </c>
      <c r="V3" s="67">
        <f t="shared" si="0"/>
        <v>41467181</v>
      </c>
      <c r="W3" s="67">
        <f t="shared" si="0"/>
        <v>41473831</v>
      </c>
      <c r="X3" s="67">
        <f t="shared" si="0"/>
        <v>41514775</v>
      </c>
      <c r="Y3" s="67">
        <f t="shared" si="0"/>
        <v>41086753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38136234</v>
      </c>
      <c r="C4" s="71">
        <f t="shared" si="1"/>
        <v>38317671</v>
      </c>
      <c r="D4" s="71">
        <f t="shared" si="1"/>
        <v>38540012</v>
      </c>
      <c r="E4" s="71">
        <f t="shared" si="1"/>
        <v>38724361</v>
      </c>
      <c r="F4" s="71">
        <f t="shared" si="1"/>
        <v>38862308</v>
      </c>
      <c r="G4" s="71">
        <f t="shared" si="1"/>
        <v>38989059</v>
      </c>
      <c r="H4" s="71">
        <f t="shared" si="1"/>
        <v>39331104</v>
      </c>
      <c r="I4" s="71">
        <f t="shared" si="1"/>
        <v>39593509</v>
      </c>
      <c r="J4" s="71">
        <f t="shared" si="1"/>
        <v>40008680</v>
      </c>
      <c r="K4" s="71">
        <f t="shared" si="1"/>
        <v>40079353</v>
      </c>
      <c r="L4" s="71">
        <f t="shared" si="1"/>
        <v>40296678</v>
      </c>
      <c r="M4" s="71">
        <f t="shared" si="1"/>
        <v>39733564</v>
      </c>
      <c r="N4" s="71">
        <f t="shared" si="1"/>
        <v>39984022</v>
      </c>
      <c r="O4" s="71">
        <f t="shared" si="1"/>
        <v>39823811</v>
      </c>
      <c r="P4" s="71">
        <f t="shared" si="1"/>
        <v>40023520</v>
      </c>
      <c r="Q4" s="71">
        <f t="shared" si="1"/>
        <v>40558210</v>
      </c>
      <c r="R4" s="71">
        <f t="shared" ref="R4:V4" si="2">SUM(R5:R13)</f>
        <v>40822496</v>
      </c>
      <c r="S4" s="71">
        <f t="shared" si="2"/>
        <v>41178470</v>
      </c>
      <c r="T4" s="71">
        <f t="shared" si="2"/>
        <v>41437613</v>
      </c>
      <c r="U4" s="71">
        <f t="shared" si="2"/>
        <v>41551158</v>
      </c>
      <c r="V4" s="71">
        <f t="shared" si="2"/>
        <v>41467181</v>
      </c>
      <c r="W4" s="71">
        <f t="shared" ref="W4:Y4" si="3">SUM(W5:W13)</f>
        <v>41473831</v>
      </c>
      <c r="X4" s="71">
        <f t="shared" si="3"/>
        <v>41514775</v>
      </c>
      <c r="Y4" s="71">
        <f t="shared" si="3"/>
        <v>41086753</v>
      </c>
      <c r="DA4" s="88" t="s">
        <v>335</v>
      </c>
    </row>
    <row r="5" spans="1:105" ht="12" customHeight="1" x14ac:dyDescent="0.25">
      <c r="A5" s="28" t="s">
        <v>51</v>
      </c>
      <c r="B5" s="82">
        <v>787811</v>
      </c>
      <c r="C5" s="82">
        <v>755069</v>
      </c>
      <c r="D5" s="82">
        <v>710882</v>
      </c>
      <c r="E5" s="82">
        <v>691790</v>
      </c>
      <c r="F5" s="82">
        <v>683110</v>
      </c>
      <c r="G5" s="82">
        <v>675505</v>
      </c>
      <c r="H5" s="82">
        <v>696318</v>
      </c>
      <c r="I5" s="82">
        <v>725036</v>
      </c>
      <c r="J5" s="82">
        <v>760717</v>
      </c>
      <c r="K5" s="82">
        <v>815153</v>
      </c>
      <c r="L5" s="82">
        <v>852708</v>
      </c>
      <c r="M5" s="82">
        <v>863994</v>
      </c>
      <c r="N5" s="82">
        <v>834224</v>
      </c>
      <c r="O5" s="82">
        <v>740752</v>
      </c>
      <c r="P5" s="82">
        <v>685567</v>
      </c>
      <c r="Q5" s="82">
        <v>649599</v>
      </c>
      <c r="R5" s="82">
        <v>598115</v>
      </c>
      <c r="S5" s="82">
        <v>548659</v>
      </c>
      <c r="T5" s="82">
        <v>492465</v>
      </c>
      <c r="U5" s="82">
        <v>411771</v>
      </c>
      <c r="V5" s="82">
        <v>361614</v>
      </c>
      <c r="W5" s="82">
        <v>343504</v>
      </c>
      <c r="X5" s="82">
        <v>336324</v>
      </c>
      <c r="Y5" s="82">
        <v>343339</v>
      </c>
      <c r="DA5" s="89" t="s">
        <v>336</v>
      </c>
    </row>
    <row r="6" spans="1:105" ht="12" customHeight="1" x14ac:dyDescent="0.25">
      <c r="A6" s="28" t="s">
        <v>74</v>
      </c>
      <c r="B6" s="82">
        <v>522003</v>
      </c>
      <c r="C6" s="82">
        <v>524062</v>
      </c>
      <c r="D6" s="82">
        <v>525000</v>
      </c>
      <c r="E6" s="82">
        <v>527038</v>
      </c>
      <c r="F6" s="82">
        <v>534957</v>
      </c>
      <c r="G6" s="82">
        <v>544894</v>
      </c>
      <c r="H6" s="82">
        <v>550825</v>
      </c>
      <c r="I6" s="82">
        <v>548025</v>
      </c>
      <c r="J6" s="82">
        <v>553945</v>
      </c>
      <c r="K6" s="82">
        <v>563752</v>
      </c>
      <c r="L6" s="82">
        <v>586386</v>
      </c>
      <c r="M6" s="82">
        <v>592728</v>
      </c>
      <c r="N6" s="82">
        <v>595204</v>
      </c>
      <c r="O6" s="82">
        <v>600154</v>
      </c>
      <c r="P6" s="82">
        <v>592429</v>
      </c>
      <c r="Q6" s="82">
        <v>588332</v>
      </c>
      <c r="R6" s="82">
        <v>596508</v>
      </c>
      <c r="S6" s="82">
        <v>600765</v>
      </c>
      <c r="T6" s="82">
        <v>625702</v>
      </c>
      <c r="U6" s="82">
        <v>650080</v>
      </c>
      <c r="V6" s="82">
        <v>666593</v>
      </c>
      <c r="W6" s="82">
        <v>644449</v>
      </c>
      <c r="X6" s="82">
        <v>629768</v>
      </c>
      <c r="Y6" s="82">
        <v>555523</v>
      </c>
      <c r="DA6" s="89" t="s">
        <v>337</v>
      </c>
    </row>
    <row r="7" spans="1:105" ht="12" customHeight="1" x14ac:dyDescent="0.25">
      <c r="A7" s="28" t="s">
        <v>200</v>
      </c>
      <c r="B7" s="82">
        <v>12012893</v>
      </c>
      <c r="C7" s="82">
        <v>11934183</v>
      </c>
      <c r="D7" s="82">
        <v>11648582</v>
      </c>
      <c r="E7" s="82">
        <v>11386109</v>
      </c>
      <c r="F7" s="82">
        <v>11072950</v>
      </c>
      <c r="G7" s="82">
        <v>10781745</v>
      </c>
      <c r="H7" s="82">
        <v>10564772</v>
      </c>
      <c r="I7" s="82">
        <v>10069368</v>
      </c>
      <c r="J7" s="82">
        <v>9846799</v>
      </c>
      <c r="K7" s="82">
        <v>9497400</v>
      </c>
      <c r="L7" s="82">
        <v>9273332</v>
      </c>
      <c r="M7" s="82">
        <v>9052899</v>
      </c>
      <c r="N7" s="82">
        <v>9119817</v>
      </c>
      <c r="O7" s="82">
        <v>9319904</v>
      </c>
      <c r="P7" s="82">
        <v>9395089</v>
      </c>
      <c r="Q7" s="82">
        <v>9130366</v>
      </c>
      <c r="R7" s="82">
        <v>8671822</v>
      </c>
      <c r="S7" s="82">
        <v>8388237</v>
      </c>
      <c r="T7" s="82">
        <v>8212002</v>
      </c>
      <c r="U7" s="82">
        <v>8150425</v>
      </c>
      <c r="V7" s="82">
        <v>7796602</v>
      </c>
      <c r="W7" s="82">
        <v>7355428</v>
      </c>
      <c r="X7" s="82">
        <v>7310849</v>
      </c>
      <c r="Y7" s="82">
        <v>7525864</v>
      </c>
      <c r="DA7" s="89" t="s">
        <v>338</v>
      </c>
    </row>
    <row r="8" spans="1:105" ht="12" customHeight="1" x14ac:dyDescent="0.25">
      <c r="A8" s="28" t="s">
        <v>189</v>
      </c>
      <c r="B8" s="82">
        <v>15540140</v>
      </c>
      <c r="C8" s="82">
        <v>15860758</v>
      </c>
      <c r="D8" s="82">
        <v>16208499</v>
      </c>
      <c r="E8" s="82">
        <v>16506381</v>
      </c>
      <c r="F8" s="82">
        <v>16590853</v>
      </c>
      <c r="G8" s="82">
        <v>16602995</v>
      </c>
      <c r="H8" s="82">
        <v>16658231</v>
      </c>
      <c r="I8" s="82">
        <v>16708722</v>
      </c>
      <c r="J8" s="82">
        <v>17089914</v>
      </c>
      <c r="K8" s="82">
        <v>17259350</v>
      </c>
      <c r="L8" s="82">
        <v>17471646</v>
      </c>
      <c r="M8" s="82">
        <v>16963636</v>
      </c>
      <c r="N8" s="82">
        <v>16953899</v>
      </c>
      <c r="O8" s="82">
        <v>16594972</v>
      </c>
      <c r="P8" s="82">
        <v>16691727</v>
      </c>
      <c r="Q8" s="82">
        <v>17458698</v>
      </c>
      <c r="R8" s="82">
        <v>18298161</v>
      </c>
      <c r="S8" s="82">
        <v>18905709</v>
      </c>
      <c r="T8" s="82">
        <v>19434805</v>
      </c>
      <c r="U8" s="82">
        <v>19612487</v>
      </c>
      <c r="V8" s="82">
        <v>19808340</v>
      </c>
      <c r="W8" s="82">
        <v>19850327</v>
      </c>
      <c r="X8" s="82">
        <v>19604611</v>
      </c>
      <c r="Y8" s="82">
        <v>18782714</v>
      </c>
      <c r="DA8" s="89" t="s">
        <v>339</v>
      </c>
    </row>
    <row r="9" spans="1:105" ht="12" customHeight="1" x14ac:dyDescent="0.25">
      <c r="A9" s="28" t="s">
        <v>202</v>
      </c>
      <c r="B9" s="82">
        <v>2634284</v>
      </c>
      <c r="C9" s="82">
        <v>2648348</v>
      </c>
      <c r="D9" s="82">
        <v>2910785</v>
      </c>
      <c r="E9" s="82">
        <v>3197125</v>
      </c>
      <c r="F9" s="82">
        <v>3472301</v>
      </c>
      <c r="G9" s="82">
        <v>3858291</v>
      </c>
      <c r="H9" s="82">
        <v>4436527</v>
      </c>
      <c r="I9" s="82">
        <v>5069268</v>
      </c>
      <c r="J9" s="82">
        <v>5449499</v>
      </c>
      <c r="K9" s="82">
        <v>5602515</v>
      </c>
      <c r="L9" s="82">
        <v>5882045</v>
      </c>
      <c r="M9" s="82">
        <v>6039822</v>
      </c>
      <c r="N9" s="82">
        <v>6204106</v>
      </c>
      <c r="O9" s="82">
        <v>6214176</v>
      </c>
      <c r="P9" s="82">
        <v>5949444</v>
      </c>
      <c r="Q9" s="82">
        <v>5628904</v>
      </c>
      <c r="R9" s="82">
        <v>5393678</v>
      </c>
      <c r="S9" s="82">
        <v>5452839</v>
      </c>
      <c r="T9" s="82">
        <v>5603124</v>
      </c>
      <c r="U9" s="82">
        <v>5762324</v>
      </c>
      <c r="V9" s="82">
        <v>5951181</v>
      </c>
      <c r="W9" s="82">
        <v>6321006</v>
      </c>
      <c r="X9" s="82">
        <v>6546173</v>
      </c>
      <c r="Y9" s="82">
        <v>6411758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1883</v>
      </c>
      <c r="F10" s="82">
        <v>3274</v>
      </c>
      <c r="G10" s="82">
        <v>4178</v>
      </c>
      <c r="H10" s="82">
        <v>4824</v>
      </c>
      <c r="I10" s="82">
        <v>5718</v>
      </c>
      <c r="J10" s="82">
        <v>7553</v>
      </c>
      <c r="K10" s="82">
        <v>10704</v>
      </c>
      <c r="L10" s="82">
        <v>14979</v>
      </c>
      <c r="M10" s="82">
        <v>18798</v>
      </c>
      <c r="N10" s="82">
        <v>21852</v>
      </c>
      <c r="O10" s="82">
        <v>23237</v>
      </c>
      <c r="P10" s="82">
        <v>25596</v>
      </c>
      <c r="Q10" s="82">
        <v>28004</v>
      </c>
      <c r="R10" s="82">
        <v>29379</v>
      </c>
      <c r="S10" s="82">
        <v>29234</v>
      </c>
      <c r="T10" s="82">
        <v>29569</v>
      </c>
      <c r="U10" s="82">
        <v>29931</v>
      </c>
      <c r="V10" s="82">
        <v>31691</v>
      </c>
      <c r="W10" s="82">
        <v>35451</v>
      </c>
      <c r="X10" s="82">
        <v>39638</v>
      </c>
      <c r="Y10" s="82">
        <v>41701</v>
      </c>
      <c r="DA10" s="89" t="s">
        <v>341</v>
      </c>
    </row>
    <row r="11" spans="1:105" ht="12" customHeight="1" x14ac:dyDescent="0.25">
      <c r="A11" s="28" t="s">
        <v>198</v>
      </c>
      <c r="B11" s="82">
        <v>6237684</v>
      </c>
      <c r="C11" s="82">
        <v>6136994</v>
      </c>
      <c r="D11" s="82">
        <v>5982742</v>
      </c>
      <c r="E11" s="82">
        <v>5779561</v>
      </c>
      <c r="F11" s="82">
        <v>5813814</v>
      </c>
      <c r="G11" s="82">
        <v>5759513</v>
      </c>
      <c r="H11" s="82">
        <v>5566722</v>
      </c>
      <c r="I11" s="82">
        <v>5467592</v>
      </c>
      <c r="J11" s="82">
        <v>5193904</v>
      </c>
      <c r="K11" s="82">
        <v>5078294</v>
      </c>
      <c r="L11" s="82">
        <v>4848841</v>
      </c>
      <c r="M11" s="82">
        <v>4683694</v>
      </c>
      <c r="N11" s="82">
        <v>4622476</v>
      </c>
      <c r="O11" s="82">
        <v>4577677</v>
      </c>
      <c r="P11" s="82">
        <v>4739062</v>
      </c>
      <c r="Q11" s="82">
        <v>5003996</v>
      </c>
      <c r="R11" s="82">
        <v>5060639</v>
      </c>
      <c r="S11" s="82">
        <v>4980887</v>
      </c>
      <c r="T11" s="82">
        <v>4663038</v>
      </c>
      <c r="U11" s="82">
        <v>4479722</v>
      </c>
      <c r="V11" s="82">
        <v>4272943</v>
      </c>
      <c r="W11" s="82">
        <v>4129060</v>
      </c>
      <c r="X11" s="82">
        <v>3929126</v>
      </c>
      <c r="Y11" s="82">
        <v>3905606</v>
      </c>
      <c r="DA11" s="89" t="s">
        <v>342</v>
      </c>
    </row>
    <row r="12" spans="1:105" ht="12" customHeight="1" x14ac:dyDescent="0.25">
      <c r="A12" s="28" t="s">
        <v>95</v>
      </c>
      <c r="B12" s="82">
        <v>227118</v>
      </c>
      <c r="C12" s="82">
        <v>274014</v>
      </c>
      <c r="D12" s="82">
        <v>350587</v>
      </c>
      <c r="E12" s="82">
        <v>414800</v>
      </c>
      <c r="F12" s="82">
        <v>460309</v>
      </c>
      <c r="G12" s="82">
        <v>524596</v>
      </c>
      <c r="H12" s="82">
        <v>615461</v>
      </c>
      <c r="I12" s="82">
        <v>762328</v>
      </c>
      <c r="J12" s="82">
        <v>875388</v>
      </c>
      <c r="K12" s="82">
        <v>1025590</v>
      </c>
      <c r="L12" s="82">
        <v>1146416</v>
      </c>
      <c r="M12" s="82">
        <v>1303730</v>
      </c>
      <c r="N12" s="82">
        <v>1425477</v>
      </c>
      <c r="O12" s="82">
        <v>1553832</v>
      </c>
      <c r="P12" s="82">
        <v>1754017</v>
      </c>
      <c r="Q12" s="82">
        <v>1887951</v>
      </c>
      <c r="R12" s="82">
        <v>2001543</v>
      </c>
      <c r="S12" s="82">
        <v>2109211</v>
      </c>
      <c r="T12" s="82">
        <v>2228873</v>
      </c>
      <c r="U12" s="82">
        <v>2324819</v>
      </c>
      <c r="V12" s="82">
        <v>2463301</v>
      </c>
      <c r="W12" s="82">
        <v>2688763</v>
      </c>
      <c r="X12" s="82">
        <v>3015033</v>
      </c>
      <c r="Y12" s="82">
        <v>3418150</v>
      </c>
      <c r="DA12" s="89" t="s">
        <v>343</v>
      </c>
    </row>
    <row r="13" spans="1:105" ht="12" customHeight="1" x14ac:dyDescent="0.25">
      <c r="A13" s="73" t="s">
        <v>94</v>
      </c>
      <c r="B13" s="83">
        <v>174301</v>
      </c>
      <c r="C13" s="83">
        <v>184243</v>
      </c>
      <c r="D13" s="83">
        <v>202935</v>
      </c>
      <c r="E13" s="83">
        <v>219674</v>
      </c>
      <c r="F13" s="83">
        <v>230740</v>
      </c>
      <c r="G13" s="83">
        <v>237342</v>
      </c>
      <c r="H13" s="83">
        <v>237424</v>
      </c>
      <c r="I13" s="83">
        <v>237452</v>
      </c>
      <c r="J13" s="83">
        <v>230961</v>
      </c>
      <c r="K13" s="83">
        <v>226595</v>
      </c>
      <c r="L13" s="83">
        <v>220325</v>
      </c>
      <c r="M13" s="83">
        <v>214263</v>
      </c>
      <c r="N13" s="83">
        <v>206967</v>
      </c>
      <c r="O13" s="83">
        <v>199107</v>
      </c>
      <c r="P13" s="83">
        <v>190589</v>
      </c>
      <c r="Q13" s="83">
        <v>182360</v>
      </c>
      <c r="R13" s="83">
        <v>172651</v>
      </c>
      <c r="S13" s="83">
        <v>162929</v>
      </c>
      <c r="T13" s="83">
        <v>148035</v>
      </c>
      <c r="U13" s="83">
        <v>129599</v>
      </c>
      <c r="V13" s="83">
        <v>114916</v>
      </c>
      <c r="W13" s="83">
        <v>105843</v>
      </c>
      <c r="X13" s="83">
        <v>103253</v>
      </c>
      <c r="Y13" s="83">
        <v>102098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37734815</v>
      </c>
      <c r="C14" s="85">
        <f t="shared" si="4"/>
        <v>37859414</v>
      </c>
      <c r="D14" s="85">
        <f t="shared" si="4"/>
        <v>37986490</v>
      </c>
      <c r="E14" s="85">
        <f t="shared" si="4"/>
        <v>38089887</v>
      </c>
      <c r="F14" s="85">
        <f t="shared" si="4"/>
        <v>38171259</v>
      </c>
      <c r="G14" s="85">
        <f t="shared" si="4"/>
        <v>38227121</v>
      </c>
      <c r="H14" s="85">
        <f t="shared" si="4"/>
        <v>38478219</v>
      </c>
      <c r="I14" s="85">
        <f t="shared" si="4"/>
        <v>38593729</v>
      </c>
      <c r="J14" s="85">
        <f t="shared" si="4"/>
        <v>38902331</v>
      </c>
      <c r="K14" s="85">
        <f t="shared" si="4"/>
        <v>38827168</v>
      </c>
      <c r="L14" s="85">
        <f t="shared" si="4"/>
        <v>38929937</v>
      </c>
      <c r="M14" s="85">
        <f t="shared" si="4"/>
        <v>38215571</v>
      </c>
      <c r="N14" s="85">
        <f t="shared" si="4"/>
        <v>38351578</v>
      </c>
      <c r="O14" s="85">
        <f t="shared" si="4"/>
        <v>38070872</v>
      </c>
      <c r="P14" s="85">
        <f t="shared" si="4"/>
        <v>38078914</v>
      </c>
      <c r="Q14" s="85">
        <f t="shared" si="4"/>
        <v>38487899</v>
      </c>
      <c r="R14" s="85">
        <f t="shared" ref="R14:V14" si="5">SUM(R5:R11)</f>
        <v>38648302</v>
      </c>
      <c r="S14" s="85">
        <f t="shared" si="5"/>
        <v>38906330</v>
      </c>
      <c r="T14" s="85">
        <f t="shared" si="5"/>
        <v>39060705</v>
      </c>
      <c r="U14" s="85">
        <f t="shared" si="5"/>
        <v>39096740</v>
      </c>
      <c r="V14" s="85">
        <f t="shared" si="5"/>
        <v>38888964</v>
      </c>
      <c r="W14" s="85">
        <f t="shared" ref="W14:Y14" si="6">SUM(W5:W11)</f>
        <v>38679225</v>
      </c>
      <c r="X14" s="85">
        <f t="shared" si="6"/>
        <v>38396489</v>
      </c>
      <c r="Y14" s="85">
        <f t="shared" si="6"/>
        <v>37566505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766019</v>
      </c>
      <c r="C15" s="71">
        <f t="shared" si="7"/>
        <v>768759</v>
      </c>
      <c r="D15" s="71">
        <f t="shared" si="7"/>
        <v>770950</v>
      </c>
      <c r="E15" s="71">
        <f t="shared" si="7"/>
        <v>806278</v>
      </c>
      <c r="F15" s="71">
        <f t="shared" si="7"/>
        <v>877508</v>
      </c>
      <c r="G15" s="71">
        <f t="shared" si="7"/>
        <v>954372</v>
      </c>
      <c r="H15" s="71">
        <f t="shared" si="7"/>
        <v>1111222</v>
      </c>
      <c r="I15" s="71">
        <f t="shared" si="7"/>
        <v>1255572</v>
      </c>
      <c r="J15" s="71">
        <f t="shared" si="7"/>
        <v>1397752</v>
      </c>
      <c r="K15" s="71">
        <f t="shared" si="7"/>
        <v>1483332</v>
      </c>
      <c r="L15" s="71">
        <f t="shared" si="7"/>
        <v>1583454</v>
      </c>
      <c r="M15" s="71">
        <f t="shared" si="7"/>
        <v>1657901</v>
      </c>
      <c r="N15" s="71">
        <f t="shared" si="7"/>
        <v>1733283</v>
      </c>
      <c r="O15" s="71">
        <f t="shared" si="7"/>
        <v>1791775</v>
      </c>
      <c r="P15" s="71">
        <f t="shared" si="7"/>
        <v>1831470</v>
      </c>
      <c r="Q15" s="71">
        <f t="shared" si="7"/>
        <v>1868135</v>
      </c>
      <c r="R15" s="71">
        <f t="shared" si="7"/>
        <v>1884843</v>
      </c>
      <c r="S15" s="71">
        <f t="shared" si="7"/>
        <v>1919869</v>
      </c>
      <c r="T15" s="71">
        <f t="shared" si="7"/>
        <v>1954529</v>
      </c>
      <c r="U15" s="71">
        <f t="shared" si="7"/>
        <v>1989348</v>
      </c>
      <c r="V15" s="71">
        <f t="shared" si="7"/>
        <v>2039802</v>
      </c>
      <c r="W15" s="71">
        <f t="shared" si="7"/>
        <v>2069729</v>
      </c>
      <c r="X15" s="71">
        <f t="shared" si="7"/>
        <v>2203953</v>
      </c>
      <c r="Y15" s="71">
        <f t="shared" si="7"/>
        <v>2677048</v>
      </c>
      <c r="DA15" s="88" t="s">
        <v>345</v>
      </c>
    </row>
    <row r="16" spans="1:105" ht="12" customHeight="1" x14ac:dyDescent="0.25">
      <c r="A16" s="28" t="s">
        <v>91</v>
      </c>
      <c r="B16" s="82">
        <v>766019</v>
      </c>
      <c r="C16" s="82">
        <v>768759</v>
      </c>
      <c r="D16" s="82">
        <v>770950</v>
      </c>
      <c r="E16" s="82">
        <v>806278</v>
      </c>
      <c r="F16" s="82">
        <v>877508</v>
      </c>
      <c r="G16" s="82">
        <v>954372</v>
      </c>
      <c r="H16" s="82">
        <v>1111222</v>
      </c>
      <c r="I16" s="82">
        <v>1255572</v>
      </c>
      <c r="J16" s="82">
        <v>1397752</v>
      </c>
      <c r="K16" s="82">
        <v>1483332</v>
      </c>
      <c r="L16" s="82">
        <v>1583454</v>
      </c>
      <c r="M16" s="82">
        <v>1657901</v>
      </c>
      <c r="N16" s="82">
        <v>1733283</v>
      </c>
      <c r="O16" s="82">
        <v>1791775</v>
      </c>
      <c r="P16" s="82">
        <v>1831470</v>
      </c>
      <c r="Q16" s="82">
        <v>1868135</v>
      </c>
      <c r="R16" s="82">
        <v>1884843</v>
      </c>
      <c r="S16" s="82">
        <v>1919869</v>
      </c>
      <c r="T16" s="82">
        <v>1954529</v>
      </c>
      <c r="U16" s="82">
        <v>1989348</v>
      </c>
      <c r="V16" s="82">
        <v>2039802</v>
      </c>
      <c r="W16" s="82">
        <v>2069729</v>
      </c>
      <c r="X16" s="82">
        <v>2203953</v>
      </c>
      <c r="Y16" s="82">
        <v>2677048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38136234</v>
      </c>
      <c r="C17" s="71">
        <f t="shared" si="8"/>
        <v>38317671</v>
      </c>
      <c r="D17" s="71">
        <f t="shared" si="8"/>
        <v>38540012</v>
      </c>
      <c r="E17" s="71">
        <f t="shared" si="8"/>
        <v>38724361</v>
      </c>
      <c r="F17" s="71">
        <f t="shared" si="8"/>
        <v>38862308</v>
      </c>
      <c r="G17" s="71">
        <f t="shared" si="8"/>
        <v>38989059</v>
      </c>
      <c r="H17" s="71">
        <f t="shared" si="8"/>
        <v>39331104</v>
      </c>
      <c r="I17" s="71">
        <f t="shared" si="8"/>
        <v>39593509</v>
      </c>
      <c r="J17" s="71">
        <f t="shared" si="8"/>
        <v>40008680</v>
      </c>
      <c r="K17" s="71">
        <f t="shared" si="8"/>
        <v>40079353</v>
      </c>
      <c r="L17" s="71">
        <f t="shared" si="8"/>
        <v>40296678</v>
      </c>
      <c r="M17" s="71">
        <f t="shared" si="8"/>
        <v>39733564</v>
      </c>
      <c r="N17" s="71">
        <f t="shared" si="8"/>
        <v>39984022</v>
      </c>
      <c r="O17" s="71">
        <f t="shared" si="8"/>
        <v>39823811</v>
      </c>
      <c r="P17" s="71">
        <f t="shared" si="8"/>
        <v>40023520</v>
      </c>
      <c r="Q17" s="71">
        <f t="shared" si="8"/>
        <v>40558210</v>
      </c>
      <c r="R17" s="71">
        <f t="shared" ref="R17:V17" si="9">SUM(R18:R25)</f>
        <v>40822496</v>
      </c>
      <c r="S17" s="71">
        <f t="shared" si="9"/>
        <v>41178470</v>
      </c>
      <c r="T17" s="71">
        <f t="shared" si="9"/>
        <v>41437613</v>
      </c>
      <c r="U17" s="71">
        <f t="shared" si="9"/>
        <v>41551158</v>
      </c>
      <c r="V17" s="71">
        <f t="shared" si="9"/>
        <v>41467181</v>
      </c>
      <c r="W17" s="71">
        <f t="shared" ref="W17:Y17" si="10">SUM(W18:W25)</f>
        <v>41473831</v>
      </c>
      <c r="X17" s="71">
        <f t="shared" si="10"/>
        <v>41514775</v>
      </c>
      <c r="Y17" s="71">
        <f t="shared" si="10"/>
        <v>41086753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603727</v>
      </c>
      <c r="C19" s="82">
        <v>575031</v>
      </c>
      <c r="D19" s="82">
        <v>526570</v>
      </c>
      <c r="E19" s="82">
        <v>514937</v>
      </c>
      <c r="F19" s="82">
        <v>511720</v>
      </c>
      <c r="G19" s="82">
        <v>511335</v>
      </c>
      <c r="H19" s="82">
        <v>505700</v>
      </c>
      <c r="I19" s="82">
        <v>507032</v>
      </c>
      <c r="J19" s="82">
        <v>516392</v>
      </c>
      <c r="K19" s="82">
        <v>535890</v>
      </c>
      <c r="L19" s="82">
        <v>558437</v>
      </c>
      <c r="M19" s="82">
        <v>562350</v>
      </c>
      <c r="N19" s="82">
        <v>533191</v>
      </c>
      <c r="O19" s="82">
        <v>490126</v>
      </c>
      <c r="P19" s="82">
        <v>489317</v>
      </c>
      <c r="Q19" s="82">
        <v>490166</v>
      </c>
      <c r="R19" s="82">
        <v>469463</v>
      </c>
      <c r="S19" s="82">
        <v>487417</v>
      </c>
      <c r="T19" s="82">
        <v>575176</v>
      </c>
      <c r="U19" s="82">
        <v>612021</v>
      </c>
      <c r="V19" s="82">
        <v>629302</v>
      </c>
      <c r="W19" s="82">
        <v>625058</v>
      </c>
      <c r="X19" s="82">
        <v>603774</v>
      </c>
      <c r="Y19" s="82">
        <v>534468</v>
      </c>
      <c r="DA19" s="89" t="s">
        <v>349</v>
      </c>
    </row>
    <row r="20" spans="1:105" ht="12" customHeight="1" x14ac:dyDescent="0.25">
      <c r="A20" s="28" t="s">
        <v>200</v>
      </c>
      <c r="B20" s="82">
        <v>10765521</v>
      </c>
      <c r="C20" s="82">
        <v>10666987</v>
      </c>
      <c r="D20" s="82">
        <v>10406552</v>
      </c>
      <c r="E20" s="82">
        <v>10162322</v>
      </c>
      <c r="F20" s="82">
        <v>9872433</v>
      </c>
      <c r="G20" s="82">
        <v>9605481</v>
      </c>
      <c r="H20" s="82">
        <v>9407264</v>
      </c>
      <c r="I20" s="82">
        <v>8986737</v>
      </c>
      <c r="J20" s="82">
        <v>8755913</v>
      </c>
      <c r="K20" s="82">
        <v>8442632</v>
      </c>
      <c r="L20" s="82">
        <v>8257240</v>
      </c>
      <c r="M20" s="82">
        <v>7883858</v>
      </c>
      <c r="N20" s="82">
        <v>7605497</v>
      </c>
      <c r="O20" s="82">
        <v>7041039</v>
      </c>
      <c r="P20" s="82">
        <v>6836946</v>
      </c>
      <c r="Q20" s="82">
        <v>6535325</v>
      </c>
      <c r="R20" s="82">
        <v>6381951</v>
      </c>
      <c r="S20" s="82">
        <v>6464013</v>
      </c>
      <c r="T20" s="82">
        <v>6653833</v>
      </c>
      <c r="U20" s="82">
        <v>6999812</v>
      </c>
      <c r="V20" s="82">
        <v>6681158</v>
      </c>
      <c r="W20" s="82">
        <v>6654647</v>
      </c>
      <c r="X20" s="82">
        <v>6635418</v>
      </c>
      <c r="Y20" s="82">
        <v>6916542</v>
      </c>
      <c r="DA20" s="89" t="s">
        <v>350</v>
      </c>
    </row>
    <row r="21" spans="1:105" ht="12" customHeight="1" x14ac:dyDescent="0.25">
      <c r="A21" s="28" t="s">
        <v>189</v>
      </c>
      <c r="B21" s="82">
        <v>14897397</v>
      </c>
      <c r="C21" s="82">
        <v>15093360</v>
      </c>
      <c r="D21" s="82">
        <v>15628033</v>
      </c>
      <c r="E21" s="82">
        <v>16004896</v>
      </c>
      <c r="F21" s="82">
        <v>16134487</v>
      </c>
      <c r="G21" s="82">
        <v>16185865</v>
      </c>
      <c r="H21" s="82">
        <v>16288703</v>
      </c>
      <c r="I21" s="82">
        <v>16636779</v>
      </c>
      <c r="J21" s="82">
        <v>16676650</v>
      </c>
      <c r="K21" s="82">
        <v>16588011</v>
      </c>
      <c r="L21" s="82">
        <v>16543143</v>
      </c>
      <c r="M21" s="82">
        <v>16047307</v>
      </c>
      <c r="N21" s="82">
        <v>15992851</v>
      </c>
      <c r="O21" s="82">
        <v>15975945</v>
      </c>
      <c r="P21" s="82">
        <v>16342435</v>
      </c>
      <c r="Q21" s="82">
        <v>17231193</v>
      </c>
      <c r="R21" s="82">
        <v>18007823</v>
      </c>
      <c r="S21" s="82">
        <v>18554191</v>
      </c>
      <c r="T21" s="82">
        <v>18940243</v>
      </c>
      <c r="U21" s="82">
        <v>19035404</v>
      </c>
      <c r="V21" s="82">
        <v>18961049</v>
      </c>
      <c r="W21" s="82">
        <v>19375795</v>
      </c>
      <c r="X21" s="82">
        <v>19060266</v>
      </c>
      <c r="Y21" s="82">
        <v>17979326</v>
      </c>
      <c r="DA21" s="89" t="s">
        <v>351</v>
      </c>
    </row>
    <row r="22" spans="1:105" ht="12" customHeight="1" x14ac:dyDescent="0.25">
      <c r="A22" s="28" t="s">
        <v>202</v>
      </c>
      <c r="B22" s="82">
        <v>762897</v>
      </c>
      <c r="C22" s="82">
        <v>792871</v>
      </c>
      <c r="D22" s="82">
        <v>919676</v>
      </c>
      <c r="E22" s="82">
        <v>1060403</v>
      </c>
      <c r="F22" s="82">
        <v>1209241</v>
      </c>
      <c r="G22" s="82">
        <v>1415150</v>
      </c>
      <c r="H22" s="82">
        <v>1712016</v>
      </c>
      <c r="I22" s="82">
        <v>2046799</v>
      </c>
      <c r="J22" s="82">
        <v>2301780</v>
      </c>
      <c r="K22" s="82">
        <v>2479739</v>
      </c>
      <c r="L22" s="82">
        <v>2670877</v>
      </c>
      <c r="M22" s="82">
        <v>2882553</v>
      </c>
      <c r="N22" s="82">
        <v>3170209</v>
      </c>
      <c r="O22" s="82">
        <v>3659154</v>
      </c>
      <c r="P22" s="82">
        <v>3913297</v>
      </c>
      <c r="Q22" s="82">
        <v>4001664</v>
      </c>
      <c r="R22" s="82">
        <v>4017040</v>
      </c>
      <c r="S22" s="82">
        <v>3892745</v>
      </c>
      <c r="T22" s="82">
        <v>3871558</v>
      </c>
      <c r="U22" s="82">
        <v>3735140</v>
      </c>
      <c r="V22" s="82">
        <v>3792740</v>
      </c>
      <c r="W22" s="82">
        <v>3739059</v>
      </c>
      <c r="X22" s="82">
        <v>3698078</v>
      </c>
      <c r="Y22" s="82">
        <v>3756777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724</v>
      </c>
      <c r="F23" s="82">
        <v>1258</v>
      </c>
      <c r="G23" s="82">
        <v>1600</v>
      </c>
      <c r="H23" s="82">
        <v>1842</v>
      </c>
      <c r="I23" s="82">
        <v>2172</v>
      </c>
      <c r="J23" s="82">
        <v>2858</v>
      </c>
      <c r="K23" s="82">
        <v>4033</v>
      </c>
      <c r="L23" s="82">
        <v>5695</v>
      </c>
      <c r="M23" s="82">
        <v>7350</v>
      </c>
      <c r="N23" s="82">
        <v>8942</v>
      </c>
      <c r="O23" s="82">
        <v>9995</v>
      </c>
      <c r="P23" s="82">
        <v>11248</v>
      </c>
      <c r="Q23" s="82">
        <v>12399</v>
      </c>
      <c r="R23" s="82">
        <v>12594</v>
      </c>
      <c r="S23" s="82">
        <v>12825</v>
      </c>
      <c r="T23" s="82">
        <v>13036</v>
      </c>
      <c r="U23" s="82">
        <v>13170</v>
      </c>
      <c r="V23" s="82">
        <v>13365</v>
      </c>
      <c r="W23" s="82">
        <v>14051</v>
      </c>
      <c r="X23" s="82">
        <v>15513</v>
      </c>
      <c r="Y23" s="82">
        <v>16362</v>
      </c>
      <c r="DA23" s="89" t="s">
        <v>353</v>
      </c>
    </row>
    <row r="24" spans="1:105" ht="12" customHeight="1" x14ac:dyDescent="0.25">
      <c r="A24" s="28" t="s">
        <v>198</v>
      </c>
      <c r="B24" s="82">
        <v>3433636</v>
      </c>
      <c r="C24" s="82">
        <v>3370252</v>
      </c>
      <c r="D24" s="82">
        <v>3274975</v>
      </c>
      <c r="E24" s="82">
        <v>3154116</v>
      </c>
      <c r="F24" s="82">
        <v>3163011</v>
      </c>
      <c r="G24" s="82">
        <v>3123839</v>
      </c>
      <c r="H24" s="82">
        <v>3009664</v>
      </c>
      <c r="I24" s="82">
        <v>2943958</v>
      </c>
      <c r="J24" s="82">
        <v>2785898</v>
      </c>
      <c r="K24" s="82">
        <v>2712833</v>
      </c>
      <c r="L24" s="82">
        <v>2587317</v>
      </c>
      <c r="M24" s="82">
        <v>2457519</v>
      </c>
      <c r="N24" s="82">
        <v>2241221</v>
      </c>
      <c r="O24" s="82">
        <v>2130549</v>
      </c>
      <c r="P24" s="82">
        <v>2101187</v>
      </c>
      <c r="Q24" s="82">
        <v>2155389</v>
      </c>
      <c r="R24" s="82">
        <v>2181317</v>
      </c>
      <c r="S24" s="82">
        <v>2157916</v>
      </c>
      <c r="T24" s="82">
        <v>2034081</v>
      </c>
      <c r="U24" s="82">
        <v>2047014</v>
      </c>
      <c r="V24" s="82">
        <v>2026470</v>
      </c>
      <c r="W24" s="82">
        <v>2079613</v>
      </c>
      <c r="X24" s="82">
        <v>1948667</v>
      </c>
      <c r="Y24" s="82">
        <v>1876897</v>
      </c>
      <c r="DA24" s="89" t="s">
        <v>354</v>
      </c>
    </row>
    <row r="25" spans="1:105" ht="12" customHeight="1" x14ac:dyDescent="0.25">
      <c r="A25" s="73" t="s">
        <v>53</v>
      </c>
      <c r="B25" s="83">
        <v>7673056</v>
      </c>
      <c r="C25" s="83">
        <v>7819170</v>
      </c>
      <c r="D25" s="83">
        <v>7784206</v>
      </c>
      <c r="E25" s="83">
        <v>7826963</v>
      </c>
      <c r="F25" s="83">
        <v>7970158</v>
      </c>
      <c r="G25" s="83">
        <v>8145789</v>
      </c>
      <c r="H25" s="83">
        <v>8405915</v>
      </c>
      <c r="I25" s="83">
        <v>8470032</v>
      </c>
      <c r="J25" s="83">
        <v>8969189</v>
      </c>
      <c r="K25" s="83">
        <v>9316215</v>
      </c>
      <c r="L25" s="83">
        <v>9673969</v>
      </c>
      <c r="M25" s="83">
        <v>9892627</v>
      </c>
      <c r="N25" s="83">
        <v>10432111</v>
      </c>
      <c r="O25" s="83">
        <v>10517003</v>
      </c>
      <c r="P25" s="83">
        <v>10329090</v>
      </c>
      <c r="Q25" s="83">
        <v>10132074</v>
      </c>
      <c r="R25" s="83">
        <v>9752308</v>
      </c>
      <c r="S25" s="83">
        <v>9609363</v>
      </c>
      <c r="T25" s="83">
        <v>9349686</v>
      </c>
      <c r="U25" s="83">
        <v>9108597</v>
      </c>
      <c r="V25" s="83">
        <v>9363097</v>
      </c>
      <c r="W25" s="83">
        <v>8985608</v>
      </c>
      <c r="X25" s="83">
        <v>9553059</v>
      </c>
      <c r="Y25" s="83">
        <v>10006381</v>
      </c>
      <c r="DA25" s="90" t="s">
        <v>355</v>
      </c>
    </row>
    <row r="26" spans="1:105" ht="12" customHeight="1" x14ac:dyDescent="0.25">
      <c r="A26" s="84" t="s">
        <v>52</v>
      </c>
      <c r="B26" s="85">
        <v>1254224</v>
      </c>
      <c r="C26" s="85">
        <v>1554321</v>
      </c>
      <c r="D26" s="85">
        <v>1800058</v>
      </c>
      <c r="E26" s="85">
        <v>2364099</v>
      </c>
      <c r="F26" s="85">
        <v>2492446</v>
      </c>
      <c r="G26" s="85">
        <v>2908503</v>
      </c>
      <c r="H26" s="85">
        <v>3462114</v>
      </c>
      <c r="I26" s="85">
        <v>3910110</v>
      </c>
      <c r="J26" s="85">
        <v>4354100</v>
      </c>
      <c r="K26" s="85">
        <v>5121788</v>
      </c>
      <c r="L26" s="85">
        <v>5316334</v>
      </c>
      <c r="M26" s="85">
        <v>5901449</v>
      </c>
      <c r="N26" s="85">
        <v>6447462</v>
      </c>
      <c r="O26" s="85">
        <v>6946326</v>
      </c>
      <c r="P26" s="85">
        <v>7368971</v>
      </c>
      <c r="Q26" s="85">
        <v>7632569</v>
      </c>
      <c r="R26" s="85">
        <v>7648483</v>
      </c>
      <c r="S26" s="85">
        <v>7645894</v>
      </c>
      <c r="T26" s="85">
        <v>7644270</v>
      </c>
      <c r="U26" s="85">
        <v>7644760</v>
      </c>
      <c r="V26" s="85">
        <v>7644977</v>
      </c>
      <c r="W26" s="85">
        <v>7667324</v>
      </c>
      <c r="X26" s="85">
        <v>7740593</v>
      </c>
      <c r="Y26" s="85">
        <v>7722711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38136234</v>
      </c>
      <c r="C27" s="71">
        <f t="shared" si="11"/>
        <v>38317671</v>
      </c>
      <c r="D27" s="71">
        <f t="shared" si="11"/>
        <v>38540012</v>
      </c>
      <c r="E27" s="71">
        <f t="shared" si="11"/>
        <v>38724361</v>
      </c>
      <c r="F27" s="71">
        <f t="shared" si="11"/>
        <v>38862308</v>
      </c>
      <c r="G27" s="71">
        <f t="shared" si="11"/>
        <v>38989059</v>
      </c>
      <c r="H27" s="71">
        <f t="shared" si="11"/>
        <v>39331104</v>
      </c>
      <c r="I27" s="71">
        <f t="shared" si="11"/>
        <v>39593509</v>
      </c>
      <c r="J27" s="71">
        <f t="shared" si="11"/>
        <v>40008680</v>
      </c>
      <c r="K27" s="71">
        <f t="shared" si="11"/>
        <v>40079353</v>
      </c>
      <c r="L27" s="71">
        <f t="shared" si="11"/>
        <v>40296678</v>
      </c>
      <c r="M27" s="71">
        <f t="shared" si="11"/>
        <v>39733564</v>
      </c>
      <c r="N27" s="71">
        <f t="shared" si="11"/>
        <v>39984022</v>
      </c>
      <c r="O27" s="71">
        <f t="shared" si="11"/>
        <v>39823811</v>
      </c>
      <c r="P27" s="71">
        <f t="shared" si="11"/>
        <v>40023520</v>
      </c>
      <c r="Q27" s="71">
        <f t="shared" si="11"/>
        <v>40558210</v>
      </c>
      <c r="R27" s="71">
        <f t="shared" ref="R27:V27" si="12">SUM(R28:R32)</f>
        <v>40822496</v>
      </c>
      <c r="S27" s="71">
        <f t="shared" si="12"/>
        <v>41178470</v>
      </c>
      <c r="T27" s="71">
        <f t="shared" si="12"/>
        <v>41437613</v>
      </c>
      <c r="U27" s="71">
        <f t="shared" si="12"/>
        <v>41551158</v>
      </c>
      <c r="V27" s="71">
        <f t="shared" si="12"/>
        <v>41467181</v>
      </c>
      <c r="W27" s="71">
        <f t="shared" ref="W27:Y27" si="13">SUM(W28:W32)</f>
        <v>41473831</v>
      </c>
      <c r="X27" s="71">
        <f t="shared" si="13"/>
        <v>41514775</v>
      </c>
      <c r="Y27" s="71">
        <f t="shared" si="13"/>
        <v>41086753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359</v>
      </c>
    </row>
    <row r="30" spans="1:105" ht="12" customHeight="1" x14ac:dyDescent="0.25">
      <c r="A30" s="28" t="s">
        <v>189</v>
      </c>
      <c r="B30" s="82">
        <v>866472</v>
      </c>
      <c r="C30" s="82">
        <v>875276</v>
      </c>
      <c r="D30" s="82">
        <v>908633</v>
      </c>
      <c r="E30" s="82">
        <v>934604</v>
      </c>
      <c r="F30" s="82">
        <v>946497</v>
      </c>
      <c r="G30" s="82">
        <v>955370</v>
      </c>
      <c r="H30" s="82">
        <v>958161</v>
      </c>
      <c r="I30" s="82">
        <v>981656</v>
      </c>
      <c r="J30" s="82">
        <v>981964</v>
      </c>
      <c r="K30" s="82">
        <v>995448</v>
      </c>
      <c r="L30" s="82">
        <v>1001565</v>
      </c>
      <c r="M30" s="82">
        <v>1018086</v>
      </c>
      <c r="N30" s="82">
        <v>1059031</v>
      </c>
      <c r="O30" s="82">
        <v>1082088</v>
      </c>
      <c r="P30" s="82">
        <v>1123055</v>
      </c>
      <c r="Q30" s="82">
        <v>1132126</v>
      </c>
      <c r="R30" s="82">
        <v>1132148</v>
      </c>
      <c r="S30" s="82">
        <v>1166454</v>
      </c>
      <c r="T30" s="82">
        <v>1243734</v>
      </c>
      <c r="U30" s="82">
        <v>1339094</v>
      </c>
      <c r="V30" s="82">
        <v>1365760</v>
      </c>
      <c r="W30" s="82">
        <v>1356313</v>
      </c>
      <c r="X30" s="82">
        <v>1228769</v>
      </c>
      <c r="Y30" s="82">
        <v>1142879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37269762</v>
      </c>
      <c r="C32" s="86">
        <v>37442395</v>
      </c>
      <c r="D32" s="86">
        <v>37631379</v>
      </c>
      <c r="E32" s="86">
        <v>37789757</v>
      </c>
      <c r="F32" s="86">
        <v>37915811</v>
      </c>
      <c r="G32" s="86">
        <v>38033689</v>
      </c>
      <c r="H32" s="86">
        <v>38372943</v>
      </c>
      <c r="I32" s="86">
        <v>38611853</v>
      </c>
      <c r="J32" s="86">
        <v>39026716</v>
      </c>
      <c r="K32" s="86">
        <v>39083905</v>
      </c>
      <c r="L32" s="86">
        <v>39295113</v>
      </c>
      <c r="M32" s="86">
        <v>38715478</v>
      </c>
      <c r="N32" s="86">
        <v>38924991</v>
      </c>
      <c r="O32" s="86">
        <v>38741723</v>
      </c>
      <c r="P32" s="86">
        <v>38900465</v>
      </c>
      <c r="Q32" s="86">
        <v>39426084</v>
      </c>
      <c r="R32" s="86">
        <v>39690348</v>
      </c>
      <c r="S32" s="86">
        <v>40012016</v>
      </c>
      <c r="T32" s="86">
        <v>40193879</v>
      </c>
      <c r="U32" s="86">
        <v>40212064</v>
      </c>
      <c r="V32" s="86">
        <v>40101421</v>
      </c>
      <c r="W32" s="86">
        <v>40117518</v>
      </c>
      <c r="X32" s="86">
        <v>40286006</v>
      </c>
      <c r="Y32" s="86">
        <v>39943874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58816.42249800291</v>
      </c>
      <c r="C3" s="65">
        <f t="shared" si="0"/>
        <v>63233.494571944531</v>
      </c>
      <c r="D3" s="65">
        <f t="shared" si="0"/>
        <v>60538.083997885908</v>
      </c>
      <c r="E3" s="65">
        <f t="shared" si="0"/>
        <v>59751.240510746022</v>
      </c>
      <c r="F3" s="65">
        <f t="shared" si="0"/>
        <v>57717.018988206342</v>
      </c>
      <c r="G3" s="65">
        <f t="shared" si="0"/>
        <v>56560.000787489924</v>
      </c>
      <c r="H3" s="65">
        <f t="shared" si="0"/>
        <v>57470.247961864407</v>
      </c>
      <c r="I3" s="65">
        <f t="shared" si="0"/>
        <v>48354.971757342741</v>
      </c>
      <c r="J3" s="65">
        <f t="shared" si="0"/>
        <v>55301.191514105092</v>
      </c>
      <c r="K3" s="65">
        <f t="shared" si="0"/>
        <v>52053.344956623674</v>
      </c>
      <c r="L3" s="65">
        <f t="shared" si="0"/>
        <v>56397.007461221147</v>
      </c>
      <c r="M3" s="65">
        <f t="shared" si="0"/>
        <v>48700.12645463823</v>
      </c>
      <c r="N3" s="65">
        <f t="shared" si="0"/>
        <v>51864.077765902373</v>
      </c>
      <c r="O3" s="65">
        <f t="shared" si="0"/>
        <v>55216.126692924416</v>
      </c>
      <c r="P3" s="65">
        <f t="shared" si="0"/>
        <v>46330.12300818618</v>
      </c>
      <c r="Q3" s="65">
        <f t="shared" si="0"/>
        <v>47582.017550260265</v>
      </c>
      <c r="R3" s="65">
        <f t="shared" ref="R3:V3" si="1">SUM(R4,R15,R17,R27)</f>
        <v>49478.04658606802</v>
      </c>
      <c r="S3" s="65">
        <f t="shared" si="1"/>
        <v>49249.122877514907</v>
      </c>
      <c r="T3" s="65">
        <f t="shared" si="1"/>
        <v>48294.54056459156</v>
      </c>
      <c r="U3" s="65">
        <f t="shared" si="1"/>
        <v>50171.633787759434</v>
      </c>
      <c r="V3" s="65">
        <f t="shared" si="1"/>
        <v>50152.935832925912</v>
      </c>
      <c r="W3" s="65">
        <f t="shared" ref="W3:Y3" si="2">SUM(W4,W15,W17,W27)</f>
        <v>49549.410441003267</v>
      </c>
      <c r="X3" s="65">
        <f t="shared" si="2"/>
        <v>49398.9251490764</v>
      </c>
      <c r="Y3" s="65">
        <f t="shared" si="2"/>
        <v>44756.364223816505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48317.962727333455</v>
      </c>
      <c r="C4" s="69">
        <f t="shared" si="3"/>
        <v>52261.842930052713</v>
      </c>
      <c r="D4" s="69">
        <f t="shared" si="3"/>
        <v>49313.230112833291</v>
      </c>
      <c r="E4" s="69">
        <f t="shared" si="3"/>
        <v>48225.908469412629</v>
      </c>
      <c r="F4" s="69">
        <f t="shared" si="3"/>
        <v>46045.158820992147</v>
      </c>
      <c r="G4" s="69">
        <f t="shared" si="3"/>
        <v>44720.11448120686</v>
      </c>
      <c r="H4" s="69">
        <f t="shared" si="3"/>
        <v>45716.674136167429</v>
      </c>
      <c r="I4" s="69">
        <f t="shared" si="3"/>
        <v>36973.53614266419</v>
      </c>
      <c r="J4" s="69">
        <f t="shared" si="3"/>
        <v>43791.407334947246</v>
      </c>
      <c r="K4" s="69">
        <f t="shared" si="3"/>
        <v>40644.789328633786</v>
      </c>
      <c r="L4" s="69">
        <f t="shared" si="3"/>
        <v>44710.893540331213</v>
      </c>
      <c r="M4" s="69">
        <f t="shared" si="3"/>
        <v>37456.718360690706</v>
      </c>
      <c r="N4" s="69">
        <f t="shared" si="3"/>
        <v>40715.706972979991</v>
      </c>
      <c r="O4" s="69">
        <f t="shared" si="3"/>
        <v>44757.349841556628</v>
      </c>
      <c r="P4" s="69">
        <f t="shared" si="3"/>
        <v>35958.385145128341</v>
      </c>
      <c r="Q4" s="69">
        <f t="shared" si="3"/>
        <v>37373.30087569607</v>
      </c>
      <c r="R4" s="69">
        <f t="shared" ref="R4:V4" si="4">SUM(R5:R14)</f>
        <v>39363.817025519085</v>
      </c>
      <c r="S4" s="69">
        <f t="shared" si="4"/>
        <v>38541.926737780661</v>
      </c>
      <c r="T4" s="69">
        <f t="shared" si="4"/>
        <v>37332.935301828074</v>
      </c>
      <c r="U4" s="69">
        <f t="shared" si="4"/>
        <v>39386.027165761981</v>
      </c>
      <c r="V4" s="69">
        <f t="shared" si="4"/>
        <v>39419.023147134285</v>
      </c>
      <c r="W4" s="69">
        <f t="shared" ref="W4:Y4" si="5">SUM(W5:W14)</f>
        <v>38881.022541599625</v>
      </c>
      <c r="X4" s="69">
        <f t="shared" si="5"/>
        <v>38159.985657507306</v>
      </c>
      <c r="Y4" s="69">
        <f t="shared" si="5"/>
        <v>34780.25931487263</v>
      </c>
      <c r="DA4" s="88" t="s">
        <v>246</v>
      </c>
    </row>
    <row r="5" spans="1:105" ht="12" customHeight="1" x14ac:dyDescent="0.25">
      <c r="A5" s="28" t="s">
        <v>51</v>
      </c>
      <c r="B5" s="72">
        <v>918.35425623387778</v>
      </c>
      <c r="C5" s="72">
        <v>892.27291487532239</v>
      </c>
      <c r="D5" s="72">
        <v>730.45356835769553</v>
      </c>
      <c r="E5" s="72">
        <v>740.90472914875306</v>
      </c>
      <c r="F5" s="72">
        <v>598.9794496990545</v>
      </c>
      <c r="G5" s="72">
        <v>603.70395528804795</v>
      </c>
      <c r="H5" s="72">
        <v>679.55829750644898</v>
      </c>
      <c r="I5" s="72">
        <v>717.50730868443679</v>
      </c>
      <c r="J5" s="72">
        <v>651.70541702493574</v>
      </c>
      <c r="K5" s="72">
        <v>634.81289767841781</v>
      </c>
      <c r="L5" s="72">
        <v>992.14153052450547</v>
      </c>
      <c r="M5" s="72">
        <v>865.78306104901071</v>
      </c>
      <c r="N5" s="72">
        <v>742.84488392089406</v>
      </c>
      <c r="O5" s="72">
        <v>691.63147033533994</v>
      </c>
      <c r="P5" s="72">
        <v>572.76491831470321</v>
      </c>
      <c r="Q5" s="72">
        <v>600.78486672398913</v>
      </c>
      <c r="R5" s="72">
        <v>519.57970765262269</v>
      </c>
      <c r="S5" s="72">
        <v>500.37652622527958</v>
      </c>
      <c r="T5" s="72">
        <v>492.47523645743752</v>
      </c>
      <c r="U5" s="72">
        <v>345.38830610490106</v>
      </c>
      <c r="V5" s="72">
        <v>315.70593293207219</v>
      </c>
      <c r="W5" s="72">
        <v>348.11298366294045</v>
      </c>
      <c r="X5" s="72">
        <v>298.14660361135003</v>
      </c>
      <c r="Y5" s="72">
        <v>311.48366294067068</v>
      </c>
      <c r="DA5" s="89" t="s">
        <v>364</v>
      </c>
    </row>
    <row r="6" spans="1:105" ht="12" customHeight="1" x14ac:dyDescent="0.25">
      <c r="A6" s="28" t="s">
        <v>74</v>
      </c>
      <c r="B6" s="72">
        <v>756.02252056832799</v>
      </c>
      <c r="C6" s="72">
        <v>773.85653456235491</v>
      </c>
      <c r="D6" s="72">
        <v>689.44032449720703</v>
      </c>
      <c r="E6" s="72">
        <v>597.45575063556203</v>
      </c>
      <c r="F6" s="72">
        <v>788.7283893281375</v>
      </c>
      <c r="G6" s="72">
        <v>696.14201101508138</v>
      </c>
      <c r="H6" s="72">
        <v>750.81802941062256</v>
      </c>
      <c r="I6" s="72">
        <v>464.00897645448163</v>
      </c>
      <c r="J6" s="72">
        <v>643.42839261928304</v>
      </c>
      <c r="K6" s="72">
        <v>620.11047197494008</v>
      </c>
      <c r="L6" s="72">
        <v>705.12489723238741</v>
      </c>
      <c r="M6" s="72">
        <v>654.40582502149584</v>
      </c>
      <c r="N6" s="72">
        <v>609.52487818859242</v>
      </c>
      <c r="O6" s="72">
        <v>766.34231119231777</v>
      </c>
      <c r="P6" s="72">
        <v>615.7856384828508</v>
      </c>
      <c r="Q6" s="72">
        <v>510.57226196617955</v>
      </c>
      <c r="R6" s="72">
        <v>658.21903267411892</v>
      </c>
      <c r="S6" s="72">
        <v>486.05883490971598</v>
      </c>
      <c r="T6" s="72">
        <v>735.46169819432532</v>
      </c>
      <c r="U6" s="72">
        <v>664.73136715391149</v>
      </c>
      <c r="V6" s="72">
        <v>735.11499097162528</v>
      </c>
      <c r="W6" s="72">
        <v>667.72827558039535</v>
      </c>
      <c r="X6" s="72">
        <v>730.8680846947542</v>
      </c>
      <c r="Y6" s="72">
        <v>469.59590025795364</v>
      </c>
      <c r="DA6" s="89" t="s">
        <v>365</v>
      </c>
    </row>
    <row r="7" spans="1:105" ht="12" customHeight="1" x14ac:dyDescent="0.25">
      <c r="A7" s="28" t="s">
        <v>200</v>
      </c>
      <c r="B7" s="72">
        <v>16476.626661662511</v>
      </c>
      <c r="C7" s="72">
        <v>18959.80096605574</v>
      </c>
      <c r="D7" s="72">
        <v>16602.492670259431</v>
      </c>
      <c r="E7" s="72">
        <v>16020.429477592916</v>
      </c>
      <c r="F7" s="72">
        <v>14367.639295791456</v>
      </c>
      <c r="G7" s="72">
        <v>14149.994557980152</v>
      </c>
      <c r="H7" s="72">
        <v>15121.033035879123</v>
      </c>
      <c r="I7" s="72">
        <v>8916.0434155245457</v>
      </c>
      <c r="J7" s="72">
        <v>13101.305042702797</v>
      </c>
      <c r="K7" s="72">
        <v>11272.101532999748</v>
      </c>
      <c r="L7" s="72">
        <v>11521.357199284197</v>
      </c>
      <c r="M7" s="72">
        <v>9621.9769704786395</v>
      </c>
      <c r="N7" s="72">
        <v>10356.522002483996</v>
      </c>
      <c r="O7" s="72">
        <v>11898.65489634088</v>
      </c>
      <c r="P7" s="72">
        <v>10038.619074233307</v>
      </c>
      <c r="Q7" s="72">
        <v>9710.0330228336679</v>
      </c>
      <c r="R7" s="72">
        <v>9419.5193847329792</v>
      </c>
      <c r="S7" s="72">
        <v>9282.2658402598572</v>
      </c>
      <c r="T7" s="72">
        <v>8017.8134852393287</v>
      </c>
      <c r="U7" s="72">
        <v>9384.9258526798494</v>
      </c>
      <c r="V7" s="72">
        <v>10303.364923091623</v>
      </c>
      <c r="W7" s="72">
        <v>6036.5581207604782</v>
      </c>
      <c r="X7" s="72">
        <v>8393.0687971720527</v>
      </c>
      <c r="Y7" s="72">
        <v>7924.5869637909582</v>
      </c>
      <c r="DA7" s="89" t="s">
        <v>366</v>
      </c>
    </row>
    <row r="8" spans="1:105" ht="12" customHeight="1" x14ac:dyDescent="0.25">
      <c r="A8" s="28" t="s">
        <v>189</v>
      </c>
      <c r="B8" s="72">
        <v>20138.715725801441</v>
      </c>
      <c r="C8" s="72">
        <v>21336.334737316614</v>
      </c>
      <c r="D8" s="72">
        <v>21103.503782834021</v>
      </c>
      <c r="E8" s="72">
        <v>21001.014305604469</v>
      </c>
      <c r="F8" s="72">
        <v>20222.339370878759</v>
      </c>
      <c r="G8" s="72">
        <v>19441.881824455013</v>
      </c>
      <c r="H8" s="72">
        <v>19016.656625272892</v>
      </c>
      <c r="I8" s="72">
        <v>17178.382609026088</v>
      </c>
      <c r="J8" s="72">
        <v>18517.836163793021</v>
      </c>
      <c r="K8" s="72">
        <v>18199.264970668079</v>
      </c>
      <c r="L8" s="72">
        <v>20184.413384127645</v>
      </c>
      <c r="M8" s="72">
        <v>16425.105099735571</v>
      </c>
      <c r="N8" s="72">
        <v>18298.61186829257</v>
      </c>
      <c r="O8" s="72">
        <v>19381.049833129113</v>
      </c>
      <c r="P8" s="72">
        <v>15294.750179626184</v>
      </c>
      <c r="Q8" s="72">
        <v>16639.637728026661</v>
      </c>
      <c r="R8" s="72">
        <v>18794.501914558776</v>
      </c>
      <c r="S8" s="72">
        <v>18186.45086002196</v>
      </c>
      <c r="T8" s="72">
        <v>18479.508529507355</v>
      </c>
      <c r="U8" s="72">
        <v>18820.847108924972</v>
      </c>
      <c r="V8" s="72">
        <v>18318.067182797709</v>
      </c>
      <c r="W8" s="72">
        <v>21170.771814461321</v>
      </c>
      <c r="X8" s="72">
        <v>17813.3290308986</v>
      </c>
      <c r="Y8" s="72">
        <v>16612.912507796816</v>
      </c>
      <c r="DA8" s="89" t="s">
        <v>367</v>
      </c>
    </row>
    <row r="9" spans="1:105" ht="12" customHeight="1" x14ac:dyDescent="0.25">
      <c r="A9" s="28" t="s">
        <v>202</v>
      </c>
      <c r="B9" s="72">
        <v>3840.22561751382</v>
      </c>
      <c r="C9" s="72">
        <v>3908.5143514055371</v>
      </c>
      <c r="D9" s="72">
        <v>3918.0783835673315</v>
      </c>
      <c r="E9" s="72">
        <v>4401.4052014611761</v>
      </c>
      <c r="F9" s="72">
        <v>4275.6266551517265</v>
      </c>
      <c r="G9" s="72">
        <v>4185.3921074350856</v>
      </c>
      <c r="H9" s="72">
        <v>4943.5591140285114</v>
      </c>
      <c r="I9" s="72">
        <v>5040.7136207113626</v>
      </c>
      <c r="J9" s="72">
        <v>6007.756513655956</v>
      </c>
      <c r="K9" s="72">
        <v>5250.4921621177682</v>
      </c>
      <c r="L9" s="72">
        <v>6247.4150859737128</v>
      </c>
      <c r="M9" s="72">
        <v>5491.7577863762308</v>
      </c>
      <c r="N9" s="72">
        <v>6679.9666045667273</v>
      </c>
      <c r="O9" s="72">
        <v>6840.2067927772978</v>
      </c>
      <c r="P9" s="72">
        <v>5114.4394525652024</v>
      </c>
      <c r="Q9" s="72">
        <v>5147.7006974300148</v>
      </c>
      <c r="R9" s="72">
        <v>4823.9447358364323</v>
      </c>
      <c r="S9" s="72">
        <v>4941.8250023884548</v>
      </c>
      <c r="T9" s="72">
        <v>5184.9461402503111</v>
      </c>
      <c r="U9" s="72">
        <v>5424.8579726760281</v>
      </c>
      <c r="V9" s="72">
        <v>5063.5053883634264</v>
      </c>
      <c r="W9" s="72">
        <v>6010.4094009744922</v>
      </c>
      <c r="X9" s="72">
        <v>6534.126488009927</v>
      </c>
      <c r="Y9" s="72">
        <v>5053.2169723894212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1.4198915096844189</v>
      </c>
      <c r="F10" s="72">
        <v>3.4709882925818567</v>
      </c>
      <c r="G10" s="72">
        <v>3.7131463489756569</v>
      </c>
      <c r="H10" s="72">
        <v>3.9567590344201506</v>
      </c>
      <c r="I10" s="72">
        <v>3.7063188034837431</v>
      </c>
      <c r="J10" s="72">
        <v>5.3162546320704251</v>
      </c>
      <c r="K10" s="72">
        <v>7.5349923752635384</v>
      </c>
      <c r="L10" s="72">
        <v>13.089026116948013</v>
      </c>
      <c r="M10" s="72">
        <v>14.50944800785552</v>
      </c>
      <c r="N10" s="72">
        <v>19.30775848107438</v>
      </c>
      <c r="O10" s="72">
        <v>20.045965004188353</v>
      </c>
      <c r="P10" s="72">
        <v>18.465148237418141</v>
      </c>
      <c r="Q10" s="72">
        <v>20.965015308685327</v>
      </c>
      <c r="R10" s="72">
        <v>27.171867465019716</v>
      </c>
      <c r="S10" s="72">
        <v>25.407494579218049</v>
      </c>
      <c r="T10" s="72">
        <v>21.018756984377116</v>
      </c>
      <c r="U10" s="72">
        <v>23.17892472450357</v>
      </c>
      <c r="V10" s="72">
        <v>22.144541222662326</v>
      </c>
      <c r="W10" s="72">
        <v>34.788311331179536</v>
      </c>
      <c r="X10" s="72">
        <v>32.683021162508474</v>
      </c>
      <c r="Y10" s="72">
        <v>35.725052429159511</v>
      </c>
      <c r="DA10" s="89" t="s">
        <v>369</v>
      </c>
    </row>
    <row r="11" spans="1:105" ht="12" customHeight="1" x14ac:dyDescent="0.25">
      <c r="A11" s="28" t="s">
        <v>198</v>
      </c>
      <c r="B11" s="72">
        <v>5389.732825676203</v>
      </c>
      <c r="C11" s="72">
        <v>5494.9526202093957</v>
      </c>
      <c r="D11" s="72">
        <v>5378.8727907726743</v>
      </c>
      <c r="E11" s="72">
        <v>4553.3705569023368</v>
      </c>
      <c r="F11" s="72">
        <v>4910.4786215977738</v>
      </c>
      <c r="G11" s="72">
        <v>4775.7162196854752</v>
      </c>
      <c r="H11" s="72">
        <v>4314.8346918161797</v>
      </c>
      <c r="I11" s="72">
        <v>3869.5912976997097</v>
      </c>
      <c r="J11" s="72">
        <v>3951.6485585481987</v>
      </c>
      <c r="K11" s="72">
        <v>3755.3557689327017</v>
      </c>
      <c r="L11" s="72">
        <v>4056.1370945334352</v>
      </c>
      <c r="M11" s="72">
        <v>3473.9441434986143</v>
      </c>
      <c r="N11" s="72">
        <v>3014.8880863666741</v>
      </c>
      <c r="O11" s="72">
        <v>4075.3110633419301</v>
      </c>
      <c r="P11" s="72">
        <v>3330.5374749211787</v>
      </c>
      <c r="Q11" s="72">
        <v>3728.8882535588041</v>
      </c>
      <c r="R11" s="72">
        <v>4059.9638291774158</v>
      </c>
      <c r="S11" s="72">
        <v>4045.6315133276012</v>
      </c>
      <c r="T11" s="72">
        <v>3325.5473679182205</v>
      </c>
      <c r="U11" s="72">
        <v>3609.6811120664925</v>
      </c>
      <c r="V11" s="72">
        <v>3515.5806009362759</v>
      </c>
      <c r="W11" s="72">
        <v>3449.8266599789813</v>
      </c>
      <c r="X11" s="72">
        <v>3127.1832377949777</v>
      </c>
      <c r="Y11" s="72">
        <v>3072.7059711474158</v>
      </c>
      <c r="DA11" s="89" t="s">
        <v>370</v>
      </c>
    </row>
    <row r="12" spans="1:105" ht="12" customHeight="1" x14ac:dyDescent="0.25">
      <c r="A12" s="28" t="s">
        <v>95</v>
      </c>
      <c r="B12" s="72">
        <v>91.031836141871665</v>
      </c>
      <c r="C12" s="72">
        <v>119.33489255999442</v>
      </c>
      <c r="D12" s="72">
        <v>143.75816589344063</v>
      </c>
      <c r="E12" s="72">
        <v>167.40055005402493</v>
      </c>
      <c r="F12" s="72">
        <v>162.6678390783018</v>
      </c>
      <c r="G12" s="72">
        <v>164.7166780778974</v>
      </c>
      <c r="H12" s="72">
        <v>186.20531503575177</v>
      </c>
      <c r="I12" s="72">
        <v>217.35984062152158</v>
      </c>
      <c r="J12" s="72">
        <v>255.86007407022339</v>
      </c>
      <c r="K12" s="72">
        <v>291.22874321554247</v>
      </c>
      <c r="L12" s="72">
        <v>323.69455513852267</v>
      </c>
      <c r="M12" s="72">
        <v>354.57821301314596</v>
      </c>
      <c r="N12" s="72">
        <v>387.88439137055008</v>
      </c>
      <c r="O12" s="72">
        <v>418.22236066354532</v>
      </c>
      <c r="P12" s="72">
        <v>440.57937863610636</v>
      </c>
      <c r="Q12" s="72">
        <v>462.34567688417252</v>
      </c>
      <c r="R12" s="72">
        <v>484.16330788846199</v>
      </c>
      <c r="S12" s="72">
        <v>507.36903816977087</v>
      </c>
      <c r="T12" s="72">
        <v>528.32922374529846</v>
      </c>
      <c r="U12" s="72">
        <v>556.47169297966173</v>
      </c>
      <c r="V12" s="72">
        <v>592.29118688925882</v>
      </c>
      <c r="W12" s="72">
        <v>621.01108016385842</v>
      </c>
      <c r="X12" s="72">
        <v>690.00015324762592</v>
      </c>
      <c r="Y12" s="72">
        <v>803.63577683891003</v>
      </c>
      <c r="DA12" s="89" t="s">
        <v>371</v>
      </c>
    </row>
    <row r="13" spans="1:105" ht="12" customHeight="1" x14ac:dyDescent="0.25">
      <c r="A13" s="73" t="s">
        <v>94</v>
      </c>
      <c r="B13" s="74">
        <v>162.93346766952527</v>
      </c>
      <c r="C13" s="74">
        <v>186.38409846535797</v>
      </c>
      <c r="D13" s="74">
        <v>196.00124459859305</v>
      </c>
      <c r="E13" s="74">
        <v>210.82151546844662</v>
      </c>
      <c r="F13" s="74">
        <v>211.54506672343175</v>
      </c>
      <c r="G13" s="74">
        <v>211.64912563286271</v>
      </c>
      <c r="H13" s="74">
        <v>209.30418693518735</v>
      </c>
      <c r="I13" s="74">
        <v>180.80965136772556</v>
      </c>
      <c r="J13" s="74">
        <v>194.94739510988438</v>
      </c>
      <c r="K13" s="74">
        <v>183.65393542743189</v>
      </c>
      <c r="L13" s="74">
        <v>197.98972120505198</v>
      </c>
      <c r="M13" s="74">
        <v>166.19030901037701</v>
      </c>
      <c r="N13" s="74">
        <v>175.04285595688648</v>
      </c>
      <c r="O13" s="74">
        <v>188.17008174814248</v>
      </c>
      <c r="P13" s="74">
        <v>146.36564374362038</v>
      </c>
      <c r="Q13" s="74">
        <v>146.7348433765583</v>
      </c>
      <c r="R13" s="74">
        <v>142.89213690590256</v>
      </c>
      <c r="S13" s="74">
        <v>140.36748407496637</v>
      </c>
      <c r="T13" s="74">
        <v>124.66172559535873</v>
      </c>
      <c r="U13" s="74">
        <v>108.31246763093795</v>
      </c>
      <c r="V13" s="74">
        <v>96.07775253340246</v>
      </c>
      <c r="W13" s="74">
        <v>89.201116456984877</v>
      </c>
      <c r="X13" s="74">
        <v>92.984879201720133</v>
      </c>
      <c r="Y13" s="74">
        <v>81.878593008375105</v>
      </c>
      <c r="DA13" s="90" t="s">
        <v>372</v>
      </c>
    </row>
    <row r="14" spans="1:105" ht="12" customHeight="1" x14ac:dyDescent="0.25">
      <c r="A14" s="75" t="s">
        <v>97</v>
      </c>
      <c r="B14" s="76">
        <v>544.31981606588477</v>
      </c>
      <c r="C14" s="76">
        <v>590.39181460239649</v>
      </c>
      <c r="D14" s="76">
        <v>550.62918205289759</v>
      </c>
      <c r="E14" s="76">
        <v>531.68649103526934</v>
      </c>
      <c r="F14" s="76">
        <v>503.68314445091983</v>
      </c>
      <c r="G14" s="76">
        <v>487.20485528825611</v>
      </c>
      <c r="H14" s="76">
        <v>490.74808124828911</v>
      </c>
      <c r="I14" s="76">
        <v>385.41310377083585</v>
      </c>
      <c r="J14" s="76">
        <v>461.60352279087954</v>
      </c>
      <c r="K14" s="76">
        <v>430.23385324389028</v>
      </c>
      <c r="L14" s="76">
        <v>469.53104619481292</v>
      </c>
      <c r="M14" s="76">
        <v>388.46750449976639</v>
      </c>
      <c r="N14" s="76">
        <v>431.11364335203098</v>
      </c>
      <c r="O14" s="76">
        <v>477.7150670238766</v>
      </c>
      <c r="P14" s="76">
        <v>386.07823636777363</v>
      </c>
      <c r="Q14" s="76">
        <v>405.63850958733872</v>
      </c>
      <c r="R14" s="76">
        <v>433.86110862734949</v>
      </c>
      <c r="S14" s="76">
        <v>426.1741438238393</v>
      </c>
      <c r="T14" s="76">
        <v>423.17313793605541</v>
      </c>
      <c r="U14" s="76">
        <v>447.63236082072189</v>
      </c>
      <c r="V14" s="76">
        <v>457.1706473962326</v>
      </c>
      <c r="W14" s="76">
        <v>452.61477822899838</v>
      </c>
      <c r="X14" s="76">
        <v>447.59536171378966</v>
      </c>
      <c r="Y14" s="76">
        <v>414.51791427294671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49.765894869183818</v>
      </c>
      <c r="C15" s="69">
        <f t="shared" si="6"/>
        <v>49.647329503666569</v>
      </c>
      <c r="D15" s="69">
        <f t="shared" si="6"/>
        <v>49.634080280090622</v>
      </c>
      <c r="E15" s="69">
        <f t="shared" si="6"/>
        <v>93.468115267451807</v>
      </c>
      <c r="F15" s="69">
        <f t="shared" si="6"/>
        <v>51.238014439302255</v>
      </c>
      <c r="G15" s="69">
        <f t="shared" si="6"/>
        <v>55.749943412155318</v>
      </c>
      <c r="H15" s="69">
        <f t="shared" si="6"/>
        <v>88.534186973323187</v>
      </c>
      <c r="I15" s="69">
        <f t="shared" si="6"/>
        <v>70.199623807892209</v>
      </c>
      <c r="J15" s="69">
        <f t="shared" si="6"/>
        <v>78.535939289847633</v>
      </c>
      <c r="K15" s="69">
        <f t="shared" si="6"/>
        <v>81.708888573730505</v>
      </c>
      <c r="L15" s="69">
        <f t="shared" si="6"/>
        <v>96.48875869565407</v>
      </c>
      <c r="M15" s="69">
        <f t="shared" si="6"/>
        <v>103.17791630839795</v>
      </c>
      <c r="N15" s="69">
        <f t="shared" si="6"/>
        <v>103.48005636763165</v>
      </c>
      <c r="O15" s="69">
        <f t="shared" si="6"/>
        <v>102.72470621954709</v>
      </c>
      <c r="P15" s="69">
        <f t="shared" si="6"/>
        <v>100.22076526225285</v>
      </c>
      <c r="Q15" s="69">
        <f t="shared" si="6"/>
        <v>97.952183051495226</v>
      </c>
      <c r="R15" s="69">
        <f t="shared" si="6"/>
        <v>105.09675647272391</v>
      </c>
      <c r="S15" s="69">
        <f t="shared" si="6"/>
        <v>112.20848858316623</v>
      </c>
      <c r="T15" s="69">
        <f t="shared" si="6"/>
        <v>106.16872074137773</v>
      </c>
      <c r="U15" s="69">
        <f t="shared" si="6"/>
        <v>108.20282793541618</v>
      </c>
      <c r="V15" s="69">
        <f t="shared" si="6"/>
        <v>109.3764211330851</v>
      </c>
      <c r="W15" s="69">
        <f t="shared" si="6"/>
        <v>119.42189739180311</v>
      </c>
      <c r="X15" s="69">
        <f t="shared" si="6"/>
        <v>115.12649278685392</v>
      </c>
      <c r="Y15" s="69">
        <f t="shared" si="6"/>
        <v>108.60473392567083</v>
      </c>
      <c r="DA15" s="88" t="s">
        <v>247</v>
      </c>
    </row>
    <row r="16" spans="1:105" ht="12" customHeight="1" x14ac:dyDescent="0.25">
      <c r="A16" s="28" t="s">
        <v>91</v>
      </c>
      <c r="B16" s="72">
        <v>49.765894869183818</v>
      </c>
      <c r="C16" s="72">
        <v>49.647329503666569</v>
      </c>
      <c r="D16" s="72">
        <v>49.634080280090622</v>
      </c>
      <c r="E16" s="72">
        <v>93.468115267451807</v>
      </c>
      <c r="F16" s="72">
        <v>51.238014439302255</v>
      </c>
      <c r="G16" s="72">
        <v>55.749943412155318</v>
      </c>
      <c r="H16" s="72">
        <v>88.534186973323187</v>
      </c>
      <c r="I16" s="72">
        <v>70.199623807892209</v>
      </c>
      <c r="J16" s="72">
        <v>78.535939289847633</v>
      </c>
      <c r="K16" s="72">
        <v>81.708888573730505</v>
      </c>
      <c r="L16" s="72">
        <v>96.48875869565407</v>
      </c>
      <c r="M16" s="72">
        <v>103.17791630839795</v>
      </c>
      <c r="N16" s="72">
        <v>103.48005636763165</v>
      </c>
      <c r="O16" s="72">
        <v>102.72470621954709</v>
      </c>
      <c r="P16" s="72">
        <v>100.22076526225285</v>
      </c>
      <c r="Q16" s="72">
        <v>97.952183051495226</v>
      </c>
      <c r="R16" s="72">
        <v>105.09675647272391</v>
      </c>
      <c r="S16" s="72">
        <v>112.20848858316623</v>
      </c>
      <c r="T16" s="72">
        <v>106.16872074137773</v>
      </c>
      <c r="U16" s="72">
        <v>108.20282793541618</v>
      </c>
      <c r="V16" s="72">
        <v>109.3764211330851</v>
      </c>
      <c r="W16" s="72">
        <v>119.42189739180311</v>
      </c>
      <c r="X16" s="72">
        <v>115.12649278685392</v>
      </c>
      <c r="Y16" s="72">
        <v>108.60473392567083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7770.4660101556983</v>
      </c>
      <c r="C17" s="69">
        <f t="shared" si="7"/>
        <v>8135.3517197579631</v>
      </c>
      <c r="D17" s="69">
        <f t="shared" si="7"/>
        <v>8303.231676824942</v>
      </c>
      <c r="E17" s="69">
        <f t="shared" si="7"/>
        <v>8485.9890004421559</v>
      </c>
      <c r="F17" s="69">
        <f t="shared" si="7"/>
        <v>8582.2226437174268</v>
      </c>
      <c r="G17" s="69">
        <f t="shared" si="7"/>
        <v>8680.1822494921034</v>
      </c>
      <c r="H17" s="69">
        <f t="shared" si="7"/>
        <v>8608.2409216003471</v>
      </c>
      <c r="I17" s="69">
        <f t="shared" si="7"/>
        <v>8401.2654913625574</v>
      </c>
      <c r="J17" s="69">
        <f t="shared" si="7"/>
        <v>8633.5558224350734</v>
      </c>
      <c r="K17" s="69">
        <f t="shared" si="7"/>
        <v>8536.8848248933082</v>
      </c>
      <c r="L17" s="69">
        <f t="shared" si="7"/>
        <v>8717.6899414746586</v>
      </c>
      <c r="M17" s="69">
        <f t="shared" si="7"/>
        <v>8549.6255452398727</v>
      </c>
      <c r="N17" s="69">
        <f t="shared" si="7"/>
        <v>8404.9332819691808</v>
      </c>
      <c r="O17" s="69">
        <f t="shared" si="7"/>
        <v>7735.6527510873275</v>
      </c>
      <c r="P17" s="69">
        <f t="shared" si="7"/>
        <v>7769.5349964803536</v>
      </c>
      <c r="Q17" s="69">
        <f t="shared" si="7"/>
        <v>7686.6574171617385</v>
      </c>
      <c r="R17" s="69">
        <f t="shared" ref="R17:V17" si="8">SUM(R18:R26)</f>
        <v>7670.4693474544747</v>
      </c>
      <c r="S17" s="69">
        <f t="shared" si="8"/>
        <v>8086.5261668491603</v>
      </c>
      <c r="T17" s="69">
        <f t="shared" si="8"/>
        <v>8464.3704905992654</v>
      </c>
      <c r="U17" s="69">
        <f t="shared" si="8"/>
        <v>8295.1564300844457</v>
      </c>
      <c r="V17" s="69">
        <f t="shared" si="8"/>
        <v>8321.4494663828955</v>
      </c>
      <c r="W17" s="69">
        <f t="shared" ref="W17:Y17" si="9">SUM(W18:W26)</f>
        <v>8142.1091543211951</v>
      </c>
      <c r="X17" s="69">
        <f t="shared" si="9"/>
        <v>8419.8137264909874</v>
      </c>
      <c r="Y17" s="69">
        <f t="shared" si="9"/>
        <v>7503.6998759724365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130.82425501206757</v>
      </c>
      <c r="C19" s="72">
        <v>118.63890825793742</v>
      </c>
      <c r="D19" s="72">
        <v>109.28658865842488</v>
      </c>
      <c r="E19" s="72">
        <v>91.689563207946222</v>
      </c>
      <c r="F19" s="72">
        <v>126.81959003557724</v>
      </c>
      <c r="G19" s="72">
        <v>110.33236559712813</v>
      </c>
      <c r="H19" s="72">
        <v>115.46511762291117</v>
      </c>
      <c r="I19" s="72">
        <v>96.691281499086642</v>
      </c>
      <c r="J19" s="72">
        <v>113.06266499034656</v>
      </c>
      <c r="K19" s="72">
        <v>114.3098203724373</v>
      </c>
      <c r="L19" s="72">
        <v>123.84646992152456</v>
      </c>
      <c r="M19" s="72">
        <v>134.98600644883922</v>
      </c>
      <c r="N19" s="72">
        <v>116.0999713384924</v>
      </c>
      <c r="O19" s="72">
        <v>94.51263291774147</v>
      </c>
      <c r="P19" s="72">
        <v>98.037577338301318</v>
      </c>
      <c r="Q19" s="72">
        <v>76.710885067354553</v>
      </c>
      <c r="R19" s="72">
        <v>95.894896818572647</v>
      </c>
      <c r="S19" s="72">
        <v>79.783813413585548</v>
      </c>
      <c r="T19" s="72">
        <v>129.76315133276012</v>
      </c>
      <c r="U19" s="72">
        <v>122.30431642304386</v>
      </c>
      <c r="V19" s="72">
        <v>135.2538826311264</v>
      </c>
      <c r="W19" s="72">
        <v>122.39382244196045</v>
      </c>
      <c r="X19" s="72">
        <v>135.38556964746346</v>
      </c>
      <c r="Y19" s="72">
        <v>86.987504729148753</v>
      </c>
      <c r="DA19" s="89" t="s">
        <v>376</v>
      </c>
    </row>
    <row r="20" spans="1:105" ht="12" customHeight="1" x14ac:dyDescent="0.25">
      <c r="A20" s="28" t="s">
        <v>200</v>
      </c>
      <c r="B20" s="72">
        <v>2319.5374827914889</v>
      </c>
      <c r="C20" s="72">
        <v>2593.958449249501</v>
      </c>
      <c r="D20" s="72">
        <v>2446.3226349856286</v>
      </c>
      <c r="E20" s="72">
        <v>2479.0333770932411</v>
      </c>
      <c r="F20" s="72">
        <v>2347.7930343891194</v>
      </c>
      <c r="G20" s="72">
        <v>2412.461761882274</v>
      </c>
      <c r="H20" s="72">
        <v>2518.0510569841604</v>
      </c>
      <c r="I20" s="72">
        <v>1770.4763609156973</v>
      </c>
      <c r="J20" s="72">
        <v>2282.6864448294514</v>
      </c>
      <c r="K20" s="72">
        <v>2091.5862571980097</v>
      </c>
      <c r="L20" s="72">
        <v>1991.5970569496744</v>
      </c>
      <c r="M20" s="72">
        <v>1956.7090140441387</v>
      </c>
      <c r="N20" s="72">
        <v>1946.8745581350909</v>
      </c>
      <c r="O20" s="72">
        <v>1450.4282506926529</v>
      </c>
      <c r="P20" s="72">
        <v>1595.2501433075381</v>
      </c>
      <c r="Q20" s="72">
        <v>1425.9653434603993</v>
      </c>
      <c r="R20" s="72">
        <v>1355.049488869781</v>
      </c>
      <c r="S20" s="72">
        <v>1501.4806773669627</v>
      </c>
      <c r="T20" s="72">
        <v>1390.7755087417597</v>
      </c>
      <c r="U20" s="72">
        <v>1701.5269418171397</v>
      </c>
      <c r="V20" s="72">
        <v>1869.9786710614314</v>
      </c>
      <c r="W20" s="72">
        <v>1080.5333667717589</v>
      </c>
      <c r="X20" s="72">
        <v>1531.9470239801278</v>
      </c>
      <c r="Y20" s="72">
        <v>1460.1843173784275</v>
      </c>
      <c r="DA20" s="89" t="s">
        <v>377</v>
      </c>
    </row>
    <row r="21" spans="1:105" ht="12" customHeight="1" x14ac:dyDescent="0.25">
      <c r="A21" s="28" t="s">
        <v>189</v>
      </c>
      <c r="B21" s="72">
        <v>3227.2204196505127</v>
      </c>
      <c r="C21" s="72">
        <v>3315.4716051126238</v>
      </c>
      <c r="D21" s="72">
        <v>3541.0238181578275</v>
      </c>
      <c r="E21" s="72">
        <v>3701.8519817625415</v>
      </c>
      <c r="F21" s="72">
        <v>3760.9197488382056</v>
      </c>
      <c r="G21" s="72">
        <v>3766.9992785982777</v>
      </c>
      <c r="H21" s="72">
        <v>3588.824088012319</v>
      </c>
      <c r="I21" s="72">
        <v>3871.7802576090726</v>
      </c>
      <c r="J21" s="72">
        <v>3636.9063085077896</v>
      </c>
      <c r="K21" s="72">
        <v>3672.2081426607183</v>
      </c>
      <c r="L21" s="72">
        <v>3770.4367756364963</v>
      </c>
      <c r="M21" s="72">
        <v>3419.8500927742371</v>
      </c>
      <c r="N21" s="72">
        <v>3432.7183122749366</v>
      </c>
      <c r="O21" s="72">
        <v>3258.7243810678956</v>
      </c>
      <c r="P21" s="72">
        <v>3178.6864593343553</v>
      </c>
      <c r="Q21" s="72">
        <v>3293.6154199622679</v>
      </c>
      <c r="R21" s="72">
        <v>3518.149122032421</v>
      </c>
      <c r="S21" s="72">
        <v>3639.8455142973303</v>
      </c>
      <c r="T21" s="72">
        <v>3981.5459130263384</v>
      </c>
      <c r="U21" s="72">
        <v>3744.8834967882417</v>
      </c>
      <c r="V21" s="72">
        <v>3619.7754989640289</v>
      </c>
      <c r="W21" s="72">
        <v>4110.5372521289</v>
      </c>
      <c r="X21" s="72">
        <v>3733.8671953362232</v>
      </c>
      <c r="Y21" s="72">
        <v>3267.8090265492256</v>
      </c>
      <c r="DA21" s="89" t="s">
        <v>378</v>
      </c>
    </row>
    <row r="22" spans="1:105" ht="12" customHeight="1" x14ac:dyDescent="0.25">
      <c r="A22" s="28" t="s">
        <v>202</v>
      </c>
      <c r="B22" s="72">
        <v>187.4088622798171</v>
      </c>
      <c r="C22" s="72">
        <v>192.46965547322475</v>
      </c>
      <c r="D22" s="72">
        <v>216.34405839311503</v>
      </c>
      <c r="E22" s="72">
        <v>266.21681057665819</v>
      </c>
      <c r="F22" s="72">
        <v>285.18349102196288</v>
      </c>
      <c r="G22" s="72">
        <v>304.52861483490756</v>
      </c>
      <c r="H22" s="72">
        <v>367.91981976340747</v>
      </c>
      <c r="I22" s="72">
        <v>470.48827094813572</v>
      </c>
      <c r="J22" s="72">
        <v>509.94193862263785</v>
      </c>
      <c r="K22" s="72">
        <v>494.20551630011653</v>
      </c>
      <c r="L22" s="72">
        <v>571.2053783427117</v>
      </c>
      <c r="M22" s="72">
        <v>615.07798318524885</v>
      </c>
      <c r="N22" s="72">
        <v>574.40424668004198</v>
      </c>
      <c r="O22" s="72">
        <v>665.54944110060183</v>
      </c>
      <c r="P22" s="72">
        <v>859.98015190599017</v>
      </c>
      <c r="Q22" s="72">
        <v>831.519680901882</v>
      </c>
      <c r="R22" s="72">
        <v>679.2080586605523</v>
      </c>
      <c r="S22" s="72">
        <v>721.99933123148946</v>
      </c>
      <c r="T22" s="72">
        <v>850.30751409190793</v>
      </c>
      <c r="U22" s="72">
        <v>710.66317951657584</v>
      </c>
      <c r="V22" s="72">
        <v>686.80510174835194</v>
      </c>
      <c r="W22" s="72">
        <v>744.12869016910292</v>
      </c>
      <c r="X22" s="72">
        <v>794.57325403649554</v>
      </c>
      <c r="Y22" s="72">
        <v>657.85112735263203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0.10874133640328495</v>
      </c>
      <c r="F23" s="72">
        <v>0.27888273063396413</v>
      </c>
      <c r="G23" s="72">
        <v>0.30895167338031676</v>
      </c>
      <c r="H23" s="72">
        <v>0.31856340754029477</v>
      </c>
      <c r="I23" s="72">
        <v>0.35404233151195802</v>
      </c>
      <c r="J23" s="72">
        <v>0.43989326130876405</v>
      </c>
      <c r="K23" s="72">
        <v>0.65744098673130358</v>
      </c>
      <c r="L23" s="72">
        <v>1.0506127480562935</v>
      </c>
      <c r="M23" s="72">
        <v>1.3498813128667577</v>
      </c>
      <c r="N23" s="72">
        <v>1.7345459041362881</v>
      </c>
      <c r="O23" s="72">
        <v>1.6890306965855109</v>
      </c>
      <c r="P23" s="72">
        <v>1.8606471194176359</v>
      </c>
      <c r="Q23" s="72">
        <v>2.0119408392080467</v>
      </c>
      <c r="R23" s="72">
        <v>2.5883217009304138</v>
      </c>
      <c r="S23" s="72">
        <v>2.3941391267148933</v>
      </c>
      <c r="T23" s="72">
        <v>1.9581991635162652</v>
      </c>
      <c r="U23" s="72">
        <v>2.1387021026675463</v>
      </c>
      <c r="V23" s="72">
        <v>2.0266539622044233</v>
      </c>
      <c r="W23" s="72">
        <v>3.164311196765428</v>
      </c>
      <c r="X23" s="72">
        <v>2.9527483989704209</v>
      </c>
      <c r="Y23" s="72">
        <v>3.2068478287940012</v>
      </c>
      <c r="DA23" s="89" t="s">
        <v>380</v>
      </c>
    </row>
    <row r="24" spans="1:105" ht="12" customHeight="1" x14ac:dyDescent="0.25">
      <c r="A24" s="28" t="s">
        <v>198</v>
      </c>
      <c r="B24" s="72">
        <v>540.42865325758862</v>
      </c>
      <c r="C24" s="72">
        <v>530.89054402104114</v>
      </c>
      <c r="D24" s="72">
        <v>556.82987474753077</v>
      </c>
      <c r="E24" s="72">
        <v>491.72351016559082</v>
      </c>
      <c r="F24" s="72">
        <v>555.91578940824638</v>
      </c>
      <c r="G24" s="72">
        <v>559.50398667737409</v>
      </c>
      <c r="H24" s="72">
        <v>489.09669253463812</v>
      </c>
      <c r="I24" s="72">
        <v>519.89468682307643</v>
      </c>
      <c r="J24" s="72">
        <v>458.97534514913832</v>
      </c>
      <c r="K24" s="72">
        <v>458.86512530633576</v>
      </c>
      <c r="L24" s="72">
        <v>455.27975843303039</v>
      </c>
      <c r="M24" s="72">
        <v>451.4164755899493</v>
      </c>
      <c r="N24" s="72">
        <v>361.24639342696094</v>
      </c>
      <c r="O24" s="72">
        <v>331.06133562625394</v>
      </c>
      <c r="P24" s="72">
        <v>331.97327314416736</v>
      </c>
      <c r="Q24" s="72">
        <v>341.14132511703451</v>
      </c>
      <c r="R24" s="72">
        <v>359.73617082258522</v>
      </c>
      <c r="S24" s="72">
        <v>385.50924333619946</v>
      </c>
      <c r="T24" s="72">
        <v>330.92055985478169</v>
      </c>
      <c r="U24" s="72">
        <v>357.50143307537979</v>
      </c>
      <c r="V24" s="72">
        <v>348.18173784274387</v>
      </c>
      <c r="W24" s="72">
        <v>413.9356788000382</v>
      </c>
      <c r="X24" s="72">
        <v>323.01736409668479</v>
      </c>
      <c r="Y24" s="72">
        <v>322.3762300563676</v>
      </c>
      <c r="DA24" s="89" t="s">
        <v>381</v>
      </c>
    </row>
    <row r="25" spans="1:105" ht="12" customHeight="1" x14ac:dyDescent="0.25">
      <c r="A25" s="73" t="s">
        <v>53</v>
      </c>
      <c r="B25" s="74">
        <v>1268.2182202252714</v>
      </c>
      <c r="C25" s="74">
        <v>1258.480683181039</v>
      </c>
      <c r="D25" s="74">
        <v>1284.575948657995</v>
      </c>
      <c r="E25" s="74">
        <v>1255.4749045198951</v>
      </c>
      <c r="F25" s="74">
        <v>1301.2422018766554</v>
      </c>
      <c r="G25" s="74">
        <v>1283.9769548891231</v>
      </c>
      <c r="H25" s="74">
        <v>1243.3597363278222</v>
      </c>
      <c r="I25" s="74">
        <v>1354.5604708576443</v>
      </c>
      <c r="J25" s="74">
        <v>1269.691722345251</v>
      </c>
      <c r="K25" s="74">
        <v>1278.9514042701624</v>
      </c>
      <c r="L25" s="74">
        <v>1349.3202351009465</v>
      </c>
      <c r="M25" s="74">
        <v>1449.0027298897523</v>
      </c>
      <c r="N25" s="74">
        <v>1429.3168191278364</v>
      </c>
      <c r="O25" s="74">
        <v>1385.2735775238598</v>
      </c>
      <c r="P25" s="74">
        <v>1113.0330727914604</v>
      </c>
      <c r="Q25" s="74">
        <v>1083.181127918494</v>
      </c>
      <c r="R25" s="74">
        <v>1027.8809497706127</v>
      </c>
      <c r="S25" s="74">
        <v>1109.9368358670754</v>
      </c>
      <c r="T25" s="74">
        <v>1049.329910940221</v>
      </c>
      <c r="U25" s="74">
        <v>958.44558306131046</v>
      </c>
      <c r="V25" s="74">
        <v>927.29361234841554</v>
      </c>
      <c r="W25" s="74">
        <v>964.61199154009842</v>
      </c>
      <c r="X25" s="74">
        <v>1097.9129613647565</v>
      </c>
      <c r="Y25" s="74">
        <v>955.95360969606998</v>
      </c>
      <c r="DA25" s="90" t="s">
        <v>382</v>
      </c>
    </row>
    <row r="26" spans="1:105" ht="12" customHeight="1" x14ac:dyDescent="0.25">
      <c r="A26" s="32" t="s">
        <v>52</v>
      </c>
      <c r="B26" s="77">
        <v>96.828116938950984</v>
      </c>
      <c r="C26" s="77">
        <v>125.4418744625967</v>
      </c>
      <c r="D26" s="77">
        <v>148.8487532244196</v>
      </c>
      <c r="E26" s="77">
        <v>199.89011177987959</v>
      </c>
      <c r="F26" s="77">
        <v>204.0699054170249</v>
      </c>
      <c r="G26" s="77">
        <v>242.0703353396388</v>
      </c>
      <c r="H26" s="77">
        <v>285.20584694754939</v>
      </c>
      <c r="I26" s="77">
        <v>317.02012037833191</v>
      </c>
      <c r="J26" s="77">
        <v>361.8515047291487</v>
      </c>
      <c r="K26" s="77">
        <v>426.10111779879622</v>
      </c>
      <c r="L26" s="77">
        <v>454.95365434221839</v>
      </c>
      <c r="M26" s="77">
        <v>521.23336199484095</v>
      </c>
      <c r="N26" s="77">
        <v>542.53843508168529</v>
      </c>
      <c r="O26" s="77">
        <v>548.41410146173678</v>
      </c>
      <c r="P26" s="77">
        <v>590.71367153912297</v>
      </c>
      <c r="Q26" s="77">
        <v>632.5116938950988</v>
      </c>
      <c r="R26" s="77">
        <v>631.96233877901966</v>
      </c>
      <c r="S26" s="77">
        <v>645.57661220980219</v>
      </c>
      <c r="T26" s="77">
        <v>729.76973344797932</v>
      </c>
      <c r="U26" s="77">
        <v>697.69277730008594</v>
      </c>
      <c r="V26" s="77">
        <v>732.13430782459147</v>
      </c>
      <c r="W26" s="77">
        <v>702.80404127257088</v>
      </c>
      <c r="X26" s="77">
        <v>800.15760963026651</v>
      </c>
      <c r="Y26" s="77">
        <v>749.33121238177125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2678.2278656445687</v>
      </c>
      <c r="C27" s="69">
        <f t="shared" si="10"/>
        <v>2786.6525926301942</v>
      </c>
      <c r="D27" s="69">
        <f t="shared" si="10"/>
        <v>2871.9881279475794</v>
      </c>
      <c r="E27" s="69">
        <f t="shared" si="10"/>
        <v>2945.8749256237838</v>
      </c>
      <c r="F27" s="69">
        <f t="shared" si="10"/>
        <v>3038.3995090574672</v>
      </c>
      <c r="G27" s="69">
        <f t="shared" si="10"/>
        <v>3103.9541133788093</v>
      </c>
      <c r="H27" s="69">
        <f t="shared" si="10"/>
        <v>3056.7987171233044</v>
      </c>
      <c r="I27" s="69">
        <f t="shared" si="10"/>
        <v>2909.9704995080947</v>
      </c>
      <c r="J27" s="69">
        <f t="shared" si="10"/>
        <v>2797.6924174329283</v>
      </c>
      <c r="K27" s="69">
        <f t="shared" si="10"/>
        <v>2789.9619145228494</v>
      </c>
      <c r="L27" s="69">
        <f t="shared" si="10"/>
        <v>2871.9352207196234</v>
      </c>
      <c r="M27" s="69">
        <f t="shared" si="10"/>
        <v>2590.6046323992477</v>
      </c>
      <c r="N27" s="69">
        <f t="shared" si="10"/>
        <v>2639.9574545855739</v>
      </c>
      <c r="O27" s="69">
        <f t="shared" si="10"/>
        <v>2620.3993940609162</v>
      </c>
      <c r="P27" s="69">
        <f t="shared" si="10"/>
        <v>2501.9821013152291</v>
      </c>
      <c r="Q27" s="69">
        <f t="shared" si="10"/>
        <v>2424.107074350964</v>
      </c>
      <c r="R27" s="69">
        <f t="shared" ref="R27:V27" si="11">SUM(R28:R32)</f>
        <v>2338.6634566217358</v>
      </c>
      <c r="S27" s="69">
        <f t="shared" si="11"/>
        <v>2508.461484301924</v>
      </c>
      <c r="T27" s="69">
        <f t="shared" si="11"/>
        <v>2391.0660514228443</v>
      </c>
      <c r="U27" s="69">
        <f t="shared" si="11"/>
        <v>2382.2473639775894</v>
      </c>
      <c r="V27" s="69">
        <f t="shared" si="11"/>
        <v>2303.0867982756499</v>
      </c>
      <c r="W27" s="69">
        <f t="shared" ref="W27:Y27" si="12">SUM(W28:W32)</f>
        <v>2406.8568476906448</v>
      </c>
      <c r="X27" s="69">
        <f t="shared" si="12"/>
        <v>2703.9992722912534</v>
      </c>
      <c r="Y27" s="69">
        <f t="shared" si="12"/>
        <v>2363.8002990457708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385</v>
      </c>
    </row>
    <row r="30" spans="1:105" ht="12" customHeight="1" x14ac:dyDescent="0.25">
      <c r="A30" s="28" t="s">
        <v>189</v>
      </c>
      <c r="B30" s="72">
        <v>75.099968047613174</v>
      </c>
      <c r="C30" s="72">
        <v>77.148945618915306</v>
      </c>
      <c r="D30" s="72">
        <v>83.546345697753438</v>
      </c>
      <c r="E30" s="72">
        <v>89.291838170387479</v>
      </c>
      <c r="F30" s="72">
        <v>92.22841252722985</v>
      </c>
      <c r="G30" s="72">
        <v>93.924142002584233</v>
      </c>
      <c r="H30" s="72">
        <v>89.856861951252171</v>
      </c>
      <c r="I30" s="72">
        <v>93.37634230722044</v>
      </c>
      <c r="J30" s="72">
        <v>83.071113253794778</v>
      </c>
      <c r="K30" s="72">
        <v>87.210721580924172</v>
      </c>
      <c r="L30" s="72">
        <v>90.498249522172642</v>
      </c>
      <c r="M30" s="72">
        <v>79.031909811789433</v>
      </c>
      <c r="N30" s="72">
        <v>86.47506448839205</v>
      </c>
      <c r="O30" s="72">
        <v>97.26000764306869</v>
      </c>
      <c r="P30" s="72">
        <v>87.03859749689498</v>
      </c>
      <c r="Q30" s="72">
        <v>87.04633610394572</v>
      </c>
      <c r="R30" s="72">
        <v>81.720072609152552</v>
      </c>
      <c r="S30" s="72">
        <v>86.392877615362565</v>
      </c>
      <c r="T30" s="72">
        <v>92.938162797363162</v>
      </c>
      <c r="U30" s="72">
        <v>104.37128594630744</v>
      </c>
      <c r="V30" s="72">
        <v>101.41518582210756</v>
      </c>
      <c r="W30" s="72">
        <v>116.99703831088183</v>
      </c>
      <c r="X30" s="72">
        <v>100.36662845132319</v>
      </c>
      <c r="Y30" s="72">
        <v>90.882678895576575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2603.1278975969558</v>
      </c>
      <c r="C32" s="77">
        <v>2709.5036470112791</v>
      </c>
      <c r="D32" s="77">
        <v>2788.4417822498258</v>
      </c>
      <c r="E32" s="77">
        <v>2856.5830874533963</v>
      </c>
      <c r="F32" s="77">
        <v>2946.1710965302373</v>
      </c>
      <c r="G32" s="77">
        <v>3010.0299713762251</v>
      </c>
      <c r="H32" s="77">
        <v>2966.9418551720523</v>
      </c>
      <c r="I32" s="77">
        <v>2816.5941572008742</v>
      </c>
      <c r="J32" s="77">
        <v>2714.6213041791334</v>
      </c>
      <c r="K32" s="77">
        <v>2702.7511929419252</v>
      </c>
      <c r="L32" s="77">
        <v>2781.4369711974509</v>
      </c>
      <c r="M32" s="77">
        <v>2511.5727225874584</v>
      </c>
      <c r="N32" s="77">
        <v>2553.4823900971819</v>
      </c>
      <c r="O32" s="77">
        <v>2523.1393864178476</v>
      </c>
      <c r="P32" s="77">
        <v>2414.9435038183342</v>
      </c>
      <c r="Q32" s="77">
        <v>2337.0607382470184</v>
      </c>
      <c r="R32" s="77">
        <v>2256.9433840125835</v>
      </c>
      <c r="S32" s="77">
        <v>2422.0686066865615</v>
      </c>
      <c r="T32" s="77">
        <v>2298.1278886254813</v>
      </c>
      <c r="U32" s="77">
        <v>2277.8760780312818</v>
      </c>
      <c r="V32" s="77">
        <v>2201.6716124535424</v>
      </c>
      <c r="W32" s="77">
        <v>2289.8598093797632</v>
      </c>
      <c r="X32" s="77">
        <v>2603.6326438399301</v>
      </c>
      <c r="Y32" s="77">
        <v>2272.9176201501941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35928.176168425744</v>
      </c>
      <c r="C3" s="65">
        <f t="shared" si="0"/>
        <v>38731.31769752119</v>
      </c>
      <c r="D3" s="65">
        <f t="shared" si="0"/>
        <v>37634.38253349853</v>
      </c>
      <c r="E3" s="65">
        <f t="shared" si="0"/>
        <v>37405.022752659206</v>
      </c>
      <c r="F3" s="65">
        <f t="shared" si="0"/>
        <v>36685.003508966067</v>
      </c>
      <c r="G3" s="65">
        <f t="shared" si="0"/>
        <v>36350.114096837315</v>
      </c>
      <c r="H3" s="65">
        <f t="shared" si="0"/>
        <v>37192.738162958645</v>
      </c>
      <c r="I3" s="65">
        <f t="shared" si="0"/>
        <v>32294.158084902141</v>
      </c>
      <c r="J3" s="65">
        <f t="shared" si="0"/>
        <v>36810.68242225999</v>
      </c>
      <c r="K3" s="65">
        <f t="shared" si="0"/>
        <v>35307.305602456494</v>
      </c>
      <c r="L3" s="65">
        <f t="shared" si="0"/>
        <v>38848.269480041206</v>
      </c>
      <c r="M3" s="65">
        <f t="shared" si="0"/>
        <v>34352.736801703635</v>
      </c>
      <c r="N3" s="65">
        <f t="shared" si="0"/>
        <v>37007.967199859668</v>
      </c>
      <c r="O3" s="65">
        <f t="shared" si="0"/>
        <v>40154.340235569798</v>
      </c>
      <c r="P3" s="65">
        <f t="shared" si="0"/>
        <v>34250.51172315437</v>
      </c>
      <c r="Q3" s="65">
        <f t="shared" si="0"/>
        <v>35668.025228774895</v>
      </c>
      <c r="R3" s="65">
        <f t="shared" ref="R3:V3" si="1">SUM(R4,R15,R17,R27)</f>
        <v>37594.753512563919</v>
      </c>
      <c r="S3" s="65">
        <f t="shared" si="1"/>
        <v>38178.9517230446</v>
      </c>
      <c r="T3" s="65">
        <f t="shared" si="1"/>
        <v>38144.952278916098</v>
      </c>
      <c r="U3" s="65">
        <f t="shared" si="1"/>
        <v>40139.054675742183</v>
      </c>
      <c r="V3" s="65">
        <f t="shared" si="1"/>
        <v>40693.915200677031</v>
      </c>
      <c r="W3" s="65">
        <f t="shared" ref="W3:Y3" si="2">SUM(W4,W15,W17,W27)</f>
        <v>41490.75284892122</v>
      </c>
      <c r="X3" s="65">
        <f t="shared" si="2"/>
        <v>41872.647468121148</v>
      </c>
      <c r="Y3" s="65">
        <f t="shared" si="2"/>
        <v>38861.723948049614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28664.588114628452</v>
      </c>
      <c r="C4" s="69">
        <f t="shared" si="3"/>
        <v>31118.980586684895</v>
      </c>
      <c r="D4" s="69">
        <f t="shared" si="3"/>
        <v>29783.526399258586</v>
      </c>
      <c r="E4" s="69">
        <f t="shared" si="3"/>
        <v>29237.876930441344</v>
      </c>
      <c r="F4" s="69">
        <f t="shared" si="3"/>
        <v>28394.73028865398</v>
      </c>
      <c r="G4" s="69">
        <f t="shared" si="3"/>
        <v>27867.12877555273</v>
      </c>
      <c r="H4" s="69">
        <f t="shared" si="3"/>
        <v>28646.748391396963</v>
      </c>
      <c r="I4" s="69">
        <f t="shared" si="3"/>
        <v>23919.998576897349</v>
      </c>
      <c r="J4" s="69">
        <f t="shared" si="3"/>
        <v>28318.233266321902</v>
      </c>
      <c r="K4" s="69">
        <f t="shared" si="3"/>
        <v>26784.499276551309</v>
      </c>
      <c r="L4" s="69">
        <f t="shared" si="3"/>
        <v>29995.175265473001</v>
      </c>
      <c r="M4" s="69">
        <f t="shared" si="3"/>
        <v>25705.350590882772</v>
      </c>
      <c r="N4" s="69">
        <f t="shared" si="3"/>
        <v>28338.546425621829</v>
      </c>
      <c r="O4" s="69">
        <f t="shared" si="3"/>
        <v>31855.750746481157</v>
      </c>
      <c r="P4" s="69">
        <f t="shared" si="3"/>
        <v>25975.736257856785</v>
      </c>
      <c r="Q4" s="69">
        <f t="shared" si="3"/>
        <v>27419.65940133898</v>
      </c>
      <c r="R4" s="69">
        <f t="shared" ref="R4:V4" si="4">SUM(R5:R14)</f>
        <v>29300.675604901578</v>
      </c>
      <c r="S4" s="69">
        <f t="shared" si="4"/>
        <v>29276.101347525902</v>
      </c>
      <c r="T4" s="69">
        <f t="shared" si="4"/>
        <v>28905.953266349312</v>
      </c>
      <c r="U4" s="69">
        <f t="shared" si="4"/>
        <v>30938.491967726968</v>
      </c>
      <c r="V4" s="69">
        <f t="shared" si="4"/>
        <v>31421.621212560887</v>
      </c>
      <c r="W4" s="69">
        <f t="shared" ref="W4:Y4" si="5">SUM(W5:W14)</f>
        <v>32034.370182885086</v>
      </c>
      <c r="X4" s="69">
        <f t="shared" si="5"/>
        <v>31855.655513771384</v>
      </c>
      <c r="Y4" s="69">
        <f t="shared" si="5"/>
        <v>29847.250604781435</v>
      </c>
      <c r="DA4" s="88" t="s">
        <v>391</v>
      </c>
    </row>
    <row r="5" spans="1:105" ht="12" customHeight="1" x14ac:dyDescent="0.25">
      <c r="A5" s="28" t="s">
        <v>51</v>
      </c>
      <c r="B5" s="72">
        <v>644.95477456960066</v>
      </c>
      <c r="C5" s="72">
        <v>627.98419500448847</v>
      </c>
      <c r="D5" s="72">
        <v>514.91580883166887</v>
      </c>
      <c r="E5" s="72">
        <v>524.43825925887631</v>
      </c>
      <c r="F5" s="72">
        <v>426.37486264345358</v>
      </c>
      <c r="G5" s="72">
        <v>432.43986608445033</v>
      </c>
      <c r="H5" s="72">
        <v>491.09241049204559</v>
      </c>
      <c r="I5" s="72">
        <v>523.56719880570404</v>
      </c>
      <c r="J5" s="72">
        <v>480.32662453526245</v>
      </c>
      <c r="K5" s="72">
        <v>473.30315799905742</v>
      </c>
      <c r="L5" s="72">
        <v>747.55157936675289</v>
      </c>
      <c r="M5" s="72">
        <v>658.66517572121029</v>
      </c>
      <c r="N5" s="72">
        <v>570.03785295083617</v>
      </c>
      <c r="O5" s="72">
        <v>534.130009571762</v>
      </c>
      <c r="P5" s="72">
        <v>442.53419083637107</v>
      </c>
      <c r="Q5" s="72">
        <v>464.40596876756854</v>
      </c>
      <c r="R5" s="72">
        <v>401.99879877453191</v>
      </c>
      <c r="S5" s="72">
        <v>387.6301276948289</v>
      </c>
      <c r="T5" s="72">
        <v>382.044768042219</v>
      </c>
      <c r="U5" s="72">
        <v>268.41502298511006</v>
      </c>
      <c r="V5" s="72">
        <v>245.76890036297024</v>
      </c>
      <c r="W5" s="72">
        <v>274.12716228270438</v>
      </c>
      <c r="X5" s="72">
        <v>239.95946488453592</v>
      </c>
      <c r="Y5" s="72">
        <v>257.69002323249066</v>
      </c>
      <c r="DA5" s="89" t="s">
        <v>392</v>
      </c>
    </row>
    <row r="6" spans="1:105" ht="12" customHeight="1" x14ac:dyDescent="0.25">
      <c r="A6" s="28" t="s">
        <v>74</v>
      </c>
      <c r="B6" s="72">
        <v>411.22063086224546</v>
      </c>
      <c r="C6" s="72">
        <v>424.55964016696328</v>
      </c>
      <c r="D6" s="72">
        <v>381.5287547086549</v>
      </c>
      <c r="E6" s="72">
        <v>333.73793942939488</v>
      </c>
      <c r="F6" s="72">
        <v>445.40690136317153</v>
      </c>
      <c r="G6" s="72">
        <v>397.64548512777731</v>
      </c>
      <c r="H6" s="72">
        <v>433.54995681631129</v>
      </c>
      <c r="I6" s="72">
        <v>270.712243354728</v>
      </c>
      <c r="J6" s="72">
        <v>379.91326795599861</v>
      </c>
      <c r="K6" s="72">
        <v>371.21928033607475</v>
      </c>
      <c r="L6" s="72">
        <v>428.95926768163901</v>
      </c>
      <c r="M6" s="72">
        <v>404.46353175993494</v>
      </c>
      <c r="N6" s="72">
        <v>383.65196539141363</v>
      </c>
      <c r="O6" s="72">
        <v>491.82246766742497</v>
      </c>
      <c r="P6" s="72">
        <v>397.28868505856866</v>
      </c>
      <c r="Q6" s="72">
        <v>332.34197292805311</v>
      </c>
      <c r="R6" s="72">
        <v>434.36762600447099</v>
      </c>
      <c r="S6" s="72">
        <v>325.86196524352926</v>
      </c>
      <c r="T6" s="72">
        <v>502.64306890999302</v>
      </c>
      <c r="U6" s="72">
        <v>462.73991464313627</v>
      </c>
      <c r="V6" s="72">
        <v>520.36053629540913</v>
      </c>
      <c r="W6" s="72">
        <v>478.07907722452478</v>
      </c>
      <c r="X6" s="72">
        <v>529.54300047982167</v>
      </c>
      <c r="Y6" s="72">
        <v>343.275945559077</v>
      </c>
      <c r="DA6" s="89" t="s">
        <v>393</v>
      </c>
    </row>
    <row r="7" spans="1:105" ht="12" customHeight="1" x14ac:dyDescent="0.25">
      <c r="A7" s="28" t="s">
        <v>200</v>
      </c>
      <c r="B7" s="72">
        <v>8535.0430799023743</v>
      </c>
      <c r="C7" s="72">
        <v>9896.5808246240067</v>
      </c>
      <c r="D7" s="72">
        <v>8721.3549468769907</v>
      </c>
      <c r="E7" s="72">
        <v>8477.3618676772312</v>
      </c>
      <c r="F7" s="72">
        <v>7661.7414797089714</v>
      </c>
      <c r="G7" s="72">
        <v>7612.0749071352202</v>
      </c>
      <c r="H7" s="72">
        <v>8216.8364965386991</v>
      </c>
      <c r="I7" s="72">
        <v>4888.2441730585506</v>
      </c>
      <c r="J7" s="72">
        <v>7272.913119969915</v>
      </c>
      <c r="K7" s="72">
        <v>6342.9259950991218</v>
      </c>
      <c r="L7" s="72">
        <v>6594.221928475522</v>
      </c>
      <c r="M7" s="72">
        <v>5620.3802997359007</v>
      </c>
      <c r="N7" s="72">
        <v>6219.2351127586262</v>
      </c>
      <c r="O7" s="72">
        <v>7360.1822399460743</v>
      </c>
      <c r="P7" s="72">
        <v>6262.50293978633</v>
      </c>
      <c r="Q7" s="72">
        <v>6097.1313339248418</v>
      </c>
      <c r="R7" s="72">
        <v>5952.5819343853191</v>
      </c>
      <c r="S7" s="72">
        <v>5941.7478307121355</v>
      </c>
      <c r="T7" s="72">
        <v>5204.2024418405063</v>
      </c>
      <c r="U7" s="72">
        <v>6189.240806783464</v>
      </c>
      <c r="V7" s="72">
        <v>6878.6531823719297</v>
      </c>
      <c r="W7" s="72">
        <v>4076.5568954747941</v>
      </c>
      <c r="X7" s="72">
        <v>5760.0988563815063</v>
      </c>
      <c r="Y7" s="72">
        <v>5533.5810202145885</v>
      </c>
      <c r="DA7" s="89" t="s">
        <v>394</v>
      </c>
    </row>
    <row r="8" spans="1:105" ht="12" customHeight="1" x14ac:dyDescent="0.25">
      <c r="A8" s="28" t="s">
        <v>189</v>
      </c>
      <c r="B8" s="72">
        <v>11503.786482092166</v>
      </c>
      <c r="C8" s="72">
        <v>12301.624493677598</v>
      </c>
      <c r="D8" s="72">
        <v>12282.983138265236</v>
      </c>
      <c r="E8" s="72">
        <v>12340.440446196877</v>
      </c>
      <c r="F8" s="72">
        <v>11989.446218202638</v>
      </c>
      <c r="G8" s="72">
        <v>11631.404735012276</v>
      </c>
      <c r="H8" s="72">
        <v>11485.96738907777</v>
      </c>
      <c r="I8" s="72">
        <v>10482.493013112129</v>
      </c>
      <c r="J8" s="72">
        <v>11436.983664178595</v>
      </c>
      <c r="K8" s="72">
        <v>11382.069842214025</v>
      </c>
      <c r="L8" s="72">
        <v>12800.562500378586</v>
      </c>
      <c r="M8" s="72">
        <v>10554.779070083205</v>
      </c>
      <c r="N8" s="72">
        <v>11987.193130509624</v>
      </c>
      <c r="O8" s="72">
        <v>12936.206549414461</v>
      </c>
      <c r="P8" s="72">
        <v>10309.763029929341</v>
      </c>
      <c r="Q8" s="72">
        <v>11439.488532180518</v>
      </c>
      <c r="R8" s="72">
        <v>13206.707009353559</v>
      </c>
      <c r="S8" s="72">
        <v>13082.843260749287</v>
      </c>
      <c r="T8" s="72">
        <v>13594.904178886443</v>
      </c>
      <c r="U8" s="72">
        <v>14122.499892355481</v>
      </c>
      <c r="V8" s="72">
        <v>14016.774240842737</v>
      </c>
      <c r="W8" s="72">
        <v>16490.787564578739</v>
      </c>
      <c r="X8" s="72">
        <v>14104.942133607743</v>
      </c>
      <c r="Y8" s="72">
        <v>13342.63850346748</v>
      </c>
      <c r="DA8" s="89" t="s">
        <v>395</v>
      </c>
    </row>
    <row r="9" spans="1:105" ht="12" customHeight="1" x14ac:dyDescent="0.25">
      <c r="A9" s="28" t="s">
        <v>202</v>
      </c>
      <c r="B9" s="72">
        <v>1987.8880628840784</v>
      </c>
      <c r="C9" s="72">
        <v>2061.0066381642673</v>
      </c>
      <c r="D9" s="72">
        <v>2142.7764064272728</v>
      </c>
      <c r="E9" s="72">
        <v>2492.9526137168027</v>
      </c>
      <c r="F9" s="72">
        <v>2500.6327803818376</v>
      </c>
      <c r="G9" s="72">
        <v>2532.9376762160036</v>
      </c>
      <c r="H9" s="72">
        <v>3100.283962505106</v>
      </c>
      <c r="I9" s="72">
        <v>3265.9981660761555</v>
      </c>
      <c r="J9" s="72">
        <v>3985.382971923998</v>
      </c>
      <c r="K9" s="72">
        <v>3552.3316867182925</v>
      </c>
      <c r="L9" s="72">
        <v>4325.5109847004733</v>
      </c>
      <c r="M9" s="72">
        <v>3884.9890996845552</v>
      </c>
      <c r="N9" s="72">
        <v>4833.3761187831524</v>
      </c>
      <c r="O9" s="72">
        <v>5041.0275842860765</v>
      </c>
      <c r="P9" s="72">
        <v>3778.6524069576953</v>
      </c>
      <c r="Q9" s="72">
        <v>3816.1200366904868</v>
      </c>
      <c r="R9" s="72">
        <v>3602.9312019601725</v>
      </c>
      <c r="S9" s="72">
        <v>3753.2670736733639</v>
      </c>
      <c r="T9" s="72">
        <v>4021.2213593292749</v>
      </c>
      <c r="U9" s="72">
        <v>4299.2546255847674</v>
      </c>
      <c r="V9" s="72">
        <v>4102.4984572809781</v>
      </c>
      <c r="W9" s="72">
        <v>4981.5658683310812</v>
      </c>
      <c r="X9" s="72">
        <v>5517.4214743195953</v>
      </c>
      <c r="Y9" s="72">
        <v>4321.7622910480322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1.195431899567734</v>
      </c>
      <c r="F10" s="72">
        <v>2.9295217123173374</v>
      </c>
      <c r="G10" s="72">
        <v>3.1400414516111241</v>
      </c>
      <c r="H10" s="72">
        <v>3.3516093508871565</v>
      </c>
      <c r="I10" s="72">
        <v>3.1476550216118904</v>
      </c>
      <c r="J10" s="72">
        <v>4.5358808129549875</v>
      </c>
      <c r="K10" s="72">
        <v>6.4699040577489964</v>
      </c>
      <c r="L10" s="72">
        <v>11.307426443531432</v>
      </c>
      <c r="M10" s="72">
        <v>12.590404489523335</v>
      </c>
      <c r="N10" s="72">
        <v>16.811584722548844</v>
      </c>
      <c r="O10" s="72">
        <v>17.490980531671021</v>
      </c>
      <c r="P10" s="72">
        <v>16.166868317979471</v>
      </c>
      <c r="Q10" s="72">
        <v>18.421342841721053</v>
      </c>
      <c r="R10" s="72">
        <v>23.940363839580151</v>
      </c>
      <c r="S10" s="72">
        <v>22.428254889259787</v>
      </c>
      <c r="T10" s="72">
        <v>18.60898788544479</v>
      </c>
      <c r="U10" s="72">
        <v>20.598912966226667</v>
      </c>
      <c r="V10" s="72">
        <v>19.774049120582209</v>
      </c>
      <c r="W10" s="72">
        <v>31.239943047581534</v>
      </c>
      <c r="X10" s="72">
        <v>29.506112905589919</v>
      </c>
      <c r="Y10" s="72">
        <v>32.385309236118808</v>
      </c>
      <c r="DA10" s="89" t="s">
        <v>397</v>
      </c>
    </row>
    <row r="11" spans="1:105" ht="12" customHeight="1" x14ac:dyDescent="0.25">
      <c r="A11" s="28" t="s">
        <v>198</v>
      </c>
      <c r="B11" s="72">
        <v>4753.0996233268934</v>
      </c>
      <c r="C11" s="72">
        <v>4853.1304567065536</v>
      </c>
      <c r="D11" s="72">
        <v>4757.2336048792422</v>
      </c>
      <c r="E11" s="72">
        <v>4032.6454144381942</v>
      </c>
      <c r="F11" s="72">
        <v>4359.4654332056634</v>
      </c>
      <c r="G11" s="72">
        <v>4249.1515909365535</v>
      </c>
      <c r="H11" s="72">
        <v>3846.1202996630436</v>
      </c>
      <c r="I11" s="72">
        <v>3457.4070643769501</v>
      </c>
      <c r="J11" s="72">
        <v>3537.8089024167666</v>
      </c>
      <c r="K11" s="72">
        <v>3371.9159810333631</v>
      </c>
      <c r="L11" s="72">
        <v>3652.6681384960716</v>
      </c>
      <c r="M11" s="72">
        <v>3139.9053851230856</v>
      </c>
      <c r="N11" s="72">
        <v>2737.5880195765171</v>
      </c>
      <c r="O11" s="72">
        <v>3717.0362197567333</v>
      </c>
      <c r="P11" s="72">
        <v>3042.6634613162241</v>
      </c>
      <c r="Q11" s="72">
        <v>3414.871415097155</v>
      </c>
      <c r="R11" s="72">
        <v>3725.505168958668</v>
      </c>
      <c r="S11" s="72">
        <v>3720.171429682257</v>
      </c>
      <c r="T11" s="72">
        <v>3061.8904050939414</v>
      </c>
      <c r="U11" s="72">
        <v>3330.4379527272522</v>
      </c>
      <c r="V11" s="72">
        <v>3251.2629250746704</v>
      </c>
      <c r="W11" s="72">
        <v>3198.3564146641215</v>
      </c>
      <c r="X11" s="72">
        <v>2905.4803000036959</v>
      </c>
      <c r="Y11" s="72">
        <v>2864.2153210612973</v>
      </c>
      <c r="DA11" s="89" t="s">
        <v>398</v>
      </c>
    </row>
    <row r="12" spans="1:105" ht="12" customHeight="1" x14ac:dyDescent="0.25">
      <c r="A12" s="28" t="s">
        <v>95</v>
      </c>
      <c r="B12" s="72">
        <v>156.10571756700946</v>
      </c>
      <c r="C12" s="72">
        <v>216.00851965047855</v>
      </c>
      <c r="D12" s="72">
        <v>275.43600874401227</v>
      </c>
      <c r="E12" s="72">
        <v>333.66116914258896</v>
      </c>
      <c r="F12" s="72">
        <v>333.70541431475914</v>
      </c>
      <c r="G12" s="72">
        <v>348.84298934186995</v>
      </c>
      <c r="H12" s="72">
        <v>407.73489371158996</v>
      </c>
      <c r="I12" s="72">
        <v>494.61211921137544</v>
      </c>
      <c r="J12" s="72">
        <v>598.17400356291489</v>
      </c>
      <c r="K12" s="72">
        <v>702.06760821984176</v>
      </c>
      <c r="L12" s="72">
        <v>800.26377267936482</v>
      </c>
      <c r="M12" s="72">
        <v>902.20409435450426</v>
      </c>
      <c r="N12" s="72">
        <v>1012.3708918004722</v>
      </c>
      <c r="O12" s="72">
        <v>1121.0742093307852</v>
      </c>
      <c r="P12" s="72">
        <v>1216.2313992723912</v>
      </c>
      <c r="Q12" s="72">
        <v>1306.85702684118</v>
      </c>
      <c r="R12" s="72">
        <v>1397.3189398747052</v>
      </c>
      <c r="S12" s="72">
        <v>1496.0477140081193</v>
      </c>
      <c r="T12" s="72">
        <v>1590.2380801511438</v>
      </c>
      <c r="U12" s="72">
        <v>1704.4128795660752</v>
      </c>
      <c r="V12" s="72">
        <v>1846.351548024255</v>
      </c>
      <c r="W12" s="72">
        <v>1973.5237198887069</v>
      </c>
      <c r="X12" s="72">
        <v>2239.5128789570003</v>
      </c>
      <c r="Y12" s="72">
        <v>2664.5558112327199</v>
      </c>
      <c r="DA12" s="89" t="s">
        <v>399</v>
      </c>
    </row>
    <row r="13" spans="1:105" ht="12" customHeight="1" x14ac:dyDescent="0.25">
      <c r="A13" s="73" t="s">
        <v>94</v>
      </c>
      <c r="B13" s="74">
        <v>128.16992735820241</v>
      </c>
      <c r="C13" s="74">
        <v>147.69400408814215</v>
      </c>
      <c r="D13" s="74">
        <v>156.66854847261271</v>
      </c>
      <c r="E13" s="74">
        <v>169.75729764654142</v>
      </c>
      <c r="F13" s="74">
        <v>171.34453267024898</v>
      </c>
      <c r="G13" s="74">
        <v>172.28662895871489</v>
      </c>
      <c r="H13" s="74">
        <v>171.06329199321911</v>
      </c>
      <c r="I13" s="74">
        <v>148.40384010931018</v>
      </c>
      <c r="J13" s="74">
        <v>160.59130817461394</v>
      </c>
      <c r="K13" s="74">
        <v>151.9619676298922</v>
      </c>
      <c r="L13" s="74">
        <v>164.59862105624785</v>
      </c>
      <c r="M13" s="74">
        <v>138.90602543108568</v>
      </c>
      <c r="N13" s="74">
        <v>147.16810577660681</v>
      </c>
      <c r="O13" s="74">
        <v>159.06541895229</v>
      </c>
      <c r="P13" s="74">
        <v>123.85504001410936</v>
      </c>
      <c r="Q13" s="74">
        <v>124.38326248011769</v>
      </c>
      <c r="R13" s="74">
        <v>121.46345312322224</v>
      </c>
      <c r="S13" s="74">
        <v>119.92954704928214</v>
      </c>
      <c r="T13" s="74">
        <v>107.02683827428677</v>
      </c>
      <c r="U13" s="74">
        <v>93.259599294733832</v>
      </c>
      <c r="V13" s="74">
        <v>83.006725791120175</v>
      </c>
      <c r="W13" s="74">
        <v>77.518759163835071</v>
      </c>
      <c r="X13" s="74">
        <v>81.595930518106513</v>
      </c>
      <c r="Y13" s="74">
        <v>72.628465456683983</v>
      </c>
      <c r="DA13" s="90" t="s">
        <v>400</v>
      </c>
    </row>
    <row r="14" spans="1:105" ht="12" customHeight="1" x14ac:dyDescent="0.25">
      <c r="A14" s="75" t="s">
        <v>97</v>
      </c>
      <c r="B14" s="76">
        <v>544.31981606588477</v>
      </c>
      <c r="C14" s="76">
        <v>590.39181460239649</v>
      </c>
      <c r="D14" s="76">
        <v>550.62918205289759</v>
      </c>
      <c r="E14" s="76">
        <v>531.68649103526934</v>
      </c>
      <c r="F14" s="76">
        <v>503.68314445091983</v>
      </c>
      <c r="G14" s="76">
        <v>487.20485528825611</v>
      </c>
      <c r="H14" s="76">
        <v>490.74808124828911</v>
      </c>
      <c r="I14" s="76">
        <v>385.41310377083585</v>
      </c>
      <c r="J14" s="76">
        <v>461.60352279087954</v>
      </c>
      <c r="K14" s="76">
        <v>430.23385324389028</v>
      </c>
      <c r="L14" s="76">
        <v>469.53104619481292</v>
      </c>
      <c r="M14" s="76">
        <v>388.46750449976639</v>
      </c>
      <c r="N14" s="76">
        <v>431.11364335203098</v>
      </c>
      <c r="O14" s="76">
        <v>477.7150670238766</v>
      </c>
      <c r="P14" s="76">
        <v>386.07823636777363</v>
      </c>
      <c r="Q14" s="76">
        <v>405.63850958733872</v>
      </c>
      <c r="R14" s="76">
        <v>433.86110862734949</v>
      </c>
      <c r="S14" s="76">
        <v>426.1741438238393</v>
      </c>
      <c r="T14" s="76">
        <v>423.17313793605541</v>
      </c>
      <c r="U14" s="76">
        <v>447.63236082072189</v>
      </c>
      <c r="V14" s="76">
        <v>457.1706473962326</v>
      </c>
      <c r="W14" s="76">
        <v>452.61477822899838</v>
      </c>
      <c r="X14" s="76">
        <v>447.59536171378966</v>
      </c>
      <c r="Y14" s="76">
        <v>414.51791427294671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95.779670922012954</v>
      </c>
      <c r="C15" s="69">
        <f t="shared" si="6"/>
        <v>98.834356221251198</v>
      </c>
      <c r="D15" s="69">
        <f t="shared" si="6"/>
        <v>102.87571536626838</v>
      </c>
      <c r="E15" s="69">
        <f t="shared" si="6"/>
        <v>205.29223634476972</v>
      </c>
      <c r="F15" s="69">
        <f t="shared" si="6"/>
        <v>120.41506975914683</v>
      </c>
      <c r="G15" s="69">
        <f t="shared" si="6"/>
        <v>140.3896398058636</v>
      </c>
      <c r="H15" s="69">
        <f t="shared" si="6"/>
        <v>240.58835800800401</v>
      </c>
      <c r="I15" s="69">
        <f t="shared" si="6"/>
        <v>198.76024073050181</v>
      </c>
      <c r="J15" s="69">
        <f t="shared" si="6"/>
        <v>227.78447840213613</v>
      </c>
      <c r="K15" s="69">
        <f t="shared" si="6"/>
        <v>244.18442983342763</v>
      </c>
      <c r="L15" s="69">
        <f t="shared" si="6"/>
        <v>298.1401263349066</v>
      </c>
      <c r="M15" s="69">
        <f t="shared" si="6"/>
        <v>331.12335189155215</v>
      </c>
      <c r="N15" s="69">
        <f t="shared" si="6"/>
        <v>346.46463537155176</v>
      </c>
      <c r="O15" s="69">
        <f t="shared" si="6"/>
        <v>360.69885996108462</v>
      </c>
      <c r="P15" s="69">
        <f t="shared" si="6"/>
        <v>367.2950605492706</v>
      </c>
      <c r="Q15" s="69">
        <f t="shared" si="6"/>
        <v>372.30957853770838</v>
      </c>
      <c r="R15" s="69">
        <f t="shared" si="6"/>
        <v>411.52165179151359</v>
      </c>
      <c r="S15" s="69">
        <f t="shared" si="6"/>
        <v>450.9742337633308</v>
      </c>
      <c r="T15" s="69">
        <f t="shared" si="6"/>
        <v>436.30156869759662</v>
      </c>
      <c r="U15" s="69">
        <f t="shared" si="6"/>
        <v>452.98550563657261</v>
      </c>
      <c r="V15" s="69">
        <f t="shared" si="6"/>
        <v>464.59698436553521</v>
      </c>
      <c r="W15" s="69">
        <f t="shared" si="6"/>
        <v>512.52258649852558</v>
      </c>
      <c r="X15" s="69">
        <f t="shared" si="6"/>
        <v>497.56748414934293</v>
      </c>
      <c r="Y15" s="69">
        <f t="shared" si="6"/>
        <v>473.28846983475893</v>
      </c>
      <c r="DA15" s="88" t="s">
        <v>402</v>
      </c>
    </row>
    <row r="16" spans="1:105" ht="12" customHeight="1" x14ac:dyDescent="0.25">
      <c r="A16" s="28" t="s">
        <v>91</v>
      </c>
      <c r="B16" s="72">
        <v>95.779670922012954</v>
      </c>
      <c r="C16" s="72">
        <v>98.834356221251198</v>
      </c>
      <c r="D16" s="72">
        <v>102.87571536626838</v>
      </c>
      <c r="E16" s="72">
        <v>205.29223634476972</v>
      </c>
      <c r="F16" s="72">
        <v>120.41506975914683</v>
      </c>
      <c r="G16" s="72">
        <v>140.3896398058636</v>
      </c>
      <c r="H16" s="72">
        <v>240.58835800800401</v>
      </c>
      <c r="I16" s="72">
        <v>198.76024073050181</v>
      </c>
      <c r="J16" s="72">
        <v>227.78447840213613</v>
      </c>
      <c r="K16" s="72">
        <v>244.18442983342763</v>
      </c>
      <c r="L16" s="72">
        <v>298.1401263349066</v>
      </c>
      <c r="M16" s="72">
        <v>331.12335189155215</v>
      </c>
      <c r="N16" s="72">
        <v>346.46463537155176</v>
      </c>
      <c r="O16" s="72">
        <v>360.69885996108462</v>
      </c>
      <c r="P16" s="72">
        <v>367.2950605492706</v>
      </c>
      <c r="Q16" s="72">
        <v>372.30957853770838</v>
      </c>
      <c r="R16" s="72">
        <v>411.52165179151359</v>
      </c>
      <c r="S16" s="72">
        <v>450.9742337633308</v>
      </c>
      <c r="T16" s="72">
        <v>436.30156869759662</v>
      </c>
      <c r="U16" s="72">
        <v>452.98550563657261</v>
      </c>
      <c r="V16" s="72">
        <v>464.59698436553521</v>
      </c>
      <c r="W16" s="72">
        <v>512.52258649852558</v>
      </c>
      <c r="X16" s="72">
        <v>497.56748414934293</v>
      </c>
      <c r="Y16" s="72">
        <v>473.28846983475893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5140.8100319589785</v>
      </c>
      <c r="C17" s="69">
        <f t="shared" si="7"/>
        <v>5398.6821449473255</v>
      </c>
      <c r="D17" s="69">
        <f t="shared" si="7"/>
        <v>5562.6927116357074</v>
      </c>
      <c r="E17" s="69">
        <f t="shared" si="7"/>
        <v>5713.912072930083</v>
      </c>
      <c r="F17" s="69">
        <f t="shared" si="7"/>
        <v>5843.5583758625298</v>
      </c>
      <c r="G17" s="69">
        <f t="shared" si="7"/>
        <v>5957.3495977496668</v>
      </c>
      <c r="H17" s="69">
        <f t="shared" si="7"/>
        <v>5946.3564741716673</v>
      </c>
      <c r="I17" s="69">
        <f t="shared" si="7"/>
        <v>5925.994893753943</v>
      </c>
      <c r="J17" s="69">
        <f t="shared" si="7"/>
        <v>6098.3744153211264</v>
      </c>
      <c r="K17" s="69">
        <f t="shared" si="7"/>
        <v>6115.2661750494335</v>
      </c>
      <c r="L17" s="69">
        <f t="shared" si="7"/>
        <v>6323.9032239859898</v>
      </c>
      <c r="M17" s="69">
        <f t="shared" si="7"/>
        <v>6299.1343265593396</v>
      </c>
      <c r="N17" s="69">
        <f t="shared" si="7"/>
        <v>6262.5029807133915</v>
      </c>
      <c r="O17" s="69">
        <f t="shared" si="7"/>
        <v>5887.6320132459505</v>
      </c>
      <c r="P17" s="69">
        <f t="shared" si="7"/>
        <v>5942.4554944157653</v>
      </c>
      <c r="Q17" s="69">
        <f t="shared" si="7"/>
        <v>5963.227870407949</v>
      </c>
      <c r="R17" s="69">
        <f t="shared" ref="R17:V17" si="8">SUM(R18:R26)</f>
        <v>6023.9591841823467</v>
      </c>
      <c r="S17" s="69">
        <f t="shared" si="8"/>
        <v>6438.8854553782239</v>
      </c>
      <c r="T17" s="69">
        <f t="shared" si="8"/>
        <v>6863.5036781412873</v>
      </c>
      <c r="U17" s="69">
        <f t="shared" si="8"/>
        <v>6792.8723266563748</v>
      </c>
      <c r="V17" s="69">
        <f t="shared" si="8"/>
        <v>6891.654040359349</v>
      </c>
      <c r="W17" s="69">
        <f t="shared" ref="W17:Y17" si="9">SUM(W18:W26)</f>
        <v>6917.2803359320133</v>
      </c>
      <c r="X17" s="69">
        <f t="shared" si="9"/>
        <v>7207.3846416395345</v>
      </c>
      <c r="Y17" s="69">
        <f t="shared" si="9"/>
        <v>6496.6619022019986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87.756649397665029</v>
      </c>
      <c r="C19" s="72">
        <v>79.912534276545074</v>
      </c>
      <c r="D19" s="72">
        <v>73.888677190693642</v>
      </c>
      <c r="E19" s="72">
        <v>62.414421899137189</v>
      </c>
      <c r="F19" s="72">
        <v>87.018055381680767</v>
      </c>
      <c r="G19" s="72">
        <v>76.3764651750312</v>
      </c>
      <c r="H19" s="72">
        <v>80.700479575618417</v>
      </c>
      <c r="I19" s="72">
        <v>67.908100445698167</v>
      </c>
      <c r="J19" s="72">
        <v>79.552465503140013</v>
      </c>
      <c r="K19" s="72">
        <v>80.691601703619114</v>
      </c>
      <c r="L19" s="72">
        <v>87.761710003602502</v>
      </c>
      <c r="M19" s="72">
        <v>96.172076114008789</v>
      </c>
      <c r="N19" s="72">
        <v>83.245156899820387</v>
      </c>
      <c r="O19" s="72">
        <v>68.314216215207892</v>
      </c>
      <c r="P19" s="72">
        <v>71.908405694273597</v>
      </c>
      <c r="Q19" s="72">
        <v>57.249974683742508</v>
      </c>
      <c r="R19" s="72">
        <v>72.793024317774723</v>
      </c>
      <c r="S19" s="72">
        <v>62.188507424042541</v>
      </c>
      <c r="T19" s="72">
        <v>104.27154693054402</v>
      </c>
      <c r="U19" s="72">
        <v>100.14822167467415</v>
      </c>
      <c r="V19" s="72">
        <v>112.13123531770934</v>
      </c>
      <c r="W19" s="72">
        <v>102.40223520572543</v>
      </c>
      <c r="X19" s="72">
        <v>114.19261845759343</v>
      </c>
      <c r="Y19" s="72">
        <v>73.729041661238952</v>
      </c>
      <c r="DA19" s="89" t="s">
        <v>406</v>
      </c>
    </row>
    <row r="20" spans="1:105" ht="12" customHeight="1" x14ac:dyDescent="0.25">
      <c r="A20" s="28" t="s">
        <v>200</v>
      </c>
      <c r="B20" s="72">
        <v>1402.2036252879764</v>
      </c>
      <c r="C20" s="72">
        <v>1572.1378349487993</v>
      </c>
      <c r="D20" s="72">
        <v>1486.0881332769341</v>
      </c>
      <c r="E20" s="72">
        <v>1509.9928638826159</v>
      </c>
      <c r="F20" s="72">
        <v>1434.1824958169616</v>
      </c>
      <c r="G20" s="72">
        <v>1478.6578207785583</v>
      </c>
      <c r="H20" s="72">
        <v>1549.7494742076178</v>
      </c>
      <c r="I20" s="72">
        <v>1093.8701354404895</v>
      </c>
      <c r="J20" s="72">
        <v>1418.7447487842333</v>
      </c>
      <c r="K20" s="72">
        <v>1308.4926158363523</v>
      </c>
      <c r="L20" s="72">
        <v>1256.4394462507578</v>
      </c>
      <c r="M20" s="72">
        <v>1246.2478851447513</v>
      </c>
      <c r="N20" s="72">
        <v>1257.0950140341756</v>
      </c>
      <c r="O20" s="72">
        <v>947.65707882515596</v>
      </c>
      <c r="P20" s="72">
        <v>1046.1757026627192</v>
      </c>
      <c r="Q20" s="72">
        <v>941.06051807368465</v>
      </c>
      <c r="R20" s="72">
        <v>904.64619661853476</v>
      </c>
      <c r="S20" s="72">
        <v>1025.9946755107792</v>
      </c>
      <c r="T20" s="72">
        <v>974.90392461427382</v>
      </c>
      <c r="U20" s="72">
        <v>1226.3443492598508</v>
      </c>
      <c r="V20" s="72">
        <v>1368.0783253422064</v>
      </c>
      <c r="W20" s="72">
        <v>807.6992089540089</v>
      </c>
      <c r="X20" s="72">
        <v>1169.8161337224753</v>
      </c>
      <c r="Y20" s="72">
        <v>1141.3976017166474</v>
      </c>
      <c r="DA20" s="89" t="s">
        <v>407</v>
      </c>
    </row>
    <row r="21" spans="1:105" ht="12" customHeight="1" x14ac:dyDescent="0.25">
      <c r="A21" s="28" t="s">
        <v>189</v>
      </c>
      <c r="B21" s="72">
        <v>2020.2382099847339</v>
      </c>
      <c r="C21" s="72">
        <v>2092.607076944053</v>
      </c>
      <c r="D21" s="72">
        <v>2258.6263263344963</v>
      </c>
      <c r="E21" s="72">
        <v>2385.3486558384652</v>
      </c>
      <c r="F21" s="72">
        <v>2445.8745827525249</v>
      </c>
      <c r="G21" s="72">
        <v>2471.9991544444465</v>
      </c>
      <c r="H21" s="72">
        <v>2379.4123818749899</v>
      </c>
      <c r="I21" s="72">
        <v>2598.503757305928</v>
      </c>
      <c r="J21" s="72">
        <v>2469.9031319006417</v>
      </c>
      <c r="K21" s="72">
        <v>2524.8366088524158</v>
      </c>
      <c r="L21" s="72">
        <v>2628.7038269412924</v>
      </c>
      <c r="M21" s="72">
        <v>2418.0045515865572</v>
      </c>
      <c r="N21" s="72">
        <v>2474.3810530489691</v>
      </c>
      <c r="O21" s="72">
        <v>2393.7574658119042</v>
      </c>
      <c r="P21" s="72">
        <v>2358.2795335677333</v>
      </c>
      <c r="Q21" s="72">
        <v>2485.6830278914958</v>
      </c>
      <c r="R21" s="72">
        <v>2706.0083163640275</v>
      </c>
      <c r="S21" s="72">
        <v>2857.3676217303555</v>
      </c>
      <c r="T21" s="72">
        <v>3185.4926841881329</v>
      </c>
      <c r="U21" s="72">
        <v>3046.959675485441</v>
      </c>
      <c r="V21" s="72">
        <v>2990.8214748058749</v>
      </c>
      <c r="W21" s="72">
        <v>3455.5954911295453</v>
      </c>
      <c r="X21" s="72">
        <v>3181.421138412451</v>
      </c>
      <c r="Y21" s="72">
        <v>2814.1854894728131</v>
      </c>
      <c r="DA21" s="89" t="s">
        <v>408</v>
      </c>
    </row>
    <row r="22" spans="1:105" ht="12" customHeight="1" x14ac:dyDescent="0.25">
      <c r="A22" s="28" t="s">
        <v>202</v>
      </c>
      <c r="B22" s="72">
        <v>102.52162187979491</v>
      </c>
      <c r="C22" s="72">
        <v>107.81088932035297</v>
      </c>
      <c r="D22" s="72">
        <v>126.53653045293353</v>
      </c>
      <c r="E22" s="72">
        <v>161.79005306855379</v>
      </c>
      <c r="F22" s="72">
        <v>179.25129225771718</v>
      </c>
      <c r="G22" s="72">
        <v>198.04019833032672</v>
      </c>
      <c r="H22" s="72">
        <v>247.54274251572917</v>
      </c>
      <c r="I22" s="72">
        <v>326.01890327806768</v>
      </c>
      <c r="J22" s="72">
        <v>363.31247478257069</v>
      </c>
      <c r="K22" s="72">
        <v>359.31986012169614</v>
      </c>
      <c r="L22" s="72">
        <v>423.80882520490184</v>
      </c>
      <c r="M22" s="72">
        <v>465.43856170951045</v>
      </c>
      <c r="N22" s="72">
        <v>443.48361572222359</v>
      </c>
      <c r="O22" s="72">
        <v>522.9466620359068</v>
      </c>
      <c r="P22" s="72">
        <v>679.70425139022132</v>
      </c>
      <c r="Q22" s="72">
        <v>660.57952290363232</v>
      </c>
      <c r="R22" s="72">
        <v>542.8776848973888</v>
      </c>
      <c r="S22" s="72">
        <v>581.28306278653838</v>
      </c>
      <c r="T22" s="72">
        <v>691.6122612973287</v>
      </c>
      <c r="U22" s="72">
        <v>584.52231136744774</v>
      </c>
      <c r="V22" s="72">
        <v>573.48164818153418</v>
      </c>
      <c r="W22" s="72">
        <v>630.49023291257129</v>
      </c>
      <c r="X22" s="72">
        <v>682.8280080438501</v>
      </c>
      <c r="Y22" s="72">
        <v>572.7720586789053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9.0380315792292387E-2</v>
      </c>
      <c r="F23" s="72">
        <v>0.23236256909013209</v>
      </c>
      <c r="G23" s="72">
        <v>0.25791764964578273</v>
      </c>
      <c r="H23" s="72">
        <v>0.26640023926265022</v>
      </c>
      <c r="I23" s="72">
        <v>0.29685154079381149</v>
      </c>
      <c r="J23" s="72">
        <v>0.3706399647537767</v>
      </c>
      <c r="K23" s="72">
        <v>0.55736608275342303</v>
      </c>
      <c r="L23" s="72">
        <v>0.8961283567379259</v>
      </c>
      <c r="M23" s="72">
        <v>1.1568430116436201</v>
      </c>
      <c r="N23" s="72">
        <v>1.4928525249643927</v>
      </c>
      <c r="O23" s="72">
        <v>1.4583276633745543</v>
      </c>
      <c r="P23" s="72">
        <v>1.612576251871209</v>
      </c>
      <c r="Q23" s="72">
        <v>1.7504006333121265</v>
      </c>
      <c r="R23" s="72">
        <v>2.2571594656373848</v>
      </c>
      <c r="S23" s="72">
        <v>2.0943569134587632</v>
      </c>
      <c r="T23" s="72">
        <v>1.7195747813171909</v>
      </c>
      <c r="U23" s="72">
        <v>1.8866267205380138</v>
      </c>
      <c r="V23" s="72">
        <v>1.7951413677085415</v>
      </c>
      <c r="W23" s="72">
        <v>2.815619411081876</v>
      </c>
      <c r="X23" s="72">
        <v>2.6418123055926923</v>
      </c>
      <c r="Y23" s="72">
        <v>2.882181477896498</v>
      </c>
      <c r="DA23" s="89" t="s">
        <v>410</v>
      </c>
    </row>
    <row r="24" spans="1:105" ht="12" customHeight="1" x14ac:dyDescent="0.25">
      <c r="A24" s="28" t="s">
        <v>198</v>
      </c>
      <c r="B24" s="72">
        <v>471.5375463158295</v>
      </c>
      <c r="C24" s="72">
        <v>464.09295796533087</v>
      </c>
      <c r="D24" s="72">
        <v>487.63587685976671</v>
      </c>
      <c r="E24" s="72">
        <v>431.36946925264152</v>
      </c>
      <c r="F24" s="72">
        <v>489.21383928266255</v>
      </c>
      <c r="G24" s="72">
        <v>493.78416300144573</v>
      </c>
      <c r="H24" s="72">
        <v>432.70998267113112</v>
      </c>
      <c r="I24" s="72">
        <v>461.46534818590607</v>
      </c>
      <c r="J24" s="72">
        <v>409.11511138868713</v>
      </c>
      <c r="K24" s="72">
        <v>411.00797061312034</v>
      </c>
      <c r="L24" s="72">
        <v>409.7114882193647</v>
      </c>
      <c r="M24" s="72">
        <v>408.4058668373284</v>
      </c>
      <c r="N24" s="72">
        <v>328.86710175831223</v>
      </c>
      <c r="O24" s="72">
        <v>302.92857391135908</v>
      </c>
      <c r="P24" s="72">
        <v>303.98131010861061</v>
      </c>
      <c r="Q24" s="72">
        <v>312.89335759588164</v>
      </c>
      <c r="R24" s="72">
        <v>330.67186495606558</v>
      </c>
      <c r="S24" s="72">
        <v>355.35781545177133</v>
      </c>
      <c r="T24" s="72">
        <v>305.99827414138377</v>
      </c>
      <c r="U24" s="72">
        <v>331.66346101174651</v>
      </c>
      <c r="V24" s="72">
        <v>324.22722688413376</v>
      </c>
      <c r="W24" s="72">
        <v>387.16922015794023</v>
      </c>
      <c r="X24" s="72">
        <v>303.05559204749625</v>
      </c>
      <c r="Y24" s="72">
        <v>303.48460357582621</v>
      </c>
      <c r="DA24" s="89" t="s">
        <v>411</v>
      </c>
    </row>
    <row r="25" spans="1:105" ht="12" customHeight="1" x14ac:dyDescent="0.25">
      <c r="A25" s="73" t="s">
        <v>53</v>
      </c>
      <c r="B25" s="74">
        <v>959.72426215402743</v>
      </c>
      <c r="C25" s="74">
        <v>956.67897702964831</v>
      </c>
      <c r="D25" s="74">
        <v>981.06841429646272</v>
      </c>
      <c r="E25" s="74">
        <v>963.01611689299739</v>
      </c>
      <c r="F25" s="74">
        <v>1003.7158423848675</v>
      </c>
      <c r="G25" s="74">
        <v>996.16354303057426</v>
      </c>
      <c r="H25" s="74">
        <v>970.76916613976834</v>
      </c>
      <c r="I25" s="74">
        <v>1060.9116771787276</v>
      </c>
      <c r="J25" s="74">
        <v>995.52433826795084</v>
      </c>
      <c r="K25" s="74">
        <v>1004.2590340406814</v>
      </c>
      <c r="L25" s="74">
        <v>1061.6281446671119</v>
      </c>
      <c r="M25" s="74">
        <v>1142.4751801606953</v>
      </c>
      <c r="N25" s="74">
        <v>1131.3997516432419</v>
      </c>
      <c r="O25" s="74">
        <v>1102.1555873213017</v>
      </c>
      <c r="P25" s="74">
        <v>890.08004320121324</v>
      </c>
      <c r="Q25" s="74">
        <v>871.49937473110424</v>
      </c>
      <c r="R25" s="74">
        <v>832.74259878389614</v>
      </c>
      <c r="S25" s="74">
        <v>909.02280335147464</v>
      </c>
      <c r="T25" s="74">
        <v>869.73567874033017</v>
      </c>
      <c r="U25" s="74">
        <v>803.6549038365946</v>
      </c>
      <c r="V25" s="74">
        <v>788.98468063559426</v>
      </c>
      <c r="W25" s="74">
        <v>828.30428688857126</v>
      </c>
      <c r="X25" s="74">
        <v>953.27172901980998</v>
      </c>
      <c r="Y25" s="74">
        <v>838.87971323689226</v>
      </c>
      <c r="DA25" s="90" t="s">
        <v>412</v>
      </c>
    </row>
    <row r="26" spans="1:105" ht="12" customHeight="1" x14ac:dyDescent="0.25">
      <c r="A26" s="32" t="s">
        <v>52</v>
      </c>
      <c r="B26" s="77">
        <v>96.828116938951013</v>
      </c>
      <c r="C26" s="77">
        <v>125.44187446259672</v>
      </c>
      <c r="D26" s="77">
        <v>148.84875322441962</v>
      </c>
      <c r="E26" s="77">
        <v>199.89011177987945</v>
      </c>
      <c r="F26" s="77">
        <v>204.06990541702476</v>
      </c>
      <c r="G26" s="77">
        <v>242.07033533963894</v>
      </c>
      <c r="H26" s="77">
        <v>285.2058469475495</v>
      </c>
      <c r="I26" s="77">
        <v>317.02012037833191</v>
      </c>
      <c r="J26" s="77">
        <v>361.85150472914904</v>
      </c>
      <c r="K26" s="77">
        <v>426.101117798796</v>
      </c>
      <c r="L26" s="77">
        <v>454.95365434222066</v>
      </c>
      <c r="M26" s="77">
        <v>521.23336199484424</v>
      </c>
      <c r="N26" s="77">
        <v>542.53843508168495</v>
      </c>
      <c r="O26" s="77">
        <v>548.41410146173951</v>
      </c>
      <c r="P26" s="77">
        <v>590.71367153912308</v>
      </c>
      <c r="Q26" s="77">
        <v>632.51169389509494</v>
      </c>
      <c r="R26" s="77">
        <v>631.96233877902239</v>
      </c>
      <c r="S26" s="77">
        <v>645.57661220980344</v>
      </c>
      <c r="T26" s="77">
        <v>729.76973344797671</v>
      </c>
      <c r="U26" s="77">
        <v>697.69277730008287</v>
      </c>
      <c r="V26" s="77">
        <v>732.13430782458818</v>
      </c>
      <c r="W26" s="77">
        <v>702.80404127256941</v>
      </c>
      <c r="X26" s="77">
        <v>800.15760963026605</v>
      </c>
      <c r="Y26" s="77">
        <v>749.3312123817775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2026.9983509163017</v>
      </c>
      <c r="C27" s="69">
        <f t="shared" si="10"/>
        <v>2114.8206096677145</v>
      </c>
      <c r="D27" s="69">
        <f t="shared" si="10"/>
        <v>2185.2877072379606</v>
      </c>
      <c r="E27" s="69">
        <f t="shared" si="10"/>
        <v>2247.9415129430099</v>
      </c>
      <c r="F27" s="69">
        <f t="shared" si="10"/>
        <v>2326.2997746904057</v>
      </c>
      <c r="G27" s="69">
        <f t="shared" si="10"/>
        <v>2385.2460837290573</v>
      </c>
      <c r="H27" s="69">
        <f t="shared" si="10"/>
        <v>2359.0449393820086</v>
      </c>
      <c r="I27" s="69">
        <f t="shared" si="10"/>
        <v>2249.4043735203463</v>
      </c>
      <c r="J27" s="69">
        <f t="shared" si="10"/>
        <v>2166.2902622148222</v>
      </c>
      <c r="K27" s="69">
        <f t="shared" si="10"/>
        <v>2163.3557210223212</v>
      </c>
      <c r="L27" s="69">
        <f t="shared" si="10"/>
        <v>2231.0508642473064</v>
      </c>
      <c r="M27" s="69">
        <f t="shared" si="10"/>
        <v>2017.1285323699717</v>
      </c>
      <c r="N27" s="69">
        <f t="shared" si="10"/>
        <v>2060.453158152895</v>
      </c>
      <c r="O27" s="69">
        <f t="shared" si="10"/>
        <v>2050.2586158816039</v>
      </c>
      <c r="P27" s="69">
        <f t="shared" si="10"/>
        <v>1965.024910332553</v>
      </c>
      <c r="Q27" s="69">
        <f t="shared" si="10"/>
        <v>1912.8283784902569</v>
      </c>
      <c r="R27" s="69">
        <f t="shared" ref="R27:V27" si="11">SUM(R28:R32)</f>
        <v>1858.5970716884733</v>
      </c>
      <c r="S27" s="69">
        <f t="shared" si="11"/>
        <v>2012.9906863771382</v>
      </c>
      <c r="T27" s="69">
        <f t="shared" si="11"/>
        <v>1939.1937657279047</v>
      </c>
      <c r="U27" s="69">
        <f t="shared" si="11"/>
        <v>1954.7048757222688</v>
      </c>
      <c r="V27" s="69">
        <f t="shared" si="11"/>
        <v>1916.0429633912552</v>
      </c>
      <c r="W27" s="69">
        <f t="shared" ref="W27:Y27" si="12">SUM(W28:W32)</f>
        <v>2026.5797436055936</v>
      </c>
      <c r="X27" s="69">
        <f t="shared" si="12"/>
        <v>2312.0398285608921</v>
      </c>
      <c r="Y27" s="69">
        <f t="shared" si="12"/>
        <v>2044.5229712314249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416</v>
      </c>
    </row>
    <row r="30" spans="1:105" ht="12" customHeight="1" x14ac:dyDescent="0.25">
      <c r="A30" s="28" t="s">
        <v>189</v>
      </c>
      <c r="B30" s="72">
        <v>46.193276802949313</v>
      </c>
      <c r="C30" s="72">
        <v>47.533562261161165</v>
      </c>
      <c r="D30" s="72">
        <v>51.57202313124219</v>
      </c>
      <c r="E30" s="72">
        <v>55.215014025760254</v>
      </c>
      <c r="F30" s="72">
        <v>57.124337424585157</v>
      </c>
      <c r="G30" s="72">
        <v>58.26977993790328</v>
      </c>
      <c r="H30" s="72">
        <v>55.838671714229072</v>
      </c>
      <c r="I30" s="72">
        <v>58.06891395442652</v>
      </c>
      <c r="J30" s="72">
        <v>51.668591632530848</v>
      </c>
      <c r="K30" s="72">
        <v>54.255463015093795</v>
      </c>
      <c r="L30" s="72">
        <v>56.313783688309236</v>
      </c>
      <c r="M30" s="72">
        <v>49.189923117928913</v>
      </c>
      <c r="N30" s="72">
        <v>53.834432239862473</v>
      </c>
      <c r="O30" s="72">
        <v>60.559372498306686</v>
      </c>
      <c r="P30" s="72">
        <v>54.200797736796993</v>
      </c>
      <c r="Q30" s="72">
        <v>54.214709834224735</v>
      </c>
      <c r="R30" s="72">
        <v>50.918433723306812</v>
      </c>
      <c r="S30" s="72">
        <v>53.882098658084999</v>
      </c>
      <c r="T30" s="72">
        <v>58.052361648025993</v>
      </c>
      <c r="U30" s="72">
        <v>65.314358245593098</v>
      </c>
      <c r="V30" s="72">
        <v>63.566673838510297</v>
      </c>
      <c r="W30" s="72">
        <v>73.430322258750707</v>
      </c>
      <c r="X30" s="72">
        <v>63.044064598958741</v>
      </c>
      <c r="Y30" s="72">
        <v>57.141131762869897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1980.8050741133522</v>
      </c>
      <c r="C32" s="77">
        <v>2067.2870474065535</v>
      </c>
      <c r="D32" s="77">
        <v>2133.7156841067185</v>
      </c>
      <c r="E32" s="77">
        <v>2192.7264989172495</v>
      </c>
      <c r="F32" s="77">
        <v>2269.1754372658206</v>
      </c>
      <c r="G32" s="77">
        <v>2326.9763037911539</v>
      </c>
      <c r="H32" s="77">
        <v>2303.2062676677797</v>
      </c>
      <c r="I32" s="77">
        <v>2191.3354595659198</v>
      </c>
      <c r="J32" s="77">
        <v>2114.6216705822912</v>
      </c>
      <c r="K32" s="77">
        <v>2109.1002580072272</v>
      </c>
      <c r="L32" s="77">
        <v>2174.7370805589971</v>
      </c>
      <c r="M32" s="77">
        <v>1967.9386092520429</v>
      </c>
      <c r="N32" s="77">
        <v>2006.6187259130327</v>
      </c>
      <c r="O32" s="77">
        <v>1989.699243383297</v>
      </c>
      <c r="P32" s="77">
        <v>1910.8241125957559</v>
      </c>
      <c r="Q32" s="77">
        <v>1858.6136686560321</v>
      </c>
      <c r="R32" s="77">
        <v>1807.6786379651664</v>
      </c>
      <c r="S32" s="77">
        <v>1959.1085877190533</v>
      </c>
      <c r="T32" s="77">
        <v>1881.1414040798788</v>
      </c>
      <c r="U32" s="77">
        <v>1889.3905174766755</v>
      </c>
      <c r="V32" s="77">
        <v>1852.4762895527449</v>
      </c>
      <c r="W32" s="77">
        <v>1953.1494213468429</v>
      </c>
      <c r="X32" s="77">
        <v>2248.9957639619333</v>
      </c>
      <c r="Y32" s="77">
        <v>1987.381839468555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0.61085279659172864</v>
      </c>
      <c r="C3" s="66">
        <f>IF(RES_hh_tes!C3=0,"",RES_hh_tes!C3/RES_hh_fec!C3)</f>
        <v>0.61251268745639631</v>
      </c>
      <c r="D3" s="66">
        <f>IF(RES_hh_tes!D3=0,"",RES_hh_tes!D3/RES_hh_fec!D3)</f>
        <v>0.6216645795201049</v>
      </c>
      <c r="E3" s="66">
        <f>IF(RES_hh_tes!E3=0,"",RES_hh_tes!E3/RES_hh_fec!E3)</f>
        <v>0.62601248832536061</v>
      </c>
      <c r="F3" s="66">
        <f>IF(RES_hh_tes!F3=0,"",RES_hh_tes!F3/RES_hh_fec!F3)</f>
        <v>0.63560114766949638</v>
      </c>
      <c r="G3" s="66">
        <f>IF(RES_hh_tes!G3=0,"",RES_hh_tes!G3/RES_hh_fec!G3)</f>
        <v>0.64268234778520938</v>
      </c>
      <c r="H3" s="66">
        <f>IF(RES_hh_tes!H3=0,"",RES_hh_tes!H3/RES_hh_fec!H3)</f>
        <v>0.64716508945008677</v>
      </c>
      <c r="I3" s="66">
        <f>IF(RES_hh_tes!I3=0,"",RES_hh_tes!I3/RES_hh_fec!I3)</f>
        <v>0.66785600138414403</v>
      </c>
      <c r="J3" s="66">
        <f>IF(RES_hh_tes!J3=0,"",RES_hh_tes!J3/RES_hh_fec!J3)</f>
        <v>0.66563995122729092</v>
      </c>
      <c r="K3" s="66">
        <f>IF(RES_hh_tes!K3=0,"",RES_hh_tes!K3/RES_hh_fec!K3)</f>
        <v>0.6782908117024613</v>
      </c>
      <c r="L3" s="66">
        <f>IF(RES_hh_tes!L3=0,"",RES_hh_tes!L3/RES_hh_fec!L3)</f>
        <v>0.68883565332351127</v>
      </c>
      <c r="M3" s="66">
        <f>IF(RES_hh_tes!M3=0,"",RES_hh_tes!M3/RES_hh_fec!M3)</f>
        <v>0.70539317456806849</v>
      </c>
      <c r="N3" s="66">
        <f>IF(RES_hh_tes!N3=0,"",RES_hh_tes!N3/RES_hh_fec!N3)</f>
        <v>0.71355683536689174</v>
      </c>
      <c r="O3" s="66">
        <f>IF(RES_hh_tes!O3=0,"",RES_hh_tes!O3/RES_hh_fec!O3)</f>
        <v>0.72722124206360372</v>
      </c>
      <c r="P3" s="66">
        <f>IF(RES_hh_tes!P3=0,"",RES_hh_tes!P3/RES_hh_fec!P3)</f>
        <v>0.73927089977944949</v>
      </c>
      <c r="Q3" s="66">
        <f>IF(RES_hh_tes!Q3=0,"",RES_hh_tes!Q3/RES_hh_fec!Q3)</f>
        <v>0.74961145123994011</v>
      </c>
      <c r="R3" s="66">
        <f>IF(RES_hh_tes!R3=0,"",RES_hh_tes!R3/RES_hh_fec!R3)</f>
        <v>0.75982695572201131</v>
      </c>
      <c r="S3" s="66">
        <f>IF(RES_hh_tes!S3=0,"",RES_hh_tes!S3/RES_hh_fec!S3)</f>
        <v>0.77522094795469987</v>
      </c>
      <c r="T3" s="66">
        <f>IF(RES_hh_tes!T3=0,"",RES_hh_tes!T3/RES_hh_fec!T3)</f>
        <v>0.78983984179120847</v>
      </c>
      <c r="U3" s="66">
        <f>IF(RES_hh_tes!U3=0,"",RES_hh_tes!U3/RES_hh_fec!U3)</f>
        <v>0.80003483333913405</v>
      </c>
      <c r="V3" s="66">
        <f>IF(RES_hh_tes!V3=0,"",RES_hh_tes!V3/RES_hh_fec!V3)</f>
        <v>0.8113964721076421</v>
      </c>
      <c r="W3" s="66">
        <f>IF(RES_hh_tes!W3=0,"",RES_hh_tes!W3/RES_hh_fec!W3)</f>
        <v>0.83736118108454172</v>
      </c>
      <c r="X3" s="66">
        <f>IF(RES_hh_tes!X3=0,"",RES_hh_tes!X3/RES_hh_fec!X3)</f>
        <v>0.84764288578663605</v>
      </c>
      <c r="Y3" s="66">
        <f>IF(RES_hh_tes!Y3=0,"",RES_hh_tes!Y3/RES_hh_fec!Y3)</f>
        <v>0.86829492569393885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0.59324910440424894</v>
      </c>
      <c r="C4" s="70">
        <f>IF(RES_hh_tes!C4=0,"",RES_hh_tes!C4/RES_hh_fec!C4)</f>
        <v>0.59544361319853489</v>
      </c>
      <c r="D4" s="70">
        <f>IF(RES_hh_tes!D4=0,"",RES_hh_tes!D4/RES_hh_fec!D4)</f>
        <v>0.60396624457799841</v>
      </c>
      <c r="E4" s="70">
        <f>IF(RES_hh_tes!E4=0,"",RES_hh_tes!E4/RES_hh_fec!E4)</f>
        <v>0.60626907524169338</v>
      </c>
      <c r="F4" s="70">
        <f>IF(RES_hh_tes!F4=0,"",RES_hh_tes!F4/RES_hh_fec!F4)</f>
        <v>0.61667135081546776</v>
      </c>
      <c r="G4" s="70">
        <f>IF(RES_hh_tes!G4=0,"",RES_hh_tes!G4/RES_hh_fec!G4)</f>
        <v>0.62314529152790044</v>
      </c>
      <c r="H4" s="70">
        <f>IF(RES_hh_tes!H4=0,"",RES_hh_tes!H4/RES_hh_fec!H4)</f>
        <v>0.62661488248406749</v>
      </c>
      <c r="I4" s="70">
        <f>IF(RES_hh_tes!I4=0,"",RES_hh_tes!I4/RES_hh_fec!I4)</f>
        <v>0.64694917155342868</v>
      </c>
      <c r="J4" s="70">
        <f>IF(RES_hh_tes!J4=0,"",RES_hh_tes!J4/RES_hh_fec!J4)</f>
        <v>0.64666186792592184</v>
      </c>
      <c r="K4" s="70">
        <f>IF(RES_hh_tes!K4=0,"",RES_hh_tes!K4/RES_hh_fec!K4)</f>
        <v>0.65898974306361913</v>
      </c>
      <c r="L4" s="70">
        <f>IF(RES_hh_tes!L4=0,"",RES_hh_tes!L4/RES_hh_fec!L4)</f>
        <v>0.67086951054592592</v>
      </c>
      <c r="M4" s="70">
        <f>IF(RES_hh_tes!M4=0,"",RES_hh_tes!M4/RES_hh_fec!M4)</f>
        <v>0.68626809063603089</v>
      </c>
      <c r="N4" s="70">
        <f>IF(RES_hh_tes!N4=0,"",RES_hh_tes!N4/RES_hh_fec!N4)</f>
        <v>0.69601017721313374</v>
      </c>
      <c r="O4" s="70">
        <f>IF(RES_hh_tes!O4=0,"",RES_hh_tes!O4/RES_hh_fec!O4)</f>
        <v>0.71174345351662216</v>
      </c>
      <c r="P4" s="70">
        <f>IF(RES_hh_tes!P4=0,"",RES_hh_tes!P4/RES_hh_fec!P4)</f>
        <v>0.72238328147992459</v>
      </c>
      <c r="Q4" s="70">
        <f>IF(RES_hh_tes!Q4=0,"",RES_hh_tes!Q4/RES_hh_fec!Q4)</f>
        <v>0.73366972568296851</v>
      </c>
      <c r="R4" s="70">
        <f>IF(RES_hh_tes!R4=0,"",RES_hh_tes!R4/RES_hh_fec!R4)</f>
        <v>0.74435554829213602</v>
      </c>
      <c r="S4" s="70">
        <f>IF(RES_hh_tes!S4=0,"",RES_hh_tes!S4/RES_hh_fec!S4)</f>
        <v>0.75959101750946068</v>
      </c>
      <c r="T4" s="70">
        <f>IF(RES_hh_tes!T4=0,"",RES_hh_tes!T4/RES_hh_fec!T4)</f>
        <v>0.77427486032511028</v>
      </c>
      <c r="U4" s="70">
        <f>IF(RES_hh_tes!U4=0,"",RES_hh_tes!U4/RES_hh_fec!U4)</f>
        <v>0.78551948988197517</v>
      </c>
      <c r="V4" s="70">
        <f>IF(RES_hh_tes!V4=0,"",RES_hh_tes!V4/RES_hh_fec!V4)</f>
        <v>0.79711821105453251</v>
      </c>
      <c r="W4" s="70">
        <f>IF(RES_hh_tes!W4=0,"",RES_hh_tes!W4/RES_hh_fec!W4)</f>
        <v>0.8239076055320006</v>
      </c>
      <c r="X4" s="70">
        <f>IF(RES_hh_tes!X4=0,"",RES_hh_tes!X4/RES_hh_fec!X4)</f>
        <v>0.83479212491539145</v>
      </c>
      <c r="Y4" s="70">
        <f>IF(RES_hh_tes!Y4=0,"",RES_hh_tes!Y4/RES_hh_fec!Y4)</f>
        <v>0.85816641947859895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0.70229409859167646</v>
      </c>
      <c r="C5" s="78">
        <f>IF(RES_hh_tes!C5=0,"",RES_hh_tes!C5/RES_hh_fec!C5)</f>
        <v>0.70380282146324813</v>
      </c>
      <c r="D5" s="78">
        <f>IF(RES_hh_tes!D5=0,"",RES_hh_tes!D5/RES_hh_fec!D5)</f>
        <v>0.70492613238836277</v>
      </c>
      <c r="E5" s="78">
        <f>IF(RES_hh_tes!E5=0,"",RES_hh_tes!E5/RES_hh_fec!E5)</f>
        <v>0.7078349464193846</v>
      </c>
      <c r="F5" s="78">
        <f>IF(RES_hh_tes!F5=0,"",RES_hh_tes!F5/RES_hh_fec!F5)</f>
        <v>0.7118355443708082</v>
      </c>
      <c r="G5" s="78">
        <f>IF(RES_hh_tes!G5=0,"",RES_hh_tes!G5/RES_hh_fec!G5)</f>
        <v>0.71631113610663422</v>
      </c>
      <c r="H5" s="78">
        <f>IF(RES_hh_tes!H5=0,"",RES_hh_tes!H5/RES_hh_fec!H5)</f>
        <v>0.72266413682835673</v>
      </c>
      <c r="I5" s="78">
        <f>IF(RES_hh_tes!I5=0,"",RES_hh_tes!I5/RES_hh_fec!I5)</f>
        <v>0.72970294862316365</v>
      </c>
      <c r="J5" s="78">
        <f>IF(RES_hh_tes!J5=0,"",RES_hh_tes!J5/RES_hh_fec!J5)</f>
        <v>0.73703027777178054</v>
      </c>
      <c r="K5" s="78">
        <f>IF(RES_hh_tes!K5=0,"",RES_hh_tes!K5/RES_hh_fec!K5)</f>
        <v>0.74557898828139801</v>
      </c>
      <c r="L5" s="78">
        <f>IF(RES_hh_tes!L5=0,"",RES_hh_tes!L5/RES_hh_fec!L5)</f>
        <v>0.75347272175125291</v>
      </c>
      <c r="M5" s="78">
        <f>IF(RES_hh_tes!M5=0,"",RES_hh_tes!M5/RES_hh_fec!M5)</f>
        <v>0.76077392288450441</v>
      </c>
      <c r="N5" s="78">
        <f>IF(RES_hh_tes!N5=0,"",RES_hh_tes!N5/RES_hh_fec!N5)</f>
        <v>0.76737131168226469</v>
      </c>
      <c r="O5" s="78">
        <f>IF(RES_hh_tes!O5=0,"",RES_hh_tes!O5/RES_hh_fec!O5)</f>
        <v>0.7722754566283504</v>
      </c>
      <c r="P5" s="78">
        <f>IF(RES_hh_tes!P5=0,"",RES_hh_tes!P5/RES_hh_fec!P5)</f>
        <v>0.77262796076700802</v>
      </c>
      <c r="Q5" s="78">
        <f>IF(RES_hh_tes!Q5=0,"",RES_hh_tes!Q5/RES_hh_fec!Q5)</f>
        <v>0.77299877957965379</v>
      </c>
      <c r="R5" s="78">
        <f>IF(RES_hh_tes!R5=0,"",RES_hh_tes!R5/RES_hh_fec!R5)</f>
        <v>0.77369995951284865</v>
      </c>
      <c r="S5" s="78">
        <f>IF(RES_hh_tes!S5=0,"",RES_hh_tes!S5/RES_hh_fec!S5)</f>
        <v>0.77467688306447458</v>
      </c>
      <c r="T5" s="78">
        <f>IF(RES_hh_tes!T5=0,"",RES_hh_tes!T5/RES_hh_fec!T5)</f>
        <v>0.77576442379197164</v>
      </c>
      <c r="U5" s="78">
        <f>IF(RES_hh_tes!U5=0,"",RES_hh_tes!U5/RES_hh_fec!U5)</f>
        <v>0.77713986907126864</v>
      </c>
      <c r="V5" s="78">
        <f>IF(RES_hh_tes!V5=0,"",RES_hh_tes!V5/RES_hh_fec!V5)</f>
        <v>0.77847412647721859</v>
      </c>
      <c r="W5" s="78">
        <f>IF(RES_hh_tes!W5=0,"",RES_hh_tes!W5/RES_hh_fec!W5)</f>
        <v>0.78746606747689518</v>
      </c>
      <c r="X5" s="78">
        <f>IF(RES_hh_tes!X5=0,"",RES_hh_tes!X5/RES_hh_fec!X5)</f>
        <v>0.80483715721724558</v>
      </c>
      <c r="Y5" s="78">
        <f>IF(RES_hh_tes!Y5=0,"",RES_hh_tes!Y5/RES_hh_fec!Y5)</f>
        <v>0.82729868012876717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0.5439264303305632</v>
      </c>
      <c r="C6" s="78">
        <f>IF(RES_hh_tes!C6=0,"",RES_hh_tes!C6/RES_hh_fec!C6)</f>
        <v>0.54862835836498791</v>
      </c>
      <c r="D6" s="78">
        <f>IF(RES_hh_tes!D6=0,"",RES_hh_tes!D6/RES_hh_fec!D6)</f>
        <v>0.5533890913428875</v>
      </c>
      <c r="E6" s="78">
        <f>IF(RES_hh_tes!E6=0,"",RES_hh_tes!E6/RES_hh_fec!E6)</f>
        <v>0.55859858922501093</v>
      </c>
      <c r="F6" s="78">
        <f>IF(RES_hh_tes!F6=0,"",RES_hh_tes!F6/RES_hh_fec!F6)</f>
        <v>0.56471518889104844</v>
      </c>
      <c r="G6" s="78">
        <f>IF(RES_hh_tes!G6=0,"",RES_hh_tes!G6/RES_hh_fec!G6)</f>
        <v>0.5712131703529133</v>
      </c>
      <c r="H6" s="78">
        <f>IF(RES_hh_tes!H6=0,"",RES_hh_tes!H6/RES_hh_fec!H6)</f>
        <v>0.57743679537988657</v>
      </c>
      <c r="I6" s="78">
        <f>IF(RES_hh_tes!I6=0,"",RES_hh_tes!I6/RES_hh_fec!I6)</f>
        <v>0.58342027221812665</v>
      </c>
      <c r="J6" s="78">
        <f>IF(RES_hh_tes!J6=0,"",RES_hh_tes!J6/RES_hh_fec!J6)</f>
        <v>0.59045151304162846</v>
      </c>
      <c r="K6" s="78">
        <f>IF(RES_hh_tes!K6=0,"",RES_hh_tes!K6/RES_hh_fec!K6)</f>
        <v>0.59863410974791031</v>
      </c>
      <c r="L6" s="78">
        <f>IF(RES_hh_tes!L6=0,"",RES_hh_tes!L6/RES_hh_fec!L6)</f>
        <v>0.60834508803376897</v>
      </c>
      <c r="M6" s="78">
        <f>IF(RES_hh_tes!M6=0,"",RES_hh_tes!M6/RES_hh_fec!M6)</f>
        <v>0.61806224256431275</v>
      </c>
      <c r="N6" s="78">
        <f>IF(RES_hh_tes!N6=0,"",RES_hh_tes!N6/RES_hh_fec!N6)</f>
        <v>0.62942790215809419</v>
      </c>
      <c r="O6" s="78">
        <f>IF(RES_hh_tes!O6=0,"",RES_hh_tes!O6/RES_hh_fec!O6)</f>
        <v>0.64177908551365304</v>
      </c>
      <c r="P6" s="78">
        <f>IF(RES_hh_tes!P6=0,"",RES_hh_tes!P6/RES_hh_fec!P6)</f>
        <v>0.64517367770608192</v>
      </c>
      <c r="Q6" s="78">
        <f>IF(RES_hh_tes!Q6=0,"",RES_hh_tes!Q6/RES_hh_fec!Q6)</f>
        <v>0.65092054090096174</v>
      </c>
      <c r="R6" s="78">
        <f>IF(RES_hh_tes!R6=0,"",RES_hh_tes!R6/RES_hh_fec!R6)</f>
        <v>0.65991350058624687</v>
      </c>
      <c r="S6" s="78">
        <f>IF(RES_hh_tes!S6=0,"",RES_hh_tes!S6/RES_hh_fec!S6)</f>
        <v>0.67041671056973418</v>
      </c>
      <c r="T6" s="78">
        <f>IF(RES_hh_tes!T6=0,"",RES_hh_tes!T6/RES_hh_fec!T6)</f>
        <v>0.68343881148951902</v>
      </c>
      <c r="U6" s="78">
        <f>IF(RES_hh_tes!U6=0,"",RES_hh_tes!U6/RES_hh_fec!U6)</f>
        <v>0.69613070408334399</v>
      </c>
      <c r="V6" s="78">
        <f>IF(RES_hh_tes!V6=0,"",RES_hh_tes!V6/RES_hh_fec!V6)</f>
        <v>0.70786277342491921</v>
      </c>
      <c r="W6" s="78">
        <f>IF(RES_hh_tes!W6=0,"",RES_hh_tes!W6/RES_hh_fec!W6)</f>
        <v>0.71597848212878834</v>
      </c>
      <c r="X6" s="78">
        <f>IF(RES_hh_tes!X6=0,"",RES_hh_tes!X6/RES_hh_fec!X6)</f>
        <v>0.72453977888634225</v>
      </c>
      <c r="Y6" s="78">
        <f>IF(RES_hh_tes!Y6=0,"",RES_hh_tes!Y6/RES_hh_fec!Y6)</f>
        <v>0.73100285877817961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0.51800913227957901</v>
      </c>
      <c r="C7" s="78">
        <f>IF(RES_hh_tes!C7=0,"",RES_hh_tes!C7/RES_hh_fec!C7)</f>
        <v>0.52197704197117534</v>
      </c>
      <c r="D7" s="78">
        <f>IF(RES_hh_tes!D7=0,"",RES_hh_tes!D7/RES_hh_fec!D7)</f>
        <v>0.52530394803304625</v>
      </c>
      <c r="E7" s="78">
        <f>IF(RES_hh_tes!E7=0,"",RES_hh_tes!E7/RES_hh_fec!E7)</f>
        <v>0.52915946351713927</v>
      </c>
      <c r="F7" s="78">
        <f>IF(RES_hh_tes!F7=0,"",RES_hh_tes!F7/RES_hh_fec!F7)</f>
        <v>0.53326376880530646</v>
      </c>
      <c r="G7" s="78">
        <f>IF(RES_hh_tes!G7=0,"",RES_hh_tes!G7/RES_hh_fec!G7)</f>
        <v>0.53795603072103304</v>
      </c>
      <c r="H7" s="78">
        <f>IF(RES_hh_tes!H7=0,"",RES_hh_tes!H7/RES_hh_fec!H7)</f>
        <v>0.54340444049304193</v>
      </c>
      <c r="I7" s="78">
        <f>IF(RES_hh_tes!I7=0,"",RES_hh_tes!I7/RES_hh_fec!I7)</f>
        <v>0.54825262117355522</v>
      </c>
      <c r="J7" s="78">
        <f>IF(RES_hh_tes!J7=0,"",RES_hh_tes!J7/RES_hh_fec!J7)</f>
        <v>0.55512890481248678</v>
      </c>
      <c r="K7" s="78">
        <f>IF(RES_hh_tes!K7=0,"",RES_hh_tes!K7/RES_hh_fec!K7)</f>
        <v>0.56271015449335937</v>
      </c>
      <c r="L7" s="78">
        <f>IF(RES_hh_tes!L7=0,"",RES_hh_tes!L7/RES_hh_fec!L7)</f>
        <v>0.5723476682838381</v>
      </c>
      <c r="M7" s="78">
        <f>IF(RES_hh_tes!M7=0,"",RES_hh_tes!M7/RES_hh_fec!M7)</f>
        <v>0.58411907625427606</v>
      </c>
      <c r="N7" s="78">
        <f>IF(RES_hh_tes!N7=0,"",RES_hh_tes!N7/RES_hh_fec!N7)</f>
        <v>0.60051387051241256</v>
      </c>
      <c r="O7" s="78">
        <f>IF(RES_hh_tes!O7=0,"",RES_hh_tes!O7/RES_hh_fec!O7)</f>
        <v>0.6185726289287965</v>
      </c>
      <c r="P7" s="78">
        <f>IF(RES_hh_tes!P7=0,"",RES_hh_tes!P7/RES_hh_fec!P7)</f>
        <v>0.62384107749049378</v>
      </c>
      <c r="Q7" s="78">
        <f>IF(RES_hh_tes!Q7=0,"",RES_hh_tes!Q7/RES_hh_fec!Q7)</f>
        <v>0.6279207619157533</v>
      </c>
      <c r="R7" s="78">
        <f>IF(RES_hh_tes!R7=0,"",RES_hh_tes!R7/RES_hh_fec!R7)</f>
        <v>0.6319411523302535</v>
      </c>
      <c r="S7" s="78">
        <f>IF(RES_hh_tes!S7=0,"",RES_hh_tes!S7/RES_hh_fec!S7)</f>
        <v>0.64011825700370117</v>
      </c>
      <c r="T7" s="78">
        <f>IF(RES_hh_tes!T7=0,"",RES_hh_tes!T7/RES_hh_fec!T7)</f>
        <v>0.64908000808716282</v>
      </c>
      <c r="U7" s="78">
        <f>IF(RES_hh_tes!U7=0,"",RES_hh_tes!U7/RES_hh_fec!U7)</f>
        <v>0.65948744869583997</v>
      </c>
      <c r="V7" s="78">
        <f>IF(RES_hh_tes!V7=0,"",RES_hh_tes!V7/RES_hh_fec!V7)</f>
        <v>0.66761230274933558</v>
      </c>
      <c r="W7" s="78">
        <f>IF(RES_hh_tes!W7=0,"",RES_hh_tes!W7/RES_hh_fec!W7)</f>
        <v>0.67531146291046307</v>
      </c>
      <c r="X7" s="78">
        <f>IF(RES_hh_tes!X7=0,"",RES_hh_tes!X7/RES_hh_fec!X7)</f>
        <v>0.68629234378756732</v>
      </c>
      <c r="Y7" s="78">
        <f>IF(RES_hh_tes!Y7=0,"",RES_hh_tes!Y7/RES_hh_fec!Y7)</f>
        <v>0.69828005490994549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0.57122741284607714</v>
      </c>
      <c r="C8" s="78">
        <f>IF(RES_hh_tes!C8=0,"",RES_hh_tes!C8/RES_hh_fec!C8)</f>
        <v>0.57655753179398816</v>
      </c>
      <c r="D8" s="78">
        <f>IF(RES_hh_tes!D8=0,"",RES_hh_tes!D8/RES_hh_fec!D8)</f>
        <v>0.58203525180763782</v>
      </c>
      <c r="E8" s="78">
        <f>IF(RES_hh_tes!E8=0,"",RES_hh_tes!E8/RES_hh_fec!E8)</f>
        <v>0.58761163944846351</v>
      </c>
      <c r="F8" s="78">
        <f>IF(RES_hh_tes!F8=0,"",RES_hh_tes!F8/RES_hh_fec!F8)</f>
        <v>0.5928812684979502</v>
      </c>
      <c r="G8" s="78">
        <f>IF(RES_hh_tes!G8=0,"",RES_hh_tes!G8/RES_hh_fec!G8)</f>
        <v>0.59826537575090544</v>
      </c>
      <c r="H8" s="78">
        <f>IF(RES_hh_tes!H8=0,"",RES_hh_tes!H8/RES_hh_fec!H8)</f>
        <v>0.60399509837144916</v>
      </c>
      <c r="I8" s="78">
        <f>IF(RES_hh_tes!I8=0,"",RES_hh_tes!I8/RES_hh_fec!I8)</f>
        <v>0.61021420070154231</v>
      </c>
      <c r="J8" s="78">
        <f>IF(RES_hh_tes!J8=0,"",RES_hh_tes!J8/RES_hh_fec!J8)</f>
        <v>0.61761987540103336</v>
      </c>
      <c r="K8" s="78">
        <f>IF(RES_hh_tes!K8=0,"",RES_hh_tes!K8/RES_hh_fec!K8)</f>
        <v>0.62541371096902054</v>
      </c>
      <c r="L8" s="78">
        <f>IF(RES_hh_tes!L8=0,"",RES_hh_tes!L8/RES_hh_fec!L8)</f>
        <v>0.63418055589589362</v>
      </c>
      <c r="M8" s="78">
        <f>IF(RES_hh_tes!M8=0,"",RES_hh_tes!M8/RES_hh_fec!M8)</f>
        <v>0.64260039774437283</v>
      </c>
      <c r="N8" s="78">
        <f>IF(RES_hh_tes!N8=0,"",RES_hh_tes!N8/RES_hh_fec!N8)</f>
        <v>0.65508756712200489</v>
      </c>
      <c r="O8" s="78">
        <f>IF(RES_hh_tes!O8=0,"",RES_hh_tes!O8/RES_hh_fec!O8)</f>
        <v>0.66746676061385901</v>
      </c>
      <c r="P8" s="78">
        <f>IF(RES_hh_tes!P8=0,"",RES_hh_tes!P8/RES_hh_fec!P8)</f>
        <v>0.67407201221650292</v>
      </c>
      <c r="Q8" s="78">
        <f>IF(RES_hh_tes!Q8=0,"",RES_hh_tes!Q8/RES_hh_fec!Q8)</f>
        <v>0.68748423007507131</v>
      </c>
      <c r="R8" s="78">
        <f>IF(RES_hh_tes!R8=0,"",RES_hh_tes!R8/RES_hh_fec!R8)</f>
        <v>0.70268991800858815</v>
      </c>
      <c r="S8" s="78">
        <f>IF(RES_hh_tes!S8=0,"",RES_hh_tes!S8/RES_hh_fec!S8)</f>
        <v>0.71937308502058606</v>
      </c>
      <c r="T8" s="78">
        <f>IF(RES_hh_tes!T8=0,"",RES_hh_tes!T8/RES_hh_fec!T8)</f>
        <v>0.7356745530964004</v>
      </c>
      <c r="U8" s="78">
        <f>IF(RES_hh_tes!U8=0,"",RES_hh_tes!U8/RES_hh_fec!U8)</f>
        <v>0.75036473175846041</v>
      </c>
      <c r="V8" s="78">
        <f>IF(RES_hh_tes!V8=0,"",RES_hh_tes!V8/RES_hh_fec!V8)</f>
        <v>0.76518849401348044</v>
      </c>
      <c r="W8" s="78">
        <f>IF(RES_hh_tes!W8=0,"",RES_hh_tes!W8/RES_hh_fec!W8)</f>
        <v>0.77894125491042421</v>
      </c>
      <c r="X8" s="78">
        <f>IF(RES_hh_tes!X8=0,"",RES_hh_tes!X8/RES_hh_fec!X8)</f>
        <v>0.79181954755013106</v>
      </c>
      <c r="Y8" s="78">
        <f>IF(RES_hh_tes!Y8=0,"",RES_hh_tes!Y8/RES_hh_fec!Y8)</f>
        <v>0.80314866506432736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0.51764876881662136</v>
      </c>
      <c r="C9" s="78">
        <f>IF(RES_hh_tes!C9=0,"",RES_hh_tes!C9/RES_hh_fec!C9)</f>
        <v>0.52731203031737894</v>
      </c>
      <c r="D9" s="78">
        <f>IF(RES_hh_tes!D9=0,"",RES_hh_tes!D9/RES_hh_fec!D9)</f>
        <v>0.54689472661246707</v>
      </c>
      <c r="E9" s="78">
        <f>IF(RES_hh_tes!E9=0,"",RES_hh_tes!E9/RES_hh_fec!E9)</f>
        <v>0.56639925196825636</v>
      </c>
      <c r="F9" s="78">
        <f>IF(RES_hh_tes!F9=0,"",RES_hh_tes!F9/RES_hh_fec!F9)</f>
        <v>0.58485760850255974</v>
      </c>
      <c r="G9" s="78">
        <f>IF(RES_hh_tes!G9=0,"",RES_hh_tes!G9/RES_hh_fec!G9)</f>
        <v>0.60518527564392333</v>
      </c>
      <c r="H9" s="78">
        <f>IF(RES_hh_tes!H9=0,"",RES_hh_tes!H9/RES_hh_fec!H9)</f>
        <v>0.62713601496284754</v>
      </c>
      <c r="I9" s="78">
        <f>IF(RES_hh_tes!I9=0,"",RES_hh_tes!I9/RES_hh_fec!I9)</f>
        <v>0.64792376870147339</v>
      </c>
      <c r="J9" s="78">
        <f>IF(RES_hh_tes!J9=0,"",RES_hh_tes!J9/RES_hh_fec!J9)</f>
        <v>0.66337291847048174</v>
      </c>
      <c r="K9" s="78">
        <f>IF(RES_hh_tes!K9=0,"",RES_hh_tes!K9/RES_hh_fec!K9)</f>
        <v>0.6765711817167005</v>
      </c>
      <c r="L9" s="78">
        <f>IF(RES_hh_tes!L9=0,"",RES_hh_tes!L9/RES_hh_fec!L9)</f>
        <v>0.6923681114789102</v>
      </c>
      <c r="M9" s="78">
        <f>IF(RES_hh_tes!M9=0,"",RES_hh_tes!M9/RES_hh_fec!M9)</f>
        <v>0.70742178566620439</v>
      </c>
      <c r="N9" s="78">
        <f>IF(RES_hh_tes!N9=0,"",RES_hh_tes!N9/RES_hh_fec!N9)</f>
        <v>0.72356291653895966</v>
      </c>
      <c r="O9" s="78">
        <f>IF(RES_hh_tes!O9=0,"",RES_hh_tes!O9/RES_hh_fec!O9)</f>
        <v>0.73697005616979183</v>
      </c>
      <c r="P9" s="78">
        <f>IF(RES_hh_tes!P9=0,"",RES_hh_tes!P9/RES_hh_fec!P9)</f>
        <v>0.73882044005085867</v>
      </c>
      <c r="Q9" s="78">
        <f>IF(RES_hh_tes!Q9=0,"",RES_hh_tes!Q9/RES_hh_fec!Q9)</f>
        <v>0.74132515874430727</v>
      </c>
      <c r="R9" s="78">
        <f>IF(RES_hh_tes!R9=0,"",RES_hh_tes!R9/RES_hh_fec!R9)</f>
        <v>0.74688484202451255</v>
      </c>
      <c r="S9" s="78">
        <f>IF(RES_hh_tes!S9=0,"",RES_hh_tes!S9/RES_hh_fec!S9)</f>
        <v>0.75949008146977204</v>
      </c>
      <c r="T9" s="78">
        <f>IF(RES_hh_tes!T9=0,"",RES_hh_tes!T9/RES_hh_fec!T9)</f>
        <v>0.77555701651611453</v>
      </c>
      <c r="U9" s="78">
        <f>IF(RES_hh_tes!U9=0,"",RES_hh_tes!U9/RES_hh_fec!U9)</f>
        <v>0.79251007993928879</v>
      </c>
      <c r="V9" s="78">
        <f>IF(RES_hh_tes!V9=0,"",RES_hh_tes!V9/RES_hh_fec!V9)</f>
        <v>0.8102091619590327</v>
      </c>
      <c r="W9" s="78">
        <f>IF(RES_hh_tes!W9=0,"",RES_hh_tes!W9/RES_hh_fec!W9)</f>
        <v>0.82882305280625301</v>
      </c>
      <c r="X9" s="78">
        <f>IF(RES_hh_tes!X9=0,"",RES_hh_tes!X9/RES_hh_fec!X9)</f>
        <v>0.84440077559625182</v>
      </c>
      <c r="Y9" s="78">
        <f>IF(RES_hh_tes!Y9=0,"",RES_hh_tes!Y9/RES_hh_fec!Y9)</f>
        <v>0.85524969829357644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>
        <f>IF(RES_hh_tes!E10=0,"",RES_hh_tes!E10/RES_hh_fec!E10)</f>
        <v>0.84191777429067616</v>
      </c>
      <c r="F10" s="78">
        <f>IF(RES_hh_tes!F10=0,"",RES_hh_tes!F10/RES_hh_fec!F10)</f>
        <v>0.84400218767037227</v>
      </c>
      <c r="G10" s="78">
        <f>IF(RES_hh_tes!G10=0,"",RES_hh_tes!G10/RES_hh_fec!G10)</f>
        <v>0.84565518202032763</v>
      </c>
      <c r="H10" s="78">
        <f>IF(RES_hh_tes!H10=0,"",RES_hh_tes!H10/RES_hh_fec!H10)</f>
        <v>0.84705925271952354</v>
      </c>
      <c r="I10" s="78">
        <f>IF(RES_hh_tes!I10=0,"",RES_hh_tes!I10/RES_hh_fec!I10)</f>
        <v>0.84926720784333543</v>
      </c>
      <c r="J10" s="78">
        <f>IF(RES_hh_tes!J10=0,"",RES_hh_tes!J10/RES_hh_fec!J10)</f>
        <v>0.85320984920326892</v>
      </c>
      <c r="K10" s="78">
        <f>IF(RES_hh_tes!K10=0,"",RES_hh_tes!K10/RES_hh_fec!K10)</f>
        <v>0.8586477245801738</v>
      </c>
      <c r="L10" s="78">
        <f>IF(RES_hh_tes!L10=0,"",RES_hh_tes!L10/RES_hh_fec!L10)</f>
        <v>0.86388600209837463</v>
      </c>
      <c r="M10" s="78">
        <f>IF(RES_hh_tes!M10=0,"",RES_hh_tes!M10/RES_hh_fec!M10)</f>
        <v>0.86773835108729147</v>
      </c>
      <c r="N10" s="78">
        <f>IF(RES_hh_tes!N10=0,"",RES_hh_tes!N10/RES_hh_fec!N10)</f>
        <v>0.87071654325009784</v>
      </c>
      <c r="O10" s="78">
        <f>IF(RES_hh_tes!O10=0,"",RES_hh_tes!O10/RES_hh_fec!O10)</f>
        <v>0.87254370283578264</v>
      </c>
      <c r="P10" s="78">
        <f>IF(RES_hh_tes!P10=0,"",RES_hh_tes!P10/RES_hh_fec!P10)</f>
        <v>0.87553417444104831</v>
      </c>
      <c r="Q10" s="78">
        <f>IF(RES_hh_tes!Q10=0,"",RES_hh_tes!Q10/RES_hh_fec!Q10)</f>
        <v>0.87867061246978961</v>
      </c>
      <c r="R10" s="78">
        <f>IF(RES_hh_tes!R10=0,"",RES_hh_tes!R10/RES_hh_fec!R10)</f>
        <v>0.88107171398507256</v>
      </c>
      <c r="S10" s="78">
        <f>IF(RES_hh_tes!S10=0,"",RES_hh_tes!S10/RES_hh_fec!S10)</f>
        <v>0.88274169731024488</v>
      </c>
      <c r="T10" s="78">
        <f>IF(RES_hh_tes!T10=0,"",RES_hh_tes!T10/RES_hh_fec!T10)</f>
        <v>0.88535149339594787</v>
      </c>
      <c r="U10" s="78">
        <f>IF(RES_hh_tes!U10=0,"",RES_hh_tes!U10/RES_hh_fec!U10)</f>
        <v>0.8886914820708034</v>
      </c>
      <c r="V10" s="78">
        <f>IF(RES_hh_tes!V10=0,"",RES_hh_tes!V10/RES_hh_fec!V10)</f>
        <v>0.89295365940323934</v>
      </c>
      <c r="W10" s="78">
        <f>IF(RES_hh_tes!W10=0,"",RES_hh_tes!W10/RES_hh_fec!W10)</f>
        <v>0.89800113463921649</v>
      </c>
      <c r="X10" s="78">
        <f>IF(RES_hh_tes!X10=0,"",RES_hh_tes!X10/RES_hh_fec!X10)</f>
        <v>0.90279637120686784</v>
      </c>
      <c r="Y10" s="78">
        <f>IF(RES_hh_tes!Y10=0,"",RES_hh_tes!Y10/RES_hh_fec!Y10)</f>
        <v>0.90651537321986575</v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0.88188037831551758</v>
      </c>
      <c r="C11" s="78">
        <f>IF(RES_hh_tes!C11=0,"",RES_hh_tes!C11/RES_hh_fec!C11)</f>
        <v>0.8831978712350782</v>
      </c>
      <c r="D11" s="78">
        <f>IF(RES_hh_tes!D11=0,"",RES_hh_tes!D11/RES_hh_fec!D11)</f>
        <v>0.88442946876158901</v>
      </c>
      <c r="E11" s="78">
        <f>IF(RES_hh_tes!E11=0,"",RES_hh_tes!E11/RES_hh_fec!E11)</f>
        <v>0.88563962981778654</v>
      </c>
      <c r="F11" s="78">
        <f>IF(RES_hh_tes!F11=0,"",RES_hh_tes!F11/RES_hh_fec!F11)</f>
        <v>0.88778829298460082</v>
      </c>
      <c r="G11" s="78">
        <f>IF(RES_hh_tes!G11=0,"",RES_hh_tes!G11/RES_hh_fec!G11)</f>
        <v>0.88974122319529259</v>
      </c>
      <c r="H11" s="78">
        <f>IF(RES_hh_tes!H11=0,"",RES_hh_tes!H11/RES_hh_fec!H11)</f>
        <v>0.89137141382446639</v>
      </c>
      <c r="I11" s="78">
        <f>IF(RES_hh_tes!I11=0,"",RES_hh_tes!I11/RES_hh_fec!I11)</f>
        <v>0.89348119695023509</v>
      </c>
      <c r="J11" s="78">
        <f>IF(RES_hh_tes!J11=0,"",RES_hh_tes!J11/RES_hh_fec!J11)</f>
        <v>0.89527417481592209</v>
      </c>
      <c r="K11" s="78">
        <f>IF(RES_hh_tes!K11=0,"",RES_hh_tes!K11/RES_hh_fec!K11)</f>
        <v>0.89789521646085879</v>
      </c>
      <c r="L11" s="78">
        <f>IF(RES_hh_tes!L11=0,"",RES_hh_tes!L11/RES_hh_fec!L11)</f>
        <v>0.90052876748640243</v>
      </c>
      <c r="M11" s="78">
        <f>IF(RES_hh_tes!M11=0,"",RES_hh_tes!M11/RES_hh_fec!M11)</f>
        <v>0.90384452237072588</v>
      </c>
      <c r="N11" s="78">
        <f>IF(RES_hh_tes!N11=0,"",RES_hh_tes!N11/RES_hh_fec!N11)</f>
        <v>0.90802309775805345</v>
      </c>
      <c r="O11" s="78">
        <f>IF(RES_hh_tes!O11=0,"",RES_hh_tes!O11/RES_hh_fec!O11)</f>
        <v>0.91208650382349066</v>
      </c>
      <c r="P11" s="78">
        <f>IF(RES_hh_tes!P11=0,"",RES_hh_tes!P11/RES_hh_fec!P11)</f>
        <v>0.9135652981620429</v>
      </c>
      <c r="Q11" s="78">
        <f>IF(RES_hh_tes!Q11=0,"",RES_hh_tes!Q11/RES_hh_fec!Q11)</f>
        <v>0.91578808022419145</v>
      </c>
      <c r="R11" s="78">
        <f>IF(RES_hh_tes!R11=0,"",RES_hh_tes!R11/RES_hh_fec!R11)</f>
        <v>0.91762028572394649</v>
      </c>
      <c r="S11" s="78">
        <f>IF(RES_hh_tes!S11=0,"",RES_hh_tes!S11/RES_hh_fec!S11)</f>
        <v>0.91955271196272448</v>
      </c>
      <c r="T11" s="78">
        <f>IF(RES_hh_tes!T11=0,"",RES_hh_tes!T11/RES_hh_fec!T11)</f>
        <v>0.92071772443604449</v>
      </c>
      <c r="U11" s="78">
        <f>IF(RES_hh_tes!U11=0,"",RES_hh_tes!U11/RES_hh_fec!U11)</f>
        <v>0.92264049076086463</v>
      </c>
      <c r="V11" s="78">
        <f>IF(RES_hh_tes!V11=0,"",RES_hh_tes!V11/RES_hh_fec!V11)</f>
        <v>0.92481535602079157</v>
      </c>
      <c r="W11" s="78">
        <f>IF(RES_hh_tes!W11=0,"",RES_hh_tes!W11/RES_hh_fec!W11)</f>
        <v>0.92710641139390115</v>
      </c>
      <c r="X11" s="78">
        <f>IF(RES_hh_tes!X11=0,"",RES_hh_tes!X11/RES_hh_fec!X11)</f>
        <v>0.92910458999914325</v>
      </c>
      <c r="Y11" s="78">
        <f>IF(RES_hh_tes!Y11=0,"",RES_hh_tes!Y11/RES_hh_fec!Y11)</f>
        <v>0.93214754290067547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1.7148475103119001</v>
      </c>
      <c r="C12" s="78">
        <f>IF(RES_hh_tes!C12=0,"",RES_hh_tes!C12/RES_hh_fec!C12)</f>
        <v>1.8101036085642968</v>
      </c>
      <c r="D12" s="78">
        <f>IF(RES_hh_tes!D12=0,"",RES_hh_tes!D12/RES_hh_fec!D12)</f>
        <v>1.9159677436910023</v>
      </c>
      <c r="E12" s="78">
        <f>IF(RES_hh_tes!E12=0,"",RES_hh_tes!E12/RES_hh_fec!E12)</f>
        <v>1.9931903989258517</v>
      </c>
      <c r="F12" s="78">
        <f>IF(RES_hh_tes!F12=0,"",RES_hh_tes!F12/RES_hh_fec!F12)</f>
        <v>2.0514529252099223</v>
      </c>
      <c r="G12" s="78">
        <f>IF(RES_hh_tes!G12=0,"",RES_hh_tes!G12/RES_hh_fec!G12)</f>
        <v>2.1178364778392145</v>
      </c>
      <c r="H12" s="78">
        <f>IF(RES_hh_tes!H12=0,"",RES_hh_tes!H12/RES_hh_fec!H12)</f>
        <v>2.1897059900427873</v>
      </c>
      <c r="I12" s="78">
        <f>IF(RES_hh_tes!I12=0,"",RES_hh_tes!I12/RES_hh_fec!I12)</f>
        <v>2.2755450951614384</v>
      </c>
      <c r="J12" s="78">
        <f>IF(RES_hh_tes!J12=0,"",RES_hh_tes!J12/RES_hh_fec!J12)</f>
        <v>2.3378950613402072</v>
      </c>
      <c r="K12" s="78">
        <f>IF(RES_hh_tes!K12=0,"",RES_hh_tes!K12/RES_hh_fec!K12)</f>
        <v>2.4107085051705619</v>
      </c>
      <c r="L12" s="78">
        <f>IF(RES_hh_tes!L12=0,"",RES_hh_tes!L12/RES_hh_fec!L12)</f>
        <v>2.4722806113834626</v>
      </c>
      <c r="M12" s="78">
        <f>IF(RES_hh_tes!M12=0,"",RES_hh_tes!M12/RES_hh_fec!M12)</f>
        <v>2.544443119298633</v>
      </c>
      <c r="N12" s="78">
        <f>IF(RES_hh_tes!N12=0,"",RES_hh_tes!N12/RES_hh_fec!N12)</f>
        <v>2.6099810003268309</v>
      </c>
      <c r="O12" s="78">
        <f>IF(RES_hh_tes!O12=0,"",RES_hh_tes!O12/RES_hh_fec!O12)</f>
        <v>2.6805697513449678</v>
      </c>
      <c r="P12" s="78">
        <f>IF(RES_hh_tes!P12=0,"",RES_hh_tes!P12/RES_hh_fec!P12)</f>
        <v>2.760527292578824</v>
      </c>
      <c r="Q12" s="78">
        <f>IF(RES_hh_tes!Q12=0,"",RES_hh_tes!Q12/RES_hh_fec!Q12)</f>
        <v>2.8265799642559988</v>
      </c>
      <c r="R12" s="78">
        <f>IF(RES_hh_tes!R12=0,"",RES_hh_tes!R12/RES_hh_fec!R12)</f>
        <v>2.8860488126799755</v>
      </c>
      <c r="S12" s="78">
        <f>IF(RES_hh_tes!S12=0,"",RES_hh_tes!S12/RES_hh_fec!S12)</f>
        <v>2.9486381735172542</v>
      </c>
      <c r="T12" s="78">
        <f>IF(RES_hh_tes!T12=0,"",RES_hh_tes!T12/RES_hh_fec!T12)</f>
        <v>3.0099377597893007</v>
      </c>
      <c r="U12" s="78">
        <f>IF(RES_hh_tes!U12=0,"",RES_hh_tes!U12/RES_hh_fec!U12)</f>
        <v>3.0628923286999417</v>
      </c>
      <c r="V12" s="78">
        <f>IF(RES_hh_tes!V12=0,"",RES_hh_tes!V12/RES_hh_fec!V12)</f>
        <v>3.1173037669552035</v>
      </c>
      <c r="W12" s="78">
        <f>IF(RES_hh_tes!W12=0,"",RES_hh_tes!W12/RES_hh_fec!W12)</f>
        <v>3.1779203027552709</v>
      </c>
      <c r="X12" s="78">
        <f>IF(RES_hh_tes!X12=0,"",RES_hh_tes!X12/RES_hh_fec!X12)</f>
        <v>3.2456701182112466</v>
      </c>
      <c r="Y12" s="78">
        <f>IF(RES_hh_tes!Y12=0,"",RES_hh_tes!Y12/RES_hh_fec!Y12)</f>
        <v>3.3156261680057506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0.78663965845351635</v>
      </c>
      <c r="C13" s="79">
        <f>IF(RES_hh_tes!C13=0,"",RES_hh_tes!C13/RES_hh_fec!C13)</f>
        <v>0.7924174074087823</v>
      </c>
      <c r="D13" s="79">
        <f>IF(RES_hh_tes!D13=0,"",RES_hh_tes!D13/RES_hh_fec!D13)</f>
        <v>0.79932425323863132</v>
      </c>
      <c r="E13" s="79">
        <f>IF(RES_hh_tes!E13=0,"",RES_hh_tes!E13/RES_hh_fec!E13)</f>
        <v>0.8052180882455936</v>
      </c>
      <c r="F13" s="79">
        <f>IF(RES_hh_tes!F13=0,"",RES_hh_tes!F13/RES_hh_fec!F13)</f>
        <v>0.80996704543462672</v>
      </c>
      <c r="G13" s="79">
        <f>IF(RES_hh_tes!G13=0,"",RES_hh_tes!G13/RES_hh_fec!G13)</f>
        <v>0.8140200364331861</v>
      </c>
      <c r="H13" s="79">
        <f>IF(RES_hh_tes!H13=0,"",RES_hh_tes!H13/RES_hh_fec!H13)</f>
        <v>0.81729512676299287</v>
      </c>
      <c r="I13" s="79">
        <f>IF(RES_hh_tes!I13=0,"",RES_hh_tes!I13/RES_hh_fec!I13)</f>
        <v>0.82077388561239273</v>
      </c>
      <c r="J13" s="79">
        <f>IF(RES_hh_tes!J13=0,"",RES_hh_tes!J13/RES_hh_fec!J13)</f>
        <v>0.82376739675898092</v>
      </c>
      <c r="K13" s="79">
        <f>IF(RES_hh_tes!K13=0,"",RES_hh_tes!K13/RES_hh_fec!K13)</f>
        <v>0.82743648959233818</v>
      </c>
      <c r="L13" s="79">
        <f>IF(RES_hh_tes!L13=0,"",RES_hh_tes!L13/RES_hh_fec!L13)</f>
        <v>0.83134932487620417</v>
      </c>
      <c r="M13" s="79">
        <f>IF(RES_hh_tes!M13=0,"",RES_hh_tes!M13/RES_hh_fec!M13)</f>
        <v>0.83582506259382616</v>
      </c>
      <c r="N13" s="79">
        <f>IF(RES_hh_tes!N13=0,"",RES_hh_tes!N13/RES_hh_fec!N13)</f>
        <v>0.84075471102262356</v>
      </c>
      <c r="O13" s="79">
        <f>IF(RES_hh_tes!O13=0,"",RES_hh_tes!O13/RES_hh_fec!O13)</f>
        <v>0.84532789418241416</v>
      </c>
      <c r="P13" s="79">
        <f>IF(RES_hh_tes!P13=0,"",RES_hh_tes!P13/RES_hh_fec!P13)</f>
        <v>0.8462029534134291</v>
      </c>
      <c r="Q13" s="79">
        <f>IF(RES_hh_tes!Q13=0,"",RES_hh_tes!Q13/RES_hh_fec!Q13)</f>
        <v>0.84767366508116371</v>
      </c>
      <c r="R13" s="79">
        <f>IF(RES_hh_tes!R13=0,"",RES_hh_tes!R13/RES_hh_fec!R13)</f>
        <v>0.85003594846655872</v>
      </c>
      <c r="S13" s="79">
        <f>IF(RES_hh_tes!S13=0,"",RES_hh_tes!S13/RES_hh_fec!S13)</f>
        <v>0.85439692703497561</v>
      </c>
      <c r="T13" s="79">
        <f>IF(RES_hh_tes!T13=0,"",RES_hh_tes!T13/RES_hh_fec!T13)</f>
        <v>0.85853807785147074</v>
      </c>
      <c r="U13" s="79">
        <f>IF(RES_hh_tes!U13=0,"",RES_hh_tes!U13/RES_hh_fec!U13)</f>
        <v>0.86102367838673011</v>
      </c>
      <c r="V13" s="79">
        <f>IF(RES_hh_tes!V13=0,"",RES_hh_tes!V13/RES_hh_fec!V13)</f>
        <v>0.86395365838997951</v>
      </c>
      <c r="W13" s="79">
        <f>IF(RES_hh_tes!W13=0,"",RES_hh_tes!W13/RES_hh_fec!W13)</f>
        <v>0.86903350813122004</v>
      </c>
      <c r="X13" s="79">
        <f>IF(RES_hh_tes!X13=0,"",RES_hh_tes!X13/RES_hh_fec!X13)</f>
        <v>0.87751827198800147</v>
      </c>
      <c r="Y13" s="79">
        <f>IF(RES_hh_tes!Y13=0,"",RES_hh_tes!Y13/RES_hh_fec!Y13)</f>
        <v>0.88702630062603838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1.9246046147423328</v>
      </c>
      <c r="C15" s="70">
        <f>IF(RES_hh_tes!C15=0,"",RES_hh_tes!C15/RES_hh_fec!C15)</f>
        <v>1.9907285489333733</v>
      </c>
      <c r="D15" s="70">
        <f>IF(RES_hh_tes!D15=0,"",RES_hh_tes!D15/RES_hh_fec!D15)</f>
        <v>2.0726830191217265</v>
      </c>
      <c r="E15" s="70">
        <f>IF(RES_hh_tes!E15=0,"",RES_hh_tes!E15/RES_hh_fec!E15)</f>
        <v>2.1963878886114458</v>
      </c>
      <c r="F15" s="70">
        <f>IF(RES_hh_tes!F15=0,"",RES_hh_tes!F15/RES_hh_fec!F15)</f>
        <v>2.350111944751359</v>
      </c>
      <c r="G15" s="70">
        <f>IF(RES_hh_tes!G15=0,"",RES_hh_tes!G15/RES_hh_fec!G15)</f>
        <v>2.5182023731929752</v>
      </c>
      <c r="H15" s="70">
        <f>IF(RES_hh_tes!H15=0,"",RES_hh_tes!H15/RES_hh_fec!H15)</f>
        <v>2.7174627816992012</v>
      </c>
      <c r="I15" s="70">
        <f>IF(RES_hh_tes!I15=0,"",RES_hh_tes!I15/RES_hh_fec!I15)</f>
        <v>2.831357633403103</v>
      </c>
      <c r="J15" s="70">
        <f>IF(RES_hh_tes!J15=0,"",RES_hh_tes!J15/RES_hh_fec!J15)</f>
        <v>2.9003852307854414</v>
      </c>
      <c r="K15" s="70">
        <f>IF(RES_hh_tes!K15=0,"",RES_hh_tes!K15/RES_hh_fec!K15)</f>
        <v>2.9884683795825513</v>
      </c>
      <c r="L15" s="70">
        <f>IF(RES_hh_tes!L15=0,"",RES_hh_tes!L15/RES_hh_fec!L15)</f>
        <v>3.0898949304063859</v>
      </c>
      <c r="M15" s="70">
        <f>IF(RES_hh_tes!M15=0,"",RES_hh_tes!M15/RES_hh_fec!M15)</f>
        <v>3.2092463556041113</v>
      </c>
      <c r="N15" s="70">
        <f>IF(RES_hh_tes!N15=0,"",RES_hh_tes!N15/RES_hh_fec!N15)</f>
        <v>3.3481295578413039</v>
      </c>
      <c r="O15" s="70">
        <f>IF(RES_hh_tes!O15=0,"",RES_hh_tes!O15/RES_hh_fec!O15)</f>
        <v>3.5113155659962221</v>
      </c>
      <c r="P15" s="70">
        <f>IF(RES_hh_tes!P15=0,"",RES_hh_tes!P15/RES_hh_fec!P15)</f>
        <v>3.6648598679939295</v>
      </c>
      <c r="Q15" s="70">
        <f>IF(RES_hh_tes!Q15=0,"",RES_hh_tes!Q15/RES_hh_fec!Q15)</f>
        <v>3.8009319132987422</v>
      </c>
      <c r="R15" s="70">
        <f>IF(RES_hh_tes!R15=0,"",RES_hh_tes!R15/RES_hh_fec!R15)</f>
        <v>3.9156455974768081</v>
      </c>
      <c r="S15" s="70">
        <f>IF(RES_hh_tes!S15=0,"",RES_hh_tes!S15/RES_hh_fec!S15)</f>
        <v>4.0190741311792966</v>
      </c>
      <c r="T15" s="70">
        <f>IF(RES_hh_tes!T15=0,"",RES_hh_tes!T15/RES_hh_fec!T15)</f>
        <v>4.1095114045916388</v>
      </c>
      <c r="U15" s="70">
        <f>IF(RES_hh_tes!U15=0,"",RES_hh_tes!U15/RES_hh_fec!U15)</f>
        <v>4.1864479356024722</v>
      </c>
      <c r="V15" s="70">
        <f>IF(RES_hh_tes!V15=0,"",RES_hh_tes!V15/RES_hh_fec!V15)</f>
        <v>4.2476886659166802</v>
      </c>
      <c r="W15" s="70">
        <f>IF(RES_hh_tes!W15=0,"",RES_hh_tes!W15/RES_hh_fec!W15)</f>
        <v>4.2916968972367382</v>
      </c>
      <c r="X15" s="70">
        <f>IF(RES_hh_tes!X15=0,"",RES_hh_tes!X15/RES_hh_fec!X15)</f>
        <v>4.3219199343676982</v>
      </c>
      <c r="Y15" s="70">
        <f>IF(RES_hh_tes!Y15=0,"",RES_hh_tes!Y15/RES_hh_fec!Y15)</f>
        <v>4.3578990779414637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1.9246046147423328</v>
      </c>
      <c r="C16" s="78">
        <f>IF(RES_hh_tes!C16=0,"",RES_hh_tes!C16/RES_hh_fec!C16)</f>
        <v>1.9907285489333733</v>
      </c>
      <c r="D16" s="78">
        <f>IF(RES_hh_tes!D16=0,"",RES_hh_tes!D16/RES_hh_fec!D16)</f>
        <v>2.0726830191217265</v>
      </c>
      <c r="E16" s="78">
        <f>IF(RES_hh_tes!E16=0,"",RES_hh_tes!E16/RES_hh_fec!E16)</f>
        <v>2.1963878886114458</v>
      </c>
      <c r="F16" s="78">
        <f>IF(RES_hh_tes!F16=0,"",RES_hh_tes!F16/RES_hh_fec!F16)</f>
        <v>2.350111944751359</v>
      </c>
      <c r="G16" s="78">
        <f>IF(RES_hh_tes!G16=0,"",RES_hh_tes!G16/RES_hh_fec!G16)</f>
        <v>2.5182023731929752</v>
      </c>
      <c r="H16" s="78">
        <f>IF(RES_hh_tes!H16=0,"",RES_hh_tes!H16/RES_hh_fec!H16)</f>
        <v>2.7174627816992012</v>
      </c>
      <c r="I16" s="78">
        <f>IF(RES_hh_tes!I16=0,"",RES_hh_tes!I16/RES_hh_fec!I16)</f>
        <v>2.831357633403103</v>
      </c>
      <c r="J16" s="78">
        <f>IF(RES_hh_tes!J16=0,"",RES_hh_tes!J16/RES_hh_fec!J16)</f>
        <v>2.9003852307854414</v>
      </c>
      <c r="K16" s="78">
        <f>IF(RES_hh_tes!K16=0,"",RES_hh_tes!K16/RES_hh_fec!K16)</f>
        <v>2.9884683795825513</v>
      </c>
      <c r="L16" s="78">
        <f>IF(RES_hh_tes!L16=0,"",RES_hh_tes!L16/RES_hh_fec!L16)</f>
        <v>3.0898949304063859</v>
      </c>
      <c r="M16" s="78">
        <f>IF(RES_hh_tes!M16=0,"",RES_hh_tes!M16/RES_hh_fec!M16)</f>
        <v>3.2092463556041113</v>
      </c>
      <c r="N16" s="78">
        <f>IF(RES_hh_tes!N16=0,"",RES_hh_tes!N16/RES_hh_fec!N16)</f>
        <v>3.3481295578413039</v>
      </c>
      <c r="O16" s="78">
        <f>IF(RES_hh_tes!O16=0,"",RES_hh_tes!O16/RES_hh_fec!O16)</f>
        <v>3.5113155659962221</v>
      </c>
      <c r="P16" s="78">
        <f>IF(RES_hh_tes!P16=0,"",RES_hh_tes!P16/RES_hh_fec!P16)</f>
        <v>3.6648598679939295</v>
      </c>
      <c r="Q16" s="78">
        <f>IF(RES_hh_tes!Q16=0,"",RES_hh_tes!Q16/RES_hh_fec!Q16)</f>
        <v>3.8009319132987422</v>
      </c>
      <c r="R16" s="78">
        <f>IF(RES_hh_tes!R16=0,"",RES_hh_tes!R16/RES_hh_fec!R16)</f>
        <v>3.9156455974768081</v>
      </c>
      <c r="S16" s="78">
        <f>IF(RES_hh_tes!S16=0,"",RES_hh_tes!S16/RES_hh_fec!S16)</f>
        <v>4.0190741311792966</v>
      </c>
      <c r="T16" s="78">
        <f>IF(RES_hh_tes!T16=0,"",RES_hh_tes!T16/RES_hh_fec!T16)</f>
        <v>4.1095114045916388</v>
      </c>
      <c r="U16" s="78">
        <f>IF(RES_hh_tes!U16=0,"",RES_hh_tes!U16/RES_hh_fec!U16)</f>
        <v>4.1864479356024722</v>
      </c>
      <c r="V16" s="78">
        <f>IF(RES_hh_tes!V16=0,"",RES_hh_tes!V16/RES_hh_fec!V16)</f>
        <v>4.2476886659166802</v>
      </c>
      <c r="W16" s="78">
        <f>IF(RES_hh_tes!W16=0,"",RES_hh_tes!W16/RES_hh_fec!W16)</f>
        <v>4.2916968972367382</v>
      </c>
      <c r="X16" s="78">
        <f>IF(RES_hh_tes!X16=0,"",RES_hh_tes!X16/RES_hh_fec!X16)</f>
        <v>4.3219199343676982</v>
      </c>
      <c r="Y16" s="78">
        <f>IF(RES_hh_tes!Y16=0,"",RES_hh_tes!Y16/RES_hh_fec!Y16)</f>
        <v>4.3578990779414637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0.66158323390645279</v>
      </c>
      <c r="C17" s="70">
        <f>IF(RES_hh_tes!C17=0,"",RES_hh_tes!C17/RES_hh_fec!C17)</f>
        <v>0.66360771247735839</v>
      </c>
      <c r="D17" s="70">
        <f>IF(RES_hh_tes!D17=0,"",RES_hh_tes!D17/RES_hh_fec!D17)</f>
        <v>0.66994309302023658</v>
      </c>
      <c r="E17" s="70">
        <f>IF(RES_hh_tes!E17=0,"",RES_hh_tes!E17/RES_hh_fec!E17)</f>
        <v>0.67333484319062442</v>
      </c>
      <c r="F17" s="70">
        <f>IF(RES_hh_tes!F17=0,"",RES_hh_tes!F17/RES_hh_fec!F17)</f>
        <v>0.68089102537327872</v>
      </c>
      <c r="G17" s="70">
        <f>IF(RES_hh_tes!G17=0,"",RES_hh_tes!G17/RES_hh_fec!G17)</f>
        <v>0.68631618859134491</v>
      </c>
      <c r="H17" s="70">
        <f>IF(RES_hh_tes!H17=0,"",RES_hh_tes!H17/RES_hh_fec!H17)</f>
        <v>0.69077486658751508</v>
      </c>
      <c r="I17" s="70">
        <f>IF(RES_hh_tes!I17=0,"",RES_hh_tes!I17/RES_hh_fec!I17)</f>
        <v>0.7053693160686958</v>
      </c>
      <c r="J17" s="70">
        <f>IF(RES_hh_tes!J17=0,"",RES_hh_tes!J17/RES_hh_fec!J17)</f>
        <v>0.70635721141385921</v>
      </c>
      <c r="K17" s="70">
        <f>IF(RES_hh_tes!K17=0,"",RES_hh_tes!K17/RES_hh_fec!K17)</f>
        <v>0.71633462328289765</v>
      </c>
      <c r="L17" s="70">
        <f>IF(RES_hh_tes!L17=0,"",RES_hh_tes!L17/RES_hh_fec!L17)</f>
        <v>0.7254104317130895</v>
      </c>
      <c r="M17" s="70">
        <f>IF(RES_hh_tes!M17=0,"",RES_hh_tes!M17/RES_hh_fec!M17)</f>
        <v>0.73677312453367894</v>
      </c>
      <c r="N17" s="70">
        <f>IF(RES_hh_tes!N17=0,"",RES_hh_tes!N17/RES_hh_fec!N17)</f>
        <v>0.74509847617090874</v>
      </c>
      <c r="O17" s="70">
        <f>IF(RES_hh_tes!O17=0,"",RES_hh_tes!O17/RES_hh_fec!O17)</f>
        <v>0.76110345211894137</v>
      </c>
      <c r="P17" s="70">
        <f>IF(RES_hh_tes!P17=0,"",RES_hh_tes!P17/RES_hh_fec!P17)</f>
        <v>0.76484055958403352</v>
      </c>
      <c r="Q17" s="70">
        <f>IF(RES_hh_tes!Q17=0,"",RES_hh_tes!Q17/RES_hh_fec!Q17)</f>
        <v>0.7757894682666685</v>
      </c>
      <c r="R17" s="70">
        <f>IF(RES_hh_tes!R17=0,"",RES_hh_tes!R17/RES_hh_fec!R17)</f>
        <v>0.78534427442584853</v>
      </c>
      <c r="S17" s="70">
        <f>IF(RES_hh_tes!S17=0,"",RES_hh_tes!S17/RES_hh_fec!S17)</f>
        <v>0.79624863909728438</v>
      </c>
      <c r="T17" s="70">
        <f>IF(RES_hh_tes!T17=0,"",RES_hh_tes!T17/RES_hh_fec!T17)</f>
        <v>0.81086995019464947</v>
      </c>
      <c r="U17" s="70">
        <f>IF(RES_hh_tes!U17=0,"",RES_hh_tes!U17/RES_hh_fec!U17)</f>
        <v>0.81889622985533284</v>
      </c>
      <c r="V17" s="70">
        <f>IF(RES_hh_tes!V17=0,"",RES_hh_tes!V17/RES_hh_fec!V17)</f>
        <v>0.82817952187300381</v>
      </c>
      <c r="W17" s="70">
        <f>IF(RES_hh_tes!W17=0,"",RES_hh_tes!W17/RES_hh_fec!W17)</f>
        <v>0.84956860744870533</v>
      </c>
      <c r="X17" s="70">
        <f>IF(RES_hh_tes!X17=0,"",RES_hh_tes!X17/RES_hh_fec!X17)</f>
        <v>0.85600286131784287</v>
      </c>
      <c r="Y17" s="70">
        <f>IF(RES_hh_tes!Y17=0,"",RES_hh_tes!Y17/RES_hh_fec!Y17)</f>
        <v>0.8657944760030889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0.67079800599338502</v>
      </c>
      <c r="C19" s="78">
        <f>IF(RES_hh_tes!C19=0,"",RES_hh_tes!C19/RES_hh_fec!C19)</f>
        <v>0.67357779542950746</v>
      </c>
      <c r="D19" s="78">
        <f>IF(RES_hh_tes!D19=0,"",RES_hh_tes!D19/RES_hh_fec!D19)</f>
        <v>0.67610013358210519</v>
      </c>
      <c r="E19" s="78">
        <f>IF(RES_hh_tes!E19=0,"",RES_hh_tes!E19/RES_hh_fec!E19)</f>
        <v>0.68071457334337127</v>
      </c>
      <c r="F19" s="78">
        <f>IF(RES_hh_tes!F19=0,"",RES_hh_tes!F19/RES_hh_fec!F19)</f>
        <v>0.68615625832940497</v>
      </c>
      <c r="G19" s="78">
        <f>IF(RES_hh_tes!G19=0,"",RES_hh_tes!G19/RES_hh_fec!G19)</f>
        <v>0.69223989499069727</v>
      </c>
      <c r="H19" s="78">
        <f>IF(RES_hh_tes!H19=0,"",RES_hh_tes!H19/RES_hh_fec!H19)</f>
        <v>0.69891653199689308</v>
      </c>
      <c r="I19" s="78">
        <f>IF(RES_hh_tes!I19=0,"",RES_hh_tes!I19/RES_hh_fec!I19)</f>
        <v>0.70231875504038732</v>
      </c>
      <c r="J19" s="78">
        <f>IF(RES_hh_tes!J19=0,"",RES_hh_tes!J19/RES_hh_fec!J19)</f>
        <v>0.70361392516205334</v>
      </c>
      <c r="K19" s="78">
        <f>IF(RES_hh_tes!K19=0,"",RES_hh_tes!K19/RES_hh_fec!K19)</f>
        <v>0.70590262009610938</v>
      </c>
      <c r="L19" s="78">
        <f>IF(RES_hh_tes!L19=0,"",RES_hh_tes!L19/RES_hh_fec!L19)</f>
        <v>0.70863311694885445</v>
      </c>
      <c r="M19" s="78">
        <f>IF(RES_hh_tes!M19=0,"",RES_hh_tes!M19/RES_hh_fec!M19)</f>
        <v>0.7124595996582711</v>
      </c>
      <c r="N19" s="78">
        <f>IF(RES_hh_tes!N19=0,"",RES_hh_tes!N19/RES_hh_fec!N19)</f>
        <v>0.7170127256717147</v>
      </c>
      <c r="O19" s="78">
        <f>IF(RES_hh_tes!O19=0,"",RES_hh_tes!O19/RES_hh_fec!O19)</f>
        <v>0.72280513309437455</v>
      </c>
      <c r="P19" s="78">
        <f>IF(RES_hh_tes!P19=0,"",RES_hh_tes!P19/RES_hh_fec!P19)</f>
        <v>0.73347799534189861</v>
      </c>
      <c r="Q19" s="78">
        <f>IF(RES_hh_tes!Q19=0,"",RES_hh_tes!Q19/RES_hh_fec!Q19)</f>
        <v>0.74630835810948137</v>
      </c>
      <c r="R19" s="78">
        <f>IF(RES_hh_tes!R19=0,"",RES_hh_tes!R19/RES_hh_fec!R19)</f>
        <v>0.75909174244688671</v>
      </c>
      <c r="S19" s="78">
        <f>IF(RES_hh_tes!S19=0,"",RES_hh_tes!S19/RES_hh_fec!S19)</f>
        <v>0.77946271008215695</v>
      </c>
      <c r="T19" s="78">
        <f>IF(RES_hh_tes!T19=0,"",RES_hh_tes!T19/RES_hh_fec!T19)</f>
        <v>0.80355282574136699</v>
      </c>
      <c r="U19" s="78">
        <f>IF(RES_hh_tes!U19=0,"",RES_hh_tes!U19/RES_hh_fec!U19)</f>
        <v>0.8188445396176125</v>
      </c>
      <c r="V19" s="78">
        <f>IF(RES_hh_tes!V19=0,"",RES_hh_tes!V19/RES_hh_fec!V19)</f>
        <v>0.82904263549698809</v>
      </c>
      <c r="W19" s="78">
        <f>IF(RES_hh_tes!W19=0,"",RES_hh_tes!W19/RES_hh_fec!W19)</f>
        <v>0.83666179520036565</v>
      </c>
      <c r="X19" s="78">
        <f>IF(RES_hh_tes!X19=0,"",RES_hh_tes!X19/RES_hh_fec!X19)</f>
        <v>0.84346225934525143</v>
      </c>
      <c r="Y19" s="78">
        <f>IF(RES_hh_tes!Y19=0,"",RES_hh_tes!Y19/RES_hh_fec!Y19)</f>
        <v>0.84758198192726175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0.60451863170603704</v>
      </c>
      <c r="C20" s="78">
        <f>IF(RES_hh_tes!C20=0,"",RES_hh_tes!C20/RES_hh_fec!C20)</f>
        <v>0.60607672239455468</v>
      </c>
      <c r="D20" s="78">
        <f>IF(RES_hh_tes!D20=0,"",RES_hh_tes!D20/RES_hh_fec!D20)</f>
        <v>0.60747838900066609</v>
      </c>
      <c r="E20" s="78">
        <f>IF(RES_hh_tes!E20=0,"",RES_hh_tes!E20/RES_hh_fec!E20)</f>
        <v>0.60910549968195216</v>
      </c>
      <c r="F20" s="78">
        <f>IF(RES_hh_tes!F20=0,"",RES_hh_tes!F20/RES_hh_fec!F20)</f>
        <v>0.61086410718912731</v>
      </c>
      <c r="G20" s="78">
        <f>IF(RES_hh_tes!G20=0,"",RES_hh_tes!G20/RES_hh_fec!G20)</f>
        <v>0.61292487372934179</v>
      </c>
      <c r="H20" s="78">
        <f>IF(RES_hh_tes!H20=0,"",RES_hh_tes!H20/RES_hh_fec!H20)</f>
        <v>0.6154559376026848</v>
      </c>
      <c r="I20" s="78">
        <f>IF(RES_hh_tes!I20=0,"",RES_hh_tes!I20/RES_hh_fec!I20)</f>
        <v>0.61783944682251257</v>
      </c>
      <c r="J20" s="78">
        <f>IF(RES_hh_tes!J20=0,"",RES_hh_tes!J20/RES_hh_fec!J20)</f>
        <v>0.62152414844266246</v>
      </c>
      <c r="K20" s="78">
        <f>IF(RES_hh_tes!K20=0,"",RES_hh_tes!K20/RES_hh_fec!K20)</f>
        <v>0.62559820869605087</v>
      </c>
      <c r="L20" s="78">
        <f>IF(RES_hh_tes!L20=0,"",RES_hh_tes!L20/RES_hh_fec!L20)</f>
        <v>0.63087030675528188</v>
      </c>
      <c r="M20" s="78">
        <f>IF(RES_hh_tes!M20=0,"",RES_hh_tes!M20/RES_hh_fec!M20)</f>
        <v>0.63691017734363997</v>
      </c>
      <c r="N20" s="78">
        <f>IF(RES_hh_tes!N20=0,"",RES_hh_tes!N20/RES_hh_fec!N20)</f>
        <v>0.64569903016162766</v>
      </c>
      <c r="O20" s="78">
        <f>IF(RES_hh_tes!O20=0,"",RES_hh_tes!O20/RES_hh_fec!O20)</f>
        <v>0.65336363820313192</v>
      </c>
      <c r="P20" s="78">
        <f>IF(RES_hh_tes!P20=0,"",RES_hh_tes!P20/RES_hh_fec!P20)</f>
        <v>0.65580668151116017</v>
      </c>
      <c r="Q20" s="78">
        <f>IF(RES_hh_tes!Q20=0,"",RES_hh_tes!Q20/RES_hh_fec!Q20)</f>
        <v>0.65994627596629174</v>
      </c>
      <c r="R20" s="78">
        <f>IF(RES_hh_tes!R20=0,"",RES_hh_tes!R20/RES_hh_fec!R20)</f>
        <v>0.66761118619592374</v>
      </c>
      <c r="S20" s="78">
        <f>IF(RES_hh_tes!S20=0,"",RES_hh_tes!S20/RES_hh_fec!S20)</f>
        <v>0.68332193079566717</v>
      </c>
      <c r="T20" s="78">
        <f>IF(RES_hh_tes!T20=0,"",RES_hh_tes!T20/RES_hh_fec!T20)</f>
        <v>0.70097863996488796</v>
      </c>
      <c r="U20" s="78">
        <f>IF(RES_hh_tes!U20=0,"",RES_hh_tes!U20/RES_hh_fec!U20)</f>
        <v>0.72073166702266889</v>
      </c>
      <c r="V20" s="78">
        <f>IF(RES_hh_tes!V20=0,"",RES_hh_tes!V20/RES_hh_fec!V20)</f>
        <v>0.73160103188003855</v>
      </c>
      <c r="W20" s="78">
        <f>IF(RES_hh_tes!W20=0,"",RES_hh_tes!W20/RES_hh_fec!W20)</f>
        <v>0.74750047873775582</v>
      </c>
      <c r="X20" s="78">
        <f>IF(RES_hh_tes!X20=0,"",RES_hh_tes!X20/RES_hh_fec!X20)</f>
        <v>0.76361396015065464</v>
      </c>
      <c r="Y20" s="78">
        <f>IF(RES_hh_tes!Y20=0,"",RES_hh_tes!Y20/RES_hh_fec!Y20)</f>
        <v>0.78168049617590707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0.62599945069866436</v>
      </c>
      <c r="C21" s="78">
        <f>IF(RES_hh_tes!C21=0,"",RES_hh_tes!C21/RES_hh_fec!C21)</f>
        <v>0.6311642282555362</v>
      </c>
      <c r="D21" s="78">
        <f>IF(RES_hh_tes!D21=0,"",RES_hh_tes!D21/RES_hh_fec!D21)</f>
        <v>0.63784556171370743</v>
      </c>
      <c r="E21" s="78">
        <f>IF(RES_hh_tes!E21=0,"",RES_hh_tes!E21/RES_hh_fec!E21)</f>
        <v>0.64436629762347841</v>
      </c>
      <c r="F21" s="78">
        <f>IF(RES_hh_tes!F21=0,"",RES_hh_tes!F21/RES_hh_fec!F21)</f>
        <v>0.65033947706756723</v>
      </c>
      <c r="G21" s="78">
        <f>IF(RES_hh_tes!G21=0,"",RES_hh_tes!G21/RES_hh_fec!G21)</f>
        <v>0.65622501402875011</v>
      </c>
      <c r="H21" s="78">
        <f>IF(RES_hh_tes!H21=0,"",RES_hh_tes!H21/RES_hh_fec!H21)</f>
        <v>0.663006133352397</v>
      </c>
      <c r="I21" s="78">
        <f>IF(RES_hh_tes!I21=0,"",RES_hh_tes!I21/RES_hh_fec!I21)</f>
        <v>0.67113926525121892</v>
      </c>
      <c r="J21" s="78">
        <f>IF(RES_hh_tes!J21=0,"",RES_hh_tes!J21/RES_hh_fec!J21)</f>
        <v>0.67912201260802751</v>
      </c>
      <c r="K21" s="78">
        <f>IF(RES_hh_tes!K21=0,"",RES_hh_tes!K21/RES_hh_fec!K21)</f>
        <v>0.68755269602529445</v>
      </c>
      <c r="L21" s="78">
        <f>IF(RES_hh_tes!L21=0,"",RES_hh_tes!L21/RES_hh_fec!L21)</f>
        <v>0.69718814645752403</v>
      </c>
      <c r="M21" s="78">
        <f>IF(RES_hh_tes!M21=0,"",RES_hh_tes!M21/RES_hh_fec!M21)</f>
        <v>0.70704986651184853</v>
      </c>
      <c r="N21" s="78">
        <f>IF(RES_hh_tes!N21=0,"",RES_hh_tes!N21/RES_hh_fec!N21)</f>
        <v>0.72082263324692764</v>
      </c>
      <c r="O21" s="78">
        <f>IF(RES_hh_tes!O21=0,"",RES_hh_tes!O21/RES_hh_fec!O21)</f>
        <v>0.7345688637304949</v>
      </c>
      <c r="P21" s="78">
        <f>IF(RES_hh_tes!P21=0,"",RES_hh_tes!P21/RES_hh_fec!P21)</f>
        <v>0.74190379068138024</v>
      </c>
      <c r="Q21" s="78">
        <f>IF(RES_hh_tes!Q21=0,"",RES_hh_tes!Q21/RES_hh_fec!Q21)</f>
        <v>0.7546974102762648</v>
      </c>
      <c r="R21" s="78">
        <f>IF(RES_hh_tes!R21=0,"",RES_hh_tes!R21/RES_hh_fec!R21)</f>
        <v>0.76915679878878385</v>
      </c>
      <c r="S21" s="78">
        <f>IF(RES_hh_tes!S21=0,"",RES_hh_tes!S21/RES_hh_fec!S21)</f>
        <v>0.78502442219226121</v>
      </c>
      <c r="T21" s="78">
        <f>IF(RES_hh_tes!T21=0,"",RES_hh_tes!T21/RES_hh_fec!T21)</f>
        <v>0.8000642850221128</v>
      </c>
      <c r="U21" s="78">
        <f>IF(RES_hh_tes!U21=0,"",RES_hh_tes!U21/RES_hh_fec!U21)</f>
        <v>0.81363270128393383</v>
      </c>
      <c r="V21" s="78">
        <f>IF(RES_hh_tes!V21=0,"",RES_hh_tes!V21/RES_hh_fec!V21)</f>
        <v>0.82624501869296618</v>
      </c>
      <c r="W21" s="78">
        <f>IF(RES_hh_tes!W21=0,"",RES_hh_tes!W21/RES_hh_fec!W21)</f>
        <v>0.84066760113652983</v>
      </c>
      <c r="X21" s="78">
        <f>IF(RES_hh_tes!X21=0,"",RES_hh_tes!X21/RES_hh_fec!X21)</f>
        <v>0.85204453505636102</v>
      </c>
      <c r="Y21" s="78">
        <f>IF(RES_hh_tes!Y21=0,"",RES_hh_tes!Y21/RES_hh_fec!Y21)</f>
        <v>0.8611841960803216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0.54704788574363983</v>
      </c>
      <c r="C22" s="78">
        <f>IF(RES_hh_tes!C22=0,"",RES_hh_tes!C22/RES_hh_fec!C22)</f>
        <v>0.56014486572066935</v>
      </c>
      <c r="D22" s="78">
        <f>IF(RES_hh_tes!D22=0,"",RES_hh_tes!D22/RES_hh_fec!D22)</f>
        <v>0.58488562797969801</v>
      </c>
      <c r="E22" s="78">
        <f>IF(RES_hh_tes!E22=0,"",RES_hh_tes!E22/RES_hh_fec!E22)</f>
        <v>0.6077379287885567</v>
      </c>
      <c r="F22" s="78">
        <f>IF(RES_hh_tes!F22=0,"",RES_hh_tes!F22/RES_hh_fec!F22)</f>
        <v>0.62854722626252046</v>
      </c>
      <c r="G22" s="78">
        <f>IF(RES_hh_tes!G22=0,"",RES_hh_tes!G22/RES_hh_fec!G22)</f>
        <v>0.65031720726043818</v>
      </c>
      <c r="H22" s="78">
        <f>IF(RES_hh_tes!H22=0,"",RES_hh_tes!H22/RES_hh_fec!H22)</f>
        <v>0.67281709007933488</v>
      </c>
      <c r="I22" s="78">
        <f>IF(RES_hh_tes!I22=0,"",RES_hh_tes!I22/RES_hh_fec!I22)</f>
        <v>0.69293736615594903</v>
      </c>
      <c r="J22" s="78">
        <f>IF(RES_hh_tes!J22=0,"",RES_hh_tes!J22/RES_hh_fec!J22)</f>
        <v>0.71245851197076293</v>
      </c>
      <c r="K22" s="78">
        <f>IF(RES_hh_tes!K22=0,"",RES_hh_tes!K22/RES_hh_fec!K22)</f>
        <v>0.72706566048018717</v>
      </c>
      <c r="L22" s="78">
        <f>IF(RES_hh_tes!L22=0,"",RES_hh_tes!L22/RES_hh_fec!L22)</f>
        <v>0.74195524284896541</v>
      </c>
      <c r="M22" s="78">
        <f>IF(RES_hh_tes!M22=0,"",RES_hh_tes!M22/RES_hh_fec!M22)</f>
        <v>0.75671471656193212</v>
      </c>
      <c r="N22" s="78">
        <f>IF(RES_hh_tes!N22=0,"",RES_hh_tes!N22/RES_hh_fec!N22)</f>
        <v>0.77207579554901073</v>
      </c>
      <c r="O22" s="78">
        <f>IF(RES_hh_tes!O22=0,"",RES_hh_tes!O22/RES_hh_fec!O22)</f>
        <v>0.78573676084998811</v>
      </c>
      <c r="P22" s="78">
        <f>IF(RES_hh_tes!P22=0,"",RES_hh_tes!P22/RES_hh_fec!P22)</f>
        <v>0.79037202182373634</v>
      </c>
      <c r="Q22" s="78">
        <f>IF(RES_hh_tes!Q22=0,"",RES_hh_tes!Q22/RES_hh_fec!Q22)</f>
        <v>0.79442439917616292</v>
      </c>
      <c r="R22" s="78">
        <f>IF(RES_hh_tes!R22=0,"",RES_hh_tes!R22/RES_hh_fec!R22)</f>
        <v>0.79928039424029085</v>
      </c>
      <c r="S22" s="78">
        <f>IF(RES_hh_tes!S22=0,"",RES_hh_tes!S22/RES_hh_fec!S22)</f>
        <v>0.80510194073873143</v>
      </c>
      <c r="T22" s="78">
        <f>IF(RES_hh_tes!T22=0,"",RES_hh_tes!T22/RES_hh_fec!T22)</f>
        <v>0.81336722284048146</v>
      </c>
      <c r="U22" s="78">
        <f>IF(RES_hh_tes!U22=0,"",RES_hh_tes!U22/RES_hh_fec!U22)</f>
        <v>0.82250259787634605</v>
      </c>
      <c r="V22" s="78">
        <f>IF(RES_hh_tes!V22=0,"",RES_hh_tes!V22/RES_hh_fec!V22)</f>
        <v>0.83499910924025156</v>
      </c>
      <c r="W22" s="78">
        <f>IF(RES_hh_tes!W22=0,"",RES_hh_tes!W22/RES_hh_fec!W22)</f>
        <v>0.84728655304137335</v>
      </c>
      <c r="X22" s="78">
        <f>IF(RES_hh_tes!X22=0,"",RES_hh_tes!X22/RES_hh_fec!X22)</f>
        <v>0.85936445076024059</v>
      </c>
      <c r="Y22" s="78">
        <f>IF(RES_hh_tes!Y22=0,"",RES_hh_tes!Y22/RES_hh_fec!Y22)</f>
        <v>0.87067124287510522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>
        <f>IF(RES_hh_tes!E23=0,"",RES_hh_tes!E23/RES_hh_fec!E23)</f>
        <v>0.83114957735209605</v>
      </c>
      <c r="F23" s="78">
        <f>IF(RES_hh_tes!F23=0,"",RES_hh_tes!F23/RES_hh_fec!F23)</f>
        <v>0.83319095650676867</v>
      </c>
      <c r="G23" s="78">
        <f>IF(RES_hh_tes!G23=0,"",RES_hh_tes!G23/RES_hh_fec!G23)</f>
        <v>0.83481551280768884</v>
      </c>
      <c r="H23" s="78">
        <f>IF(RES_hh_tes!H23=0,"",RES_hh_tes!H23/RES_hh_fec!H23)</f>
        <v>0.83625499023755112</v>
      </c>
      <c r="I23" s="78">
        <f>IF(RES_hh_tes!I23=0,"",RES_hh_tes!I23/RES_hh_fec!I23)</f>
        <v>0.83846341064948371</v>
      </c>
      <c r="J23" s="78">
        <f>IF(RES_hh_tes!J23=0,"",RES_hh_tes!J23/RES_hh_fec!J23)</f>
        <v>0.84256795307810362</v>
      </c>
      <c r="K23" s="78">
        <f>IF(RES_hh_tes!K23=0,"",RES_hh_tes!K23/RES_hh_fec!K23)</f>
        <v>0.84778116059444708</v>
      </c>
      <c r="L23" s="78">
        <f>IF(RES_hh_tes!L23=0,"",RES_hh_tes!L23/RES_hh_fec!L23)</f>
        <v>0.85295781761246048</v>
      </c>
      <c r="M23" s="78">
        <f>IF(RES_hh_tes!M23=0,"",RES_hh_tes!M23/RES_hh_fec!M23)</f>
        <v>0.856996093372698</v>
      </c>
      <c r="N23" s="78">
        <f>IF(RES_hh_tes!N23=0,"",RES_hh_tes!N23/RES_hh_fec!N23)</f>
        <v>0.86065898942452845</v>
      </c>
      <c r="O23" s="78">
        <f>IF(RES_hh_tes!O23=0,"",RES_hh_tes!O23/RES_hh_fec!O23)</f>
        <v>0.86341098851706</v>
      </c>
      <c r="P23" s="78">
        <f>IF(RES_hh_tes!P23=0,"",RES_hh_tes!P23/RES_hh_fec!P23)</f>
        <v>0.86667495144158735</v>
      </c>
      <c r="Q23" s="78">
        <f>IF(RES_hh_tes!Q23=0,"",RES_hh_tes!Q23/RES_hh_fec!Q23)</f>
        <v>0.87000601568440283</v>
      </c>
      <c r="R23" s="78">
        <f>IF(RES_hh_tes!R23=0,"",RES_hh_tes!R23/RES_hh_fec!R23)</f>
        <v>0.87205522591183804</v>
      </c>
      <c r="S23" s="78">
        <f>IF(RES_hh_tes!S23=0,"",RES_hh_tes!S23/RES_hh_fec!S23)</f>
        <v>0.87478496553895979</v>
      </c>
      <c r="T23" s="78">
        <f>IF(RES_hh_tes!T23=0,"",RES_hh_tes!T23/RES_hh_fec!T23)</f>
        <v>0.87814090280245782</v>
      </c>
      <c r="U23" s="78">
        <f>IF(RES_hh_tes!U23=0,"",RES_hh_tes!U23/RES_hh_fec!U23)</f>
        <v>0.88213628171257441</v>
      </c>
      <c r="V23" s="78">
        <f>IF(RES_hh_tes!V23=0,"",RES_hh_tes!V23/RES_hh_fec!V23)</f>
        <v>0.88576609583410981</v>
      </c>
      <c r="W23" s="78">
        <f>IF(RES_hh_tes!W23=0,"",RES_hh_tes!W23/RES_hh_fec!W23)</f>
        <v>0.88980483776690922</v>
      </c>
      <c r="X23" s="78">
        <f>IF(RES_hh_tes!X23=0,"",RES_hh_tes!X23/RES_hh_fec!X23)</f>
        <v>0.89469604200407071</v>
      </c>
      <c r="Y23" s="78">
        <f>IF(RES_hh_tes!Y23=0,"",RES_hh_tes!Y23/RES_hh_fec!Y23)</f>
        <v>0.89875841691571612</v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0.8725250659333138</v>
      </c>
      <c r="C24" s="78">
        <f>IF(RES_hh_tes!C24=0,"",RES_hh_tes!C24/RES_hh_fec!C24)</f>
        <v>0.87417823352102719</v>
      </c>
      <c r="D24" s="78">
        <f>IF(RES_hh_tes!D24=0,"",RES_hh_tes!D24/RES_hh_fec!D24)</f>
        <v>0.87573583777426289</v>
      </c>
      <c r="E24" s="78">
        <f>IF(RES_hh_tes!E24=0,"",RES_hh_tes!E24/RES_hh_fec!E24)</f>
        <v>0.87726020890759382</v>
      </c>
      <c r="F24" s="78">
        <f>IF(RES_hh_tes!F24=0,"",RES_hh_tes!F24/RES_hh_fec!F24)</f>
        <v>0.8800142910195341</v>
      </c>
      <c r="G24" s="78">
        <f>IF(RES_hh_tes!G24=0,"",RES_hh_tes!G24/RES_hh_fec!G24)</f>
        <v>0.88253913244442306</v>
      </c>
      <c r="H24" s="78">
        <f>IF(RES_hh_tes!H24=0,"",RES_hh_tes!H24/RES_hh_fec!H24)</f>
        <v>0.88471255127223403</v>
      </c>
      <c r="I24" s="78">
        <f>IF(RES_hh_tes!I24=0,"",RES_hh_tes!I24/RES_hh_fec!I24)</f>
        <v>0.88761312604632514</v>
      </c>
      <c r="J24" s="78">
        <f>IF(RES_hh_tes!J24=0,"",RES_hh_tes!J24/RES_hh_fec!J24)</f>
        <v>0.89136620455233884</v>
      </c>
      <c r="K24" s="78">
        <f>IF(RES_hh_tes!K24=0,"",RES_hh_tes!K24/RES_hh_fec!K24)</f>
        <v>0.89570540000993482</v>
      </c>
      <c r="L24" s="78">
        <f>IF(RES_hh_tes!L24=0,"",RES_hh_tes!L24/RES_hh_fec!L24)</f>
        <v>0.89991149536166215</v>
      </c>
      <c r="M24" s="78">
        <f>IF(RES_hh_tes!M24=0,"",RES_hh_tes!M24/RES_hh_fec!M24)</f>
        <v>0.90472078207510931</v>
      </c>
      <c r="N24" s="78">
        <f>IF(RES_hh_tes!N24=0,"",RES_hh_tes!N24/RES_hh_fec!N24)</f>
        <v>0.91036784793480474</v>
      </c>
      <c r="O24" s="78">
        <f>IF(RES_hh_tes!O24=0,"",RES_hh_tes!O24/RES_hh_fec!O24)</f>
        <v>0.91502250886024683</v>
      </c>
      <c r="P24" s="78">
        <f>IF(RES_hh_tes!P24=0,"",RES_hh_tes!P24/RES_hh_fec!P24)</f>
        <v>0.91568007035493915</v>
      </c>
      <c r="Q24" s="78">
        <f>IF(RES_hh_tes!Q24=0,"",RES_hh_tes!Q24/RES_hh_fec!Q24)</f>
        <v>0.91719570324274868</v>
      </c>
      <c r="R24" s="78">
        <f>IF(RES_hh_tes!R24=0,"",RES_hh_tes!R24/RES_hh_fec!R24)</f>
        <v>0.91920660688620726</v>
      </c>
      <c r="S24" s="78">
        <f>IF(RES_hh_tes!S24=0,"",RES_hh_tes!S24/RES_hh_fec!S24)</f>
        <v>0.92178805461706315</v>
      </c>
      <c r="T24" s="78">
        <f>IF(RES_hh_tes!T24=0,"",RES_hh_tes!T24/RES_hh_fec!T24)</f>
        <v>0.92468801054750238</v>
      </c>
      <c r="U24" s="78">
        <f>IF(RES_hh_tes!U24=0,"",RES_hh_tes!U24/RES_hh_fec!U24)</f>
        <v>0.92772624198632148</v>
      </c>
      <c r="V24" s="78">
        <f>IF(RES_hh_tes!V24=0,"",RES_hh_tes!V24/RES_hh_fec!V24)</f>
        <v>0.93120112758633777</v>
      </c>
      <c r="W24" s="78">
        <f>IF(RES_hh_tes!W24=0,"",RES_hh_tes!W24/RES_hh_fec!W24)</f>
        <v>0.93533667182376867</v>
      </c>
      <c r="X24" s="78">
        <f>IF(RES_hh_tes!X24=0,"",RES_hh_tes!X24/RES_hh_fec!X24)</f>
        <v>0.93820217032291298</v>
      </c>
      <c r="Y24" s="78">
        <f>IF(RES_hh_tes!Y24=0,"",RES_hh_tes!Y24/RES_hh_fec!Y24)</f>
        <v>0.94139882311658596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0.75675009777383051</v>
      </c>
      <c r="C25" s="79">
        <f>IF(RES_hh_tes!C25=0,"",RES_hh_tes!C25/RES_hh_fec!C25)</f>
        <v>0.76018566658605202</v>
      </c>
      <c r="D25" s="79">
        <f>IF(RES_hh_tes!D25=0,"",RES_hh_tes!D25/RES_hh_fec!D25)</f>
        <v>0.76372939670977913</v>
      </c>
      <c r="E25" s="79">
        <f>IF(RES_hh_tes!E25=0,"",RES_hh_tes!E25/RES_hh_fec!E25)</f>
        <v>0.76705325883137698</v>
      </c>
      <c r="F25" s="79">
        <f>IF(RES_hh_tes!F25=0,"",RES_hh_tes!F25/RES_hh_fec!F25)</f>
        <v>0.77135205186037281</v>
      </c>
      <c r="G25" s="79">
        <f>IF(RES_hh_tes!G25=0,"",RES_hh_tes!G25/RES_hh_fec!G25)</f>
        <v>0.77584222928408964</v>
      </c>
      <c r="H25" s="79">
        <f>IF(RES_hh_tes!H25=0,"",RES_hh_tes!H25/RES_hh_fec!H25)</f>
        <v>0.78076291018307264</v>
      </c>
      <c r="I25" s="79">
        <f>IF(RES_hh_tes!I25=0,"",RES_hh_tes!I25/RES_hh_fec!I25)</f>
        <v>0.78321470322178233</v>
      </c>
      <c r="J25" s="79">
        <f>IF(RES_hh_tes!J25=0,"",RES_hh_tes!J25/RES_hh_fec!J25)</f>
        <v>0.78406775498946712</v>
      </c>
      <c r="K25" s="79">
        <f>IF(RES_hh_tes!K25=0,"",RES_hh_tes!K25/RES_hh_fec!K25)</f>
        <v>0.78522063519197194</v>
      </c>
      <c r="L25" s="79">
        <f>IF(RES_hh_tes!L25=0,"",RES_hh_tes!L25/RES_hh_fec!L25)</f>
        <v>0.78678738897567069</v>
      </c>
      <c r="M25" s="79">
        <f>IF(RES_hh_tes!M25=0,"",RES_hh_tes!M25/RES_hh_fec!M25)</f>
        <v>0.78845619583313054</v>
      </c>
      <c r="N25" s="79">
        <f>IF(RES_hh_tes!N25=0,"",RES_hh_tes!N25/RES_hh_fec!N25)</f>
        <v>0.79156680765403542</v>
      </c>
      <c r="O25" s="79">
        <f>IF(RES_hh_tes!O25=0,"",RES_hh_tes!O25/RES_hh_fec!O25)</f>
        <v>0.79562304890805469</v>
      </c>
      <c r="P25" s="79">
        <f>IF(RES_hh_tes!P25=0,"",RES_hh_tes!P25/RES_hh_fec!P25)</f>
        <v>0.79968876483509488</v>
      </c>
      <c r="Q25" s="79">
        <f>IF(RES_hh_tes!Q25=0,"",RES_hh_tes!Q25/RES_hh_fec!Q25)</f>
        <v>0.80457400176998084</v>
      </c>
      <c r="R25" s="79">
        <f>IF(RES_hh_tes!R25=0,"",RES_hh_tes!R25/RES_hh_fec!R25)</f>
        <v>0.81015471584499676</v>
      </c>
      <c r="S25" s="79">
        <f>IF(RES_hh_tes!S25=0,"",RES_hh_tes!S25/RES_hh_fec!S25)</f>
        <v>0.8189860665731955</v>
      </c>
      <c r="T25" s="79">
        <f>IF(RES_hh_tes!T25=0,"",RES_hh_tes!T25/RES_hh_fec!T25)</f>
        <v>0.82884864871623576</v>
      </c>
      <c r="U25" s="79">
        <f>IF(RES_hh_tes!U25=0,"",RES_hh_tes!U25/RES_hh_fec!U25)</f>
        <v>0.83849820797305075</v>
      </c>
      <c r="V25" s="79">
        <f>IF(RES_hh_tes!V25=0,"",RES_hh_tes!V25/RES_hh_fec!V25)</f>
        <v>0.85084666833566636</v>
      </c>
      <c r="W25" s="79">
        <f>IF(RES_hh_tes!W25=0,"",RES_hh_tes!W25/RES_hh_fec!W25)</f>
        <v>0.85869167515334488</v>
      </c>
      <c r="X25" s="79">
        <f>IF(RES_hh_tes!X25=0,"",RES_hh_tes!X25/RES_hh_fec!X25)</f>
        <v>0.86825801549409642</v>
      </c>
      <c r="Y25" s="79">
        <f>IF(RES_hh_tes!Y25=0,"",RES_hh_tes!Y25/RES_hh_fec!Y25)</f>
        <v>0.87753182239000127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0.99999999999999933</v>
      </c>
      <c r="F26" s="81">
        <f>IF(RES_hh_tes!F26=0,"",RES_hh_tes!F26/RES_hh_fec!F26)</f>
        <v>0.99999999999999933</v>
      </c>
      <c r="G26" s="81">
        <f>IF(RES_hh_tes!G26=0,"",RES_hh_tes!G26/RES_hh_fec!G26)</f>
        <v>1.0000000000000007</v>
      </c>
      <c r="H26" s="81">
        <f>IF(RES_hh_tes!H26=0,"",RES_hh_tes!H26/RES_hh_fec!H26)</f>
        <v>1.0000000000000004</v>
      </c>
      <c r="I26" s="81">
        <f>IF(RES_hh_tes!I26=0,"",RES_hh_tes!I26/RES_hh_fec!I26)</f>
        <v>1</v>
      </c>
      <c r="J26" s="81">
        <f>IF(RES_hh_tes!J26=0,"",RES_hh_tes!J26/RES_hh_fec!J26)</f>
        <v>1.0000000000000009</v>
      </c>
      <c r="K26" s="81">
        <f>IF(RES_hh_tes!K26=0,"",RES_hh_tes!K26/RES_hh_fec!K26)</f>
        <v>0.99999999999999944</v>
      </c>
      <c r="L26" s="81">
        <f>IF(RES_hh_tes!L26=0,"",RES_hh_tes!L26/RES_hh_fec!L26)</f>
        <v>1.0000000000000051</v>
      </c>
      <c r="M26" s="81">
        <f>IF(RES_hh_tes!M26=0,"",RES_hh_tes!M26/RES_hh_fec!M26)</f>
        <v>1.0000000000000062</v>
      </c>
      <c r="N26" s="81">
        <f>IF(RES_hh_tes!N26=0,"",RES_hh_tes!N26/RES_hh_fec!N26)</f>
        <v>0.99999999999999933</v>
      </c>
      <c r="O26" s="81">
        <f>IF(RES_hh_tes!O26=0,"",RES_hh_tes!O26/RES_hh_fec!O26)</f>
        <v>1.0000000000000049</v>
      </c>
      <c r="P26" s="81">
        <f>IF(RES_hh_tes!P26=0,"",RES_hh_tes!P26/RES_hh_fec!P26)</f>
        <v>1.0000000000000002</v>
      </c>
      <c r="Q26" s="81">
        <f>IF(RES_hh_tes!Q26=0,"",RES_hh_tes!Q26/RES_hh_fec!Q26)</f>
        <v>0.99999999999999389</v>
      </c>
      <c r="R26" s="81">
        <f>IF(RES_hh_tes!R26=0,"",RES_hh_tes!R26/RES_hh_fec!R26)</f>
        <v>1.0000000000000042</v>
      </c>
      <c r="S26" s="81">
        <f>IF(RES_hh_tes!S26=0,"",RES_hh_tes!S26/RES_hh_fec!S26)</f>
        <v>1.000000000000002</v>
      </c>
      <c r="T26" s="81">
        <f>IF(RES_hh_tes!T26=0,"",RES_hh_tes!T26/RES_hh_fec!T26)</f>
        <v>0.99999999999999645</v>
      </c>
      <c r="U26" s="81">
        <f>IF(RES_hh_tes!U26=0,"",RES_hh_tes!U26/RES_hh_fec!U26)</f>
        <v>0.99999999999999556</v>
      </c>
      <c r="V26" s="81">
        <f>IF(RES_hh_tes!V26=0,"",RES_hh_tes!V26/RES_hh_fec!V26)</f>
        <v>0.99999999999999545</v>
      </c>
      <c r="W26" s="81">
        <f>IF(RES_hh_tes!W26=0,"",RES_hh_tes!W26/RES_hh_fec!W26)</f>
        <v>0.99999999999999789</v>
      </c>
      <c r="X26" s="81">
        <f>IF(RES_hh_tes!X26=0,"",RES_hh_tes!X26/RES_hh_fec!X26)</f>
        <v>0.99999999999999944</v>
      </c>
      <c r="Y26" s="81">
        <f>IF(RES_hh_tes!Y26=0,"",RES_hh_tes!Y26/RES_hh_fec!Y26)</f>
        <v>1.0000000000000084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0.75684312635156015</v>
      </c>
      <c r="C27" s="70">
        <f>IF(RES_hh_tes!C27=0,"",RES_hh_tes!C27/RES_hh_fec!C27)</f>
        <v>0.75891075021721022</v>
      </c>
      <c r="D27" s="70">
        <f>IF(RES_hh_tes!D27=0,"",RES_hh_tes!D27/RES_hh_fec!D27)</f>
        <v>0.76089719381940535</v>
      </c>
      <c r="E27" s="70">
        <f>IF(RES_hh_tes!E27=0,"",RES_hh_tes!E27/RES_hh_fec!E27)</f>
        <v>0.76308111162153713</v>
      </c>
      <c r="F27" s="70">
        <f>IF(RES_hh_tes!F27=0,"",RES_hh_tes!F27/RES_hh_fec!F27)</f>
        <v>0.76563327757120403</v>
      </c>
      <c r="G27" s="70">
        <f>IF(RES_hh_tes!G27=0,"",RES_hh_tes!G27/RES_hh_fec!G27)</f>
        <v>0.76845404171667908</v>
      </c>
      <c r="H27" s="70">
        <f>IF(RES_hh_tes!H27=0,"",RES_hh_tes!H27/RES_hh_fec!H27)</f>
        <v>0.77173708761630899</v>
      </c>
      <c r="I27" s="70">
        <f>IF(RES_hh_tes!I27=0,"",RES_hh_tes!I27/RES_hh_fec!I27)</f>
        <v>0.77299903002473347</v>
      </c>
      <c r="J27" s="70">
        <f>IF(RES_hh_tes!J27=0,"",RES_hh_tes!J27/RES_hh_fec!J27)</f>
        <v>0.77431323354786075</v>
      </c>
      <c r="K27" s="70">
        <f>IF(RES_hh_tes!K27=0,"",RES_hh_tes!K27/RES_hh_fec!K27)</f>
        <v>0.77540690063230022</v>
      </c>
      <c r="L27" s="70">
        <f>IF(RES_hh_tes!L27=0,"",RES_hh_tes!L27/RES_hh_fec!L27)</f>
        <v>0.77684581746529435</v>
      </c>
      <c r="M27" s="70">
        <f>IF(RES_hh_tes!M27=0,"",RES_hh_tes!M27/RES_hh_fec!M27)</f>
        <v>0.77863233437587109</v>
      </c>
      <c r="N27" s="70">
        <f>IF(RES_hh_tes!N27=0,"",RES_hh_tes!N27/RES_hh_fec!N27)</f>
        <v>0.78048725920711826</v>
      </c>
      <c r="O27" s="70">
        <f>IF(RES_hh_tes!O27=0,"",RES_hh_tes!O27/RES_hh_fec!O27)</f>
        <v>0.78242218362913485</v>
      </c>
      <c r="P27" s="70">
        <f>IF(RES_hh_tes!P27=0,"",RES_hh_tes!P27/RES_hh_fec!P27)</f>
        <v>0.78538727727092406</v>
      </c>
      <c r="Q27" s="70">
        <f>IF(RES_hh_tes!Q27=0,"",RES_hh_tes!Q27/RES_hh_fec!Q27)</f>
        <v>0.78908576222954263</v>
      </c>
      <c r="R27" s="70">
        <f>IF(RES_hh_tes!R27=0,"",RES_hh_tes!R27/RES_hh_fec!R27)</f>
        <v>0.79472617850422489</v>
      </c>
      <c r="S27" s="70">
        <f>IF(RES_hh_tes!S27=0,"",RES_hh_tes!S27/RES_hh_fec!S27)</f>
        <v>0.8024802050876737</v>
      </c>
      <c r="T27" s="70">
        <f>IF(RES_hh_tes!T27=0,"",RES_hh_tes!T27/RES_hh_fec!T27)</f>
        <v>0.811016393534572</v>
      </c>
      <c r="U27" s="70">
        <f>IF(RES_hh_tes!U27=0,"",RES_hh_tes!U27/RES_hh_fec!U27)</f>
        <v>0.82052976751269791</v>
      </c>
      <c r="V27" s="70">
        <f>IF(RES_hh_tes!V27=0,"",RES_hh_tes!V27/RES_hh_fec!V27)</f>
        <v>0.83194561526114463</v>
      </c>
      <c r="W27" s="70">
        <f>IF(RES_hh_tes!W27=0,"",RES_hh_tes!W27/RES_hh_fec!W27)</f>
        <v>0.84200260831884399</v>
      </c>
      <c r="X27" s="70">
        <f>IF(RES_hh_tes!X27=0,"",RES_hh_tes!X27/RES_hh_fec!X27)</f>
        <v>0.85504454540839003</v>
      </c>
      <c r="Y27" s="70">
        <f>IF(RES_hh_tes!Y27=0,"",RES_hh_tes!Y27/RES_hh_fec!Y27)</f>
        <v>0.8649304985944738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X29" s="78" t="str">
        <f>IF(RES_hh_tes!X29=0,"",RES_hh_tes!X29/RES_hh_fec!X29)</f>
        <v/>
      </c>
      <c r="Y29" s="78" t="str">
        <f>IF(RES_hh_tes!Y29=0,"",RES_hh_tes!Y29/RES_hh_fec!Y29)</f>
        <v/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0.61509049875577715</v>
      </c>
      <c r="C30" s="78">
        <f>IF(RES_hh_tes!C30=0,"",RES_hh_tes!C30/RES_hh_fec!C30)</f>
        <v>0.61612717944270823</v>
      </c>
      <c r="D30" s="78">
        <f>IF(RES_hh_tes!D30=0,"",RES_hh_tes!D30/RES_hh_fec!D30)</f>
        <v>0.61728640194287954</v>
      </c>
      <c r="E30" s="78">
        <f>IF(RES_hh_tes!E30=0,"",RES_hh_tes!E30/RES_hh_fec!E30)</f>
        <v>0.61836574492282792</v>
      </c>
      <c r="F30" s="78">
        <f>IF(RES_hh_tes!F30=0,"",RES_hh_tes!F30/RES_hh_fec!F30)</f>
        <v>0.61937895122850084</v>
      </c>
      <c r="G30" s="78">
        <f>IF(RES_hh_tes!G30=0,"",RES_hh_tes!G30/RES_hh_fec!G30)</f>
        <v>0.62039193220737687</v>
      </c>
      <c r="H30" s="78">
        <f>IF(RES_hh_tes!H30=0,"",RES_hh_tes!H30/RES_hh_fec!H30)</f>
        <v>0.62141800305158501</v>
      </c>
      <c r="I30" s="78">
        <f>IF(RES_hh_tes!I30=0,"",RES_hh_tes!I30/RES_hh_fec!I30)</f>
        <v>0.62188036626421028</v>
      </c>
      <c r="J30" s="78">
        <f>IF(RES_hh_tes!J30=0,"",RES_hh_tes!J30/RES_hh_fec!J30)</f>
        <v>0.62198024811194608</v>
      </c>
      <c r="K30" s="78">
        <f>IF(RES_hh_tes!K30=0,"",RES_hh_tes!K30/RES_hh_fec!K30)</f>
        <v>0.6221191847925408</v>
      </c>
      <c r="L30" s="78">
        <f>IF(RES_hh_tes!L30=0,"",RES_hh_tes!L30/RES_hh_fec!L30)</f>
        <v>0.62226378947265715</v>
      </c>
      <c r="M30" s="78">
        <f>IF(RES_hh_tes!M30=0,"",RES_hh_tes!M30/RES_hh_fec!M30)</f>
        <v>0.62240585144750105</v>
      </c>
      <c r="N30" s="78">
        <f>IF(RES_hh_tes!N30=0,"",RES_hh_tes!N30/RES_hh_fec!N30)</f>
        <v>0.62254284004713201</v>
      </c>
      <c r="O30" s="78">
        <f>IF(RES_hh_tes!O30=0,"",RES_hh_tes!O30/RES_hh_fec!O30)</f>
        <v>0.62265440817721851</v>
      </c>
      <c r="P30" s="78">
        <f>IF(RES_hh_tes!P30=0,"",RES_hh_tes!P30/RES_hh_fec!P30)</f>
        <v>0.62272140516430718</v>
      </c>
      <c r="Q30" s="78">
        <f>IF(RES_hh_tes!Q30=0,"",RES_hh_tes!Q30/RES_hh_fec!Q30)</f>
        <v>0.62282586793181793</v>
      </c>
      <c r="R30" s="78">
        <f>IF(RES_hh_tes!R30=0,"",RES_hh_tes!R30/RES_hh_fec!R30)</f>
        <v>0.62308355949262839</v>
      </c>
      <c r="S30" s="78">
        <f>IF(RES_hh_tes!S30=0,"",RES_hh_tes!S30/RES_hh_fec!S30)</f>
        <v>0.62368681476241938</v>
      </c>
      <c r="T30" s="78">
        <f>IF(RES_hh_tes!T30=0,"",RES_hh_tes!T30/RES_hh_fec!T30)</f>
        <v>0.6246342718717165</v>
      </c>
      <c r="U30" s="78">
        <f>IF(RES_hh_tes!U30=0,"",RES_hh_tes!U30/RES_hh_fec!U30)</f>
        <v>0.62578857444750935</v>
      </c>
      <c r="V30" s="78">
        <f>IF(RES_hh_tes!V30=0,"",RES_hh_tes!V30/RES_hh_fec!V30)</f>
        <v>0.62679640453464869</v>
      </c>
      <c r="W30" s="78">
        <f>IF(RES_hh_tes!W30=0,"",RES_hh_tes!W30/RES_hh_fec!W30)</f>
        <v>0.62762547940430202</v>
      </c>
      <c r="X30" s="78">
        <f>IF(RES_hh_tes!X30=0,"",RES_hh_tes!X30/RES_hh_fec!X30)</f>
        <v>0.62813771441505062</v>
      </c>
      <c r="Y30" s="78">
        <f>IF(RES_hh_tes!Y30=0,"",RES_hh_tes!Y30/RES_hh_fec!Y30)</f>
        <v>0.62873511715609276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0.76093267485700844</v>
      </c>
      <c r="C32" s="81">
        <f>IF(RES_hh_tes!C32=0,"",RES_hh_tes!C32/RES_hh_fec!C32)</f>
        <v>0.76297629260875022</v>
      </c>
      <c r="D32" s="81">
        <f>IF(RES_hh_tes!D32=0,"",RES_hh_tes!D32/RES_hh_fec!D32)</f>
        <v>0.76520001159398487</v>
      </c>
      <c r="E32" s="81">
        <f>IF(RES_hh_tes!E32=0,"",RES_hh_tes!E32/RES_hh_fec!E32)</f>
        <v>0.76760466325943089</v>
      </c>
      <c r="F32" s="81">
        <f>IF(RES_hh_tes!F32=0,"",RES_hh_tes!F32/RES_hh_fec!F32)</f>
        <v>0.77021169610219598</v>
      </c>
      <c r="G32" s="81">
        <f>IF(RES_hh_tes!G32=0,"",RES_hh_tes!G32/RES_hh_fec!G32)</f>
        <v>0.77307413079585707</v>
      </c>
      <c r="H32" s="81">
        <f>IF(RES_hh_tes!H32=0,"",RES_hh_tes!H32/RES_hh_fec!H32)</f>
        <v>0.77628965449820631</v>
      </c>
      <c r="I32" s="81">
        <f>IF(RES_hh_tes!I32=0,"",RES_hh_tes!I32/RES_hh_fec!I32)</f>
        <v>0.77800894884468008</v>
      </c>
      <c r="J32" s="81">
        <f>IF(RES_hh_tes!J32=0,"",RES_hh_tes!J32/RES_hh_fec!J32)</f>
        <v>0.77897483060596762</v>
      </c>
      <c r="K32" s="81">
        <f>IF(RES_hh_tes!K32=0,"",RES_hh_tes!K32/RES_hh_fec!K32)</f>
        <v>0.78035309484462267</v>
      </c>
      <c r="L32" s="81">
        <f>IF(RES_hh_tes!L32=0,"",RES_hh_tes!L32/RES_hh_fec!L32)</f>
        <v>0.78187537703676235</v>
      </c>
      <c r="M32" s="81">
        <f>IF(RES_hh_tes!M32=0,"",RES_hh_tes!M32/RES_hh_fec!M32)</f>
        <v>0.78354832872394165</v>
      </c>
      <c r="N32" s="81">
        <f>IF(RES_hh_tes!N32=0,"",RES_hh_tes!N32/RES_hh_fec!N32)</f>
        <v>0.78583613252827789</v>
      </c>
      <c r="O32" s="81">
        <f>IF(RES_hh_tes!O32=0,"",RES_hh_tes!O32/RES_hh_fec!O32)</f>
        <v>0.78858078713127044</v>
      </c>
      <c r="P32" s="81">
        <f>IF(RES_hh_tes!P32=0,"",RES_hh_tes!P32/RES_hh_fec!P32)</f>
        <v>0.79125002699835367</v>
      </c>
      <c r="Q32" s="81">
        <f>IF(RES_hh_tes!Q32=0,"",RES_hh_tes!Q32/RES_hh_fec!Q32)</f>
        <v>0.79527829047786769</v>
      </c>
      <c r="R32" s="81">
        <f>IF(RES_hh_tes!R32=0,"",RES_hh_tes!R32/RES_hh_fec!R32)</f>
        <v>0.8009410651459602</v>
      </c>
      <c r="S32" s="81">
        <f>IF(RES_hh_tes!S32=0,"",RES_hh_tes!S32/RES_hh_fec!S32)</f>
        <v>0.80885759483054165</v>
      </c>
      <c r="T32" s="81">
        <f>IF(RES_hh_tes!T32=0,"",RES_hh_tes!T32/RES_hh_fec!T32)</f>
        <v>0.81855383827442096</v>
      </c>
      <c r="U32" s="81">
        <f>IF(RES_hh_tes!U32=0,"",RES_hh_tes!U32/RES_hh_fec!U32)</f>
        <v>0.82945272383282331</v>
      </c>
      <c r="V32" s="81">
        <f>IF(RES_hh_tes!V32=0,"",RES_hh_tes!V32/RES_hh_fec!V32)</f>
        <v>0.84139536481026145</v>
      </c>
      <c r="W32" s="81">
        <f>IF(RES_hh_tes!W32=0,"",RES_hh_tes!W32/RES_hh_fec!W32)</f>
        <v>0.85295589421951445</v>
      </c>
      <c r="X32" s="81">
        <f>IF(RES_hh_tes!X32=0,"",RES_hh_tes!X32/RES_hh_fec!X32)</f>
        <v>0.86379150656408821</v>
      </c>
      <c r="Y32" s="81">
        <f>IF(RES_hh_tes!Y32=0,"",RES_hh_tes!Y32/RES_hh_fec!Y32)</f>
        <v>0.8743747779724762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119513.42129411038</v>
      </c>
      <c r="C3" s="65">
        <f t="shared" si="0"/>
        <v>130994.95909413332</v>
      </c>
      <c r="D3" s="65">
        <f t="shared" si="0"/>
        <v>122287.67883430609</v>
      </c>
      <c r="E3" s="65">
        <f t="shared" si="0"/>
        <v>120447.53837108865</v>
      </c>
      <c r="F3" s="65">
        <f t="shared" si="0"/>
        <v>113237.58329233696</v>
      </c>
      <c r="G3" s="65">
        <f t="shared" si="0"/>
        <v>110671.63198600407</v>
      </c>
      <c r="H3" s="65">
        <f t="shared" si="0"/>
        <v>113017.88009166642</v>
      </c>
      <c r="I3" s="65">
        <f t="shared" si="0"/>
        <v>87052.481082110971</v>
      </c>
      <c r="J3" s="65">
        <f t="shared" si="0"/>
        <v>104459.9120323368</v>
      </c>
      <c r="K3" s="65">
        <f t="shared" si="0"/>
        <v>97303.104332235423</v>
      </c>
      <c r="L3" s="65">
        <f t="shared" si="0"/>
        <v>104310.79560044964</v>
      </c>
      <c r="M3" s="65">
        <f t="shared" si="0"/>
        <v>87958.863855324453</v>
      </c>
      <c r="N3" s="65">
        <f t="shared" si="0"/>
        <v>93900.670214346072</v>
      </c>
      <c r="O3" s="65">
        <f t="shared" si="0"/>
        <v>99386.881047820163</v>
      </c>
      <c r="P3" s="65">
        <f t="shared" si="0"/>
        <v>83298.565007796016</v>
      </c>
      <c r="Q3" s="65">
        <f t="shared" si="0"/>
        <v>84913.399723433438</v>
      </c>
      <c r="R3" s="65">
        <f t="shared" ref="R3:V3" si="1">SUM(R4,R15,R17,R27)</f>
        <v>89429.892307390808</v>
      </c>
      <c r="S3" s="65">
        <f t="shared" si="1"/>
        <v>87721.470147900734</v>
      </c>
      <c r="T3" s="65">
        <f t="shared" si="1"/>
        <v>85771.964328678718</v>
      </c>
      <c r="U3" s="65">
        <f t="shared" si="1"/>
        <v>90429.809897293875</v>
      </c>
      <c r="V3" s="65">
        <f t="shared" si="1"/>
        <v>92391.877806049757</v>
      </c>
      <c r="W3" s="65">
        <f t="shared" ref="W3:Y3" si="2">SUM(W4,W15,W17,W27)</f>
        <v>83990.926502037531</v>
      </c>
      <c r="X3" s="65">
        <f t="shared" si="2"/>
        <v>83888.260831036372</v>
      </c>
      <c r="Y3" s="65">
        <f t="shared" si="2"/>
        <v>77488.327348100836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104218.75684831558</v>
      </c>
      <c r="C4" s="69">
        <f t="shared" si="3"/>
        <v>114668.80690321408</v>
      </c>
      <c r="D4" s="69">
        <f t="shared" si="3"/>
        <v>105899.62537094712</v>
      </c>
      <c r="E4" s="69">
        <f t="shared" si="3"/>
        <v>103613.99085003926</v>
      </c>
      <c r="F4" s="69">
        <f t="shared" si="3"/>
        <v>96573.748220835463</v>
      </c>
      <c r="G4" s="69">
        <f t="shared" si="3"/>
        <v>93835.280721309478</v>
      </c>
      <c r="H4" s="69">
        <f t="shared" si="3"/>
        <v>96274.691976304399</v>
      </c>
      <c r="I4" s="69">
        <f t="shared" si="3"/>
        <v>72027.789728016869</v>
      </c>
      <c r="J4" s="69">
        <f t="shared" si="3"/>
        <v>88375.123624042113</v>
      </c>
      <c r="K4" s="69">
        <f t="shared" si="3"/>
        <v>81731.538717299161</v>
      </c>
      <c r="L4" s="69">
        <f t="shared" si="3"/>
        <v>88793.483284548129</v>
      </c>
      <c r="M4" s="69">
        <f t="shared" si="3"/>
        <v>73386.425833510701</v>
      </c>
      <c r="N4" s="69">
        <f t="shared" si="3"/>
        <v>79367.095592530881</v>
      </c>
      <c r="O4" s="69">
        <f t="shared" si="3"/>
        <v>86836.402395760641</v>
      </c>
      <c r="P4" s="69">
        <f t="shared" si="3"/>
        <v>70531.755748287862</v>
      </c>
      <c r="Q4" s="69">
        <f t="shared" si="3"/>
        <v>72461.066043527098</v>
      </c>
      <c r="R4" s="69">
        <f t="shared" ref="R4:V4" si="4">SUM(R5:R14)</f>
        <v>76634.338078919391</v>
      </c>
      <c r="S4" s="69">
        <f t="shared" si="4"/>
        <v>74229.344272517541</v>
      </c>
      <c r="T4" s="69">
        <f t="shared" si="4"/>
        <v>71670.997834351903</v>
      </c>
      <c r="U4" s="69">
        <f t="shared" si="4"/>
        <v>75908.011881014332</v>
      </c>
      <c r="V4" s="69">
        <f t="shared" si="4"/>
        <v>77617.797167742581</v>
      </c>
      <c r="W4" s="69">
        <f t="shared" ref="W4:Y4" si="5">SUM(W5:W14)</f>
        <v>70596.779021501832</v>
      </c>
      <c r="X4" s="69">
        <f t="shared" si="5"/>
        <v>69994.137166129745</v>
      </c>
      <c r="Y4" s="69">
        <f t="shared" si="5"/>
        <v>65056.755639246374</v>
      </c>
      <c r="DA4" s="88" t="s">
        <v>266</v>
      </c>
    </row>
    <row r="5" spans="1:105" ht="12" customHeight="1" x14ac:dyDescent="0.25">
      <c r="A5" s="28" t="s">
        <v>51</v>
      </c>
      <c r="B5" s="72">
        <v>3827.2395247103882</v>
      </c>
      <c r="C5" s="72">
        <v>3712.675424613325</v>
      </c>
      <c r="D5" s="72">
        <v>3026.1435652660584</v>
      </c>
      <c r="E5" s="72">
        <v>3033.1270930486685</v>
      </c>
      <c r="F5" s="72">
        <v>2448.144103576923</v>
      </c>
      <c r="G5" s="72">
        <v>2475.6572214440862</v>
      </c>
      <c r="H5" s="72">
        <v>2790.8488073464237</v>
      </c>
      <c r="I5" s="72">
        <v>2955.449081270976</v>
      </c>
      <c r="J5" s="72">
        <v>2703.9919096967715</v>
      </c>
      <c r="K5" s="72">
        <v>2618.8885014754405</v>
      </c>
      <c r="L5" s="72">
        <v>4079.2634514896877</v>
      </c>
      <c r="M5" s="72">
        <v>3569.9929689244295</v>
      </c>
      <c r="N5" s="72">
        <v>3058.216439706046</v>
      </c>
      <c r="O5" s="72">
        <v>2852.6412248201223</v>
      </c>
      <c r="P5" s="72">
        <v>2365.9815252360058</v>
      </c>
      <c r="Q5" s="72">
        <v>2475.1959916733972</v>
      </c>
      <c r="R5" s="72">
        <v>2144.1702504707523</v>
      </c>
      <c r="S5" s="72">
        <v>2065.9453228207403</v>
      </c>
      <c r="T5" s="72">
        <v>2028.5974571586551</v>
      </c>
      <c r="U5" s="72">
        <v>1425.9332168538281</v>
      </c>
      <c r="V5" s="72">
        <v>1305.4171175297229</v>
      </c>
      <c r="W5" s="72">
        <v>1438.8750022267377</v>
      </c>
      <c r="X5" s="72">
        <v>1219.7532681399468</v>
      </c>
      <c r="Y5" s="72">
        <v>1286.2087187351804</v>
      </c>
      <c r="DA5" s="89" t="s">
        <v>447</v>
      </c>
    </row>
    <row r="6" spans="1:105" ht="12" customHeight="1" x14ac:dyDescent="0.25">
      <c r="A6" s="28" t="s">
        <v>74</v>
      </c>
      <c r="B6" s="72">
        <v>1997.3138212318654</v>
      </c>
      <c r="C6" s="72">
        <v>2044.4289820494764</v>
      </c>
      <c r="D6" s="72">
        <v>1821.4122616316965</v>
      </c>
      <c r="E6" s="72">
        <v>1578.4009018961731</v>
      </c>
      <c r="F6" s="72">
        <v>2083.7185008970382</v>
      </c>
      <c r="G6" s="72">
        <v>1839.1172515540218</v>
      </c>
      <c r="H6" s="72">
        <v>1983.5642280134653</v>
      </c>
      <c r="I6" s="72">
        <v>1225.8517658329827</v>
      </c>
      <c r="J6" s="72">
        <v>1699.8546823518197</v>
      </c>
      <c r="K6" s="72">
        <v>1638.2517486848128</v>
      </c>
      <c r="L6" s="72">
        <v>1862.8488763512455</v>
      </c>
      <c r="M6" s="72">
        <v>1728.8556404741998</v>
      </c>
      <c r="N6" s="72">
        <v>1610.2859775599995</v>
      </c>
      <c r="O6" s="72">
        <v>2024.5773747434978</v>
      </c>
      <c r="P6" s="72">
        <v>1626.8260973672002</v>
      </c>
      <c r="Q6" s="72">
        <v>1348.8659501784005</v>
      </c>
      <c r="R6" s="72">
        <v>1738.929642426001</v>
      </c>
      <c r="S6" s="72">
        <v>1284.1046430299996</v>
      </c>
      <c r="T6" s="72">
        <v>1942.994784978001</v>
      </c>
      <c r="U6" s="72">
        <v>1756.1343887279982</v>
      </c>
      <c r="V6" s="72">
        <v>1942.0788292902007</v>
      </c>
      <c r="W6" s="72">
        <v>1764.0518335901997</v>
      </c>
      <c r="X6" s="72">
        <v>1930.8590516069983</v>
      </c>
      <c r="Y6" s="72">
        <v>1240.6116966912005</v>
      </c>
      <c r="DA6" s="89" t="s">
        <v>448</v>
      </c>
    </row>
    <row r="7" spans="1:105" ht="12" customHeight="1" x14ac:dyDescent="0.25">
      <c r="A7" s="28" t="s">
        <v>200</v>
      </c>
      <c r="B7" s="72">
        <v>51096.807934769255</v>
      </c>
      <c r="C7" s="72">
        <v>58800.582792512658</v>
      </c>
      <c r="D7" s="72">
        <v>51487.414887127779</v>
      </c>
      <c r="E7" s="72">
        <v>49682.090227189976</v>
      </c>
      <c r="F7" s="72">
        <v>44554.268078728528</v>
      </c>
      <c r="G7" s="72">
        <v>43879.245434179436</v>
      </c>
      <c r="H7" s="72">
        <v>46887.125366825108</v>
      </c>
      <c r="I7" s="72">
        <v>27635.186746800762</v>
      </c>
      <c r="J7" s="72">
        <v>40617.994171937418</v>
      </c>
      <c r="K7" s="72">
        <v>34940.683244963853</v>
      </c>
      <c r="L7" s="72">
        <v>35715.130263862156</v>
      </c>
      <c r="M7" s="72">
        <v>29829.939479172943</v>
      </c>
      <c r="N7" s="72">
        <v>32111.126965479481</v>
      </c>
      <c r="O7" s="72">
        <v>36892.700360689661</v>
      </c>
      <c r="P7" s="72">
        <v>31122.638324391039</v>
      </c>
      <c r="Q7" s="72">
        <v>30103.360379974943</v>
      </c>
      <c r="R7" s="72">
        <v>29202.161584511352</v>
      </c>
      <c r="S7" s="72">
        <v>28775.599432646479</v>
      </c>
      <c r="T7" s="72">
        <v>24851.471526592399</v>
      </c>
      <c r="U7" s="72">
        <v>29086.262209609187</v>
      </c>
      <c r="V7" s="72">
        <v>31918.069933734569</v>
      </c>
      <c r="W7" s="72">
        <v>18700.603113352303</v>
      </c>
      <c r="X7" s="72">
        <v>26017.647009031098</v>
      </c>
      <c r="Y7" s="72">
        <v>24570.074774325993</v>
      </c>
      <c r="DA7" s="89" t="s">
        <v>449</v>
      </c>
    </row>
    <row r="8" spans="1:105" ht="12" customHeight="1" x14ac:dyDescent="0.25">
      <c r="A8" s="28" t="s">
        <v>189</v>
      </c>
      <c r="B8" s="72">
        <v>47297.395567604071</v>
      </c>
      <c r="C8" s="72">
        <v>50111.119704038625</v>
      </c>
      <c r="D8" s="72">
        <v>49564.654656921586</v>
      </c>
      <c r="E8" s="72">
        <v>49320.372627904442</v>
      </c>
      <c r="F8" s="72">
        <v>47487.61753763297</v>
      </c>
      <c r="G8" s="72">
        <v>45641.260814131943</v>
      </c>
      <c r="H8" s="72">
        <v>44613.153574119402</v>
      </c>
      <c r="I8" s="72">
        <v>40211.302134112149</v>
      </c>
      <c r="J8" s="72">
        <v>43353.282860056104</v>
      </c>
      <c r="K8" s="72">
        <v>42533.715222175058</v>
      </c>
      <c r="L8" s="72">
        <v>47136.240692845029</v>
      </c>
      <c r="M8" s="72">
        <v>38257.637744939137</v>
      </c>
      <c r="N8" s="72">
        <v>42587.466209785358</v>
      </c>
      <c r="O8" s="72">
        <v>45066.483435507369</v>
      </c>
      <c r="P8" s="72">
        <v>35416.30980129361</v>
      </c>
      <c r="Q8" s="72">
        <v>38533.643721700348</v>
      </c>
      <c r="R8" s="72">
        <v>43549.076601511275</v>
      </c>
      <c r="S8" s="72">
        <v>42103.69487402033</v>
      </c>
      <c r="T8" s="72">
        <v>42847.934065622845</v>
      </c>
      <c r="U8" s="72">
        <v>43639.682065823319</v>
      </c>
      <c r="V8" s="72">
        <v>42452.231287188086</v>
      </c>
      <c r="W8" s="72">
        <v>48693.249072332597</v>
      </c>
      <c r="X8" s="72">
        <v>40825.877837351698</v>
      </c>
      <c r="Y8" s="72">
        <v>37959.860449494001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15118.286123352347</v>
      </c>
      <c r="C17" s="69">
        <f t="shared" si="7"/>
        <v>16144.957993483436</v>
      </c>
      <c r="D17" s="69">
        <f t="shared" si="7"/>
        <v>16191.832692866572</v>
      </c>
      <c r="E17" s="69">
        <f t="shared" si="7"/>
        <v>16623.847805259051</v>
      </c>
      <c r="F17" s="69">
        <f t="shared" si="7"/>
        <v>16447.257379876799</v>
      </c>
      <c r="G17" s="69">
        <f t="shared" si="7"/>
        <v>16615.857369062967</v>
      </c>
      <c r="H17" s="69">
        <f t="shared" si="7"/>
        <v>16532.383552766507</v>
      </c>
      <c r="I17" s="69">
        <f t="shared" si="7"/>
        <v>14806.115228614102</v>
      </c>
      <c r="J17" s="69">
        <f t="shared" si="7"/>
        <v>15890.305346746005</v>
      </c>
      <c r="K17" s="69">
        <f t="shared" si="7"/>
        <v>15367.744416551506</v>
      </c>
      <c r="L17" s="69">
        <f t="shared" si="7"/>
        <v>15305.973636368086</v>
      </c>
      <c r="M17" s="69">
        <f t="shared" si="7"/>
        <v>14388.355536039038</v>
      </c>
      <c r="N17" s="69">
        <f t="shared" si="7"/>
        <v>14332.315973705952</v>
      </c>
      <c r="O17" s="69">
        <f t="shared" si="7"/>
        <v>12324.321319968494</v>
      </c>
      <c r="P17" s="69">
        <f t="shared" si="7"/>
        <v>12565.263899340949</v>
      </c>
      <c r="Q17" s="69">
        <f t="shared" si="7"/>
        <v>12250.754020689408</v>
      </c>
      <c r="R17" s="69">
        <f t="shared" ref="R17:V17" si="8">SUM(R18:R26)</f>
        <v>12606.199186336446</v>
      </c>
      <c r="S17" s="69">
        <f t="shared" si="8"/>
        <v>13292.116572501458</v>
      </c>
      <c r="T17" s="69">
        <f t="shared" si="8"/>
        <v>13885.47330275395</v>
      </c>
      <c r="U17" s="69">
        <f t="shared" si="8"/>
        <v>14279.793514083774</v>
      </c>
      <c r="V17" s="69">
        <f t="shared" si="8"/>
        <v>14539.050332893938</v>
      </c>
      <c r="W17" s="69">
        <f t="shared" ref="W17:Y17" si="9">SUM(W18:W26)</f>
        <v>13125.051673489799</v>
      </c>
      <c r="X17" s="69">
        <f t="shared" si="9"/>
        <v>13664.096155450483</v>
      </c>
      <c r="Y17" s="69">
        <f t="shared" si="9"/>
        <v>12223.908314098531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345.62077924813491</v>
      </c>
      <c r="C19" s="72">
        <v>313.42866747052381</v>
      </c>
      <c r="D19" s="72">
        <v>288.72104740830378</v>
      </c>
      <c r="E19" s="72">
        <v>242.23197970382751</v>
      </c>
      <c r="F19" s="72">
        <v>335.0409717829624</v>
      </c>
      <c r="G19" s="72">
        <v>291.48385496597751</v>
      </c>
      <c r="H19" s="72">
        <v>305.04392266653423</v>
      </c>
      <c r="I19" s="72">
        <v>255.44587320701751</v>
      </c>
      <c r="J19" s="72">
        <v>298.69695320817931</v>
      </c>
      <c r="K19" s="72">
        <v>301.99177659518745</v>
      </c>
      <c r="L19" s="72">
        <v>327.18637256875405</v>
      </c>
      <c r="M19" s="72">
        <v>356.6155888458</v>
      </c>
      <c r="N19" s="72">
        <v>306.72112416000016</v>
      </c>
      <c r="O19" s="72">
        <v>249.69016513650013</v>
      </c>
      <c r="P19" s="72">
        <v>259.00261287279955</v>
      </c>
      <c r="Q19" s="72">
        <v>202.66024730160007</v>
      </c>
      <c r="R19" s="72">
        <v>253.34192777399957</v>
      </c>
      <c r="S19" s="72">
        <v>210.77852696999935</v>
      </c>
      <c r="T19" s="72">
        <v>342.81748042199933</v>
      </c>
      <c r="U19" s="72">
        <v>323.11220227199931</v>
      </c>
      <c r="V19" s="72">
        <v>357.32328310979892</v>
      </c>
      <c r="W19" s="72">
        <v>323.34866560979998</v>
      </c>
      <c r="X19" s="72">
        <v>357.67118319300027</v>
      </c>
      <c r="Y19" s="72">
        <v>229.80974870880073</v>
      </c>
      <c r="DA19" s="89" t="s">
        <v>459</v>
      </c>
    </row>
    <row r="20" spans="1:105" ht="12" customHeight="1" x14ac:dyDescent="0.25">
      <c r="A20" s="28" t="s">
        <v>200</v>
      </c>
      <c r="B20" s="72">
        <v>7193.2783141507407</v>
      </c>
      <c r="C20" s="72">
        <v>8044.7188674873269</v>
      </c>
      <c r="D20" s="72">
        <v>7586.5010728722427</v>
      </c>
      <c r="E20" s="72">
        <v>7687.9062505300135</v>
      </c>
      <c r="F20" s="72">
        <v>7280.5419243914939</v>
      </c>
      <c r="G20" s="72">
        <v>7481.0630715405732</v>
      </c>
      <c r="H20" s="72">
        <v>7807.9437634148708</v>
      </c>
      <c r="I20" s="72">
        <v>5487.5736449992419</v>
      </c>
      <c r="J20" s="72">
        <v>7077.0159469026021</v>
      </c>
      <c r="K20" s="72">
        <v>6483.3919991161265</v>
      </c>
      <c r="L20" s="72">
        <v>6173.7646955778173</v>
      </c>
      <c r="M20" s="72">
        <v>6066.1661991470501</v>
      </c>
      <c r="N20" s="72">
        <v>6036.4218902005205</v>
      </c>
      <c r="O20" s="72">
        <v>4497.1650420703518</v>
      </c>
      <c r="P20" s="72">
        <v>4945.7393372489623</v>
      </c>
      <c r="Q20" s="72">
        <v>4420.8241643050551</v>
      </c>
      <c r="R20" s="72">
        <v>4200.8909916486755</v>
      </c>
      <c r="S20" s="72">
        <v>4654.6831637134937</v>
      </c>
      <c r="T20" s="72">
        <v>4310.7535513276225</v>
      </c>
      <c r="U20" s="72">
        <v>5273.4629514707922</v>
      </c>
      <c r="V20" s="72">
        <v>5792.8754773854271</v>
      </c>
      <c r="W20" s="72">
        <v>3347.3753152876898</v>
      </c>
      <c r="X20" s="72">
        <v>4748.8776596088883</v>
      </c>
      <c r="Y20" s="72">
        <v>4527.2817405140204</v>
      </c>
      <c r="DA20" s="89" t="s">
        <v>460</v>
      </c>
    </row>
    <row r="21" spans="1:105" ht="12" customHeight="1" x14ac:dyDescent="0.25">
      <c r="A21" s="28" t="s">
        <v>189</v>
      </c>
      <c r="B21" s="72">
        <v>7579.3870299534728</v>
      </c>
      <c r="C21" s="72">
        <v>7786.8104585255869</v>
      </c>
      <c r="D21" s="72">
        <v>8316.6105725860252</v>
      </c>
      <c r="E21" s="72">
        <v>8693.7095750252083</v>
      </c>
      <c r="F21" s="72">
        <v>8831.6744837023434</v>
      </c>
      <c r="G21" s="72">
        <v>8843.3104425564161</v>
      </c>
      <c r="H21" s="72">
        <v>8419.3958666851031</v>
      </c>
      <c r="I21" s="72">
        <v>9063.0957104078425</v>
      </c>
      <c r="J21" s="72">
        <v>8514.5924466352226</v>
      </c>
      <c r="K21" s="72">
        <v>8582.360640840192</v>
      </c>
      <c r="L21" s="72">
        <v>8805.022568221515</v>
      </c>
      <c r="M21" s="72">
        <v>7965.5737480461894</v>
      </c>
      <c r="N21" s="72">
        <v>7989.172959345432</v>
      </c>
      <c r="O21" s="72">
        <v>7577.4661127616419</v>
      </c>
      <c r="P21" s="72">
        <v>7360.5219492191864</v>
      </c>
      <c r="Q21" s="72">
        <v>7627.269609082754</v>
      </c>
      <c r="R21" s="72">
        <v>8151.9662669137697</v>
      </c>
      <c r="S21" s="72">
        <v>8426.6548818179654</v>
      </c>
      <c r="T21" s="72">
        <v>9231.9022710043282</v>
      </c>
      <c r="U21" s="72">
        <v>8683.2183603409831</v>
      </c>
      <c r="V21" s="72">
        <v>8388.8515723987111</v>
      </c>
      <c r="W21" s="72">
        <v>9454.3276925923092</v>
      </c>
      <c r="X21" s="72">
        <v>8557.547312648594</v>
      </c>
      <c r="Y21" s="72">
        <v>7466.8168248757111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176.37832244245703</v>
      </c>
      <c r="C27" s="69">
        <f t="shared" si="10"/>
        <v>181.19419743580787</v>
      </c>
      <c r="D27" s="69">
        <f t="shared" si="10"/>
        <v>196.22077049239834</v>
      </c>
      <c r="E27" s="69">
        <f t="shared" si="10"/>
        <v>209.69971579033668</v>
      </c>
      <c r="F27" s="69">
        <f t="shared" si="10"/>
        <v>216.57769162469589</v>
      </c>
      <c r="G27" s="69">
        <f t="shared" si="10"/>
        <v>220.49389563161165</v>
      </c>
      <c r="H27" s="69">
        <f t="shared" si="10"/>
        <v>210.80456259551019</v>
      </c>
      <c r="I27" s="69">
        <f t="shared" si="10"/>
        <v>218.57612547999906</v>
      </c>
      <c r="J27" s="69">
        <f t="shared" si="10"/>
        <v>194.48306154869019</v>
      </c>
      <c r="K27" s="69">
        <f t="shared" si="10"/>
        <v>203.82119838476424</v>
      </c>
      <c r="L27" s="69">
        <f t="shared" si="10"/>
        <v>211.33867953342244</v>
      </c>
      <c r="M27" s="69">
        <f t="shared" si="10"/>
        <v>184.08248577470738</v>
      </c>
      <c r="N27" s="69">
        <f t="shared" si="10"/>
        <v>201.25864810924801</v>
      </c>
      <c r="O27" s="69">
        <f t="shared" si="10"/>
        <v>226.1573320910243</v>
      </c>
      <c r="P27" s="69">
        <f t="shared" si="10"/>
        <v>201.54536016720144</v>
      </c>
      <c r="Q27" s="69">
        <f t="shared" si="10"/>
        <v>201.57965921693295</v>
      </c>
      <c r="R27" s="69">
        <f t="shared" ref="R27:V27" si="11">SUM(R28:R32)</f>
        <v>189.35504213496975</v>
      </c>
      <c r="S27" s="69">
        <f t="shared" si="11"/>
        <v>200.00930288172896</v>
      </c>
      <c r="T27" s="69">
        <f t="shared" si="11"/>
        <v>215.49319157286612</v>
      </c>
      <c r="U27" s="69">
        <f t="shared" si="11"/>
        <v>242.00450219576481</v>
      </c>
      <c r="V27" s="69">
        <f t="shared" si="11"/>
        <v>235.03030541324392</v>
      </c>
      <c r="W27" s="69">
        <f t="shared" ref="W27:Y27" si="12">SUM(W28:W32)</f>
        <v>269.09580704589717</v>
      </c>
      <c r="X27" s="69">
        <f t="shared" si="12"/>
        <v>230.02750945615259</v>
      </c>
      <c r="Y27" s="69">
        <f t="shared" si="12"/>
        <v>207.66339475592585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468</v>
      </c>
    </row>
    <row r="30" spans="1:105" ht="12" customHeight="1" x14ac:dyDescent="0.25">
      <c r="A30" s="28" t="s">
        <v>189</v>
      </c>
      <c r="B30" s="72">
        <v>176.37832244245703</v>
      </c>
      <c r="C30" s="72">
        <v>181.19419743580787</v>
      </c>
      <c r="D30" s="72">
        <v>196.22077049239834</v>
      </c>
      <c r="E30" s="72">
        <v>209.69971579033668</v>
      </c>
      <c r="F30" s="72">
        <v>216.57769162469589</v>
      </c>
      <c r="G30" s="72">
        <v>220.49389563161165</v>
      </c>
      <c r="H30" s="72">
        <v>210.80456259551019</v>
      </c>
      <c r="I30" s="72">
        <v>218.57612547999906</v>
      </c>
      <c r="J30" s="72">
        <v>194.48306154869019</v>
      </c>
      <c r="K30" s="72">
        <v>203.82119838476424</v>
      </c>
      <c r="L30" s="72">
        <v>211.33867953342244</v>
      </c>
      <c r="M30" s="72">
        <v>184.08248577470738</v>
      </c>
      <c r="N30" s="72">
        <v>201.25864810924801</v>
      </c>
      <c r="O30" s="72">
        <v>226.1573320910243</v>
      </c>
      <c r="P30" s="72">
        <v>201.54536016720144</v>
      </c>
      <c r="Q30" s="72">
        <v>201.57965921693295</v>
      </c>
      <c r="R30" s="72">
        <v>189.35504213496975</v>
      </c>
      <c r="S30" s="72">
        <v>200.00930288172896</v>
      </c>
      <c r="T30" s="72">
        <v>215.49319157286612</v>
      </c>
      <c r="U30" s="72">
        <v>242.00450219576481</v>
      </c>
      <c r="V30" s="72">
        <v>235.03030541324392</v>
      </c>
      <c r="W30" s="72">
        <v>269.09580704589717</v>
      </c>
      <c r="X30" s="72">
        <v>230.02750945615259</v>
      </c>
      <c r="Y30" s="72">
        <v>207.66339475592585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17936.616228329567</v>
      </c>
      <c r="C3" s="65">
        <f>IF(RES_hh_fec!C3=0,0,1000*11630*RES_hh_fec!C3/RES_hh_num!C3)</f>
        <v>19192.334050566769</v>
      </c>
      <c r="D3" s="65">
        <f>IF(RES_hh_fec!D3=0,0,1000*11630*RES_hh_fec!D3/RES_hh_num!D3)</f>
        <v>18268.232944385516</v>
      </c>
      <c r="E3" s="65">
        <f>IF(RES_hh_fec!E3=0,0,1000*11630*RES_hh_fec!E3/RES_hh_num!E3)</f>
        <v>17944.955299326339</v>
      </c>
      <c r="F3" s="65">
        <f>IF(RES_hh_fec!F3=0,0,1000*11630*RES_hh_fec!F3/RES_hh_num!F3)</f>
        <v>17272.492689647763</v>
      </c>
      <c r="G3" s="65">
        <f>IF(RES_hh_fec!G3=0,0,1000*11630*RES_hh_fec!G3/RES_hh_num!G3)</f>
        <v>16871.21531090319</v>
      </c>
      <c r="H3" s="65">
        <f>IF(RES_hh_fec!H3=0,0,1000*11630*RES_hh_fec!H3/RES_hh_num!H3)</f>
        <v>16993.649194197118</v>
      </c>
      <c r="I3" s="65">
        <f>IF(RES_hh_fec!I3=0,0,1000*11630*RES_hh_fec!I3/RES_hh_num!I3)</f>
        <v>14203.548403297524</v>
      </c>
      <c r="J3" s="65">
        <f>IF(RES_hh_fec!J3=0,0,1000*11630*RES_hh_fec!J3/RES_hh_num!J3)</f>
        <v>16075.333085446515</v>
      </c>
      <c r="K3" s="65">
        <f>IF(RES_hh_fec!K3=0,0,1000*11630*RES_hh_fec!K3/RES_hh_num!K3)</f>
        <v>15104.545271614872</v>
      </c>
      <c r="L3" s="65">
        <f>IF(RES_hh_fec!L3=0,0,1000*11630*RES_hh_fec!L3/RES_hh_num!L3)</f>
        <v>16276.706401803194</v>
      </c>
      <c r="M3" s="65">
        <f>IF(RES_hh_fec!M3=0,0,1000*11630*RES_hh_fec!M3/RES_hh_num!M3)</f>
        <v>14254.509629879731</v>
      </c>
      <c r="N3" s="65">
        <f>IF(RES_hh_fec!N3=0,0,1000*11630*RES_hh_fec!N3/RES_hh_num!N3)</f>
        <v>15085.506516013937</v>
      </c>
      <c r="O3" s="65">
        <f>IF(RES_hh_fec!O3=0,0,1000*11630*RES_hh_fec!O3/RES_hh_num!O3)</f>
        <v>16125.115535494857</v>
      </c>
      <c r="P3" s="65">
        <f>IF(RES_hh_fec!P3=0,0,1000*11630*RES_hh_fec!P3/RES_hh_num!P3)</f>
        <v>13462.56727507239</v>
      </c>
      <c r="Q3" s="65">
        <f>IF(RES_hh_fec!Q3=0,0,1000*11630*RES_hh_fec!Q3/RES_hh_num!Q3)</f>
        <v>13644.065261004538</v>
      </c>
      <c r="R3" s="65">
        <f>IF(RES_hh_fec!R3=0,0,1000*11630*RES_hh_fec!R3/RES_hh_num!R3)</f>
        <v>14095.896581041274</v>
      </c>
      <c r="S3" s="65">
        <f>IF(RES_hh_fec!S3=0,0,1000*11630*RES_hh_fec!S3/RES_hh_num!S3)</f>
        <v>13909.38757718532</v>
      </c>
      <c r="T3" s="65">
        <f>IF(RES_hh_fec!T3=0,0,1000*11630*RES_hh_fec!T3/RES_hh_num!T3)</f>
        <v>13554.485070513107</v>
      </c>
      <c r="U3" s="65">
        <f>IF(RES_hh_fec!U3=0,0,1000*11630*RES_hh_fec!U3/RES_hh_num!U3)</f>
        <v>14042.836085377987</v>
      </c>
      <c r="V3" s="65">
        <f>IF(RES_hh_fec!V3=0,0,1000*11630*RES_hh_fec!V3/RES_hh_num!V3)</f>
        <v>14066.030766280648</v>
      </c>
      <c r="W3" s="65">
        <f>IF(RES_hh_fec!W3=0,0,1000*11630*RES_hh_fec!W3/RES_hh_num!W3)</f>
        <v>13894.536133613219</v>
      </c>
      <c r="X3" s="65">
        <f>IF(RES_hh_fec!X3=0,0,1000*11630*RES_hh_fec!X3/RES_hh_num!X3)</f>
        <v>13838.675495260628</v>
      </c>
      <c r="Y3" s="65">
        <f>IF(RES_hh_fec!Y3=0,0,1000*11630*RES_hh_fec!Y3/RES_hh_num!Y3)</f>
        <v>12668.718696826347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14735.013072315638</v>
      </c>
      <c r="C4" s="69">
        <f>IF(RES_hh_fec!C4=0,0,1000*11630*RES_hh_fec!C4/RES_hh_num!C4)</f>
        <v>15862.269741720813</v>
      </c>
      <c r="D4" s="69">
        <f>IF(RES_hh_fec!D4=0,0,1000*11630*RES_hh_fec!D4/RES_hh_num!D4)</f>
        <v>14880.972694358559</v>
      </c>
      <c r="E4" s="69">
        <f>IF(RES_hh_fec!E4=0,0,1000*11630*RES_hh_fec!E4/RES_hh_num!E4)</f>
        <v>14483.578321647939</v>
      </c>
      <c r="F4" s="69">
        <f>IF(RES_hh_fec!F4=0,0,1000*11630*RES_hh_fec!F4/RES_hh_num!F4)</f>
        <v>13779.552081367341</v>
      </c>
      <c r="G4" s="69">
        <f>IF(RES_hh_fec!G4=0,0,1000*11630*RES_hh_fec!G4/RES_hh_num!G4)</f>
        <v>13339.509717750198</v>
      </c>
      <c r="H4" s="69">
        <f>IF(RES_hh_fec!H4=0,0,1000*11630*RES_hh_fec!H4/RES_hh_num!H4)</f>
        <v>13518.179408430213</v>
      </c>
      <c r="I4" s="69">
        <f>IF(RES_hh_fec!I4=0,0,1000*11630*RES_hh_fec!I4/RES_hh_num!I4)</f>
        <v>10860.422230805169</v>
      </c>
      <c r="J4" s="69">
        <f>IF(RES_hh_fec!J4=0,0,1000*11630*RES_hh_fec!J4/RES_hh_num!J4)</f>
        <v>12729.589361744413</v>
      </c>
      <c r="K4" s="69">
        <f>IF(RES_hh_fec!K4=0,0,1000*11630*RES_hh_fec!K4/RES_hh_num!K4)</f>
        <v>11794.075116232812</v>
      </c>
      <c r="L4" s="69">
        <f>IF(RES_hh_fec!L4=0,0,1000*11630*RES_hh_fec!L4/RES_hh_num!L4)</f>
        <v>12903.984092039846</v>
      </c>
      <c r="M4" s="69">
        <f>IF(RES_hh_fec!M4=0,0,1000*11630*RES_hh_fec!M4/RES_hh_num!M4)</f>
        <v>10963.568094088738</v>
      </c>
      <c r="N4" s="69">
        <f>IF(RES_hh_fec!N4=0,0,1000*11630*RES_hh_fec!N4/RES_hh_num!N4)</f>
        <v>11842.822417808728</v>
      </c>
      <c r="O4" s="69">
        <f>IF(RES_hh_fec!O4=0,0,1000*11630*RES_hh_fec!O4/RES_hh_num!O4)</f>
        <v>13070.772625384938</v>
      </c>
      <c r="P4" s="69">
        <f>IF(RES_hh_fec!P4=0,0,1000*11630*RES_hh_fec!P4/RES_hh_num!P4)</f>
        <v>10448.756612058174</v>
      </c>
      <c r="Q4" s="69">
        <f>IF(RES_hh_fec!Q4=0,0,1000*11630*RES_hh_fec!Q4/RES_hh_num!Q4)</f>
        <v>10716.732547722035</v>
      </c>
      <c r="R4" s="69">
        <f>IF(RES_hh_fec!R4=0,0,1000*11630*RES_hh_fec!R4/RES_hh_num!R4)</f>
        <v>11214.434120020172</v>
      </c>
      <c r="S4" s="69">
        <f>IF(RES_hh_fec!S4=0,0,1000*11630*RES_hh_fec!S4/RES_hh_num!S4)</f>
        <v>10885.363345466432</v>
      </c>
      <c r="T4" s="69">
        <f>IF(RES_hh_fec!T4=0,0,1000*11630*RES_hh_fec!T4/RES_hh_num!T4)</f>
        <v>10477.969316433851</v>
      </c>
      <c r="U4" s="69">
        <f>IF(RES_hh_fec!U4=0,0,1000*11630*RES_hh_fec!U4/RES_hh_num!U4)</f>
        <v>11023.988692151777</v>
      </c>
      <c r="V4" s="69">
        <f>IF(RES_hh_fec!V4=0,0,1000*11630*RES_hh_fec!V4/RES_hh_num!V4)</f>
        <v>11055.567997283726</v>
      </c>
      <c r="W4" s="69">
        <f>IF(RES_hh_fec!W4=0,0,1000*11630*RES_hh_fec!W4/RES_hh_num!W4)</f>
        <v>10902.930384193436</v>
      </c>
      <c r="X4" s="69">
        <f>IF(RES_hh_fec!X4=0,0,1000*11630*RES_hh_fec!X4/RES_hh_num!X4)</f>
        <v>10690.185197843659</v>
      </c>
      <c r="Y4" s="69">
        <f>IF(RES_hh_fec!Y4=0,0,1000*11630*RES_hh_fec!Y4/RES_hh_num!Y4)</f>
        <v>9844.8864000513422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13557.13489656783</v>
      </c>
      <c r="C5" s="72">
        <f>IF(RES_hh_fec!C5=0,0,1000*11630*RES_hh_fec!C5/RES_hh_num!C5)</f>
        <v>13743.292334872707</v>
      </c>
      <c r="D5" s="72">
        <f>IF(RES_hh_fec!D5=0,0,1000*11630*RES_hh_fec!D5/RES_hh_num!D5)</f>
        <v>11950.190045605317</v>
      </c>
      <c r="E5" s="72">
        <f>IF(RES_hh_fec!E5=0,0,1000*11630*RES_hh_fec!E5/RES_hh_num!E5)</f>
        <v>12455.6903106434</v>
      </c>
      <c r="F5" s="72">
        <f>IF(RES_hh_fec!F5=0,0,1000*11630*RES_hh_fec!F5/RES_hh_num!F5)</f>
        <v>10197.670946114102</v>
      </c>
      <c r="G5" s="72">
        <f>IF(RES_hh_fec!G5=0,0,1000*11630*RES_hh_fec!G5/RES_hh_num!G5)</f>
        <v>10393.819438790235</v>
      </c>
      <c r="H5" s="72">
        <f>IF(RES_hh_fec!H5=0,0,1000*11630*RES_hh_fec!H5/RES_hh_num!H5)</f>
        <v>11350.077119936583</v>
      </c>
      <c r="I5" s="72">
        <f>IF(RES_hh_fec!I5=0,0,1000*11630*RES_hh_fec!I5/RES_hh_num!I5)</f>
        <v>11509.235403483413</v>
      </c>
      <c r="J5" s="72">
        <f>IF(RES_hh_fec!J5=0,0,1000*11630*RES_hh_fec!J5/RES_hh_num!J5)</f>
        <v>9963.4082056796451</v>
      </c>
      <c r="K5" s="72">
        <f>IF(RES_hh_fec!K5=0,0,1000*11630*RES_hh_fec!K5/RES_hh_num!K5)</f>
        <v>9057.0408254646663</v>
      </c>
      <c r="L5" s="72">
        <f>IF(RES_hh_fec!L5=0,0,1000*11630*RES_hh_fec!L5/RES_hh_num!L5)</f>
        <v>13531.720119900363</v>
      </c>
      <c r="M5" s="72">
        <f>IF(RES_hh_fec!M5=0,0,1000*11630*RES_hh_fec!M5/RES_hh_num!M5)</f>
        <v>11654.082088533016</v>
      </c>
      <c r="N5" s="72">
        <f>IF(RES_hh_fec!N5=0,0,1000*11630*RES_hh_fec!N5/RES_hh_num!N5)</f>
        <v>10356.074627438191</v>
      </c>
      <c r="O5" s="72">
        <f>IF(RES_hh_fec!O5=0,0,1000*11630*RES_hh_fec!O5/RES_hh_num!O5)</f>
        <v>10858.79484631834</v>
      </c>
      <c r="P5" s="72">
        <f>IF(RES_hh_fec!P5=0,0,1000*11630*RES_hh_fec!P5/RES_hh_num!P5)</f>
        <v>9716.4186724273459</v>
      </c>
      <c r="Q5" s="72">
        <f>IF(RES_hh_fec!Q5=0,0,1000*11630*RES_hh_fec!Q5/RES_hh_num!Q5)</f>
        <v>10756.06335600885</v>
      </c>
      <c r="R5" s="72">
        <f>IF(RES_hh_fec!R5=0,0,1000*11630*RES_hh_fec!R5/RES_hh_num!R5)</f>
        <v>10102.926694699183</v>
      </c>
      <c r="S5" s="72">
        <f>IF(RES_hh_fec!S5=0,0,1000*11630*RES_hh_fec!S5/RES_hh_num!S5)</f>
        <v>10606.549787755239</v>
      </c>
      <c r="T5" s="72">
        <f>IF(RES_hh_fec!T5=0,0,1000*11630*RES_hh_fec!T5/RES_hh_num!T5)</f>
        <v>11630.241743068031</v>
      </c>
      <c r="U5" s="72">
        <f>IF(RES_hh_fec!U5=0,0,1000*11630*RES_hh_fec!U5/RES_hh_num!U5)</f>
        <v>9755.0968863761645</v>
      </c>
      <c r="V5" s="72">
        <f>IF(RES_hh_fec!V5=0,0,1000*11630*RES_hh_fec!V5/RES_hh_num!V5)</f>
        <v>10153.533878666201</v>
      </c>
      <c r="W5" s="72">
        <f>IF(RES_hh_fec!W5=0,0,1000*11630*RES_hh_fec!W5/RES_hh_num!W5)</f>
        <v>11786.04615957892</v>
      </c>
      <c r="X5" s="72">
        <f>IF(RES_hh_fec!X5=0,0,1000*11630*RES_hh_fec!X5/RES_hh_num!X5)</f>
        <v>10309.835158953869</v>
      </c>
      <c r="Y5" s="72">
        <f>IF(RES_hh_fec!Y5=0,0,1000*11630*RES_hh_fec!Y5/RES_hh_num!Y5)</f>
        <v>10550.956925953649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16843.853223467402</v>
      </c>
      <c r="C6" s="72">
        <f>IF(RES_hh_fec!C6=0,0,1000*11630*RES_hh_fec!C6/RES_hh_num!C6)</f>
        <v>17173.447983177921</v>
      </c>
      <c r="D6" s="72">
        <f>IF(RES_hh_fec!D6=0,0,1000*11630*RES_hh_fec!D6/RES_hh_num!D6)</f>
        <v>15272.744712195272</v>
      </c>
      <c r="E6" s="72">
        <f>IF(RES_hh_fec!E6=0,0,1000*11630*RES_hh_fec!E6/RES_hh_num!E6)</f>
        <v>13183.888789596929</v>
      </c>
      <c r="F6" s="72">
        <f>IF(RES_hh_fec!F6=0,0,1000*11630*RES_hh_fec!F6/RES_hh_num!F6)</f>
        <v>17147.006521806874</v>
      </c>
      <c r="G6" s="72">
        <f>IF(RES_hh_fec!G6=0,0,1000*11630*RES_hh_fec!G6/RES_hh_num!G6)</f>
        <v>14858.177164926383</v>
      </c>
      <c r="H6" s="72">
        <f>IF(RES_hh_fec!H6=0,0,1000*11630*RES_hh_fec!H6/RES_hh_num!H6)</f>
        <v>15852.609598412453</v>
      </c>
      <c r="I6" s="72">
        <f>IF(RES_hh_fec!I6=0,0,1000*11630*RES_hh_fec!I6/RES_hh_num!I6)</f>
        <v>9847.0405477224976</v>
      </c>
      <c r="J6" s="72">
        <f>IF(RES_hh_fec!J6=0,0,1000*11630*RES_hh_fec!J6/RES_hh_num!J6)</f>
        <v>13508.691668238294</v>
      </c>
      <c r="K6" s="72">
        <f>IF(RES_hh_fec!K6=0,0,1000*11630*RES_hh_fec!K6/RES_hh_num!K6)</f>
        <v>12792.654906889116</v>
      </c>
      <c r="L6" s="72">
        <f>IF(RES_hh_fec!L6=0,0,1000*11630*RES_hh_fec!L6/RES_hh_num!L6)</f>
        <v>13984.990355862292</v>
      </c>
      <c r="M6" s="72">
        <f>IF(RES_hh_fec!M6=0,0,1000*11630*RES_hh_fec!M6/RES_hh_num!M6)</f>
        <v>12840.18933642412</v>
      </c>
      <c r="N6" s="72">
        <f>IF(RES_hh_fec!N6=0,0,1000*11630*RES_hh_fec!N6/RES_hh_num!N6)</f>
        <v>11909.823074665712</v>
      </c>
      <c r="O6" s="72">
        <f>IF(RES_hh_fec!O6=0,0,1000*11630*RES_hh_fec!O6/RES_hh_num!O6)</f>
        <v>14850.456848020101</v>
      </c>
      <c r="P6" s="72">
        <f>IF(RES_hh_fec!P6=0,0,1000*11630*RES_hh_fec!P6/RES_hh_num!P6)</f>
        <v>12088.515206979324</v>
      </c>
      <c r="Q6" s="72">
        <f>IF(RES_hh_fec!Q6=0,0,1000*11630*RES_hh_fec!Q6/RES_hh_num!Q6)</f>
        <v>10092.864924339774</v>
      </c>
      <c r="R6" s="72">
        <f>IF(RES_hh_fec!R6=0,0,1000*11630*RES_hh_fec!R6/RES_hh_num!R6)</f>
        <v>12833.167954159882</v>
      </c>
      <c r="S6" s="72">
        <f>IF(RES_hh_fec!S6=0,0,1000*11630*RES_hh_fec!S6/RES_hh_num!S6)</f>
        <v>9409.4433763617999</v>
      </c>
      <c r="T6" s="72">
        <f>IF(RES_hh_fec!T6=0,0,1000*11630*RES_hh_fec!T6/RES_hh_num!T6)</f>
        <v>13670.117004580461</v>
      </c>
      <c r="U6" s="72">
        <f>IF(RES_hh_fec!U6=0,0,1000*11630*RES_hh_fec!U6/RES_hh_num!U6)</f>
        <v>11892.114508983495</v>
      </c>
      <c r="V6" s="72">
        <f>IF(RES_hh_fec!V6=0,0,1000*11630*RES_hh_fec!V6/RES_hh_num!V6)</f>
        <v>12825.498235054976</v>
      </c>
      <c r="W6" s="72">
        <f>IF(RES_hh_fec!W6=0,0,1000*11630*RES_hh_fec!W6/RES_hh_num!W6)</f>
        <v>12050.107681135354</v>
      </c>
      <c r="X6" s="72">
        <f>IF(RES_hh_fec!X6=0,0,1000*11630*RES_hh_fec!X6/RES_hh_num!X6)</f>
        <v>13497.02719890498</v>
      </c>
      <c r="Y6" s="72">
        <f>IF(RES_hh_fec!Y6=0,0,1000*11630*RES_hh_fec!Y6/RES_hh_num!Y6)</f>
        <v>9831.0966782653486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15951.458826373881</v>
      </c>
      <c r="C7" s="72">
        <f>IF(RES_hh_fec!C7=0,0,1000*11630*RES_hh_fec!C7/RES_hh_num!C7)</f>
        <v>18476.546340476616</v>
      </c>
      <c r="D7" s="72">
        <f>IF(RES_hh_fec!D7=0,0,1000*11630*RES_hh_fec!D7/RES_hh_num!D7)</f>
        <v>16576.008114559969</v>
      </c>
      <c r="E7" s="72">
        <f>IF(RES_hh_fec!E7=0,0,1000*11630*RES_hh_fec!E7/RES_hh_num!E7)</f>
        <v>16363.587844135833</v>
      </c>
      <c r="F7" s="72">
        <f>IF(RES_hh_fec!F7=0,0,1000*11630*RES_hh_fec!F7/RES_hh_num!F7)</f>
        <v>15090.436153875402</v>
      </c>
      <c r="G7" s="72">
        <f>IF(RES_hh_fec!G7=0,0,1000*11630*RES_hh_fec!G7/RES_hh_num!G7)</f>
        <v>15263.246970625736</v>
      </c>
      <c r="H7" s="72">
        <f>IF(RES_hh_fec!H7=0,0,1000*11630*RES_hh_fec!H7/RES_hh_num!H7)</f>
        <v>16645.661090203765</v>
      </c>
      <c r="I7" s="72">
        <f>IF(RES_hh_fec!I7=0,0,1000*11630*RES_hh_fec!I7/RES_hh_num!I7)</f>
        <v>10297.923854064175</v>
      </c>
      <c r="J7" s="72">
        <f>IF(RES_hh_fec!J7=0,0,1000*11630*RES_hh_fec!J7/RES_hh_num!J7)</f>
        <v>15473.879140483476</v>
      </c>
      <c r="K7" s="72">
        <f>IF(RES_hh_fec!K7=0,0,1000*11630*RES_hh_fec!K7/RES_hh_num!K7)</f>
        <v>13803.203069133349</v>
      </c>
      <c r="L7" s="72">
        <f>IF(RES_hh_fec!L7=0,0,1000*11630*RES_hh_fec!L7/RES_hh_num!L7)</f>
        <v>14449.324603893749</v>
      </c>
      <c r="M7" s="72">
        <f>IF(RES_hh_fec!M7=0,0,1000*11630*RES_hh_fec!M7/RES_hh_num!M7)</f>
        <v>12361.078165863397</v>
      </c>
      <c r="N7" s="72">
        <f>IF(RES_hh_fec!N7=0,0,1000*11630*RES_hh_fec!N7/RES_hh_num!N7)</f>
        <v>13207.1017311958</v>
      </c>
      <c r="O7" s="72">
        <f>IF(RES_hh_fec!O7=0,0,1000*11630*RES_hh_fec!O7/RES_hh_num!O7)</f>
        <v>14847.937966361502</v>
      </c>
      <c r="P7" s="72">
        <f>IF(RES_hh_fec!P7=0,0,1000*11630*RES_hh_fec!P7/RES_hh_num!P7)</f>
        <v>12426.613503430714</v>
      </c>
      <c r="Q7" s="72">
        <f>IF(RES_hh_fec!Q7=0,0,1000*11630*RES_hh_fec!Q7/RES_hh_num!Q7)</f>
        <v>12368.363333469388</v>
      </c>
      <c r="R7" s="72">
        <f>IF(RES_hh_fec!R7=0,0,1000*11630*RES_hh_fec!R7/RES_hh_num!R7)</f>
        <v>12632.755889644015</v>
      </c>
      <c r="S7" s="72">
        <f>IF(RES_hh_fec!S7=0,0,1000*11630*RES_hh_fec!S7/RES_hh_num!S7)</f>
        <v>12869.540014453829</v>
      </c>
      <c r="T7" s="72">
        <f>IF(RES_hh_fec!T7=0,0,1000*11630*RES_hh_fec!T7/RES_hh_num!T7)</f>
        <v>11354.986376444305</v>
      </c>
      <c r="U7" s="72">
        <f>IF(RES_hh_fec!U7=0,0,1000*11630*RES_hh_fec!U7/RES_hh_num!U7)</f>
        <v>13391.533284051646</v>
      </c>
      <c r="V7" s="72">
        <f>IF(RES_hh_fec!V7=0,0,1000*11630*RES_hh_fec!V7/RES_hh_num!V7)</f>
        <v>15369.276776672143</v>
      </c>
      <c r="W7" s="72">
        <f>IF(RES_hh_fec!W7=0,0,1000*11630*RES_hh_fec!W7/RES_hh_num!W7)</f>
        <v>9544.6751629469236</v>
      </c>
      <c r="X7" s="72">
        <f>IF(RES_hh_fec!X7=0,0,1000*11630*RES_hh_fec!X7/RES_hh_num!X7)</f>
        <v>13351.580659251884</v>
      </c>
      <c r="Y7" s="72">
        <f>IF(RES_hh_fec!Y7=0,0,1000*11630*RES_hh_fec!Y7/RES_hh_num!Y7)</f>
        <v>12246.161555522242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15071.50282372429</v>
      </c>
      <c r="C8" s="72">
        <f>IF(RES_hh_fec!C8=0,0,1000*11630*RES_hh_fec!C8/RES_hh_num!C8)</f>
        <v>15645.000888040295</v>
      </c>
      <c r="D8" s="72">
        <f>IF(RES_hh_fec!D8=0,0,1000*11630*RES_hh_fec!D8/RES_hh_num!D8)</f>
        <v>15142.287326812906</v>
      </c>
      <c r="E8" s="72">
        <f>IF(RES_hh_fec!E8=0,0,1000*11630*RES_hh_fec!E8/RES_hh_num!E8)</f>
        <v>14796.810783307374</v>
      </c>
      <c r="F8" s="72">
        <f>IF(RES_hh_fec!F8=0,0,1000*11630*RES_hh_fec!F8/RES_hh_num!F8)</f>
        <v>14175.630805921792</v>
      </c>
      <c r="G8" s="72">
        <f>IF(RES_hh_fec!G8=0,0,1000*11630*RES_hh_fec!G8/RES_hh_num!G8)</f>
        <v>13618.572168359491</v>
      </c>
      <c r="H8" s="72">
        <f>IF(RES_hh_fec!H8=0,0,1000*11630*RES_hh_fec!H8/RES_hh_num!H8)</f>
        <v>13276.542782479348</v>
      </c>
      <c r="I8" s="72">
        <f>IF(RES_hh_fec!I8=0,0,1000*11630*RES_hh_fec!I8/RES_hh_num!I8)</f>
        <v>11956.904288848269</v>
      </c>
      <c r="J8" s="72">
        <f>IF(RES_hh_fec!J8=0,0,1000*11630*RES_hh_fec!J8/RES_hh_num!J8)</f>
        <v>12601.727228405764</v>
      </c>
      <c r="K8" s="72">
        <f>IF(RES_hh_fec!K8=0,0,1000*11630*RES_hh_fec!K8/RES_hh_num!K8)</f>
        <v>12263.350103501565</v>
      </c>
      <c r="L8" s="72">
        <f>IF(RES_hh_fec!L8=0,0,1000*11630*RES_hh_fec!L8/RES_hh_num!L8)</f>
        <v>13435.753429150551</v>
      </c>
      <c r="M8" s="72">
        <f>IF(RES_hh_fec!M8=0,0,1000*11630*RES_hh_fec!M8/RES_hh_num!M8)</f>
        <v>11260.791749476626</v>
      </c>
      <c r="N8" s="72">
        <f>IF(RES_hh_fec!N8=0,0,1000*11630*RES_hh_fec!N8/RES_hh_num!N8)</f>
        <v>12552.443306890207</v>
      </c>
      <c r="O8" s="72">
        <f>IF(RES_hh_fec!O8=0,0,1000*11630*RES_hh_fec!O8/RES_hh_num!O8)</f>
        <v>13582.524246457999</v>
      </c>
      <c r="P8" s="72">
        <f>IF(RES_hh_fec!P8=0,0,1000*11630*RES_hh_fec!P8/RES_hh_num!P8)</f>
        <v>10656.653118580991</v>
      </c>
      <c r="Q8" s="72">
        <f>IF(RES_hh_fec!Q8=0,0,1000*11630*RES_hh_fec!Q8/RES_hh_num!Q8)</f>
        <v>11084.388238856647</v>
      </c>
      <c r="R8" s="72">
        <f>IF(RES_hh_fec!R8=0,0,1000*11630*RES_hh_fec!R8/RES_hh_num!R8)</f>
        <v>11945.46584579284</v>
      </c>
      <c r="S8" s="72">
        <f>IF(RES_hh_fec!S8=0,0,1000*11630*RES_hh_fec!S8/RES_hh_num!S8)</f>
        <v>11187.542530251332</v>
      </c>
      <c r="T8" s="72">
        <f>IF(RES_hh_fec!T8=0,0,1000*11630*RES_hh_fec!T8/RES_hh_num!T8)</f>
        <v>11058.340137612418</v>
      </c>
      <c r="U8" s="72">
        <f>IF(RES_hh_fec!U8=0,0,1000*11630*RES_hh_fec!U8/RES_hh_num!U8)</f>
        <v>11160.565810791739</v>
      </c>
      <c r="V8" s="72">
        <f>IF(RES_hh_fec!V8=0,0,1000*11630*RES_hh_fec!V8/RES_hh_num!V8)</f>
        <v>10755.021437229841</v>
      </c>
      <c r="W8" s="72">
        <f>IF(RES_hh_fec!W8=0,0,1000*11630*RES_hh_fec!W8/RES_hh_num!W8)</f>
        <v>12403.628222456242</v>
      </c>
      <c r="X8" s="72">
        <f>IF(RES_hh_fec!X8=0,0,1000*11630*RES_hh_fec!X8/RES_hh_num!X8)</f>
        <v>10567.36176144228</v>
      </c>
      <c r="Y8" s="72">
        <f>IF(RES_hh_fec!Y8=0,0,1000*11630*RES_hh_fec!Y8/RES_hh_num!Y8)</f>
        <v>10286.488548229876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16954.065670856191</v>
      </c>
      <c r="C9" s="72">
        <f>IF(RES_hh_fec!C9=0,0,1000*11630*RES_hh_fec!C9/RES_hh_num!C9)</f>
        <v>17163.915734203511</v>
      </c>
      <c r="D9" s="72">
        <f>IF(RES_hh_fec!D9=0,0,1000*11630*RES_hh_fec!D9/RES_hh_num!D9)</f>
        <v>15654.62636398362</v>
      </c>
      <c r="E9" s="72">
        <f>IF(RES_hh_fec!E9=0,0,1000*11630*RES_hh_fec!E9/RES_hh_num!E9)</f>
        <v>16010.741679788396</v>
      </c>
      <c r="F9" s="72">
        <f>IF(RES_hh_fec!F9=0,0,1000*11630*RES_hh_fec!F9/RES_hh_num!F9)</f>
        <v>14320.630037377112</v>
      </c>
      <c r="G9" s="72">
        <f>IF(RES_hh_fec!G9=0,0,1000*11630*RES_hh_fec!G9/RES_hh_num!G9)</f>
        <v>12615.976920732533</v>
      </c>
      <c r="H9" s="72">
        <f>IF(RES_hh_fec!H9=0,0,1000*11630*RES_hh_fec!H9/RES_hh_num!H9)</f>
        <v>12959.144054831986</v>
      </c>
      <c r="I9" s="72">
        <f>IF(RES_hh_fec!I9=0,0,1000*11630*RES_hh_fec!I9/RES_hh_num!I9)</f>
        <v>11564.490062248267</v>
      </c>
      <c r="J9" s="72">
        <f>IF(RES_hh_fec!J9=0,0,1000*11630*RES_hh_fec!J9/RES_hh_num!J9)</f>
        <v>12821.400325758161</v>
      </c>
      <c r="K9" s="72">
        <f>IF(RES_hh_fec!K9=0,0,1000*11630*RES_hh_fec!K9/RES_hh_num!K9)</f>
        <v>10899.252183247996</v>
      </c>
      <c r="L9" s="72">
        <f>IF(RES_hh_fec!L9=0,0,1000*11630*RES_hh_fec!L9/RES_hh_num!L9)</f>
        <v>12352.411015195274</v>
      </c>
      <c r="M9" s="72">
        <f>IF(RES_hh_fec!M9=0,0,1000*11630*RES_hh_fec!M9/RES_hh_num!M9)</f>
        <v>10574.673070755325</v>
      </c>
      <c r="N9" s="72">
        <f>IF(RES_hh_fec!N9=0,0,1000*11630*RES_hh_fec!N9/RES_hh_num!N9)</f>
        <v>12522.031636969297</v>
      </c>
      <c r="O9" s="72">
        <f>IF(RES_hh_fec!O9=0,0,1000*11630*RES_hh_fec!O9/RES_hh_num!O9)</f>
        <v>12801.633716199858</v>
      </c>
      <c r="P9" s="72">
        <f>IF(RES_hh_fec!P9=0,0,1000*11630*RES_hh_fec!P9/RES_hh_num!P9)</f>
        <v>9997.7293396380082</v>
      </c>
      <c r="Q9" s="72">
        <f>IF(RES_hh_fec!Q9=0,0,1000*11630*RES_hh_fec!Q9/RES_hh_num!Q9)</f>
        <v>10635.775474428248</v>
      </c>
      <c r="R9" s="72">
        <f>IF(RES_hh_fec!R9=0,0,1000*11630*RES_hh_fec!R9/RES_hh_num!R9)</f>
        <v>10401.525133272269</v>
      </c>
      <c r="S9" s="72">
        <f>IF(RES_hh_fec!S9=0,0,1000*11630*RES_hh_fec!S9/RES_hh_num!S9)</f>
        <v>10540.092010378032</v>
      </c>
      <c r="T9" s="72">
        <f>IF(RES_hh_fec!T9=0,0,1000*11630*RES_hh_fec!T9/RES_hh_num!T9)</f>
        <v>10762.018404574148</v>
      </c>
      <c r="U9" s="72">
        <f>IF(RES_hh_fec!U9=0,0,1000*11630*RES_hh_fec!U9/RES_hh_num!U9)</f>
        <v>10948.898087338061</v>
      </c>
      <c r="V9" s="72">
        <f>IF(RES_hh_fec!V9=0,0,1000*11630*RES_hh_fec!V9/RES_hh_num!V9)</f>
        <v>9895.2741761117086</v>
      </c>
      <c r="W9" s="72">
        <f>IF(RES_hh_fec!W9=0,0,1000*11630*RES_hh_fec!W9/RES_hh_num!W9)</f>
        <v>11058.534248082242</v>
      </c>
      <c r="X9" s="72">
        <f>IF(RES_hh_fec!X9=0,0,1000*11630*RES_hh_fec!X9/RES_hh_num!X9)</f>
        <v>11608.598039733361</v>
      </c>
      <c r="Y9" s="72">
        <f>IF(RES_hh_fec!Y9=0,0,1000*11630*RES_hh_fec!Y9/RES_hh_num!Y9)</f>
        <v>9165.803417547726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8769.6963662399321</v>
      </c>
      <c r="F10" s="72">
        <f>IF(RES_hh_fec!F10=0,0,1000*11630*RES_hh_fec!F10/RES_hh_num!F10)</f>
        <v>12329.74766118723</v>
      </c>
      <c r="G10" s="72">
        <f>IF(RES_hh_fec!G10=0,0,1000*11630*RES_hh_fec!G10/RES_hh_num!G10)</f>
        <v>10336.020114549279</v>
      </c>
      <c r="H10" s="72">
        <f>IF(RES_hh_fec!H10=0,0,1000*11630*RES_hh_fec!H10/RES_hh_num!H10)</f>
        <v>9539.2014034631738</v>
      </c>
      <c r="I10" s="72">
        <f>IF(RES_hh_fec!I10=0,0,1000*11630*RES_hh_fec!I10/RES_hh_num!I10)</f>
        <v>7538.3853942840033</v>
      </c>
      <c r="J10" s="72">
        <f>IF(RES_hh_fec!J10=0,0,1000*11630*RES_hh_fec!J10/RES_hh_num!J10)</f>
        <v>8185.8918801772861</v>
      </c>
      <c r="K10" s="72">
        <f>IF(RES_hh_fec!K10=0,0,1000*11630*RES_hh_fec!K10/RES_hh_num!K10)</f>
        <v>8186.8424256647004</v>
      </c>
      <c r="L10" s="72">
        <f>IF(RES_hh_fec!L10=0,0,1000*11630*RES_hh_fec!L10/RES_hh_num!L10)</f>
        <v>10162.585869557741</v>
      </c>
      <c r="M10" s="72">
        <f>IF(RES_hh_fec!M10=0,0,1000*11630*RES_hh_fec!M10/RES_hh_num!M10)</f>
        <v>8976.7464800170055</v>
      </c>
      <c r="N10" s="72">
        <f>IF(RES_hh_fec!N10=0,0,1000*11630*RES_hh_fec!N10/RES_hh_num!N10)</f>
        <v>10275.912096599626</v>
      </c>
      <c r="O10" s="72">
        <f>IF(RES_hh_fec!O10=0,0,1000*11630*RES_hh_fec!O10/RES_hh_num!O10)</f>
        <v>10032.903257680016</v>
      </c>
      <c r="P10" s="72">
        <f>IF(RES_hh_fec!P10=0,0,1000*11630*RES_hh_fec!P10/RES_hh_num!P10)</f>
        <v>8389.9700734948037</v>
      </c>
      <c r="Q10" s="72">
        <f>IF(RES_hh_fec!Q10=0,0,1000*11630*RES_hh_fec!Q10/RES_hh_num!Q10)</f>
        <v>8706.7250407088395</v>
      </c>
      <c r="R10" s="72">
        <f>IF(RES_hh_fec!R10=0,0,1000*11630*RES_hh_fec!R10/RES_hh_num!R10)</f>
        <v>10756.282331535427</v>
      </c>
      <c r="S10" s="72">
        <f>IF(RES_hh_fec!S10=0,0,1000*11630*RES_hh_fec!S10/RES_hh_num!S10)</f>
        <v>10107.722581798793</v>
      </c>
      <c r="T10" s="72">
        <f>IF(RES_hh_fec!T10=0,0,1000*11630*RES_hh_fec!T10/RES_hh_num!T10)</f>
        <v>8267.0412840578265</v>
      </c>
      <c r="U10" s="72">
        <f>IF(RES_hh_fec!U10=0,0,1000*11630*RES_hh_fec!U10/RES_hh_num!U10)</f>
        <v>9006.4112306964853</v>
      </c>
      <c r="V10" s="72">
        <f>IF(RES_hh_fec!V10=0,0,1000*11630*RES_hh_fec!V10/RES_hh_num!V10)</f>
        <v>8126.6294663962271</v>
      </c>
      <c r="W10" s="72">
        <f>IF(RES_hh_fec!W10=0,0,1000*11630*RES_hh_fec!W10/RES_hh_num!W10)</f>
        <v>11412.599384548193</v>
      </c>
      <c r="X10" s="72">
        <f>IF(RES_hh_fec!X10=0,0,1000*11630*RES_hh_fec!X10/RES_hh_num!X10)</f>
        <v>9589.3722216048627</v>
      </c>
      <c r="Y10" s="72">
        <f>IF(RES_hh_fec!Y10=0,0,1000*11630*RES_hh_fec!Y10/RES_hh_num!Y10)</f>
        <v>9963.3668197675142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10049.017033022872</v>
      </c>
      <c r="C11" s="72">
        <f>IF(RES_hh_fec!C11=0,0,1000*11630*RES_hh_fec!C11/RES_hh_num!C11)</f>
        <v>10413.290117773502</v>
      </c>
      <c r="D11" s="72">
        <f>IF(RES_hh_fec!D11=0,0,1000*11630*RES_hh_fec!D11/RES_hh_num!D11)</f>
        <v>10456.123723317201</v>
      </c>
      <c r="E11" s="72">
        <f>IF(RES_hh_fec!E11=0,0,1000*11630*RES_hh_fec!E11/RES_hh_num!E11)</f>
        <v>9162.5816522698133</v>
      </c>
      <c r="F11" s="72">
        <f>IF(RES_hh_fec!F11=0,0,1000*11630*RES_hh_fec!F11/RES_hh_num!F11)</f>
        <v>9822.9606879721487</v>
      </c>
      <c r="G11" s="72">
        <f>IF(RES_hh_fec!G11=0,0,1000*11630*RES_hh_fec!G11/RES_hh_num!G11)</f>
        <v>9643.4506936510224</v>
      </c>
      <c r="H11" s="72">
        <f>IF(RES_hh_fec!H11=0,0,1000*11630*RES_hh_fec!H11/RES_hh_num!H11)</f>
        <v>9014.5560467762116</v>
      </c>
      <c r="I11" s="72">
        <f>IF(RES_hh_fec!I11=0,0,1000*11630*RES_hh_fec!I11/RES_hh_num!I11)</f>
        <v>8230.9263003251945</v>
      </c>
      <c r="J11" s="72">
        <f>IF(RES_hh_fec!J11=0,0,1000*11630*RES_hh_fec!J11/RES_hh_num!J11)</f>
        <v>8848.3870198439454</v>
      </c>
      <c r="K11" s="72">
        <f>IF(RES_hh_fec!K11=0,0,1000*11630*RES_hh_fec!K11/RES_hh_num!K11)</f>
        <v>8600.2873391511639</v>
      </c>
      <c r="L11" s="72">
        <f>IF(RES_hh_fec!L11=0,0,1000*11630*RES_hh_fec!L11/RES_hh_num!L11)</f>
        <v>9728.6907138064234</v>
      </c>
      <c r="M11" s="72">
        <f>IF(RES_hh_fec!M11=0,0,1000*11630*RES_hh_fec!M11/RES_hh_num!M11)</f>
        <v>8626.0909420830831</v>
      </c>
      <c r="N11" s="72">
        <f>IF(RES_hh_fec!N11=0,0,1000*11630*RES_hh_fec!N11/RES_hh_num!N11)</f>
        <v>7585.3608422076004</v>
      </c>
      <c r="O11" s="72">
        <f>IF(RES_hh_fec!O11=0,0,1000*11630*RES_hh_fec!O11/RES_hh_num!O11)</f>
        <v>10353.694169917766</v>
      </c>
      <c r="P11" s="72">
        <f>IF(RES_hh_fec!P11=0,0,1000*11630*RES_hh_fec!P11/RES_hh_num!P11)</f>
        <v>8173.3792116105051</v>
      </c>
      <c r="Q11" s="72">
        <f>IF(RES_hh_fec!Q11=0,0,1000*11630*RES_hh_fec!Q11/RES_hh_num!Q11)</f>
        <v>8666.4678366827011</v>
      </c>
      <c r="R11" s="72">
        <f>IF(RES_hh_fec!R11=0,0,1000*11630*RES_hh_fec!R11/RES_hh_num!R11)</f>
        <v>9330.3196164226192</v>
      </c>
      <c r="S11" s="72">
        <f>IF(RES_hh_fec!S11=0,0,1000*11630*RES_hh_fec!S11/RES_hh_num!S11)</f>
        <v>9446.2481280944539</v>
      </c>
      <c r="T11" s="72">
        <f>IF(RES_hh_fec!T11=0,0,1000*11630*RES_hh_fec!T11/RES_hh_num!T11)</f>
        <v>8294.18844300409</v>
      </c>
      <c r="U11" s="72">
        <f>IF(RES_hh_fec!U11=0,0,1000*11630*RES_hh_fec!U11/RES_hh_num!U11)</f>
        <v>9371.249227816661</v>
      </c>
      <c r="V11" s="72">
        <f>IF(RES_hh_fec!V11=0,0,1000*11630*RES_hh_fec!V11/RES_hh_num!V11)</f>
        <v>9568.628083475227</v>
      </c>
      <c r="W11" s="72">
        <f>IF(RES_hh_fec!W11=0,0,1000*11630*RES_hh_fec!W11/RES_hh_num!W11)</f>
        <v>9716.8566345743457</v>
      </c>
      <c r="X11" s="72">
        <f>IF(RES_hh_fec!X11=0,0,1000*11630*RES_hh_fec!X11/RES_hh_num!X11)</f>
        <v>9256.2928894506276</v>
      </c>
      <c r="Y11" s="72">
        <f>IF(RES_hh_fec!Y11=0,0,1000*11630*RES_hh_fec!Y11/RES_hh_num!Y11)</f>
        <v>9149.8145087969551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4661.4546373689782</v>
      </c>
      <c r="C12" s="72">
        <f>IF(RES_hh_fec!C12=0,0,1000*11630*RES_hh_fec!C12/RES_hh_num!C12)</f>
        <v>5064.941209108787</v>
      </c>
      <c r="D12" s="72">
        <f>IF(RES_hh_fec!D12=0,0,1000*11630*RES_hh_fec!D12/RES_hh_num!D12)</f>
        <v>4768.8803901477077</v>
      </c>
      <c r="E12" s="72">
        <f>IF(RES_hh_fec!E12=0,0,1000*11630*RES_hh_fec!E12/RES_hh_num!E12)</f>
        <v>4693.5110827587032</v>
      </c>
      <c r="F12" s="72">
        <f>IF(RES_hh_fec!F12=0,0,1000*11630*RES_hh_fec!F12/RES_hh_num!F12)</f>
        <v>4109.9065377401921</v>
      </c>
      <c r="G12" s="72">
        <f>IF(RES_hh_fec!G12=0,0,1000*11630*RES_hh_fec!G12/RES_hh_num!G12)</f>
        <v>3651.6766541223092</v>
      </c>
      <c r="H12" s="72">
        <f>IF(RES_hh_fec!H12=0,0,1000*11630*RES_hh_fec!H12/RES_hh_num!H12)</f>
        <v>3518.6109499477516</v>
      </c>
      <c r="I12" s="72">
        <f>IF(RES_hh_fec!I12=0,0,1000*11630*RES_hh_fec!I12/RES_hh_num!I12)</f>
        <v>3316.0200680393427</v>
      </c>
      <c r="J12" s="72">
        <f>IF(RES_hh_fec!J12=0,0,1000*11630*RES_hh_fec!J12/RES_hh_num!J12)</f>
        <v>3399.2385792776436</v>
      </c>
      <c r="K12" s="72">
        <f>IF(RES_hh_fec!K12=0,0,1000*11630*RES_hh_fec!K12/RES_hh_num!K12)</f>
        <v>3302.4798248781276</v>
      </c>
      <c r="L12" s="72">
        <f>IF(RES_hh_fec!L12=0,0,1000*11630*RES_hh_fec!L12/RES_hh_num!L12)</f>
        <v>3283.7710536672716</v>
      </c>
      <c r="M12" s="72">
        <f>IF(RES_hh_fec!M12=0,0,1000*11630*RES_hh_fec!M12/RES_hh_num!M12)</f>
        <v>3163.0357645700315</v>
      </c>
      <c r="N12" s="72">
        <f>IF(RES_hh_fec!N12=0,0,1000*11630*RES_hh_fec!N12/RES_hh_num!N12)</f>
        <v>3164.6217172493825</v>
      </c>
      <c r="O12" s="72">
        <f>IF(RES_hh_fec!O12=0,0,1000*11630*RES_hh_fec!O12/RES_hh_num!O12)</f>
        <v>3130.2779544487639</v>
      </c>
      <c r="P12" s="72">
        <f>IF(RES_hh_fec!P12=0,0,1000*11630*RES_hh_fec!P12/RES_hh_num!P12)</f>
        <v>2921.2591289240167</v>
      </c>
      <c r="Q12" s="72">
        <f>IF(RES_hh_fec!Q12=0,0,1000*11630*RES_hh_fec!Q12/RES_hh_num!Q12)</f>
        <v>2848.1036966335073</v>
      </c>
      <c r="R12" s="72">
        <f>IF(RES_hh_fec!R12=0,0,1000*11630*RES_hh_fec!R12/RES_hh_num!R12)</f>
        <v>2813.2392213121643</v>
      </c>
      <c r="S12" s="72">
        <f>IF(RES_hh_fec!S12=0,0,1000*11630*RES_hh_fec!S12/RES_hh_num!S12)</f>
        <v>2797.5873034582291</v>
      </c>
      <c r="T12" s="72">
        <f>IF(RES_hh_fec!T12=0,0,1000*11630*RES_hh_fec!T12/RES_hh_num!T12)</f>
        <v>2756.7604220419112</v>
      </c>
      <c r="U12" s="72">
        <f>IF(RES_hh_fec!U12=0,0,1000*11630*RES_hh_fec!U12/RES_hh_num!U12)</f>
        <v>2783.7718933617912</v>
      </c>
      <c r="V12" s="72">
        <f>IF(RES_hh_fec!V12=0,0,1000*11630*RES_hh_fec!V12/RES_hh_num!V12)</f>
        <v>2796.3884655273882</v>
      </c>
      <c r="W12" s="72">
        <f>IF(RES_hh_fec!W12=0,0,1000*11630*RES_hh_fec!W12/RES_hh_num!W12)</f>
        <v>2686.1269893648764</v>
      </c>
      <c r="X12" s="72">
        <f>IF(RES_hh_fec!X12=0,0,1000*11630*RES_hh_fec!X12/RES_hh_num!X12)</f>
        <v>2661.5634993944973</v>
      </c>
      <c r="Y12" s="72">
        <f>IF(RES_hh_fec!Y12=0,0,1000*11630*RES_hh_fec!Y12/RES_hh_num!Y12)</f>
        <v>2734.3106898867882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10871.516680894423</v>
      </c>
      <c r="C13" s="74">
        <f>IF(RES_hh_fec!C13=0,0,1000*11630*RES_hh_fec!C13/RES_hh_num!C13)</f>
        <v>11765.152896729389</v>
      </c>
      <c r="D13" s="74">
        <f>IF(RES_hh_fec!D13=0,0,1000*11630*RES_hh_fec!D13/RES_hh_num!D13)</f>
        <v>11232.633477131285</v>
      </c>
      <c r="E13" s="74">
        <f>IF(RES_hh_fec!E13=0,0,1000*11630*RES_hh_fec!E13/RES_hh_num!E13)</f>
        <v>11161.330994555723</v>
      </c>
      <c r="F13" s="74">
        <f>IF(RES_hh_fec!F13=0,0,1000*11630*RES_hh_fec!F13/RES_hh_num!F13)</f>
        <v>10662.516798099641</v>
      </c>
      <c r="G13" s="74">
        <f>IF(RES_hh_fec!G13=0,0,1000*11630*RES_hh_fec!G13/RES_hh_num!G13)</f>
        <v>10371.022958895574</v>
      </c>
      <c r="H13" s="74">
        <f>IF(RES_hh_fec!H13=0,0,1000*11630*RES_hh_fec!H13/RES_hh_num!H13)</f>
        <v>10252.576378362039</v>
      </c>
      <c r="I13" s="74">
        <f>IF(RES_hh_fec!I13=0,0,1000*11630*RES_hh_fec!I13/RES_hh_num!I13)</f>
        <v>8855.7529328312594</v>
      </c>
      <c r="J13" s="74">
        <f>IF(RES_hh_fec!J13=0,0,1000*11630*RES_hh_fec!J13/RES_hh_num!J13)</f>
        <v>9816.5413430317476</v>
      </c>
      <c r="K13" s="74">
        <f>IF(RES_hh_fec!K13=0,0,1000*11630*RES_hh_fec!K13/RES_hh_num!K13)</f>
        <v>9426.0476578081289</v>
      </c>
      <c r="L13" s="74">
        <f>IF(RES_hh_fec!L13=0,0,1000*11630*RES_hh_fec!L13/RES_hh_num!L13)</f>
        <v>10451.017622216066</v>
      </c>
      <c r="M13" s="74">
        <f>IF(RES_hh_fec!M13=0,0,1000*11630*RES_hh_fec!M13/RES_hh_num!M13)</f>
        <v>9020.6582274619723</v>
      </c>
      <c r="N13" s="74">
        <f>IF(RES_hh_fec!N13=0,0,1000*11630*RES_hh_fec!N13/RES_hh_num!N13)</f>
        <v>9836.1014788762932</v>
      </c>
      <c r="O13" s="74">
        <f>IF(RES_hh_fec!O13=0,0,1000*11630*RES_hh_fec!O13/RES_hh_num!O13)</f>
        <v>10991.165808991633</v>
      </c>
      <c r="P13" s="74">
        <f>IF(RES_hh_fec!P13=0,0,1000*11630*RES_hh_fec!P13/RES_hh_num!P13)</f>
        <v>8931.4306530718204</v>
      </c>
      <c r="Q13" s="74">
        <f>IF(RES_hh_fec!Q13=0,0,1000*11630*RES_hh_fec!Q13/RES_hh_num!Q13)</f>
        <v>9358.0073945458043</v>
      </c>
      <c r="R13" s="74">
        <f>IF(RES_hh_fec!R13=0,0,1000*11630*RES_hh_fec!R13/RES_hh_num!R13)</f>
        <v>9625.4035726155471</v>
      </c>
      <c r="S13" s="74">
        <f>IF(RES_hh_fec!S13=0,0,1000*11630*RES_hh_fec!S13/RES_hh_num!S13)</f>
        <v>10019.541271301357</v>
      </c>
      <c r="T13" s="74">
        <f>IF(RES_hh_fec!T13=0,0,1000*11630*RES_hh_fec!T13/RES_hh_num!T13)</f>
        <v>9793.7370802446858</v>
      </c>
      <c r="U13" s="74">
        <f>IF(RES_hh_fec!U13=0,0,1000*11630*RES_hh_fec!U13/RES_hh_num!U13)</f>
        <v>9719.781777234457</v>
      </c>
      <c r="V13" s="74">
        <f>IF(RES_hh_fec!V13=0,0,1000*11630*RES_hh_fec!V13/RES_hh_num!V13)</f>
        <v>9723.4872599417904</v>
      </c>
      <c r="W13" s="74">
        <f>IF(RES_hh_fec!W13=0,0,1000*11630*RES_hh_fec!W13/RES_hh_num!W13)</f>
        <v>9801.3943708581028</v>
      </c>
      <c r="X13" s="74">
        <f>IF(RES_hh_fec!X13=0,0,1000*11630*RES_hh_fec!X13/RES_hh_num!X13)</f>
        <v>10473.440433847009</v>
      </c>
      <c r="Y13" s="74">
        <f>IF(RES_hh_fec!Y13=0,0,1000*11630*RES_hh_fec!Y13/RES_hh_num!Y13)</f>
        <v>9326.8040185645405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167.76124278988092</v>
      </c>
      <c r="C14" s="76">
        <f>IF(RES_hh_fec!C14=0,0,1000*11630*RES_hh_fec!C14/RES_hh_num!C14)</f>
        <v>181.36194088545247</v>
      </c>
      <c r="D14" s="76">
        <f>IF(RES_hh_fec!D14=0,0,1000*11630*RES_hh_fec!D14/RES_hh_num!D14)</f>
        <v>168.58144533162181</v>
      </c>
      <c r="E14" s="76">
        <f>IF(RES_hh_fec!E14=0,0,1000*11630*RES_hh_fec!E14/RES_hh_num!E14)</f>
        <v>162.34004292898487</v>
      </c>
      <c r="F14" s="76">
        <f>IF(RES_hh_fec!F14=0,0,1000*11630*RES_hh_fec!F14/RES_hh_num!F14)</f>
        <v>153.46192720455454</v>
      </c>
      <c r="G14" s="76">
        <f>IF(RES_hh_fec!G14=0,0,1000*11630*RES_hh_fec!G14/RES_hh_num!G14)</f>
        <v>148.22441028196758</v>
      </c>
      <c r="H14" s="76">
        <f>IF(RES_hh_fec!H14=0,0,1000*11630*RES_hh_fec!H14/RES_hh_num!H14)</f>
        <v>148.32807581134674</v>
      </c>
      <c r="I14" s="76">
        <f>IF(RES_hh_fec!I14=0,0,1000*11630*RES_hh_fec!I14/RES_hh_num!I14)</f>
        <v>116.14203947109701</v>
      </c>
      <c r="J14" s="76">
        <f>IF(RES_hh_fec!J14=0,0,1000*11630*RES_hh_fec!J14/RES_hh_num!J14)</f>
        <v>137.99813101322718</v>
      </c>
      <c r="K14" s="76">
        <f>IF(RES_hh_fec!K14=0,0,1000*11630*RES_hh_fec!K14/RES_hh_num!K14)</f>
        <v>128.86903606326487</v>
      </c>
      <c r="L14" s="76">
        <f>IF(RES_hh_fec!L14=0,0,1000*11630*RES_hh_fec!L14/RES_hh_num!L14)</f>
        <v>140.26855649023204</v>
      </c>
      <c r="M14" s="76">
        <f>IF(RES_hh_fec!M14=0,0,1000*11630*RES_hh_fec!M14/RES_hh_num!M14)</f>
        <v>118.2208445173378</v>
      </c>
      <c r="N14" s="76">
        <f>IF(RES_hh_fec!N14=0,0,1000*11630*RES_hh_fec!N14/RES_hh_num!N14)</f>
        <v>130.73390805937947</v>
      </c>
      <c r="O14" s="76">
        <f>IF(RES_hh_fec!O14=0,0,1000*11630*RES_hh_fec!O14/RES_hh_num!O14)</f>
        <v>145.93377922858414</v>
      </c>
      <c r="P14" s="76">
        <f>IF(RES_hh_fec!P14=0,0,1000*11630*RES_hh_fec!P14/RES_hh_num!P14)</f>
        <v>117.91538721291283</v>
      </c>
      <c r="Q14" s="76">
        <f>IF(RES_hh_fec!Q14=0,0,1000*11630*RES_hh_fec!Q14/RES_hh_num!Q14)</f>
        <v>122.57296420624959</v>
      </c>
      <c r="R14" s="76">
        <f>IF(RES_hh_fec!R14=0,0,1000*11630*RES_hh_fec!R14/RES_hh_num!R14)</f>
        <v>130.55695676710647</v>
      </c>
      <c r="S14" s="76">
        <f>IF(RES_hh_fec!S14=0,0,1000*11630*RES_hh_fec!S14/RES_hh_num!S14)</f>
        <v>127.39328774189833</v>
      </c>
      <c r="T14" s="76">
        <f>IF(RES_hh_fec!T14=0,0,1000*11630*RES_hh_fec!T14/RES_hh_num!T14)</f>
        <v>125.99628179256683</v>
      </c>
      <c r="U14" s="76">
        <f>IF(RES_hh_fec!U14=0,0,1000*11630*RES_hh_fec!U14/RES_hh_num!U14)</f>
        <v>133.15597045546497</v>
      </c>
      <c r="V14" s="76">
        <f>IF(RES_hh_fec!V14=0,0,1000*11630*RES_hh_fec!V14/RES_hh_num!V14)</f>
        <v>136.71988354377828</v>
      </c>
      <c r="W14" s="76">
        <f>IF(RES_hh_fec!W14=0,0,1000*11630*RES_hh_fec!W14/RES_hh_num!W14)</f>
        <v>136.09139973211074</v>
      </c>
      <c r="X14" s="76">
        <f>IF(RES_hh_fec!X14=0,0,1000*11630*RES_hh_fec!X14/RES_hh_num!X14)</f>
        <v>135.57317849377773</v>
      </c>
      <c r="Y14" s="76">
        <f>IF(RES_hh_fec!Y14=0,0,1000*11630*RES_hh_fec!Y14/RES_hh_num!Y14)</f>
        <v>128.32823662979482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15.176573474156042</v>
      </c>
      <c r="C15" s="69">
        <f t="shared" si="0"/>
        <v>15.068724874422617</v>
      </c>
      <c r="D15" s="69">
        <f t="shared" si="0"/>
        <v>14.977793822623976</v>
      </c>
      <c r="E15" s="69">
        <f t="shared" si="0"/>
        <v>28.071068249788929</v>
      </c>
      <c r="F15" s="69">
        <f t="shared" si="0"/>
        <v>15.333574833720252</v>
      </c>
      <c r="G15" s="69">
        <f t="shared" si="0"/>
        <v>16.629584260634921</v>
      </c>
      <c r="H15" s="69">
        <f t="shared" si="0"/>
        <v>26.179092112434695</v>
      </c>
      <c r="I15" s="69">
        <f t="shared" si="0"/>
        <v>20.620087623094644</v>
      </c>
      <c r="J15" s="69">
        <f t="shared" si="0"/>
        <v>22.829370375151793</v>
      </c>
      <c r="K15" s="69">
        <f t="shared" si="0"/>
        <v>23.709823212777057</v>
      </c>
      <c r="L15" s="69">
        <f t="shared" si="0"/>
        <v>27.847562611251899</v>
      </c>
      <c r="M15" s="69">
        <f t="shared" si="0"/>
        <v>30.200139274359284</v>
      </c>
      <c r="N15" s="69">
        <f t="shared" si="0"/>
        <v>30.098849374271452</v>
      </c>
      <c r="O15" s="69">
        <f t="shared" si="0"/>
        <v>29.999347207963911</v>
      </c>
      <c r="P15" s="69">
        <f t="shared" si="0"/>
        <v>29.122063726528818</v>
      </c>
      <c r="Q15" s="69">
        <f t="shared" si="0"/>
        <v>28.087627360499628</v>
      </c>
      <c r="R15" s="69">
        <f t="shared" si="0"/>
        <v>29.941218630477152</v>
      </c>
      <c r="S15" s="69">
        <f t="shared" si="0"/>
        <v>31.690947289256336</v>
      </c>
      <c r="T15" s="69">
        <f t="shared" si="0"/>
        <v>29.797619429049231</v>
      </c>
      <c r="U15" s="69">
        <f t="shared" si="0"/>
        <v>30.285531125002347</v>
      </c>
      <c r="V15" s="69">
        <f t="shared" si="0"/>
        <v>30.676012863709733</v>
      </c>
      <c r="W15" s="69">
        <f t="shared" si="0"/>
        <v>33.488024452495608</v>
      </c>
      <c r="X15" s="69">
        <f t="shared" si="0"/>
        <v>32.25167692974636</v>
      </c>
      <c r="Y15" s="69">
        <f t="shared" si="0"/>
        <v>30.741612888113885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15.176573474156042</v>
      </c>
      <c r="C16" s="72">
        <f>IF(RES_hh_fec!C16=0,0,1000*11630*RES_hh_fec!C16/RES_hh_num!C$3)</f>
        <v>15.068724874422617</v>
      </c>
      <c r="D16" s="72">
        <f>IF(RES_hh_fec!D16=0,0,1000*11630*RES_hh_fec!D16/RES_hh_num!D$3)</f>
        <v>14.977793822623976</v>
      </c>
      <c r="E16" s="72">
        <f>IF(RES_hh_fec!E16=0,0,1000*11630*RES_hh_fec!E16/RES_hh_num!E$3)</f>
        <v>28.071068249788929</v>
      </c>
      <c r="F16" s="72">
        <f>IF(RES_hh_fec!F16=0,0,1000*11630*RES_hh_fec!F16/RES_hh_num!F$3)</f>
        <v>15.333574833720252</v>
      </c>
      <c r="G16" s="72">
        <f>IF(RES_hh_fec!G16=0,0,1000*11630*RES_hh_fec!G16/RES_hh_num!G$3)</f>
        <v>16.629584260634921</v>
      </c>
      <c r="H16" s="72">
        <f>IF(RES_hh_fec!H16=0,0,1000*11630*RES_hh_fec!H16/RES_hh_num!H$3)</f>
        <v>26.179092112434695</v>
      </c>
      <c r="I16" s="72">
        <f>IF(RES_hh_fec!I16=0,0,1000*11630*RES_hh_fec!I16/RES_hh_num!I$3)</f>
        <v>20.620087623094644</v>
      </c>
      <c r="J16" s="72">
        <f>IF(RES_hh_fec!J16=0,0,1000*11630*RES_hh_fec!J16/RES_hh_num!J$3)</f>
        <v>22.829370375151793</v>
      </c>
      <c r="K16" s="72">
        <f>IF(RES_hh_fec!K16=0,0,1000*11630*RES_hh_fec!K16/RES_hh_num!K$3)</f>
        <v>23.709823212777057</v>
      </c>
      <c r="L16" s="72">
        <f>IF(RES_hh_fec!L16=0,0,1000*11630*RES_hh_fec!L16/RES_hh_num!L$3)</f>
        <v>27.847562611251899</v>
      </c>
      <c r="M16" s="72">
        <f>IF(RES_hh_fec!M16=0,0,1000*11630*RES_hh_fec!M16/RES_hh_num!M$3)</f>
        <v>30.200139274359284</v>
      </c>
      <c r="N16" s="72">
        <f>IF(RES_hh_fec!N16=0,0,1000*11630*RES_hh_fec!N16/RES_hh_num!N$3)</f>
        <v>30.098849374271452</v>
      </c>
      <c r="O16" s="72">
        <f>IF(RES_hh_fec!O16=0,0,1000*11630*RES_hh_fec!O16/RES_hh_num!O$3)</f>
        <v>29.999347207963911</v>
      </c>
      <c r="P16" s="72">
        <f>IF(RES_hh_fec!P16=0,0,1000*11630*RES_hh_fec!P16/RES_hh_num!P$3)</f>
        <v>29.122063726528818</v>
      </c>
      <c r="Q16" s="72">
        <f>IF(RES_hh_fec!Q16=0,0,1000*11630*RES_hh_fec!Q16/RES_hh_num!Q$3)</f>
        <v>28.087627360499628</v>
      </c>
      <c r="R16" s="72">
        <f>IF(RES_hh_fec!R16=0,0,1000*11630*RES_hh_fec!R16/RES_hh_num!R$3)</f>
        <v>29.941218630477152</v>
      </c>
      <c r="S16" s="72">
        <f>IF(RES_hh_fec!S16=0,0,1000*11630*RES_hh_fec!S16/RES_hh_num!S$3)</f>
        <v>31.690947289256336</v>
      </c>
      <c r="T16" s="72">
        <f>IF(RES_hh_fec!T16=0,0,1000*11630*RES_hh_fec!T16/RES_hh_num!T$3)</f>
        <v>29.797619429049231</v>
      </c>
      <c r="U16" s="72">
        <f>IF(RES_hh_fec!U16=0,0,1000*11630*RES_hh_fec!U16/RES_hh_num!U$3)</f>
        <v>30.285531125002347</v>
      </c>
      <c r="V16" s="72">
        <f>IF(RES_hh_fec!V16=0,0,1000*11630*RES_hh_fec!V16/RES_hh_num!V$3)</f>
        <v>30.676012863709733</v>
      </c>
      <c r="W16" s="72">
        <f>IF(RES_hh_fec!W16=0,0,1000*11630*RES_hh_fec!W16/RES_hh_num!W$3)</f>
        <v>33.488024452495608</v>
      </c>
      <c r="X16" s="72">
        <f>IF(RES_hh_fec!X16=0,0,1000*11630*RES_hh_fec!X16/RES_hh_num!X$3)</f>
        <v>32.25167692974636</v>
      </c>
      <c r="Y16" s="72">
        <f>IF(RES_hh_fec!Y16=0,0,1000*11630*RES_hh_fec!Y16/RES_hh_num!Y$3)</f>
        <v>30.741612888113885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2369.6760329850813</v>
      </c>
      <c r="C17" s="69">
        <f>IF(RES_hh_fec!C17=0,0,1000*11630*RES_hh_fec!C17/RES_hh_num!C17)</f>
        <v>2469.2038433334092</v>
      </c>
      <c r="D17" s="69">
        <f>IF(RES_hh_fec!D17=0,0,1000*11630*RES_hh_fec!D17/RES_hh_num!D17)</f>
        <v>2505.618950027158</v>
      </c>
      <c r="E17" s="69">
        <f>IF(RES_hh_fec!E17=0,0,1000*11630*RES_hh_fec!E17/RES_hh_num!E17)</f>
        <v>2548.5779371580147</v>
      </c>
      <c r="F17" s="69">
        <f>IF(RES_hh_fec!F17=0,0,1000*11630*RES_hh_fec!F17/RES_hh_num!F17)</f>
        <v>2568.330459077049</v>
      </c>
      <c r="G17" s="69">
        <f>IF(RES_hh_fec!G17=0,0,1000*11630*RES_hh_fec!G17/RES_hh_num!G17)</f>
        <v>2589.2012310836526</v>
      </c>
      <c r="H17" s="69">
        <f>IF(RES_hh_fec!H17=0,0,1000*11630*RES_hh_fec!H17/RES_hh_num!H17)</f>
        <v>2545.4114361552638</v>
      </c>
      <c r="I17" s="69">
        <f>IF(RES_hh_fec!I17=0,0,1000*11630*RES_hh_fec!I17/RES_hh_num!I17)</f>
        <v>2467.745853608139</v>
      </c>
      <c r="J17" s="69">
        <f>IF(RES_hh_fec!J17=0,0,1000*11630*RES_hh_fec!J17/RES_hh_num!J17)</f>
        <v>2509.6617587713445</v>
      </c>
      <c r="K17" s="69">
        <f>IF(RES_hh_fec!K17=0,0,1000*11630*RES_hh_fec!K17/RES_hh_num!K17)</f>
        <v>2477.1849613817162</v>
      </c>
      <c r="L17" s="69">
        <f>IF(RES_hh_fec!L17=0,0,1000*11630*RES_hh_fec!L17/RES_hh_num!L17)</f>
        <v>2516.0072505071084</v>
      </c>
      <c r="M17" s="69">
        <f>IF(RES_hh_fec!M17=0,0,1000*11630*RES_hh_fec!M17/RES_hh_num!M17)</f>
        <v>2502.4723453234583</v>
      </c>
      <c r="N17" s="69">
        <f>IF(RES_hh_fec!N17=0,0,1000*11630*RES_hh_fec!N17/RES_hh_num!N17)</f>
        <v>2444.7108914981482</v>
      </c>
      <c r="O17" s="69">
        <f>IF(RES_hh_fec!O17=0,0,1000*11630*RES_hh_fec!O17/RES_hh_num!O17)</f>
        <v>2259.0917151335821</v>
      </c>
      <c r="P17" s="69">
        <f>IF(RES_hh_fec!P17=0,0,1000*11630*RES_hh_fec!P17/RES_hh_num!P17)</f>
        <v>2257.6647933281861</v>
      </c>
      <c r="Q17" s="69">
        <f>IF(RES_hh_fec!Q17=0,0,1000*11630*RES_hh_fec!Q17/RES_hh_num!Q17)</f>
        <v>2204.1363699628514</v>
      </c>
      <c r="R17" s="69">
        <f>IF(RES_hh_fec!R17=0,0,1000*11630*RES_hh_fec!R17/RES_hh_num!R17)</f>
        <v>2185.2548778716405</v>
      </c>
      <c r="S17" s="69">
        <f>IF(RES_hh_fec!S17=0,0,1000*11630*RES_hh_fec!S17/RES_hh_num!S17)</f>
        <v>2283.8706566916094</v>
      </c>
      <c r="T17" s="69">
        <f>IF(RES_hh_fec!T17=0,0,1000*11630*RES_hh_fec!T17/RES_hh_num!T17)</f>
        <v>2375.6346391301417</v>
      </c>
      <c r="U17" s="69">
        <f>IF(RES_hh_fec!U17=0,0,1000*11630*RES_hh_fec!U17/RES_hh_num!U17)</f>
        <v>2321.780521300564</v>
      </c>
      <c r="V17" s="69">
        <f>IF(RES_hh_fec!V17=0,0,1000*11630*RES_hh_fec!V17/RES_hh_num!V17)</f>
        <v>2333.8566779842854</v>
      </c>
      <c r="W17" s="69">
        <f>IF(RES_hh_fec!W17=0,0,1000*11630*RES_hh_fec!W17/RES_hh_num!W17)</f>
        <v>2283.1922487400666</v>
      </c>
      <c r="X17" s="69">
        <f>IF(RES_hh_fec!X17=0,0,1000*11630*RES_hh_fec!X17/RES_hh_num!X17)</f>
        <v>2358.7369470047756</v>
      </c>
      <c r="Y17" s="69">
        <f>IF(RES_hh_fec!Y17=0,0,1000*11630*RES_hh_fec!Y17/RES_hh_num!Y17)</f>
        <v>2123.9943092499775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2520.1557753593029</v>
      </c>
      <c r="C19" s="72">
        <f>IF(RES_hh_fec!C19=0,0,1000*11630*RES_hh_fec!C19/RES_hh_num!C19)</f>
        <v>2399.4715120398937</v>
      </c>
      <c r="D19" s="72">
        <f>IF(RES_hh_fec!D19=0,0,1000*11630*RES_hh_fec!D19/RES_hh_num!D19)</f>
        <v>2413.7399132071355</v>
      </c>
      <c r="E19" s="72">
        <f>IF(RES_hh_fec!E19=0,0,1000*11630*RES_hh_fec!E19/RES_hh_num!E19)</f>
        <v>2070.8351120785933</v>
      </c>
      <c r="F19" s="72">
        <f>IF(RES_hh_fec!F19=0,0,1000*11630*RES_hh_fec!F19/RES_hh_num!F19)</f>
        <v>2882.2634098994827</v>
      </c>
      <c r="G19" s="72">
        <f>IF(RES_hh_fec!G19=0,0,1000*11630*RES_hh_fec!G19/RES_hh_num!G19)</f>
        <v>2509.4417786668232</v>
      </c>
      <c r="H19" s="72">
        <f>IF(RES_hh_fec!H19=0,0,1000*11630*RES_hh_fec!H19/RES_hh_num!H19)</f>
        <v>2655.4465452925783</v>
      </c>
      <c r="I19" s="72">
        <f>IF(RES_hh_fec!I19=0,0,1000*11630*RES_hh_fec!I19/RES_hh_num!I19)</f>
        <v>2217.847401809704</v>
      </c>
      <c r="J19" s="72">
        <f>IF(RES_hh_fec!J19=0,0,1000*11630*RES_hh_fec!J19/RES_hh_num!J19)</f>
        <v>2546.3577937646796</v>
      </c>
      <c r="K19" s="72">
        <f>IF(RES_hh_fec!K19=0,0,1000*11630*RES_hh_fec!K19/RES_hh_num!K19)</f>
        <v>2480.7762991125901</v>
      </c>
      <c r="L19" s="72">
        <f>IF(RES_hh_fec!L19=0,0,1000*11630*RES_hh_fec!L19/RES_hh_num!L19)</f>
        <v>2579.2245950524962</v>
      </c>
      <c r="M19" s="72">
        <f>IF(RES_hh_fec!M19=0,0,1000*11630*RES_hh_fec!M19/RES_hh_num!M19)</f>
        <v>2791.6551169200679</v>
      </c>
      <c r="N19" s="72">
        <f>IF(RES_hh_fec!N19=0,0,1000*11630*RES_hh_fec!N19/RES_hh_num!N19)</f>
        <v>2532.3808291337746</v>
      </c>
      <c r="O19" s="72">
        <f>IF(RES_hh_fec!O19=0,0,1000*11630*RES_hh_fec!O19/RES_hh_num!O19)</f>
        <v>2242.6517279910336</v>
      </c>
      <c r="P19" s="72">
        <f>IF(RES_hh_fec!P19=0,0,1000*11630*RES_hh_fec!P19/RES_hh_num!P19)</f>
        <v>2330.1398162018577</v>
      </c>
      <c r="Q19" s="72">
        <f>IF(RES_hh_fec!Q19=0,0,1000*11630*RES_hh_fec!Q19/RES_hh_num!Q19)</f>
        <v>1820.0927712924467</v>
      </c>
      <c r="R19" s="72">
        <f>IF(RES_hh_fec!R19=0,0,1000*11630*RES_hh_fec!R19/RES_hh_num!R19)</f>
        <v>2375.60286966172</v>
      </c>
      <c r="S19" s="72">
        <f>IF(RES_hh_fec!S19=0,0,1000*11630*RES_hh_fec!S19/RES_hh_num!S19)</f>
        <v>1903.6794982530357</v>
      </c>
      <c r="T19" s="72">
        <f>IF(RES_hh_fec!T19=0,0,1000*11630*RES_hh_fec!T19/RES_hh_num!T19)</f>
        <v>2623.7976723646329</v>
      </c>
      <c r="U19" s="72">
        <f>IF(RES_hh_fec!U19=0,0,1000*11630*RES_hh_fec!U19/RES_hh_num!U19)</f>
        <v>2324.1019507500559</v>
      </c>
      <c r="V19" s="72">
        <f>IF(RES_hh_fec!V19=0,0,1000*11630*RES_hh_fec!V19/RES_hh_num!V19)</f>
        <v>2499.5990081073951</v>
      </c>
      <c r="W19" s="72">
        <f>IF(RES_hh_fec!W19=0,0,1000*11630*RES_hh_fec!W19/RES_hh_num!W19)</f>
        <v>2277.2929152174679</v>
      </c>
      <c r="X19" s="72">
        <f>IF(RES_hh_fec!X19=0,0,1000*11630*RES_hh_fec!X19/RES_hh_num!X19)</f>
        <v>2607.8204344672013</v>
      </c>
      <c r="Y19" s="72">
        <f>IF(RES_hh_fec!Y19=0,0,1000*11630*RES_hh_fec!Y19/RES_hh_num!Y19)</f>
        <v>1892.8442488605492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2505.7979938792573</v>
      </c>
      <c r="C20" s="72">
        <f>IF(RES_hh_fec!C20=0,0,1000*11630*RES_hh_fec!C20/RES_hh_num!C20)</f>
        <v>2828.1403891062864</v>
      </c>
      <c r="D20" s="72">
        <f>IF(RES_hh_fec!D20=0,0,1000*11630*RES_hh_fec!D20/RES_hh_num!D20)</f>
        <v>2733.9249585148723</v>
      </c>
      <c r="E20" s="72">
        <f>IF(RES_hh_fec!E20=0,0,1000*11630*RES_hh_fec!E20/RES_hh_num!E20)</f>
        <v>2837.0640268626003</v>
      </c>
      <c r="F20" s="72">
        <f>IF(RES_hh_fec!F20=0,0,1000*11630*RES_hh_fec!F20/RES_hh_num!F20)</f>
        <v>2765.7653376776989</v>
      </c>
      <c r="G20" s="72">
        <f>IF(RES_hh_fec!G20=0,0,1000*11630*RES_hh_fec!G20/RES_hh_num!G20)</f>
        <v>2920.9292372439077</v>
      </c>
      <c r="H20" s="72">
        <f>IF(RES_hh_fec!H20=0,0,1000*11630*RES_hh_fec!H20/RES_hh_num!H20)</f>
        <v>3113.0128582259181</v>
      </c>
      <c r="I20" s="72">
        <f>IF(RES_hh_fec!I20=0,0,1000*11630*RES_hh_fec!I20/RES_hh_num!I20)</f>
        <v>2291.2253999921841</v>
      </c>
      <c r="J20" s="72">
        <f>IF(RES_hh_fec!J20=0,0,1000*11630*RES_hh_fec!J20/RES_hh_num!J20)</f>
        <v>3031.9674662558341</v>
      </c>
      <c r="K20" s="72">
        <f>IF(RES_hh_fec!K20=0,0,1000*11630*RES_hh_fec!K20/RES_hh_num!K20)</f>
        <v>2881.2280543807728</v>
      </c>
      <c r="L20" s="72">
        <f>IF(RES_hh_fec!L20=0,0,1000*11630*RES_hh_fec!L20/RES_hh_num!L20)</f>
        <v>2805.086659988654</v>
      </c>
      <c r="M20" s="72">
        <f>IF(RES_hh_fec!M20=0,0,1000*11630*RES_hh_fec!M20/RES_hh_num!M20)</f>
        <v>2886.4707904852335</v>
      </c>
      <c r="N20" s="72">
        <f>IF(RES_hh_fec!N20=0,0,1000*11630*RES_hh_fec!N20/RES_hh_num!N20)</f>
        <v>2977.0771208128945</v>
      </c>
      <c r="O20" s="72">
        <f>IF(RES_hh_fec!O20=0,0,1000*11630*RES_hh_fec!O20/RES_hh_num!O20)</f>
        <v>2395.7374125545325</v>
      </c>
      <c r="P20" s="72">
        <f>IF(RES_hh_fec!P20=0,0,1000*11630*RES_hh_fec!P20/RES_hh_num!P20)</f>
        <v>2713.6032910990766</v>
      </c>
      <c r="Q20" s="72">
        <f>IF(RES_hh_fec!Q20=0,0,1000*11630*RES_hh_fec!Q20/RES_hh_num!Q20)</f>
        <v>2537.5902414102502</v>
      </c>
      <c r="R20" s="72">
        <f>IF(RES_hh_fec!R20=0,0,1000*11630*RES_hh_fec!R20/RES_hh_num!R20)</f>
        <v>2469.3429259415425</v>
      </c>
      <c r="S20" s="72">
        <f>IF(RES_hh_fec!S20=0,0,1000*11630*RES_hh_fec!S20/RES_hh_num!S20)</f>
        <v>2701.4519119589913</v>
      </c>
      <c r="T20" s="72">
        <f>IF(RES_hh_fec!T20=0,0,1000*11630*RES_hh_fec!T20/RES_hh_num!T20)</f>
        <v>2430.8874548950457</v>
      </c>
      <c r="U20" s="72">
        <f>IF(RES_hh_fec!U20=0,0,1000*11630*RES_hh_fec!U20/RES_hh_num!U20)</f>
        <v>2827.0414024452853</v>
      </c>
      <c r="V20" s="72">
        <f>IF(RES_hh_fec!V20=0,0,1000*11630*RES_hh_fec!V20/RES_hh_num!V20)</f>
        <v>3255.1021760665512</v>
      </c>
      <c r="W20" s="72">
        <f>IF(RES_hh_fec!W20=0,0,1000*11630*RES_hh_fec!W20/RES_hh_num!W20)</f>
        <v>1888.3951403516303</v>
      </c>
      <c r="X20" s="72">
        <f>IF(RES_hh_fec!X20=0,0,1000*11630*RES_hh_fec!X20/RES_hh_num!X20)</f>
        <v>2685.0672992852728</v>
      </c>
      <c r="Y20" s="72">
        <f>IF(RES_hh_fec!Y20=0,0,1000*11630*RES_hh_fec!Y20/RES_hh_num!Y20)</f>
        <v>2455.2650169855274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2519.404798068781</v>
      </c>
      <c r="C21" s="72">
        <f>IF(RES_hh_fec!C21=0,0,1000*11630*RES_hh_fec!C21/RES_hh_num!C21)</f>
        <v>2554.6952280645141</v>
      </c>
      <c r="D21" s="72">
        <f>IF(RES_hh_fec!D21=0,0,1000*11630*RES_hh_fec!D21/RES_hh_num!D21)</f>
        <v>2635.1433353881157</v>
      </c>
      <c r="E21" s="72">
        <f>IF(RES_hh_fec!E21=0,0,1000*11630*RES_hh_fec!E21/RES_hh_num!E21)</f>
        <v>2689.9605313210632</v>
      </c>
      <c r="F21" s="72">
        <f>IF(RES_hh_fec!F21=0,0,1000*11630*RES_hh_fec!F21/RES_hh_num!F21)</f>
        <v>2710.9319731695427</v>
      </c>
      <c r="G21" s="72">
        <f>IF(RES_hh_fec!G21=0,0,1000*11630*RES_hh_fec!G21/RES_hh_num!G21)</f>
        <v>2706.6951077435756</v>
      </c>
      <c r="H21" s="72">
        <f>IF(RES_hh_fec!H21=0,0,1000*11630*RES_hh_fec!H21/RES_hh_num!H21)</f>
        <v>2562.3908879413707</v>
      </c>
      <c r="I21" s="72">
        <f>IF(RES_hh_fec!I21=0,0,1000*11630*RES_hh_fec!I21/RES_hh_num!I21)</f>
        <v>2706.5818687615865</v>
      </c>
      <c r="J21" s="72">
        <f>IF(RES_hh_fec!J21=0,0,1000*11630*RES_hh_fec!J21/RES_hh_num!J21)</f>
        <v>2536.3139700087004</v>
      </c>
      <c r="K21" s="72">
        <f>IF(RES_hh_fec!K21=0,0,1000*11630*RES_hh_fec!K21/RES_hh_num!K21)</f>
        <v>2574.6173365296272</v>
      </c>
      <c r="L21" s="72">
        <f>IF(RES_hh_fec!L21=0,0,1000*11630*RES_hh_fec!L21/RES_hh_num!L21)</f>
        <v>2650.6559062357405</v>
      </c>
      <c r="M21" s="72">
        <f>IF(RES_hh_fec!M21=0,0,1000*11630*RES_hh_fec!M21/RES_hh_num!M21)</f>
        <v>2478.47545877725</v>
      </c>
      <c r="N21" s="72">
        <f>IF(RES_hh_fec!N21=0,0,1000*11630*RES_hh_fec!N21/RES_hh_num!N21)</f>
        <v>2496.2724889863298</v>
      </c>
      <c r="O21" s="72">
        <f>IF(RES_hh_fec!O21=0,0,1000*11630*RES_hh_fec!O21/RES_hh_num!O21)</f>
        <v>2372.2518168295915</v>
      </c>
      <c r="P21" s="72">
        <f>IF(RES_hh_fec!P21=0,0,1000*11630*RES_hh_fec!P21/RES_hh_num!P21)</f>
        <v>2262.0939610320343</v>
      </c>
      <c r="Q21" s="72">
        <f>IF(RES_hh_fec!Q21=0,0,1000*11630*RES_hh_fec!Q21/RES_hh_num!Q21)</f>
        <v>2222.9887004435027</v>
      </c>
      <c r="R21" s="72">
        <f>IF(RES_hh_fec!R21=0,0,1000*11630*RES_hh_fec!R21/RES_hh_num!R21)</f>
        <v>2272.1277463265301</v>
      </c>
      <c r="S21" s="72">
        <f>IF(RES_hh_fec!S21=0,0,1000*11630*RES_hh_fec!S21/RES_hh_num!S21)</f>
        <v>2281.5008927782383</v>
      </c>
      <c r="T21" s="72">
        <f>IF(RES_hh_fec!T21=0,0,1000*11630*RES_hh_fec!T21/RES_hh_num!T21)</f>
        <v>2444.8144075287901</v>
      </c>
      <c r="U21" s="72">
        <f>IF(RES_hh_fec!U21=0,0,1000*11630*RES_hh_fec!U21/RES_hh_num!U21)</f>
        <v>2287.999512258697</v>
      </c>
      <c r="V21" s="72">
        <f>IF(RES_hh_fec!V21=0,0,1000*11630*RES_hh_fec!V21/RES_hh_num!V21)</f>
        <v>2220.2352334489328</v>
      </c>
      <c r="W21" s="72">
        <f>IF(RES_hh_fec!W21=0,0,1000*11630*RES_hh_fec!W21/RES_hh_num!W21)</f>
        <v>2467.2818969368282</v>
      </c>
      <c r="X21" s="72">
        <f>IF(RES_hh_fec!X21=0,0,1000*11630*RES_hh_fec!X21/RES_hh_num!X21)</f>
        <v>2278.29325581082</v>
      </c>
      <c r="Y21" s="72">
        <f>IF(RES_hh_fec!Y21=0,0,1000*11630*RES_hh_fec!Y21/RES_hh_num!Y21)</f>
        <v>2113.7955326449664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2856.9584993967374</v>
      </c>
      <c r="C22" s="72">
        <f>IF(RES_hh_fec!C22=0,0,1000*11630*RES_hh_fec!C22/RES_hh_num!C22)</f>
        <v>2823.1857302809713</v>
      </c>
      <c r="D22" s="72">
        <f>IF(RES_hh_fec!D22=0,0,1000*11630*RES_hh_fec!D22/RES_hh_num!D22)</f>
        <v>2735.8345755591404</v>
      </c>
      <c r="E22" s="72">
        <f>IF(RES_hh_fec!E22=0,0,1000*11630*RES_hh_fec!E22/RES_hh_num!E22)</f>
        <v>2919.7404260517319</v>
      </c>
      <c r="F22" s="72">
        <f>IF(RES_hh_fec!F22=0,0,1000*11630*RES_hh_fec!F22/RES_hh_num!F22)</f>
        <v>2742.7816296217447</v>
      </c>
      <c r="G22" s="72">
        <f>IF(RES_hh_fec!G22=0,0,1000*11630*RES_hh_fec!G22/RES_hh_num!G22)</f>
        <v>2502.6801332226087</v>
      </c>
      <c r="H22" s="72">
        <f>IF(RES_hh_fec!H22=0,0,1000*11630*RES_hh_fec!H22/RES_hh_num!H22)</f>
        <v>2499.3385014207979</v>
      </c>
      <c r="I22" s="72">
        <f>IF(RES_hh_fec!I22=0,0,1000*11630*RES_hh_fec!I22/RES_hh_num!I22)</f>
        <v>2673.334602531474</v>
      </c>
      <c r="J22" s="72">
        <f>IF(RES_hh_fec!J22=0,0,1000*11630*RES_hh_fec!J22/RES_hh_num!J22)</f>
        <v>2576.5384816017508</v>
      </c>
      <c r="K22" s="72">
        <f>IF(RES_hh_fec!K22=0,0,1000*11630*RES_hh_fec!K22/RES_hh_num!K22)</f>
        <v>2317.8286725217272</v>
      </c>
      <c r="L22" s="72">
        <f>IF(RES_hh_fec!L22=0,0,1000*11630*RES_hh_fec!L22/RES_hh_num!L22)</f>
        <v>2487.2424114347973</v>
      </c>
      <c r="M22" s="72">
        <f>IF(RES_hh_fec!M22=0,0,1000*11630*RES_hh_fec!M22/RES_hh_num!M22)</f>
        <v>2481.6046554718832</v>
      </c>
      <c r="N22" s="72">
        <f>IF(RES_hh_fec!N22=0,0,1000*11630*RES_hh_fec!N22/RES_hh_num!N22)</f>
        <v>2107.2179748681833</v>
      </c>
      <c r="O22" s="72">
        <f>IF(RES_hh_fec!O22=0,0,1000*11630*RES_hh_fec!O22/RES_hh_num!O22)</f>
        <v>2115.3359492385398</v>
      </c>
      <c r="P22" s="72">
        <f>IF(RES_hh_fec!P22=0,0,1000*11630*RES_hh_fec!P22/RES_hh_num!P22)</f>
        <v>2555.7909779571205</v>
      </c>
      <c r="Q22" s="72">
        <f>IF(RES_hh_fec!Q22=0,0,1000*11630*RES_hh_fec!Q22/RES_hh_num!Q22)</f>
        <v>2416.6381507515093</v>
      </c>
      <c r="R22" s="72">
        <f>IF(RES_hh_fec!R22=0,0,1000*11630*RES_hh_fec!R22/RES_hh_num!R22)</f>
        <v>1966.4204793136796</v>
      </c>
      <c r="S22" s="72">
        <f>IF(RES_hh_fec!S22=0,0,1000*11630*RES_hh_fec!S22/RES_hh_num!S22)</f>
        <v>2157.0517005923125</v>
      </c>
      <c r="T22" s="72">
        <f>IF(RES_hh_fec!T22=0,0,1000*11630*RES_hh_fec!T22/RES_hh_num!T22)</f>
        <v>2554.2885806925506</v>
      </c>
      <c r="U22" s="72">
        <f>IF(RES_hh_fec!U22=0,0,1000*11630*RES_hh_fec!U22/RES_hh_num!U22)</f>
        <v>2212.7718847962265</v>
      </c>
      <c r="V22" s="72">
        <f>IF(RES_hh_fec!V22=0,0,1000*11630*RES_hh_fec!V22/RES_hh_num!V22)</f>
        <v>2106.008672709791</v>
      </c>
      <c r="W22" s="72">
        <f>IF(RES_hh_fec!W22=0,0,1000*11630*RES_hh_fec!W22/RES_hh_num!W22)</f>
        <v>2314.5440247577449</v>
      </c>
      <c r="X22" s="72">
        <f>IF(RES_hh_fec!X22=0,0,1000*11630*RES_hh_fec!X22/RES_hh_num!X22)</f>
        <v>2498.8350555192301</v>
      </c>
      <c r="Y22" s="72">
        <f>IF(RES_hh_fec!Y22=0,0,1000*11630*RES_hh_fec!Y22/RES_hh_num!Y22)</f>
        <v>2036.5352032103876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1746.7703623897846</v>
      </c>
      <c r="F23" s="72">
        <f>IF(RES_hh_fec!F23=0,0,1000*11630*RES_hh_fec!F23/RES_hh_num!F23)</f>
        <v>2578.2242903600977</v>
      </c>
      <c r="G23" s="72">
        <f>IF(RES_hh_fec!G23=0,0,1000*11630*RES_hh_fec!G23/RES_hh_num!G23)</f>
        <v>2245.6924758831774</v>
      </c>
      <c r="H23" s="72">
        <f>IF(RES_hh_fec!H23=0,0,1000*11630*RES_hh_fec!H23/RES_hh_num!H23)</f>
        <v>2011.3422528195592</v>
      </c>
      <c r="I23" s="72">
        <f>IF(RES_hh_fec!I23=0,0,1000*11630*RES_hh_fec!I23/RES_hh_num!I23)</f>
        <v>1895.7239021565708</v>
      </c>
      <c r="J23" s="72">
        <f>IF(RES_hh_fec!J23=0,0,1000*11630*RES_hh_fec!J23/RES_hh_num!J23)</f>
        <v>1790.0485056056423</v>
      </c>
      <c r="K23" s="72">
        <f>IF(RES_hh_fec!K23=0,0,1000*11630*RES_hh_fec!K23/RES_hh_num!K23)</f>
        <v>1895.8687517195785</v>
      </c>
      <c r="L23" s="72">
        <f>IF(RES_hh_fec!L23=0,0,1000*11630*RES_hh_fec!L23/RES_hh_num!L23)</f>
        <v>2145.5006602097792</v>
      </c>
      <c r="M23" s="72">
        <f>IF(RES_hh_fec!M23=0,0,1000*11630*RES_hh_fec!M23/RES_hh_num!M23)</f>
        <v>2135.9346487946113</v>
      </c>
      <c r="N23" s="72">
        <f>IF(RES_hh_fec!N23=0,0,1000*11630*RES_hh_fec!N23/RES_hh_num!N23)</f>
        <v>2255.95715333315</v>
      </c>
      <c r="O23" s="72">
        <f>IF(RES_hh_fec!O23=0,0,1000*11630*RES_hh_fec!O23/RES_hh_num!O23)</f>
        <v>1965.3253628103541</v>
      </c>
      <c r="P23" s="72">
        <f>IF(RES_hh_fec!P23=0,0,1000*11630*RES_hh_fec!P23/RES_hh_num!P23)</f>
        <v>1923.8376599241737</v>
      </c>
      <c r="Q23" s="72">
        <f>IF(RES_hh_fec!Q23=0,0,1000*11630*RES_hh_fec!Q23/RES_hh_num!Q23)</f>
        <v>1887.1579933857231</v>
      </c>
      <c r="R23" s="72">
        <f>IF(RES_hh_fec!R23=0,0,1000*11630*RES_hh_fec!R23/RES_hh_num!R23)</f>
        <v>2390.2002050040269</v>
      </c>
      <c r="S23" s="72">
        <f>IF(RES_hh_fec!S23=0,0,1000*11630*RES_hh_fec!S23/RES_hh_num!S23)</f>
        <v>2171.0594965843438</v>
      </c>
      <c r="T23" s="72">
        <f>IF(RES_hh_fec!T23=0,0,1000*11630*RES_hh_fec!T23/RES_hh_num!T23)</f>
        <v>1746.9972592585275</v>
      </c>
      <c r="U23" s="72">
        <f>IF(RES_hh_fec!U23=0,0,1000*11630*RES_hh_fec!U23/RES_hh_num!U23)</f>
        <v>1888.6184854991316</v>
      </c>
      <c r="V23" s="72">
        <f>IF(RES_hh_fec!V23=0,0,1000*11630*RES_hh_fec!V23/RES_hh_num!V23)</f>
        <v>1763.5604624345262</v>
      </c>
      <c r="W23" s="72">
        <f>IF(RES_hh_fec!W23=0,0,1000*11630*RES_hh_fec!W23/RES_hh_num!W23)</f>
        <v>2619.0975174992473</v>
      </c>
      <c r="X23" s="72">
        <f>IF(RES_hh_fec!X23=0,0,1000*11630*RES_hh_fec!X23/RES_hh_num!X23)</f>
        <v>2213.6571830094758</v>
      </c>
      <c r="Y23" s="72">
        <f>IF(RES_hh_fec!Y23=0,0,1000*11630*RES_hh_fec!Y23/RES_hh_num!Y23)</f>
        <v>2279.4059558045615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1830.4751107530778</v>
      </c>
      <c r="C24" s="72">
        <f>IF(RES_hh_fec!C24=0,0,1000*11630*RES_hh_fec!C24/RES_hh_num!C24)</f>
        <v>1831.9867555793182</v>
      </c>
      <c r="D24" s="72">
        <f>IF(RES_hh_fec!D24=0,0,1000*11630*RES_hh_fec!D24/RES_hh_num!D24)</f>
        <v>1977.3987414602502</v>
      </c>
      <c r="E24" s="72">
        <f>IF(RES_hh_fec!E24=0,0,1000*11630*RES_hh_fec!E24/RES_hh_num!E24)</f>
        <v>1813.1052958184866</v>
      </c>
      <c r="F24" s="72">
        <f>IF(RES_hh_fec!F24=0,0,1000*11630*RES_hh_fec!F24/RES_hh_num!F24)</f>
        <v>2044.0335587887319</v>
      </c>
      <c r="G24" s="72">
        <f>IF(RES_hh_fec!G24=0,0,1000*11630*RES_hh_fec!G24/RES_hh_num!G24)</f>
        <v>2083.0239218659672</v>
      </c>
      <c r="H24" s="72">
        <f>IF(RES_hh_fec!H24=0,0,1000*11630*RES_hh_fec!H24/RES_hh_num!H24)</f>
        <v>1889.9766001048094</v>
      </c>
      <c r="I24" s="72">
        <f>IF(RES_hh_fec!I24=0,0,1000*11630*RES_hh_fec!I24/RES_hh_num!I24)</f>
        <v>2053.8252270420903</v>
      </c>
      <c r="J24" s="72">
        <f>IF(RES_hh_fec!J24=0,0,1000*11630*RES_hh_fec!J24/RES_hh_num!J24)</f>
        <v>1916.0368628300384</v>
      </c>
      <c r="K24" s="72">
        <f>IF(RES_hh_fec!K24=0,0,1000*11630*RES_hh_fec!K24/RES_hh_num!K24)</f>
        <v>1967.1691575974949</v>
      </c>
      <c r="L24" s="72">
        <f>IF(RES_hh_fec!L24=0,0,1000*11630*RES_hh_fec!L24/RES_hh_num!L24)</f>
        <v>2046.4842887733289</v>
      </c>
      <c r="M24" s="72">
        <f>IF(RES_hh_fec!M24=0,0,1000*11630*RES_hh_fec!M24/RES_hh_num!M24)</f>
        <v>2136.2901410370014</v>
      </c>
      <c r="N24" s="72">
        <f>IF(RES_hh_fec!N24=0,0,1000*11630*RES_hh_fec!N24/RES_hh_num!N24)</f>
        <v>1874.5565723128402</v>
      </c>
      <c r="O24" s="72">
        <f>IF(RES_hh_fec!O24=0,0,1000*11630*RES_hh_fec!O24/RES_hh_num!O24)</f>
        <v>1807.1601889153142</v>
      </c>
      <c r="P24" s="72">
        <f>IF(RES_hh_fec!P24=0,0,1000*11630*RES_hh_fec!P24/RES_hh_num!P24)</f>
        <v>1837.4610002187651</v>
      </c>
      <c r="Q24" s="72">
        <f>IF(RES_hh_fec!Q24=0,0,1000*11630*RES_hh_fec!Q24/RES_hh_num!Q24)</f>
        <v>1840.7227702800335</v>
      </c>
      <c r="R24" s="72">
        <f>IF(RES_hh_fec!R24=0,0,1000*11630*RES_hh_fec!R24/RES_hh_num!R24)</f>
        <v>1917.9842575227103</v>
      </c>
      <c r="S24" s="72">
        <f>IF(RES_hh_fec!S24=0,0,1000*11630*RES_hh_fec!S24/RES_hh_num!S24)</f>
        <v>2077.686295481381</v>
      </c>
      <c r="T24" s="72">
        <f>IF(RES_hh_fec!T24=0,0,1000*11630*RES_hh_fec!T24/RES_hh_num!T24)</f>
        <v>1892.0613835491856</v>
      </c>
      <c r="U24" s="72">
        <f>IF(RES_hh_fec!U24=0,0,1000*11630*RES_hh_fec!U24/RES_hh_num!U24)</f>
        <v>2031.1251738711444</v>
      </c>
      <c r="V24" s="72">
        <f>IF(RES_hh_fec!V24=0,0,1000*11630*RES_hh_fec!V24/RES_hh_num!V24)</f>
        <v>1998.2302284816017</v>
      </c>
      <c r="W24" s="72">
        <f>IF(RES_hh_fec!W24=0,0,1000*11630*RES_hh_fec!W24/RES_hh_num!W24)</f>
        <v>2314.8883683860627</v>
      </c>
      <c r="X24" s="72">
        <f>IF(RES_hh_fec!X24=0,0,1000*11630*RES_hh_fec!X24/RES_hh_num!X24)</f>
        <v>1927.8265319033187</v>
      </c>
      <c r="Y24" s="72">
        <f>IF(RES_hh_fec!Y24=0,0,1000*11630*RES_hh_fec!Y24/RES_hh_num!Y24)</f>
        <v>1997.5712868396909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1922.2299304501239</v>
      </c>
      <c r="C25" s="74">
        <f>IF(RES_hh_fec!C25=0,0,1000*11630*RES_hh_fec!C25/RES_hh_num!C25)</f>
        <v>1871.8265935381228</v>
      </c>
      <c r="D25" s="74">
        <f>IF(RES_hh_fec!D25=0,0,1000*11630*RES_hh_fec!D25/RES_hh_num!D25)</f>
        <v>1919.2218554972058</v>
      </c>
      <c r="E25" s="74">
        <f>IF(RES_hh_fec!E25=0,0,1000*11630*RES_hh_fec!E25/RES_hh_num!E25)</f>
        <v>1865.4966351018115</v>
      </c>
      <c r="F25" s="74">
        <f>IF(RES_hh_fec!F25=0,0,1000*11630*RES_hh_fec!F25/RES_hh_num!F25)</f>
        <v>1898.7637143235431</v>
      </c>
      <c r="G25" s="74">
        <f>IF(RES_hh_fec!G25=0,0,1000*11630*RES_hh_fec!G25/RES_hh_num!G25)</f>
        <v>1833.1744150702286</v>
      </c>
      <c r="H25" s="74">
        <f>IF(RES_hh_fec!H25=0,0,1000*11630*RES_hh_fec!H25/RES_hh_num!H25)</f>
        <v>1720.2498161702292</v>
      </c>
      <c r="I25" s="74">
        <f>IF(RES_hh_fec!I25=0,0,1000*11630*RES_hh_fec!I25/RES_hh_num!I25)</f>
        <v>1859.9148475559955</v>
      </c>
      <c r="J25" s="74">
        <f>IF(RES_hh_fec!J25=0,0,1000*11630*RES_hh_fec!J25/RES_hh_num!J25)</f>
        <v>1646.3600812598852</v>
      </c>
      <c r="K25" s="74">
        <f>IF(RES_hh_fec!K25=0,0,1000*11630*RES_hh_fec!K25/RES_hh_num!K25)</f>
        <v>1596.5931262494464</v>
      </c>
      <c r="L25" s="74">
        <f>IF(RES_hh_fec!L25=0,0,1000*11630*RES_hh_fec!L25/RES_hh_num!L25)</f>
        <v>1622.1464358862436</v>
      </c>
      <c r="M25" s="74">
        <f>IF(RES_hh_fec!M25=0,0,1000*11630*RES_hh_fec!M25/RES_hh_num!M25)</f>
        <v>1703.480960984157</v>
      </c>
      <c r="N25" s="74">
        <f>IF(RES_hh_fec!N25=0,0,1000*11630*RES_hh_fec!N25/RES_hh_num!N25)</f>
        <v>1593.441117186803</v>
      </c>
      <c r="O25" s="74">
        <f>IF(RES_hh_fec!O25=0,0,1000*11630*RES_hh_fec!O25/RES_hh_num!O25)</f>
        <v>1531.8747847274067</v>
      </c>
      <c r="P25" s="74">
        <f>IF(RES_hh_fec!P25=0,0,1000*11630*RES_hh_fec!P25/RES_hh_num!P25)</f>
        <v>1253.2153981197457</v>
      </c>
      <c r="Q25" s="74">
        <f>IF(RES_hh_fec!Q25=0,0,1000*11630*RES_hh_fec!Q25/RES_hh_num!Q25)</f>
        <v>1243.3186450959681</v>
      </c>
      <c r="R25" s="74">
        <f>IF(RES_hh_fec!R25=0,0,1000*11630*RES_hh_fec!R25/RES_hh_num!R25)</f>
        <v>1225.7873157648658</v>
      </c>
      <c r="S25" s="74">
        <f>IF(RES_hh_fec!S25=0,0,1000*11630*RES_hh_fec!S25/RES_hh_num!S25)</f>
        <v>1343.3320607343157</v>
      </c>
      <c r="T25" s="74">
        <f>IF(RES_hh_fec!T25=0,0,1000*11630*RES_hh_fec!T25/RES_hh_num!T25)</f>
        <v>1305.2531244615884</v>
      </c>
      <c r="U25" s="74">
        <f>IF(RES_hh_fec!U25=0,0,1000*11630*RES_hh_fec!U25/RES_hh_num!U25)</f>
        <v>1223.758404395654</v>
      </c>
      <c r="V25" s="74">
        <f>IF(RES_hh_fec!V25=0,0,1000*11630*RES_hh_fec!V25/RES_hh_num!V25)</f>
        <v>1151.8010239146377</v>
      </c>
      <c r="W25" s="74">
        <f>IF(RES_hh_fec!W25=0,0,1000*11630*RES_hh_fec!W25/RES_hh_num!W25)</f>
        <v>1248.489524761301</v>
      </c>
      <c r="X25" s="74">
        <f>IF(RES_hh_fec!X25=0,0,1000*11630*RES_hh_fec!X25/RES_hh_num!X25)</f>
        <v>1336.611418465239</v>
      </c>
      <c r="Y25" s="74">
        <f>IF(RES_hh_fec!Y25=0,0,1000*11630*RES_hh_fec!Y25/RES_hh_num!Y25)</f>
        <v>1111.065077450608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897.85476916404082</v>
      </c>
      <c r="C26" s="77">
        <f>IF(RES_hh_fec!C26=0,0,1000*11630*RES_hh_fec!C26/RES_hh_num!C26)</f>
        <v>938.60212916122191</v>
      </c>
      <c r="D26" s="77">
        <f>IF(RES_hh_fec!D26=0,0,1000*11630*RES_hh_fec!D26/RES_hh_num!D26)</f>
        <v>961.69734530776236</v>
      </c>
      <c r="E26" s="77">
        <f>IF(RES_hh_fec!E26=0,0,1000*11630*RES_hh_fec!E26/RES_hh_num!E26)</f>
        <v>983.34376013864039</v>
      </c>
      <c r="F26" s="77">
        <f>IF(RES_hh_fec!F26=0,0,1000*11630*RES_hh_fec!F26/RES_hh_num!F26)</f>
        <v>952.21039894144121</v>
      </c>
      <c r="G26" s="77">
        <f>IF(RES_hh_fec!G26=0,0,1000*11630*RES_hh_fec!G26/RES_hh_num!G26)</f>
        <v>967.94742862565352</v>
      </c>
      <c r="H26" s="77">
        <f>IF(RES_hh_fec!H26=0,0,1000*11630*RES_hh_fec!H26/RES_hh_num!H26)</f>
        <v>958.06897173229981</v>
      </c>
      <c r="I26" s="77">
        <f>IF(RES_hh_fec!I26=0,0,1000*11630*RES_hh_fec!I26/RES_hh_num!I26)</f>
        <v>942.92590234034333</v>
      </c>
      <c r="J26" s="77">
        <f>IF(RES_hh_fec!J26=0,0,1000*11630*RES_hh_fec!J26/RES_hh_num!J26)</f>
        <v>966.52189889988733</v>
      </c>
      <c r="K26" s="77">
        <f>IF(RES_hh_fec!K26=0,0,1000*11630*RES_hh_fec!K26/RES_hh_num!K26)</f>
        <v>967.54414669252219</v>
      </c>
      <c r="L26" s="77">
        <f>IF(RES_hh_fec!L26=0,0,1000*11630*RES_hh_fec!L26/RES_hh_num!L26)</f>
        <v>995.25556520715213</v>
      </c>
      <c r="M26" s="77">
        <f>IF(RES_hh_fec!M26=0,0,1000*11630*RES_hh_fec!M26/RES_hh_num!M26)</f>
        <v>1027.1958632532451</v>
      </c>
      <c r="N26" s="77">
        <f>IF(RES_hh_fec!N26=0,0,1000*11630*RES_hh_fec!N26/RES_hh_num!N26)</f>
        <v>978.63655497310413</v>
      </c>
      <c r="O26" s="77">
        <f>IF(RES_hh_fec!O26=0,0,1000*11630*RES_hh_fec!O26/RES_hh_num!O26)</f>
        <v>918.19128558031957</v>
      </c>
      <c r="P26" s="77">
        <f>IF(RES_hh_fec!P26=0,0,1000*11630*RES_hh_fec!P26/RES_hh_num!P26)</f>
        <v>932.28756090911475</v>
      </c>
      <c r="Q26" s="77">
        <f>IF(RES_hh_fec!Q26=0,0,1000*11630*RES_hh_fec!Q26/RES_hh_num!Q26)</f>
        <v>963.77916793153122</v>
      </c>
      <c r="R26" s="77">
        <f>IF(RES_hh_fec!R26=0,0,1000*11630*RES_hh_fec!R26/RES_hh_num!R26)</f>
        <v>960.93852859449373</v>
      </c>
      <c r="S26" s="77">
        <f>IF(RES_hh_fec!S26=0,0,1000*11630*RES_hh_fec!S26/RES_hh_num!S26)</f>
        <v>981.97228473217115</v>
      </c>
      <c r="T26" s="77">
        <f>IF(RES_hh_fec!T26=0,0,1000*11630*RES_hh_fec!T26/RES_hh_num!T26)</f>
        <v>1110.2724001114559</v>
      </c>
      <c r="U26" s="77">
        <f>IF(RES_hh_fec!U26=0,0,1000*11630*RES_hh_fec!U26/RES_hh_num!U26)</f>
        <v>1061.4024508290645</v>
      </c>
      <c r="V26" s="77">
        <f>IF(RES_hh_fec!V26=0,0,1000*11630*RES_hh_fec!V26/RES_hh_num!V26)</f>
        <v>1113.7668563293257</v>
      </c>
      <c r="W26" s="77">
        <f>IF(RES_hh_fec!W26=0,0,1000*11630*RES_hh_fec!W26/RES_hh_num!W26)</f>
        <v>1066.0317732757869</v>
      </c>
      <c r="X26" s="77">
        <f>IF(RES_hh_fec!X26=0,0,1000*11630*RES_hh_fec!X26/RES_hh_num!X26)</f>
        <v>1202.2118977189473</v>
      </c>
      <c r="Y26" s="77">
        <f>IF(RES_hh_fec!Y26=0,0,1000*11630*RES_hh_fec!Y26/RES_hh_num!Y26)</f>
        <v>1128.4537256411641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816.75054955469216</v>
      </c>
      <c r="C27" s="69">
        <f>IF(RES_hh_fec!C27=0,0,1000*11630*RES_hh_fec!C27/RES_hh_num!C27)</f>
        <v>845.791740638129</v>
      </c>
      <c r="D27" s="69">
        <f>IF(RES_hh_fec!D27=0,0,1000*11630*RES_hh_fec!D27/RES_hh_num!D27)</f>
        <v>866.66350617717376</v>
      </c>
      <c r="E27" s="69">
        <f>IF(RES_hh_fec!E27=0,0,1000*11630*RES_hh_fec!E27/RES_hh_num!E27)</f>
        <v>884.72797227059743</v>
      </c>
      <c r="F27" s="69">
        <f>IF(RES_hh_fec!F27=0,0,1000*11630*RES_hh_fec!F27/RES_hh_num!F27)</f>
        <v>909.27657436965251</v>
      </c>
      <c r="G27" s="69">
        <f>IF(RES_hh_fec!G27=0,0,1000*11630*RES_hh_fec!G27/RES_hh_num!G27)</f>
        <v>925.87477780870654</v>
      </c>
      <c r="H27" s="69">
        <f>IF(RES_hh_fec!H27=0,0,1000*11630*RES_hh_fec!H27/RES_hh_num!H27)</f>
        <v>903.87925749920544</v>
      </c>
      <c r="I27" s="69">
        <f>IF(RES_hh_fec!I27=0,0,1000*11630*RES_hh_fec!I27/RES_hh_num!I27)</f>
        <v>854.76023126111761</v>
      </c>
      <c r="J27" s="69">
        <f>IF(RES_hh_fec!J27=0,0,1000*11630*RES_hh_fec!J27/RES_hh_num!J27)</f>
        <v>813.25259455560536</v>
      </c>
      <c r="K27" s="69">
        <f>IF(RES_hh_fec!K27=0,0,1000*11630*RES_hh_fec!K27/RES_hh_num!K27)</f>
        <v>809.57537078756582</v>
      </c>
      <c r="L27" s="69">
        <f>IF(RES_hh_fec!L27=0,0,1000*11630*RES_hh_fec!L27/RES_hh_num!L27)</f>
        <v>828.86749664498939</v>
      </c>
      <c r="M27" s="69">
        <f>IF(RES_hh_fec!M27=0,0,1000*11630*RES_hh_fec!M27/RES_hh_num!M27)</f>
        <v>758.26905119317394</v>
      </c>
      <c r="N27" s="69">
        <f>IF(RES_hh_fec!N27=0,0,1000*11630*RES_hh_fec!N27/RES_hh_num!N27)</f>
        <v>767.87435733279221</v>
      </c>
      <c r="O27" s="69">
        <f>IF(RES_hh_fec!O27=0,0,1000*11630*RES_hh_fec!O27/RES_hh_num!O27)</f>
        <v>765.25184776837295</v>
      </c>
      <c r="P27" s="69">
        <f>IF(RES_hh_fec!P27=0,0,1000*11630*RES_hh_fec!P27/RES_hh_num!P27)</f>
        <v>727.02380595949876</v>
      </c>
      <c r="Q27" s="69">
        <f>IF(RES_hh_fec!Q27=0,0,1000*11630*RES_hh_fec!Q27/RES_hh_num!Q27)</f>
        <v>695.10871595915376</v>
      </c>
      <c r="R27" s="69">
        <f>IF(RES_hh_fec!R27=0,0,1000*11630*RES_hh_fec!R27/RES_hh_num!R27)</f>
        <v>666.26636451898457</v>
      </c>
      <c r="S27" s="69">
        <f>IF(RES_hh_fec!S27=0,0,1000*11630*RES_hh_fec!S27/RES_hh_num!S27)</f>
        <v>708.46262773802368</v>
      </c>
      <c r="T27" s="69">
        <f>IF(RES_hh_fec!T27=0,0,1000*11630*RES_hh_fec!T27/RES_hh_num!T27)</f>
        <v>671.08349552006484</v>
      </c>
      <c r="U27" s="69">
        <f>IF(RES_hh_fec!U27=0,0,1000*11630*RES_hh_fec!U27/RES_hh_num!U27)</f>
        <v>666.78134080064297</v>
      </c>
      <c r="V27" s="69">
        <f>IF(RES_hh_fec!V27=0,0,1000*11630*RES_hh_fec!V27/RES_hh_num!V27)</f>
        <v>645.93007814892962</v>
      </c>
      <c r="W27" s="69">
        <f>IF(RES_hh_fec!W27=0,0,1000*11630*RES_hh_fec!W27/RES_hh_num!W27)</f>
        <v>674.92547622721906</v>
      </c>
      <c r="X27" s="69">
        <f>IF(RES_hh_fec!X27=0,0,1000*11630*RES_hh_fec!X27/RES_hh_num!X27)</f>
        <v>757.50167348244759</v>
      </c>
      <c r="Y27" s="69">
        <f>IF(RES_hh_fec!Y27=0,0,1000*11630*RES_hh_fec!Y27/RES_hh_num!Y27)</f>
        <v>669.09637463691308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X29" s="72">
        <f>IF(RES_hh_fec!X29=0,0,1000*11630*RES_hh_fec!X29/RES_hh_num!X29)</f>
        <v>0</v>
      </c>
      <c r="Y29" s="72">
        <f>IF(RES_hh_fec!Y29=0,0,1000*11630*RES_hh_fec!Y29/RES_hh_num!Y29)</f>
        <v>0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1008.0102165952751</v>
      </c>
      <c r="C30" s="72">
        <f>IF(RES_hh_fec!C30=0,0,1000*11630*RES_hh_fec!C30/RES_hh_num!C30)</f>
        <v>1025.096355375887</v>
      </c>
      <c r="D30" s="72">
        <f>IF(RES_hh_fec!D30=0,0,1000*11630*RES_hh_fec!D30/RES_hh_num!D30)</f>
        <v>1069.3470306106783</v>
      </c>
      <c r="E30" s="72">
        <f>IF(RES_hh_fec!E30=0,0,1000*11630*RES_hh_fec!E30/RES_hh_num!E30)</f>
        <v>1111.1273629490206</v>
      </c>
      <c r="F30" s="72">
        <f>IF(RES_hh_fec!F30=0,0,1000*11630*RES_hh_fec!F30/RES_hh_num!F30)</f>
        <v>1133.248639659379</v>
      </c>
      <c r="G30" s="72">
        <f>IF(RES_hh_fec!G30=0,0,1000*11630*RES_hh_fec!G30/RES_hh_num!G30)</f>
        <v>1143.3662052294446</v>
      </c>
      <c r="H30" s="72">
        <f>IF(RES_hh_fec!H30=0,0,1000*11630*RES_hh_fec!H30/RES_hh_num!H30)</f>
        <v>1090.6677525938362</v>
      </c>
      <c r="I30" s="72">
        <f>IF(RES_hh_fec!I30=0,0,1000*11630*RES_hh_fec!I30/RES_hh_num!I30)</f>
        <v>1106.2600962383704</v>
      </c>
      <c r="J30" s="72">
        <f>IF(RES_hh_fec!J30=0,0,1000*11630*RES_hh_fec!J30/RES_hh_num!J30)</f>
        <v>983.86198184621151</v>
      </c>
      <c r="K30" s="72">
        <f>IF(RES_hh_fec!K30=0,0,1000*11630*RES_hh_fec!K30/RES_hh_num!K30)</f>
        <v>1018.8987189548305</v>
      </c>
      <c r="L30" s="72">
        <f>IF(RES_hh_fec!L30=0,0,1000*11630*RES_hh_fec!L30/RES_hh_num!L30)</f>
        <v>1050.8500615964695</v>
      </c>
      <c r="M30" s="72">
        <f>IF(RES_hh_fec!M30=0,0,1000*11630*RES_hh_fec!M30/RES_hh_num!M30)</f>
        <v>902.81283812085724</v>
      </c>
      <c r="N30" s="72">
        <f>IF(RES_hh_fec!N30=0,0,1000*11630*RES_hh_fec!N30/RES_hh_num!N30)</f>
        <v>949.6464220594105</v>
      </c>
      <c r="O30" s="72">
        <f>IF(RES_hh_fec!O30=0,0,1000*11630*RES_hh_fec!O30/RES_hh_num!O30)</f>
        <v>1045.3252313017877</v>
      </c>
      <c r="P30" s="72">
        <f>IF(RES_hh_fec!P30=0,0,1000*11630*RES_hh_fec!P30/RES_hh_num!P30)</f>
        <v>901.3440026435826</v>
      </c>
      <c r="Q30" s="72">
        <f>IF(RES_hh_fec!Q30=0,0,1000*11630*RES_hh_fec!Q30/RES_hh_num!Q30)</f>
        <v>894.20160732011163</v>
      </c>
      <c r="R30" s="72">
        <f>IF(RES_hh_fec!R30=0,0,1000*11630*RES_hh_fec!R30/RES_hh_num!R30)</f>
        <v>839.4701438720416</v>
      </c>
      <c r="S30" s="72">
        <f>IF(RES_hh_fec!S30=0,0,1000*11630*RES_hh_fec!S30/RES_hh_num!S30)</f>
        <v>861.37058698128396</v>
      </c>
      <c r="T30" s="72">
        <f>IF(RES_hh_fec!T30=0,0,1000*11630*RES_hh_fec!T30/RES_hh_num!T30)</f>
        <v>869.05305582490587</v>
      </c>
      <c r="U30" s="72">
        <f>IF(RES_hh_fec!U30=0,0,1000*11630*RES_hh_fec!U30/RES_hh_num!U30)</f>
        <v>906.46217185317505</v>
      </c>
      <c r="V30" s="72">
        <f>IF(RES_hh_fec!V30=0,0,1000*11630*RES_hh_fec!V30/RES_hh_num!V30)</f>
        <v>863.59141511767143</v>
      </c>
      <c r="W30" s="72">
        <f>IF(RES_hh_fec!W30=0,0,1000*11630*RES_hh_fec!W30/RES_hh_num!W30)</f>
        <v>1003.2164814136235</v>
      </c>
      <c r="X30" s="72">
        <f>IF(RES_hh_fec!X30=0,0,1000*11630*RES_hh_fec!X30/RES_hh_num!X30)</f>
        <v>949.94574968028076</v>
      </c>
      <c r="Y30" s="72">
        <f>IF(RES_hh_fec!Y30=0,0,1000*11630*RES_hh_fec!Y30/RES_hh_num!Y30)</f>
        <v>924.82717379141241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812.30401871234369</v>
      </c>
      <c r="C32" s="77">
        <f>IF(RES_hh_fec!C32=0,0,1000*11630*RES_hh_fec!C32/RES_hh_num!C32)</f>
        <v>841.60020785906397</v>
      </c>
      <c r="D32" s="77">
        <f>IF(RES_hh_fec!D32=0,0,1000*11630*RES_hh_fec!D32/RES_hh_num!D32)</f>
        <v>861.7695866942712</v>
      </c>
      <c r="E32" s="77">
        <f>IF(RES_hh_fec!E32=0,0,1000*11630*RES_hh_fec!E32/RES_hh_num!E32)</f>
        <v>879.12873605096217</v>
      </c>
      <c r="F32" s="77">
        <f>IF(RES_hh_fec!F32=0,0,1000*11630*RES_hh_fec!F32/RES_hh_num!F32)</f>
        <v>903.685532472104</v>
      </c>
      <c r="G32" s="77">
        <f>IF(RES_hh_fec!G32=0,0,1000*11630*RES_hh_fec!G32/RES_hh_num!G32)</f>
        <v>920.41160054459874</v>
      </c>
      <c r="H32" s="77">
        <f>IF(RES_hh_fec!H32=0,0,1000*11630*RES_hh_fec!H32/RES_hh_num!H32)</f>
        <v>899.21520420393529</v>
      </c>
      <c r="I32" s="77">
        <f>IF(RES_hh_fec!I32=0,0,1000*11630*RES_hh_fec!I32/RES_hh_num!I32)</f>
        <v>848.36617523241284</v>
      </c>
      <c r="J32" s="77">
        <f>IF(RES_hh_fec!J32=0,0,1000*11630*RES_hh_fec!J32/RES_hh_num!J32)</f>
        <v>808.95983581102041</v>
      </c>
      <c r="K32" s="77">
        <f>IF(RES_hh_fec!K32=0,0,1000*11630*RES_hh_fec!K32/RES_hh_num!K32)</f>
        <v>804.2440071920804</v>
      </c>
      <c r="L32" s="77">
        <f>IF(RES_hh_fec!L32=0,0,1000*11630*RES_hh_fec!L32/RES_hh_num!L32)</f>
        <v>823.20954198620973</v>
      </c>
      <c r="M32" s="77">
        <f>IF(RES_hh_fec!M32=0,0,1000*11630*RES_hh_fec!M32/RES_hh_num!M32)</f>
        <v>754.46803895052369</v>
      </c>
      <c r="N32" s="77">
        <f>IF(RES_hh_fec!N32=0,0,1000*11630*RES_hh_fec!N32/RES_hh_num!N32)</f>
        <v>762.92889051227337</v>
      </c>
      <c r="O32" s="77">
        <f>IF(RES_hh_fec!O32=0,0,1000*11630*RES_hh_fec!O32/RES_hh_num!O32)</f>
        <v>757.42916916832962</v>
      </c>
      <c r="P32" s="77">
        <f>IF(RES_hh_fec!P32=0,0,1000*11630*RES_hh_fec!P32/RES_hh_num!P32)</f>
        <v>721.99118826490189</v>
      </c>
      <c r="Q32" s="77">
        <f>IF(RES_hh_fec!Q32=0,0,1000*11630*RES_hh_fec!Q32/RES_hh_num!Q32)</f>
        <v>689.39173329547066</v>
      </c>
      <c r="R32" s="77">
        <f>IF(RES_hh_fec!R32=0,0,1000*11630*RES_hh_fec!R32/RES_hh_num!R32)</f>
        <v>661.32581039769025</v>
      </c>
      <c r="S32" s="77">
        <f>IF(RES_hh_fec!S32=0,0,1000*11630*RES_hh_fec!S32/RES_hh_num!S32)</f>
        <v>704.00496430284113</v>
      </c>
      <c r="T32" s="77">
        <f>IF(RES_hh_fec!T32=0,0,1000*11630*RES_hh_fec!T32/RES_hh_num!T32)</f>
        <v>664.95765050977911</v>
      </c>
      <c r="U32" s="77">
        <f>IF(RES_hh_fec!U32=0,0,1000*11630*RES_hh_fec!U32/RES_hh_num!U32)</f>
        <v>658.79977679096021</v>
      </c>
      <c r="V32" s="77">
        <f>IF(RES_hh_fec!V32=0,0,1000*11630*RES_hh_fec!V32/RES_hh_num!V32)</f>
        <v>638.51704538935655</v>
      </c>
      <c r="W32" s="77">
        <f>IF(RES_hh_fec!W32=0,0,1000*11630*RES_hh_fec!W32/RES_hh_num!W32)</f>
        <v>663.82645065646</v>
      </c>
      <c r="X32" s="77">
        <f>IF(RES_hh_fec!X32=0,0,1000*11630*RES_hh_fec!X32/RES_hh_num!X32)</f>
        <v>751.63191029307768</v>
      </c>
      <c r="Y32" s="77">
        <f>IF(RES_hh_fec!Y32=0,0,1000*11630*RES_hh_fec!Y32/RES_hh_num!Y32)</f>
        <v>661.77937378699812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10956.6321844677</v>
      </c>
      <c r="C3" s="65">
        <f>IF(RES_hh_tes!C3=0,0,1000*11630*RES_hh_tes!C3/RES_hh_num!C3)</f>
        <v>11755.548107873556</v>
      </c>
      <c r="D3" s="65">
        <f>IF(RES_hh_tes!D3=0,0,1000*11630*RES_hh_tes!D3/RES_hh_num!D3)</f>
        <v>11356.713351946748</v>
      </c>
      <c r="E3" s="65">
        <f>IF(RES_hh_tes!E3=0,0,1000*11630*RES_hh_tes!E3/RES_hh_num!E3)</f>
        <v>11233.766119818647</v>
      </c>
      <c r="F3" s="65">
        <f>IF(RES_hh_tes!F3=0,0,1000*11630*RES_hh_tes!F3/RES_hh_num!F3)</f>
        <v>10978.416176653103</v>
      </c>
      <c r="G3" s="65">
        <f>IF(RES_hh_tes!G3=0,0,1000*11630*RES_hh_tes!G3/RES_hh_num!G3)</f>
        <v>10842.832266001033</v>
      </c>
      <c r="H3" s="65">
        <f>IF(RES_hh_tes!H3=0,0,1000*11630*RES_hh_tes!H3/RES_hh_num!H3)</f>
        <v>10997.696500845972</v>
      </c>
      <c r="I3" s="65">
        <f>IF(RES_hh_tes!I3=0,0,1000*11630*RES_hh_tes!I3/RES_hh_num!I3)</f>
        <v>9485.9250420924272</v>
      </c>
      <c r="J3" s="65">
        <f>IF(RES_hh_tes!J3=0,0,1000*11630*RES_hh_tes!J3/RES_hh_num!J3)</f>
        <v>10700.383930959073</v>
      </c>
      <c r="K3" s="65">
        <f>IF(RES_hh_tes!K3=0,0,1000*11630*RES_hh_tes!K3/RES_hh_num!K3)</f>
        <v>10245.274272680226</v>
      </c>
      <c r="L3" s="65">
        <f>IF(RES_hh_tes!L3=0,0,1000*11630*RES_hh_tes!L3/RES_hh_num!L3)</f>
        <v>11211.97568824108</v>
      </c>
      <c r="M3" s="65">
        <f>IF(RES_hh_tes!M3=0,0,1000*11630*RES_hh_tes!M3/RES_hh_num!M3)</f>
        <v>10055.033799731968</v>
      </c>
      <c r="N3" s="65">
        <f>IF(RES_hh_tes!N3=0,0,1000*11630*RES_hh_tes!N3/RES_hh_num!N3)</f>
        <v>10764.366289473528</v>
      </c>
      <c r="O3" s="65">
        <f>IF(RES_hh_tes!O3=0,0,1000*11630*RES_hh_tes!O3/RES_hh_num!O3)</f>
        <v>11726.526548141683</v>
      </c>
      <c r="P3" s="65">
        <f>IF(RES_hh_tes!P3=0,0,1000*11630*RES_hh_tes!P3/RES_hh_num!P3)</f>
        <v>9952.4842227841364</v>
      </c>
      <c r="Q3" s="65">
        <f>IF(RES_hh_tes!Q3=0,0,1000*11630*RES_hh_tes!Q3/RES_hh_num!Q3)</f>
        <v>10227.747561114064</v>
      </c>
      <c r="R3" s="65">
        <f>IF(RES_hh_tes!R3=0,0,1000*11630*RES_hh_tes!R3/RES_hh_num!R3)</f>
        <v>10710.442187344897</v>
      </c>
      <c r="S3" s="65">
        <f>IF(RES_hh_tes!S3=0,0,1000*11630*RES_hh_tes!S3/RES_hh_num!S3)</f>
        <v>10782.848623054928</v>
      </c>
      <c r="T3" s="65">
        <f>IF(RES_hh_tes!T3=0,0,1000*11630*RES_hh_tes!T3/RES_hh_num!T3)</f>
        <v>10705.87234365537</v>
      </c>
      <c r="U3" s="65">
        <f>IF(RES_hh_tes!U3=0,0,1000*11630*RES_hh_tes!U3/RES_hh_num!U3)</f>
        <v>11234.758027174155</v>
      </c>
      <c r="V3" s="65">
        <f>IF(RES_hh_tes!V3=0,0,1000*11630*RES_hh_tes!V3/RES_hh_num!V3)</f>
        <v>11413.12774031767</v>
      </c>
      <c r="W3" s="65">
        <f>IF(RES_hh_tes!W3=0,0,1000*11630*RES_hh_tes!W3/RES_hh_num!W3)</f>
        <v>11634.745187464207</v>
      </c>
      <c r="X3" s="65">
        <f>IF(RES_hh_tes!X3=0,0,1000*11630*RES_hh_tes!X3/RES_hh_num!X3)</f>
        <v>11730.254832267523</v>
      </c>
      <c r="Y3" s="65">
        <f>IF(RES_hh_tes!Y3=0,0,1000*11630*RES_hh_tes!Y3/RES_hh_num!Y3)</f>
        <v>11000.184159498245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8741.5333085361526</v>
      </c>
      <c r="C4" s="69">
        <f>IF(RES_hh_tes!C4=0,0,1000*11630*RES_hh_tes!C4/RES_hh_num!C4)</f>
        <v>9445.0872085400315</v>
      </c>
      <c r="D4" s="69">
        <f>IF(RES_hh_tes!D4=0,0,1000*11630*RES_hh_tes!D4/RES_hh_num!D4)</f>
        <v>8987.6051938794772</v>
      </c>
      <c r="E4" s="69">
        <f>IF(RES_hh_tes!E4=0,0,1000*11630*RES_hh_tes!E4/RES_hh_num!E4)</f>
        <v>8780.9456352561338</v>
      </c>
      <c r="F4" s="69">
        <f>IF(RES_hh_tes!F4=0,0,1000*11630*RES_hh_tes!F4/RES_hh_num!F4)</f>
        <v>8497.4549956488881</v>
      </c>
      <c r="G4" s="69">
        <f>IF(RES_hh_tes!G4=0,0,1000*11630*RES_hh_tes!G4/RES_hh_num!G4)</f>
        <v>8312.4526719067071</v>
      </c>
      <c r="H4" s="69">
        <f>IF(RES_hh_tes!H4=0,0,1000*11630*RES_hh_tes!H4/RES_hh_num!H4)</f>
        <v>8470.6924014120395</v>
      </c>
      <c r="I4" s="69">
        <f>IF(RES_hh_tes!I4=0,0,1000*11630*RES_hh_tes!I4/RES_hh_num!I4)</f>
        <v>7026.1411649398433</v>
      </c>
      <c r="J4" s="69">
        <f>IF(RES_hh_tes!J4=0,0,1000*11630*RES_hh_tes!J4/RES_hh_num!J4)</f>
        <v>8231.7400345955866</v>
      </c>
      <c r="K4" s="69">
        <f>IF(RES_hh_tes!K4=0,0,1000*11630*RES_hh_tes!K4/RES_hh_num!K4)</f>
        <v>7772.1745305192862</v>
      </c>
      <c r="L4" s="69">
        <f>IF(RES_hh_tes!L4=0,0,1000*11630*RES_hh_tes!L4/RES_hh_num!L4)</f>
        <v>8656.8894919191844</v>
      </c>
      <c r="M4" s="69">
        <f>IF(RES_hh_tes!M4=0,0,1000*11630*RES_hh_tes!M4/RES_hh_num!M4)</f>
        <v>7523.9469424883864</v>
      </c>
      <c r="N4" s="69">
        <f>IF(RES_hh_tes!N4=0,0,1000*11630*RES_hh_tes!N4/RES_hh_num!N4)</f>
        <v>8242.7249297227245</v>
      </c>
      <c r="O4" s="69">
        <f>IF(RES_hh_tes!O4=0,0,1000*11630*RES_hh_tes!O4/RES_hh_num!O4)</f>
        <v>9303.0368485220024</v>
      </c>
      <c r="P4" s="69">
        <f>IF(RES_hh_tes!P4=0,0,1000*11630*RES_hh_tes!P4/RES_hh_num!P4)</f>
        <v>7548.0070888036435</v>
      </c>
      <c r="Q4" s="69">
        <f>IF(RES_hh_tes!Q4=0,0,1000*11630*RES_hh_tes!Q4/RES_hh_num!Q4)</f>
        <v>7862.5422285049644</v>
      </c>
      <c r="R4" s="69">
        <f>IF(RES_hh_tes!R4=0,0,1000*11630*RES_hh_tes!R4/RES_hh_num!R4)</f>
        <v>8347.5262581936531</v>
      </c>
      <c r="S4" s="69">
        <f>IF(RES_hh_tes!S4=0,0,1000*11630*RES_hh_tes!S4/RES_hh_num!S4)</f>
        <v>8268.4242195430343</v>
      </c>
      <c r="T4" s="69">
        <f>IF(RES_hh_tes!T4=0,0,1000*11630*RES_hh_tes!T4/RES_hh_num!T4)</f>
        <v>8112.828228972613</v>
      </c>
      <c r="U4" s="69">
        <f>IF(RES_hh_tes!U4=0,0,1000*11630*RES_hh_tes!U4/RES_hh_num!U4)</f>
        <v>8659.5579739237255</v>
      </c>
      <c r="V4" s="69">
        <f>IF(RES_hh_tes!V4=0,0,1000*11630*RES_hh_tes!V4/RES_hh_num!V4)</f>
        <v>8812.5945841865432</v>
      </c>
      <c r="W4" s="69">
        <f>IF(RES_hh_tes!W4=0,0,1000*11630*RES_hh_tes!W4/RES_hh_num!W4)</f>
        <v>8983.0072661229096</v>
      </c>
      <c r="X4" s="69">
        <f>IF(RES_hh_tes!X4=0,0,1000*11630*RES_hh_tes!X4/RES_hh_num!X4)</f>
        <v>8924.0824170469714</v>
      </c>
      <c r="Y4" s="69">
        <f>IF(RES_hh_tes!Y4=0,0,1000*11630*RES_hh_tes!Y4/RES_hh_num!Y4)</f>
        <v>8448.5509121056148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9521.0958316708638</v>
      </c>
      <c r="C5" s="72">
        <f>IF(RES_hh_tes!C5=0,0,1000*11630*RES_hh_tes!C5/RES_hh_num!C5)</f>
        <v>9672.567921477641</v>
      </c>
      <c r="D5" s="72">
        <f>IF(RES_hh_tes!D5=0,0,1000*11630*RES_hh_tes!D5/RES_hh_num!D5)</f>
        <v>8424.0012501544679</v>
      </c>
      <c r="E5" s="72">
        <f>IF(RES_hh_tes!E5=0,0,1000*11630*RES_hh_tes!E5/RES_hh_num!E5)</f>
        <v>8816.5728836507205</v>
      </c>
      <c r="F5" s="72">
        <f>IF(RES_hh_tes!F5=0,0,1000*11630*RES_hh_tes!F5/RES_hh_num!F5)</f>
        <v>7259.0646492415062</v>
      </c>
      <c r="G5" s="72">
        <f>IF(RES_hh_tes!G5=0,0,1000*11630*RES_hh_tes!G5/RES_hh_num!G5)</f>
        <v>7445.2086106870529</v>
      </c>
      <c r="H5" s="72">
        <f>IF(RES_hh_tes!H5=0,0,1000*11630*RES_hh_tes!H5/RES_hh_num!H5)</f>
        <v>8202.2936848142526</v>
      </c>
      <c r="I5" s="72">
        <f>IF(RES_hh_tes!I5=0,0,1000*11630*RES_hh_tes!I5/RES_hh_num!I5)</f>
        <v>8398.3230103199548</v>
      </c>
      <c r="J5" s="72">
        <f>IF(RES_hh_tes!J5=0,0,1000*11630*RES_hh_tes!J5/RES_hh_num!J5)</f>
        <v>7343.3335173857058</v>
      </c>
      <c r="K5" s="72">
        <f>IF(RES_hh_tes!K5=0,0,1000*11630*RES_hh_tes!K5/RES_hh_num!K5)</f>
        <v>6752.739335473264</v>
      </c>
      <c r="L5" s="72">
        <f>IF(RES_hh_tes!L5=0,0,1000*11630*RES_hh_tes!L5/RES_hh_num!L5)</f>
        <v>10195.781988717516</v>
      </c>
      <c r="M5" s="72">
        <f>IF(RES_hh_tes!M5=0,0,1000*11630*RES_hh_tes!M5/RES_hh_num!M5)</f>
        <v>8866.1217481113017</v>
      </c>
      <c r="N5" s="72">
        <f>IF(RES_hh_tes!N5=0,0,1000*11630*RES_hh_tes!N5/RES_hh_num!N5)</f>
        <v>7946.9545707366669</v>
      </c>
      <c r="O5" s="72">
        <f>IF(RES_hh_tes!O5=0,0,1000*11630*RES_hh_tes!O5/RES_hh_num!O5)</f>
        <v>8385.9807483740751</v>
      </c>
      <c r="P5" s="72">
        <f>IF(RES_hh_tes!P5=0,0,1000*11630*RES_hh_tes!P5/RES_hh_num!P5)</f>
        <v>7507.1767448360197</v>
      </c>
      <c r="Q5" s="72">
        <f>IF(RES_hh_tes!Q5=0,0,1000*11630*RES_hh_tes!Q5/RES_hh_num!Q5)</f>
        <v>8314.4238472762772</v>
      </c>
      <c r="R5" s="72">
        <f>IF(RES_hh_tes!R5=0,0,1000*11630*RES_hh_tes!R5/RES_hh_num!R5)</f>
        <v>7816.6339746500353</v>
      </c>
      <c r="S5" s="72">
        <f>IF(RES_hh_tes!S5=0,0,1000*11630*RES_hh_tes!S5/RES_hh_num!S5)</f>
        <v>8216.6489296463933</v>
      </c>
      <c r="T5" s="72">
        <f>IF(RES_hh_tes!T5=0,0,1000*11630*RES_hh_tes!T5/RES_hh_num!T5)</f>
        <v>9022.3277843725082</v>
      </c>
      <c r="U5" s="72">
        <f>IF(RES_hh_tes!U5=0,0,1000*11630*RES_hh_tes!U5/RES_hh_num!U5)</f>
        <v>7581.0747170559125</v>
      </c>
      <c r="V5" s="72">
        <f>IF(RES_hh_tes!V5=0,0,1000*11630*RES_hh_tes!V5/RES_hh_num!V5)</f>
        <v>7904.263416851516</v>
      </c>
      <c r="W5" s="72">
        <f>IF(RES_hh_tes!W5=0,0,1000*11630*RES_hh_tes!W5/RES_hh_num!W5)</f>
        <v>9281.1114203847756</v>
      </c>
      <c r="X5" s="72">
        <f>IF(RES_hh_tes!X5=0,0,1000*11630*RES_hh_tes!X5/RES_hh_num!X5)</f>
        <v>8297.7384207108407</v>
      </c>
      <c r="Y5" s="72">
        <f>IF(RES_hh_tes!Y5=0,0,1000*11630*RES_hh_tes!Y5/RES_hh_num!Y5)</f>
        <v>8728.7927389369288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9161.8169568525755</v>
      </c>
      <c r="C6" s="72">
        <f>IF(RES_hh_tes!C6=0,0,1000*11630*RES_hh_tes!C6/RES_hh_num!C6)</f>
        <v>9421.8405744774136</v>
      </c>
      <c r="D6" s="72">
        <f>IF(RES_hh_tes!D6=0,0,1000*11630*RES_hh_tes!D6/RES_hh_num!D6)</f>
        <v>8451.7703185936316</v>
      </c>
      <c r="E6" s="72">
        <f>IF(RES_hh_tes!E6=0,0,1000*11630*RES_hh_tes!E6/RES_hh_num!E6)</f>
        <v>7364.5016783682813</v>
      </c>
      <c r="F6" s="72">
        <f>IF(RES_hh_tes!F6=0,0,1000*11630*RES_hh_tes!F6/RES_hh_num!F6)</f>
        <v>9683.1750268782052</v>
      </c>
      <c r="G6" s="72">
        <f>IF(RES_hh_tes!G6=0,0,1000*11630*RES_hh_tes!G6/RES_hh_num!G6)</f>
        <v>8487.1864840428589</v>
      </c>
      <c r="H6" s="72">
        <f>IF(RES_hh_tes!H6=0,0,1000*11630*RES_hh_tes!H6/RES_hh_num!H6)</f>
        <v>9153.8800849157178</v>
      </c>
      <c r="I6" s="72">
        <f>IF(RES_hh_tes!I6=0,0,1000*11630*RES_hh_tes!I6/RES_hh_num!I6)</f>
        <v>5744.9630768951902</v>
      </c>
      <c r="J6" s="72">
        <f>IF(RES_hh_tes!J6=0,0,1000*11630*RES_hh_tes!J6/RES_hh_num!J6)</f>
        <v>7976.2274347241409</v>
      </c>
      <c r="K6" s="72">
        <f>IF(RES_hh_tes!K6=0,0,1000*11630*RES_hh_tes!K6/RES_hh_num!K6)</f>
        <v>7658.1195814978018</v>
      </c>
      <c r="L6" s="72">
        <f>IF(RES_hh_tes!L6=0,0,1000*11630*RES_hh_tes!L6/RES_hh_num!L6)</f>
        <v>8507.7001891884556</v>
      </c>
      <c r="M6" s="72">
        <f>IF(RES_hh_tes!M6=0,0,1000*11630*RES_hh_tes!M6/RES_hh_num!M6)</f>
        <v>7936.0362162206657</v>
      </c>
      <c r="N6" s="72">
        <f>IF(RES_hh_tes!N6=0,0,1000*11630*RES_hh_tes!N6/RES_hh_num!N6)</f>
        <v>7496.3749529609013</v>
      </c>
      <c r="O6" s="72">
        <f>IF(RES_hh_tes!O6=0,0,1000*11630*RES_hh_tes!O6/RES_hh_num!O6)</f>
        <v>9530.7126153823065</v>
      </c>
      <c r="P6" s="72">
        <f>IF(RES_hh_tes!P6=0,0,1000*11630*RES_hh_tes!P6/RES_hh_num!P6)</f>
        <v>7799.1918140927492</v>
      </c>
      <c r="Q6" s="72">
        <f>IF(RES_hh_tes!Q6=0,0,1000*11630*RES_hh_tes!Q6/RES_hh_num!Q6)</f>
        <v>6569.6530957915902</v>
      </c>
      <c r="R6" s="72">
        <f>IF(RES_hh_tes!R6=0,0,1000*11630*RES_hh_tes!R6/RES_hh_num!R6)</f>
        <v>8468.7807882408906</v>
      </c>
      <c r="S6" s="72">
        <f>IF(RES_hh_tes!S6=0,0,1000*11630*RES_hh_tes!S6/RES_hh_num!S6)</f>
        <v>6308.2480766726512</v>
      </c>
      <c r="T6" s="72">
        <f>IF(RES_hh_tes!T6=0,0,1000*11630*RES_hh_tes!T6/RES_hh_num!T6)</f>
        <v>9342.6885185331339</v>
      </c>
      <c r="U6" s="72">
        <f>IF(RES_hh_tes!U6=0,0,1000*11630*RES_hh_tes!U6/RES_hh_num!U6)</f>
        <v>8278.4660461784315</v>
      </c>
      <c r="V6" s="72">
        <f>IF(RES_hh_tes!V6=0,0,1000*11630*RES_hh_tes!V6/RES_hh_num!V6)</f>
        <v>9078.6927512224229</v>
      </c>
      <c r="W6" s="72">
        <f>IF(RES_hh_tes!W6=0,0,1000*11630*RES_hh_tes!W6/RES_hh_num!W6)</f>
        <v>8627.6178070277456</v>
      </c>
      <c r="X6" s="72">
        <f>IF(RES_hh_tes!X6=0,0,1000*11630*RES_hh_tes!X6/RES_hh_num!X6)</f>
        <v>9779.1331023175608</v>
      </c>
      <c r="Y6" s="72">
        <f>IF(RES_hh_tes!Y6=0,0,1000*11630*RES_hh_tes!Y6/RES_hh_num!Y6)</f>
        <v>7186.5597767366344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8263.0013452433668</v>
      </c>
      <c r="C7" s="72">
        <f>IF(RES_hh_tes!C7=0,0,1000*11630*RES_hh_tes!C7/RES_hh_num!C7)</f>
        <v>9644.3330046453284</v>
      </c>
      <c r="D7" s="72">
        <f>IF(RES_hh_tes!D7=0,0,1000*11630*RES_hh_tes!D7/RES_hh_num!D7)</f>
        <v>8707.4425052061615</v>
      </c>
      <c r="E7" s="72">
        <f>IF(RES_hh_tes!E7=0,0,1000*11630*RES_hh_tes!E7/RES_hh_num!E7)</f>
        <v>8658.9473648184994</v>
      </c>
      <c r="F7" s="72">
        <f>IF(RES_hh_tes!F7=0,0,1000*11630*RES_hh_tes!F7/RES_hh_num!F7)</f>
        <v>8047.1828563314502</v>
      </c>
      <c r="G7" s="72">
        <f>IF(RES_hh_tes!G7=0,0,1000*11630*RES_hh_tes!G7/RES_hh_num!G7)</f>
        <v>8210.9557562326518</v>
      </c>
      <c r="H7" s="72">
        <f>IF(RES_hh_tes!H7=0,0,1000*11630*RES_hh_tes!H7/RES_hh_num!H7)</f>
        <v>9045.3261513589769</v>
      </c>
      <c r="I7" s="72">
        <f>IF(RES_hh_tes!I7=0,0,1000*11630*RES_hh_tes!I7/RES_hh_num!I7)</f>
        <v>5645.863745636364</v>
      </c>
      <c r="J7" s="72">
        <f>IF(RES_hh_tes!J7=0,0,1000*11630*RES_hh_tes!J7/RES_hh_num!J7)</f>
        <v>8589.9975804573751</v>
      </c>
      <c r="K7" s="72">
        <f>IF(RES_hh_tes!K7=0,0,1000*11630*RES_hh_tes!K7/RES_hh_num!K7)</f>
        <v>7767.2025315352403</v>
      </c>
      <c r="L7" s="72">
        <f>IF(RES_hh_tes!L7=0,0,1000*11630*RES_hh_tes!L7/RES_hh_num!L7)</f>
        <v>8270.0372453148793</v>
      </c>
      <c r="M7" s="72">
        <f>IF(RES_hh_tes!M7=0,0,1000*11630*RES_hh_tes!M7/RES_hh_num!M7)</f>
        <v>7220.3415597510284</v>
      </c>
      <c r="N7" s="72">
        <f>IF(RES_hh_tes!N7=0,0,1000*11630*RES_hh_tes!N7/RES_hh_num!N7)</f>
        <v>7931.0477788515745</v>
      </c>
      <c r="O7" s="72">
        <f>IF(RES_hh_tes!O7=0,0,1000*11630*RES_hh_tes!O7/RES_hh_num!O7)</f>
        <v>9184.5280220239219</v>
      </c>
      <c r="P7" s="72">
        <f>IF(RES_hh_tes!P7=0,0,1000*11630*RES_hh_tes!P7/RES_hh_num!P7)</f>
        <v>7752.2319575381362</v>
      </c>
      <c r="Q7" s="72">
        <f>IF(RES_hh_tes!Q7=0,0,1000*11630*RES_hh_tes!Q7/RES_hh_num!Q7)</f>
        <v>7766.3521280029645</v>
      </c>
      <c r="R7" s="72">
        <f>IF(RES_hh_tes!R7=0,0,1000*11630*RES_hh_tes!R7/RES_hh_num!R7)</f>
        <v>7983.1583140084358</v>
      </c>
      <c r="S7" s="72">
        <f>IF(RES_hh_tes!S7=0,0,1000*11630*RES_hh_tes!S7/RES_hh_num!S7)</f>
        <v>8238.0275224915713</v>
      </c>
      <c r="T7" s="72">
        <f>IF(RES_hh_tes!T7=0,0,1000*11630*RES_hh_tes!T7/RES_hh_num!T7)</f>
        <v>7370.2946490520935</v>
      </c>
      <c r="U7" s="72">
        <f>IF(RES_hh_tes!U7=0,0,1000*11630*RES_hh_tes!U7/RES_hh_num!U7)</f>
        <v>8831.5481196246437</v>
      </c>
      <c r="V7" s="72">
        <f>IF(RES_hh_tes!V7=0,0,1000*11630*RES_hh_tes!V7/RES_hh_num!V7)</f>
        <v>10260.718260465974</v>
      </c>
      <c r="W7" s="72">
        <f>IF(RES_hh_tes!W7=0,0,1000*11630*RES_hh_tes!W7/RES_hh_num!W7)</f>
        <v>6445.6285472948493</v>
      </c>
      <c r="X7" s="72">
        <f>IF(RES_hh_tes!X7=0,0,1000*11630*RES_hh_tes!X7/RES_hh_num!X7)</f>
        <v>9163.0875839067285</v>
      </c>
      <c r="Y7" s="72">
        <f>IF(RES_hh_tes!Y7=0,0,1000*11630*RES_hh_tes!Y7/RES_hh_num!Y7)</f>
        <v>8551.2503634261357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8609.2555656983714</v>
      </c>
      <c r="C8" s="72">
        <f>IF(RES_hh_tes!C8=0,0,1000*11630*RES_hh_tes!C8/RES_hh_num!C8)</f>
        <v>9020.2430969232664</v>
      </c>
      <c r="D8" s="72">
        <f>IF(RES_hh_tes!D8=0,0,1000*11630*RES_hh_tes!D8/RES_hh_num!D8)</f>
        <v>8813.3450172051525</v>
      </c>
      <c r="E8" s="72">
        <f>IF(RES_hh_tes!E8=0,0,1000*11630*RES_hh_tes!E8/RES_hh_num!E8)</f>
        <v>8694.7782429879499</v>
      </c>
      <c r="F8" s="72">
        <f>IF(RES_hh_tes!F8=0,0,1000*11630*RES_hh_tes!F8/RES_hh_num!F8)</f>
        <v>8404.4659739735307</v>
      </c>
      <c r="G8" s="72">
        <f>IF(RES_hh_tes!G8=0,0,1000*11630*RES_hh_tes!G8/RES_hh_num!G8)</f>
        <v>8147.5201954944141</v>
      </c>
      <c r="H8" s="72">
        <f>IF(RES_hh_tes!H8=0,0,1000*11630*RES_hh_tes!H8/RES_hh_num!H8)</f>
        <v>8018.966763936367</v>
      </c>
      <c r="I8" s="72">
        <f>IF(RES_hh_tes!I8=0,0,1000*11630*RES_hh_tes!I8/RES_hh_num!I8)</f>
        <v>7296.2727934843888</v>
      </c>
      <c r="J8" s="72">
        <f>IF(RES_hh_tes!J8=0,0,1000*11630*RES_hh_tes!J8/RES_hh_num!J8)</f>
        <v>7783.0772006457764</v>
      </c>
      <c r="K8" s="72">
        <f>IF(RES_hh_tes!K8=0,0,1000*11630*RES_hh_tes!K8/RES_hh_num!K8)</f>
        <v>7669.6672971432363</v>
      </c>
      <c r="L8" s="72">
        <f>IF(RES_hh_tes!L8=0,0,1000*11630*RES_hh_tes!L8/RES_hh_num!L8)</f>
        <v>8520.6935785788555</v>
      </c>
      <c r="M8" s="72">
        <f>IF(RES_hh_tes!M8=0,0,1000*11630*RES_hh_tes!M8/RES_hh_num!M8)</f>
        <v>7236.1892571302324</v>
      </c>
      <c r="N8" s="72">
        <f>IF(RES_hh_tes!N8=0,0,1000*11630*RES_hh_tes!N8/RES_hh_num!N8)</f>
        <v>8222.9495473475999</v>
      </c>
      <c r="O8" s="72">
        <f>IF(RES_hh_tes!O8=0,0,1000*11630*RES_hh_tes!O8/RES_hh_num!O8)</f>
        <v>9065.8834597425157</v>
      </c>
      <c r="P8" s="72">
        <f>IF(RES_hh_tes!P8=0,0,1000*11630*RES_hh_tes!P8/RES_hh_num!P8)</f>
        <v>7183.3516111351601</v>
      </c>
      <c r="Q8" s="72">
        <f>IF(RES_hh_tes!Q8=0,0,1000*11630*RES_hh_tes!Q8/RES_hh_num!Q8)</f>
        <v>7620.3421142435373</v>
      </c>
      <c r="R8" s="72">
        <f>IF(RES_hh_tes!R8=0,0,1000*11630*RES_hh_tes!R8/RES_hh_num!R8)</f>
        <v>8393.9584157545614</v>
      </c>
      <c r="S8" s="72">
        <f>IF(RES_hh_tes!S8=0,0,1000*11630*RES_hh_tes!S8/RES_hh_num!S8)</f>
        <v>8048.0169837859148</v>
      </c>
      <c r="T8" s="72">
        <f>IF(RES_hh_tes!T8=0,0,1000*11630*RES_hh_tes!T8/RES_hh_num!T8)</f>
        <v>8135.3394387260041</v>
      </c>
      <c r="U8" s="72">
        <f>IF(RES_hh_tes!U8=0,0,1000*11630*RES_hh_tes!U8/RES_hh_num!U8)</f>
        <v>8374.4949708873864</v>
      </c>
      <c r="V8" s="72">
        <f>IF(RES_hh_tes!V8=0,0,1000*11630*RES_hh_tes!V8/RES_hh_num!V8)</f>
        <v>8229.6186566365996</v>
      </c>
      <c r="W8" s="72">
        <f>IF(RES_hh_tes!W8=0,0,1000*11630*RES_hh_tes!W8/RES_hh_num!W8)</f>
        <v>9661.6977330424197</v>
      </c>
      <c r="X8" s="72">
        <f>IF(RES_hh_tes!X8=0,0,1000*11630*RES_hh_tes!X8/RES_hh_num!X8)</f>
        <v>8367.4436087437825</v>
      </c>
      <c r="Y8" s="72">
        <f>IF(RES_hh_tes!Y8=0,0,1000*11630*RES_hh_tes!Y8/RES_hh_num!Y8)</f>
        <v>8261.5795457103159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8776.2512209548513</v>
      </c>
      <c r="C9" s="72">
        <f>IF(RES_hh_tes!C9=0,0,1000*11630*RES_hh_tes!C9/RES_hh_num!C9)</f>
        <v>9050.7392539992597</v>
      </c>
      <c r="D9" s="72">
        <f>IF(RES_hh_tes!D9=0,0,1000*11630*RES_hh_tes!D9/RES_hh_num!D9)</f>
        <v>8561.4326055511428</v>
      </c>
      <c r="E9" s="72">
        <f>IF(RES_hh_tes!E9=0,0,1000*11630*RES_hh_tes!E9/RES_hh_num!E9)</f>
        <v>9068.4721108891317</v>
      </c>
      <c r="F9" s="72">
        <f>IF(RES_hh_tes!F9=0,0,1000*11630*RES_hh_tes!F9/RES_hh_num!F9)</f>
        <v>8375.5294359103009</v>
      </c>
      <c r="G9" s="72">
        <f>IF(RES_hh_tes!G9=0,0,1000*11630*RES_hh_tes!G9/RES_hh_num!G9)</f>
        <v>7635.0034702908943</v>
      </c>
      <c r="H9" s="72">
        <f>IF(RES_hh_tes!H9=0,0,1000*11630*RES_hh_tes!H9/RES_hh_num!H9)</f>
        <v>8127.1459598768088</v>
      </c>
      <c r="I9" s="72">
        <f>IF(RES_hh_tes!I9=0,0,1000*11630*RES_hh_tes!I9/RES_hh_num!I9)</f>
        <v>7492.9079842426345</v>
      </c>
      <c r="J9" s="72">
        <f>IF(RES_hh_tes!J9=0,0,1000*11630*RES_hh_tes!J9/RES_hh_num!J9)</f>
        <v>8505.3697529765759</v>
      </c>
      <c r="K9" s="72">
        <f>IF(RES_hh_tes!K9=0,0,1000*11630*RES_hh_tes!K9/RES_hh_num!K9)</f>
        <v>7374.119929448425</v>
      </c>
      <c r="L9" s="72">
        <f>IF(RES_hh_tes!L9=0,0,1000*11630*RES_hh_tes!L9/RES_hh_num!L9)</f>
        <v>8552.4154868020396</v>
      </c>
      <c r="M9" s="72">
        <f>IF(RES_hh_tes!M9=0,0,1000*11630*RES_hh_tes!M9/RES_hh_num!M9)</f>
        <v>7480.7541065500563</v>
      </c>
      <c r="N9" s="72">
        <f>IF(RES_hh_tes!N9=0,0,1000*11630*RES_hh_tes!N9/RES_hh_num!N9)</f>
        <v>9060.4777322386271</v>
      </c>
      <c r="O9" s="72">
        <f>IF(RES_hh_tes!O9=0,0,1000*11630*RES_hh_tes!O9/RES_hh_num!O9)</f>
        <v>9434.4207188929104</v>
      </c>
      <c r="P9" s="72">
        <f>IF(RES_hh_tes!P9=0,0,1000*11630*RES_hh_tes!P9/RES_hh_num!P9)</f>
        <v>7386.5267902207333</v>
      </c>
      <c r="Q9" s="72">
        <f>IF(RES_hh_tes!Q9=0,0,1000*11630*RES_hh_tes!Q9/RES_hh_num!Q9)</f>
        <v>7884.5679419493326</v>
      </c>
      <c r="R9" s="72">
        <f>IF(RES_hh_tes!R9=0,0,1000*11630*RES_hh_tes!R9/RES_hh_num!R9)</f>
        <v>7768.7414559780555</v>
      </c>
      <c r="S9" s="72">
        <f>IF(RES_hh_tes!S9=0,0,1000*11630*RES_hh_tes!S9/RES_hh_num!S9)</f>
        <v>8005.0953396609029</v>
      </c>
      <c r="T9" s="72">
        <f>IF(RES_hh_tes!T9=0,0,1000*11630*RES_hh_tes!T9/RES_hh_num!T9)</f>
        <v>8346.5588855430415</v>
      </c>
      <c r="U9" s="72">
        <f>IF(RES_hh_tes!U9=0,0,1000*11630*RES_hh_tes!U9/RES_hh_num!U9)</f>
        <v>8677.1120984434128</v>
      </c>
      <c r="V9" s="72">
        <f>IF(RES_hh_tes!V9=0,0,1000*11630*RES_hh_tes!V9/RES_hh_num!V9)</f>
        <v>8017.2417975823237</v>
      </c>
      <c r="W9" s="72">
        <f>IF(RES_hh_tes!W9=0,0,1000*11630*RES_hh_tes!W9/RES_hh_num!W9)</f>
        <v>9165.5681150580258</v>
      </c>
      <c r="X9" s="72">
        <f>IF(RES_hh_tes!X9=0,0,1000*11630*RES_hh_tes!X9/RES_hh_num!X9)</f>
        <v>9802.3091883359775</v>
      </c>
      <c r="Y9" s="72">
        <f>IF(RES_hh_tes!Y9=0,0,1000*11630*RES_hh_tes!Y9/RES_hh_num!Y9)</f>
        <v>7839.0506074759242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7383.3632458697539</v>
      </c>
      <c r="F10" s="72">
        <f>IF(RES_hh_tes!F10=0,0,1000*11630*RES_hh_tes!F10/RES_hh_num!F10)</f>
        <v>10406.33399946568</v>
      </c>
      <c r="G10" s="72">
        <f>IF(RES_hh_tes!G10=0,0,1000*11630*RES_hh_tes!G10/RES_hh_num!G10)</f>
        <v>8740.7089713349378</v>
      </c>
      <c r="H10" s="72">
        <f>IF(RES_hh_tes!H10=0,0,1000*11630*RES_hh_tes!H10/RES_hh_num!H10)</f>
        <v>8080.2688123585458</v>
      </c>
      <c r="I10" s="72">
        <f>IF(RES_hh_tes!I10=0,0,1000*11630*RES_hh_tes!I10/RES_hh_num!I10)</f>
        <v>6402.103515450558</v>
      </c>
      <c r="J10" s="72">
        <f>IF(RES_hh_tes!J10=0,0,1000*11630*RES_hh_tes!J10/RES_hh_num!J10)</f>
        <v>6984.2835766803255</v>
      </c>
      <c r="K10" s="72">
        <f>IF(RES_hh_tes!K10=0,0,1000*11630*RES_hh_tes!K10/RES_hh_num!K10)</f>
        <v>7029.6136202934258</v>
      </c>
      <c r="L10" s="72">
        <f>IF(RES_hh_tes!L10=0,0,1000*11630*RES_hh_tes!L10/RES_hh_num!L10)</f>
        <v>8779.3156778336706</v>
      </c>
      <c r="M10" s="72">
        <f>IF(RES_hh_tes!M10=0,0,1000*11630*RES_hh_tes!M10/RES_hh_num!M10)</f>
        <v>7789.4671886986062</v>
      </c>
      <c r="N10" s="72">
        <f>IF(RES_hh_tes!N10=0,0,1000*11630*RES_hh_tes!N10/RES_hh_num!N10)</f>
        <v>8947.4066594930919</v>
      </c>
      <c r="O10" s="72">
        <f>IF(RES_hh_tes!O10=0,0,1000*11630*RES_hh_tes!O10/RES_hh_num!O10)</f>
        <v>8754.1465586493086</v>
      </c>
      <c r="P10" s="72">
        <f>IF(RES_hh_tes!P10=0,0,1000*11630*RES_hh_tes!P10/RES_hh_num!P10)</f>
        <v>7345.7055218823743</v>
      </c>
      <c r="Q10" s="72">
        <f>IF(RES_hh_tes!Q10=0,0,1000*11630*RES_hh_tes!Q10/RES_hh_num!Q10)</f>
        <v>7650.3434241256909</v>
      </c>
      <c r="R10" s="72">
        <f>IF(RES_hh_tes!R10=0,0,1000*11630*RES_hh_tes!R10/RES_hh_num!R10)</f>
        <v>9477.0561099532715</v>
      </c>
      <c r="S10" s="72">
        <f>IF(RES_hh_tes!S10=0,0,1000*11630*RES_hh_tes!S10/RES_hh_num!S10)</f>
        <v>8922.5081877981575</v>
      </c>
      <c r="T10" s="72">
        <f>IF(RES_hh_tes!T10=0,0,1000*11630*RES_hh_tes!T10/RES_hh_num!T10)</f>
        <v>7319.2373468065507</v>
      </c>
      <c r="U10" s="72">
        <f>IF(RES_hh_tes!U10=0,0,1000*11630*RES_hh_tes!U10/RES_hh_num!U10)</f>
        <v>8003.9209447467892</v>
      </c>
      <c r="V10" s="72">
        <f>IF(RES_hh_tes!V10=0,0,1000*11630*RES_hh_tes!V10/RES_hh_num!V10)</f>
        <v>7256.7035206327055</v>
      </c>
      <c r="W10" s="72">
        <f>IF(RES_hh_tes!W10=0,0,1000*11630*RES_hh_tes!W10/RES_hh_num!W10)</f>
        <v>10248.527196507101</v>
      </c>
      <c r="X10" s="72">
        <f>IF(RES_hh_tes!X10=0,0,1000*11630*RES_hh_tes!X10/RES_hh_num!X10)</f>
        <v>8657.2504438168107</v>
      </c>
      <c r="Y10" s="72">
        <f>IF(RES_hh_tes!Y10=0,0,1000*11630*RES_hh_tes!Y10/RES_hh_num!Y10)</f>
        <v>9031.9451911479755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8862.0309427812899</v>
      </c>
      <c r="C11" s="72">
        <f>IF(RES_hh_tes!C11=0,0,1000*11630*RES_hh_tes!C11/RES_hh_num!C11)</f>
        <v>9196.9956645708335</v>
      </c>
      <c r="D11" s="72">
        <f>IF(RES_hh_tes!D11=0,0,1000*11630*RES_hh_tes!D11/RES_hh_num!D11)</f>
        <v>9247.7039499188813</v>
      </c>
      <c r="E11" s="72">
        <f>IF(RES_hh_tes!E11=0,0,1000*11630*RES_hh_tes!E11/RES_hh_num!E11)</f>
        <v>8114.7454226914806</v>
      </c>
      <c r="F11" s="72">
        <f>IF(RES_hh_tes!F11=0,0,1000*11630*RES_hh_tes!F11/RES_hh_num!F11)</f>
        <v>8720.7095012296359</v>
      </c>
      <c r="G11" s="72">
        <f>IF(RES_hh_tes!G11=0,0,1000*11630*RES_hh_tes!G11/RES_hh_num!G11)</f>
        <v>8580.1756159925535</v>
      </c>
      <c r="H11" s="72">
        <f>IF(RES_hh_tes!H11=0,0,1000*11630*RES_hh_tes!H11/RES_hh_num!H11)</f>
        <v>8035.3175684148046</v>
      </c>
      <c r="I11" s="72">
        <f>IF(RES_hh_tes!I11=0,0,1000*11630*RES_hh_tes!I11/RES_hh_num!I11)</f>
        <v>7354.1778828237229</v>
      </c>
      <c r="J11" s="72">
        <f>IF(RES_hh_tes!J11=0,0,1000*11630*RES_hh_tes!J11/RES_hh_num!J11)</f>
        <v>7921.7323876427045</v>
      </c>
      <c r="K11" s="72">
        <f>IF(RES_hh_tes!K11=0,0,1000*11630*RES_hh_tes!K11/RES_hh_num!K11)</f>
        <v>7722.1568620127182</v>
      </c>
      <c r="L11" s="72">
        <f>IF(RES_hh_tes!L11=0,0,1000*11630*RES_hh_tes!L11/RES_hh_num!L11)</f>
        <v>8760.965857760506</v>
      </c>
      <c r="M11" s="72">
        <f>IF(RES_hh_tes!M11=0,0,1000*11630*RES_hh_tes!M11/RES_hh_num!M11)</f>
        <v>7796.6450474735293</v>
      </c>
      <c r="N11" s="72">
        <f>IF(RES_hh_tes!N11=0,0,1000*11630*RES_hh_tes!N11/RES_hh_num!N11)</f>
        <v>6887.6828495539821</v>
      </c>
      <c r="O11" s="72">
        <f>IF(RES_hh_tes!O11=0,0,1000*11630*RES_hh_tes!O11/RES_hh_num!O11)</f>
        <v>9443.4647170979533</v>
      </c>
      <c r="P11" s="72">
        <f>IF(RES_hh_tes!P11=0,0,1000*11630*RES_hh_tes!P11/RES_hh_num!P11)</f>
        <v>7466.9156164463957</v>
      </c>
      <c r="Q11" s="72">
        <f>IF(RES_hh_tes!Q11=0,0,1000*11630*RES_hh_tes!Q11/RES_hh_num!Q11)</f>
        <v>7936.647942480352</v>
      </c>
      <c r="R11" s="72">
        <f>IF(RES_hh_tes!R11=0,0,1000*11630*RES_hh_tes!R11/RES_hh_num!R11)</f>
        <v>8561.6905523174664</v>
      </c>
      <c r="S11" s="72">
        <f>IF(RES_hh_tes!S11=0,0,1000*11630*RES_hh_tes!S11/RES_hh_num!S11)</f>
        <v>8686.3230840620654</v>
      </c>
      <c r="T11" s="72">
        <f>IF(RES_hh_tes!T11=0,0,1000*11630*RES_hh_tes!T11/RES_hh_num!T11)</f>
        <v>7636.6063092864651</v>
      </c>
      <c r="U11" s="72">
        <f>IF(RES_hh_tes!U11=0,0,1000*11630*RES_hh_tes!U11/RES_hh_num!U11)</f>
        <v>8646.2939865951375</v>
      </c>
      <c r="V11" s="72">
        <f>IF(RES_hh_tes!V11=0,0,1000*11630*RES_hh_tes!V11/RES_hh_num!V11)</f>
        <v>8849.2141876496862</v>
      </c>
      <c r="W11" s="72">
        <f>IF(RES_hh_tes!W11=0,0,1000*11630*RES_hh_tes!W11/RES_hh_num!W11)</f>
        <v>9008.5600845092431</v>
      </c>
      <c r="X11" s="72">
        <f>IF(RES_hh_tes!X11=0,0,1000*11630*RES_hh_tes!X11/RES_hh_num!X11)</f>
        <v>8600.0642099650104</v>
      </c>
      <c r="Y11" s="72">
        <f>IF(RES_hh_tes!Y11=0,0,1000*11630*RES_hh_tes!Y11/RES_hh_num!Y11)</f>
        <v>8528.9771123720329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7993.6838793240522</v>
      </c>
      <c r="C12" s="72">
        <f>IF(RES_hh_tes!C12=0,0,1000*11630*RES_hh_tes!C12/RES_hh_num!C12)</f>
        <v>9168.068359773828</v>
      </c>
      <c r="D12" s="72">
        <f>IF(RES_hh_tes!D12=0,0,1000*11630*RES_hh_tes!D12/RES_hh_num!D12)</f>
        <v>9137.0210010435712</v>
      </c>
      <c r="E12" s="72">
        <f>IF(RES_hh_tes!E12=0,0,1000*11630*RES_hh_tes!E12/RES_hh_num!E12)</f>
        <v>9355.0612274067262</v>
      </c>
      <c r="F12" s="72">
        <f>IF(RES_hh_tes!F12=0,0,1000*11630*RES_hh_tes!F12/RES_hh_num!F12)</f>
        <v>8431.2797891865011</v>
      </c>
      <c r="G12" s="72">
        <f>IF(RES_hh_tes!G12=0,0,1000*11630*RES_hh_tes!G12/RES_hh_num!G12)</f>
        <v>7733.654023374077</v>
      </c>
      <c r="H12" s="72">
        <f>IF(RES_hh_tes!H12=0,0,1000*11630*RES_hh_tes!H12/RES_hh_num!H12)</f>
        <v>7704.7234737307344</v>
      </c>
      <c r="I12" s="72">
        <f>IF(RES_hh_tes!I12=0,0,1000*11630*RES_hh_tes!I12/RES_hh_num!I12)</f>
        <v>7545.7532012838255</v>
      </c>
      <c r="J12" s="72">
        <f>IF(RES_hh_tes!J12=0,0,1000*11630*RES_hh_tes!J12/RES_hh_num!J12)</f>
        <v>7947.0630868103053</v>
      </c>
      <c r="K12" s="72">
        <f>IF(RES_hh_tes!K12=0,0,1000*11630*RES_hh_tes!K12/RES_hh_num!K12)</f>
        <v>7961.3162019878901</v>
      </c>
      <c r="L12" s="72">
        <f>IF(RES_hh_tes!L12=0,0,1000*11630*RES_hh_tes!L12/RES_hh_num!L12)</f>
        <v>8118.4035082038399</v>
      </c>
      <c r="M12" s="72">
        <f>IF(RES_hh_tes!M12=0,0,1000*11630*RES_hh_tes!M12/RES_hh_num!M12)</f>
        <v>8048.1645872557083</v>
      </c>
      <c r="N12" s="72">
        <f>IF(RES_hh_tes!N12=0,0,1000*11630*RES_hh_tes!N12/RES_hh_num!N12)</f>
        <v>8259.6025552425544</v>
      </c>
      <c r="O12" s="72">
        <f>IF(RES_hh_tes!O12=0,0,1000*11630*RES_hh_tes!O12/RES_hh_num!O12)</f>
        <v>8390.9283979973588</v>
      </c>
      <c r="P12" s="72">
        <f>IF(RES_hh_tes!P12=0,0,1000*11630*RES_hh_tes!P12/RES_hh_num!P12)</f>
        <v>8064.2155540897884</v>
      </c>
      <c r="Q12" s="72">
        <f>IF(RES_hh_tes!Q12=0,0,1000*11630*RES_hh_tes!Q12/RES_hh_num!Q12)</f>
        <v>8050.3928450277172</v>
      </c>
      <c r="R12" s="72">
        <f>IF(RES_hh_tes!R12=0,0,1000*11630*RES_hh_tes!R12/RES_hh_num!R12)</f>
        <v>8119.1457144527103</v>
      </c>
      <c r="S12" s="72">
        <f>IF(RES_hh_tes!S12=0,0,1000*11630*RES_hh_tes!S12/RES_hh_num!S12)</f>
        <v>8249.0727167241348</v>
      </c>
      <c r="T12" s="72">
        <f>IF(RES_hh_tes!T12=0,0,1000*11630*RES_hh_tes!T12/RES_hh_num!T12)</f>
        <v>8297.6772889966378</v>
      </c>
      <c r="U12" s="72">
        <f>IF(RES_hh_tes!U12=0,0,1000*11630*RES_hh_tes!U12/RES_hh_num!U12)</f>
        <v>8526.3935770283424</v>
      </c>
      <c r="V12" s="72">
        <f>IF(RES_hh_tes!V12=0,0,1000*11630*RES_hh_tes!V12/RES_hh_num!V12)</f>
        <v>8717.1922974586068</v>
      </c>
      <c r="W12" s="72">
        <f>IF(RES_hh_tes!W12=0,0,1000*11630*RES_hh_tes!W12/RES_hh_num!W12)</f>
        <v>8536.297495281533</v>
      </c>
      <c r="X12" s="72">
        <f>IF(RES_hh_tes!X12=0,0,1000*11630*RES_hh_tes!X12/RES_hh_num!X12)</f>
        <v>8638.5571177064776</v>
      </c>
      <c r="Y12" s="72">
        <f>IF(RES_hh_tes!Y12=0,0,1000*11630*RES_hh_tes!Y12/RES_hh_num!Y12)</f>
        <v>9065.9520748464911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8551.9661687304942</v>
      </c>
      <c r="C13" s="74">
        <f>IF(RES_hh_tes!C13=0,0,1000*11630*RES_hh_tes!C13/RES_hh_num!C13)</f>
        <v>9322.911956194228</v>
      </c>
      <c r="D13" s="74">
        <f>IF(RES_hh_tes!D13=0,0,1000*11630*RES_hh_tes!D13/RES_hh_num!D13)</f>
        <v>8978.5163660112157</v>
      </c>
      <c r="E13" s="74">
        <f>IF(RES_hh_tes!E13=0,0,1000*11630*RES_hh_tes!E13/RES_hh_num!E13)</f>
        <v>8987.3056057124504</v>
      </c>
      <c r="F13" s="74">
        <f>IF(RES_hh_tes!F13=0,0,1000*11630*RES_hh_tes!F13/RES_hh_num!F13)</f>
        <v>8636.2872278538434</v>
      </c>
      <c r="G13" s="74">
        <f>IF(RES_hh_tes!G13=0,0,1000*11630*RES_hh_tes!G13/RES_hh_num!G13)</f>
        <v>8442.2204868495846</v>
      </c>
      <c r="H13" s="74">
        <f>IF(RES_hh_tes!H13=0,0,1000*11630*RES_hh_tes!H13/RES_hh_num!H13)</f>
        <v>8379.3807108006695</v>
      </c>
      <c r="I13" s="74">
        <f>IF(RES_hh_tes!I13=0,0,1000*11630*RES_hh_tes!I13/RES_hh_num!I13)</f>
        <v>7268.5707447032555</v>
      </c>
      <c r="J13" s="74">
        <f>IF(RES_hh_tes!J13=0,0,1000*11630*RES_hh_tes!J13/RES_hh_num!J13)</f>
        <v>8086.5467073261734</v>
      </c>
      <c r="K13" s="74">
        <f>IF(RES_hh_tes!K13=0,0,1000*11630*RES_hh_tes!K13/RES_hh_num!K13)</f>
        <v>7799.455784706839</v>
      </c>
      <c r="L13" s="74">
        <f>IF(RES_hh_tes!L13=0,0,1000*11630*RES_hh_tes!L13/RES_hh_num!L13)</f>
        <v>8688.4464444986388</v>
      </c>
      <c r="M13" s="74">
        <f>IF(RES_hh_tes!M13=0,0,1000*11630*RES_hh_tes!M13/RES_hh_num!M13)</f>
        <v>7539.6922276059158</v>
      </c>
      <c r="N13" s="74">
        <f>IF(RES_hh_tes!N13=0,0,1000*11630*RES_hh_tes!N13/RES_hh_num!N13)</f>
        <v>8269.7486564618375</v>
      </c>
      <c r="O13" s="74">
        <f>IF(RES_hh_tes!O13=0,0,1000*11630*RES_hh_tes!O13/RES_hh_num!O13)</f>
        <v>9291.1390479246475</v>
      </c>
      <c r="P13" s="74">
        <f>IF(RES_hh_tes!P13=0,0,1000*11630*RES_hh_tes!P13/RES_hh_num!P13)</f>
        <v>7557.8029968366054</v>
      </c>
      <c r="Q13" s="74">
        <f>IF(RES_hh_tes!Q13=0,0,1000*11630*RES_hh_tes!Q13/RES_hh_num!Q13)</f>
        <v>7932.536425991274</v>
      </c>
      <c r="R13" s="74">
        <f>IF(RES_hh_tes!R13=0,0,1000*11630*RES_hh_tes!R13/RES_hh_num!R13)</f>
        <v>8181.9390552216582</v>
      </c>
      <c r="S13" s="74">
        <f>IF(RES_hh_tes!S13=0,0,1000*11630*RES_hh_tes!S13/RES_hh_num!S13)</f>
        <v>8560.6652724999931</v>
      </c>
      <c r="T13" s="74">
        <f>IF(RES_hh_tes!T13=0,0,1000*11630*RES_hh_tes!T13/RES_hh_num!T13)</f>
        <v>8408.2962078559485</v>
      </c>
      <c r="U13" s="74">
        <f>IF(RES_hh_tes!U13=0,0,1000*11630*RES_hh_tes!U13/RES_hh_num!U13)</f>
        <v>8368.9622589507217</v>
      </c>
      <c r="V13" s="74">
        <f>IF(RES_hh_tes!V13=0,0,1000*11630*RES_hh_tes!V13/RES_hh_num!V13)</f>
        <v>8400.6423905350657</v>
      </c>
      <c r="W13" s="74">
        <f>IF(RES_hh_tes!W13=0,0,1000*11630*RES_hh_tes!W13/RES_hh_num!W13)</f>
        <v>8517.740134684409</v>
      </c>
      <c r="X13" s="74">
        <f>IF(RES_hh_tes!X13=0,0,1000*11630*RES_hh_tes!X13/RES_hh_num!X13)</f>
        <v>9190.6353512786918</v>
      </c>
      <c r="Y13" s="74">
        <f>IF(RES_hh_tes!Y13=0,0,1000*11630*RES_hh_tes!Y13/RES_hh_num!Y13)</f>
        <v>8273.1204652513734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167.76124278988092</v>
      </c>
      <c r="C14" s="76">
        <f>IF(RES_hh_tes!C14=0,0,1000*11630*RES_hh_tes!C14/RES_hh_num!C14)</f>
        <v>181.36194088545247</v>
      </c>
      <c r="D14" s="76">
        <f>IF(RES_hh_tes!D14=0,0,1000*11630*RES_hh_tes!D14/RES_hh_num!D14)</f>
        <v>168.58144533162181</v>
      </c>
      <c r="E14" s="76">
        <f>IF(RES_hh_tes!E14=0,0,1000*11630*RES_hh_tes!E14/RES_hh_num!E14)</f>
        <v>162.34004292898487</v>
      </c>
      <c r="F14" s="76">
        <f>IF(RES_hh_tes!F14=0,0,1000*11630*RES_hh_tes!F14/RES_hh_num!F14)</f>
        <v>153.46192720455454</v>
      </c>
      <c r="G14" s="76">
        <f>IF(RES_hh_tes!G14=0,0,1000*11630*RES_hh_tes!G14/RES_hh_num!G14)</f>
        <v>148.22441028196758</v>
      </c>
      <c r="H14" s="76">
        <f>IF(RES_hh_tes!H14=0,0,1000*11630*RES_hh_tes!H14/RES_hh_num!H14)</f>
        <v>148.32807581134674</v>
      </c>
      <c r="I14" s="76">
        <f>IF(RES_hh_tes!I14=0,0,1000*11630*RES_hh_tes!I14/RES_hh_num!I14)</f>
        <v>116.14203947109701</v>
      </c>
      <c r="J14" s="76">
        <f>IF(RES_hh_tes!J14=0,0,1000*11630*RES_hh_tes!J14/RES_hh_num!J14)</f>
        <v>137.99813101322718</v>
      </c>
      <c r="K14" s="76">
        <f>IF(RES_hh_tes!K14=0,0,1000*11630*RES_hh_tes!K14/RES_hh_num!K14)</f>
        <v>128.86903606326487</v>
      </c>
      <c r="L14" s="76">
        <f>IF(RES_hh_tes!L14=0,0,1000*11630*RES_hh_tes!L14/RES_hh_num!L14)</f>
        <v>140.26855649023204</v>
      </c>
      <c r="M14" s="76">
        <f>IF(RES_hh_tes!M14=0,0,1000*11630*RES_hh_tes!M14/RES_hh_num!M14)</f>
        <v>118.2208445173378</v>
      </c>
      <c r="N14" s="76">
        <f>IF(RES_hh_tes!N14=0,0,1000*11630*RES_hh_tes!N14/RES_hh_num!N14)</f>
        <v>130.73390805937947</v>
      </c>
      <c r="O14" s="76">
        <f>IF(RES_hh_tes!O14=0,0,1000*11630*RES_hh_tes!O14/RES_hh_num!O14)</f>
        <v>145.93377922858414</v>
      </c>
      <c r="P14" s="76">
        <f>IF(RES_hh_tes!P14=0,0,1000*11630*RES_hh_tes!P14/RES_hh_num!P14)</f>
        <v>117.91538721291283</v>
      </c>
      <c r="Q14" s="76">
        <f>IF(RES_hh_tes!Q14=0,0,1000*11630*RES_hh_tes!Q14/RES_hh_num!Q14)</f>
        <v>122.57296420624959</v>
      </c>
      <c r="R14" s="76">
        <f>IF(RES_hh_tes!R14=0,0,1000*11630*RES_hh_tes!R14/RES_hh_num!R14)</f>
        <v>130.55695676710647</v>
      </c>
      <c r="S14" s="76">
        <f>IF(RES_hh_tes!S14=0,0,1000*11630*RES_hh_tes!S14/RES_hh_num!S14)</f>
        <v>127.39328774189833</v>
      </c>
      <c r="T14" s="76">
        <f>IF(RES_hh_tes!T14=0,0,1000*11630*RES_hh_tes!T14/RES_hh_num!T14)</f>
        <v>125.99628179256683</v>
      </c>
      <c r="U14" s="76">
        <f>IF(RES_hh_tes!U14=0,0,1000*11630*RES_hh_tes!U14/RES_hh_num!U14)</f>
        <v>133.15597045546497</v>
      </c>
      <c r="V14" s="76">
        <f>IF(RES_hh_tes!V14=0,0,1000*11630*RES_hh_tes!V14/RES_hh_num!V14)</f>
        <v>136.71988354377828</v>
      </c>
      <c r="W14" s="76">
        <f>IF(RES_hh_tes!W14=0,0,1000*11630*RES_hh_tes!W14/RES_hh_num!W14)</f>
        <v>136.09139973211074</v>
      </c>
      <c r="X14" s="76">
        <f>IF(RES_hh_tes!X14=0,0,1000*11630*RES_hh_tes!X14/RES_hh_num!X14)</f>
        <v>135.57317849377773</v>
      </c>
      <c r="Y14" s="76">
        <f>IF(RES_hh_tes!Y14=0,0,1000*11630*RES_hh_tes!Y14/RES_hh_num!Y14)</f>
        <v>128.32823662979482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29.208903344336797</v>
      </c>
      <c r="C15" s="69">
        <f t="shared" si="0"/>
        <v>29.997740803535564</v>
      </c>
      <c r="D15" s="69">
        <f t="shared" si="0"/>
        <v>31.044218920059009</v>
      </c>
      <c r="E15" s="69">
        <f t="shared" si="0"/>
        <v>61.654954324221698</v>
      </c>
      <c r="F15" s="69">
        <f t="shared" si="0"/>
        <v>36.035617372464799</v>
      </c>
      <c r="G15" s="69">
        <f t="shared" si="0"/>
        <v>41.876658550343407</v>
      </c>
      <c r="H15" s="69">
        <f t="shared" si="0"/>
        <v>71.14070847421641</v>
      </c>
      <c r="I15" s="69">
        <f t="shared" si="0"/>
        <v>58.382842493089861</v>
      </c>
      <c r="J15" s="69">
        <f t="shared" si="0"/>
        <v>66.213968664220943</v>
      </c>
      <c r="K15" s="69">
        <f t="shared" si="0"/>
        <v>70.856056956876614</v>
      </c>
      <c r="L15" s="69">
        <f t="shared" si="0"/>
        <v>86.046042536681654</v>
      </c>
      <c r="M15" s="69">
        <f t="shared" si="0"/>
        <v>96.919686904974128</v>
      </c>
      <c r="N15" s="69">
        <f t="shared" si="0"/>
        <v>100.77484724701149</v>
      </c>
      <c r="O15" s="69">
        <f t="shared" si="0"/>
        <v>105.33717482104899</v>
      </c>
      <c r="P15" s="69">
        <f t="shared" si="0"/>
        <v>106.72828262451721</v>
      </c>
      <c r="Q15" s="69">
        <f t="shared" si="0"/>
        <v>106.75915920336593</v>
      </c>
      <c r="R15" s="69">
        <f t="shared" si="0"/>
        <v>117.23920091351845</v>
      </c>
      <c r="S15" s="69">
        <f t="shared" si="0"/>
        <v>127.36826644281679</v>
      </c>
      <c r="T15" s="69">
        <f t="shared" si="0"/>
        <v>122.45365687335921</v>
      </c>
      <c r="U15" s="69">
        <f t="shared" si="0"/>
        <v>126.78879925689048</v>
      </c>
      <c r="V15" s="69">
        <f t="shared" si="0"/>
        <v>130.30215215669409</v>
      </c>
      <c r="W15" s="69">
        <f t="shared" si="0"/>
        <v>143.72045063736343</v>
      </c>
      <c r="X15" s="69">
        <f t="shared" si="0"/>
        <v>139.3891654394576</v>
      </c>
      <c r="Y15" s="69">
        <f t="shared" si="0"/>
        <v>133.96884645954492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29.208903344336797</v>
      </c>
      <c r="C16" s="72">
        <f>IF(RES_hh_tes!C16=0,0,1000*11630*RES_hh_tes!C16/RES_hh_num!C$3)</f>
        <v>29.997740803535564</v>
      </c>
      <c r="D16" s="72">
        <f>IF(RES_hh_tes!D16=0,0,1000*11630*RES_hh_tes!D16/RES_hh_num!D$3)</f>
        <v>31.044218920059009</v>
      </c>
      <c r="E16" s="72">
        <f>IF(RES_hh_tes!E16=0,0,1000*11630*RES_hh_tes!E16/RES_hh_num!E$3)</f>
        <v>61.654954324221698</v>
      </c>
      <c r="F16" s="72">
        <f>IF(RES_hh_tes!F16=0,0,1000*11630*RES_hh_tes!F16/RES_hh_num!F$3)</f>
        <v>36.035617372464799</v>
      </c>
      <c r="G16" s="72">
        <f>IF(RES_hh_tes!G16=0,0,1000*11630*RES_hh_tes!G16/RES_hh_num!G$3)</f>
        <v>41.876658550343407</v>
      </c>
      <c r="H16" s="72">
        <f>IF(RES_hh_tes!H16=0,0,1000*11630*RES_hh_tes!H16/RES_hh_num!H$3)</f>
        <v>71.14070847421641</v>
      </c>
      <c r="I16" s="72">
        <f>IF(RES_hh_tes!I16=0,0,1000*11630*RES_hh_tes!I16/RES_hh_num!I$3)</f>
        <v>58.382842493089861</v>
      </c>
      <c r="J16" s="72">
        <f>IF(RES_hh_tes!J16=0,0,1000*11630*RES_hh_tes!J16/RES_hh_num!J$3)</f>
        <v>66.213968664220943</v>
      </c>
      <c r="K16" s="72">
        <f>IF(RES_hh_tes!K16=0,0,1000*11630*RES_hh_tes!K16/RES_hh_num!K$3)</f>
        <v>70.856056956876614</v>
      </c>
      <c r="L16" s="72">
        <f>IF(RES_hh_tes!L16=0,0,1000*11630*RES_hh_tes!L16/RES_hh_num!L$3)</f>
        <v>86.046042536681654</v>
      </c>
      <c r="M16" s="72">
        <f>IF(RES_hh_tes!M16=0,0,1000*11630*RES_hh_tes!M16/RES_hh_num!M$3)</f>
        <v>96.919686904974128</v>
      </c>
      <c r="N16" s="72">
        <f>IF(RES_hh_tes!N16=0,0,1000*11630*RES_hh_tes!N16/RES_hh_num!N$3)</f>
        <v>100.77484724701149</v>
      </c>
      <c r="O16" s="72">
        <f>IF(RES_hh_tes!O16=0,0,1000*11630*RES_hh_tes!O16/RES_hh_num!O$3)</f>
        <v>105.33717482104899</v>
      </c>
      <c r="P16" s="72">
        <f>IF(RES_hh_tes!P16=0,0,1000*11630*RES_hh_tes!P16/RES_hh_num!P$3)</f>
        <v>106.72828262451721</v>
      </c>
      <c r="Q16" s="72">
        <f>IF(RES_hh_tes!Q16=0,0,1000*11630*RES_hh_tes!Q16/RES_hh_num!Q$3)</f>
        <v>106.75915920336593</v>
      </c>
      <c r="R16" s="72">
        <f>IF(RES_hh_tes!R16=0,0,1000*11630*RES_hh_tes!R16/RES_hh_num!R$3)</f>
        <v>117.23920091351845</v>
      </c>
      <c r="S16" s="72">
        <f>IF(RES_hh_tes!S16=0,0,1000*11630*RES_hh_tes!S16/RES_hh_num!S$3)</f>
        <v>127.36826644281679</v>
      </c>
      <c r="T16" s="72">
        <f>IF(RES_hh_tes!T16=0,0,1000*11630*RES_hh_tes!T16/RES_hh_num!T$3)</f>
        <v>122.45365687335921</v>
      </c>
      <c r="U16" s="72">
        <f>IF(RES_hh_tes!U16=0,0,1000*11630*RES_hh_tes!U16/RES_hh_num!U$3)</f>
        <v>126.78879925689048</v>
      </c>
      <c r="V16" s="72">
        <f>IF(RES_hh_tes!V16=0,0,1000*11630*RES_hh_tes!V16/RES_hh_num!V$3)</f>
        <v>130.30215215669409</v>
      </c>
      <c r="W16" s="72">
        <f>IF(RES_hh_tes!W16=0,0,1000*11630*RES_hh_tes!W16/RES_hh_num!W$3)</f>
        <v>143.72045063736343</v>
      </c>
      <c r="X16" s="72">
        <f>IF(RES_hh_tes!X16=0,0,1000*11630*RES_hh_tes!X16/RES_hh_num!X$3)</f>
        <v>139.3891654394576</v>
      </c>
      <c r="Y16" s="72">
        <f>IF(RES_hh_tes!Y16=0,0,1000*11630*RES_hh_tes!Y16/RES_hh_num!Y$3)</f>
        <v>133.96884645954492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1567.7379332128842</v>
      </c>
      <c r="C17" s="69">
        <f>IF(RES_hh_tes!C17=0,0,1000*11630*RES_hh_tes!C17/RES_hh_num!C17)</f>
        <v>1638.5827141147852</v>
      </c>
      <c r="D17" s="69">
        <f>IF(RES_hh_tes!D17=0,0,1000*11630*RES_hh_tes!D17/RES_hh_num!D17)</f>
        <v>1678.6221093113122</v>
      </c>
      <c r="E17" s="69">
        <f>IF(RES_hh_tes!E17=0,0,1000*11630*RES_hh_tes!E17/RES_hh_num!E17)</f>
        <v>1716.0463256753769</v>
      </c>
      <c r="F17" s="69">
        <f>IF(RES_hh_tes!F17=0,0,1000*11630*RES_hh_tes!F17/RES_hh_num!F17)</f>
        <v>1748.7531597783955</v>
      </c>
      <c r="G17" s="69">
        <f>IF(RES_hh_tes!G17=0,0,1000*11630*RES_hh_tes!G17/RES_hh_num!G17)</f>
        <v>1777.0107204133506</v>
      </c>
      <c r="H17" s="69">
        <f>IF(RES_hh_tes!H17=0,0,1000*11630*RES_hh_tes!H17/RES_hh_num!H17)</f>
        <v>1758.3062452204872</v>
      </c>
      <c r="I17" s="69">
        <f>IF(RES_hh_tes!I17=0,0,1000*11630*RES_hh_tes!I17/RES_hh_num!I17)</f>
        <v>1740.6722049909331</v>
      </c>
      <c r="J17" s="69">
        <f>IF(RES_hh_tes!J17=0,0,1000*11630*RES_hh_tes!J17/RES_hh_num!J17)</f>
        <v>1772.7176815177284</v>
      </c>
      <c r="K17" s="69">
        <f>IF(RES_hh_tes!K17=0,0,1000*11630*RES_hh_tes!K17/RES_hh_num!K17)</f>
        <v>1774.493356113431</v>
      </c>
      <c r="L17" s="69">
        <f>IF(RES_hh_tes!L17=0,0,1000*11630*RES_hh_tes!L17/RES_hh_num!L17)</f>
        <v>1825.1379057836248</v>
      </c>
      <c r="M17" s="69">
        <f>IF(RES_hh_tes!M17=0,0,1000*11630*RES_hh_tes!M17/RES_hh_num!M17)</f>
        <v>1843.7543689230877</v>
      </c>
      <c r="N17" s="69">
        <f>IF(RES_hh_tes!N17=0,0,1000*11630*RES_hh_tes!N17/RES_hh_num!N17)</f>
        <v>1821.5503599336942</v>
      </c>
      <c r="O17" s="69">
        <f>IF(RES_hh_tes!O17=0,0,1000*11630*RES_hh_tes!O17/RES_hh_num!O17)</f>
        <v>1719.4025030414696</v>
      </c>
      <c r="P17" s="69">
        <f>IF(RES_hh_tes!P17=0,0,1000*11630*RES_hh_tes!P17/RES_hh_num!P17)</f>
        <v>1726.7536038823007</v>
      </c>
      <c r="Q17" s="69">
        <f>IF(RES_hh_tes!Q17=0,0,1000*11630*RES_hh_tes!Q17/RES_hh_num!Q17)</f>
        <v>1709.9457824407057</v>
      </c>
      <c r="R17" s="69">
        <f>IF(RES_hh_tes!R17=0,0,1000*11630*RES_hh_tes!R17/RES_hh_num!R17)</f>
        <v>1716.1774064976501</v>
      </c>
      <c r="S17" s="69">
        <f>IF(RES_hh_tes!S17=0,0,1000*11630*RES_hh_tes!S17/RES_hh_num!S17)</f>
        <v>1818.5289022649154</v>
      </c>
      <c r="T17" s="69">
        <f>IF(RES_hh_tes!T17=0,0,1000*11630*RES_hh_tes!T17/RES_hh_num!T17)</f>
        <v>1926.3307415121419</v>
      </c>
      <c r="U17" s="69">
        <f>IF(RES_hh_tes!U17=0,0,1000*11630*RES_hh_tes!U17/RES_hh_num!U17)</f>
        <v>1901.2973154445813</v>
      </c>
      <c r="V17" s="69">
        <f>IF(RES_hh_tes!V17=0,0,1000*11630*RES_hh_tes!V17/RES_hh_num!V17)</f>
        <v>1932.8523076931424</v>
      </c>
      <c r="W17" s="69">
        <f>IF(RES_hh_tes!W17=0,0,1000*11630*RES_hh_tes!W17/RES_hh_num!W17)</f>
        <v>1939.7284592997767</v>
      </c>
      <c r="X17" s="69">
        <f>IF(RES_hh_tes!X17=0,0,1000*11630*RES_hh_tes!X17/RES_hh_num!X17)</f>
        <v>2019.0855757322013</v>
      </c>
      <c r="Y17" s="69">
        <f>IF(RES_hh_tes!Y17=0,0,1000*11630*RES_hh_tes!Y17/RES_hh_num!Y17)</f>
        <v>1838.9425400106268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1690.5154689037336</v>
      </c>
      <c r="C19" s="72">
        <f>IF(RES_hh_tes!C19=0,0,1000*11630*RES_hh_tes!C19/RES_hh_num!C19)</f>
        <v>1616.2307312757387</v>
      </c>
      <c r="D19" s="72">
        <f>IF(RES_hh_tes!D19=0,0,1000*11630*RES_hh_tes!D19/RES_hh_num!D19)</f>
        <v>1631.9298777518034</v>
      </c>
      <c r="E19" s="72">
        <f>IF(RES_hh_tes!E19=0,0,1000*11630*RES_hh_tes!E19/RES_hh_num!E19)</f>
        <v>1409.647639783052</v>
      </c>
      <c r="F19" s="72">
        <f>IF(RES_hh_tes!F19=0,0,1000*11630*RES_hh_tes!F19/RES_hh_num!F19)</f>
        <v>1977.6830768563809</v>
      </c>
      <c r="G19" s="72">
        <f>IF(RES_hh_tes!G19=0,0,1000*11630*RES_hh_tes!G19/RES_hh_num!G19)</f>
        <v>1737.1357133495906</v>
      </c>
      <c r="H19" s="72">
        <f>IF(RES_hh_tes!H19=0,0,1000*11630*RES_hh_tes!H19/RES_hh_num!H19)</f>
        <v>1855.9354903390195</v>
      </c>
      <c r="I19" s="72">
        <f>IF(RES_hh_tes!I19=0,0,1000*11630*RES_hh_tes!I19/RES_hh_num!I19)</f>
        <v>1557.6358261085486</v>
      </c>
      <c r="J19" s="72">
        <f>IF(RES_hh_tes!J19=0,0,1000*11630*RES_hh_tes!J19/RES_hh_num!J19)</f>
        <v>1791.6528021377526</v>
      </c>
      <c r="K19" s="72">
        <f>IF(RES_hh_tes!K19=0,0,1000*11630*RES_hh_tes!K19/RES_hh_num!K19)</f>
        <v>1751.1864894159069</v>
      </c>
      <c r="L19" s="72">
        <f>IF(RES_hh_tes!L19=0,0,1000*11630*RES_hh_tes!L19/RES_hh_num!L19)</f>
        <v>1827.7239641031972</v>
      </c>
      <c r="M19" s="72">
        <f>IF(RES_hh_tes!M19=0,0,1000*11630*RES_hh_tes!M19/RES_hh_num!M19)</f>
        <v>1988.9414869848354</v>
      </c>
      <c r="N19" s="72">
        <f>IF(RES_hh_tes!N19=0,0,1000*11630*RES_hh_tes!N19/RES_hh_num!N19)</f>
        <v>1815.7492807360047</v>
      </c>
      <c r="O19" s="72">
        <f>IF(RES_hh_tes!O19=0,0,1000*11630*RES_hh_tes!O19/RES_hh_num!O19)</f>
        <v>1621.0001807348881</v>
      </c>
      <c r="P19" s="72">
        <f>IF(RES_hh_tes!P19=0,0,1000*11630*RES_hh_tes!P19/RES_hh_num!P19)</f>
        <v>1709.1062812540786</v>
      </c>
      <c r="Q19" s="72">
        <f>IF(RES_hh_tes!Q19=0,0,1000*11630*RES_hh_tes!Q19/RES_hh_num!Q19)</f>
        <v>1358.3504477502017</v>
      </c>
      <c r="R19" s="72">
        <f>IF(RES_hh_tes!R19=0,0,1000*11630*RES_hh_tes!R19/RES_hh_num!R19)</f>
        <v>1803.3005216933391</v>
      </c>
      <c r="S19" s="72">
        <f>IF(RES_hh_tes!S19=0,0,1000*11630*RES_hh_tes!S19/RES_hh_num!S19)</f>
        <v>1483.8471808361521</v>
      </c>
      <c r="T19" s="72">
        <f>IF(RES_hh_tes!T19=0,0,1000*11630*RES_hh_tes!T19/RES_hh_num!T19)</f>
        <v>2108.3600338022225</v>
      </c>
      <c r="U19" s="72">
        <f>IF(RES_hh_tes!U19=0,0,1000*11630*RES_hh_tes!U19/RES_hh_num!U19)</f>
        <v>1903.0781918863247</v>
      </c>
      <c r="V19" s="72">
        <f>IF(RES_hh_tes!V19=0,0,1000*11630*RES_hh_tes!V19/RES_hh_num!V19)</f>
        <v>2072.2741493670123</v>
      </c>
      <c r="W19" s="72">
        <f>IF(RES_hh_tes!W19=0,0,1000*11630*RES_hh_tes!W19/RES_hh_num!W19)</f>
        <v>1905.3239786429206</v>
      </c>
      <c r="X19" s="72">
        <f>IF(RES_hh_tes!X19=0,0,1000*11630*RES_hh_tes!X19/RES_hh_num!X19)</f>
        <v>2199.5981156224211</v>
      </c>
      <c r="Y19" s="72">
        <f>IF(RES_hh_tes!Y19=0,0,1000*11630*RES_hh_tes!Y19/RES_hh_num!Y19)</f>
        <v>1604.3406799288432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1514.8015745916211</v>
      </c>
      <c r="C20" s="72">
        <f>IF(RES_hh_tes!C20=0,0,1000*11630*RES_hh_tes!C20/RES_hh_num!C20)</f>
        <v>1714.0700575011986</v>
      </c>
      <c r="D20" s="72">
        <f>IF(RES_hh_tes!D20=0,0,1000*11630*RES_hh_tes!D20/RES_hh_num!D20)</f>
        <v>1660.8003294473272</v>
      </c>
      <c r="E20" s="72">
        <f>IF(RES_hh_tes!E20=0,0,1000*11630*RES_hh_tes!E20/RES_hh_num!E20)</f>
        <v>1728.0713017118353</v>
      </c>
      <c r="F20" s="72">
        <f>IF(RES_hh_tes!F20=0,0,1000*11630*RES_hh_tes!F20/RES_hh_num!F20)</f>
        <v>1689.5067736951228</v>
      </c>
      <c r="G20" s="72">
        <f>IF(RES_hh_tes!G20=0,0,1000*11630*RES_hh_tes!G20/RES_hh_num!G20)</f>
        <v>1790.3101839100648</v>
      </c>
      <c r="H20" s="72">
        <f>IF(RES_hh_tes!H20=0,0,1000*11630*RES_hh_tes!H20/RES_hh_num!H20)</f>
        <v>1915.9222474286462</v>
      </c>
      <c r="I20" s="72">
        <f>IF(RES_hh_tes!I20=0,0,1000*11630*RES_hh_tes!I20/RES_hh_num!I20)</f>
        <v>1415.609433676861</v>
      </c>
      <c r="J20" s="72">
        <f>IF(RES_hh_tes!J20=0,0,1000*11630*RES_hh_tes!J20/RES_hh_num!J20)</f>
        <v>1884.4409975705139</v>
      </c>
      <c r="K20" s="72">
        <f>IF(RES_hh_tes!K20=0,0,1000*11630*RES_hh_tes!K20/RES_hh_num!K20)</f>
        <v>1802.4911096654191</v>
      </c>
      <c r="L20" s="72">
        <f>IF(RES_hh_tes!L20=0,0,1000*11630*RES_hh_tes!L20/RES_hh_num!L20)</f>
        <v>1769.6458816621914</v>
      </c>
      <c r="M20" s="72">
        <f>IF(RES_hh_tes!M20=0,0,1000*11630*RES_hh_tes!M20/RES_hh_num!M20)</f>
        <v>1838.4226230651868</v>
      </c>
      <c r="N20" s="72">
        <f>IF(RES_hh_tes!N20=0,0,1000*11630*RES_hh_tes!N20/RES_hh_num!N20)</f>
        <v>1922.2958096252569</v>
      </c>
      <c r="O20" s="72">
        <f>IF(RES_hh_tes!O20=0,0,1000*11630*RES_hh_tes!O20/RES_hh_num!O20)</f>
        <v>1565.2877120459871</v>
      </c>
      <c r="P20" s="72">
        <f>IF(RES_hh_tes!P20=0,0,1000*11630*RES_hh_tes!P20/RES_hh_num!P20)</f>
        <v>1779.5991692734481</v>
      </c>
      <c r="Q20" s="72">
        <f>IF(RES_hh_tes!Q20=0,0,1000*11630*RES_hh_tes!Q20/RES_hh_num!Q20)</f>
        <v>1674.673229747098</v>
      </c>
      <c r="R20" s="72">
        <f>IF(RES_hh_tes!R20=0,0,1000*11630*RES_hh_tes!R20/RES_hh_num!R20)</f>
        <v>1648.5609599123463</v>
      </c>
      <c r="S20" s="72">
        <f>IF(RES_hh_tes!S20=0,0,1000*11630*RES_hh_tes!S20/RES_hh_num!S20)</f>
        <v>1845.9613364314646</v>
      </c>
      <c r="T20" s="72">
        <f>IF(RES_hh_tes!T20=0,0,1000*11630*RES_hh_tes!T20/RES_hh_num!T20)</f>
        <v>1704.0001820400366</v>
      </c>
      <c r="U20" s="72">
        <f>IF(RES_hh_tes!U20=0,0,1000*11630*RES_hh_tes!U20/RES_hh_num!U20)</f>
        <v>2037.5382627264939</v>
      </c>
      <c r="V20" s="72">
        <f>IF(RES_hh_tes!V20=0,0,1000*11630*RES_hh_tes!V20/RES_hh_num!V20)</f>
        <v>2381.4361108852477</v>
      </c>
      <c r="W20" s="72">
        <f>IF(RES_hh_tes!W20=0,0,1000*11630*RES_hh_tes!W20/RES_hh_num!W20)</f>
        <v>1411.5762714588955</v>
      </c>
      <c r="X20" s="72">
        <f>IF(RES_hh_tes!X20=0,0,1000*11630*RES_hh_tes!X20/RES_hh_num!X20)</f>
        <v>2050.3548736782504</v>
      </c>
      <c r="Y20" s="72">
        <f>IF(RES_hh_tes!Y20=0,0,1000*11630*RES_hh_tes!Y20/RES_hh_num!Y20)</f>
        <v>1919.2327767205938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1577.1460196786361</v>
      </c>
      <c r="C21" s="72">
        <f>IF(RES_hh_tes!C21=0,0,1000*11630*RES_hh_tes!C21/RES_hh_num!C21)</f>
        <v>1612.43224204944</v>
      </c>
      <c r="D21" s="72">
        <f>IF(RES_hh_tes!D21=0,0,1000*11630*RES_hh_tes!D21/RES_hh_num!D21)</f>
        <v>1680.8144809567648</v>
      </c>
      <c r="E21" s="72">
        <f>IF(RES_hh_tes!E21=0,0,1000*11630*RES_hh_tes!E21/RES_hh_num!E21)</f>
        <v>1733.3199083206384</v>
      </c>
      <c r="F21" s="72">
        <f>IF(RES_hh_tes!F21=0,0,1000*11630*RES_hh_tes!F21/RES_hh_num!F21)</f>
        <v>1763.0260817968285</v>
      </c>
      <c r="G21" s="72">
        <f>IF(RES_hh_tes!G21=0,0,1000*11630*RES_hh_tes!G21/RES_hh_num!G21)</f>
        <v>1776.2010350505773</v>
      </c>
      <c r="H21" s="72">
        <f>IF(RES_hh_tes!H21=0,0,1000*11630*RES_hh_tes!H21/RES_hh_num!H21)</f>
        <v>1698.8808747514233</v>
      </c>
      <c r="I21" s="72">
        <f>IF(RES_hh_tes!I21=0,0,1000*11630*RES_hh_tes!I21/RES_hh_num!I21)</f>
        <v>1816.493366742922</v>
      </c>
      <c r="J21" s="72">
        <f>IF(RES_hh_tes!J21=0,0,1000*11630*RES_hh_tes!J21/RES_hh_num!J21)</f>
        <v>1722.4666479181649</v>
      </c>
      <c r="K21" s="72">
        <f>IF(RES_hh_tes!K21=0,0,1000*11630*RES_hh_tes!K21/RES_hh_num!K21)</f>
        <v>1770.1850909644077</v>
      </c>
      <c r="L21" s="72">
        <f>IF(RES_hh_tes!L21=0,0,1000*11630*RES_hh_tes!L21/RES_hh_num!L21)</f>
        <v>1848.0058781651849</v>
      </c>
      <c r="M21" s="72">
        <f>IF(RES_hh_tes!M21=0,0,1000*11630*RES_hh_tes!M21/RES_hh_num!M21)</f>
        <v>1752.4057422813473</v>
      </c>
      <c r="N21" s="72">
        <f>IF(RES_hh_tes!N21=0,0,1000*11630*RES_hh_tes!N21/RES_hh_num!N21)</f>
        <v>1799.3697088129884</v>
      </c>
      <c r="O21" s="72">
        <f>IF(RES_hh_tes!O21=0,0,1000*11630*RES_hh_tes!O21/RES_hh_num!O21)</f>
        <v>1742.5823215711148</v>
      </c>
      <c r="P21" s="72">
        <f>IF(RES_hh_tes!P21=0,0,1000*11630*RES_hh_tes!P21/RES_hh_num!P21)</f>
        <v>1678.2560845671246</v>
      </c>
      <c r="Q21" s="72">
        <f>IF(RES_hh_tes!Q21=0,0,1000*11630*RES_hh_tes!Q21/RES_hh_num!Q21)</f>
        <v>1677.6838152981106</v>
      </c>
      <c r="R21" s="72">
        <f>IF(RES_hh_tes!R21=0,0,1000*11630*RES_hh_tes!R21/RES_hh_num!R21)</f>
        <v>1747.622503803688</v>
      </c>
      <c r="S21" s="72">
        <f>IF(RES_hh_tes!S21=0,0,1000*11630*RES_hh_tes!S21/RES_hh_num!S21)</f>
        <v>1791.0339200843644</v>
      </c>
      <c r="T21" s="72">
        <f>IF(RES_hh_tes!T21=0,0,1000*11630*RES_hh_tes!T21/RES_hh_num!T21)</f>
        <v>1956.008690971282</v>
      </c>
      <c r="U21" s="72">
        <f>IF(RES_hh_tes!U21=0,0,1000*11630*RES_hh_tes!U21/RES_hh_num!U21)</f>
        <v>1861.5912236953666</v>
      </c>
      <c r="V21" s="72">
        <f>IF(RES_hh_tes!V21=0,0,1000*11630*RES_hh_tes!V21/RES_hh_num!V21)</f>
        <v>1834.4583019637955</v>
      </c>
      <c r="W21" s="72">
        <f>IF(RES_hh_tes!W21=0,0,1000*11630*RES_hh_tes!W21/RES_hh_num!W21)</f>
        <v>2074.1639536254697</v>
      </c>
      <c r="X21" s="72">
        <f>IF(RES_hh_tes!X21=0,0,1000*11630*RES_hh_tes!X21/RES_hh_num!X21)</f>
        <v>1941.2073178693734</v>
      </c>
      <c r="Y21" s="72">
        <f>IF(RES_hh_tes!Y21=0,0,1000*11630*RES_hh_tes!Y21/RES_hh_num!Y21)</f>
        <v>1820.3673064590307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1562.8931067523069</v>
      </c>
      <c r="C22" s="72">
        <f>IF(RES_hh_tes!C22=0,0,1000*11630*RES_hh_tes!C22/RES_hh_num!C22)</f>
        <v>1581.3929917927444</v>
      </c>
      <c r="D22" s="72">
        <f>IF(RES_hh_tes!D22=0,0,1000*11630*RES_hh_tes!D22/RES_hh_num!D22)</f>
        <v>1600.1503237744782</v>
      </c>
      <c r="E22" s="72">
        <f>IF(RES_hh_tes!E22=0,0,1000*11630*RES_hh_tes!E22/RES_hh_num!E22)</f>
        <v>1774.4369991288979</v>
      </c>
      <c r="F22" s="72">
        <f>IF(RES_hh_tes!F22=0,0,1000*11630*RES_hh_tes!F22/RES_hh_num!F22)</f>
        <v>1723.9677855425434</v>
      </c>
      <c r="G22" s="72">
        <f>IF(RES_hh_tes!G22=0,0,1000*11630*RES_hh_tes!G22/RES_hh_num!G22)</f>
        <v>1627.5359549035084</v>
      </c>
      <c r="H22" s="72">
        <f>IF(RES_hh_tes!H22=0,0,1000*11630*RES_hh_tes!H22/RES_hh_num!H22)</f>
        <v>1681.5976576491867</v>
      </c>
      <c r="I22" s="72">
        <f>IF(RES_hh_tes!I22=0,0,1000*11630*RES_hh_tes!I22/RES_hh_num!I22)</f>
        <v>1852.4534383317205</v>
      </c>
      <c r="J22" s="72">
        <f>IF(RES_hh_tes!J22=0,0,1000*11630*RES_hh_tes!J22/RES_hh_num!J22)</f>
        <v>1835.6767726373926</v>
      </c>
      <c r="K22" s="72">
        <f>IF(RES_hh_tes!K22=0,0,1000*11630*RES_hh_tes!K22/RES_hh_num!K22)</f>
        <v>1685.2136346669251</v>
      </c>
      <c r="L22" s="72">
        <f>IF(RES_hh_tes!L22=0,0,1000*11630*RES_hh_tes!L22/RES_hh_num!L22)</f>
        <v>1845.4225474003513</v>
      </c>
      <c r="M22" s="72">
        <f>IF(RES_hh_tes!M22=0,0,1000*11630*RES_hh_tes!M22/RES_hh_num!M22)</f>
        <v>1877.8667634841775</v>
      </c>
      <c r="N22" s="72">
        <f>IF(RES_hh_tes!N22=0,0,1000*11630*RES_hh_tes!N22/RES_hh_num!N22)</f>
        <v>1626.9319943415278</v>
      </c>
      <c r="O22" s="72">
        <f>IF(RES_hh_tes!O22=0,0,1000*11630*RES_hh_tes!O22/RES_hh_num!O22)</f>
        <v>1662.0972168642249</v>
      </c>
      <c r="P22" s="72">
        <f>IF(RES_hh_tes!P22=0,0,1000*11630*RES_hh_tes!P22/RES_hh_num!P22)</f>
        <v>2020.0256826068335</v>
      </c>
      <c r="Q22" s="72">
        <f>IF(RES_hh_tes!Q22=0,0,1000*11630*RES_hh_tes!Q22/RES_hh_num!Q22)</f>
        <v>1919.8363109369611</v>
      </c>
      <c r="R22" s="72">
        <f>IF(RES_hh_tes!R22=0,0,1000*11630*RES_hh_tes!R22/RES_hh_num!R22)</f>
        <v>1571.7213359480195</v>
      </c>
      <c r="S22" s="72">
        <f>IF(RES_hh_tes!S22=0,0,1000*11630*RES_hh_tes!S22/RES_hh_num!S22)</f>
        <v>1736.646510420652</v>
      </c>
      <c r="T22" s="72">
        <f>IF(RES_hh_tes!T22=0,0,1000*11630*RES_hh_tes!T22/RES_hh_num!T22)</f>
        <v>2077.5746092110548</v>
      </c>
      <c r="U22" s="72">
        <f>IF(RES_hh_tes!U22=0,0,1000*11630*RES_hh_tes!U22/RES_hh_num!U22)</f>
        <v>1820.010623752635</v>
      </c>
      <c r="V22" s="72">
        <f>IF(RES_hh_tes!V22=0,0,1000*11630*RES_hh_tes!V22/RES_hh_num!V22)</f>
        <v>1758.51536576492</v>
      </c>
      <c r="W22" s="72">
        <f>IF(RES_hh_tes!W22=0,0,1000*11630*RES_hh_tes!W22/RES_hh_num!W22)</f>
        <v>1961.0820285994962</v>
      </c>
      <c r="X22" s="72">
        <f>IF(RES_hh_tes!X22=0,0,1000*11630*RES_hh_tes!X22/RES_hh_num!X22)</f>
        <v>2147.4100150267182</v>
      </c>
      <c r="Y22" s="72">
        <f>IF(RES_hh_tes!Y22=0,0,1000*11630*RES_hh_tes!Y22/RES_hh_num!Y22)</f>
        <v>1773.1526365380935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1451.8274484314372</v>
      </c>
      <c r="F23" s="72">
        <f>IF(RES_hh_tes!F23=0,0,1000*11630*RES_hh_tes!F23/RES_hh_num!F23)</f>
        <v>2148.1531625741145</v>
      </c>
      <c r="G23" s="72">
        <f>IF(RES_hh_tes!G23=0,0,1000*11630*RES_hh_tes!G23/RES_hh_num!G23)</f>
        <v>1874.7389158627834</v>
      </c>
      <c r="H23" s="72">
        <f>IF(RES_hh_tes!H23=0,0,1000*11630*RES_hh_tes!H23/RES_hh_num!H23)</f>
        <v>1681.9949959959945</v>
      </c>
      <c r="I23" s="72">
        <f>IF(RES_hh_tes!I23=0,0,1000*11630*RES_hh_tes!I23/RES_hh_num!I23)</f>
        <v>1589.4951286519465</v>
      </c>
      <c r="J23" s="72">
        <f>IF(RES_hh_tes!J23=0,0,1000*11630*RES_hh_tes!J23/RES_hh_num!J23)</f>
        <v>1508.2375052786645</v>
      </c>
      <c r="K23" s="72">
        <f>IF(RES_hh_tes!K23=0,0,1000*11630*RES_hh_tes!K23/RES_hh_num!K23)</f>
        <v>1607.28181066757</v>
      </c>
      <c r="L23" s="72">
        <f>IF(RES_hh_tes!L23=0,0,1000*11630*RES_hh_tes!L23/RES_hh_num!L23)</f>
        <v>1830.0215608186265</v>
      </c>
      <c r="M23" s="72">
        <f>IF(RES_hh_tes!M23=0,0,1000*11630*RES_hh_tes!M23/RES_hh_num!M23)</f>
        <v>1830.4876497163677</v>
      </c>
      <c r="N23" s="72">
        <f>IF(RES_hh_tes!N23=0,0,1000*11630*RES_hh_tes!N23/RES_hh_num!N23)</f>
        <v>1941.609803772745</v>
      </c>
      <c r="O23" s="72">
        <f>IF(RES_hh_tes!O23=0,0,1000*11630*RES_hh_tes!O23/RES_hh_num!O23)</f>
        <v>1696.8835142617377</v>
      </c>
      <c r="P23" s="72">
        <f>IF(RES_hh_tes!P23=0,0,1000*11630*RES_hh_tes!P23/RES_hh_num!P23)</f>
        <v>1667.3419104962802</v>
      </c>
      <c r="Q23" s="72">
        <f>IF(RES_hh_tes!Q23=0,0,1000*11630*RES_hh_tes!Q23/RES_hh_num!Q23)</f>
        <v>1641.8388067924859</v>
      </c>
      <c r="R23" s="72">
        <f>IF(RES_hh_tes!R23=0,0,1000*11630*RES_hh_tes!R23/RES_hh_num!R23)</f>
        <v>2084.3865797493081</v>
      </c>
      <c r="S23" s="72">
        <f>IF(RES_hh_tes!S23=0,0,1000*11630*RES_hh_tes!S23/RES_hh_num!S23)</f>
        <v>1899.2102069025666</v>
      </c>
      <c r="T23" s="72">
        <f>IF(RES_hh_tes!T23=0,0,1000*11630*RES_hh_tes!T23/RES_hh_num!T23)</f>
        <v>1534.1097504387028</v>
      </c>
      <c r="U23" s="72">
        <f>IF(RES_hh_tes!U23=0,0,1000*11630*RES_hh_tes!U23/RES_hh_num!U23)</f>
        <v>1666.0188883718374</v>
      </c>
      <c r="V23" s="72">
        <f>IF(RES_hh_tes!V23=0,0,1000*11630*RES_hh_tes!V23/RES_hh_num!V23)</f>
        <v>1562.1020655780276</v>
      </c>
      <c r="W23" s="72">
        <f>IF(RES_hh_tes!W23=0,0,1000*11630*RES_hh_tes!W23/RES_hh_num!W23)</f>
        <v>2330.4856416541325</v>
      </c>
      <c r="X23" s="72">
        <f>IF(RES_hh_tes!X23=0,0,1000*11630*RES_hh_tes!X23/RES_hh_num!X23)</f>
        <v>1980.5503199924588</v>
      </c>
      <c r="Y23" s="72">
        <f>IF(RES_hh_tes!Y23=0,0,1000*11630*RES_hh_tes!Y23/RES_hh_num!Y23)</f>
        <v>2048.6352883471623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1597.1354166991193</v>
      </c>
      <c r="C24" s="72">
        <f>IF(RES_hh_tes!C24=0,0,1000*11630*RES_hh_tes!C24/RES_hh_num!C24)</f>
        <v>1601.4829458262461</v>
      </c>
      <c r="D24" s="72">
        <f>IF(RES_hh_tes!D24=0,0,1000*11630*RES_hh_tes!D24/RES_hh_num!D24)</f>
        <v>1731.6789434664652</v>
      </c>
      <c r="E24" s="72">
        <f>IF(RES_hh_tes!E24=0,0,1000*11630*RES_hh_tes!E24/RES_hh_num!E24)</f>
        <v>1590.5651305811903</v>
      </c>
      <c r="F24" s="72">
        <f>IF(RES_hh_tes!F24=0,0,1000*11630*RES_hh_tes!F24/RES_hh_num!F24)</f>
        <v>1798.7787430576011</v>
      </c>
      <c r="G24" s="72">
        <f>IF(RES_hh_tes!G24=0,0,1000*11630*RES_hh_tes!G24/RES_hh_num!G24)</f>
        <v>1838.35012486457</v>
      </c>
      <c r="H24" s="72">
        <f>IF(RES_hh_tes!H24=0,0,1000*11630*RES_hh_tes!H24/RES_hh_num!H24)</f>
        <v>1672.0860197235488</v>
      </c>
      <c r="I24" s="72">
        <f>IF(RES_hh_tes!I24=0,0,1000*11630*RES_hh_tes!I24/RES_hh_num!I24)</f>
        <v>1823.0022301276333</v>
      </c>
      <c r="J24" s="72">
        <f>IF(RES_hh_tes!J24=0,0,1000*11630*RES_hh_tes!J24/RES_hh_num!J24)</f>
        <v>1707.8905062031815</v>
      </c>
      <c r="K24" s="72">
        <f>IF(RES_hh_tes!K24=0,0,1000*11630*RES_hh_tes!K24/RES_hh_num!K24)</f>
        <v>1762.0040371930709</v>
      </c>
      <c r="L24" s="72">
        <f>IF(RES_hh_tes!L24=0,0,1000*11630*RES_hh_tes!L24/RES_hh_num!L24)</f>
        <v>1841.6547365441543</v>
      </c>
      <c r="M24" s="72">
        <f>IF(RES_hh_tes!M24=0,0,1000*11630*RES_hh_tes!M24/RES_hh_num!M24)</f>
        <v>1932.7460871383414</v>
      </c>
      <c r="N24" s="72">
        <f>IF(RES_hh_tes!N24=0,0,1000*11630*RES_hh_tes!N24/RES_hh_num!N24)</f>
        <v>1706.5360325684844</v>
      </c>
      <c r="O24" s="72">
        <f>IF(RES_hh_tes!O24=0,0,1000*11630*RES_hh_tes!O24/RES_hh_num!O24)</f>
        <v>1653.5922499736482</v>
      </c>
      <c r="P24" s="72">
        <f>IF(RES_hh_tes!P24=0,0,1000*11630*RES_hh_tes!P24/RES_hh_num!P24)</f>
        <v>1682.5264179547758</v>
      </c>
      <c r="Q24" s="72">
        <f>IF(RES_hh_tes!Q24=0,0,1000*11630*RES_hh_tes!Q24/RES_hh_num!Q24)</f>
        <v>1688.303015761936</v>
      </c>
      <c r="R24" s="72">
        <f>IF(RES_hh_tes!R24=0,0,1000*11630*RES_hh_tes!R24/RES_hh_num!R24)</f>
        <v>1763.023801418612</v>
      </c>
      <c r="S24" s="72">
        <f>IF(RES_hh_tes!S24=0,0,1000*11630*RES_hh_tes!S24/RES_hh_num!S24)</f>
        <v>1915.1864084163149</v>
      </c>
      <c r="T24" s="72">
        <f>IF(RES_hh_tes!T24=0,0,1000*11630*RES_hh_tes!T24/RES_hh_num!T24)</f>
        <v>1749.5664765878514</v>
      </c>
      <c r="U24" s="72">
        <f>IF(RES_hh_tes!U24=0,0,1000*11630*RES_hh_tes!U24/RES_hh_num!U24)</f>
        <v>1884.3281245592907</v>
      </c>
      <c r="V24" s="72">
        <f>IF(RES_hh_tes!V24=0,0,1000*11630*RES_hh_tes!V24/RES_hh_num!V24)</f>
        <v>1860.7542419391727</v>
      </c>
      <c r="W24" s="72">
        <f>IF(RES_hh_tes!W24=0,0,1000*11630*RES_hh_tes!W24/RES_hh_num!W24)</f>
        <v>2165.1999821297736</v>
      </c>
      <c r="X24" s="72">
        <f>IF(RES_hh_tes!X24=0,0,1000*11630*RES_hh_tes!X24/RES_hh_num!X24)</f>
        <v>1808.691036237788</v>
      </c>
      <c r="Y24" s="72">
        <f>IF(RES_hh_tes!Y24=0,0,1000*11630*RES_hh_tes!Y24/RES_hh_num!Y24)</f>
        <v>1880.511258522369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1454.6476878119147</v>
      </c>
      <c r="C25" s="74">
        <f>IF(RES_hh_tes!C25=0,0,1000*11630*RES_hh_tes!C25/RES_hh_num!C25)</f>
        <v>1422.9357467422772</v>
      </c>
      <c r="D25" s="74">
        <f>IF(RES_hh_tes!D25=0,0,1000*11630*RES_hh_tes!D25/RES_hh_num!D25)</f>
        <v>1465.7661498511038</v>
      </c>
      <c r="E25" s="74">
        <f>IF(RES_hh_tes!E25=0,0,1000*11630*RES_hh_tes!E25/RES_hh_num!E25)</f>
        <v>1430.9352732938125</v>
      </c>
      <c r="F25" s="74">
        <f>IF(RES_hh_tes!F25=0,0,1000*11630*RES_hh_tes!F25/RES_hh_num!F25)</f>
        <v>1464.6152870414876</v>
      </c>
      <c r="G25" s="74">
        <f>IF(RES_hh_tes!G25=0,0,1000*11630*RES_hh_tes!G25/RES_hh_num!G25)</f>
        <v>1422.2541248546434</v>
      </c>
      <c r="H25" s="74">
        <f>IF(RES_hh_tes!H25=0,0,1000*11630*RES_hh_tes!H25/RES_hh_num!H25)</f>
        <v>1343.1072527149638</v>
      </c>
      <c r="I25" s="74">
        <f>IF(RES_hh_tes!I25=0,0,1000*11630*RES_hh_tes!I25/RES_hh_num!I25)</f>
        <v>1456.7126553463554</v>
      </c>
      <c r="J25" s="74">
        <f>IF(RES_hh_tes!J25=0,0,1000*11630*RES_hh_tes!J25/RES_hh_num!J25)</f>
        <v>1290.857852817715</v>
      </c>
      <c r="K25" s="74">
        <f>IF(RES_hh_tes!K25=0,0,1000*11630*RES_hh_tes!K25/RES_hh_num!K25)</f>
        <v>1253.6778687367269</v>
      </c>
      <c r="L25" s="74">
        <f>IF(RES_hh_tes!L25=0,0,1000*11630*RES_hh_tes!L25/RES_hh_num!L25)</f>
        <v>1276.284358827128</v>
      </c>
      <c r="M25" s="74">
        <f>IF(RES_hh_tes!M25=0,0,1000*11630*RES_hh_tes!M25/RES_hh_num!M25)</f>
        <v>1343.120118171734</v>
      </c>
      <c r="N25" s="74">
        <f>IF(RES_hh_tes!N25=0,0,1000*11630*RES_hh_tes!N25/RES_hh_num!N25)</f>
        <v>1261.3150983162375</v>
      </c>
      <c r="O25" s="74">
        <f>IF(RES_hh_tes!O25=0,0,1000*11630*RES_hh_tes!O25/RES_hh_num!O25)</f>
        <v>1218.7948867701891</v>
      </c>
      <c r="P25" s="74">
        <f>IF(RES_hh_tes!P25=0,0,1000*11630*RES_hh_tes!P25/RES_hh_num!P25)</f>
        <v>1002.1822737947012</v>
      </c>
      <c r="Q25" s="74">
        <f>IF(RES_hh_tes!Q25=0,0,1000*11630*RES_hh_tes!Q25/RES_hh_num!Q25)</f>
        <v>1000.3418577600935</v>
      </c>
      <c r="R25" s="74">
        <f>IF(RES_hh_tes!R25=0,0,1000*11630*RES_hh_tes!R25/RES_hh_num!R25)</f>
        <v>993.0773744898861</v>
      </c>
      <c r="S25" s="74">
        <f>IF(RES_hh_tes!S25=0,0,1000*11630*RES_hh_tes!S25/RES_hh_num!S25)</f>
        <v>1100.1702405224623</v>
      </c>
      <c r="T25" s="74">
        <f>IF(RES_hh_tes!T25=0,0,1000*11630*RES_hh_tes!T25/RES_hh_num!T25)</f>
        <v>1081.8572884426321</v>
      </c>
      <c r="U25" s="74">
        <f>IF(RES_hh_tes!U25=0,0,1000*11630*RES_hh_tes!U25/RES_hh_num!U25)</f>
        <v>1026.1192290777158</v>
      </c>
      <c r="V25" s="74">
        <f>IF(RES_hh_tes!V25=0,0,1000*11630*RES_hh_tes!V25/RES_hh_num!V25)</f>
        <v>980.00606378337864</v>
      </c>
      <c r="W25" s="74">
        <f>IF(RES_hh_tes!W25=0,0,1000*11630*RES_hh_tes!W25/RES_hh_num!W25)</f>
        <v>1072.0675614286852</v>
      </c>
      <c r="X25" s="74">
        <f>IF(RES_hh_tes!X25=0,0,1000*11630*RES_hh_tes!X25/RES_hh_num!X25)</f>
        <v>1160.5235776833777</v>
      </c>
      <c r="Y25" s="74">
        <f>IF(RES_hh_tes!Y25=0,0,1000*11630*RES_hh_tes!Y25/RES_hh_num!Y25)</f>
        <v>974.9949622091201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897.85476916404104</v>
      </c>
      <c r="C26" s="77">
        <f>IF(RES_hh_tes!C26=0,0,1000*11630*RES_hh_tes!C26/RES_hh_num!C26)</f>
        <v>938.60212916122202</v>
      </c>
      <c r="D26" s="77">
        <f>IF(RES_hh_tes!D26=0,0,1000*11630*RES_hh_tes!D26/RES_hh_num!D26)</f>
        <v>961.69734530776248</v>
      </c>
      <c r="E26" s="77">
        <f>IF(RES_hh_tes!E26=0,0,1000*11630*RES_hh_tes!E26/RES_hh_num!E26)</f>
        <v>983.34376013863971</v>
      </c>
      <c r="F26" s="77">
        <f>IF(RES_hh_tes!F26=0,0,1000*11630*RES_hh_tes!F26/RES_hh_num!F26)</f>
        <v>952.21039894144064</v>
      </c>
      <c r="G26" s="77">
        <f>IF(RES_hh_tes!G26=0,0,1000*11630*RES_hh_tes!G26/RES_hh_num!G26)</f>
        <v>967.9474286256542</v>
      </c>
      <c r="H26" s="77">
        <f>IF(RES_hh_tes!H26=0,0,1000*11630*RES_hh_tes!H26/RES_hh_num!H26)</f>
        <v>958.06897173230027</v>
      </c>
      <c r="I26" s="77">
        <f>IF(RES_hh_tes!I26=0,0,1000*11630*RES_hh_tes!I26/RES_hh_num!I26)</f>
        <v>942.92590234034333</v>
      </c>
      <c r="J26" s="77">
        <f>IF(RES_hh_tes!J26=0,0,1000*11630*RES_hh_tes!J26/RES_hh_num!J26)</f>
        <v>966.52189889988824</v>
      </c>
      <c r="K26" s="77">
        <f>IF(RES_hh_tes!K26=0,0,1000*11630*RES_hh_tes!K26/RES_hh_num!K26)</f>
        <v>967.54414669252162</v>
      </c>
      <c r="L26" s="77">
        <f>IF(RES_hh_tes!L26=0,0,1000*11630*RES_hh_tes!L26/RES_hh_num!L26)</f>
        <v>995.25556520715713</v>
      </c>
      <c r="M26" s="77">
        <f>IF(RES_hh_tes!M26=0,0,1000*11630*RES_hh_tes!M26/RES_hh_num!M26)</f>
        <v>1027.1958632532514</v>
      </c>
      <c r="N26" s="77">
        <f>IF(RES_hh_tes!N26=0,0,1000*11630*RES_hh_tes!N26/RES_hh_num!N26)</f>
        <v>978.63655497310356</v>
      </c>
      <c r="O26" s="77">
        <f>IF(RES_hh_tes!O26=0,0,1000*11630*RES_hh_tes!O26/RES_hh_num!O26)</f>
        <v>918.19128558032412</v>
      </c>
      <c r="P26" s="77">
        <f>IF(RES_hh_tes!P26=0,0,1000*11630*RES_hh_tes!P26/RES_hh_num!P26)</f>
        <v>932.28756090911497</v>
      </c>
      <c r="Q26" s="77">
        <f>IF(RES_hh_tes!Q26=0,0,1000*11630*RES_hh_tes!Q26/RES_hh_num!Q26)</f>
        <v>963.77916793152531</v>
      </c>
      <c r="R26" s="77">
        <f>IF(RES_hh_tes!R26=0,0,1000*11630*RES_hh_tes!R26/RES_hh_num!R26)</f>
        <v>960.93852859449782</v>
      </c>
      <c r="S26" s="77">
        <f>IF(RES_hh_tes!S26=0,0,1000*11630*RES_hh_tes!S26/RES_hh_num!S26)</f>
        <v>981.97228473217319</v>
      </c>
      <c r="T26" s="77">
        <f>IF(RES_hh_tes!T26=0,0,1000*11630*RES_hh_tes!T26/RES_hh_num!T26)</f>
        <v>1110.272400111452</v>
      </c>
      <c r="U26" s="77">
        <f>IF(RES_hh_tes!U26=0,0,1000*11630*RES_hh_tes!U26/RES_hh_num!U26)</f>
        <v>1061.4024508290599</v>
      </c>
      <c r="V26" s="77">
        <f>IF(RES_hh_tes!V26=0,0,1000*11630*RES_hh_tes!V26/RES_hh_num!V26)</f>
        <v>1113.7668563293207</v>
      </c>
      <c r="W26" s="77">
        <f>IF(RES_hh_tes!W26=0,0,1000*11630*RES_hh_tes!W26/RES_hh_num!W26)</f>
        <v>1066.0317732757846</v>
      </c>
      <c r="X26" s="77">
        <f>IF(RES_hh_tes!X26=0,0,1000*11630*RES_hh_tes!X26/RES_hh_num!X26)</f>
        <v>1202.2118977189466</v>
      </c>
      <c r="Y26" s="77">
        <f>IF(RES_hh_tes!Y26=0,0,1000*11630*RES_hh_tes!Y26/RES_hh_num!Y26)</f>
        <v>1128.4537256411734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618.15203937432807</v>
      </c>
      <c r="C27" s="69">
        <f>IF(RES_hh_tes!C27=0,0,1000*11630*RES_hh_tes!C27/RES_hh_num!C27)</f>
        <v>641.88044441520253</v>
      </c>
      <c r="D27" s="69">
        <f>IF(RES_hh_tes!D27=0,0,1000*11630*RES_hh_tes!D27/RES_hh_num!D27)</f>
        <v>659.44182983589837</v>
      </c>
      <c r="E27" s="69">
        <f>IF(RES_hh_tes!E27=0,0,1000*11630*RES_hh_tes!E27/RES_hh_num!E27)</f>
        <v>675.11920456291602</v>
      </c>
      <c r="F27" s="69">
        <f>IF(RES_hh_tes!F27=0,0,1000*11630*RES_hh_tes!F27/RES_hh_num!F27)</f>
        <v>696.17240385335367</v>
      </c>
      <c r="G27" s="69">
        <f>IF(RES_hh_tes!G27=0,0,1000*11630*RES_hh_tes!G27/RES_hh_num!G27)</f>
        <v>711.49221513063287</v>
      </c>
      <c r="H27" s="69">
        <f>IF(RES_hh_tes!H27=0,0,1000*11630*RES_hh_tes!H27/RES_hh_num!H27)</f>
        <v>697.55714573922864</v>
      </c>
      <c r="I27" s="69">
        <f>IF(RES_hh_tes!I27=0,0,1000*11630*RES_hh_tes!I27/RES_hh_num!I27)</f>
        <v>660.72882966856071</v>
      </c>
      <c r="J27" s="69">
        <f>IF(RES_hh_tes!J27=0,0,1000*11630*RES_hh_tes!J27/RES_hh_num!J27)</f>
        <v>629.71224618153815</v>
      </c>
      <c r="K27" s="69">
        <f>IF(RES_hh_tes!K27=0,0,1000*11630*RES_hh_tes!K27/RES_hh_num!K27)</f>
        <v>627.75032909063157</v>
      </c>
      <c r="L27" s="69">
        <f>IF(RES_hh_tes!L27=0,0,1000*11630*RES_hh_tes!L27/RES_hh_num!L27)</f>
        <v>643.90224800158899</v>
      </c>
      <c r="M27" s="69">
        <f>IF(RES_hh_tes!M27=0,0,1000*11630*RES_hh_tes!M27/RES_hh_num!M27)</f>
        <v>590.41280141551795</v>
      </c>
      <c r="N27" s="69">
        <f>IF(RES_hh_tes!N27=0,0,1000*11630*RES_hh_tes!N27/RES_hh_num!N27)</f>
        <v>599.31615257009832</v>
      </c>
      <c r="O27" s="69">
        <f>IF(RES_hh_tes!O27=0,0,1000*11630*RES_hh_tes!O27/RES_hh_num!O27)</f>
        <v>598.75002175716065</v>
      </c>
      <c r="P27" s="69">
        <f>IF(RES_hh_tes!P27=0,0,1000*11630*RES_hh_tes!P27/RES_hh_num!P27)</f>
        <v>570.99524747367525</v>
      </c>
      <c r="Q27" s="69">
        <f>IF(RES_hh_tes!Q27=0,0,1000*11630*RES_hh_tes!Q27/RES_hh_num!Q27)</f>
        <v>548.50039096502746</v>
      </c>
      <c r="R27" s="69">
        <f>IF(RES_hh_tes!R27=0,0,1000*11630*RES_hh_tes!R27/RES_hh_num!R27)</f>
        <v>529.49932174007552</v>
      </c>
      <c r="S27" s="69">
        <f>IF(RES_hh_tes!S27=0,0,1000*11630*RES_hh_tes!S27/RES_hh_num!S27)</f>
        <v>568.52723480416137</v>
      </c>
      <c r="T27" s="69">
        <f>IF(RES_hh_tes!T27=0,0,1000*11630*RES_hh_tes!T27/RES_hh_num!T27)</f>
        <v>544.25971629725711</v>
      </c>
      <c r="U27" s="69">
        <f>IF(RES_hh_tes!U27=0,0,1000*11630*RES_hh_tes!U27/RES_hh_num!U27)</f>
        <v>547.11393854895664</v>
      </c>
      <c r="V27" s="69">
        <f>IF(RES_hh_tes!V27=0,0,1000*11630*RES_hh_tes!V27/RES_hh_num!V27)</f>
        <v>537.37869628129044</v>
      </c>
      <c r="W27" s="69">
        <f>IF(RES_hh_tes!W27=0,0,1000*11630*RES_hh_tes!W27/RES_hh_num!W27)</f>
        <v>568.28901140415633</v>
      </c>
      <c r="X27" s="69">
        <f>IF(RES_hh_tes!X27=0,0,1000*11630*RES_hh_tes!X27/RES_hh_num!X27)</f>
        <v>647.6976740488941</v>
      </c>
      <c r="Y27" s="69">
        <f>IF(RES_hh_tes!Y27=0,0,1000*11630*RES_hh_tes!Y27/RES_hh_num!Y27)</f>
        <v>578.72186092246011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X29" s="72">
        <f>IF(RES_hh_tes!X29=0,0,1000*11630*RES_hh_tes!X29/RES_hh_num!X29)</f>
        <v>0</v>
      </c>
      <c r="Y29" s="72">
        <f>IF(RES_hh_tes!Y29=0,0,1000*11630*RES_hh_tes!Y29/RES_hh_num!Y29)</f>
        <v>0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620.01750687650667</v>
      </c>
      <c r="C30" s="72">
        <f>IF(RES_hh_tes!C30=0,0,1000*11630*RES_hh_tes!C30/RES_hh_num!C30)</f>
        <v>631.5897260947454</v>
      </c>
      <c r="D30" s="72">
        <f>IF(RES_hh_tes!D30=0,0,1000*11630*RES_hh_tes!D30/RES_hh_num!D30)</f>
        <v>660.09338095396788</v>
      </c>
      <c r="E30" s="72">
        <f>IF(RES_hh_tes!E30=0,0,1000*11630*RES_hh_tes!E30/RES_hh_num!E30)</f>
        <v>687.08309949410841</v>
      </c>
      <c r="F30" s="72">
        <f>IF(RES_hh_tes!F30=0,0,1000*11630*RES_hh_tes!F30/RES_hh_num!F30)</f>
        <v>701.9103539133514</v>
      </c>
      <c r="G30" s="72">
        <f>IF(RES_hh_tes!G30=0,0,1000*11630*RES_hh_tes!G30/RES_hh_num!G30)</f>
        <v>709.33516928291158</v>
      </c>
      <c r="H30" s="72">
        <f>IF(RES_hh_tes!H30=0,0,1000*11630*RES_hh_tes!H30/RES_hh_num!H30)</f>
        <v>677.76057680962185</v>
      </c>
      <c r="I30" s="72">
        <f>IF(RES_hh_tes!I30=0,0,1000*11630*RES_hh_tes!I30/RES_hh_num!I30)</f>
        <v>687.96143383219828</v>
      </c>
      <c r="J30" s="72">
        <f>IF(RES_hh_tes!J30=0,0,1000*11630*RES_hh_tes!J30/RES_hh_num!J30)</f>
        <v>611.94271957661761</v>
      </c>
      <c r="K30" s="72">
        <f>IF(RES_hh_tes!K30=0,0,1000*11630*RES_hh_tes!K30/RES_hh_num!K30)</f>
        <v>633.87644042234342</v>
      </c>
      <c r="L30" s="72">
        <f>IF(RES_hh_tes!L30=0,0,1000*11630*RES_hh_tes!L30/RES_hh_num!L30)</f>
        <v>653.90594149659421</v>
      </c>
      <c r="M30" s="72">
        <f>IF(RES_hh_tes!M30=0,0,1000*11630*RES_hh_tes!M30/RES_hh_num!M30)</f>
        <v>561.91599320834712</v>
      </c>
      <c r="N30" s="72">
        <f>IF(RES_hh_tes!N30=0,0,1000*11630*RES_hh_tes!N30/RES_hh_num!N30)</f>
        <v>591.19558062946271</v>
      </c>
      <c r="O30" s="72">
        <f>IF(RES_hh_tes!O30=0,0,1000*11630*RES_hh_tes!O30/RES_hh_num!O30)</f>
        <v>650.87636324892878</v>
      </c>
      <c r="P30" s="72">
        <f>IF(RES_hh_tes!P30=0,0,1000*11630*RES_hh_tes!P30/RES_hh_num!P30)</f>
        <v>561.28620386263276</v>
      </c>
      <c r="Q30" s="72">
        <f>IF(RES_hh_tes!Q30=0,0,1000*11630*RES_hh_tes!Q30/RES_hh_num!Q30)</f>
        <v>556.93189218517523</v>
      </c>
      <c r="R30" s="72">
        <f>IF(RES_hh_tes!R30=0,0,1000*11630*RES_hh_tes!R30/RES_hh_num!R30)</f>
        <v>523.06004533158045</v>
      </c>
      <c r="S30" s="72">
        <f>IF(RES_hh_tes!S30=0,0,1000*11630*RES_hh_tes!S30/RES_hh_num!S30)</f>
        <v>537.22547772439259</v>
      </c>
      <c r="T30" s="72">
        <f>IF(RES_hh_tes!T30=0,0,1000*11630*RES_hh_tes!T30/RES_hh_num!T30)</f>
        <v>542.84032274308026</v>
      </c>
      <c r="U30" s="72">
        <f>IF(RES_hh_tes!U30=0,0,1000*11630*RES_hh_tes!U30/RES_hh_num!U30)</f>
        <v>567.25367031459166</v>
      </c>
      <c r="V30" s="72">
        <f>IF(RES_hh_tes!V30=0,0,1000*11630*RES_hh_tes!V30/RES_hh_num!V30)</f>
        <v>541.2959939827457</v>
      </c>
      <c r="W30" s="72">
        <f>IF(RES_hh_tes!W30=0,0,1000*11630*RES_hh_tes!W30/RES_hh_num!W30)</f>
        <v>629.64422509352244</v>
      </c>
      <c r="X30" s="72">
        <f>IF(RES_hh_tes!X30=0,0,1000*11630*RES_hh_tes!X30/RES_hh_num!X30)</f>
        <v>596.69675202246322</v>
      </c>
      <c r="Y30" s="72">
        <f>IF(RES_hh_tes!Y30=0,0,1000*11630*RES_hh_tes!Y30/RES_hh_num!Y30)</f>
        <v>581.47132146288175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618.10866975588112</v>
      </c>
      <c r="C32" s="77">
        <f>IF(RES_hh_tes!C32=0,0,1000*11630*RES_hh_tes!C32/RES_hh_num!C32)</f>
        <v>642.12100645106216</v>
      </c>
      <c r="D32" s="77">
        <f>IF(RES_hh_tes!D32=0,0,1000*11630*RES_hh_tes!D32/RES_hh_num!D32)</f>
        <v>659.42609772979984</v>
      </c>
      <c r="E32" s="77">
        <f>IF(RES_hh_tes!E32=0,0,1000*11630*RES_hh_tes!E32/RES_hh_num!E32)</f>
        <v>674.82331739808785</v>
      </c>
      <c r="F32" s="77">
        <f>IF(RES_hh_tes!F32=0,0,1000*11630*RES_hh_tes!F32/RES_hh_num!F32)</f>
        <v>696.02916670835532</v>
      </c>
      <c r="G32" s="77">
        <f>IF(RES_hh_tes!G32=0,0,1000*11630*RES_hh_tes!G32/RES_hh_num!G32)</f>
        <v>711.54639806543935</v>
      </c>
      <c r="H32" s="77">
        <f>IF(RES_hh_tes!H32=0,0,1000*11630*RES_hh_tes!H32/RES_hh_num!H32)</f>
        <v>698.05146019100687</v>
      </c>
      <c r="I32" s="77">
        <f>IF(RES_hh_tes!I32=0,0,1000*11630*RES_hh_tes!I32/RES_hh_num!I32)</f>
        <v>660.0364762279512</v>
      </c>
      <c r="J32" s="77">
        <f>IF(RES_hh_tes!J32=0,0,1000*11630*RES_hh_tes!J32/RES_hh_num!J32)</f>
        <v>630.15935106792097</v>
      </c>
      <c r="K32" s="77">
        <f>IF(RES_hh_tes!K32=0,0,1000*11630*RES_hh_tes!K32/RES_hh_num!K32)</f>
        <v>627.59430002258102</v>
      </c>
      <c r="L32" s="77">
        <f>IF(RES_hh_tes!L32=0,0,1000*11630*RES_hh_tes!L32/RES_hh_num!L32)</f>
        <v>643.64727102072811</v>
      </c>
      <c r="M32" s="77">
        <f>IF(RES_hh_tes!M32=0,0,1000*11630*RES_hh_tes!M32/RES_hh_num!M32)</f>
        <v>591.16217099531241</v>
      </c>
      <c r="N32" s="77">
        <f>IF(RES_hh_tes!N32=0,0,1000*11630*RES_hh_tes!N32/RES_hh_num!N32)</f>
        <v>599.53708871425476</v>
      </c>
      <c r="O32" s="77">
        <f>IF(RES_hh_tes!O32=0,0,1000*11630*RES_hh_tes!O32/RES_hh_num!O32)</f>
        <v>597.29409041894564</v>
      </c>
      <c r="P32" s="77">
        <f>IF(RES_hh_tes!P32=0,0,1000*11630*RES_hh_tes!P32/RES_hh_num!P32)</f>
        <v>571.27554720717706</v>
      </c>
      <c r="Q32" s="77">
        <f>IF(RES_hh_tes!Q32=0,0,1000*11630*RES_hh_tes!Q32/RES_hh_num!Q32)</f>
        <v>548.25827912479599</v>
      </c>
      <c r="R32" s="77">
        <f>IF(RES_hh_tes!R32=0,0,1000*11630*RES_hh_tes!R32/RES_hh_num!R32)</f>
        <v>529.68299898844134</v>
      </c>
      <c r="S32" s="77">
        <f>IF(RES_hh_tes!S32=0,0,1000*11630*RES_hh_tes!S32/RES_hh_num!S32)</f>
        <v>569.43976217475745</v>
      </c>
      <c r="T32" s="77">
        <f>IF(RES_hh_tes!T32=0,0,1000*11630*RES_hh_tes!T32/RES_hh_num!T32)</f>
        <v>544.30363711472057</v>
      </c>
      <c r="U32" s="77">
        <f>IF(RES_hh_tes!U32=0,0,1000*11630*RES_hh_tes!U32/RES_hh_num!U32)</f>
        <v>546.44326931971807</v>
      </c>
      <c r="V32" s="77">
        <f>IF(RES_hh_tes!V32=0,0,1000*11630*RES_hh_tes!V32/RES_hh_num!V32)</f>
        <v>537.24528234294803</v>
      </c>
      <c r="W32" s="77">
        <f>IF(RES_hh_tes!W32=0,0,1000*11630*RES_hh_tes!W32/RES_hh_num!W32)</f>
        <v>566.21468382624721</v>
      </c>
      <c r="X32" s="77">
        <f>IF(RES_hh_tes!X32=0,0,1000*11630*RES_hh_tes!X32/RES_hh_num!X32)</f>
        <v>649.25326017370116</v>
      </c>
      <c r="Y32" s="77">
        <f>IF(RES_hh_tes!Y32=0,0,1000*11630*RES_hh_tes!Y32/RES_hh_num!Y32)</f>
        <v>578.64319302177091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3133.8548345940603</v>
      </c>
      <c r="C3" s="65">
        <f>IF(RES_hh_emi!C3=0,0,1000000*RES_hh_emi!C3/RES_hh_num!C3)</f>
        <v>3418.6566060900027</v>
      </c>
      <c r="D3" s="65">
        <f>IF(RES_hh_emi!D3=0,0,1000000*RES_hh_emi!D3/RES_hh_num!D3)</f>
        <v>3173.0057280289921</v>
      </c>
      <c r="E3" s="65">
        <f>IF(RES_hh_emi!E3=0,0,1000000*RES_hh_emi!E3/RES_hh_num!E3)</f>
        <v>3110.3815598426181</v>
      </c>
      <c r="F3" s="65">
        <f>IF(RES_hh_emi!F3=0,0,1000000*RES_hh_emi!F3/RES_hh_num!F3)</f>
        <v>2913.815188030957</v>
      </c>
      <c r="G3" s="65">
        <f>IF(RES_hh_emi!G3=0,0,1000000*RES_hh_emi!G3/RES_hh_num!G3)</f>
        <v>2838.5304704584964</v>
      </c>
      <c r="H3" s="65">
        <f>IF(RES_hh_emi!H3=0,0,1000000*RES_hh_emi!H3/RES_hh_num!H3)</f>
        <v>2873.4987986013921</v>
      </c>
      <c r="I3" s="65">
        <f>IF(RES_hh_emi!I3=0,0,1000000*RES_hh_emi!I3/RES_hh_num!I3)</f>
        <v>2198.6553675278183</v>
      </c>
      <c r="J3" s="65">
        <f>IF(RES_hh_emi!J3=0,0,1000000*RES_hh_emi!J3/RES_hh_num!J3)</f>
        <v>2610.9312287317848</v>
      </c>
      <c r="K3" s="65">
        <f>IF(RES_hh_emi!K3=0,0,1000000*RES_hh_emi!K3/RES_hh_num!K3)</f>
        <v>2427.7613546365237</v>
      </c>
      <c r="L3" s="65">
        <f>IF(RES_hh_emi!L3=0,0,1000000*RES_hh_emi!L3/RES_hh_num!L3)</f>
        <v>2588.5705913636261</v>
      </c>
      <c r="M3" s="65">
        <f>IF(RES_hh_emi!M3=0,0,1000000*RES_hh_emi!M3/RES_hh_num!M3)</f>
        <v>2213.7169435725536</v>
      </c>
      <c r="N3" s="65">
        <f>IF(RES_hh_emi!N3=0,0,1000000*RES_hh_emi!N3/RES_hh_num!N3)</f>
        <v>2348.4548456467455</v>
      </c>
      <c r="O3" s="65">
        <f>IF(RES_hh_emi!O3=0,0,1000000*RES_hh_emi!O3/RES_hh_num!O3)</f>
        <v>2495.6647430809712</v>
      </c>
      <c r="P3" s="65">
        <f>IF(RES_hh_emi!P3=0,0,1000000*RES_hh_emi!P3/RES_hh_num!P3)</f>
        <v>2081.2403558656515</v>
      </c>
      <c r="Q3" s="65">
        <f>IF(RES_hh_emi!Q3=0,0,1000000*RES_hh_emi!Q3/RES_hh_num!Q3)</f>
        <v>2093.6180300716783</v>
      </c>
      <c r="R3" s="65">
        <f>IF(RES_hh_emi!R3=0,0,1000000*RES_hh_emi!R3/RES_hh_num!R3)</f>
        <v>2190.7012326583558</v>
      </c>
      <c r="S3" s="65">
        <f>IF(RES_hh_emi!S3=0,0,1000000*RES_hh_emi!S3/RES_hh_num!S3)</f>
        <v>2130.2751206613734</v>
      </c>
      <c r="T3" s="65">
        <f>IF(RES_hh_emi!T3=0,0,1000000*RES_hh_emi!T3/RES_hh_num!T3)</f>
        <v>2069.906013376753</v>
      </c>
      <c r="U3" s="65">
        <f>IF(RES_hh_emi!U3=0,0,1000000*RES_hh_emi!U3/RES_hh_num!U3)</f>
        <v>2176.3487288920774</v>
      </c>
      <c r="V3" s="65">
        <f>IF(RES_hh_emi!V3=0,0,1000000*RES_hh_emi!V3/RES_hh_num!V3)</f>
        <v>2228.0723111139328</v>
      </c>
      <c r="W3" s="65">
        <f>IF(RES_hh_emi!W3=0,0,1000000*RES_hh_emi!W3/RES_hh_num!W3)</f>
        <v>2025.154765713289</v>
      </c>
      <c r="X3" s="65">
        <f>IF(RES_hh_emi!X3=0,0,1000000*RES_hh_emi!X3/RES_hh_num!X3)</f>
        <v>2020.684463086609</v>
      </c>
      <c r="Y3" s="65">
        <f>IF(RES_hh_emi!Y3=0,0,1000000*RES_hh_emi!Y3/RES_hh_num!Y3)</f>
        <v>1885.9686319846408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2732.8014834478827</v>
      </c>
      <c r="C4" s="69">
        <f>IF(RES_hh_emi!C4=0,0,1000000*RES_hh_emi!C4/RES_hh_num!C4)</f>
        <v>2992.5828974108076</v>
      </c>
      <c r="D4" s="69">
        <f>IF(RES_hh_emi!D4=0,0,1000000*RES_hh_emi!D4/RES_hh_num!D4)</f>
        <v>2747.7839231328498</v>
      </c>
      <c r="E4" s="69">
        <f>IF(RES_hh_emi!E4=0,0,1000000*RES_hh_emi!E4/RES_hh_num!E4)</f>
        <v>2675.6798091526744</v>
      </c>
      <c r="F4" s="69">
        <f>IF(RES_hh_emi!F4=0,0,1000000*RES_hh_emi!F4/RES_hh_num!F4)</f>
        <v>2485.0234891050595</v>
      </c>
      <c r="G4" s="69">
        <f>IF(RES_hh_emi!G4=0,0,1000000*RES_hh_emi!G4/RES_hh_num!G4)</f>
        <v>2406.7080131713228</v>
      </c>
      <c r="H4" s="69">
        <f>IF(RES_hh_emi!H4=0,0,1000000*RES_hh_emi!H4/RES_hh_num!H4)</f>
        <v>2447.80039676243</v>
      </c>
      <c r="I4" s="69">
        <f>IF(RES_hh_emi!I4=0,0,1000000*RES_hh_emi!I4/RES_hh_num!I4)</f>
        <v>1819.1817686080028</v>
      </c>
      <c r="J4" s="69">
        <f>IF(RES_hh_emi!J4=0,0,1000000*RES_hh_emi!J4/RES_hh_num!J4)</f>
        <v>2208.898759570226</v>
      </c>
      <c r="K4" s="69">
        <f>IF(RES_hh_emi!K4=0,0,1000000*RES_hh_emi!K4/RES_hh_num!K4)</f>
        <v>2039.2429667539584</v>
      </c>
      <c r="L4" s="69">
        <f>IF(RES_hh_emi!L4=0,0,1000000*RES_hh_emi!L4/RES_hh_num!L4)</f>
        <v>2203.4938781938336</v>
      </c>
      <c r="M4" s="69">
        <f>IF(RES_hh_emi!M4=0,0,1000000*RES_hh_emi!M4/RES_hh_num!M4)</f>
        <v>1846.9630822322079</v>
      </c>
      <c r="N4" s="69">
        <f>IF(RES_hh_emi!N4=0,0,1000000*RES_hh_emi!N4/RES_hh_num!N4)</f>
        <v>1984.9702861940923</v>
      </c>
      <c r="O4" s="69">
        <f>IF(RES_hh_emi!O4=0,0,1000000*RES_hh_emi!O4/RES_hh_num!O4)</f>
        <v>2180.5146271852445</v>
      </c>
      <c r="P4" s="69">
        <f>IF(RES_hh_emi!P4=0,0,1000000*RES_hh_emi!P4/RES_hh_num!P4)</f>
        <v>1762.257686187718</v>
      </c>
      <c r="Q4" s="69">
        <f>IF(RES_hh_emi!Q4=0,0,1000000*RES_hh_emi!Q4/RES_hh_num!Q4)</f>
        <v>1786.5942812448354</v>
      </c>
      <c r="R4" s="69">
        <f>IF(RES_hh_emi!R4=0,0,1000000*RES_hh_emi!R4/RES_hh_num!R4)</f>
        <v>1877.257531703093</v>
      </c>
      <c r="S4" s="69">
        <f>IF(RES_hh_emi!S4=0,0,1000000*RES_hh_emi!S4/RES_hh_num!S4)</f>
        <v>1802.6251162929937</v>
      </c>
      <c r="T4" s="69">
        <f>IF(RES_hh_emi!T4=0,0,1000000*RES_hh_emi!T4/RES_hh_num!T4)</f>
        <v>1729.6121239983563</v>
      </c>
      <c r="U4" s="69">
        <f>IF(RES_hh_emi!U4=0,0,1000000*RES_hh_emi!U4/RES_hh_num!U4)</f>
        <v>1826.8567119360266</v>
      </c>
      <c r="V4" s="69">
        <f>IF(RES_hh_emi!V4=0,0,1000000*RES_hh_emi!V4/RES_hh_num!V4)</f>
        <v>1871.7886120048186</v>
      </c>
      <c r="W4" s="69">
        <f>IF(RES_hh_emi!W4=0,0,1000000*RES_hh_emi!W4/RES_hh_num!W4)</f>
        <v>1702.2005761054925</v>
      </c>
      <c r="X4" s="69">
        <f>IF(RES_hh_emi!X4=0,0,1000000*RES_hh_emi!X4/RES_hh_num!X4)</f>
        <v>1686.0054562774276</v>
      </c>
      <c r="Y4" s="69">
        <f>IF(RES_hh_emi!Y4=0,0,1000000*RES_hh_emi!Y4/RES_hh_num!Y4)</f>
        <v>1583.3997794677612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4858.0681466879596</v>
      </c>
      <c r="C5" s="72">
        <f>IF(RES_hh_emi!C5=0,0,1000000*RES_hh_emi!C5/RES_hh_num!C5)</f>
        <v>4917.0015251762752</v>
      </c>
      <c r="D5" s="72">
        <f>IF(RES_hh_emi!D5=0,0,1000000*RES_hh_emi!D5/RES_hh_num!D5)</f>
        <v>4256.8859040826164</v>
      </c>
      <c r="E5" s="72">
        <f>IF(RES_hh_emi!E5=0,0,1000000*RES_hh_emi!E5/RES_hh_num!E5)</f>
        <v>4384.4621822354593</v>
      </c>
      <c r="F5" s="72">
        <f>IF(RES_hh_emi!F5=0,0,1000000*RES_hh_emi!F5/RES_hh_num!F5)</f>
        <v>3583.8212053357774</v>
      </c>
      <c r="G5" s="72">
        <f>IF(RES_hh_emi!G5=0,0,1000000*RES_hh_emi!G5/RES_hh_num!G5)</f>
        <v>3664.8984410834651</v>
      </c>
      <c r="H5" s="72">
        <f>IF(RES_hh_emi!H5=0,0,1000000*RES_hh_emi!H5/RES_hh_num!H5)</f>
        <v>4008.0089949511912</v>
      </c>
      <c r="I5" s="72">
        <f>IF(RES_hh_emi!I5=0,0,1000000*RES_hh_emi!I5/RES_hh_num!I5)</f>
        <v>4076.2790830675663</v>
      </c>
      <c r="J5" s="72">
        <f>IF(RES_hh_emi!J5=0,0,1000000*RES_hh_emi!J5/RES_hh_num!J5)</f>
        <v>3554.5306726374874</v>
      </c>
      <c r="K5" s="72">
        <f>IF(RES_hh_emi!K5=0,0,1000000*RES_hh_emi!K5/RES_hh_num!K5)</f>
        <v>3212.7569934422622</v>
      </c>
      <c r="L5" s="72">
        <f>IF(RES_hh_emi!L5=0,0,1000000*RES_hh_emi!L5/RES_hh_num!L5)</f>
        <v>4783.8925534763221</v>
      </c>
      <c r="M5" s="72">
        <f>IF(RES_hh_emi!M5=0,0,1000000*RES_hh_emi!M5/RES_hh_num!M5)</f>
        <v>4131.9650008268918</v>
      </c>
      <c r="N5" s="72">
        <f>IF(RES_hh_emi!N5=0,0,1000000*RES_hh_emi!N5/RES_hh_num!N5)</f>
        <v>3665.9415692979896</v>
      </c>
      <c r="O5" s="72">
        <f>IF(RES_hh_emi!O5=0,0,1000000*RES_hh_emi!O5/RES_hh_num!O5)</f>
        <v>3851.0071181989683</v>
      </c>
      <c r="P5" s="72">
        <f>IF(RES_hh_emi!P5=0,0,1000000*RES_hh_emi!P5/RES_hh_num!P5)</f>
        <v>3451.1309984815571</v>
      </c>
      <c r="Q5" s="72">
        <f>IF(RES_hh_emi!Q5=0,0,1000000*RES_hh_emi!Q5/RES_hh_num!Q5)</f>
        <v>3810.3445228108371</v>
      </c>
      <c r="R5" s="72">
        <f>IF(RES_hh_emi!R5=0,0,1000000*RES_hh_emi!R5/RES_hh_num!R5)</f>
        <v>3584.8795808009368</v>
      </c>
      <c r="S5" s="72">
        <f>IF(RES_hh_emi!S5=0,0,1000000*RES_hh_emi!S5/RES_hh_num!S5)</f>
        <v>3765.4450630004067</v>
      </c>
      <c r="T5" s="72">
        <f>IF(RES_hh_emi!T5=0,0,1000000*RES_hh_emi!T5/RES_hh_num!T5)</f>
        <v>4119.2723486108762</v>
      </c>
      <c r="U5" s="72">
        <f>IF(RES_hh_emi!U5=0,0,1000000*RES_hh_emi!U5/RES_hh_num!U5)</f>
        <v>3462.9277361781865</v>
      </c>
      <c r="V5" s="72">
        <f>IF(RES_hh_emi!V5=0,0,1000000*RES_hh_emi!V5/RES_hh_num!V5)</f>
        <v>3609.9739432923584</v>
      </c>
      <c r="W5" s="72">
        <f>IF(RES_hh_emi!W5=0,0,1000000*RES_hh_emi!W5/RES_hh_num!W5)</f>
        <v>4188.8158572439852</v>
      </c>
      <c r="X5" s="72">
        <f>IF(RES_hh_emi!X5=0,0,1000000*RES_hh_emi!X5/RES_hh_num!X5)</f>
        <v>3626.7208648206697</v>
      </c>
      <c r="Y5" s="72">
        <f>IF(RES_hh_emi!Y5=0,0,1000000*RES_hh_emi!Y5/RES_hh_num!Y5)</f>
        <v>3746.1771564989131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3826.2496982428556</v>
      </c>
      <c r="C6" s="72">
        <f>IF(RES_hh_emi!C6=0,0,1000000*RES_hh_emi!C6/RES_hh_num!C6)</f>
        <v>3901.1204438586969</v>
      </c>
      <c r="D6" s="72">
        <f>IF(RES_hh_emi!D6=0,0,1000000*RES_hh_emi!D6/RES_hh_num!D6)</f>
        <v>3469.356688822279</v>
      </c>
      <c r="E6" s="72">
        <f>IF(RES_hh_emi!E6=0,0,1000000*RES_hh_emi!E6/RES_hh_num!E6)</f>
        <v>2994.8521774448391</v>
      </c>
      <c r="F6" s="72">
        <f>IF(RES_hh_emi!F6=0,0,1000000*RES_hh_emi!F6/RES_hh_num!F6)</f>
        <v>3895.1140014936495</v>
      </c>
      <c r="G6" s="72">
        <f>IF(RES_hh_emi!G6=0,0,1000000*RES_hh_emi!G6/RES_hh_num!G6)</f>
        <v>3375.183524784677</v>
      </c>
      <c r="H6" s="72">
        <f>IF(RES_hh_emi!H6=0,0,1000000*RES_hh_emi!H6/RES_hh_num!H6)</f>
        <v>3601.0787963753737</v>
      </c>
      <c r="I6" s="72">
        <f>IF(RES_hh_emi!I6=0,0,1000000*RES_hh_emi!I6/RES_hh_num!I6)</f>
        <v>2236.8537308206428</v>
      </c>
      <c r="J6" s="72">
        <f>IF(RES_hh_emi!J6=0,0,1000000*RES_hh_emi!J6/RES_hh_num!J6)</f>
        <v>3068.6343993570117</v>
      </c>
      <c r="K6" s="72">
        <f>IF(RES_hh_emi!K6=0,0,1000000*RES_hh_emi!K6/RES_hh_num!K6)</f>
        <v>2905.9794886489321</v>
      </c>
      <c r="L6" s="72">
        <f>IF(RES_hh_emi!L6=0,0,1000000*RES_hh_emi!L6/RES_hh_num!L6)</f>
        <v>3176.8304092376784</v>
      </c>
      <c r="M6" s="72">
        <f>IF(RES_hh_emi!M6=0,0,1000000*RES_hh_emi!M6/RES_hh_num!M6)</f>
        <v>2916.7774096621042</v>
      </c>
      <c r="N6" s="72">
        <f>IF(RES_hh_emi!N6=0,0,1000000*RES_hh_emi!N6/RES_hh_num!N6)</f>
        <v>2705.4354096410634</v>
      </c>
      <c r="O6" s="72">
        <f>IF(RES_hh_emi!O6=0,0,1000000*RES_hh_emi!O6/RES_hh_num!O6)</f>
        <v>3373.4297775962468</v>
      </c>
      <c r="P6" s="72">
        <f>IF(RES_hh_emi!P6=0,0,1000000*RES_hh_emi!P6/RES_hh_num!P6)</f>
        <v>2746.0271144174239</v>
      </c>
      <c r="Q6" s="72">
        <f>IF(RES_hh_emi!Q6=0,0,1000000*RES_hh_emi!Q6/RES_hh_num!Q6)</f>
        <v>2292.6951962130233</v>
      </c>
      <c r="R6" s="72">
        <f>IF(RES_hh_emi!R6=0,0,1000000*RES_hh_emi!R6/RES_hh_num!R6)</f>
        <v>2915.1824324669597</v>
      </c>
      <c r="S6" s="72">
        <f>IF(RES_hh_emi!S6=0,0,1000000*RES_hh_emi!S6/RES_hh_num!S6)</f>
        <v>2137.4491573743467</v>
      </c>
      <c r="T6" s="72">
        <f>IF(RES_hh_emi!T6=0,0,1000000*RES_hh_emi!T6/RES_hh_num!T6)</f>
        <v>3105.3037787604981</v>
      </c>
      <c r="U6" s="72">
        <f>IF(RES_hh_emi!U6=0,0,1000000*RES_hh_emi!U6/RES_hh_num!U6)</f>
        <v>2701.4127318606916</v>
      </c>
      <c r="V6" s="72">
        <f>IF(RES_hh_emi!V6=0,0,1000000*RES_hh_emi!V6/RES_hh_num!V6)</f>
        <v>2913.440179075089</v>
      </c>
      <c r="W6" s="72">
        <f>IF(RES_hh_emi!W6=0,0,1000000*RES_hh_emi!W6/RES_hh_num!W6)</f>
        <v>2737.3024608467072</v>
      </c>
      <c r="X6" s="72">
        <f>IF(RES_hh_emi!X6=0,0,1000000*RES_hh_emi!X6/RES_hh_num!X6)</f>
        <v>3065.9846985032555</v>
      </c>
      <c r="Y6" s="72">
        <f>IF(RES_hh_emi!Y6=0,0,1000000*RES_hh_emi!Y6/RES_hh_num!Y6)</f>
        <v>2233.2319214347572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4253.4972995072258</v>
      </c>
      <c r="C7" s="72">
        <f>IF(RES_hh_emi!C7=0,0,1000000*RES_hh_emi!C7/RES_hh_num!C7)</f>
        <v>4927.0723259826545</v>
      </c>
      <c r="D7" s="72">
        <f>IF(RES_hh_emi!D7=0,0,1000000*RES_hh_emi!D7/RES_hh_num!D7)</f>
        <v>4420.0585862835305</v>
      </c>
      <c r="E7" s="72">
        <f>IF(RES_hh_emi!E7=0,0,1000000*RES_hh_emi!E7/RES_hh_num!E7)</f>
        <v>4363.3949250960077</v>
      </c>
      <c r="F7" s="72">
        <f>IF(RES_hh_emi!F7=0,0,1000000*RES_hh_emi!F7/RES_hh_num!F7)</f>
        <v>4023.7035368829925</v>
      </c>
      <c r="G7" s="72">
        <f>IF(RES_hh_emi!G7=0,0,1000000*RES_hh_emi!G7/RES_hh_num!G7)</f>
        <v>4069.772141168191</v>
      </c>
      <c r="H7" s="72">
        <f>IF(RES_hh_emi!H7=0,0,1000000*RES_hh_emi!H7/RES_hh_num!H7)</f>
        <v>4438.0631561973232</v>
      </c>
      <c r="I7" s="72">
        <f>IF(RES_hh_emi!I7=0,0,1000000*RES_hh_emi!I7/RES_hh_num!I7)</f>
        <v>2744.4807605403598</v>
      </c>
      <c r="J7" s="72">
        <f>IF(RES_hh_emi!J7=0,0,1000000*RES_hh_emi!J7/RES_hh_num!J7)</f>
        <v>4124.9947492517531</v>
      </c>
      <c r="K7" s="72">
        <f>IF(RES_hh_emi!K7=0,0,1000000*RES_hh_emi!K7/RES_hh_num!K7)</f>
        <v>3678.9735343319066</v>
      </c>
      <c r="L7" s="72">
        <f>IF(RES_hh_emi!L7=0,0,1000000*RES_hh_emi!L7/RES_hh_num!L7)</f>
        <v>3851.3805246983675</v>
      </c>
      <c r="M7" s="72">
        <f>IF(RES_hh_emi!M7=0,0,1000000*RES_hh_emi!M7/RES_hh_num!M7)</f>
        <v>3295.0703944861134</v>
      </c>
      <c r="N7" s="72">
        <f>IF(RES_hh_emi!N7=0,0,1000000*RES_hh_emi!N7/RES_hh_num!N7)</f>
        <v>3521.0275563072682</v>
      </c>
      <c r="O7" s="72">
        <f>IF(RES_hh_emi!O7=0,0,1000000*RES_hh_emi!O7/RES_hh_num!O7)</f>
        <v>3958.4850188038054</v>
      </c>
      <c r="P7" s="72">
        <f>IF(RES_hh_emi!P7=0,0,1000000*RES_hh_emi!P7/RES_hh_num!P7)</f>
        <v>3312.6496539193017</v>
      </c>
      <c r="Q7" s="72">
        <f>IF(RES_hh_emi!Q7=0,0,1000000*RES_hh_emi!Q7/RES_hh_num!Q7)</f>
        <v>3297.0595461315511</v>
      </c>
      <c r="R7" s="72">
        <f>IF(RES_hh_emi!R7=0,0,1000000*RES_hh_emi!R7/RES_hh_num!R7)</f>
        <v>3367.4770520556526</v>
      </c>
      <c r="S7" s="72">
        <f>IF(RES_hh_emi!S7=0,0,1000000*RES_hh_emi!S7/RES_hh_num!S7)</f>
        <v>3430.4704829687671</v>
      </c>
      <c r="T7" s="72">
        <f>IF(RES_hh_emi!T7=0,0,1000000*RES_hh_emi!T7/RES_hh_num!T7)</f>
        <v>3026.2378804331024</v>
      </c>
      <c r="U7" s="72">
        <f>IF(RES_hh_emi!U7=0,0,1000000*RES_hh_emi!U7/RES_hh_num!U7)</f>
        <v>3568.6804319540624</v>
      </c>
      <c r="V7" s="72">
        <f>IF(RES_hh_emi!V7=0,0,1000000*RES_hh_emi!V7/RES_hh_num!V7)</f>
        <v>4093.8436941804353</v>
      </c>
      <c r="W7" s="72">
        <f>IF(RES_hh_emi!W7=0,0,1000000*RES_hh_emi!W7/RES_hh_num!W7)</f>
        <v>2542.4221559034095</v>
      </c>
      <c r="X7" s="72">
        <f>IF(RES_hh_emi!X7=0,0,1000000*RES_hh_emi!X7/RES_hh_num!X7)</f>
        <v>3558.7723134523908</v>
      </c>
      <c r="Y7" s="72">
        <f>IF(RES_hh_emi!Y7=0,0,1000000*RES_hh_emi!Y7/RES_hh_num!Y7)</f>
        <v>3264.7513659994379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3043.5630288790239</v>
      </c>
      <c r="C8" s="72">
        <f>IF(RES_hh_emi!C8=0,0,1000000*RES_hh_emi!C8/RES_hh_num!C8)</f>
        <v>3159.4404065706462</v>
      </c>
      <c r="D8" s="72">
        <f>IF(RES_hh_emi!D8=0,0,1000000*RES_hh_emi!D8/RES_hh_num!D8)</f>
        <v>3057.942296626084</v>
      </c>
      <c r="E8" s="72">
        <f>IF(RES_hh_emi!E8=0,0,1000000*RES_hh_emi!E8/RES_hh_num!E8)</f>
        <v>2987.9579677643719</v>
      </c>
      <c r="F8" s="72">
        <f>IF(RES_hh_emi!F8=0,0,1000000*RES_hh_emi!F8/RES_hh_num!F8)</f>
        <v>2862.2770352816078</v>
      </c>
      <c r="G8" s="72">
        <f>IF(RES_hh_emi!G8=0,0,1000000*RES_hh_emi!G8/RES_hh_num!G8)</f>
        <v>2748.9775678503752</v>
      </c>
      <c r="H8" s="72">
        <f>IF(RES_hh_emi!H8=0,0,1000000*RES_hh_emi!H8/RES_hh_num!H8)</f>
        <v>2678.1447306211207</v>
      </c>
      <c r="I8" s="72">
        <f>IF(RES_hh_emi!I8=0,0,1000000*RES_hh_emi!I8/RES_hh_num!I8)</f>
        <v>2406.6054922759595</v>
      </c>
      <c r="J8" s="72">
        <f>IF(RES_hh_emi!J8=0,0,1000000*RES_hh_emi!J8/RES_hh_num!J8)</f>
        <v>2536.7759521818602</v>
      </c>
      <c r="K8" s="72">
        <f>IF(RES_hh_emi!K8=0,0,1000000*RES_hh_emi!K8/RES_hh_num!K8)</f>
        <v>2464.3868524698241</v>
      </c>
      <c r="L8" s="72">
        <f>IF(RES_hh_emi!L8=0,0,1000000*RES_hh_emi!L8/RES_hh_num!L8)</f>
        <v>2697.8706352478198</v>
      </c>
      <c r="M8" s="72">
        <f>IF(RES_hh_emi!M8=0,0,1000000*RES_hh_emi!M8/RES_hh_num!M8)</f>
        <v>2255.2734416689404</v>
      </c>
      <c r="N8" s="72">
        <f>IF(RES_hh_emi!N8=0,0,1000000*RES_hh_emi!N8/RES_hh_num!N8)</f>
        <v>2511.9570554115812</v>
      </c>
      <c r="O8" s="72">
        <f>IF(RES_hh_emi!O8=0,0,1000000*RES_hh_emi!O8/RES_hh_num!O8)</f>
        <v>2715.6709535579434</v>
      </c>
      <c r="P8" s="72">
        <f>IF(RES_hh_emi!P8=0,0,1000000*RES_hh_emi!P8/RES_hh_num!P8)</f>
        <v>2121.7882248669421</v>
      </c>
      <c r="Q8" s="72">
        <f>IF(RES_hh_emi!Q8=0,0,1000000*RES_hh_emi!Q8/RES_hh_num!Q8)</f>
        <v>2207.1315811580193</v>
      </c>
      <c r="R8" s="72">
        <f>IF(RES_hh_emi!R8=0,0,1000000*RES_hh_emi!R8/RES_hh_num!R8)</f>
        <v>2379.970129321262</v>
      </c>
      <c r="S8" s="72">
        <f>IF(RES_hh_emi!S8=0,0,1000000*RES_hh_emi!S8/RES_hh_num!S8)</f>
        <v>2227.0360172168275</v>
      </c>
      <c r="T8" s="72">
        <f>IF(RES_hh_emi!T8=0,0,1000000*RES_hh_emi!T8/RES_hh_num!T8)</f>
        <v>2204.7010024346964</v>
      </c>
      <c r="U8" s="72">
        <f>IF(RES_hh_emi!U8=0,0,1000000*RES_hh_emi!U8/RES_hh_num!U8)</f>
        <v>2225.0968001061424</v>
      </c>
      <c r="V8" s="72">
        <f>IF(RES_hh_emi!V8=0,0,1000000*RES_hh_emi!V8/RES_hh_num!V8)</f>
        <v>2143.1493647215307</v>
      </c>
      <c r="W8" s="72">
        <f>IF(RES_hh_emi!W8=0,0,1000000*RES_hh_emi!W8/RES_hh_num!W8)</f>
        <v>2453.0199967150465</v>
      </c>
      <c r="X8" s="72">
        <f>IF(RES_hh_emi!X8=0,0,1000000*RES_hh_emi!X8/RES_hh_num!X8)</f>
        <v>2082.4630408301241</v>
      </c>
      <c r="Y8" s="72">
        <f>IF(RES_hh_emi!Y8=0,0,1000000*RES_hh_emi!Y8/RES_hh_num!Y8)</f>
        <v>2020.999758048491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396.42839729146687</v>
      </c>
      <c r="C17" s="69">
        <f>IF(RES_hh_emi!C17=0,0,1000000*RES_hh_emi!C17/RES_hh_num!C17)</f>
        <v>421.34497144890241</v>
      </c>
      <c r="D17" s="69">
        <f>IF(RES_hh_emi!D17=0,0,1000000*RES_hh_emi!D17/RES_hh_num!D17)</f>
        <v>420.13045281009698</v>
      </c>
      <c r="E17" s="69">
        <f>IF(RES_hh_emi!E17=0,0,1000000*RES_hh_emi!E17/RES_hh_num!E17)</f>
        <v>429.28656215293137</v>
      </c>
      <c r="F17" s="69">
        <f>IF(RES_hh_emi!F17=0,0,1000000*RES_hh_emi!F17/RES_hh_num!F17)</f>
        <v>423.21874912516256</v>
      </c>
      <c r="G17" s="69">
        <f>IF(RES_hh_emi!G17=0,0,1000000*RES_hh_emi!G17/RES_hh_num!G17)</f>
        <v>426.16718113312169</v>
      </c>
      <c r="H17" s="69">
        <f>IF(RES_hh_emi!H17=0,0,1000000*RES_hh_emi!H17/RES_hh_num!H17)</f>
        <v>420.33866002760834</v>
      </c>
      <c r="I17" s="69">
        <f>IF(RES_hh_emi!I17=0,0,1000000*RES_hh_emi!I17/RES_hh_num!I17)</f>
        <v>373.95309490285644</v>
      </c>
      <c r="J17" s="69">
        <f>IF(RES_hh_emi!J17=0,0,1000000*RES_hh_emi!J17/RES_hh_num!J17)</f>
        <v>397.17144746455028</v>
      </c>
      <c r="K17" s="69">
        <f>IF(RES_hh_emi!K17=0,0,1000000*RES_hh_emi!K17/RES_hh_num!K17)</f>
        <v>383.43294654860085</v>
      </c>
      <c r="L17" s="69">
        <f>IF(RES_hh_emi!L17=0,0,1000000*RES_hh_emi!L17/RES_hh_num!L17)</f>
        <v>379.83214488221796</v>
      </c>
      <c r="M17" s="69">
        <f>IF(RES_hh_emi!M17=0,0,1000000*RES_hh_emi!M17/RES_hh_num!M17)</f>
        <v>362.12093976868113</v>
      </c>
      <c r="N17" s="69">
        <f>IF(RES_hh_emi!N17=0,0,1000000*RES_hh_emi!N17/RES_hh_num!N17)</f>
        <v>358.45108262760436</v>
      </c>
      <c r="O17" s="69">
        <f>IF(RES_hh_emi!O17=0,0,1000000*RES_hh_emi!O17/RES_hh_num!O17)</f>
        <v>309.47116839140517</v>
      </c>
      <c r="P17" s="69">
        <f>IF(RES_hh_emi!P17=0,0,1000000*RES_hh_emi!P17/RES_hh_num!P17)</f>
        <v>313.94699664949383</v>
      </c>
      <c r="Q17" s="69">
        <f>IF(RES_hh_emi!Q17=0,0,1000000*RES_hh_emi!Q17/RES_hh_num!Q17)</f>
        <v>302.05361678164314</v>
      </c>
      <c r="R17" s="69">
        <f>IF(RES_hh_emi!R17=0,0,1000000*RES_hh_emi!R17/RES_hh_num!R17)</f>
        <v>308.80520354111724</v>
      </c>
      <c r="S17" s="69">
        <f>IF(RES_hh_emi!S17=0,0,1000000*RES_hh_emi!S17/RES_hh_num!S17)</f>
        <v>322.79287143260683</v>
      </c>
      <c r="T17" s="69">
        <f>IF(RES_hh_emi!T17=0,0,1000000*RES_hh_emi!T17/RES_hh_num!T17)</f>
        <v>335.0934645476309</v>
      </c>
      <c r="U17" s="69">
        <f>IF(RES_hh_emi!U17=0,0,1000000*RES_hh_emi!U17/RES_hh_num!U17)</f>
        <v>343.66776285955194</v>
      </c>
      <c r="V17" s="69">
        <f>IF(RES_hh_emi!V17=0,0,1000000*RES_hh_emi!V17/RES_hh_num!V17)</f>
        <v>350.61583600037676</v>
      </c>
      <c r="W17" s="69">
        <f>IF(RES_hh_emi!W17=0,0,1000000*RES_hh_emi!W17/RES_hh_num!W17)</f>
        <v>316.46586189469207</v>
      </c>
      <c r="X17" s="69">
        <f>IF(RES_hh_emi!X17=0,0,1000000*RES_hh_emi!X17/RES_hh_num!X17)</f>
        <v>329.13814793529491</v>
      </c>
      <c r="Y17" s="69">
        <f>IF(RES_hh_emi!Y17=0,0,1000000*RES_hh_emi!Y17/RES_hh_num!Y17)</f>
        <v>297.51458612703055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572.47858593061915</v>
      </c>
      <c r="C19" s="72">
        <f>IF(RES_hh_emi!C19=0,0,1000000*RES_hh_emi!C19/RES_hh_num!C19)</f>
        <v>545.0639486749825</v>
      </c>
      <c r="D19" s="72">
        <f>IF(RES_hh_emi!D19=0,0,1000000*RES_hh_emi!D19/RES_hh_num!D19)</f>
        <v>548.30515868413283</v>
      </c>
      <c r="E19" s="72">
        <f>IF(RES_hh_emi!E19=0,0,1000000*RES_hh_emi!E19/RES_hh_num!E19)</f>
        <v>470.41090405977332</v>
      </c>
      <c r="F19" s="72">
        <f>IF(RES_hh_emi!F19=0,0,1000000*RES_hh_emi!F19/RES_hh_num!F19)</f>
        <v>654.73495619276628</v>
      </c>
      <c r="G19" s="72">
        <f>IF(RES_hh_emi!G19=0,0,1000000*RES_hh_emi!G19/RES_hh_num!G19)</f>
        <v>570.04479444195579</v>
      </c>
      <c r="H19" s="72">
        <f>IF(RES_hh_emi!H19=0,0,1000000*RES_hh_emi!H19/RES_hh_num!H19)</f>
        <v>603.21123722866173</v>
      </c>
      <c r="I19" s="72">
        <f>IF(RES_hh_emi!I19=0,0,1000000*RES_hh_emi!I19/RES_hh_num!I19)</f>
        <v>503.80621579509284</v>
      </c>
      <c r="J19" s="72">
        <f>IF(RES_hh_emi!J19=0,0,1000000*RES_hh_emi!J19/RES_hh_num!J19)</f>
        <v>578.43063643158553</v>
      </c>
      <c r="K19" s="72">
        <f>IF(RES_hh_emi!K19=0,0,1000000*RES_hh_emi!K19/RES_hh_num!K19)</f>
        <v>563.53314410641633</v>
      </c>
      <c r="L19" s="72">
        <f>IF(RES_hh_emi!L19=0,0,1000000*RES_hh_emi!L19/RES_hh_num!L19)</f>
        <v>585.89665901212504</v>
      </c>
      <c r="M19" s="72">
        <f>IF(RES_hh_emi!M19=0,0,1000000*RES_hh_emi!M19/RES_hh_num!M19)</f>
        <v>634.15237635956248</v>
      </c>
      <c r="N19" s="72">
        <f>IF(RES_hh_emi!N19=0,0,1000000*RES_hh_emi!N19/RES_hh_num!N19)</f>
        <v>575.25562914602858</v>
      </c>
      <c r="O19" s="72">
        <f>IF(RES_hh_emi!O19=0,0,1000000*RES_hh_emi!O19/RES_hh_num!O19)</f>
        <v>509.44076653044345</v>
      </c>
      <c r="P19" s="72">
        <f>IF(RES_hh_emi!P19=0,0,1000000*RES_hh_emi!P19/RES_hh_num!P19)</f>
        <v>529.31456064841313</v>
      </c>
      <c r="Q19" s="72">
        <f>IF(RES_hh_emi!Q19=0,0,1000000*RES_hh_emi!Q19/RES_hh_num!Q19)</f>
        <v>413.45227392679232</v>
      </c>
      <c r="R19" s="72">
        <f>IF(RES_hh_emi!R19=0,0,1000000*RES_hh_emi!R19/RES_hh_num!R19)</f>
        <v>539.64194787235533</v>
      </c>
      <c r="S19" s="72">
        <f>IF(RES_hh_emi!S19=0,0,1000000*RES_hh_emi!S19/RES_hh_num!S19)</f>
        <v>432.43983482315826</v>
      </c>
      <c r="T19" s="72">
        <f>IF(RES_hh_emi!T19=0,0,1000000*RES_hh_emi!T19/RES_hh_num!T19)</f>
        <v>596.02187925434885</v>
      </c>
      <c r="U19" s="72">
        <f>IF(RES_hh_emi!U19=0,0,1000000*RES_hh_emi!U19/RES_hh_num!U19)</f>
        <v>527.9429991323816</v>
      </c>
      <c r="V19" s="72">
        <f>IF(RES_hh_emi!V19=0,0,1000000*RES_hh_emi!V19/RES_hh_num!V19)</f>
        <v>567.80891068167421</v>
      </c>
      <c r="W19" s="72">
        <f>IF(RES_hh_emi!W19=0,0,1000000*RES_hh_emi!W19/RES_hh_num!W19)</f>
        <v>517.30985862080001</v>
      </c>
      <c r="X19" s="72">
        <f>IF(RES_hh_emi!X19=0,0,1000000*RES_hh_emi!X19/RES_hh_num!X19)</f>
        <v>592.39248989356986</v>
      </c>
      <c r="Y19" s="72">
        <f>IF(RES_hh_emi!Y19=0,0,1000000*RES_hh_emi!Y19/RES_hh_num!Y19)</f>
        <v>429.97849957116375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668.17744483994227</v>
      </c>
      <c r="C20" s="72">
        <f>IF(RES_hh_emi!C20=0,0,1000000*RES_hh_emi!C20/RES_hh_num!C20)</f>
        <v>754.16974516677737</v>
      </c>
      <c r="D20" s="72">
        <f>IF(RES_hh_emi!D20=0,0,1000000*RES_hh_emi!D20/RES_hh_num!D20)</f>
        <v>729.01197945988667</v>
      </c>
      <c r="E20" s="72">
        <f>IF(RES_hh_emi!E20=0,0,1000000*RES_hh_emi!E20/RES_hh_num!E20)</f>
        <v>756.51079059785877</v>
      </c>
      <c r="F20" s="72">
        <f>IF(RES_hh_emi!F20=0,0,1000000*RES_hh_emi!F20/RES_hh_num!F20)</f>
        <v>737.46177101343653</v>
      </c>
      <c r="G20" s="72">
        <f>IF(RES_hh_emi!G20=0,0,1000000*RES_hh_emi!G20/RES_hh_num!G20)</f>
        <v>778.83273846885686</v>
      </c>
      <c r="H20" s="72">
        <f>IF(RES_hh_emi!H20=0,0,1000000*RES_hh_emi!H20/RES_hh_num!H20)</f>
        <v>829.99092652389379</v>
      </c>
      <c r="I20" s="72">
        <f>IF(RES_hh_emi!I20=0,0,1000000*RES_hh_emi!I20/RES_hh_num!I20)</f>
        <v>610.63027047517267</v>
      </c>
      <c r="J20" s="72">
        <f>IF(RES_hh_emi!J20=0,0,1000000*RES_hh_emi!J20/RES_hh_num!J20)</f>
        <v>808.25562644382171</v>
      </c>
      <c r="K20" s="72">
        <f>IF(RES_hh_emi!K20=0,0,1000000*RES_hh_emi!K20/RES_hh_num!K20)</f>
        <v>767.93492824466659</v>
      </c>
      <c r="L20" s="72">
        <f>IF(RES_hh_emi!L20=0,0,1000000*RES_hh_emi!L20/RES_hh_num!L20)</f>
        <v>747.67896967725494</v>
      </c>
      <c r="M20" s="72">
        <f>IF(RES_hh_emi!M20=0,0,1000000*RES_hh_emi!M20/RES_hh_num!M20)</f>
        <v>769.44133178794573</v>
      </c>
      <c r="N20" s="72">
        <f>IF(RES_hh_emi!N20=0,0,1000000*RES_hh_emi!N20/RES_hh_num!N20)</f>
        <v>793.69196913765404</v>
      </c>
      <c r="O20" s="72">
        <f>IF(RES_hh_emi!O20=0,0,1000000*RES_hh_emi!O20/RES_hh_num!O20)</f>
        <v>638.70758876216303</v>
      </c>
      <c r="P20" s="72">
        <f>IF(RES_hh_emi!P20=0,0,1000000*RES_hh_emi!P20/RES_hh_num!P20)</f>
        <v>723.38429135595959</v>
      </c>
      <c r="Q20" s="72">
        <f>IF(RES_hh_emi!Q20=0,0,1000000*RES_hh_emi!Q20/RES_hh_num!Q20)</f>
        <v>676.45054596444015</v>
      </c>
      <c r="R20" s="72">
        <f>IF(RES_hh_emi!R20=0,0,1000000*RES_hh_emi!R20/RES_hh_num!R20)</f>
        <v>658.24557281130421</v>
      </c>
      <c r="S20" s="72">
        <f>IF(RES_hh_emi!S20=0,0,1000000*RES_hh_emi!S20/RES_hh_num!S20)</f>
        <v>720.09186301350155</v>
      </c>
      <c r="T20" s="72">
        <f>IF(RES_hh_emi!T20=0,0,1000000*RES_hh_emi!T20/RES_hh_num!T20)</f>
        <v>647.86019596939423</v>
      </c>
      <c r="U20" s="72">
        <f>IF(RES_hh_emi!U20=0,0,1000000*RES_hh_emi!U20/RES_hh_num!U20)</f>
        <v>753.37208363178775</v>
      </c>
      <c r="V20" s="72">
        <f>IF(RES_hh_emi!V20=0,0,1000000*RES_hh_emi!V20/RES_hh_num!V20)</f>
        <v>867.04662236477975</v>
      </c>
      <c r="W20" s="72">
        <f>IF(RES_hh_emi!W20=0,0,1000000*RES_hh_emi!W20/RES_hh_num!W20)</f>
        <v>503.01320495101987</v>
      </c>
      <c r="X20" s="72">
        <f>IF(RES_hh_emi!X20=0,0,1000000*RES_hh_emi!X20/RES_hh_num!X20)</f>
        <v>715.68628526626185</v>
      </c>
      <c r="Y20" s="72">
        <f>IF(RES_hh_emi!Y20=0,0,1000000*RES_hh_emi!Y20/RES_hh_num!Y20)</f>
        <v>654.55855549117177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508.77257482991649</v>
      </c>
      <c r="C21" s="72">
        <f>IF(RES_hh_emi!C21=0,0,1000000*RES_hh_emi!C21/RES_hh_num!C21)</f>
        <v>515.90967541525458</v>
      </c>
      <c r="D21" s="72">
        <f>IF(RES_hh_emi!D21=0,0,1000000*RES_hh_emi!D21/RES_hh_num!D21)</f>
        <v>532.15977804666943</v>
      </c>
      <c r="E21" s="72">
        <f>IF(RES_hh_emi!E21=0,0,1000000*RES_hh_emi!E21/RES_hh_num!E21)</f>
        <v>543.19063210565116</v>
      </c>
      <c r="F21" s="72">
        <f>IF(RES_hh_emi!F21=0,0,1000000*RES_hh_emi!F21/RES_hh_num!F21)</f>
        <v>547.37869779822211</v>
      </c>
      <c r="G21" s="72">
        <f>IF(RES_hh_emi!G21=0,0,1000000*RES_hh_emi!G21/RES_hh_num!G21)</f>
        <v>546.36007668150057</v>
      </c>
      <c r="H21" s="72">
        <f>IF(RES_hh_emi!H21=0,0,1000000*RES_hh_emi!H21/RES_hh_num!H21)</f>
        <v>516.88559038034543</v>
      </c>
      <c r="I21" s="72">
        <f>IF(RES_hh_emi!I21=0,0,1000000*RES_hh_emi!I21/RES_hh_num!I21)</f>
        <v>544.76264368288128</v>
      </c>
      <c r="J21" s="72">
        <f>IF(RES_hh_emi!J21=0,0,1000000*RES_hh_emi!J21/RES_hh_num!J21)</f>
        <v>510.56971553850576</v>
      </c>
      <c r="K21" s="72">
        <f>IF(RES_hh_emi!K21=0,0,1000000*RES_hh_emi!K21/RES_hh_num!K21)</f>
        <v>517.38334637228002</v>
      </c>
      <c r="L21" s="72">
        <f>IF(RES_hh_emi!L21=0,0,1000000*RES_hh_emi!L21/RES_hh_num!L21)</f>
        <v>532.24605313642735</v>
      </c>
      <c r="M21" s="72">
        <f>IF(RES_hh_emi!M21=0,0,1000000*RES_hh_emi!M21/RES_hh_num!M21)</f>
        <v>496.38071659289557</v>
      </c>
      <c r="N21" s="72">
        <f>IF(RES_hh_emi!N21=0,0,1000000*RES_hh_emi!N21/RES_hh_num!N21)</f>
        <v>499.546513585691</v>
      </c>
      <c r="O21" s="72">
        <f>IF(RES_hh_emi!O21=0,0,1000000*RES_hh_emi!O21/RES_hh_num!O21)</f>
        <v>474.30471954940015</v>
      </c>
      <c r="P21" s="72">
        <f>IF(RES_hh_emi!P21=0,0,1000000*RES_hh_emi!P21/RES_hh_num!P21)</f>
        <v>450.39322164776468</v>
      </c>
      <c r="Q21" s="72">
        <f>IF(RES_hh_emi!Q21=0,0,1000000*RES_hh_emi!Q21/RES_hh_num!Q21)</f>
        <v>442.64315355778058</v>
      </c>
      <c r="R21" s="72">
        <f>IF(RES_hh_emi!R21=0,0,1000000*RES_hh_emi!R21/RES_hh_num!R21)</f>
        <v>452.69027060704502</v>
      </c>
      <c r="S21" s="72">
        <f>IF(RES_hh_emi!S21=0,0,1000000*RES_hh_emi!S21/RES_hh_num!S21)</f>
        <v>454.16450018316431</v>
      </c>
      <c r="T21" s="72">
        <f>IF(RES_hh_emi!T21=0,0,1000000*RES_hh_emi!T21/RES_hh_num!T21)</f>
        <v>487.42258855941435</v>
      </c>
      <c r="U21" s="72">
        <f>IF(RES_hh_emi!U21=0,0,1000000*RES_hh_emi!U21/RES_hh_num!U21)</f>
        <v>456.16149572349411</v>
      </c>
      <c r="V21" s="72">
        <f>IF(RES_hh_emi!V21=0,0,1000000*RES_hh_emi!V21/RES_hh_num!V21)</f>
        <v>442.42549936971903</v>
      </c>
      <c r="W21" s="72">
        <f>IF(RES_hh_emi!W21=0,0,1000000*RES_hh_emi!W21/RES_hh_num!W21)</f>
        <v>487.94527876622919</v>
      </c>
      <c r="X21" s="72">
        <f>IF(RES_hh_emi!X21=0,0,1000000*RES_hh_emi!X21/RES_hh_num!X21)</f>
        <v>448.9731314688155</v>
      </c>
      <c r="Y21" s="72">
        <f>IF(RES_hh_emi!Y21=0,0,1000000*RES_hh_emi!Y21/RES_hh_num!Y21)</f>
        <v>415.30015223461163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4.6249538547109035</v>
      </c>
      <c r="C27" s="69">
        <f>IF(RES_hh_emi!C27=0,0,1000000*RES_hh_emi!C27/RES_hh_num!C27)</f>
        <v>4.7287372302927242</v>
      </c>
      <c r="D27" s="69">
        <f>IF(RES_hh_emi!D27=0,0,1000000*RES_hh_emi!D27/RES_hh_num!D27)</f>
        <v>5.0913520860449744</v>
      </c>
      <c r="E27" s="69">
        <f>IF(RES_hh_emi!E27=0,0,1000000*RES_hh_emi!E27/RES_hh_num!E27)</f>
        <v>5.415188537012571</v>
      </c>
      <c r="F27" s="69">
        <f>IF(RES_hh_emi!F27=0,0,1000000*RES_hh_emi!F27/RES_hh_num!F27)</f>
        <v>5.5729498007348379</v>
      </c>
      <c r="G27" s="69">
        <f>IF(RES_hh_emi!G27=0,0,1000000*RES_hh_emi!G27/RES_hh_num!G27)</f>
        <v>5.6552761540516183</v>
      </c>
      <c r="H27" s="69">
        <f>IF(RES_hh_emi!H27=0,0,1000000*RES_hh_emi!H27/RES_hh_num!H27)</f>
        <v>5.3597418113539401</v>
      </c>
      <c r="I27" s="69">
        <f>IF(RES_hh_emi!I27=0,0,1000000*RES_hh_emi!I27/RES_hh_num!I27)</f>
        <v>5.5205040169589177</v>
      </c>
      <c r="J27" s="69">
        <f>IF(RES_hh_emi!J27=0,0,1000000*RES_hh_emi!J27/RES_hh_num!J27)</f>
        <v>4.8610216970090043</v>
      </c>
      <c r="K27" s="69">
        <f>IF(RES_hh_emi!K27=0,0,1000000*RES_hh_emi!K27/RES_hh_num!K27)</f>
        <v>5.085441333964754</v>
      </c>
      <c r="L27" s="69">
        <f>IF(RES_hh_emi!L27=0,0,1000000*RES_hh_emi!L27/RES_hh_num!L27)</f>
        <v>5.2445682875750315</v>
      </c>
      <c r="M27" s="69">
        <f>IF(RES_hh_emi!M27=0,0,1000000*RES_hh_emi!M27/RES_hh_num!M27)</f>
        <v>4.6329215716643839</v>
      </c>
      <c r="N27" s="69">
        <f>IF(RES_hh_emi!N27=0,0,1000000*RES_hh_emi!N27/RES_hh_num!N27)</f>
        <v>5.0334768250489663</v>
      </c>
      <c r="O27" s="69">
        <f>IF(RES_hh_emi!O27=0,0,1000000*RES_hh_emi!O27/RES_hh_num!O27)</f>
        <v>5.6789475043215809</v>
      </c>
      <c r="P27" s="69">
        <f>IF(RES_hh_emi!P27=0,0,1000000*RES_hh_emi!P27/RES_hh_num!P27)</f>
        <v>5.0356730284393132</v>
      </c>
      <c r="Q27" s="69">
        <f>IF(RES_hh_emi!Q27=0,0,1000000*RES_hh_emi!Q27/RES_hh_num!Q27)</f>
        <v>4.970132045199553</v>
      </c>
      <c r="R27" s="69">
        <f>IF(RES_hh_emi!R27=0,0,1000000*RES_hh_emi!R27/RES_hh_num!R27)</f>
        <v>4.6384974141456157</v>
      </c>
      <c r="S27" s="69">
        <f>IF(RES_hh_emi!S27=0,0,1000000*RES_hh_emi!S27/RES_hh_num!S27)</f>
        <v>4.8571329357727215</v>
      </c>
      <c r="T27" s="69">
        <f>IF(RES_hh_emi!T27=0,0,1000000*RES_hh_emi!T27/RES_hh_num!T27)</f>
        <v>5.2004248307658578</v>
      </c>
      <c r="U27" s="69">
        <f>IF(RES_hh_emi!U27=0,0,1000000*RES_hh_emi!U27/RES_hh_num!U27)</f>
        <v>5.8242540964987022</v>
      </c>
      <c r="V27" s="69">
        <f>IF(RES_hh_emi!V27=0,0,1000000*RES_hh_emi!V27/RES_hh_num!V27)</f>
        <v>5.6678631087375804</v>
      </c>
      <c r="W27" s="69">
        <f>IF(RES_hh_emi!W27=0,0,1000000*RES_hh_emi!W27/RES_hh_num!W27)</f>
        <v>6.4883277131041304</v>
      </c>
      <c r="X27" s="69">
        <f>IF(RES_hh_emi!X27=0,0,1000000*RES_hh_emi!X27/RES_hh_num!X27)</f>
        <v>5.5408588738865276</v>
      </c>
      <c r="Y27" s="69">
        <f>IF(RES_hh_emi!Y27=0,0,1000000*RES_hh_emi!Y27/RES_hh_num!Y27)</f>
        <v>5.0542663898489586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X29" s="72">
        <f>IF(RES_hh_emi!X29=0,0,1000000*RES_hh_emi!X29/RES_hh_num!X29)</f>
        <v>0</v>
      </c>
      <c r="Y29" s="72">
        <f>IF(RES_hh_emi!Y29=0,0,1000000*RES_hh_emi!Y29/RES_hh_num!Y29)</f>
        <v>0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203.55917149366283</v>
      </c>
      <c r="C30" s="72">
        <f>IF(RES_hh_emi!C30=0,0,1000000*RES_hh_emi!C30/RES_hh_num!C30)</f>
        <v>207.0137847213997</v>
      </c>
      <c r="D30" s="72">
        <f>IF(RES_hh_emi!D30=0,0,1000000*RES_hh_emi!D30/RES_hh_num!D30)</f>
        <v>215.95162237382789</v>
      </c>
      <c r="E30" s="72">
        <f>IF(RES_hh_emi!E30=0,0,1000000*RES_hh_emi!E30/RES_hh_num!E30)</f>
        <v>224.37279937849257</v>
      </c>
      <c r="F30" s="72">
        <f>IF(RES_hh_emi!F30=0,0,1000000*RES_hh_emi!F30/RES_hh_num!F30)</f>
        <v>228.82026210827493</v>
      </c>
      <c r="G30" s="72">
        <f>IF(RES_hh_emi!G30=0,0,1000000*RES_hh_emi!G30/RES_hh_num!G30)</f>
        <v>230.79424268253311</v>
      </c>
      <c r="H30" s="72">
        <f>IF(RES_hh_emi!H30=0,0,1000000*RES_hh_emi!H30/RES_hh_num!H30)</f>
        <v>220.00954181553016</v>
      </c>
      <c r="I30" s="72">
        <f>IF(RES_hh_emi!I30=0,0,1000000*RES_hh_emi!I30/RES_hh_num!I30)</f>
        <v>222.66061174179046</v>
      </c>
      <c r="J30" s="72">
        <f>IF(RES_hh_emi!J30=0,0,1000000*RES_hh_emi!J30/RES_hh_num!J30)</f>
        <v>198.05518486287704</v>
      </c>
      <c r="K30" s="72">
        <f>IF(RES_hh_emi!K30=0,0,1000000*RES_hh_emi!K30/RES_hh_num!K30)</f>
        <v>204.75323511098946</v>
      </c>
      <c r="L30" s="72">
        <f>IF(RES_hh_emi!L30=0,0,1000000*RES_hh_emi!L30/RES_hh_num!L30)</f>
        <v>211.00845130712679</v>
      </c>
      <c r="M30" s="72">
        <f>IF(RES_hh_emi!M30=0,0,1000000*RES_hh_emi!M30/RES_hh_num!M30)</f>
        <v>180.81231425901876</v>
      </c>
      <c r="N30" s="72">
        <f>IF(RES_hh_emi!N30=0,0,1000000*RES_hh_emi!N30/RES_hh_num!N30)</f>
        <v>190.04037474752676</v>
      </c>
      <c r="O30" s="72">
        <f>IF(RES_hh_emi!O30=0,0,1000000*RES_hh_emi!O30/RES_hh_num!O30)</f>
        <v>209.00086877502042</v>
      </c>
      <c r="P30" s="72">
        <f>IF(RES_hh_emi!P30=0,0,1000000*RES_hh_emi!P30/RES_hh_num!P30)</f>
        <v>179.46170059988285</v>
      </c>
      <c r="Q30" s="72">
        <f>IF(RES_hh_emi!Q30=0,0,1000000*RES_hh_emi!Q30/RES_hh_num!Q30)</f>
        <v>178.05408516095642</v>
      </c>
      <c r="R30" s="72">
        <f>IF(RES_hh_emi!R30=0,0,1000000*RES_hh_emi!R30/RES_hh_num!R30)</f>
        <v>167.25290521642907</v>
      </c>
      <c r="S30" s="72">
        <f>IF(RES_hh_emi!S30=0,0,1000000*RES_hh_emi!S30/RES_hh_num!S30)</f>
        <v>171.46780145786198</v>
      </c>
      <c r="T30" s="72">
        <f>IF(RES_hh_emi!T30=0,0,1000000*RES_hh_emi!T30/RES_hh_num!T30)</f>
        <v>173.26308645809002</v>
      </c>
      <c r="U30" s="72">
        <f>IF(RES_hh_emi!U30=0,0,1000000*RES_hh_emi!U30/RES_hh_num!U30)</f>
        <v>180.7225648055811</v>
      </c>
      <c r="V30" s="72">
        <f>IF(RES_hh_emi!V30=0,0,1000000*RES_hh_emi!V30/RES_hh_num!V30)</f>
        <v>172.08755961021257</v>
      </c>
      <c r="W30" s="72">
        <f>IF(RES_hh_emi!W30=0,0,1000000*RES_hh_emi!W30/RES_hh_num!W30)</f>
        <v>198.40243885142823</v>
      </c>
      <c r="X30" s="72">
        <f>IF(RES_hh_emi!X30=0,0,1000000*RES_hh_emi!X30/RES_hh_num!X30)</f>
        <v>187.201589115735</v>
      </c>
      <c r="Y30" s="72">
        <f>IF(RES_hh_emi!Y30=0,0,1000000*RES_hh_emi!Y30/RES_hh_num!Y30)</f>
        <v>181.70199536077385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215.12374443718892</v>
      </c>
      <c r="C3" s="65">
        <f>IF(RES_hh_fech!C3=0,0,RES_hh_fech!C3/RES_summary!C$19)</f>
        <v>228.81552357933822</v>
      </c>
      <c r="D3" s="65">
        <f>IF(RES_hh_fech!D3=0,0,RES_hh_fech!D3/RES_summary!D$19)</f>
        <v>217.07664268498422</v>
      </c>
      <c r="E3" s="65">
        <f>IF(RES_hh_fech!E3=0,0,RES_hh_fech!E3/RES_summary!E$19)</f>
        <v>212.38233425081836</v>
      </c>
      <c r="F3" s="65">
        <f>IF(RES_hh_fech!F3=0,0,RES_hh_fech!F3/RES_summary!F$19)</f>
        <v>203.33002274659688</v>
      </c>
      <c r="G3" s="65">
        <f>IF(RES_hh_fech!G3=0,0,RES_hh_fech!G3/RES_summary!G$19)</f>
        <v>197.72247227286476</v>
      </c>
      <c r="H3" s="65">
        <f>IF(RES_hh_fech!H3=0,0,RES_hh_fech!H3/RES_summary!H$19)</f>
        <v>199.33064781112114</v>
      </c>
      <c r="I3" s="65">
        <f>IF(RES_hh_fech!I3=0,0,RES_hh_fech!I3/RES_summary!I$19)</f>
        <v>166.61920878613145</v>
      </c>
      <c r="J3" s="65">
        <f>IF(RES_hh_fech!J3=0,0,RES_hh_fech!J3/RES_summary!J$19)</f>
        <v>189.53051727148059</v>
      </c>
      <c r="K3" s="65">
        <f>IF(RES_hh_fech!K3=0,0,RES_hh_fech!K3/RES_summary!K$19)</f>
        <v>177.5403333272333</v>
      </c>
      <c r="L3" s="65">
        <f>IF(RES_hh_fech!L3=0,0,RES_hh_fech!L3/RES_summary!L$19)</f>
        <v>190.04988785212265</v>
      </c>
      <c r="M3" s="65">
        <f>IF(RES_hh_fech!M3=0,0,RES_hh_fech!M3/RES_summary!M$19)</f>
        <v>164.95884436842044</v>
      </c>
      <c r="N3" s="65">
        <f>IF(RES_hh_fech!N3=0,0,RES_hh_fech!N3/RES_summary!N$19)</f>
        <v>172.84370096872388</v>
      </c>
      <c r="O3" s="65">
        <f>IF(RES_hh_fech!O3=0,0,RES_hh_fech!O3/RES_summary!O$19)</f>
        <v>182.87766565376185</v>
      </c>
      <c r="P3" s="65">
        <f>IF(RES_hh_fech!P3=0,0,RES_hh_fech!P3/RES_summary!P$19)</f>
        <v>150.81883504523233</v>
      </c>
      <c r="Q3" s="65">
        <f>IF(RES_hh_fech!Q3=0,0,RES_hh_fech!Q3/RES_summary!Q$19)</f>
        <v>150.74869557067584</v>
      </c>
      <c r="R3" s="65">
        <f>IF(RES_hh_fech!R3=0,0,RES_hh_fech!R3/RES_summary!R$19)</f>
        <v>155.60531015508107</v>
      </c>
      <c r="S3" s="65">
        <f>IF(RES_hh_fech!S3=0,0,RES_hh_fech!S3/RES_summary!S$19)</f>
        <v>153.72580896263466</v>
      </c>
      <c r="T3" s="65">
        <f>IF(RES_hh_fech!T3=0,0,RES_hh_fech!T3/RES_summary!T$19)</f>
        <v>149.62923577474578</v>
      </c>
      <c r="U3" s="65">
        <f>IF(RES_hh_fech!U3=0,0,RES_hh_fech!U3/RES_summary!U$19)</f>
        <v>154.2519907367934</v>
      </c>
      <c r="V3" s="65">
        <f>IF(RES_hh_fech!V3=0,0,RES_hh_fech!V3/RES_summary!V$19)</f>
        <v>152.8916387639201</v>
      </c>
      <c r="W3" s="65">
        <f>IF(RES_hh_fech!W3=0,0,RES_hh_fech!W3/RES_summary!W$19)</f>
        <v>151.19190569764112</v>
      </c>
      <c r="X3" s="65">
        <f>IF(RES_hh_fech!X3=0,0,RES_hh_fech!X3/RES_summary!X$19)</f>
        <v>150.74809907691315</v>
      </c>
      <c r="Y3" s="65">
        <f>IF(RES_hh_fech!Y3=0,0,RES_hh_fech!Y3/RES_summary!Y$19)</f>
        <v>138.00347164298853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176.72514960993146</v>
      </c>
      <c r="C4" s="69">
        <f>IF(RES_hh_fech!C4=0,0,RES_hh_fech!C4/RES_summary!C$19)</f>
        <v>189.11371313909356</v>
      </c>
      <c r="D4" s="69">
        <f>IF(RES_hh_fech!D4=0,0,RES_hh_fech!D4/RES_summary!D$19)</f>
        <v>176.82671346552272</v>
      </c>
      <c r="E4" s="69">
        <f>IF(RES_hh_fech!E4=0,0,RES_hh_fech!E4/RES_summary!E$19)</f>
        <v>171.41620700340312</v>
      </c>
      <c r="F4" s="69">
        <f>IF(RES_hh_fech!F4=0,0,RES_hh_fech!F4/RES_summary!F$19)</f>
        <v>162.2114820648666</v>
      </c>
      <c r="G4" s="69">
        <f>IF(RES_hh_fech!G4=0,0,RES_hh_fech!G4/RES_summary!G$19)</f>
        <v>156.33259321851872</v>
      </c>
      <c r="H4" s="69">
        <f>IF(RES_hh_fech!H4=0,0,RES_hh_fech!H4/RES_summary!H$19)</f>
        <v>158.56438060575493</v>
      </c>
      <c r="I4" s="69">
        <f>IF(RES_hh_fech!I4=0,0,RES_hh_fech!I4/RES_summary!I$19)</f>
        <v>127.40161175217033</v>
      </c>
      <c r="J4" s="69">
        <f>IF(RES_hh_fech!J4=0,0,RES_hh_fech!J4/RES_summary!J$19)</f>
        <v>150.08371170667661</v>
      </c>
      <c r="K4" s="69">
        <f>IF(RES_hh_fech!K4=0,0,RES_hh_fech!K4/RES_summary!K$19)</f>
        <v>138.62873656695882</v>
      </c>
      <c r="L4" s="69">
        <f>IF(RES_hh_fech!L4=0,0,RES_hh_fech!L4/RES_summary!L$19)</f>
        <v>150.66934728674968</v>
      </c>
      <c r="M4" s="69">
        <f>IF(RES_hh_fech!M4=0,0,RES_hh_fech!M4/RES_summary!M$19)</f>
        <v>126.87476243759239</v>
      </c>
      <c r="N4" s="69">
        <f>IF(RES_hh_fech!N4=0,0,RES_hh_fech!N4/RES_summary!N$19)</f>
        <v>135.69032332036682</v>
      </c>
      <c r="O4" s="69">
        <f>IF(RES_hh_fech!O4=0,0,RES_hh_fech!O4/RES_summary!O$19)</f>
        <v>148.23784553728055</v>
      </c>
      <c r="P4" s="69">
        <f>IF(RES_hh_fech!P4=0,0,RES_hh_fech!P4/RES_summary!P$19)</f>
        <v>117.05563045316769</v>
      </c>
      <c r="Q4" s="69">
        <f>IF(RES_hh_fech!Q4=0,0,RES_hh_fech!Q4/RES_summary!Q$19)</f>
        <v>118.40557938154859</v>
      </c>
      <c r="R4" s="69">
        <f>IF(RES_hh_fech!R4=0,0,RES_hh_fech!R4/RES_summary!R$19)</f>
        <v>123.79670136105358</v>
      </c>
      <c r="S4" s="69">
        <f>IF(RES_hh_fech!S4=0,0,RES_hh_fech!S4/RES_summary!S$19)</f>
        <v>120.3044545885504</v>
      </c>
      <c r="T4" s="69">
        <f>IF(RES_hh_fech!T4=0,0,RES_hh_fech!T4/RES_summary!T$19)</f>
        <v>115.66728895514457</v>
      </c>
      <c r="U4" s="69">
        <f>IF(RES_hh_fech!U4=0,0,RES_hh_fech!U4/RES_summary!U$19)</f>
        <v>121.09179308835748</v>
      </c>
      <c r="V4" s="69">
        <f>IF(RES_hh_fech!V4=0,0,RES_hh_fech!V4/RES_summary!V$19)</f>
        <v>120.16921736177963</v>
      </c>
      <c r="W4" s="69">
        <f>IF(RES_hh_fech!W4=0,0,RES_hh_fech!W4/RES_summary!W$19)</f>
        <v>118.63906838077732</v>
      </c>
      <c r="X4" s="69">
        <f>IF(RES_hh_fech!X4=0,0,RES_hh_fech!X4/RES_summary!X$19)</f>
        <v>116.45081914862374</v>
      </c>
      <c r="Y4" s="69">
        <f>IF(RES_hh_fech!Y4=0,0,RES_hh_fech!Y4/RES_summary!Y$19)</f>
        <v>107.24277124238935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162.59820613117745</v>
      </c>
      <c r="C5" s="72">
        <f>IF(RES_hh_fech!C5=0,0,RES_hh_fech!C5/RES_summary!C$19)</f>
        <v>163.85076578087899</v>
      </c>
      <c r="D5" s="72">
        <f>IF(RES_hh_fech!D5=0,0,RES_hh_fech!D5/RES_summary!D$19)</f>
        <v>142.00098840675133</v>
      </c>
      <c r="E5" s="72">
        <f>IF(RES_hh_fech!E5=0,0,RES_hh_fech!E5/RES_summary!E$19)</f>
        <v>147.41572429433995</v>
      </c>
      <c r="F5" s="72">
        <f>IF(RES_hh_fech!F5=0,0,RES_hh_fech!F5/RES_summary!F$19)</f>
        <v>120.04594256846519</v>
      </c>
      <c r="G5" s="72">
        <f>IF(RES_hh_fech!G5=0,0,RES_hh_fech!G5/RES_summary!G$19)</f>
        <v>121.81052982396838</v>
      </c>
      <c r="H5" s="72">
        <f>IF(RES_hh_fech!H5=0,0,RES_hh_fech!H5/RES_summary!H$19)</f>
        <v>133.13316046300986</v>
      </c>
      <c r="I5" s="72">
        <f>IF(RES_hh_fech!I5=0,0,RES_hh_fech!I5/RES_summary!I$19)</f>
        <v>135.01271951285997</v>
      </c>
      <c r="J5" s="72">
        <f>IF(RES_hh_fech!J5=0,0,RES_hh_fech!J5/RES_summary!J$19)</f>
        <v>117.47003318512733</v>
      </c>
      <c r="K5" s="72">
        <f>IF(RES_hh_fech!K5=0,0,RES_hh_fech!K5/RES_summary!K$19)</f>
        <v>106.45736221752819</v>
      </c>
      <c r="L5" s="72">
        <f>IF(RES_hh_fech!L5=0,0,RES_hh_fech!L5/RES_summary!L$19)</f>
        <v>157.99891131220951</v>
      </c>
      <c r="M5" s="72">
        <f>IF(RES_hh_fech!M5=0,0,RES_hh_fech!M5/RES_summary!M$19)</f>
        <v>134.86566451008346</v>
      </c>
      <c r="N5" s="72">
        <f>IF(RES_hh_fech!N5=0,0,RES_hh_fech!N5/RES_summary!N$19)</f>
        <v>118.65576168851669</v>
      </c>
      <c r="O5" s="72">
        <f>IF(RES_hh_fech!O5=0,0,RES_hh_fech!O5/RES_summary!O$19)</f>
        <v>123.1514310044201</v>
      </c>
      <c r="P5" s="72">
        <f>IF(RES_hh_fech!P5=0,0,RES_hh_fech!P5/RES_summary!P$19)</f>
        <v>108.85137396495243</v>
      </c>
      <c r="Q5" s="72">
        <f>IF(RES_hh_fech!Q5=0,0,RES_hh_fech!Q5/RES_summary!Q$19)</f>
        <v>118.84013227554004</v>
      </c>
      <c r="R5" s="72">
        <f>IF(RES_hh_fech!R5=0,0,RES_hh_fech!R5/RES_summary!R$19)</f>
        <v>111.52671508083559</v>
      </c>
      <c r="S5" s="72">
        <f>IF(RES_hh_fech!S5=0,0,RES_hh_fech!S5/RES_summary!S$19)</f>
        <v>117.22302203294275</v>
      </c>
      <c r="T5" s="72">
        <f>IF(RES_hh_fech!T5=0,0,RES_hh_fech!T5/RES_summary!T$19)</f>
        <v>128.38733266795654</v>
      </c>
      <c r="U5" s="72">
        <f>IF(RES_hh_fech!U5=0,0,RES_hh_fech!U5/RES_summary!U$19)</f>
        <v>107.15379040282485</v>
      </c>
      <c r="V5" s="72">
        <f>IF(RES_hh_fech!V5=0,0,RES_hh_fech!V5/RES_summary!V$19)</f>
        <v>110.36449868115436</v>
      </c>
      <c r="W5" s="72">
        <f>IF(RES_hh_fech!W5=0,0,RES_hh_fech!W5/RES_summary!W$19)</f>
        <v>128.24859803676736</v>
      </c>
      <c r="X5" s="72">
        <f>IF(RES_hh_fech!X5=0,0,RES_hh_fech!X5/RES_summary!X$19)</f>
        <v>112.30757253762384</v>
      </c>
      <c r="Y5" s="72">
        <f>IF(RES_hh_fech!Y5=0,0,RES_hh_fech!Y5/RES_summary!Y$19)</f>
        <v>114.93417130668463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202.01763421016111</v>
      </c>
      <c r="C6" s="72">
        <f>IF(RES_hh_fech!C6=0,0,RES_hh_fech!C6/RES_summary!C$19)</f>
        <v>204.74588872724118</v>
      </c>
      <c r="D6" s="72">
        <f>IF(RES_hh_fech!D6=0,0,RES_hh_fech!D6/RES_summary!D$19)</f>
        <v>181.48203807129156</v>
      </c>
      <c r="E6" s="72">
        <f>IF(RES_hh_fech!E6=0,0,RES_hh_fech!E6/RES_summary!E$19)</f>
        <v>156.03410701964282</v>
      </c>
      <c r="F6" s="72">
        <f>IF(RES_hh_fech!F6=0,0,RES_hh_fech!F6/RES_summary!F$19)</f>
        <v>201.85281237401622</v>
      </c>
      <c r="G6" s="72">
        <f>IF(RES_hh_fech!G6=0,0,RES_hh_fech!G6/RES_summary!G$19)</f>
        <v>174.13064016905111</v>
      </c>
      <c r="H6" s="72">
        <f>IF(RES_hh_fech!H6=0,0,RES_hh_fech!H6/RES_summary!H$19)</f>
        <v>185.94657949202443</v>
      </c>
      <c r="I6" s="72">
        <f>IF(RES_hh_fech!I6=0,0,RES_hh_fech!I6/RES_summary!I$19)</f>
        <v>115.51381798125654</v>
      </c>
      <c r="J6" s="72">
        <f>IF(RES_hh_fech!J6=0,0,RES_hh_fech!J6/RES_summary!J$19)</f>
        <v>159.26944131938825</v>
      </c>
      <c r="K6" s="72">
        <f>IF(RES_hh_fech!K6=0,0,RES_hh_fech!K6/RES_summary!K$19)</f>
        <v>150.36614313557143</v>
      </c>
      <c r="L6" s="72">
        <f>IF(RES_hh_fech!L6=0,0,RES_hh_fech!L6/RES_summary!L$19)</f>
        <v>163.29137991026241</v>
      </c>
      <c r="M6" s="72">
        <f>IF(RES_hh_fech!M6=0,0,RES_hh_fech!M6/RES_summary!M$19)</f>
        <v>148.59176845819769</v>
      </c>
      <c r="N6" s="72">
        <f>IF(RES_hh_fech!N6=0,0,RES_hh_fech!N6/RES_summary!N$19)</f>
        <v>136.45799005308163</v>
      </c>
      <c r="O6" s="72">
        <f>IF(RES_hh_fech!O6=0,0,RES_hh_fech!O6/RES_summary!O$19)</f>
        <v>168.42154564906772</v>
      </c>
      <c r="P6" s="72">
        <f>IF(RES_hh_fech!P6=0,0,RES_hh_fech!P6/RES_summary!P$19)</f>
        <v>135.42556510146716</v>
      </c>
      <c r="Q6" s="72">
        <f>IF(RES_hh_fech!Q6=0,0,RES_hh_fech!Q6/RES_summary!Q$19)</f>
        <v>111.51267549736347</v>
      </c>
      <c r="R6" s="72">
        <f>IF(RES_hh_fech!R6=0,0,RES_hh_fech!R6/RES_summary!R$19)</f>
        <v>141.66598543757073</v>
      </c>
      <c r="S6" s="72">
        <f>IF(RES_hh_fech!S6=0,0,RES_hh_fech!S6/RES_summary!S$19)</f>
        <v>103.99266588069496</v>
      </c>
      <c r="T6" s="72">
        <f>IF(RES_hh_fech!T6=0,0,RES_hh_fech!T6/RES_summary!T$19)</f>
        <v>150.90570757250467</v>
      </c>
      <c r="U6" s="72">
        <f>IF(RES_hh_fech!U6=0,0,RES_hh_fech!U6/RES_summary!U$19)</f>
        <v>130.62762578213437</v>
      </c>
      <c r="V6" s="72">
        <f>IF(RES_hh_fech!V6=0,0,RES_hh_fech!V6/RES_summary!V$19)</f>
        <v>139.40758951146714</v>
      </c>
      <c r="W6" s="72">
        <f>IF(RES_hh_fech!W6=0,0,RES_hh_fech!W6/RES_summary!W$19)</f>
        <v>131.12195518101581</v>
      </c>
      <c r="X6" s="72">
        <f>IF(RES_hh_fech!X6=0,0,RES_hh_fech!X6/RES_summary!X$19)</f>
        <v>147.02644007521764</v>
      </c>
      <c r="Y6" s="72">
        <f>IF(RES_hh_fech!Y6=0,0,RES_hh_fech!Y6/RES_summary!Y$19)</f>
        <v>107.09255640811926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191.31465535541395</v>
      </c>
      <c r="C7" s="72">
        <f>IF(RES_hh_fech!C7=0,0,RES_hh_fech!C7/RES_summary!C$19)</f>
        <v>220.28173403480403</v>
      </c>
      <c r="D7" s="72">
        <f>IF(RES_hh_fech!D7=0,0,RES_hh_fech!D7/RES_summary!D$19)</f>
        <v>196.96837683108311</v>
      </c>
      <c r="E7" s="72">
        <f>IF(RES_hh_fech!E7=0,0,RES_hh_fech!E7/RES_summary!E$19)</f>
        <v>193.66651658287219</v>
      </c>
      <c r="F7" s="72">
        <f>IF(RES_hh_fech!F7=0,0,RES_hh_fech!F7/RES_summary!F$19)</f>
        <v>177.64307570166503</v>
      </c>
      <c r="G7" s="72">
        <f>IF(RES_hh_fech!G7=0,0,RES_hh_fech!G7/RES_summary!G$19)</f>
        <v>178.87786210594413</v>
      </c>
      <c r="H7" s="72">
        <f>IF(RES_hh_fech!H7=0,0,RES_hh_fech!H7/RES_summary!H$19)</f>
        <v>195.24884681553243</v>
      </c>
      <c r="I7" s="72">
        <f>IF(RES_hh_fech!I7=0,0,RES_hh_fech!I7/RES_summary!I$19)</f>
        <v>120.80304695590372</v>
      </c>
      <c r="J7" s="72">
        <f>IF(RES_hh_fech!J7=0,0,RES_hh_fech!J7/RES_summary!J$19)</f>
        <v>182.43928770268121</v>
      </c>
      <c r="K7" s="72">
        <f>IF(RES_hh_fech!K7=0,0,RES_hh_fech!K7/RES_summary!K$19)</f>
        <v>162.24422713888302</v>
      </c>
      <c r="L7" s="72">
        <f>IF(RES_hh_fech!L7=0,0,RES_hh_fech!L7/RES_summary!L$19)</f>
        <v>168.71303399591341</v>
      </c>
      <c r="M7" s="72">
        <f>IF(RES_hh_fech!M7=0,0,RES_hh_fech!M7/RES_summary!M$19)</f>
        <v>143.04730378899356</v>
      </c>
      <c r="N7" s="72">
        <f>IF(RES_hh_fech!N7=0,0,RES_hh_fech!N7/RES_summary!N$19)</f>
        <v>151.32169011806576</v>
      </c>
      <c r="O7" s="72">
        <f>IF(RES_hh_fech!O7=0,0,RES_hh_fech!O7/RES_summary!O$19)</f>
        <v>168.39297858567093</v>
      </c>
      <c r="P7" s="72">
        <f>IF(RES_hh_fech!P7=0,0,RES_hh_fech!P7/RES_summary!P$19)</f>
        <v>139.21322240038319</v>
      </c>
      <c r="Q7" s="72">
        <f>IF(RES_hh_fech!Q7=0,0,RES_hh_fech!Q7/RES_summary!Q$19)</f>
        <v>136.65389333731551</v>
      </c>
      <c r="R7" s="72">
        <f>IF(RES_hh_fech!R7=0,0,RES_hh_fech!R7/RES_summary!R$19)</f>
        <v>139.45362659409315</v>
      </c>
      <c r="S7" s="72">
        <f>IF(RES_hh_fech!S7=0,0,RES_hh_fech!S7/RES_summary!S$19)</f>
        <v>142.23346921067343</v>
      </c>
      <c r="T7" s="72">
        <f>IF(RES_hh_fech!T7=0,0,RES_hh_fech!T7/RES_summary!T$19)</f>
        <v>125.34876278230273</v>
      </c>
      <c r="U7" s="72">
        <f>IF(RES_hh_fech!U7=0,0,RES_hh_fech!U7/RES_summary!U$19)</f>
        <v>147.09782664442415</v>
      </c>
      <c r="V7" s="72">
        <f>IF(RES_hh_fech!V7=0,0,RES_hh_fech!V7/RES_summary!V$19)</f>
        <v>167.05735626817545</v>
      </c>
      <c r="W7" s="72">
        <f>IF(RES_hh_fech!W7=0,0,RES_hh_fech!W7/RES_summary!W$19)</f>
        <v>103.8593597709132</v>
      </c>
      <c r="X7" s="72">
        <f>IF(RES_hh_fech!X7=0,0,RES_hh_fech!X7/RES_summary!X$19)</f>
        <v>145.4420551116763</v>
      </c>
      <c r="Y7" s="72">
        <f>IF(RES_hh_fech!Y7=0,0,RES_hh_fech!Y7/RES_summary!Y$19)</f>
        <v>133.40045267453422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180.760857034693</v>
      </c>
      <c r="C8" s="72">
        <f>IF(RES_hh_fech!C8=0,0,RES_hh_fech!C8/RES_summary!C$19)</f>
        <v>186.5233827300143</v>
      </c>
      <c r="D8" s="72">
        <f>IF(RES_hh_fech!D8=0,0,RES_hh_fech!D8/RES_summary!D$19)</f>
        <v>179.93184702005644</v>
      </c>
      <c r="E8" s="72">
        <f>IF(RES_hh_fech!E8=0,0,RES_hh_fech!E8/RES_summary!E$19)</f>
        <v>175.12337931231704</v>
      </c>
      <c r="F8" s="72">
        <f>IF(RES_hh_fech!F8=0,0,RES_hh_fech!F8/RES_summary!F$19)</f>
        <v>166.87408042401182</v>
      </c>
      <c r="G8" s="72">
        <f>IF(RES_hh_fech!G8=0,0,RES_hh_fech!G8/RES_summary!G$19)</f>
        <v>159.60306998241464</v>
      </c>
      <c r="H8" s="72">
        <f>IF(RES_hh_fech!H8=0,0,RES_hh_fech!H8/RES_summary!H$19)</f>
        <v>155.73005204952426</v>
      </c>
      <c r="I8" s="72">
        <f>IF(RES_hh_fech!I8=0,0,RES_hh_fech!I8/RES_summary!I$19)</f>
        <v>140.26424070740489</v>
      </c>
      <c r="J8" s="72">
        <f>IF(RES_hh_fech!J8=0,0,RES_hh_fech!J8/RES_summary!J$19)</f>
        <v>148.57619854086553</v>
      </c>
      <c r="K8" s="72">
        <f>IF(RES_hh_fech!K8=0,0,RES_hh_fech!K8/RES_summary!K$19)</f>
        <v>144.14464162491493</v>
      </c>
      <c r="L8" s="72">
        <f>IF(RES_hh_fech!L8=0,0,RES_hh_fech!L8/RES_summary!L$19)</f>
        <v>156.87838616637777</v>
      </c>
      <c r="M8" s="72">
        <f>IF(RES_hh_fech!M8=0,0,RES_hh_fech!M8/RES_summary!M$19)</f>
        <v>130.31435257326214</v>
      </c>
      <c r="N8" s="72">
        <f>IF(RES_hh_fech!N8=0,0,RES_hh_fech!N8/RES_summary!N$19)</f>
        <v>143.82087569017668</v>
      </c>
      <c r="O8" s="72">
        <f>IF(RES_hh_fech!O8=0,0,RES_hh_fech!O8/RES_summary!O$19)</f>
        <v>154.04170732359538</v>
      </c>
      <c r="P8" s="72">
        <f>IF(RES_hh_fech!P8=0,0,RES_hh_fech!P8/RES_summary!P$19)</f>
        <v>119.38465940307697</v>
      </c>
      <c r="Q8" s="72">
        <f>IF(RES_hh_fech!Q8=0,0,RES_hh_fech!Q8/RES_summary!Q$19)</f>
        <v>122.4676836589359</v>
      </c>
      <c r="R8" s="72">
        <f>IF(RES_hh_fech!R8=0,0,RES_hh_fech!R8/RES_summary!R$19)</f>
        <v>131.86659728913912</v>
      </c>
      <c r="S8" s="72">
        <f>IF(RES_hh_fech!S8=0,0,RES_hh_fech!S8/RES_summary!S$19)</f>
        <v>123.64412280722321</v>
      </c>
      <c r="T8" s="72">
        <f>IF(RES_hh_fech!T8=0,0,RES_hh_fech!T8/RES_summary!T$19)</f>
        <v>122.07405704608639</v>
      </c>
      <c r="U8" s="72">
        <f>IF(RES_hh_fech!U8=0,0,RES_hh_fech!U8/RES_summary!U$19)</f>
        <v>122.59200944858726</v>
      </c>
      <c r="V8" s="72">
        <f>IF(RES_hh_fech!V8=0,0,RES_hh_fech!V8/RES_summary!V$19)</f>
        <v>116.90240692641132</v>
      </c>
      <c r="W8" s="72">
        <f>IF(RES_hh_fech!W8=0,0,RES_hh_fech!W8/RES_summary!W$19)</f>
        <v>134.96875106045965</v>
      </c>
      <c r="X8" s="72">
        <f>IF(RES_hh_fech!X8=0,0,RES_hh_fech!X8/RES_summary!X$19)</f>
        <v>115.11287321832549</v>
      </c>
      <c r="Y8" s="72">
        <f>IF(RES_hh_fech!Y8=0,0,RES_hh_fech!Y8/RES_summary!Y$19)</f>
        <v>112.05325215936685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203.33947295968042</v>
      </c>
      <c r="C9" s="72">
        <f>IF(RES_hh_fech!C9=0,0,RES_hh_fech!C9/RES_summary!C$19)</f>
        <v>204.63224301149751</v>
      </c>
      <c r="D9" s="72">
        <f>IF(RES_hh_fech!D9=0,0,RES_hh_fech!D9/RES_summary!D$19)</f>
        <v>186.01983803944273</v>
      </c>
      <c r="E9" s="72">
        <f>IF(RES_hh_fech!E9=0,0,RES_hh_fech!E9/RES_summary!E$19)</f>
        <v>189.49050773996527</v>
      </c>
      <c r="F9" s="72">
        <f>IF(RES_hh_fech!F9=0,0,RES_hh_fech!F9/RES_summary!F$19)</f>
        <v>168.58099659180502</v>
      </c>
      <c r="G9" s="72">
        <f>IF(RES_hh_fech!G9=0,0,RES_hh_fech!G9/RES_summary!G$19)</f>
        <v>147.85313926333268</v>
      </c>
      <c r="H9" s="72">
        <f>IF(RES_hh_fech!H9=0,0,RES_hh_fech!H9/RES_summary!H$19)</f>
        <v>152.00705569521688</v>
      </c>
      <c r="I9" s="72">
        <f>IF(RES_hh_fech!I9=0,0,RES_hh_fech!I9/RES_summary!I$19)</f>
        <v>135.66090173210108</v>
      </c>
      <c r="J9" s="72">
        <f>IF(RES_hh_fech!J9=0,0,RES_hh_fech!J9/RES_summary!J$19)</f>
        <v>151.16617633793658</v>
      </c>
      <c r="K9" s="72">
        <f>IF(RES_hh_fech!K9=0,0,RES_hh_fech!K9/RES_summary!K$19)</f>
        <v>128.1108984636478</v>
      </c>
      <c r="L9" s="72">
        <f>IF(RES_hh_fech!L9=0,0,RES_hh_fech!L9/RES_summary!L$19)</f>
        <v>144.22907621416047</v>
      </c>
      <c r="M9" s="72">
        <f>IF(RES_hh_fech!M9=0,0,RES_hh_fech!M9/RES_summary!M$19)</f>
        <v>122.37431483922413</v>
      </c>
      <c r="N9" s="72">
        <f>IF(RES_hh_fech!N9=0,0,RES_hh_fech!N9/RES_summary!N$19)</f>
        <v>143.47243093784508</v>
      </c>
      <c r="O9" s="72">
        <f>IF(RES_hh_fech!O9=0,0,RES_hh_fech!O9/RES_summary!O$19)</f>
        <v>145.18549559659178</v>
      </c>
      <c r="P9" s="72">
        <f>IF(RES_hh_fech!P9=0,0,RES_hh_fech!P9/RES_summary!P$19)</f>
        <v>112.00284918120393</v>
      </c>
      <c r="Q9" s="72">
        <f>IF(RES_hh_fech!Q9=0,0,RES_hh_fech!Q9/RES_summary!Q$19)</f>
        <v>117.51111186304895</v>
      </c>
      <c r="R9" s="72">
        <f>IF(RES_hh_fech!R9=0,0,RES_hh_fech!R9/RES_summary!R$19)</f>
        <v>114.82295823776116</v>
      </c>
      <c r="S9" s="72">
        <f>IF(RES_hh_fech!S9=0,0,RES_hh_fech!S9/RES_summary!S$19)</f>
        <v>116.48853422515984</v>
      </c>
      <c r="T9" s="72">
        <f>IF(RES_hh_fech!T9=0,0,RES_hh_fech!T9/RES_summary!T$19)</f>
        <v>118.80293355985231</v>
      </c>
      <c r="U9" s="72">
        <f>IF(RES_hh_fech!U9=0,0,RES_hh_fech!U9/RES_summary!U$19)</f>
        <v>120.26696858654574</v>
      </c>
      <c r="V9" s="72">
        <f>IF(RES_hh_fech!V9=0,0,RES_hh_fech!V9/RES_summary!V$19)</f>
        <v>107.55732800121423</v>
      </c>
      <c r="W9" s="72">
        <f>IF(RES_hh_fech!W9=0,0,RES_hh_fech!W9/RES_summary!W$19)</f>
        <v>120.3322551477937</v>
      </c>
      <c r="X9" s="72">
        <f>IF(RES_hh_fech!X9=0,0,RES_hh_fech!X9/RES_summary!X$19)</f>
        <v>126.45531633696471</v>
      </c>
      <c r="Y9" s="72">
        <f>IF(RES_hh_fech!Y9=0,0,RES_hh_fech!Y9/RES_summary!Y$19)</f>
        <v>99.845353132328171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103.79120782779975</v>
      </c>
      <c r="F10" s="72">
        <f>IF(RES_hh_fech!F10=0,0,RES_hh_fech!F10/RES_summary!F$19)</f>
        <v>145.14453226033609</v>
      </c>
      <c r="G10" s="72">
        <f>IF(RES_hh_fech!G10=0,0,RES_hh_fech!G10/RES_summary!G$19)</f>
        <v>121.13314973758912</v>
      </c>
      <c r="H10" s="72">
        <f>IF(RES_hh_fech!H10=0,0,RES_hh_fech!H10/RES_summary!H$19)</f>
        <v>111.89210590520881</v>
      </c>
      <c r="I10" s="72">
        <f>IF(RES_hh_fech!I10=0,0,RES_hh_fech!I10/RES_summary!I$19)</f>
        <v>88.431409831991388</v>
      </c>
      <c r="J10" s="72">
        <f>IF(RES_hh_fech!J10=0,0,RES_hh_fech!J10/RES_summary!J$19)</f>
        <v>96.512856942479928</v>
      </c>
      <c r="K10" s="72">
        <f>IF(RES_hh_fech!K10=0,0,RES_hh_fech!K10/RES_summary!K$19)</f>
        <v>96.228963336057362</v>
      </c>
      <c r="L10" s="72">
        <f>IF(RES_hh_fech!L10=0,0,RES_hh_fech!L10/RES_summary!L$19)</f>
        <v>118.66026560404428</v>
      </c>
      <c r="M10" s="72">
        <f>IF(RES_hh_fech!M10=0,0,RES_hh_fech!M10/RES_summary!M$19)</f>
        <v>103.88247396654816</v>
      </c>
      <c r="N10" s="72">
        <f>IF(RES_hh_fech!N10=0,0,RES_hh_fech!N10/RES_summary!N$19)</f>
        <v>117.73729146715232</v>
      </c>
      <c r="O10" s="72">
        <f>IF(RES_hh_fech!O10=0,0,RES_hh_fech!O10/RES_summary!O$19)</f>
        <v>113.78485465457702</v>
      </c>
      <c r="P10" s="72">
        <f>IF(RES_hh_fech!P10=0,0,RES_hh_fech!P10/RES_summary!P$19)</f>
        <v>93.991397531719642</v>
      </c>
      <c r="Q10" s="72">
        <f>IF(RES_hh_fech!Q10=0,0,RES_hh_fech!Q10/RES_summary!Q$19)</f>
        <v>96.197681370718016</v>
      </c>
      <c r="R10" s="72">
        <f>IF(RES_hh_fech!R10=0,0,RES_hh_fech!R10/RES_summary!R$19)</f>
        <v>118.7391407628041</v>
      </c>
      <c r="S10" s="72">
        <f>IF(RES_hh_fech!S10=0,0,RES_hh_fech!S10/RES_summary!S$19)</f>
        <v>111.7100103821636</v>
      </c>
      <c r="T10" s="72">
        <f>IF(RES_hh_fech!T10=0,0,RES_hh_fech!T10/RES_summary!T$19)</f>
        <v>91.260646421960999</v>
      </c>
      <c r="U10" s="72">
        <f>IF(RES_hh_fech!U10=0,0,RES_hh_fech!U10/RES_summary!U$19)</f>
        <v>98.929935041804058</v>
      </c>
      <c r="V10" s="72">
        <f>IF(RES_hh_fech!V10=0,0,RES_hh_fech!V10/RES_summary!V$19)</f>
        <v>88.33292898256768</v>
      </c>
      <c r="W10" s="72">
        <f>IF(RES_hh_fech!W10=0,0,RES_hh_fech!W10/RES_summary!W$19)</f>
        <v>124.1849769809379</v>
      </c>
      <c r="X10" s="72">
        <f>IF(RES_hh_fech!X10=0,0,RES_hh_fech!X10/RES_summary!X$19)</f>
        <v>104.45939239220984</v>
      </c>
      <c r="Y10" s="72">
        <f>IF(RES_hh_fech!Y10=0,0,RES_hh_fech!Y10/RES_summary!Y$19)</f>
        <v>108.53340762273982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120.5234111349606</v>
      </c>
      <c r="C11" s="72">
        <f>IF(RES_hh_fech!C11=0,0,RES_hh_fech!C11/RES_summary!C$19)</f>
        <v>124.14969561305276</v>
      </c>
      <c r="D11" s="72">
        <f>IF(RES_hh_fech!D11=0,0,RES_hh_fech!D11/RES_summary!D$19)</f>
        <v>124.24738836353079</v>
      </c>
      <c r="E11" s="72">
        <f>IF(RES_hh_fech!E11=0,0,RES_hh_fech!E11/RES_summary!E$19)</f>
        <v>108.44108812830733</v>
      </c>
      <c r="F11" s="72">
        <f>IF(RES_hh_fech!F11=0,0,RES_hh_fech!F11/RES_summary!F$19)</f>
        <v>115.63489161708452</v>
      </c>
      <c r="G11" s="72">
        <f>IF(RES_hh_fech!G11=0,0,RES_hh_fech!G11/RES_summary!G$19)</f>
        <v>113.01657155414949</v>
      </c>
      <c r="H11" s="72">
        <f>IF(RES_hh_fech!H11=0,0,RES_hh_fech!H11/RES_summary!H$19)</f>
        <v>105.73816582886433</v>
      </c>
      <c r="I11" s="72">
        <f>IF(RES_hh_fech!I11=0,0,RES_hh_fech!I11/RES_summary!I$19)</f>
        <v>96.555479574297792</v>
      </c>
      <c r="J11" s="72">
        <f>IF(RES_hh_fech!J11=0,0,RES_hh_fech!J11/RES_summary!J$19)</f>
        <v>104.32377108301115</v>
      </c>
      <c r="K11" s="72">
        <f>IF(RES_hh_fech!K11=0,0,RES_hh_fech!K11/RES_summary!K$19)</f>
        <v>101.08863613208509</v>
      </c>
      <c r="L11" s="72">
        <f>IF(RES_hh_fech!L11=0,0,RES_hh_fech!L11/RES_summary!L$19)</f>
        <v>113.59402408966876</v>
      </c>
      <c r="M11" s="72">
        <f>IF(RES_hh_fech!M11=0,0,RES_hh_fech!M11/RES_summary!M$19)</f>
        <v>99.824548874006425</v>
      </c>
      <c r="N11" s="72">
        <f>IF(RES_hh_fech!N11=0,0,RES_hh_fech!N11/RES_summary!N$19)</f>
        <v>86.910031145366347</v>
      </c>
      <c r="O11" s="72">
        <f>IF(RES_hh_fech!O11=0,0,RES_hh_fech!O11/RES_summary!O$19)</f>
        <v>117.42299870779914</v>
      </c>
      <c r="P11" s="72">
        <f>IF(RES_hh_fech!P11=0,0,RES_hh_fech!P11/RES_summary!P$19)</f>
        <v>91.564967208038524</v>
      </c>
      <c r="Q11" s="72">
        <f>IF(RES_hh_fech!Q11=0,0,RES_hh_fech!Q11/RES_summary!Q$19)</f>
        <v>95.752893041274319</v>
      </c>
      <c r="R11" s="72">
        <f>IF(RES_hh_fech!R11=0,0,RES_hh_fech!R11/RES_summary!R$19)</f>
        <v>102.99786674883718</v>
      </c>
      <c r="S11" s="72">
        <f>IF(RES_hh_fech!S11=0,0,RES_hh_fech!S11/RES_summary!S$19)</f>
        <v>104.39943003205497</v>
      </c>
      <c r="T11" s="72">
        <f>IF(RES_hh_fech!T11=0,0,RES_hh_fech!T11/RES_summary!T$19)</f>
        <v>91.560326463323946</v>
      </c>
      <c r="U11" s="72">
        <f>IF(RES_hh_fech!U11=0,0,RES_hh_fech!U11/RES_summary!U$19)</f>
        <v>102.9374579531346</v>
      </c>
      <c r="V11" s="72">
        <f>IF(RES_hh_fech!V11=0,0,RES_hh_fech!V11/RES_summary!V$19)</f>
        <v>104.00682699429595</v>
      </c>
      <c r="W11" s="72">
        <f>IF(RES_hh_fech!W11=0,0,RES_hh_fech!W11/RES_summary!W$19)</f>
        <v>105.73293399972084</v>
      </c>
      <c r="X11" s="72">
        <f>IF(RES_hh_fech!X11=0,0,RES_hh_fech!X11/RES_summary!X$19)</f>
        <v>100.83107722713102</v>
      </c>
      <c r="Y11" s="72">
        <f>IF(RES_hh_fech!Y11=0,0,RES_hh_fech!Y11/RES_summary!Y$19)</f>
        <v>99.671182013038731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55.907399888005671</v>
      </c>
      <c r="C12" s="72">
        <f>IF(RES_hh_fech!C12=0,0,RES_hh_fech!C12/RES_summary!C$19)</f>
        <v>60.385421158640618</v>
      </c>
      <c r="D12" s="72">
        <f>IF(RES_hh_fech!D12=0,0,RES_hh_fech!D12/RES_summary!D$19)</f>
        <v>56.667360636961881</v>
      </c>
      <c r="E12" s="72">
        <f>IF(RES_hh_fech!E12=0,0,RES_hh_fech!E12/RES_summary!E$19)</f>
        <v>55.54869449163801</v>
      </c>
      <c r="F12" s="72">
        <f>IF(RES_hh_fech!F12=0,0,RES_hh_fech!F12/RES_summary!F$19)</f>
        <v>48.381400694177522</v>
      </c>
      <c r="G12" s="72">
        <f>IF(RES_hh_fech!G12=0,0,RES_hh_fech!G12/RES_summary!G$19)</f>
        <v>42.795881783783187</v>
      </c>
      <c r="H12" s="72">
        <f>IF(RES_hh_fech!H12=0,0,RES_hh_fech!H12/RES_summary!H$19)</f>
        <v>41.272300730315649</v>
      </c>
      <c r="I12" s="72">
        <f>IF(RES_hh_fech!I12=0,0,RES_hh_fech!I12/RES_summary!I$19)</f>
        <v>38.899620317932431</v>
      </c>
      <c r="J12" s="72">
        <f>IF(RES_hh_fech!J12=0,0,RES_hh_fech!J12/RES_summary!J$19)</f>
        <v>40.077517699644567</v>
      </c>
      <c r="K12" s="72">
        <f>IF(RES_hh_fech!K12=0,0,RES_hh_fech!K12/RES_summary!K$19)</f>
        <v>38.817677617688403</v>
      </c>
      <c r="L12" s="72">
        <f>IF(RES_hh_fech!L12=0,0,RES_hh_fech!L12/RES_summary!L$19)</f>
        <v>38.341928955133923</v>
      </c>
      <c r="M12" s="72">
        <f>IF(RES_hh_fech!M12=0,0,RES_hh_fech!M12/RES_summary!M$19)</f>
        <v>36.603905568644798</v>
      </c>
      <c r="N12" s="72">
        <f>IF(RES_hh_fech!N12=0,0,RES_hh_fech!N12/RES_summary!N$19)</f>
        <v>36.258970104499504</v>
      </c>
      <c r="O12" s="72">
        <f>IF(RES_hh_fech!O12=0,0,RES_hh_fech!O12/RES_summary!O$19)</f>
        <v>35.501012311937814</v>
      </c>
      <c r="P12" s="72">
        <f>IF(RES_hh_fech!P12=0,0,RES_hh_fech!P12/RES_summary!P$19)</f>
        <v>32.726365609727388</v>
      </c>
      <c r="Q12" s="72">
        <f>IF(RES_hh_fech!Q12=0,0,RES_hh_fech!Q12/RES_summary!Q$19)</f>
        <v>31.46774138823714</v>
      </c>
      <c r="R12" s="72">
        <f>IF(RES_hh_fech!R12=0,0,RES_hh_fech!R12/RES_summary!R$19)</f>
        <v>31.055489025188411</v>
      </c>
      <c r="S12" s="72">
        <f>IF(RES_hh_fech!S12=0,0,RES_hh_fech!S12/RES_summary!S$19)</f>
        <v>30.918785531083639</v>
      </c>
      <c r="T12" s="72">
        <f>IF(RES_hh_fech!T12=0,0,RES_hh_fech!T12/RES_summary!T$19)</f>
        <v>30.432137629598781</v>
      </c>
      <c r="U12" s="72">
        <f>IF(RES_hh_fech!U12=0,0,RES_hh_fech!U12/RES_summary!U$19)</f>
        <v>30.578036637150618</v>
      </c>
      <c r="V12" s="72">
        <f>IF(RES_hh_fech!V12=0,0,RES_hh_fech!V12/RES_summary!V$19)</f>
        <v>30.395526799210742</v>
      </c>
      <c r="W12" s="72">
        <f>IF(RES_hh_fech!W12=0,0,RES_hh_fech!W12/RES_summary!W$19)</f>
        <v>29.228802931065029</v>
      </c>
      <c r="X12" s="72">
        <f>IF(RES_hh_fech!X12=0,0,RES_hh_fech!X12/RES_summary!X$19)</f>
        <v>28.993066442205855</v>
      </c>
      <c r="Y12" s="72">
        <f>IF(RES_hh_fech!Y12=0,0,RES_hh_fech!Y12/RES_summary!Y$19)</f>
        <v>29.785519497677431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130.38810366090843</v>
      </c>
      <c r="C13" s="74">
        <f>IF(RES_hh_fech!C13=0,0,RES_hh_fech!C13/RES_summary!C$19)</f>
        <v>140.26692183260553</v>
      </c>
      <c r="D13" s="74">
        <f>IF(RES_hh_fech!D13=0,0,RES_hh_fech!D13/RES_summary!D$19)</f>
        <v>133.47445104021457</v>
      </c>
      <c r="E13" s="74">
        <f>IF(RES_hh_fech!E13=0,0,RES_hh_fech!E13/RES_summary!E$19)</f>
        <v>132.09670854174493</v>
      </c>
      <c r="F13" s="74">
        <f>IF(RES_hh_fech!F13=0,0,RES_hh_fech!F13/RES_summary!F$19)</f>
        <v>125.51806053986429</v>
      </c>
      <c r="G13" s="74">
        <f>IF(RES_hh_fech!G13=0,0,RES_hh_fech!G13/RES_summary!G$19)</f>
        <v>121.54336612053451</v>
      </c>
      <c r="H13" s="74">
        <f>IF(RES_hh_fech!H13=0,0,RES_hh_fech!H13/RES_summary!H$19)</f>
        <v>120.2597904592356</v>
      </c>
      <c r="I13" s="74">
        <f>IF(RES_hh_fech!I13=0,0,RES_hh_fech!I13/RES_summary!I$19)</f>
        <v>103.88520565264126</v>
      </c>
      <c r="J13" s="74">
        <f>IF(RES_hh_fech!J13=0,0,RES_hh_fech!J13/RES_summary!J$19)</f>
        <v>115.73845149411429</v>
      </c>
      <c r="K13" s="74">
        <f>IF(RES_hh_fech!K13=0,0,RES_hh_fech!K13/RES_summary!K$19)</f>
        <v>110.79470537061211</v>
      </c>
      <c r="L13" s="74">
        <f>IF(RES_hh_fech!L13=0,0,RES_hh_fech!L13/RES_summary!L$19)</f>
        <v>122.02804904207652</v>
      </c>
      <c r="M13" s="74">
        <f>IF(RES_hh_fech!M13=0,0,RES_hh_fech!M13/RES_summary!M$19)</f>
        <v>104.39063814060967</v>
      </c>
      <c r="N13" s="74">
        <f>IF(RES_hh_fech!N13=0,0,RES_hh_fech!N13/RES_summary!N$19)</f>
        <v>112.69811728947758</v>
      </c>
      <c r="O13" s="74">
        <f>IF(RES_hh_fech!O13=0,0,RES_hh_fech!O13/RES_summary!O$19)</f>
        <v>124.65267250565131</v>
      </c>
      <c r="P13" s="74">
        <f>IF(RES_hh_fech!P13=0,0,RES_hh_fech!P13/RES_summary!P$19)</f>
        <v>100.05728765253858</v>
      </c>
      <c r="Q13" s="74">
        <f>IF(RES_hh_fech!Q13=0,0,RES_hh_fech!Q13/RES_summary!Q$19)</f>
        <v>103.39348140619023</v>
      </c>
      <c r="R13" s="74">
        <f>IF(RES_hh_fech!R13=0,0,RES_hh_fech!R13/RES_summary!R$19)</f>
        <v>106.25531335829557</v>
      </c>
      <c r="S13" s="74">
        <f>IF(RES_hh_fech!S13=0,0,RES_hh_fech!S13/RES_summary!S$19)</f>
        <v>110.73543524602762</v>
      </c>
      <c r="T13" s="74">
        <f>IF(RES_hh_fech!T13=0,0,RES_hh_fech!T13/RES_summary!T$19)</f>
        <v>108.1139849335736</v>
      </c>
      <c r="U13" s="74">
        <f>IF(RES_hh_fech!U13=0,0,RES_hh_fech!U13/RES_summary!U$19)</f>
        <v>106.76587546491088</v>
      </c>
      <c r="V13" s="74">
        <f>IF(RES_hh_fech!V13=0,0,RES_hh_fech!V13/RES_summary!V$19)</f>
        <v>105.69007891241077</v>
      </c>
      <c r="W13" s="74">
        <f>IF(RES_hh_fech!W13=0,0,RES_hh_fech!W13/RES_summary!W$19)</f>
        <v>106.65282231619263</v>
      </c>
      <c r="X13" s="74">
        <f>IF(RES_hh_fech!X13=0,0,RES_hh_fech!X13/RES_summary!X$19)</f>
        <v>114.08976507458615</v>
      </c>
      <c r="Y13" s="74">
        <f>IF(RES_hh_fech!Y13=0,0,RES_hh_fech!Y13/RES_summary!Y$19)</f>
        <v>101.59917231551788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2.012053235737683</v>
      </c>
      <c r="C14" s="76">
        <f>IF(RES_hh_fech!C14=0,0,RES_hh_fech!C14/RES_summary!C$19)</f>
        <v>2.1622397438337781</v>
      </c>
      <c r="D14" s="76">
        <f>IF(RES_hh_fech!D14=0,0,RES_hh_fech!D14/RES_summary!D$19)</f>
        <v>2.0032093023434787</v>
      </c>
      <c r="E14" s="76">
        <f>IF(RES_hh_fech!E14=0,0,RES_hh_fech!E14/RES_summary!E$19)</f>
        <v>1.9213286789814512</v>
      </c>
      <c r="F14" s="76">
        <f>IF(RES_hh_fech!F14=0,0,RES_hh_fech!F14/RES_summary!F$19)</f>
        <v>1.8065381592513499</v>
      </c>
      <c r="G14" s="76">
        <f>IF(RES_hh_fech!G14=0,0,RES_hh_fech!G14/RES_summary!G$19)</f>
        <v>1.7371182995452576</v>
      </c>
      <c r="H14" s="76">
        <f>IF(RES_hh_fech!H14=0,0,RES_hh_fech!H14/RES_summary!H$19)</f>
        <v>1.7398459331588976</v>
      </c>
      <c r="I14" s="76">
        <f>IF(RES_hh_fech!I14=0,0,RES_hh_fech!I14/RES_summary!I$19)</f>
        <v>1.3624408615377515</v>
      </c>
      <c r="J14" s="76">
        <f>IF(RES_hh_fech!J14=0,0,RES_hh_fech!J14/RES_summary!J$19)</f>
        <v>1.6270180539595338</v>
      </c>
      <c r="K14" s="76">
        <f>IF(RES_hh_fech!K14=0,0,RES_hh_fech!K14/RES_summary!K$19)</f>
        <v>1.5147395175958969</v>
      </c>
      <c r="L14" s="76">
        <f>IF(RES_hh_fech!L14=0,0,RES_hh_fech!L14/RES_summary!L$19)</f>
        <v>1.6378020695387401</v>
      </c>
      <c r="M14" s="76">
        <f>IF(RES_hh_fech!M14=0,0,RES_hh_fech!M14/RES_summary!M$19)</f>
        <v>1.3680985455269776</v>
      </c>
      <c r="N14" s="76">
        <f>IF(RES_hh_fech!N14=0,0,RES_hh_fech!N14/RES_summary!N$19)</f>
        <v>1.4978968380743996</v>
      </c>
      <c r="O14" s="76">
        <f>IF(RES_hh_fech!O14=0,0,RES_hh_fech!O14/RES_summary!O$19)</f>
        <v>1.6550597002923049</v>
      </c>
      <c r="P14" s="76">
        <f>IF(RES_hh_fech!P14=0,0,RES_hh_fech!P14/RES_summary!P$19)</f>
        <v>1.3209858840436786</v>
      </c>
      <c r="Q14" s="76">
        <f>IF(RES_hh_fech!Q14=0,0,RES_hh_fech!Q14/RES_summary!Q$19)</f>
        <v>1.3542675231211005</v>
      </c>
      <c r="R14" s="76">
        <f>IF(RES_hh_fech!R14=0,0,RES_hh_fech!R14/RES_summary!R$19)</f>
        <v>1.4412248014058857</v>
      </c>
      <c r="S14" s="76">
        <f>IF(RES_hh_fech!S14=0,0,RES_hh_fech!S14/RES_summary!S$19)</f>
        <v>1.4079438153448824</v>
      </c>
      <c r="T14" s="76">
        <f>IF(RES_hh_fech!T14=0,0,RES_hh_fech!T14/RES_summary!T$19)</f>
        <v>1.3908848072800761</v>
      </c>
      <c r="U14" s="76">
        <f>IF(RES_hh_fech!U14=0,0,RES_hh_fech!U14/RES_summary!U$19)</f>
        <v>1.462637133721999</v>
      </c>
      <c r="V14" s="76">
        <f>IF(RES_hh_fech!V14=0,0,RES_hh_fech!V14/RES_summary!V$19)</f>
        <v>1.4860856906932423</v>
      </c>
      <c r="W14" s="76">
        <f>IF(RES_hh_fech!W14=0,0,RES_hh_fech!W14/RES_summary!W$19)</f>
        <v>1.4808639796747631</v>
      </c>
      <c r="X14" s="76">
        <f>IF(RES_hh_fech!X14=0,0,RES_hh_fech!X14/RES_summary!X$19)</f>
        <v>1.4768320097361409</v>
      </c>
      <c r="Y14" s="76">
        <f>IF(RES_hh_fech!Y14=0,0,RES_hh_fech!Y14/RES_summary!Y$19)</f>
        <v>1.3979110743986365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0.18202102737360171</v>
      </c>
      <c r="C15" s="69">
        <f>IF(RES_hh_fech!C15=0,0,RES_hh_fech!C15/RES_summary!C$19)</f>
        <v>0.17965288446572172</v>
      </c>
      <c r="D15" s="69">
        <f>IF(RES_hh_fech!D15=0,0,RES_hh_fech!D15/RES_summary!D$19)</f>
        <v>0.17797721365504915</v>
      </c>
      <c r="E15" s="69">
        <f>IF(RES_hh_fech!E15=0,0,RES_hh_fech!E15/RES_summary!E$19)</f>
        <v>0.33222701870023691</v>
      </c>
      <c r="F15" s="69">
        <f>IF(RES_hh_fech!F15=0,0,RES_hh_fech!F15/RES_summary!F$19)</f>
        <v>0.18050527944907557</v>
      </c>
      <c r="G15" s="69">
        <f>IF(RES_hh_fech!G15=0,0,RES_hh_fech!G15/RES_summary!G$19)</f>
        <v>0.19489067339195928</v>
      </c>
      <c r="H15" s="69">
        <f>IF(RES_hh_fech!H15=0,0,RES_hh_fech!H15/RES_summary!H$19)</f>
        <v>0.30707326779821542</v>
      </c>
      <c r="I15" s="69">
        <f>IF(RES_hh_fech!I15=0,0,RES_hh_fech!I15/RES_summary!I$19)</f>
        <v>0.24189044788716968</v>
      </c>
      <c r="J15" s="69">
        <f>IF(RES_hh_fech!J15=0,0,RES_hh_fech!J15/RES_summary!J$19)</f>
        <v>0.26916160014761831</v>
      </c>
      <c r="K15" s="69">
        <f>IF(RES_hh_fech!K15=0,0,RES_hh_fech!K15/RES_summary!K$19)</f>
        <v>0.27868762949367276</v>
      </c>
      <c r="L15" s="69">
        <f>IF(RES_hh_fech!L15=0,0,RES_hh_fech!L15/RES_summary!L$19)</f>
        <v>0.32515338303559205</v>
      </c>
      <c r="M15" s="69">
        <f>IF(RES_hh_fech!M15=0,0,RES_hh_fech!M15/RES_summary!M$19)</f>
        <v>0.34948800090751964</v>
      </c>
      <c r="N15" s="69">
        <f>IF(RES_hh_fech!N15=0,0,RES_hh_fech!N15/RES_summary!N$19)</f>
        <v>0.34486057960511052</v>
      </c>
      <c r="O15" s="69">
        <f>IF(RES_hh_fech!O15=0,0,RES_hh_fech!O15/RES_summary!O$19)</f>
        <v>0.34022767628875622</v>
      </c>
      <c r="P15" s="69">
        <f>IF(RES_hh_fech!P15=0,0,RES_hh_fech!P15/RES_summary!P$19)</f>
        <v>0.32624949131958764</v>
      </c>
      <c r="Q15" s="69">
        <f>IF(RES_hh_fech!Q15=0,0,RES_hh_fech!Q15/RES_summary!Q$19)</f>
        <v>0.31033076324928138</v>
      </c>
      <c r="R15" s="69">
        <f>IF(RES_hh_fech!R15=0,0,RES_hh_fech!R15/RES_summary!R$19)</f>
        <v>0.33052261589963544</v>
      </c>
      <c r="S15" s="69">
        <f>IF(RES_hh_fech!S15=0,0,RES_hh_fech!S15/RES_summary!S$19)</f>
        <v>0.35024665764752355</v>
      </c>
      <c r="T15" s="69">
        <f>IF(RES_hh_fech!T15=0,0,RES_hh_fech!T15/RES_summary!T$19)</f>
        <v>0.32893872396338641</v>
      </c>
      <c r="U15" s="69">
        <f>IF(RES_hh_fech!U15=0,0,RES_hh_fech!U15/RES_summary!U$19)</f>
        <v>0.33266809055878727</v>
      </c>
      <c r="V15" s="69">
        <f>IF(RES_hh_fech!V15=0,0,RES_hh_fech!V15/RES_summary!V$19)</f>
        <v>0.33343492243162753</v>
      </c>
      <c r="W15" s="69">
        <f>IF(RES_hh_fech!W15=0,0,RES_hh_fech!W15/RES_summary!W$19)</f>
        <v>0.36439634877579552</v>
      </c>
      <c r="X15" s="69">
        <f>IF(RES_hh_fech!X15=0,0,RES_hh_fech!X15/RES_summary!X$19)</f>
        <v>0.3513254567510497</v>
      </c>
      <c r="Y15" s="69">
        <f>IF(RES_hh_fech!Y15=0,0,RES_hh_fech!Y15/RES_summary!Y$19)</f>
        <v>0.33487595738686149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0.18202102737360171</v>
      </c>
      <c r="C16" s="72">
        <f>IF(RES_hh_fech!C16=0,0,RES_hh_fech!C16/RES_summary!C$19)</f>
        <v>0.17965288446572172</v>
      </c>
      <c r="D16" s="72">
        <f>IF(RES_hh_fech!D16=0,0,RES_hh_fech!D16/RES_summary!D$19)</f>
        <v>0.17797721365504915</v>
      </c>
      <c r="E16" s="72">
        <f>IF(RES_hh_fech!E16=0,0,RES_hh_fech!E16/RES_summary!E$19)</f>
        <v>0.33222701870023691</v>
      </c>
      <c r="F16" s="72">
        <f>IF(RES_hh_fech!F16=0,0,RES_hh_fech!F16/RES_summary!F$19)</f>
        <v>0.18050527944907557</v>
      </c>
      <c r="G16" s="72">
        <f>IF(RES_hh_fech!G16=0,0,RES_hh_fech!G16/RES_summary!G$19)</f>
        <v>0.19489067339195928</v>
      </c>
      <c r="H16" s="72">
        <f>IF(RES_hh_fech!H16=0,0,RES_hh_fech!H16/RES_summary!H$19)</f>
        <v>0.30707326779821542</v>
      </c>
      <c r="I16" s="72">
        <f>IF(RES_hh_fech!I16=0,0,RES_hh_fech!I16/RES_summary!I$19)</f>
        <v>0.24189044788716968</v>
      </c>
      <c r="J16" s="72">
        <f>IF(RES_hh_fech!J16=0,0,RES_hh_fech!J16/RES_summary!J$19)</f>
        <v>0.26916160014761831</v>
      </c>
      <c r="K16" s="72">
        <f>IF(RES_hh_fech!K16=0,0,RES_hh_fech!K16/RES_summary!K$19)</f>
        <v>0.27868762949367276</v>
      </c>
      <c r="L16" s="72">
        <f>IF(RES_hh_fech!L16=0,0,RES_hh_fech!L16/RES_summary!L$19)</f>
        <v>0.32515338303559205</v>
      </c>
      <c r="M16" s="72">
        <f>IF(RES_hh_fech!M16=0,0,RES_hh_fech!M16/RES_summary!M$19)</f>
        <v>0.34948800090751964</v>
      </c>
      <c r="N16" s="72">
        <f>IF(RES_hh_fech!N16=0,0,RES_hh_fech!N16/RES_summary!N$19)</f>
        <v>0.34486057960511052</v>
      </c>
      <c r="O16" s="72">
        <f>IF(RES_hh_fech!O16=0,0,RES_hh_fech!O16/RES_summary!O$19)</f>
        <v>0.34022767628875622</v>
      </c>
      <c r="P16" s="72">
        <f>IF(RES_hh_fech!P16=0,0,RES_hh_fech!P16/RES_summary!P$19)</f>
        <v>0.32624949131958764</v>
      </c>
      <c r="Q16" s="72">
        <f>IF(RES_hh_fech!Q16=0,0,RES_hh_fech!Q16/RES_summary!Q$19)</f>
        <v>0.31033076324928138</v>
      </c>
      <c r="R16" s="72">
        <f>IF(RES_hh_fech!R16=0,0,RES_hh_fech!R16/RES_summary!R$19)</f>
        <v>0.33052261589963544</v>
      </c>
      <c r="S16" s="72">
        <f>IF(RES_hh_fech!S16=0,0,RES_hh_fech!S16/RES_summary!S$19)</f>
        <v>0.35024665764752355</v>
      </c>
      <c r="T16" s="72">
        <f>IF(RES_hh_fech!T16=0,0,RES_hh_fech!T16/RES_summary!T$19)</f>
        <v>0.32893872396338641</v>
      </c>
      <c r="U16" s="72">
        <f>IF(RES_hh_fech!U16=0,0,RES_hh_fech!U16/RES_summary!U$19)</f>
        <v>0.33266809055878727</v>
      </c>
      <c r="V16" s="72">
        <f>IF(RES_hh_fech!V16=0,0,RES_hh_fech!V16/RES_summary!V$19)</f>
        <v>0.33343492243162753</v>
      </c>
      <c r="W16" s="72">
        <f>IF(RES_hh_fech!W16=0,0,RES_hh_fech!W16/RES_summary!W$19)</f>
        <v>0.36439634877579552</v>
      </c>
      <c r="X16" s="72">
        <f>IF(RES_hh_fech!X16=0,0,RES_hh_fech!X16/RES_summary!X$19)</f>
        <v>0.3513254567510497</v>
      </c>
      <c r="Y16" s="72">
        <f>IF(RES_hh_fech!Y16=0,0,RES_hh_fech!Y16/RES_summary!Y$19)</f>
        <v>0.33487595738686149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28.420833385154573</v>
      </c>
      <c r="C17" s="69">
        <f>IF(RES_hh_fech!C17=0,0,RES_hh_fech!C17/RES_summary!C$19)</f>
        <v>29.438429361840093</v>
      </c>
      <c r="D17" s="69">
        <f>IF(RES_hh_fech!D17=0,0,RES_hh_fech!D17/RES_summary!D$19)</f>
        <v>29.773615826753193</v>
      </c>
      <c r="E17" s="69">
        <f>IF(RES_hh_fech!E17=0,0,RES_hh_fech!E17/RES_summary!E$19)</f>
        <v>30.162957905728206</v>
      </c>
      <c r="F17" s="69">
        <f>IF(RES_hh_fech!F17=0,0,RES_hh_fech!F17/RES_summary!F$19)</f>
        <v>30.234124283514955</v>
      </c>
      <c r="G17" s="69">
        <f>IF(RES_hh_fech!G17=0,0,RES_hh_fech!G17/RES_summary!G$19)</f>
        <v>30.344184410411525</v>
      </c>
      <c r="H17" s="69">
        <f>IF(RES_hh_fech!H17=0,0,RES_hh_fech!H17/RES_summary!H$19)</f>
        <v>29.856948599828769</v>
      </c>
      <c r="I17" s="69">
        <f>IF(RES_hh_fech!I17=0,0,RES_hh_fech!I17/RES_summary!I$19)</f>
        <v>28.94867183456676</v>
      </c>
      <c r="J17" s="69">
        <f>IF(RES_hh_fech!J17=0,0,RES_hh_fech!J17/RES_summary!J$19)</f>
        <v>29.589277484210502</v>
      </c>
      <c r="K17" s="69">
        <f>IF(RES_hh_fech!K17=0,0,RES_hh_fech!K17/RES_summary!K$19)</f>
        <v>29.11707938559471</v>
      </c>
      <c r="L17" s="69">
        <f>IF(RES_hh_fech!L17=0,0,RES_hh_fech!L17/RES_summary!L$19)</f>
        <v>29.377374266640967</v>
      </c>
      <c r="M17" s="69">
        <f>IF(RES_hh_fech!M17=0,0,RES_hh_fech!M17/RES_summary!M$19)</f>
        <v>28.959603442491158</v>
      </c>
      <c r="N17" s="69">
        <f>IF(RES_hh_fech!N17=0,0,RES_hh_fech!N17/RES_summary!N$19)</f>
        <v>28.010519755271702</v>
      </c>
      <c r="O17" s="69">
        <f>IF(RES_hh_fech!O17=0,0,RES_hh_fech!O17/RES_summary!O$19)</f>
        <v>25.620741659306443</v>
      </c>
      <c r="P17" s="69">
        <f>IF(RES_hh_fech!P17=0,0,RES_hh_fech!P17/RES_summary!P$19)</f>
        <v>25.292231941738716</v>
      </c>
      <c r="Q17" s="69">
        <f>IF(RES_hh_fech!Q17=0,0,RES_hh_fech!Q17/RES_summary!Q$19)</f>
        <v>24.352762631635283</v>
      </c>
      <c r="R17" s="69">
        <f>IF(RES_hh_fech!R17=0,0,RES_hh_fech!R17/RES_summary!R$19)</f>
        <v>24.123138324983486</v>
      </c>
      <c r="S17" s="69">
        <f>IF(RES_hh_fech!S17=0,0,RES_hh_fech!S17/RES_summary!S$19)</f>
        <v>25.241216575330146</v>
      </c>
      <c r="T17" s="69">
        <f>IF(RES_hh_fech!T17=0,0,RES_hh_fech!T17/RES_summary!T$19)</f>
        <v>26.224854259225722</v>
      </c>
      <c r="U17" s="69">
        <f>IF(RES_hh_fech!U17=0,0,RES_hh_fech!U17/RES_summary!U$19)</f>
        <v>25.503343148570405</v>
      </c>
      <c r="V17" s="69">
        <f>IF(RES_hh_fech!V17=0,0,RES_hh_fech!V17/RES_summary!V$19)</f>
        <v>25.368007369394405</v>
      </c>
      <c r="W17" s="69">
        <f>IF(RES_hh_fech!W17=0,0,RES_hh_fech!W17/RES_summary!W$19)</f>
        <v>24.844311738194413</v>
      </c>
      <c r="X17" s="69">
        <f>IF(RES_hh_fech!X17=0,0,RES_hh_fech!X17/RES_summary!X$19)</f>
        <v>25.694302254953985</v>
      </c>
      <c r="Y17" s="69">
        <f>IF(RES_hh_fech!Y17=0,0,RES_hh_fech!Y17/RES_summary!Y$19)</f>
        <v>23.137192911219799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30.225620042202923</v>
      </c>
      <c r="C19" s="72">
        <f>IF(RES_hh_fech!C19=0,0,RES_hh_fech!C19/RES_summary!C$19)</f>
        <v>28.607064096245292</v>
      </c>
      <c r="D19" s="72">
        <f>IF(RES_hh_fech!D19=0,0,RES_hh_fech!D19/RES_summary!D$19)</f>
        <v>28.681841219611986</v>
      </c>
      <c r="E19" s="72">
        <f>IF(RES_hh_fech!E19=0,0,RES_hh_fech!E19/RES_summary!E$19)</f>
        <v>24.508770716654688</v>
      </c>
      <c r="F19" s="72">
        <f>IF(RES_hh_fech!F19=0,0,RES_hh_fech!F19/RES_summary!F$19)</f>
        <v>33.929710970310275</v>
      </c>
      <c r="G19" s="72">
        <f>IF(RES_hh_fech!G19=0,0,RES_hh_fech!G19/RES_summary!G$19)</f>
        <v>29.409442257675572</v>
      </c>
      <c r="H19" s="72">
        <f>IF(RES_hh_fech!H19=0,0,RES_hh_fech!H19/RES_summary!H$19)</f>
        <v>31.147628979049376</v>
      </c>
      <c r="I19" s="72">
        <f>IF(RES_hh_fech!I19=0,0,RES_hh_fech!I19/RES_summary!I$19)</f>
        <v>26.017159149619122</v>
      </c>
      <c r="J19" s="72">
        <f>IF(RES_hh_fech!J19=0,0,RES_hh_fech!J19/RES_summary!J$19)</f>
        <v>30.021929078869881</v>
      </c>
      <c r="K19" s="72">
        <f>IF(RES_hh_fech!K19=0,0,RES_hh_fech!K19/RES_summary!K$19)</f>
        <v>29.159292327882238</v>
      </c>
      <c r="L19" s="72">
        <f>IF(RES_hh_fech!L19=0,0,RES_hh_fech!L19/RES_summary!L$19)</f>
        <v>30.115511881498289</v>
      </c>
      <c r="M19" s="72">
        <f>IF(RES_hh_fech!M19=0,0,RES_hh_fech!M19/RES_summary!M$19)</f>
        <v>32.306141278758773</v>
      </c>
      <c r="N19" s="72">
        <f>IF(RES_hh_fech!N19=0,0,RES_hh_fech!N19/RES_summary!N$19)</f>
        <v>29.015006841505965</v>
      </c>
      <c r="O19" s="72">
        <f>IF(RES_hh_fech!O19=0,0,RES_hh_fech!O19/RES_summary!O$19)</f>
        <v>25.434292981441832</v>
      </c>
      <c r="P19" s="72">
        <f>IF(RES_hh_fech!P19=0,0,RES_hh_fech!P19/RES_summary!P$19)</f>
        <v>26.104157208023036</v>
      </c>
      <c r="Q19" s="72">
        <f>IF(RES_hh_fech!Q19=0,0,RES_hh_fech!Q19/RES_summary!Q$19)</f>
        <v>20.109593866729419</v>
      </c>
      <c r="R19" s="72">
        <f>IF(RES_hh_fech!R19=0,0,RES_hh_fech!R19/RES_summary!R$19)</f>
        <v>26.224399364293991</v>
      </c>
      <c r="S19" s="72">
        <f>IF(RES_hh_fech!S19=0,0,RES_hh_fech!S19/RES_summary!S$19)</f>
        <v>21.039364188437506</v>
      </c>
      <c r="T19" s="72">
        <f>IF(RES_hh_fech!T19=0,0,RES_hh_fech!T19/RES_summary!T$19)</f>
        <v>28.964349327998121</v>
      </c>
      <c r="U19" s="72">
        <f>IF(RES_hh_fech!U19=0,0,RES_hh_fech!U19/RES_summary!U$19)</f>
        <v>25.528842635409251</v>
      </c>
      <c r="V19" s="72">
        <f>IF(RES_hh_fech!V19=0,0,RES_hh_fech!V19/RES_summary!V$19)</f>
        <v>27.169554435949948</v>
      </c>
      <c r="W19" s="72">
        <f>IF(RES_hh_fech!W19=0,0,RES_hh_fech!W19/RES_summary!W$19)</f>
        <v>24.780118772768965</v>
      </c>
      <c r="X19" s="72">
        <f>IF(RES_hh_fech!X19=0,0,RES_hh_fech!X19/RES_summary!X$19)</f>
        <v>28.407630005089338</v>
      </c>
      <c r="Y19" s="72">
        <f>IF(RES_hh_fech!Y19=0,0,RES_hh_fech!Y19/RES_summary!Y$19)</f>
        <v>20.619218397173739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30.053419239416055</v>
      </c>
      <c r="C20" s="72">
        <f>IF(RES_hh_fech!C20=0,0,RES_hh_fech!C20/RES_summary!C$19)</f>
        <v>33.717755338367404</v>
      </c>
      <c r="D20" s="72">
        <f>IF(RES_hh_fech!D20=0,0,RES_hh_fech!D20/RES_summary!D$19)</f>
        <v>32.486516520443665</v>
      </c>
      <c r="E20" s="72">
        <f>IF(RES_hh_fech!E20=0,0,RES_hh_fech!E20/RES_summary!E$19)</f>
        <v>33.577251678455013</v>
      </c>
      <c r="F20" s="72">
        <f>IF(RES_hh_fech!F20=0,0,RES_hh_fech!F20/RES_summary!F$19)</f>
        <v>32.558307542883313</v>
      </c>
      <c r="G20" s="72">
        <f>IF(RES_hh_fech!G20=0,0,RES_hh_fech!G20/RES_summary!G$19)</f>
        <v>34.231875978058433</v>
      </c>
      <c r="H20" s="72">
        <f>IF(RES_hh_fech!H20=0,0,RES_hh_fech!H20/RES_summary!H$19)</f>
        <v>36.514751045138254</v>
      </c>
      <c r="I20" s="72">
        <f>IF(RES_hh_fech!I20=0,0,RES_hh_fech!I20/RES_summary!I$19)</f>
        <v>26.877942923667906</v>
      </c>
      <c r="J20" s="72">
        <f>IF(RES_hh_fech!J20=0,0,RES_hh_fech!J20/RES_summary!J$19)</f>
        <v>35.747337810997955</v>
      </c>
      <c r="K20" s="72">
        <f>IF(RES_hh_fech!K20=0,0,RES_hh_fech!K20/RES_summary!K$19)</f>
        <v>33.866242244831817</v>
      </c>
      <c r="L20" s="72">
        <f>IF(RES_hh_fech!L20=0,0,RES_hh_fech!L20/RES_summary!L$19)</f>
        <v>32.752719867655138</v>
      </c>
      <c r="M20" s="72">
        <f>IF(RES_hh_fech!M20=0,0,RES_hh_fech!M20/RES_summary!M$19)</f>
        <v>33.403385894353107</v>
      </c>
      <c r="N20" s="72">
        <f>IF(RES_hh_fech!N20=0,0,RES_hh_fech!N20/RES_summary!N$19)</f>
        <v>34.110159117585845</v>
      </c>
      <c r="O20" s="72">
        <f>IF(RES_hh_fech!O20=0,0,RES_hh_fech!O20/RES_summary!O$19)</f>
        <v>27.170463651125139</v>
      </c>
      <c r="P20" s="72">
        <f>IF(RES_hh_fech!P20=0,0,RES_hh_fech!P20/RES_summary!P$19)</f>
        <v>30.400032830013885</v>
      </c>
      <c r="Q20" s="72">
        <f>IF(RES_hh_fech!Q20=0,0,RES_hh_fech!Q20/RES_summary!Q$19)</f>
        <v>28.036982487821039</v>
      </c>
      <c r="R20" s="72">
        <f>IF(RES_hh_fech!R20=0,0,RES_hh_fech!R20/RES_summary!R$19)</f>
        <v>27.259200552534477</v>
      </c>
      <c r="S20" s="72">
        <f>IF(RES_hh_fech!S20=0,0,RES_hh_fech!S20/RES_summary!S$19)</f>
        <v>29.856302316337352</v>
      </c>
      <c r="T20" s="72">
        <f>IF(RES_hh_fech!T20=0,0,RES_hh_fech!T20/RES_summary!T$19)</f>
        <v>26.834795290131474</v>
      </c>
      <c r="U20" s="72">
        <f>IF(RES_hh_fech!U20=0,0,RES_hh_fech!U20/RES_summary!U$19)</f>
        <v>31.053325807639645</v>
      </c>
      <c r="V20" s="72">
        <f>IF(RES_hh_fech!V20=0,0,RES_hh_fech!V20/RES_summary!V$19)</f>
        <v>35.381545392027732</v>
      </c>
      <c r="W20" s="72">
        <f>IF(RES_hh_fech!W20=0,0,RES_hh_fech!W20/RES_summary!W$19)</f>
        <v>20.54836931829848</v>
      </c>
      <c r="X20" s="72">
        <f>IF(RES_hh_fech!X20=0,0,RES_hh_fech!X20/RES_summary!X$19)</f>
        <v>29.249099120754607</v>
      </c>
      <c r="Y20" s="72">
        <f>IF(RES_hh_fech!Y20=0,0,RES_hh_fech!Y20/RES_summary!Y$19)</f>
        <v>26.745806285245397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30.216613156808943</v>
      </c>
      <c r="C21" s="72">
        <f>IF(RES_hh_fech!C21=0,0,RES_hh_fech!C21/RES_summary!C$19)</f>
        <v>30.457677771503572</v>
      </c>
      <c r="D21" s="72">
        <f>IF(RES_hh_fech!D21=0,0,RES_hh_fech!D21/RES_summary!D$19)</f>
        <v>31.312720282317631</v>
      </c>
      <c r="E21" s="72">
        <f>IF(RES_hh_fech!E21=0,0,RES_hh_fech!E21/RES_summary!E$19)</f>
        <v>31.836250754326809</v>
      </c>
      <c r="F21" s="72">
        <f>IF(RES_hh_fech!F21=0,0,RES_hh_fech!F21/RES_summary!F$19)</f>
        <v>31.912814766997059</v>
      </c>
      <c r="G21" s="72">
        <f>IF(RES_hh_fech!G21=0,0,RES_hh_fech!G21/RES_summary!G$19)</f>
        <v>31.721155739507754</v>
      </c>
      <c r="H21" s="72">
        <f>IF(RES_hh_fech!H21=0,0,RES_hh_fech!H21/RES_summary!H$19)</f>
        <v>30.056112716100987</v>
      </c>
      <c r="I21" s="72">
        <f>IF(RES_hh_fech!I21=0,0,RES_hh_fech!I21/RES_summary!I$19)</f>
        <v>31.750413113898137</v>
      </c>
      <c r="J21" s="72">
        <f>IF(RES_hh_fech!J21=0,0,RES_hh_fech!J21/RES_summary!J$19)</f>
        <v>29.903510934640092</v>
      </c>
      <c r="K21" s="72">
        <f>IF(RES_hh_fech!K21=0,0,RES_hh_fech!K21/RES_summary!K$19)</f>
        <v>30.262309251808006</v>
      </c>
      <c r="L21" s="72">
        <f>IF(RES_hh_fech!L21=0,0,RES_hh_fech!L21/RES_summary!L$19)</f>
        <v>30.949557317004931</v>
      </c>
      <c r="M21" s="72">
        <f>IF(RES_hh_fech!M21=0,0,RES_hh_fech!M21/RES_summary!M$19)</f>
        <v>28.681901944797758</v>
      </c>
      <c r="N21" s="72">
        <f>IF(RES_hh_fech!N21=0,0,RES_hh_fech!N21/RES_summary!N$19)</f>
        <v>28.601291919816283</v>
      </c>
      <c r="O21" s="72">
        <f>IF(RES_hh_fech!O21=0,0,RES_hh_fech!O21/RES_summary!O$19)</f>
        <v>26.904109533338449</v>
      </c>
      <c r="P21" s="72">
        <f>IF(RES_hh_fech!P21=0,0,RES_hh_fech!P21/RES_summary!P$19)</f>
        <v>25.341851148808622</v>
      </c>
      <c r="Q21" s="72">
        <f>IF(RES_hh_fech!Q21=0,0,RES_hh_fech!Q21/RES_summary!Q$19)</f>
        <v>24.561055700750686</v>
      </c>
      <c r="R21" s="72">
        <f>IF(RES_hh_fech!R21=0,0,RES_hh_fech!R21/RES_summary!R$19)</f>
        <v>25.082132282002579</v>
      </c>
      <c r="S21" s="72">
        <f>IF(RES_hh_fech!S21=0,0,RES_hh_fech!S21/RES_summary!S$19)</f>
        <v>25.215026071067328</v>
      </c>
      <c r="T21" s="72">
        <f>IF(RES_hh_fech!T21=0,0,RES_hh_fech!T21/RES_summary!T$19)</f>
        <v>26.988536230375054</v>
      </c>
      <c r="U21" s="72">
        <f>IF(RES_hh_fech!U21=0,0,RES_hh_fech!U21/RES_summary!U$19)</f>
        <v>25.132279364721835</v>
      </c>
      <c r="V21" s="72">
        <f>IF(RES_hh_fech!V21=0,0,RES_hh_fech!V21/RES_summary!V$19)</f>
        <v>24.132991667923182</v>
      </c>
      <c r="W21" s="72">
        <f>IF(RES_hh_fech!W21=0,0,RES_hh_fech!W21/RES_summary!W$19)</f>
        <v>26.847463514002481</v>
      </c>
      <c r="X21" s="72">
        <f>IF(RES_hh_fech!X21=0,0,RES_hh_fech!X21/RES_summary!X$19)</f>
        <v>24.818009322557952</v>
      </c>
      <c r="Y21" s="72">
        <f>IF(RES_hh_fech!Y21=0,0,RES_hh_fech!Y21/RES_summary!Y$19)</f>
        <v>23.026095126851487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34.265081120549567</v>
      </c>
      <c r="C22" s="72">
        <f>IF(RES_hh_fech!C22=0,0,RES_hh_fech!C22/RES_summary!C$19)</f>
        <v>33.65868472974396</v>
      </c>
      <c r="D22" s="72">
        <f>IF(RES_hh_fech!D22=0,0,RES_hh_fech!D22/RES_summary!D$19)</f>
        <v>32.509208001225943</v>
      </c>
      <c r="E22" s="72">
        <f>IF(RES_hh_fech!E22=0,0,RES_hh_fech!E22/RES_summary!E$19)</f>
        <v>34.555744316321849</v>
      </c>
      <c r="F22" s="72">
        <f>IF(RES_hh_fech!F22=0,0,RES_hh_fech!F22/RES_summary!F$19)</f>
        <v>32.287745675190692</v>
      </c>
      <c r="G22" s="72">
        <f>IF(RES_hh_fech!G22=0,0,RES_hh_fech!G22/RES_summary!G$19)</f>
        <v>29.330199047911147</v>
      </c>
      <c r="H22" s="72">
        <f>IF(RES_hh_fech!H22=0,0,RES_hh_fech!H22/RES_summary!H$19)</f>
        <v>29.316526244263336</v>
      </c>
      <c r="I22" s="72">
        <f>IF(RES_hh_fech!I22=0,0,RES_hh_fech!I22/RES_summary!I$19)</f>
        <v>31.360395560800129</v>
      </c>
      <c r="J22" s="72">
        <f>IF(RES_hh_fech!J22=0,0,RES_hh_fech!J22/RES_summary!J$19)</f>
        <v>30.377763782074126</v>
      </c>
      <c r="K22" s="72">
        <f>IF(RES_hh_fech!K22=0,0,RES_hh_fech!K22/RES_summary!K$19)</f>
        <v>27.243989654441982</v>
      </c>
      <c r="L22" s="72">
        <f>IF(RES_hh_fech!L22=0,0,RES_hh_fech!L22/RES_summary!L$19)</f>
        <v>29.041510590979197</v>
      </c>
      <c r="M22" s="72">
        <f>IF(RES_hh_fech!M22=0,0,RES_hh_fech!M22/RES_summary!M$19)</f>
        <v>28.718114251215241</v>
      </c>
      <c r="N22" s="72">
        <f>IF(RES_hh_fech!N22=0,0,RES_hh_fech!N22/RES_summary!N$19)</f>
        <v>24.143660879891648</v>
      </c>
      <c r="O22" s="72">
        <f>IF(RES_hh_fech!O22=0,0,RES_hh_fech!O22/RES_summary!O$19)</f>
        <v>23.990383177019314</v>
      </c>
      <c r="P22" s="72">
        <f>IF(RES_hh_fech!P22=0,0,RES_hh_fech!P22/RES_summary!P$19)</f>
        <v>28.632088519129447</v>
      </c>
      <c r="Q22" s="72">
        <f>IF(RES_hh_fech!Q22=0,0,RES_hh_fech!Q22/RES_summary!Q$19)</f>
        <v>26.700623452258284</v>
      </c>
      <c r="R22" s="72">
        <f>IF(RES_hh_fech!R22=0,0,RES_hh_fech!R22/RES_summary!R$19)</f>
        <v>21.70741441097498</v>
      </c>
      <c r="S22" s="72">
        <f>IF(RES_hh_fech!S22=0,0,RES_hh_fech!S22/RES_summary!S$19)</f>
        <v>23.839620242639104</v>
      </c>
      <c r="T22" s="72">
        <f>IF(RES_hh_fech!T22=0,0,RES_hh_fech!T22/RES_summary!T$19)</f>
        <v>28.197031926253644</v>
      </c>
      <c r="U22" s="72">
        <f>IF(RES_hh_fech!U22=0,0,RES_hh_fech!U22/RES_summary!U$19)</f>
        <v>24.305949752673271</v>
      </c>
      <c r="V22" s="72">
        <f>IF(RES_hh_fech!V22=0,0,RES_hh_fech!V22/RES_summary!V$19)</f>
        <v>22.891398616410772</v>
      </c>
      <c r="W22" s="72">
        <f>IF(RES_hh_fech!W22=0,0,RES_hh_fech!W22/RES_summary!W$19)</f>
        <v>25.185462728593521</v>
      </c>
      <c r="X22" s="72">
        <f>IF(RES_hh_fech!X22=0,0,RES_hh_fech!X22/RES_summary!X$19)</f>
        <v>27.220425441385949</v>
      </c>
      <c r="Y22" s="72">
        <f>IF(RES_hh_fech!Y22=0,0,RES_hh_fech!Y22/RES_summary!Y$19)</f>
        <v>22.184479337803786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20.673395992154813</v>
      </c>
      <c r="F23" s="72">
        <f>IF(RES_hh_fech!F23=0,0,RES_hh_fech!F23/RES_summary!F$19)</f>
        <v>30.350593456550936</v>
      </c>
      <c r="G23" s="72">
        <f>IF(RES_hh_fech!G23=0,0,RES_hh_fech!G23/RES_summary!G$19)</f>
        <v>26.318428169738176</v>
      </c>
      <c r="H23" s="72">
        <f>IF(RES_hh_fech!H23=0,0,RES_hh_fech!H23/RES_summary!H$19)</f>
        <v>23.592469730474772</v>
      </c>
      <c r="I23" s="72">
        <f>IF(RES_hh_fech!I23=0,0,RES_hh_fech!I23/RES_summary!I$19)</f>
        <v>22.238387738443858</v>
      </c>
      <c r="J23" s="72">
        <f>IF(RES_hh_fech!J23=0,0,RES_hh_fech!J23/RES_summary!J$19)</f>
        <v>21.104932470458639</v>
      </c>
      <c r="K23" s="72">
        <f>IF(RES_hh_fech!K23=0,0,RES_hh_fech!K23/RES_summary!K$19)</f>
        <v>22.284230612193301</v>
      </c>
      <c r="L23" s="72">
        <f>IF(RES_hh_fech!L23=0,0,RES_hh_fech!L23/RES_summary!L$19)</f>
        <v>25.051269574681974</v>
      </c>
      <c r="M23" s="72">
        <f>IF(RES_hh_fech!M23=0,0,RES_hh_fech!M23/RES_summary!M$19)</f>
        <v>24.717883705593305</v>
      </c>
      <c r="N23" s="72">
        <f>IF(RES_hh_fech!N23=0,0,RES_hh_fech!N23/RES_summary!N$19)</f>
        <v>25.847854905968365</v>
      </c>
      <c r="O23" s="72">
        <f>IF(RES_hh_fech!O23=0,0,RES_hh_fech!O23/RES_summary!O$19)</f>
        <v>22.289087715975874</v>
      </c>
      <c r="P23" s="72">
        <f>IF(RES_hh_fech!P23=0,0,RES_hh_fech!P23/RES_summary!P$19)</f>
        <v>21.552423750792329</v>
      </c>
      <c r="Q23" s="72">
        <f>IF(RES_hh_fech!Q23=0,0,RES_hh_fech!Q23/RES_summary!Q$19)</f>
        <v>20.850574986016056</v>
      </c>
      <c r="R23" s="72">
        <f>IF(RES_hh_fech!R23=0,0,RES_hh_fech!R23/RES_summary!R$19)</f>
        <v>26.385540082113415</v>
      </c>
      <c r="S23" s="72">
        <f>IF(RES_hh_fech!S23=0,0,RES_hh_fech!S23/RES_summary!S$19)</f>
        <v>23.99443365614917</v>
      </c>
      <c r="T23" s="72">
        <f>IF(RES_hh_fech!T23=0,0,RES_hh_fech!T23/RES_summary!T$19)</f>
        <v>19.285267086397219</v>
      </c>
      <c r="U23" s="72">
        <f>IF(RES_hh_fech!U23=0,0,RES_hh_fech!U23/RES_summary!U$19)</f>
        <v>20.745322337977523</v>
      </c>
      <c r="V23" s="72">
        <f>IF(RES_hh_fech!V23=0,0,RES_hh_fech!V23/RES_summary!V$19)</f>
        <v>19.169135461244849</v>
      </c>
      <c r="W23" s="72">
        <f>IF(RES_hh_fech!W23=0,0,RES_hh_fech!W23/RES_summary!W$19)</f>
        <v>28.499428917293223</v>
      </c>
      <c r="X23" s="72">
        <f>IF(RES_hh_fech!X23=0,0,RES_hh_fech!X23/RES_summary!X$19)</f>
        <v>24.11391266894854</v>
      </c>
      <c r="Y23" s="72">
        <f>IF(RES_hh_fech!Y23=0,0,RES_hh_fech!Y23/RES_summary!Y$19)</f>
        <v>24.830130237522457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21.953898935649619</v>
      </c>
      <c r="C24" s="72">
        <f>IF(RES_hh_fech!C24=0,0,RES_hh_fech!C24/RES_summary!C$19)</f>
        <v>21.841377268853641</v>
      </c>
      <c r="D24" s="72">
        <f>IF(RES_hh_fech!D24=0,0,RES_hh_fech!D24/RES_summary!D$19)</f>
        <v>23.496912993855119</v>
      </c>
      <c r="E24" s="72">
        <f>IF(RES_hh_fech!E24=0,0,RES_hh_fech!E24/RES_summary!E$19)</f>
        <v>21.458483932969536</v>
      </c>
      <c r="F24" s="72">
        <f>IF(RES_hh_fech!F24=0,0,RES_hh_fech!F24/RES_summary!F$19)</f>
        <v>24.062154633443111</v>
      </c>
      <c r="G24" s="72">
        <f>IF(RES_hh_fech!G24=0,0,RES_hh_fech!G24/RES_summary!G$19)</f>
        <v>24.412031501292542</v>
      </c>
      <c r="H24" s="72">
        <f>IF(RES_hh_fech!H24=0,0,RES_hh_fech!H24/RES_summary!H$19)</f>
        <v>22.168885313661487</v>
      </c>
      <c r="I24" s="72">
        <f>IF(RES_hh_fech!I24=0,0,RES_hh_fech!I24/RES_summary!I$19)</f>
        <v>24.093045244616654</v>
      </c>
      <c r="J24" s="72">
        <f>IF(RES_hh_fech!J24=0,0,RES_hh_fech!J24/RES_summary!J$19)</f>
        <v>22.590353543104527</v>
      </c>
      <c r="K24" s="72">
        <f>IF(RES_hh_fech!K24=0,0,RES_hh_fech!K24/RES_summary!K$19)</f>
        <v>23.122302702302566</v>
      </c>
      <c r="L24" s="72">
        <f>IF(RES_hh_fech!L24=0,0,RES_hh_fech!L24/RES_summary!L$19)</f>
        <v>23.895135783085365</v>
      </c>
      <c r="M24" s="72">
        <f>IF(RES_hh_fech!M24=0,0,RES_hh_fech!M24/RES_summary!M$19)</f>
        <v>24.721997602949948</v>
      </c>
      <c r="N24" s="72">
        <f>IF(RES_hh_fech!N24=0,0,RES_hh_fech!N24/RES_summary!N$19)</f>
        <v>21.477919570672061</v>
      </c>
      <c r="O24" s="72">
        <f>IF(RES_hh_fech!O24=0,0,RES_hh_fech!O24/RES_summary!O$19)</f>
        <v>20.495309697705164</v>
      </c>
      <c r="P24" s="72">
        <f>IF(RES_hh_fech!P24=0,0,RES_hh_fech!P24/RES_summary!P$19)</f>
        <v>20.584760828432067</v>
      </c>
      <c r="Q24" s="72">
        <f>IF(RES_hh_fech!Q24=0,0,RES_hh_fech!Q24/RES_summary!Q$19)</f>
        <v>20.337527798260183</v>
      </c>
      <c r="R24" s="72">
        <f>IF(RES_hh_fech!R24=0,0,RES_hh_fech!R24/RES_summary!R$19)</f>
        <v>21.172724526497458</v>
      </c>
      <c r="S24" s="72">
        <f>IF(RES_hh_fech!S24=0,0,RES_hh_fech!S24/RES_summary!S$19)</f>
        <v>22.96247802220541</v>
      </c>
      <c r="T24" s="72">
        <f>IF(RES_hh_fech!T24=0,0,RES_hh_fech!T24/RES_summary!T$19)</f>
        <v>20.88664360074106</v>
      </c>
      <c r="U24" s="72">
        <f>IF(RES_hh_fech!U24=0,0,RES_hh_fech!U24/RES_summary!U$19)</f>
        <v>22.31067140571886</v>
      </c>
      <c r="V24" s="72">
        <f>IF(RES_hh_fech!V24=0,0,RES_hh_fech!V24/RES_summary!V$19)</f>
        <v>21.719893787843496</v>
      </c>
      <c r="W24" s="72">
        <f>IF(RES_hh_fech!W24=0,0,RES_hh_fech!W24/RES_summary!W$19)</f>
        <v>25.189209666877719</v>
      </c>
      <c r="X24" s="72">
        <f>IF(RES_hh_fech!X24=0,0,RES_hh_fech!X24/RES_summary!X$19)</f>
        <v>21.000289018554671</v>
      </c>
      <c r="Y24" s="72">
        <f>IF(RES_hh_fech!Y24=0,0,RES_hh_fech!Y24/RES_summary!Y$19)</f>
        <v>21.760035804353933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23.054365162507501</v>
      </c>
      <c r="C25" s="74">
        <f>IF(RES_hh_fech!C25=0,0,RES_hh_fech!C25/RES_summary!C$19)</f>
        <v>22.316357193538241</v>
      </c>
      <c r="D25" s="74">
        <f>IF(RES_hh_fech!D25=0,0,RES_hh_fech!D25/RES_summary!D$19)</f>
        <v>22.805612246532093</v>
      </c>
      <c r="E25" s="74">
        <f>IF(RES_hh_fech!E25=0,0,RES_hh_fech!E25/RES_summary!E$19)</f>
        <v>22.078546493500784</v>
      </c>
      <c r="F25" s="74">
        <f>IF(RES_hh_fech!F25=0,0,RES_hh_fech!F25/RES_summary!F$19)</f>
        <v>22.352052836890909</v>
      </c>
      <c r="G25" s="74">
        <f>IF(RES_hh_fech!G25=0,0,RES_hh_fech!G25/RES_summary!G$19)</f>
        <v>21.483916290298609</v>
      </c>
      <c r="H25" s="74">
        <f>IF(RES_hh_fech!H25=0,0,RES_hh_fech!H25/RES_summary!H$19)</f>
        <v>20.178038650536848</v>
      </c>
      <c r="I25" s="74">
        <f>IF(RES_hh_fech!I25=0,0,RES_hh_fech!I25/RES_summary!I$19)</f>
        <v>21.818318318076901</v>
      </c>
      <c r="J25" s="74">
        <f>IF(RES_hh_fech!J25=0,0,RES_hh_fech!J25/RES_summary!J$19)</f>
        <v>19.410825029734408</v>
      </c>
      <c r="K25" s="74">
        <f>IF(RES_hh_fech!K25=0,0,RES_hh_fech!K25/RES_summary!K$19)</f>
        <v>18.766515027432579</v>
      </c>
      <c r="L25" s="74">
        <f>IF(RES_hh_fech!L25=0,0,RES_hh_fech!L25/RES_summary!L$19)</f>
        <v>18.940487136006073</v>
      </c>
      <c r="M25" s="74">
        <f>IF(RES_hh_fech!M25=0,0,RES_hh_fech!M25/RES_summary!M$19)</f>
        <v>19.713357949439594</v>
      </c>
      <c r="N25" s="74">
        <f>IF(RES_hh_fech!N25=0,0,RES_hh_fech!N25/RES_summary!N$19)</f>
        <v>18.257011103865718</v>
      </c>
      <c r="O25" s="74">
        <f>IF(RES_hh_fech!O25=0,0,RES_hh_fech!O25/RES_summary!O$19)</f>
        <v>17.373251316441486</v>
      </c>
      <c r="P25" s="74">
        <f>IF(RES_hh_fech!P25=0,0,RES_hh_fech!P25/RES_summary!P$19)</f>
        <v>14.039557429372309</v>
      </c>
      <c r="Q25" s="74">
        <f>IF(RES_hh_fech!Q25=0,0,RES_hh_fech!Q25/RES_summary!Q$19)</f>
        <v>13.737010219571312</v>
      </c>
      <c r="R25" s="74">
        <f>IF(RES_hh_fech!R25=0,0,RES_hh_fech!R25/RES_summary!R$19)</f>
        <v>13.531527729161747</v>
      </c>
      <c r="S25" s="74">
        <f>IF(RES_hh_fech!S25=0,0,RES_hh_fech!S25/RES_summary!S$19)</f>
        <v>14.846434222635539</v>
      </c>
      <c r="T25" s="74">
        <f>IF(RES_hh_fech!T25=0,0,RES_hh_fech!T25/RES_summary!T$19)</f>
        <v>14.408812027146476</v>
      </c>
      <c r="U25" s="74">
        <f>IF(RES_hh_fech!U25=0,0,RES_hh_fech!U25/RES_summary!U$19)</f>
        <v>13.442239794813535</v>
      </c>
      <c r="V25" s="74">
        <f>IF(RES_hh_fech!V25=0,0,RES_hh_fech!V25/RES_summary!V$19)</f>
        <v>12.519576346898235</v>
      </c>
      <c r="W25" s="74">
        <f>IF(RES_hh_fech!W25=0,0,RES_hh_fech!W25/RES_summary!W$19)</f>
        <v>13.585304948436354</v>
      </c>
      <c r="X25" s="74">
        <f>IF(RES_hh_fech!X25=0,0,RES_hh_fech!X25/RES_summary!X$19)</f>
        <v>14.560037238183432</v>
      </c>
      <c r="Y25" s="74">
        <f>IF(RES_hh_fech!Y25=0,0,RES_hh_fech!Y25/RES_summary!Y$19)</f>
        <v>12.103105418851939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10.768468112636</v>
      </c>
      <c r="C26" s="77">
        <f>IF(RES_hh_fech!C26=0,0,RES_hh_fech!C26/RES_summary!C$19)</f>
        <v>11.190235489380946</v>
      </c>
      <c r="D26" s="77">
        <f>IF(RES_hh_fech!D26=0,0,RES_hh_fech!D26/RES_summary!D$19)</f>
        <v>11.427598478408449</v>
      </c>
      <c r="E26" s="77">
        <f>IF(RES_hh_fech!E26=0,0,RES_hh_fech!E26/RES_summary!E$19)</f>
        <v>11.638080990765211</v>
      </c>
      <c r="F26" s="77">
        <f>IF(RES_hh_fech!F26=0,0,RES_hh_fech!F26/RES_summary!F$19)</f>
        <v>11.209323723862445</v>
      </c>
      <c r="G26" s="77">
        <f>IF(RES_hh_fech!G26=0,0,RES_hh_fech!G26/RES_summary!G$19)</f>
        <v>11.343875061231783</v>
      </c>
      <c r="H26" s="77">
        <f>IF(RES_hh_fech!H26=0,0,RES_hh_fech!H26/RES_summary!H$19)</f>
        <v>11.237875196832125</v>
      </c>
      <c r="I26" s="77">
        <f>IF(RES_hh_fech!I26=0,0,RES_hh_fech!I26/RES_summary!I$19)</f>
        <v>11.061289991128005</v>
      </c>
      <c r="J26" s="77">
        <f>IF(RES_hh_fech!J26=0,0,RES_hh_fech!J26/RES_summary!J$19)</f>
        <v>11.395433891105659</v>
      </c>
      <c r="K26" s="77">
        <f>IF(RES_hh_fech!K26=0,0,RES_hh_fech!K26/RES_summary!K$19)</f>
        <v>11.372610510520758</v>
      </c>
      <c r="L26" s="77">
        <f>IF(RES_hh_fech!L26=0,0,RES_hh_fech!L26/RES_summary!L$19)</f>
        <v>11.620791324887795</v>
      </c>
      <c r="M26" s="77">
        <f>IF(RES_hh_fech!M26=0,0,RES_hh_fech!M26/RES_summary!M$19)</f>
        <v>11.887118318478906</v>
      </c>
      <c r="N26" s="77">
        <f>IF(RES_hh_fech!N26=0,0,RES_hh_fech!N26/RES_summary!N$19)</f>
        <v>11.212826290272179</v>
      </c>
      <c r="O26" s="77">
        <f>IF(RES_hh_fech!O26=0,0,RES_hh_fech!O26/RES_summary!O$19)</f>
        <v>10.413362841396989</v>
      </c>
      <c r="P26" s="77">
        <f>IF(RES_hh_fech!P26=0,0,RES_hh_fech!P26/RES_summary!P$19)</f>
        <v>10.444257844031291</v>
      </c>
      <c r="Q26" s="77">
        <f>IF(RES_hh_fech!Q26=0,0,RES_hh_fech!Q26/RES_summary!Q$19)</f>
        <v>10.648472402071526</v>
      </c>
      <c r="R26" s="77">
        <f>IF(RES_hh_fech!R26=0,0,RES_hh_fech!R26/RES_summary!R$19)</f>
        <v>10.607848668741282</v>
      </c>
      <c r="S26" s="77">
        <f>IF(RES_hh_fech!S26=0,0,RES_hh_fech!S26/RES_summary!S$19)</f>
        <v>10.852705269133534</v>
      </c>
      <c r="T26" s="77">
        <f>IF(RES_hh_fech!T26=0,0,RES_hh_fech!T26/RES_summary!T$19)</f>
        <v>12.256401469051239</v>
      </c>
      <c r="U26" s="77">
        <f>IF(RES_hh_fech!U26=0,0,RES_hh_fech!U26/RES_summary!U$19)</f>
        <v>11.658858653471762</v>
      </c>
      <c r="V26" s="77">
        <f>IF(RES_hh_fech!V26=0,0,RES_hh_fech!V26/RES_summary!V$19)</f>
        <v>12.106161481840497</v>
      </c>
      <c r="W26" s="77">
        <f>IF(RES_hh_fech!W26=0,0,RES_hh_fech!W26/RES_summary!W$19)</f>
        <v>11.59991048178223</v>
      </c>
      <c r="X26" s="77">
        <f>IF(RES_hh_fech!X26=0,0,RES_hh_fech!X26/RES_summary!X$19)</f>
        <v>13.095990171230364</v>
      </c>
      <c r="Y26" s="77">
        <f>IF(RES_hh_fech!Y26=0,0,RES_hh_fech!Y26/RES_summary!Y$19)</f>
        <v>12.292524244457125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9.7957404147292912</v>
      </c>
      <c r="C27" s="69">
        <f>IF(RES_hh_fech!C27=0,0,RES_hh_fech!C27/RES_summary!C$19)</f>
        <v>10.08372819393888</v>
      </c>
      <c r="D27" s="69">
        <f>IF(RES_hh_fech!D27=0,0,RES_hh_fech!D27/RES_summary!D$19)</f>
        <v>10.298336179053257</v>
      </c>
      <c r="E27" s="69">
        <f>IF(RES_hh_fech!E27=0,0,RES_hh_fech!E27/RES_summary!E$19)</f>
        <v>10.47094232298682</v>
      </c>
      <c r="F27" s="69">
        <f>IF(RES_hh_fech!F27=0,0,RES_hh_fech!F27/RES_summary!F$19)</f>
        <v>10.70391111876623</v>
      </c>
      <c r="G27" s="69">
        <f>IF(RES_hh_fech!G27=0,0,RES_hh_fech!G27/RES_summary!G$19)</f>
        <v>10.850803970542563</v>
      </c>
      <c r="H27" s="69">
        <f>IF(RES_hh_fech!H27=0,0,RES_hh_fech!H27/RES_summary!H$19)</f>
        <v>10.602245337739193</v>
      </c>
      <c r="I27" s="69">
        <f>IF(RES_hh_fech!I27=0,0,RES_hh_fech!I27/RES_summary!I$19)</f>
        <v>10.02703475150715</v>
      </c>
      <c r="J27" s="69">
        <f>IF(RES_hh_fech!J27=0,0,RES_hh_fech!J27/RES_summary!J$19)</f>
        <v>9.5883664804458526</v>
      </c>
      <c r="K27" s="69">
        <f>IF(RES_hh_fech!K27=0,0,RES_hh_fech!K27/RES_summary!K$19)</f>
        <v>9.5158297451861049</v>
      </c>
      <c r="L27" s="69">
        <f>IF(RES_hh_fech!L27=0,0,RES_hh_fech!L27/RES_summary!L$19)</f>
        <v>9.678012915696419</v>
      </c>
      <c r="M27" s="69">
        <f>IF(RES_hh_fech!M27=0,0,RES_hh_fech!M27/RES_summary!M$19)</f>
        <v>8.7749904874293438</v>
      </c>
      <c r="N27" s="69">
        <f>IF(RES_hh_fech!N27=0,0,RES_hh_fech!N27/RES_summary!N$19)</f>
        <v>8.7979973134803</v>
      </c>
      <c r="O27" s="69">
        <f>IF(RES_hh_fech!O27=0,0,RES_hh_fech!O27/RES_summary!O$19)</f>
        <v>8.6788507808860906</v>
      </c>
      <c r="P27" s="69">
        <f>IF(RES_hh_fech!P27=0,0,RES_hh_fech!P27/RES_summary!P$19)</f>
        <v>8.1447231590063165</v>
      </c>
      <c r="Q27" s="69">
        <f>IF(RES_hh_fech!Q27=0,0,RES_hh_fech!Q27/RES_summary!Q$19)</f>
        <v>7.680022794242702</v>
      </c>
      <c r="R27" s="69">
        <f>IF(RES_hh_fech!R27=0,0,RES_hh_fech!R27/RES_summary!R$19)</f>
        <v>7.3549478531443926</v>
      </c>
      <c r="S27" s="69">
        <f>IF(RES_hh_fech!S27=0,0,RES_hh_fech!S27/RES_summary!S$19)</f>
        <v>7.8298911411066037</v>
      </c>
      <c r="T27" s="69">
        <f>IF(RES_hh_fech!T27=0,0,RES_hh_fech!T27/RES_summary!T$19)</f>
        <v>7.4081538364121098</v>
      </c>
      <c r="U27" s="69">
        <f>IF(RES_hh_fech!U27=0,0,RES_hh_fech!U27/RES_summary!U$19)</f>
        <v>7.3241864093067219</v>
      </c>
      <c r="V27" s="69">
        <f>IF(RES_hh_fech!V27=0,0,RES_hh_fech!V27/RES_summary!V$19)</f>
        <v>7.0209791103144523</v>
      </c>
      <c r="W27" s="69">
        <f>IF(RES_hh_fech!W27=0,0,RES_hh_fech!W27/RES_summary!W$19)</f>
        <v>7.3441292298935696</v>
      </c>
      <c r="X27" s="69">
        <f>IF(RES_hh_fech!X27=0,0,RES_hh_fech!X27/RES_summary!X$19)</f>
        <v>8.2516522165843966</v>
      </c>
      <c r="Y27" s="69">
        <f>IF(RES_hh_fech!Y27=0,0,RES_hh_fech!Y27/RES_summary!Y$19)</f>
        <v>7.2886315319925172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X29" s="72">
        <f>IF(RES_hh_fech!X29=0,0,RES_hh_fech!X29/RES_summary!X$19)</f>
        <v>0</v>
      </c>
      <c r="Y29" s="72">
        <f>IF(RES_hh_fech!Y29=0,0,RES_hh_fech!Y29/RES_summary!Y$19)</f>
        <v>0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12.089623230184499</v>
      </c>
      <c r="C30" s="72">
        <f>IF(RES_hh_fech!C30=0,0,RES_hh_fech!C30/RES_summary!C$19)</f>
        <v>12.221440011236059</v>
      </c>
      <c r="D30" s="72">
        <f>IF(RES_hh_fech!D30=0,0,RES_hh_fech!D30/RES_summary!D$19)</f>
        <v>12.706771584137536</v>
      </c>
      <c r="E30" s="72">
        <f>IF(RES_hh_fech!E30=0,0,RES_hh_fech!E30/RES_summary!E$19)</f>
        <v>13.150426905879682</v>
      </c>
      <c r="F30" s="72">
        <f>IF(RES_hh_fech!F30=0,0,RES_hh_fech!F30/RES_summary!F$19)</f>
        <v>13.340487433964606</v>
      </c>
      <c r="G30" s="72">
        <f>IF(RES_hh_fech!G30=0,0,RES_hh_fech!G30/RES_summary!G$19)</f>
        <v>13.399698163125807</v>
      </c>
      <c r="H30" s="72">
        <f>IF(RES_hh_fech!H30=0,0,RES_hh_fech!H30/RES_summary!H$19)</f>
        <v>12.793220996080494</v>
      </c>
      <c r="I30" s="72">
        <f>IF(RES_hh_fech!I30=0,0,RES_hh_fech!I30/RES_summary!I$19)</f>
        <v>12.977333319335459</v>
      </c>
      <c r="J30" s="72">
        <f>IF(RES_hh_fech!J30=0,0,RES_hh_fech!J30/RES_summary!J$19)</f>
        <v>11.599875993355008</v>
      </c>
      <c r="K30" s="72">
        <f>IF(RES_hh_fech!K30=0,0,RES_hh_fech!K30/RES_summary!K$19)</f>
        <v>11.976237280699781</v>
      </c>
      <c r="L30" s="72">
        <f>IF(RES_hh_fech!L30=0,0,RES_hh_fech!L30/RES_summary!L$19)</f>
        <v>12.269923129760462</v>
      </c>
      <c r="M30" s="72">
        <f>IF(RES_hh_fech!M30=0,0,RES_hh_fech!M30/RES_summary!M$19)</f>
        <v>10.44770857253593</v>
      </c>
      <c r="N30" s="72">
        <f>IF(RES_hh_fech!N30=0,0,RES_hh_fech!N30/RES_summary!N$19)</f>
        <v>10.880668940496825</v>
      </c>
      <c r="O30" s="72">
        <f>IF(RES_hh_fech!O30=0,0,RES_hh_fech!O30/RES_summary!O$19)</f>
        <v>11.855210446625986</v>
      </c>
      <c r="P30" s="72">
        <f>IF(RES_hh_fech!P30=0,0,RES_hh_fech!P30/RES_summary!P$19)</f>
        <v>10.097602461413214</v>
      </c>
      <c r="Q30" s="72">
        <f>IF(RES_hh_fech!Q30=0,0,RES_hh_fech!Q30/RES_summary!Q$19)</f>
        <v>9.8797332981082473</v>
      </c>
      <c r="R30" s="72">
        <f>IF(RES_hh_fech!R30=0,0,RES_hh_fech!R30/RES_summary!R$19)</f>
        <v>9.266953070500616</v>
      </c>
      <c r="S30" s="72">
        <f>IF(RES_hh_fech!S30=0,0,RES_hh_fech!S30/RES_summary!S$19)</f>
        <v>9.5198217438062489</v>
      </c>
      <c r="T30" s="72">
        <f>IF(RES_hh_fech!T30=0,0,RES_hh_fech!T30/RES_summary!T$19)</f>
        <v>9.5935584357735859</v>
      </c>
      <c r="U30" s="72">
        <f>IF(RES_hh_fech!U30=0,0,RES_hh_fech!U30/RES_summary!U$19)</f>
        <v>9.95693417525111</v>
      </c>
      <c r="V30" s="72">
        <f>IF(RES_hh_fech!V30=0,0,RES_hh_fech!V30/RES_summary!V$19)</f>
        <v>9.3868632078007757</v>
      </c>
      <c r="W30" s="72">
        <f>IF(RES_hh_fech!W30=0,0,RES_hh_fech!W30/RES_summary!W$19)</f>
        <v>10.916392616035075</v>
      </c>
      <c r="X30" s="72">
        <f>IF(RES_hh_fech!X30=0,0,RES_hh_fech!X30/RES_summary!X$19)</f>
        <v>10.347992915907199</v>
      </c>
      <c r="Y30" s="72">
        <f>IF(RES_hh_fech!Y30=0,0,RES_hh_fech!Y30/RES_summary!Y$19)</f>
        <v>10.074370084873774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9.742410714612797</v>
      </c>
      <c r="C32" s="77">
        <f>IF(RES_hh_fech!C32=0,0,RES_hh_fech!C32/RES_summary!C$19)</f>
        <v>10.033755753645021</v>
      </c>
      <c r="D32" s="77">
        <f>IF(RES_hh_fech!D32=0,0,RES_hh_fech!D32/RES_summary!D$19)</f>
        <v>10.240183011521767</v>
      </c>
      <c r="E32" s="77">
        <f>IF(RES_hh_fech!E32=0,0,RES_hh_fech!E32/RES_summary!E$19)</f>
        <v>10.404674180296462</v>
      </c>
      <c r="F32" s="77">
        <f>IF(RES_hh_fech!F32=0,0,RES_hh_fech!F32/RES_summary!F$19)</f>
        <v>10.638093943640889</v>
      </c>
      <c r="G32" s="77">
        <f>IF(RES_hh_fech!G32=0,0,RES_hh_fech!G32/RES_summary!G$19)</f>
        <v>10.786778178966882</v>
      </c>
      <c r="H32" s="77">
        <f>IF(RES_hh_fech!H32=0,0,RES_hh_fech!H32/RES_summary!H$19)</f>
        <v>10.547537325696126</v>
      </c>
      <c r="I32" s="77">
        <f>IF(RES_hh_fech!I32=0,0,RES_hh_fech!I32/RES_summary!I$19)</f>
        <v>9.9520272585774503</v>
      </c>
      <c r="J32" s="77">
        <f>IF(RES_hh_fech!J32=0,0,RES_hh_fech!J32/RES_summary!J$19)</f>
        <v>9.5377542299215108</v>
      </c>
      <c r="K32" s="77">
        <f>IF(RES_hh_fech!K32=0,0,RES_hh_fech!K32/RES_summary!K$19)</f>
        <v>9.453164365142527</v>
      </c>
      <c r="L32" s="77">
        <f>IF(RES_hh_fech!L32=0,0,RES_hh_fech!L32/RES_summary!L$19)</f>
        <v>9.611949572054959</v>
      </c>
      <c r="M32" s="77">
        <f>IF(RES_hh_fech!M32=0,0,RES_hh_fech!M32/RES_summary!M$19)</f>
        <v>8.7310036647845646</v>
      </c>
      <c r="N32" s="77">
        <f>IF(RES_hh_fech!N32=0,0,RES_hh_fech!N32/RES_summary!N$19)</f>
        <v>8.7413341323422244</v>
      </c>
      <c r="O32" s="77">
        <f>IF(RES_hh_fech!O32=0,0,RES_hh_fech!O32/RES_summary!O$19)</f>
        <v>8.5901324583173917</v>
      </c>
      <c r="P32" s="77">
        <f>IF(RES_hh_fech!P32=0,0,RES_hh_fech!P32/RES_summary!P$19)</f>
        <v>8.08834360506102</v>
      </c>
      <c r="Q32" s="77">
        <f>IF(RES_hh_fech!Q32=0,0,RES_hh_fech!Q32/RES_summary!Q$19)</f>
        <v>7.6168577724794639</v>
      </c>
      <c r="R32" s="77">
        <f>IF(RES_hh_fech!R32=0,0,RES_hh_fech!R32/RES_summary!R$19)</f>
        <v>7.3004088281194823</v>
      </c>
      <c r="S32" s="77">
        <f>IF(RES_hh_fech!S32=0,0,RES_hh_fech!S32/RES_summary!S$19)</f>
        <v>7.7806252827894067</v>
      </c>
      <c r="T32" s="77">
        <f>IF(RES_hh_fech!T32=0,0,RES_hh_fech!T32/RES_summary!T$19)</f>
        <v>7.3405300570803806</v>
      </c>
      <c r="U32" s="77">
        <f>IF(RES_hh_fech!U32=0,0,RES_hh_fech!U32/RES_summary!U$19)</f>
        <v>7.2365137960111312</v>
      </c>
      <c r="V32" s="77">
        <f>IF(RES_hh_fech!V32=0,0,RES_hh_fech!V32/RES_summary!V$19)</f>
        <v>6.9404026672756149</v>
      </c>
      <c r="W32" s="77">
        <f>IF(RES_hh_fech!W32=0,0,RES_hh_fech!W32/RES_summary!W$19)</f>
        <v>7.2233563727579977</v>
      </c>
      <c r="X32" s="77">
        <f>IF(RES_hh_fech!X32=0,0,RES_hh_fech!X32/RES_summary!X$19)</f>
        <v>8.1877114411010652</v>
      </c>
      <c r="Y32" s="77">
        <f>IF(RES_hh_fech!Y32=0,0,RES_hh_fech!Y32/RES_summary!Y$19)</f>
        <v>7.2089256403812429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131.40894090274119</v>
      </c>
      <c r="C3" s="65">
        <f>IF(RES_hh_tesh!C3=0,0,RES_hh_tesh!C3/RES_summary!C$19)</f>
        <v>140.15241127932285</v>
      </c>
      <c r="D3" s="65">
        <f>IF(RES_hh_tesh!D3=0,0,RES_hh_tesh!D3/RES_summary!D$19)</f>
        <v>134.94885979839674</v>
      </c>
      <c r="E3" s="65">
        <f>IF(RES_hh_tesh!E3=0,0,RES_hh_tesh!E3/RES_summary!E$19)</f>
        <v>132.95399354070327</v>
      </c>
      <c r="F3" s="65">
        <f>IF(RES_hh_tesh!F3=0,0,RES_hh_tesh!F3/RES_summary!F$19)</f>
        <v>129.23679581340176</v>
      </c>
      <c r="G3" s="65">
        <f>IF(RES_hh_tesh!G3=0,0,RES_hh_tesh!G3/RES_summary!G$19)</f>
        <v>127.07274269022068</v>
      </c>
      <c r="H3" s="65">
        <f>IF(RES_hh_tesh!H3=0,0,RES_hh_tesh!H3/RES_summary!H$19)</f>
        <v>128.99983652082793</v>
      </c>
      <c r="I3" s="65">
        <f>IF(RES_hh_tesh!I3=0,0,RES_hh_tesh!I3/RES_summary!I$19)</f>
        <v>111.27763853369558</v>
      </c>
      <c r="J3" s="65">
        <f>IF(RES_hh_tesh!J3=0,0,RES_hh_tesh!J3/RES_summary!J$19)</f>
        <v>126.15908427267155</v>
      </c>
      <c r="K3" s="65">
        <f>IF(RES_hh_tesh!K3=0,0,RES_hh_tesh!K3/RES_summary!K$19)</f>
        <v>120.42397680245463</v>
      </c>
      <c r="L3" s="65">
        <f>IF(RES_hh_tesh!L3=0,0,RES_hh_tesh!L3/RES_summary!L$19)</f>
        <v>130.91313866267694</v>
      </c>
      <c r="M3" s="65">
        <f>IF(RES_hh_tesh!M3=0,0,RES_hh_tesh!M3/RES_summary!M$19)</f>
        <v>116.36084290212005</v>
      </c>
      <c r="N3" s="65">
        <f>IF(RES_hh_tesh!N3=0,0,RES_hh_tesh!N3/RES_summary!N$19)</f>
        <v>123.33380427634397</v>
      </c>
      <c r="O3" s="65">
        <f>IF(RES_hh_tesh!O3=0,0,RES_hh_tesh!O3/RES_summary!O$19)</f>
        <v>132.99252316242112</v>
      </c>
      <c r="P3" s="65">
        <f>IF(RES_hh_tesh!P3=0,0,RES_hh_tesh!P3/RES_summary!P$19)</f>
        <v>111.49597588757727</v>
      </c>
      <c r="Q3" s="65">
        <f>IF(RES_hh_tesh!Q3=0,0,RES_hh_tesh!Q3/RES_summary!Q$19)</f>
        <v>113.00294845926224</v>
      </c>
      <c r="R3" s="65">
        <f>IF(RES_hh_tesh!R3=0,0,RES_hh_tesh!R3/RES_summary!R$19)</f>
        <v>118.23310910931461</v>
      </c>
      <c r="S3" s="65">
        <f>IF(RES_hh_tesh!S3=0,0,RES_hh_tesh!S3/RES_summary!S$19)</f>
        <v>119.17146734911671</v>
      </c>
      <c r="T3" s="65">
        <f>IF(RES_hh_tesh!T3=0,0,RES_hh_tesh!T3/RES_summary!T$19)</f>
        <v>118.18313191166465</v>
      </c>
      <c r="U3" s="65">
        <f>IF(RES_hh_tesh!U3=0,0,RES_hh_tesh!U3/RES_summary!U$19)</f>
        <v>123.40696570134016</v>
      </c>
      <c r="V3" s="65">
        <f>IF(RES_hh_tesh!V3=0,0,RES_hh_tesh!V3/RES_summary!V$19)</f>
        <v>124.05573630780076</v>
      </c>
      <c r="W3" s="65">
        <f>IF(RES_hh_tesh!W3=0,0,RES_hh_tesh!W3/RES_summary!W$19)</f>
        <v>126.6022327253994</v>
      </c>
      <c r="X3" s="65">
        <f>IF(RES_hh_tesh!X3=0,0,RES_hh_tesh!X3/RES_summary!X$19)</f>
        <v>127.7805537284044</v>
      </c>
      <c r="Y3" s="65">
        <f>IF(RES_hh_tesh!Y3=0,0,RES_hh_tesh!Y3/RES_summary!Y$19)</f>
        <v>119.82771415575431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104.84203673179873</v>
      </c>
      <c r="C4" s="69">
        <f>IF(RES_hh_tesh!C4=0,0,RES_hh_tesh!C4/RES_summary!C$19)</f>
        <v>112.60655265693312</v>
      </c>
      <c r="D4" s="69">
        <f>IF(RES_hh_tesh!D4=0,0,RES_hh_tesh!D4/RES_summary!D$19)</f>
        <v>106.79736607284153</v>
      </c>
      <c r="E4" s="69">
        <f>IF(RES_hh_tesh!E4=0,0,RES_hh_tesh!E4/RES_summary!E$19)</f>
        <v>103.9243453013919</v>
      </c>
      <c r="F4" s="69">
        <f>IF(RES_hh_tesh!F4=0,0,RES_hh_tesh!F4/RES_summary!F$19)</f>
        <v>100.03117376272031</v>
      </c>
      <c r="G4" s="69">
        <f>IF(RES_hh_tesh!G4=0,0,RES_hh_tesh!G4/RES_summary!G$19)</f>
        <v>97.417919376466514</v>
      </c>
      <c r="H4" s="69">
        <f>IF(RES_hh_tesh!H4=0,0,RES_hh_tesh!H4/RES_summary!H$19)</f>
        <v>99.358800719434086</v>
      </c>
      <c r="I4" s="69">
        <f>IF(RES_hh_tesh!I4=0,0,RES_hh_tesh!I4/RES_summary!I$19)</f>
        <v>82.422367177638151</v>
      </c>
      <c r="J4" s="69">
        <f>IF(RES_hh_tesh!J4=0,0,RES_hh_tesh!J4/RES_summary!J$19)</f>
        <v>97.05341335749506</v>
      </c>
      <c r="K4" s="69">
        <f>IF(RES_hh_tesh!K4=0,0,RES_hh_tesh!K4/RES_summary!K$19)</f>
        <v>91.354915491494339</v>
      </c>
      <c r="L4" s="69">
        <f>IF(RES_hh_tesh!L4=0,0,RES_hh_tesh!L4/RES_summary!L$19)</f>
        <v>101.07947126853588</v>
      </c>
      <c r="M4" s="69">
        <f>IF(RES_hh_tesh!M4=0,0,RES_hh_tesh!M4/RES_summary!M$19)</f>
        <v>87.070100967946544</v>
      </c>
      <c r="N4" s="69">
        <f>IF(RES_hh_tesh!N4=0,0,RES_hh_tesh!N4/RES_summary!N$19)</f>
        <v>94.441845980315904</v>
      </c>
      <c r="O4" s="69">
        <f>IF(RES_hh_tesh!O4=0,0,RES_hh_tesh!O4/RES_summary!O$19)</f>
        <v>105.50731612456767</v>
      </c>
      <c r="P4" s="69">
        <f>IF(RES_hh_tesh!P4=0,0,RES_hh_tesh!P4/RES_summary!P$19)</f>
        <v>84.559030442460667</v>
      </c>
      <c r="Q4" s="69">
        <f>IF(RES_hh_tesh!Q4=0,0,RES_hh_tesh!Q4/RES_summary!Q$19)</f>
        <v>86.870588944193699</v>
      </c>
      <c r="R4" s="69">
        <f>IF(RES_hh_tesh!R4=0,0,RES_hh_tesh!R4/RES_summary!R$19)</f>
        <v>92.14876151836485</v>
      </c>
      <c r="S4" s="69">
        <f>IF(RES_hh_tesh!S4=0,0,RES_hh_tesh!S4/RES_summary!S$19)</f>
        <v>91.382183071837702</v>
      </c>
      <c r="T4" s="69">
        <f>IF(RES_hh_tesh!T4=0,0,RES_hh_tesh!T4/RES_summary!T$19)</f>
        <v>89.558273999928744</v>
      </c>
      <c r="U4" s="69">
        <f>IF(RES_hh_tesh!U4=0,0,RES_hh_tesh!U4/RES_summary!U$19)</f>
        <v>95.119963535660233</v>
      </c>
      <c r="V4" s="69">
        <f>IF(RES_hh_tesh!V4=0,0,RES_hh_tesh!V4/RES_summary!V$19)</f>
        <v>95.789071567245031</v>
      </c>
      <c r="W4" s="69">
        <f>IF(RES_hh_tesh!W4=0,0,RES_hh_tesh!W4/RES_summary!W$19)</f>
        <v>97.747630752153526</v>
      </c>
      <c r="X4" s="69">
        <f>IF(RES_hh_tesh!X4=0,0,RES_hh_tesh!X4/RES_summary!X$19)</f>
        <v>97.212226765217551</v>
      </c>
      <c r="Y4" s="69">
        <f>IF(RES_hh_tesh!Y4=0,0,RES_hh_tesh!Y4/RES_summary!Y$19)</f>
        <v>92.032145012043742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114.19176060751884</v>
      </c>
      <c r="C5" s="72">
        <f>IF(RES_hh_tesh!C5=0,0,RES_hh_tesh!C5/RES_summary!C$19)</f>
        <v>115.31863125549643</v>
      </c>
      <c r="D5" s="72">
        <f>IF(RES_hh_tesh!D5=0,0,RES_hh_tesh!D5/RES_summary!D$19)</f>
        <v>100.10020755289595</v>
      </c>
      <c r="E5" s="72">
        <f>IF(RES_hh_tesh!E5=0,0,RES_hh_tesh!E5/RES_summary!E$19)</f>
        <v>104.34600130725892</v>
      </c>
      <c r="F5" s="72">
        <f>IF(RES_hh_tesh!F5=0,0,RES_hh_tesh!F5/RES_summary!F$19)</f>
        <v>85.4529688777302</v>
      </c>
      <c r="G5" s="72">
        <f>IF(RES_hh_tesh!G5=0,0,RES_hh_tesh!G5/RES_summary!G$19)</f>
        <v>87.25423900795785</v>
      </c>
      <c r="H5" s="72">
        <f>IF(RES_hh_tesh!H5=0,0,RES_hh_tesh!H5/RES_summary!H$19)</f>
        <v>96.210560489232137</v>
      </c>
      <c r="I5" s="72">
        <f>IF(RES_hh_tesh!I5=0,0,RES_hh_tesh!I5/RES_summary!I$19)</f>
        <v>98.519179530166085</v>
      </c>
      <c r="J5" s="72">
        <f>IF(RES_hh_tesh!J5=0,0,RES_hh_tesh!J5/RES_summary!J$19)</f>
        <v>86.578971188294673</v>
      </c>
      <c r="K5" s="72">
        <f>IF(RES_hh_tesh!K5=0,0,RES_hh_tesh!K5/RES_summary!K$19)</f>
        <v>79.372372417251</v>
      </c>
      <c r="L5" s="72">
        <f>IF(RES_hh_tesh!L5=0,0,RES_hh_tesh!L5/RES_summary!L$19)</f>
        <v>119.04786974014532</v>
      </c>
      <c r="M5" s="72">
        <f>IF(RES_hh_tesh!M5=0,0,RES_hh_tesh!M5/RES_summary!M$19)</f>
        <v>102.6022806517617</v>
      </c>
      <c r="N5" s="72">
        <f>IF(RES_hh_tesh!N5=0,0,RES_hh_tesh!N5/RES_summary!N$19)</f>
        <v>91.053027485575285</v>
      </c>
      <c r="O5" s="72">
        <f>IF(RES_hh_tesh!O5=0,0,RES_hh_tesh!O5/RES_summary!O$19)</f>
        <v>95.106827613373341</v>
      </c>
      <c r="P5" s="72">
        <f>IF(RES_hh_tesh!P5=0,0,RES_hh_tesh!P5/RES_summary!P$19)</f>
        <v>84.101615093228176</v>
      </c>
      <c r="Q5" s="72">
        <f>IF(RES_hh_tesh!Q5=0,0,RES_hh_tesh!Q5/RES_summary!Q$19)</f>
        <v>91.863277214077087</v>
      </c>
      <c r="R5" s="72">
        <f>IF(RES_hh_tesh!R5=0,0,RES_hh_tesh!R5/RES_summary!R$19)</f>
        <v>86.288214942643492</v>
      </c>
      <c r="S5" s="72">
        <f>IF(RES_hh_tesh!S5=0,0,RES_hh_tesh!S5/RES_summary!S$19)</f>
        <v>90.809965331878331</v>
      </c>
      <c r="T5" s="72">
        <f>IF(RES_hh_tesh!T5=0,0,RES_hh_tesh!T5/RES_summary!T$19)</f>
        <v>99.598325149345513</v>
      </c>
      <c r="U5" s="72">
        <f>IF(RES_hh_tesh!U5=0,0,RES_hh_tesh!U5/RES_summary!U$19)</f>
        <v>83.273482644141467</v>
      </c>
      <c r="V5" s="72">
        <f>IF(RES_hh_tesh!V5=0,0,RES_hh_tesh!V5/RES_summary!V$19)</f>
        <v>85.915906704907783</v>
      </c>
      <c r="W5" s="72">
        <f>IF(RES_hh_tesh!W5=0,0,RES_hh_tesh!W5/RES_summary!W$19)</f>
        <v>100.99141915543825</v>
      </c>
      <c r="X5" s="72">
        <f>IF(RES_hh_tesh!X5=0,0,RES_hh_tesh!X5/RES_summary!X$19)</f>
        <v>90.389307415150768</v>
      </c>
      <c r="Y5" s="72">
        <f>IF(RES_hh_tesh!Y5=0,0,RES_hh_tesh!Y5/RES_summary!Y$19)</f>
        <v>95.084888223713818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109.88273063975841</v>
      </c>
      <c r="C6" s="72">
        <f>IF(RES_hh_tesh!C6=0,0,RES_hh_tesh!C6/RES_summary!C$19)</f>
        <v>112.3294008144068</v>
      </c>
      <c r="D6" s="72">
        <f>IF(RES_hh_tesh!D6=0,0,RES_hh_tesh!D6/RES_summary!D$19)</f>
        <v>100.43018014332736</v>
      </c>
      <c r="E6" s="72">
        <f>IF(RES_hh_tesh!E6=0,0,RES_hh_tesh!E6/RES_summary!E$19)</f>
        <v>87.160432052156835</v>
      </c>
      <c r="F6" s="72">
        <f>IF(RES_hh_tesh!F6=0,0,RES_hh_tesh!F6/RES_summary!F$19)</f>
        <v>113.98934906798189</v>
      </c>
      <c r="G6" s="72">
        <f>IF(RES_hh_tesh!G6=0,0,RES_hh_tesh!G6/RES_summary!G$19)</f>
        <v>99.465715026546022</v>
      </c>
      <c r="H6" s="72">
        <f>IF(RES_hh_tesh!H6=0,0,RES_hh_tesh!H6/RES_summary!H$19)</f>
        <v>107.37239697372591</v>
      </c>
      <c r="I6" s="72">
        <f>IF(RES_hh_tesh!I6=0,0,RES_hh_tesh!I6/RES_summary!I$19)</f>
        <v>67.393103131579821</v>
      </c>
      <c r="J6" s="72">
        <f>IF(RES_hh_tesh!J6=0,0,RES_hh_tesh!J6/RES_summary!J$19)</f>
        <v>94.040882608327649</v>
      </c>
      <c r="K6" s="72">
        <f>IF(RES_hh_tesh!K6=0,0,RES_hh_tesh!K6/RES_summary!K$19)</f>
        <v>90.01430223218965</v>
      </c>
      <c r="L6" s="72">
        <f>IF(RES_hh_tesh!L6=0,0,RES_hh_tesh!L6/RES_summary!L$19)</f>
        <v>99.337508886664196</v>
      </c>
      <c r="M6" s="72">
        <f>IF(RES_hh_tesh!M6=0,0,RES_hh_tesh!M6/RES_summary!M$19)</f>
        <v>91.83896163987076</v>
      </c>
      <c r="N6" s="72">
        <f>IF(RES_hh_tesh!N6=0,0,RES_hh_tesh!N6/RES_summary!N$19)</f>
        <v>85.890466411821251</v>
      </c>
      <c r="O6" s="72">
        <f>IF(RES_hh_tesh!O6=0,0,RES_hh_tesh!O6/RES_summary!O$19)</f>
        <v>108.08942554745464</v>
      </c>
      <c r="P6" s="72">
        <f>IF(RES_hh_tesh!P6=0,0,RES_hh_tesh!P6/RES_summary!P$19)</f>
        <v>87.373009891937997</v>
      </c>
      <c r="Q6" s="72">
        <f>IF(RES_hh_tesh!Q6=0,0,RES_hh_tesh!Q6/RES_summary!Q$19)</f>
        <v>72.585891052057249</v>
      </c>
      <c r="R6" s="72">
        <f>IF(RES_hh_tesh!R6=0,0,RES_hh_tesh!R6/RES_summary!R$19)</f>
        <v>93.48729636410755</v>
      </c>
      <c r="S6" s="72">
        <f>IF(RES_hh_tesh!S6=0,0,RES_hh_tesh!S6/RES_summary!S$19)</f>
        <v>69.718420983112935</v>
      </c>
      <c r="T6" s="72">
        <f>IF(RES_hh_tesh!T6=0,0,RES_hh_tesh!T6/RES_summary!T$19)</f>
        <v>103.13481743033751</v>
      </c>
      <c r="U6" s="72">
        <f>IF(RES_hh_tesh!U6=0,0,RES_hh_tesh!U6/RES_summary!U$19)</f>
        <v>90.933901108452787</v>
      </c>
      <c r="V6" s="72">
        <f>IF(RES_hh_tesh!V6=0,0,RES_hh_tesh!V6/RES_summary!V$19)</f>
        <v>98.681442948069815</v>
      </c>
      <c r="W6" s="72">
        <f>IF(RES_hh_tesh!W6=0,0,RES_hh_tesh!W6/RES_summary!W$19)</f>
        <v>93.880498444262727</v>
      </c>
      <c r="X6" s="72">
        <f>IF(RES_hh_tesh!X6=0,0,RES_hh_tesh!X6/RES_summary!X$19)</f>
        <v>106.52650438254423</v>
      </c>
      <c r="Y6" s="72">
        <f>IF(RES_hh_tesh!Y6=0,0,RES_hh_tesh!Y6/RES_summary!Y$19)</f>
        <v>78.28496488819863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99.102738613024712</v>
      </c>
      <c r="C7" s="72">
        <f>IF(RES_hh_tesh!C7=0,0,RES_hh_tesh!C7/RES_summary!C$19)</f>
        <v>114.98200793176818</v>
      </c>
      <c r="D7" s="72">
        <f>IF(RES_hh_tesh!D7=0,0,RES_hh_tesh!D7/RES_summary!D$19)</f>
        <v>103.46826598702873</v>
      </c>
      <c r="E7" s="72">
        <f>IF(RES_hh_tesh!E7=0,0,RES_hh_tesh!E7/RES_summary!E$19)</f>
        <v>102.48047001622582</v>
      </c>
      <c r="F7" s="72">
        <f>IF(RES_hh_tesh!F7=0,0,RES_hh_tesh!F7/RES_summary!F$19)</f>
        <v>94.730616050836247</v>
      </c>
      <c r="G7" s="72">
        <f>IF(RES_hh_tesh!G7=0,0,RES_hh_tesh!G7/RES_summary!G$19)</f>
        <v>96.228424682377977</v>
      </c>
      <c r="H7" s="72">
        <f>IF(RES_hh_tesh!H7=0,0,RES_hh_tesh!H7/RES_summary!H$19)</f>
        <v>106.09909036070607</v>
      </c>
      <c r="I7" s="72">
        <f>IF(RES_hh_tesh!I7=0,0,RES_hh_tesh!I7/RES_summary!I$19)</f>
        <v>66.230587139326289</v>
      </c>
      <c r="J7" s="72">
        <f>IF(RES_hh_tesh!J7=0,0,RES_hh_tesh!J7/RES_summary!J$19)</f>
        <v>101.27732197715959</v>
      </c>
      <c r="K7" s="72">
        <f>IF(RES_hh_tesh!K7=0,0,RES_hh_tesh!K7/RES_summary!K$19)</f>
        <v>91.296474118976562</v>
      </c>
      <c r="L7" s="72">
        <f>IF(RES_hh_tesh!L7=0,0,RES_hh_tesh!L7/RES_summary!L$19)</f>
        <v>96.562511616652941</v>
      </c>
      <c r="M7" s="72">
        <f>IF(RES_hh_tesh!M7=0,0,RES_hh_tesh!M7/RES_summary!M$19)</f>
        <v>83.556658949891727</v>
      </c>
      <c r="N7" s="72">
        <f>IF(RES_hh_tesh!N7=0,0,RES_hh_tesh!N7/RES_summary!N$19)</f>
        <v>90.870773825279556</v>
      </c>
      <c r="O7" s="72">
        <f>IF(RES_hh_tesh!O7=0,0,RES_hh_tesh!O7/RES_summary!O$19)</f>
        <v>104.16328745688899</v>
      </c>
      <c r="P7" s="72">
        <f>IF(RES_hh_tesh!P7=0,0,RES_hh_tesh!P7/RES_summary!P$19)</f>
        <v>86.846926663178806</v>
      </c>
      <c r="Q7" s="72">
        <f>IF(RES_hh_tesh!Q7=0,0,RES_hh_tesh!Q7/RES_summary!Q$19)</f>
        <v>85.807816823121243</v>
      </c>
      <c r="R7" s="72">
        <f>IF(RES_hh_tesh!R7=0,0,RES_hh_tesh!R7/RES_summary!R$19)</f>
        <v>88.126485486504123</v>
      </c>
      <c r="S7" s="72">
        <f>IF(RES_hh_tesh!S7=0,0,RES_hh_tesh!S7/RES_summary!S$19)</f>
        <v>91.046240398725871</v>
      </c>
      <c r="T7" s="72">
        <f>IF(RES_hh_tesh!T7=0,0,RES_hh_tesh!T7/RES_summary!T$19)</f>
        <v>81.361375960452904</v>
      </c>
      <c r="U7" s="72">
        <f>IF(RES_hh_tesh!U7=0,0,RES_hh_tesh!U7/RES_summary!U$19)</f>
        <v>97.009170402434236</v>
      </c>
      <c r="V7" s="72">
        <f>IF(RES_hh_tesh!V7=0,0,RES_hh_tesh!V7/RES_summary!V$19)</f>
        <v>111.52954630941277</v>
      </c>
      <c r="W7" s="72">
        <f>IF(RES_hh_tesh!W7=0,0,RES_hh_tesh!W7/RES_summary!W$19)</f>
        <v>70.137416183839491</v>
      </c>
      <c r="X7" s="72">
        <f>IF(RES_hh_tesh!X7=0,0,RES_hh_tesh!X7/RES_summary!X$19)</f>
        <v>99.815768887872864</v>
      </c>
      <c r="Y7" s="72">
        <f>IF(RES_hh_tesh!Y7=0,0,RES_hh_tesh!Y7/RES_summary!Y$19)</f>
        <v>93.150875418585358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103.2555567077673</v>
      </c>
      <c r="C8" s="72">
        <f>IF(RES_hh_tesh!C8=0,0,RES_hh_tesh!C8/RES_summary!C$19)</f>
        <v>107.54146116868246</v>
      </c>
      <c r="D8" s="72">
        <f>IF(RES_hh_tesh!D8=0,0,RES_hh_tesh!D8/RES_summary!D$19)</f>
        <v>104.72667788853192</v>
      </c>
      <c r="E8" s="72">
        <f>IF(RES_hh_tesh!E8=0,0,RES_hh_tesh!E8/RES_summary!E$19)</f>
        <v>102.90453602346577</v>
      </c>
      <c r="F8" s="72">
        <f>IF(RES_hh_tesh!F8=0,0,RES_hh_tesh!F8/RES_summary!F$19)</f>
        <v>98.936516481217083</v>
      </c>
      <c r="G8" s="72">
        <f>IF(RES_hh_tesh!G8=0,0,RES_hh_tesh!G8/RES_summary!G$19)</f>
        <v>95.484990634027355</v>
      </c>
      <c r="H8" s="72">
        <f>IF(RES_hh_tesh!H8=0,0,RES_hh_tesh!H8/RES_summary!H$19)</f>
        <v>94.060188107043302</v>
      </c>
      <c r="I8" s="72">
        <f>IF(RES_hh_tesh!I8=0,0,RES_hh_tesh!I8/RES_summary!I$19)</f>
        <v>85.59123153027781</v>
      </c>
      <c r="J8" s="72">
        <f>IF(RES_hh_tesh!J8=0,0,RES_hh_tesh!J8/RES_summary!J$19)</f>
        <v>91.763613230368563</v>
      </c>
      <c r="K8" s="72">
        <f>IF(RES_hh_tesh!K8=0,0,RES_hh_tesh!K8/RES_summary!K$19)</f>
        <v>90.15003523493759</v>
      </c>
      <c r="L8" s="72">
        <f>IF(RES_hh_tesh!L8=0,0,RES_hh_tesh!L8/RES_summary!L$19)</f>
        <v>99.489222147044117</v>
      </c>
      <c r="M8" s="72">
        <f>IF(RES_hh_tesh!M8=0,0,RES_hh_tesh!M8/RES_summary!M$19)</f>
        <v>83.740054795378697</v>
      </c>
      <c r="N8" s="72">
        <f>IF(RES_hh_tesh!N8=0,0,RES_hh_tesh!N8/RES_summary!N$19)</f>
        <v>94.215267557234142</v>
      </c>
      <c r="O8" s="72">
        <f>IF(RES_hh_tesh!O8=0,0,RES_hh_tesh!O8/RES_summary!O$19)</f>
        <v>102.81771938670835</v>
      </c>
      <c r="P8" s="72">
        <f>IF(RES_hh_tesh!P8=0,0,RES_hh_tesh!P8/RES_summary!P$19)</f>
        <v>80.473857591613935</v>
      </c>
      <c r="Q8" s="72">
        <f>IF(RES_hh_tesh!Q8=0,0,RES_hh_tesh!Q8/RES_summary!Q$19)</f>
        <v>84.194601209340931</v>
      </c>
      <c r="R8" s="72">
        <f>IF(RES_hh_tesh!R8=0,0,RES_hh_tesh!R8/RES_summary!R$19)</f>
        <v>92.661328437176692</v>
      </c>
      <c r="S8" s="72">
        <f>IF(RES_hh_tesh!S8=0,0,RES_hh_tesh!S8/RES_summary!S$19)</f>
        <v>88.946254068496373</v>
      </c>
      <c r="T8" s="72">
        <f>IF(RES_hh_tesh!T8=0,0,RES_hh_tesh!T8/RES_summary!T$19)</f>
        <v>89.806777362044102</v>
      </c>
      <c r="U8" s="72">
        <f>IF(RES_hh_tesh!U8=0,0,RES_hh_tesh!U8/RES_summary!U$19)</f>
        <v>91.98872028561982</v>
      </c>
      <c r="V8" s="72">
        <f>IF(RES_hh_tesh!V8=0,0,RES_hh_tesh!V8/RES_summary!V$19)</f>
        <v>89.45237670257174</v>
      </c>
      <c r="W8" s="72">
        <f>IF(RES_hh_tesh!W8=0,0,RES_hh_tesh!W8/RES_summary!W$19)</f>
        <v>105.13272832472708</v>
      </c>
      <c r="X8" s="72">
        <f>IF(RES_hh_tesh!X8=0,0,RES_hh_tesh!X8/RES_summary!X$19)</f>
        <v>91.148623188930102</v>
      </c>
      <c r="Y8" s="72">
        <f>IF(RES_hh_tesh!Y8=0,0,RES_hh_tesh!Y8/RES_summary!Y$19)</f>
        <v>89.995419887911936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105.25842782939922</v>
      </c>
      <c r="C9" s="72">
        <f>IF(RES_hh_tesh!C9=0,0,RES_hh_tesh!C9/RES_summary!C$19)</f>
        <v>107.90504353079204</v>
      </c>
      <c r="D9" s="72">
        <f>IF(RES_hh_tesh!D9=0,0,RES_hh_tesh!D9/RES_summary!D$19)</f>
        <v>101.73326846907646</v>
      </c>
      <c r="E9" s="72">
        <f>IF(RES_hh_tesh!E9=0,0,RES_hh_tesh!E9/RES_summary!E$19)</f>
        <v>107.32728183900142</v>
      </c>
      <c r="F9" s="72">
        <f>IF(RES_hh_tesh!F9=0,0,RES_hh_tesh!F9/RES_summary!F$19)</f>
        <v>98.595878505661261</v>
      </c>
      <c r="G9" s="72">
        <f>IF(RES_hh_tesh!G9=0,0,RES_hh_tesh!G9/RES_summary!G$19)</f>
        <v>89.47854283989939</v>
      </c>
      <c r="H9" s="72">
        <f>IF(RES_hh_tesh!H9=0,0,RES_hh_tesh!H9/RES_summary!H$19)</f>
        <v>95.329099154933928</v>
      </c>
      <c r="I9" s="72">
        <f>IF(RES_hh_tesh!I9=0,0,RES_hh_tesh!I9/RES_summary!I$19)</f>
        <v>87.897922715703174</v>
      </c>
      <c r="J9" s="72">
        <f>IF(RES_hh_tesh!J9=0,0,RES_hh_tesh!J9/RES_summary!J$19)</f>
        <v>100.27954757132046</v>
      </c>
      <c r="K9" s="72">
        <f>IF(RES_hh_tesh!K9=0,0,RES_hh_tesh!K9/RES_summary!K$19)</f>
        <v>86.676141964338441</v>
      </c>
      <c r="L9" s="72">
        <f>IF(RES_hh_tesh!L9=0,0,RES_hh_tesh!L9/RES_summary!L$19)</f>
        <v>99.859613118746083</v>
      </c>
      <c r="M9" s="72">
        <f>IF(RES_hh_tesh!M9=0,0,RES_hh_tesh!M9/RES_summary!M$19)</f>
        <v>86.570256323242219</v>
      </c>
      <c r="N9" s="72">
        <f>IF(RES_hh_tesh!N9=0,0,RES_hh_tesh!N9/RES_summary!N$19)</f>
        <v>103.81133057232164</v>
      </c>
      <c r="O9" s="72">
        <f>IF(RES_hh_tesh!O9=0,0,RES_hh_tesh!O9/RES_summary!O$19)</f>
        <v>106.99736284485931</v>
      </c>
      <c r="P9" s="72">
        <f>IF(RES_hh_tesh!P9=0,0,RES_hh_tesh!P9/RES_summary!P$19)</f>
        <v>82.74999431900703</v>
      </c>
      <c r="Q9" s="72">
        <f>IF(RES_hh_tesh!Q9=0,0,RES_hh_tesh!Q9/RES_summary!Q$19)</f>
        <v>87.113943656094833</v>
      </c>
      <c r="R9" s="72">
        <f>IF(RES_hh_tesh!R9=0,0,RES_hh_tesh!R9/RES_summary!R$19)</f>
        <v>85.759527024197453</v>
      </c>
      <c r="S9" s="72">
        <f>IF(RES_hh_tesh!S9=0,0,RES_hh_tesh!S9/RES_summary!S$19)</f>
        <v>88.47188634896095</v>
      </c>
      <c r="T9" s="72">
        <f>IF(RES_hh_tesh!T9=0,0,RES_hh_tesh!T9/RES_summary!T$19)</f>
        <v>92.138448705041242</v>
      </c>
      <c r="U9" s="72">
        <f>IF(RES_hh_tesh!U9=0,0,RES_hh_tesh!U9/RES_summary!U$19)</f>
        <v>95.312784888579316</v>
      </c>
      <c r="V9" s="72">
        <f>IF(RES_hh_tesh!V9=0,0,RES_hh_tesh!V9/RES_summary!V$19)</f>
        <v>87.143932582416568</v>
      </c>
      <c r="W9" s="72">
        <f>IF(RES_hh_tesh!W9=0,0,RES_hh_tesh!W9/RES_summary!W$19)</f>
        <v>99.734147062655339</v>
      </c>
      <c r="X9" s="72">
        <f>IF(RES_hh_tesh!X9=0,0,RES_hh_tesh!X9/RES_summary!X$19)</f>
        <v>106.77896719320238</v>
      </c>
      <c r="Y9" s="72">
        <f>IF(RES_hh_tesh!Y9=0,0,RES_hh_tesh!Y9/RES_summary!Y$19)</f>
        <v>85.392708142439261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87.383662685322165</v>
      </c>
      <c r="F10" s="72">
        <f>IF(RES_hh_tesh!F10=0,0,RES_hh_tesh!F10/RES_summary!F$19)</f>
        <v>122.50230275611661</v>
      </c>
      <c r="G10" s="72">
        <f>IF(RES_hh_tesh!G10=0,0,RES_hh_tesh!G10/RES_summary!G$19)</f>
        <v>102.43687579003652</v>
      </c>
      <c r="H10" s="72">
        <f>IF(RES_hh_tesh!H10=0,0,RES_hh_tesh!H10/RES_summary!H$19)</f>
        <v>94.779243613279959</v>
      </c>
      <c r="I10" s="72">
        <f>IF(RES_hh_tesh!I10=0,0,RES_hh_tesh!I10/RES_summary!I$19)</f>
        <v>75.101896513665025</v>
      </c>
      <c r="J10" s="72">
        <f>IF(RES_hh_tesh!J10=0,0,RES_hh_tesh!J10/RES_summary!J$19)</f>
        <v>82.345720118069963</v>
      </c>
      <c r="K10" s="72">
        <f>IF(RES_hh_tesh!K10=0,0,RES_hh_tesh!K10/RES_summary!K$19)</f>
        <v>82.626780407214625</v>
      </c>
      <c r="L10" s="72">
        <f>IF(RES_hh_tesh!L10=0,0,RES_hh_tesh!L10/RES_summary!L$19)</f>
        <v>102.50894246060909</v>
      </c>
      <c r="M10" s="72">
        <f>IF(RES_hh_tesh!M10=0,0,RES_hh_tesh!M10/RES_summary!M$19)</f>
        <v>90.142806666601004</v>
      </c>
      <c r="N10" s="72">
        <f>IF(RES_hh_tesh!N10=0,0,RES_hh_tesh!N10/RES_summary!N$19)</f>
        <v>102.51580743790811</v>
      </c>
      <c r="O10" s="72">
        <f>IF(RES_hh_tesh!O10=0,0,RES_hh_tesh!O10/RES_summary!O$19)</f>
        <v>99.282258406935966</v>
      </c>
      <c r="P10" s="72">
        <f>IF(RES_hh_tesh!P10=0,0,RES_hh_tesh!P10/RES_summary!P$19)</f>
        <v>82.292680642494545</v>
      </c>
      <c r="Q10" s="72">
        <f>IF(RES_hh_tesh!Q10=0,0,RES_hh_tesh!Q10/RES_summary!Q$19)</f>
        <v>84.526075608182481</v>
      </c>
      <c r="R10" s="72">
        <f>IF(RES_hh_tesh!R10=0,0,RES_hh_tesh!R10/RES_summary!R$19)</f>
        <v>104.61769826899861</v>
      </c>
      <c r="S10" s="72">
        <f>IF(RES_hh_tesh!S10=0,0,RES_hh_tesh!S10/RES_summary!S$19)</f>
        <v>98.611084171296184</v>
      </c>
      <c r="T10" s="72">
        <f>IF(RES_hh_tesh!T10=0,0,RES_hh_tesh!T10/RES_summary!T$19)</f>
        <v>80.797749597962721</v>
      </c>
      <c r="U10" s="72">
        <f>IF(RES_hh_tesh!U10=0,0,RES_hh_tesh!U10/RES_summary!U$19)</f>
        <v>87.918190593469177</v>
      </c>
      <c r="V10" s="72">
        <f>IF(RES_hh_tesh!V10=0,0,RES_hh_tesh!V10/RES_summary!V$19)</f>
        <v>78.877212180790281</v>
      </c>
      <c r="W10" s="72">
        <f>IF(RES_hh_tesh!W10=0,0,RES_hh_tesh!W10/RES_summary!W$19)</f>
        <v>111.51825023402721</v>
      </c>
      <c r="X10" s="72">
        <f>IF(RES_hh_tesh!X10=0,0,RES_hh_tesh!X10/RES_summary!X$19)</f>
        <v>94.305560390161347</v>
      </c>
      <c r="Y10" s="72">
        <f>IF(RES_hh_tesh!Y10=0,0,RES_hh_tesh!Y10/RES_summary!Y$19)</f>
        <v>98.387202517951806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106.2872314075757</v>
      </c>
      <c r="C11" s="72">
        <f>IF(RES_hh_tesh!C11=0,0,RES_hh_tesh!C11/RES_summary!C$19)</f>
        <v>109.64874687993112</v>
      </c>
      <c r="D11" s="72">
        <f>IF(RES_hh_tesh!D11=0,0,RES_hh_tesh!D11/RES_summary!D$19)</f>
        <v>109.88805168537239</v>
      </c>
      <c r="E11" s="72">
        <f>IF(RES_hh_tesh!E11=0,0,RES_hh_tesh!E11/RES_summary!E$19)</f>
        <v>96.039725146992069</v>
      </c>
      <c r="F11" s="72">
        <f>IF(RES_hh_tesh!F11=0,0,RES_hh_tesh!F11/RES_summary!F$19)</f>
        <v>102.65930303819081</v>
      </c>
      <c r="G11" s="72">
        <f>IF(RES_hh_tesh!G11=0,0,RES_hh_tesh!G11/RES_summary!G$19)</f>
        <v>100.55550261592727</v>
      </c>
      <c r="H11" s="72">
        <f>IF(RES_hh_tesh!H11=0,0,RES_hh_tesh!H11/RES_summary!H$19)</f>
        <v>94.251978370080678</v>
      </c>
      <c r="I11" s="72">
        <f>IF(RES_hh_tesh!I11=0,0,RES_hh_tesh!I11/RES_summary!I$19)</f>
        <v>86.27050546214754</v>
      </c>
      <c r="J11" s="72">
        <f>IF(RES_hh_tesh!J11=0,0,RES_hh_tesh!J11/RES_summary!J$19)</f>
        <v>93.398378070027974</v>
      </c>
      <c r="K11" s="72">
        <f>IF(RES_hh_tesh!K11=0,0,RES_hh_tesh!K11/RES_summary!K$19)</f>
        <v>90.767002821551529</v>
      </c>
      <c r="L11" s="72">
        <f>IF(RES_hh_tesh!L11=0,0,RES_hh_tesh!L11/RES_summary!L$19)</f>
        <v>102.29468650729011</v>
      </c>
      <c r="M11" s="72">
        <f>IF(RES_hh_tesh!M11=0,0,RES_hh_tesh!M11/RES_summary!M$19)</f>
        <v>90.225871697899521</v>
      </c>
      <c r="N11" s="72">
        <f>IF(RES_hh_tesh!N11=0,0,RES_hh_tesh!N11/RES_summary!N$19)</f>
        <v>78.916315706864452</v>
      </c>
      <c r="O11" s="72">
        <f>IF(RES_hh_tesh!O11=0,0,RES_hh_tesh!O11/RES_summary!O$19)</f>
        <v>107.09993235986678</v>
      </c>
      <c r="P11" s="72">
        <f>IF(RES_hh_tesh!P11=0,0,RES_hh_tesh!P11/RES_summary!P$19)</f>
        <v>83.650576568609409</v>
      </c>
      <c r="Q11" s="72">
        <f>IF(RES_hh_tesh!Q11=0,0,RES_hh_tesh!Q11/RES_summary!Q$19)</f>
        <v>87.689358094180946</v>
      </c>
      <c r="R11" s="72">
        <f>IF(RES_hh_tesh!R11=0,0,RES_hh_tesh!R11/RES_summary!R$19)</f>
        <v>94.51293191502495</v>
      </c>
      <c r="S11" s="72">
        <f>IF(RES_hh_tesh!S11=0,0,RES_hh_tesh!S11/RES_summary!S$19)</f>
        <v>96.000779013338843</v>
      </c>
      <c r="T11" s="72">
        <f>IF(RES_hh_tesh!T11=0,0,RES_hh_tesh!T11/RES_summary!T$19)</f>
        <v>84.301215429932981</v>
      </c>
      <c r="U11" s="72">
        <f>IF(RES_hh_tesh!U11=0,0,RES_hh_tesh!U11/RES_summary!U$19)</f>
        <v>94.974266723555971</v>
      </c>
      <c r="V11" s="72">
        <f>IF(RES_hh_tesh!V11=0,0,RES_hh_tesh!V11/RES_summary!V$19)</f>
        <v>96.187110735322676</v>
      </c>
      <c r="W11" s="72">
        <f>IF(RES_hh_tesh!W11=0,0,RES_hh_tesh!W11/RES_summary!W$19)</f>
        <v>98.025681006629412</v>
      </c>
      <c r="X11" s="72">
        <f>IF(RES_hh_tesh!X11=0,0,RES_hh_tesh!X11/RES_summary!X$19)</f>
        <v>93.682616666285526</v>
      </c>
      <c r="Y11" s="72">
        <f>IF(RES_hh_tesh!Y11=0,0,RES_hh_tesh!Y11/RES_summary!Y$19)</f>
        <v>92.908247411460053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95.872665505958324</v>
      </c>
      <c r="C12" s="72">
        <f>IF(RES_hh_tesh!C12=0,0,RES_hh_tesh!C12/RES_summary!C$19)</f>
        <v>109.30386874393022</v>
      </c>
      <c r="D12" s="72">
        <f>IF(RES_hh_tesh!D12=0,0,RES_hh_tesh!D12/RES_summary!D$19)</f>
        <v>108.57283510052419</v>
      </c>
      <c r="E12" s="72">
        <f>IF(RES_hh_tesh!E12=0,0,RES_hh_tesh!E12/RES_summary!E$19)</f>
        <v>110.71912453359823</v>
      </c>
      <c r="F12" s="72">
        <f>IF(RES_hh_tesh!F12=0,0,RES_hh_tesh!F12/RES_summary!F$19)</f>
        <v>99.252165979823843</v>
      </c>
      <c r="G12" s="72">
        <f>IF(RES_hh_tesh!G12=0,0,RES_hh_tesh!G12/RES_summary!G$19)</f>
        <v>90.634679542990767</v>
      </c>
      <c r="H12" s="72">
        <f>IF(RES_hh_tesh!H12=0,0,RES_hh_tesh!H12/RES_summary!H$19)</f>
        <v>90.374204132019486</v>
      </c>
      <c r="I12" s="72">
        <f>IF(RES_hh_tesh!I12=0,0,RES_hh_tesh!I12/RES_summary!I$19)</f>
        <v>88.517840218113378</v>
      </c>
      <c r="J12" s="72">
        <f>IF(RES_hh_tesh!J12=0,0,RES_hh_tesh!J12/RES_summary!J$19)</f>
        <v>93.69703070077378</v>
      </c>
      <c r="K12" s="72">
        <f>IF(RES_hh_tesh!K12=0,0,RES_hh_tesh!K12/RES_summary!K$19)</f>
        <v>93.578105583930395</v>
      </c>
      <c r="L12" s="72">
        <f>IF(RES_hh_tesh!L12=0,0,RES_hh_tesh!L12/RES_summary!L$19)</f>
        <v>94.79200755881979</v>
      </c>
      <c r="M12" s="72">
        <f>IF(RES_hh_tesh!M12=0,0,RES_hh_tesh!M12/RES_summary!M$19)</f>
        <v>93.136555663595175</v>
      </c>
      <c r="N12" s="72">
        <f>IF(RES_hh_tesh!N12=0,0,RES_hh_tesh!N12/RES_summary!N$19)</f>
        <v>94.635223064162247</v>
      </c>
      <c r="O12" s="72">
        <f>IF(RES_hh_tesh!O12=0,0,RES_hh_tesh!O12/RES_summary!O$19)</f>
        <v>95.162939745505795</v>
      </c>
      <c r="P12" s="72">
        <f>IF(RES_hh_tesh!P12=0,0,RES_hh_tesh!P12/RES_summary!P$19)</f>
        <v>90.342025452565466</v>
      </c>
      <c r="Q12" s="72">
        <f>IF(RES_hh_tesh!Q12=0,0,RES_hh_tesh!Q12/RES_summary!Q$19)</f>
        <v>88.946087328380358</v>
      </c>
      <c r="R12" s="72">
        <f>IF(RES_hh_tesh!R12=0,0,RES_hh_tesh!R12/RES_summary!R$19)</f>
        <v>89.627657228341022</v>
      </c>
      <c r="S12" s="72">
        <f>IF(RES_hh_tesh!S12=0,0,RES_hh_tesh!S12/RES_summary!S$19)</f>
        <v>91.168311295746179</v>
      </c>
      <c r="T12" s="72">
        <f>IF(RES_hh_tesh!T12=0,0,RES_hh_tesh!T12/RES_summary!T$19)</f>
        <v>91.598840162434243</v>
      </c>
      <c r="U12" s="72">
        <f>IF(RES_hh_tesh!U12=0,0,RES_hh_tesh!U12/RES_summary!U$19)</f>
        <v>93.657233842634383</v>
      </c>
      <c r="V12" s="72">
        <f>IF(RES_hh_tesh!V12=0,0,RES_hh_tesh!V12/RES_summary!V$19)</f>
        <v>94.752090189767472</v>
      </c>
      <c r="W12" s="72">
        <f>IF(RES_hh_tesh!W12=0,0,RES_hh_tesh!W12/RES_summary!W$19)</f>
        <v>92.886806259864329</v>
      </c>
      <c r="X12" s="72">
        <f>IF(RES_hh_tesh!X12=0,0,RES_hh_tesh!X12/RES_summary!X$19)</f>
        <v>94.10192938678081</v>
      </c>
      <c r="Y12" s="72">
        <f>IF(RES_hh_tesh!Y12=0,0,RES_hh_tesh!Y12/RES_summary!Y$19)</f>
        <v>98.75764787414478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102.56845333021869</v>
      </c>
      <c r="C13" s="74">
        <f>IF(RES_hh_tesh!C13=0,0,RES_hh_tesh!C13/RES_summary!C$19)</f>
        <v>111.14995054380361</v>
      </c>
      <c r="D13" s="74">
        <f>IF(RES_hh_tesh!D13=0,0,RES_hh_tesh!D13/RES_summary!D$19)</f>
        <v>106.68936590415579</v>
      </c>
      <c r="E13" s="74">
        <f>IF(RES_hh_tesh!E13=0,0,RES_hh_tesh!E13/RES_summary!E$19)</f>
        <v>106.36665911551924</v>
      </c>
      <c r="F13" s="74">
        <f>IF(RES_hh_tesh!F13=0,0,RES_hh_tesh!F13/RES_summary!F$19)</f>
        <v>101.66549264415849</v>
      </c>
      <c r="G13" s="74">
        <f>IF(RES_hh_tesh!G13=0,0,RES_hh_tesh!G13/RES_summary!G$19)</f>
        <v>98.938735317649588</v>
      </c>
      <c r="H13" s="74">
        <f>IF(RES_hh_tesh!H13=0,0,RES_hh_tesh!H13/RES_summary!H$19)</f>
        <v>98.287740687871931</v>
      </c>
      <c r="I13" s="74">
        <f>IF(RES_hh_tesh!I13=0,0,RES_hh_tesh!I13/RES_summary!I$19)</f>
        <v>85.266263901160869</v>
      </c>
      <c r="J13" s="74">
        <f>IF(RES_hh_tesh!J13=0,0,RES_hh_tesh!J13/RES_summary!J$19)</f>
        <v>95.341562892222115</v>
      </c>
      <c r="K13" s="74">
        <f>IF(RES_hh_tesh!K13=0,0,RES_hh_tesh!K13/RES_summary!K$19)</f>
        <v>91.675582077276658</v>
      </c>
      <c r="L13" s="74">
        <f>IF(RES_hh_tesh!L13=0,0,RES_hh_tesh!L13/RES_summary!L$19)</f>
        <v>101.44793618709065</v>
      </c>
      <c r="M13" s="74">
        <f>IF(RES_hh_tesh!M13=0,0,RES_hh_tesh!M13/RES_summary!M$19)</f>
        <v>87.252311658084537</v>
      </c>
      <c r="N13" s="74">
        <f>IF(RES_hh_tesh!N13=0,0,RES_hh_tesh!N13/RES_summary!N$19)</f>
        <v>94.75147303450845</v>
      </c>
      <c r="O13" s="74">
        <f>IF(RES_hh_tesh!O13=0,0,RES_hh_tesh!O13/RES_summary!O$19)</f>
        <v>105.37238115341235</v>
      </c>
      <c r="P13" s="74">
        <f>IF(RES_hh_tesh!P13=0,0,RES_hh_tesh!P13/RES_summary!P$19)</f>
        <v>84.668772322115174</v>
      </c>
      <c r="Q13" s="74">
        <f>IF(RES_hh_tesh!Q13=0,0,RES_hh_tesh!Q13/RES_summary!Q$19)</f>
        <v>87.643931329086442</v>
      </c>
      <c r="R13" s="74">
        <f>IF(RES_hh_tesh!R13=0,0,RES_hh_tesh!R13/RES_summary!R$19)</f>
        <v>90.32083607013017</v>
      </c>
      <c r="S13" s="74">
        <f>IF(RES_hh_tesh!S13=0,0,RES_hh_tesh!S13/RES_summary!S$19)</f>
        <v>94.612015588086535</v>
      </c>
      <c r="T13" s="74">
        <f>IF(RES_hh_tesh!T13=0,0,RES_hh_tesh!T13/RES_summary!T$19)</f>
        <v>92.819972813733159</v>
      </c>
      <c r="U13" s="74">
        <f>IF(RES_hh_tesh!U13=0,0,RES_hh_tesh!U13/RES_summary!U$19)</f>
        <v>91.927946818977105</v>
      </c>
      <c r="V13" s="74">
        <f>IF(RES_hh_tesh!V13=0,0,RES_hh_tesh!V13/RES_summary!V$19)</f>
        <v>91.311330331902894</v>
      </c>
      <c r="W13" s="74">
        <f>IF(RES_hh_tesh!W13=0,0,RES_hh_tesh!W13/RES_summary!W$19)</f>
        <v>92.68487632953655</v>
      </c>
      <c r="X13" s="74">
        <f>IF(RES_hh_tesh!X13=0,0,RES_hh_tesh!X13/RES_summary!X$19)</f>
        <v>100.11585349976789</v>
      </c>
      <c r="Y13" s="74">
        <f>IF(RES_hh_tesh!Y13=0,0,RES_hh_tesh!Y13/RES_summary!Y$19)</f>
        <v>90.121137965701237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2.012053235737683</v>
      </c>
      <c r="C14" s="76">
        <f>IF(RES_hh_tesh!C14=0,0,RES_hh_tesh!C14/RES_summary!C$19)</f>
        <v>2.1622397438337781</v>
      </c>
      <c r="D14" s="76">
        <f>IF(RES_hh_tesh!D14=0,0,RES_hh_tesh!D14/RES_summary!D$19)</f>
        <v>2.0032093023434787</v>
      </c>
      <c r="E14" s="76">
        <f>IF(RES_hh_tesh!E14=0,0,RES_hh_tesh!E14/RES_summary!E$19)</f>
        <v>1.9213286789814512</v>
      </c>
      <c r="F14" s="76">
        <f>IF(RES_hh_tesh!F14=0,0,RES_hh_tesh!F14/RES_summary!F$19)</f>
        <v>1.8065381592513499</v>
      </c>
      <c r="G14" s="76">
        <f>IF(RES_hh_tesh!G14=0,0,RES_hh_tesh!G14/RES_summary!G$19)</f>
        <v>1.7371182995452576</v>
      </c>
      <c r="H14" s="76">
        <f>IF(RES_hh_tesh!H14=0,0,RES_hh_tesh!H14/RES_summary!H$19)</f>
        <v>1.7398459331588976</v>
      </c>
      <c r="I14" s="76">
        <f>IF(RES_hh_tesh!I14=0,0,RES_hh_tesh!I14/RES_summary!I$19)</f>
        <v>1.3624408615377515</v>
      </c>
      <c r="J14" s="76">
        <f>IF(RES_hh_tesh!J14=0,0,RES_hh_tesh!J14/RES_summary!J$19)</f>
        <v>1.6270180539595338</v>
      </c>
      <c r="K14" s="76">
        <f>IF(RES_hh_tesh!K14=0,0,RES_hh_tesh!K14/RES_summary!K$19)</f>
        <v>1.5147395175958969</v>
      </c>
      <c r="L14" s="76">
        <f>IF(RES_hh_tesh!L14=0,0,RES_hh_tesh!L14/RES_summary!L$19)</f>
        <v>1.6378020695387401</v>
      </c>
      <c r="M14" s="76">
        <f>IF(RES_hh_tesh!M14=0,0,RES_hh_tesh!M14/RES_summary!M$19)</f>
        <v>1.3680985455269776</v>
      </c>
      <c r="N14" s="76">
        <f>IF(RES_hh_tesh!N14=0,0,RES_hh_tesh!N14/RES_summary!N$19)</f>
        <v>1.4978968380743996</v>
      </c>
      <c r="O14" s="76">
        <f>IF(RES_hh_tesh!O14=0,0,RES_hh_tesh!O14/RES_summary!O$19)</f>
        <v>1.6550597002923049</v>
      </c>
      <c r="P14" s="76">
        <f>IF(RES_hh_tesh!P14=0,0,RES_hh_tesh!P14/RES_summary!P$19)</f>
        <v>1.3209858840436786</v>
      </c>
      <c r="Q14" s="76">
        <f>IF(RES_hh_tesh!Q14=0,0,RES_hh_tesh!Q14/RES_summary!Q$19)</f>
        <v>1.3542675231211005</v>
      </c>
      <c r="R14" s="76">
        <f>IF(RES_hh_tesh!R14=0,0,RES_hh_tesh!R14/RES_summary!R$19)</f>
        <v>1.4412248014058857</v>
      </c>
      <c r="S14" s="76">
        <f>IF(RES_hh_tesh!S14=0,0,RES_hh_tesh!S14/RES_summary!S$19)</f>
        <v>1.4079438153448824</v>
      </c>
      <c r="T14" s="76">
        <f>IF(RES_hh_tesh!T14=0,0,RES_hh_tesh!T14/RES_summary!T$19)</f>
        <v>1.3908848072800761</v>
      </c>
      <c r="U14" s="76">
        <f>IF(RES_hh_tesh!U14=0,0,RES_hh_tesh!U14/RES_summary!U$19)</f>
        <v>1.462637133721999</v>
      </c>
      <c r="V14" s="76">
        <f>IF(RES_hh_tesh!V14=0,0,RES_hh_tesh!V14/RES_summary!V$19)</f>
        <v>1.4860856906932423</v>
      </c>
      <c r="W14" s="76">
        <f>IF(RES_hh_tesh!W14=0,0,RES_hh_tesh!W14/RES_summary!W$19)</f>
        <v>1.4808639796747631</v>
      </c>
      <c r="X14" s="76">
        <f>IF(RES_hh_tesh!X14=0,0,RES_hh_tesh!X14/RES_summary!X$19)</f>
        <v>1.4768320097361409</v>
      </c>
      <c r="Y14" s="76">
        <f>IF(RES_hh_tesh!Y14=0,0,RES_hh_tesh!Y14/RES_summary!Y$19)</f>
        <v>1.3979110743986365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0.35031850926337432</v>
      </c>
      <c r="C15" s="69">
        <f>IF(RES_hh_tesh!C15=0,0,RES_hh_tesh!C15/RES_summary!C$19)</f>
        <v>0.35764012600414113</v>
      </c>
      <c r="D15" s="69">
        <f>IF(RES_hh_tesh!D15=0,0,RES_hh_tesh!D15/RES_summary!D$19)</f>
        <v>0.36889034853341984</v>
      </c>
      <c r="E15" s="69">
        <f>IF(RES_hh_tesh!E15=0,0,RES_hh_tesh!E15/RES_summary!E$19)</f>
        <v>0.72969940014268875</v>
      </c>
      <c r="F15" s="69">
        <f>IF(RES_hh_tesh!F15=0,0,RES_hh_tesh!F15/RES_summary!F$19)</f>
        <v>0.42420761332395451</v>
      </c>
      <c r="G15" s="69">
        <f>IF(RES_hh_tesh!G15=0,0,RES_hh_tesh!G15/RES_summary!G$19)</f>
        <v>0.49077415624880893</v>
      </c>
      <c r="H15" s="69">
        <f>IF(RES_hh_tesh!H15=0,0,RES_hh_tesh!H15/RES_summary!H$19)</f>
        <v>0.83446017649640225</v>
      </c>
      <c r="I15" s="69">
        <f>IF(RES_hh_tesh!I15=0,0,RES_hh_tesh!I15/RES_summary!I$19)</f>
        <v>0.6848783660726333</v>
      </c>
      <c r="J15" s="69">
        <f>IF(RES_hh_tesh!J15=0,0,RES_hh_tesh!J15/RES_summary!J$19)</f>
        <v>0.7806723297627286</v>
      </c>
      <c r="K15" s="69">
        <f>IF(RES_hh_tesh!K15=0,0,RES_hh_tesh!K15/RES_summary!K$19)</f>
        <v>0.83284916852265867</v>
      </c>
      <c r="L15" s="69">
        <f>IF(RES_hh_tesh!L15=0,0,RES_hh_tesh!L15/RES_summary!L$19)</f>
        <v>1.0046897898461615</v>
      </c>
      <c r="M15" s="69">
        <f>IF(RES_hh_tesh!M15=0,0,RES_hh_tesh!M15/RES_summary!M$19)</f>
        <v>1.1215930932398237</v>
      </c>
      <c r="N15" s="69">
        <f>IF(RES_hh_tesh!N15=0,0,RES_hh_tesh!N15/RES_summary!N$19)</f>
        <v>1.1546378999101545</v>
      </c>
      <c r="O15" s="69">
        <f>IF(RES_hh_tesh!O15=0,0,RES_hh_tesh!O15/RES_summary!O$19)</f>
        <v>1.1946467357354336</v>
      </c>
      <c r="P15" s="69">
        <f>IF(RES_hh_tesh!P15=0,0,RES_hh_tesh!P15/RES_summary!P$19)</f>
        <v>1.1956586676905905</v>
      </c>
      <c r="Q15" s="69">
        <f>IF(RES_hh_tesh!Q15=0,0,RES_hh_tesh!Q15/RES_summary!Q$19)</f>
        <v>1.1795461017125497</v>
      </c>
      <c r="R15" s="69">
        <f>IF(RES_hh_tesh!R15=0,0,RES_hh_tesh!R15/RES_summary!R$19)</f>
        <v>1.2942094258139256</v>
      </c>
      <c r="S15" s="69">
        <f>IF(RES_hh_tesh!S15=0,0,RES_hh_tesh!S15/RES_summary!S$19)</f>
        <v>1.4076672812831734</v>
      </c>
      <c r="T15" s="69">
        <f>IF(RES_hh_tesh!T15=0,0,RES_hh_tesh!T15/RES_summary!T$19)</f>
        <v>1.3517774375393574</v>
      </c>
      <c r="U15" s="69">
        <f>IF(RES_hh_tesh!U15=0,0,RES_hh_tesh!U15/RES_summary!U$19)</f>
        <v>1.3926976409606513</v>
      </c>
      <c r="V15" s="69">
        <f>IF(RES_hh_tesh!V15=0,0,RES_hh_tesh!V15/RES_summary!V$19)</f>
        <v>1.4163277408336314</v>
      </c>
      <c r="W15" s="69">
        <f>IF(RES_hh_tesh!W15=0,0,RES_hh_tesh!W15/RES_summary!W$19)</f>
        <v>1.563878679405478</v>
      </c>
      <c r="X15" s="69">
        <f>IF(RES_hh_tesh!X15=0,0,RES_hh_tesh!X15/RES_summary!X$19)</f>
        <v>1.5184004949831984</v>
      </c>
      <c r="Y15" s="69">
        <f>IF(RES_hh_tesh!Y15=0,0,RES_hh_tesh!Y15/RES_summary!Y$19)</f>
        <v>1.4593556259209686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0.35031850926337432</v>
      </c>
      <c r="C16" s="72">
        <f>IF(RES_hh_tesh!C16=0,0,RES_hh_tesh!C16/RES_summary!C$19)</f>
        <v>0.35764012600414113</v>
      </c>
      <c r="D16" s="72">
        <f>IF(RES_hh_tesh!D16=0,0,RES_hh_tesh!D16/RES_summary!D$19)</f>
        <v>0.36889034853341984</v>
      </c>
      <c r="E16" s="72">
        <f>IF(RES_hh_tesh!E16=0,0,RES_hh_tesh!E16/RES_summary!E$19)</f>
        <v>0.72969940014268875</v>
      </c>
      <c r="F16" s="72">
        <f>IF(RES_hh_tesh!F16=0,0,RES_hh_tesh!F16/RES_summary!F$19)</f>
        <v>0.42420761332395451</v>
      </c>
      <c r="G16" s="72">
        <f>IF(RES_hh_tesh!G16=0,0,RES_hh_tesh!G16/RES_summary!G$19)</f>
        <v>0.49077415624880893</v>
      </c>
      <c r="H16" s="72">
        <f>IF(RES_hh_tesh!H16=0,0,RES_hh_tesh!H16/RES_summary!H$19)</f>
        <v>0.83446017649640225</v>
      </c>
      <c r="I16" s="72">
        <f>IF(RES_hh_tesh!I16=0,0,RES_hh_tesh!I16/RES_summary!I$19)</f>
        <v>0.6848783660726333</v>
      </c>
      <c r="J16" s="72">
        <f>IF(RES_hh_tesh!J16=0,0,RES_hh_tesh!J16/RES_summary!J$19)</f>
        <v>0.7806723297627286</v>
      </c>
      <c r="K16" s="72">
        <f>IF(RES_hh_tesh!K16=0,0,RES_hh_tesh!K16/RES_summary!K$19)</f>
        <v>0.83284916852265867</v>
      </c>
      <c r="L16" s="72">
        <f>IF(RES_hh_tesh!L16=0,0,RES_hh_tesh!L16/RES_summary!L$19)</f>
        <v>1.0046897898461615</v>
      </c>
      <c r="M16" s="72">
        <f>IF(RES_hh_tesh!M16=0,0,RES_hh_tesh!M16/RES_summary!M$19)</f>
        <v>1.1215930932398237</v>
      </c>
      <c r="N16" s="72">
        <f>IF(RES_hh_tesh!N16=0,0,RES_hh_tesh!N16/RES_summary!N$19)</f>
        <v>1.1546378999101545</v>
      </c>
      <c r="O16" s="72">
        <f>IF(RES_hh_tesh!O16=0,0,RES_hh_tesh!O16/RES_summary!O$19)</f>
        <v>1.1946467357354336</v>
      </c>
      <c r="P16" s="72">
        <f>IF(RES_hh_tesh!P16=0,0,RES_hh_tesh!P16/RES_summary!P$19)</f>
        <v>1.1956586676905905</v>
      </c>
      <c r="Q16" s="72">
        <f>IF(RES_hh_tesh!Q16=0,0,RES_hh_tesh!Q16/RES_summary!Q$19)</f>
        <v>1.1795461017125497</v>
      </c>
      <c r="R16" s="72">
        <f>IF(RES_hh_tesh!R16=0,0,RES_hh_tesh!R16/RES_summary!R$19)</f>
        <v>1.2942094258139256</v>
      </c>
      <c r="S16" s="72">
        <f>IF(RES_hh_tesh!S16=0,0,RES_hh_tesh!S16/RES_summary!S$19)</f>
        <v>1.4076672812831734</v>
      </c>
      <c r="T16" s="72">
        <f>IF(RES_hh_tesh!T16=0,0,RES_hh_tesh!T16/RES_summary!T$19)</f>
        <v>1.3517774375393574</v>
      </c>
      <c r="U16" s="72">
        <f>IF(RES_hh_tesh!U16=0,0,RES_hh_tesh!U16/RES_summary!U$19)</f>
        <v>1.3926976409606513</v>
      </c>
      <c r="V16" s="72">
        <f>IF(RES_hh_tesh!V16=0,0,RES_hh_tesh!V16/RES_summary!V$19)</f>
        <v>1.4163277408336314</v>
      </c>
      <c r="W16" s="72">
        <f>IF(RES_hh_tesh!W16=0,0,RES_hh_tesh!W16/RES_summary!W$19)</f>
        <v>1.563878679405478</v>
      </c>
      <c r="X16" s="72">
        <f>IF(RES_hh_tesh!X16=0,0,RES_hh_tesh!X16/RES_summary!X$19)</f>
        <v>1.5184004949831984</v>
      </c>
      <c r="Y16" s="72">
        <f>IF(RES_hh_tesh!Y16=0,0,RES_hh_tesh!Y16/RES_summary!Y$19)</f>
        <v>1.4593556259209686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18.802746861267043</v>
      </c>
      <c r="C17" s="69">
        <f>IF(RES_hh_tesh!C17=0,0,RES_hh_tesh!C17/RES_summary!C$19)</f>
        <v>19.535568767737004</v>
      </c>
      <c r="D17" s="69">
        <f>IF(RES_hh_tesh!D17=0,0,RES_hh_tesh!D17/RES_summary!D$19)</f>
        <v>19.946628277371307</v>
      </c>
      <c r="E17" s="69">
        <f>IF(RES_hh_tesh!E17=0,0,RES_hh_tesh!E17/RES_summary!E$19)</f>
        <v>20.309770531618906</v>
      </c>
      <c r="F17" s="69">
        <f>IF(RES_hh_tesh!F17=0,0,RES_hh_tesh!F17/RES_summary!F$19)</f>
        <v>20.586143884665642</v>
      </c>
      <c r="G17" s="69">
        <f>IF(RES_hh_tesh!G17=0,0,RES_hh_tesh!G17/RES_summary!G$19)</f>
        <v>20.825704990466544</v>
      </c>
      <c r="H17" s="69">
        <f>IF(RES_hh_tesh!H17=0,0,RES_hh_tesh!H17/RES_summary!H$19)</f>
        <v>20.624429685757008</v>
      </c>
      <c r="I17" s="69">
        <f>IF(RES_hh_tesh!I17=0,0,RES_hh_tesh!I17/RES_summary!I$19)</f>
        <v>20.419504853045474</v>
      </c>
      <c r="J17" s="69">
        <f>IF(RES_hh_tesh!J17=0,0,RES_hh_tesh!J17/RES_summary!J$19)</f>
        <v>20.900599531497821</v>
      </c>
      <c r="K17" s="69">
        <f>IF(RES_hh_tesh!K17=0,0,RES_hh_tesh!K17/RES_summary!K$19)</f>
        <v>20.857572092778213</v>
      </c>
      <c r="L17" s="69">
        <f>IF(RES_hh_tesh!L17=0,0,RES_hh_tesh!L17/RES_summary!L$19)</f>
        <v>21.31065374936103</v>
      </c>
      <c r="M17" s="69">
        <f>IF(RES_hh_tesh!M17=0,0,RES_hh_tesh!M17/RES_summary!M$19)</f>
        <v>21.336657513580494</v>
      </c>
      <c r="N17" s="69">
        <f>IF(RES_hh_tesh!N17=0,0,RES_hh_tesh!N17/RES_summary!N$19)</f>
        <v>20.870595586408079</v>
      </c>
      <c r="O17" s="69">
        <f>IF(RES_hh_tesh!O17=0,0,RES_hh_tesh!O17/RES_summary!O$19)</f>
        <v>19.500034922745709</v>
      </c>
      <c r="P17" s="69">
        <f>IF(RES_hh_tesh!P17=0,0,RES_hh_tesh!P17/RES_summary!P$19)</f>
        <v>19.344524831448599</v>
      </c>
      <c r="Q17" s="69">
        <f>IF(RES_hh_tesh!Q17=0,0,RES_hh_tesh!Q17/RES_summary!Q$19)</f>
        <v>18.892616772820734</v>
      </c>
      <c r="R17" s="69">
        <f>IF(RES_hh_tesh!R17=0,0,RES_hh_tesh!R17/RES_summary!R$19)</f>
        <v>18.944968564708539</v>
      </c>
      <c r="S17" s="69">
        <f>IF(RES_hh_tesh!S17=0,0,RES_hh_tesh!S17/RES_summary!S$19)</f>
        <v>20.098284347266446</v>
      </c>
      <c r="T17" s="69">
        <f>IF(RES_hh_tesh!T17=0,0,RES_hh_tesh!T17/RES_summary!T$19)</f>
        <v>21.264946267040298</v>
      </c>
      <c r="U17" s="69">
        <f>IF(RES_hh_tesh!U17=0,0,RES_hh_tesh!U17/RES_summary!U$19)</f>
        <v>20.884591553071139</v>
      </c>
      <c r="V17" s="69">
        <f>IF(RES_hh_tesh!V17=0,0,RES_hh_tesh!V17/RES_summary!V$19)</f>
        <v>21.009264214055897</v>
      </c>
      <c r="W17" s="69">
        <f>IF(RES_hh_tesh!W17=0,0,RES_hh_tesh!W17/RES_summary!W$19)</f>
        <v>21.106947326439354</v>
      </c>
      <c r="X17" s="69">
        <f>IF(RES_hh_tesh!X17=0,0,RES_hh_tesh!X17/RES_summary!X$19)</f>
        <v>21.994396249806115</v>
      </c>
      <c r="Y17" s="69">
        <f>IF(RES_hh_tesh!Y17=0,0,RES_hh_tesh!Y17/RES_summary!Y$19)</f>
        <v>20.032053812751926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20.275285654223413</v>
      </c>
      <c r="C19" s="72">
        <f>IF(RES_hh_tesh!C19=0,0,RES_hh_tesh!C19/RES_summary!C$19)</f>
        <v>19.26908316765952</v>
      </c>
      <c r="D19" s="72">
        <f>IF(RES_hh_tesh!D19=0,0,RES_hh_tesh!D19/RES_summary!D$19)</f>
        <v>19.391796679960397</v>
      </c>
      <c r="E19" s="72">
        <f>IF(RES_hh_tesh!E19=0,0,RES_hh_tesh!E19/RES_summary!E$19)</f>
        <v>16.683477401558108</v>
      </c>
      <c r="F19" s="72">
        <f>IF(RES_hh_tesh!F19=0,0,RES_hh_tesh!F19/RES_summary!F$19)</f>
        <v>23.281083525586258</v>
      </c>
      <c r="G19" s="72">
        <f>IF(RES_hh_tesh!G19=0,0,RES_hh_tesh!G19/RES_summary!G$19)</f>
        <v>20.358389220188315</v>
      </c>
      <c r="H19" s="72">
        <f>IF(RES_hh_tesh!H19=0,0,RES_hh_tesh!H19/RES_summary!H$19)</f>
        <v>21.769592825963116</v>
      </c>
      <c r="I19" s="72">
        <f>IF(RES_hh_tesh!I19=0,0,RES_hh_tesh!I19/RES_summary!I$19)</f>
        <v>18.27233882364812</v>
      </c>
      <c r="J19" s="72">
        <f>IF(RES_hh_tesh!J19=0,0,RES_hh_tesh!J19/RES_summary!J$19)</f>
        <v>21.123847360120429</v>
      </c>
      <c r="K19" s="72">
        <f>IF(RES_hh_tesh!K19=0,0,RES_hh_tesh!K19/RES_summary!K$19)</f>
        <v>20.583620854400451</v>
      </c>
      <c r="L19" s="72">
        <f>IF(RES_hh_tesh!L19=0,0,RES_hh_tesh!L19/RES_summary!L$19)</f>
        <v>21.340849053096392</v>
      </c>
      <c r="M19" s="72">
        <f>IF(RES_hh_tesh!M19=0,0,RES_hh_tesh!M19/RES_summary!M$19)</f>
        <v>23.016820481968022</v>
      </c>
      <c r="N19" s="72">
        <f>IF(RES_hh_tesh!N19=0,0,RES_hh_tesh!N19/RES_summary!N$19)</f>
        <v>20.804129140811646</v>
      </c>
      <c r="O19" s="72">
        <f>IF(RES_hh_tesh!O19=0,0,RES_hh_tesh!O19/RES_summary!O$19)</f>
        <v>18.384037523612381</v>
      </c>
      <c r="P19" s="72">
        <f>IF(RES_hh_tesh!P19=0,0,RES_hh_tesh!P19/RES_summary!P$19)</f>
        <v>19.146824899030509</v>
      </c>
      <c r="Q19" s="72">
        <f>IF(RES_hh_tesh!Q19=0,0,RES_hh_tesh!Q19/RES_summary!Q$19)</f>
        <v>15.00795798092733</v>
      </c>
      <c r="R19" s="72">
        <f>IF(RES_hh_tesh!R19=0,0,RES_hh_tesh!R19/RES_summary!R$19)</f>
        <v>19.906725008064949</v>
      </c>
      <c r="S19" s="72">
        <f>IF(RES_hh_tesh!S19=0,0,RES_hh_tesh!S19/RES_summary!S$19)</f>
        <v>16.399399828724981</v>
      </c>
      <c r="T19" s="72">
        <f>IF(RES_hh_tesh!T19=0,0,RES_hh_tesh!T19/RES_summary!T$19)</f>
        <v>23.274384748272954</v>
      </c>
      <c r="U19" s="72">
        <f>IF(RES_hh_tesh!U19=0,0,RES_hh_tesh!U19/RES_summary!U$19)</f>
        <v>20.904153394762165</v>
      </c>
      <c r="V19" s="72">
        <f>IF(RES_hh_tesh!V19=0,0,RES_hh_tesh!V19/RES_summary!V$19)</f>
        <v>22.524719014858828</v>
      </c>
      <c r="W19" s="72">
        <f>IF(RES_hh_tesh!W19=0,0,RES_hh_tesh!W19/RES_summary!W$19)</f>
        <v>20.732578657703161</v>
      </c>
      <c r="X19" s="72">
        <f>IF(RES_hh_tesh!X19=0,0,RES_hh_tesh!X19/RES_summary!X$19)</f>
        <v>23.960763786736614</v>
      </c>
      <c r="Y19" s="72">
        <f>IF(RES_hh_tesh!Y19=0,0,RES_hh_tesh!Y19/RES_summary!Y$19)</f>
        <v>17.476477994867572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18.167851876699679</v>
      </c>
      <c r="C20" s="72">
        <f>IF(RES_hh_tesh!C20=0,0,RES_hh_tesh!C20/RES_summary!C$19)</f>
        <v>20.435546641979215</v>
      </c>
      <c r="D20" s="72">
        <f>IF(RES_hh_tesh!D20=0,0,RES_hh_tesh!D20/RES_summary!D$19)</f>
        <v>19.734856720082636</v>
      </c>
      <c r="E20" s="72">
        <f>IF(RES_hh_tesh!E20=0,0,RES_hh_tesh!E20/RES_summary!E$19)</f>
        <v>20.452088661552008</v>
      </c>
      <c r="F20" s="72">
        <f>IF(RES_hh_tesh!F20=0,0,RES_hh_tesh!F20/RES_summary!F$19)</f>
        <v>19.888701468772446</v>
      </c>
      <c r="G20" s="72">
        <f>IF(RES_hh_tesh!G20=0,0,RES_hh_tesh!G20/RES_summary!G$19)</f>
        <v>20.981568261369954</v>
      </c>
      <c r="H20" s="72">
        <f>IF(RES_hh_tesh!H20=0,0,RES_hh_tesh!H20/RES_summary!H$19)</f>
        <v>22.47322034081418</v>
      </c>
      <c r="I20" s="72">
        <f>IF(RES_hh_tesh!I20=0,0,RES_hh_tesh!I20/RES_summary!I$19)</f>
        <v>16.606253387686046</v>
      </c>
      <c r="J20" s="72">
        <f>IF(RES_hh_tesh!J20=0,0,RES_hh_tesh!J20/RES_summary!J$19)</f>
        <v>22.217833692072691</v>
      </c>
      <c r="K20" s="72">
        <f>IF(RES_hh_tesh!K20=0,0,RES_hh_tesh!K20/RES_summary!K$19)</f>
        <v>21.186660483633307</v>
      </c>
      <c r="L20" s="72">
        <f>IF(RES_hh_tesh!L20=0,0,RES_hh_tesh!L20/RES_summary!L$19)</f>
        <v>20.662718429977414</v>
      </c>
      <c r="M20" s="72">
        <f>IF(RES_hh_tesh!M20=0,0,RES_hh_tesh!M20/RES_summary!M$19)</f>
        <v>21.27495643385048</v>
      </c>
      <c r="N20" s="72">
        <f>IF(RES_hh_tesh!N20=0,0,RES_hh_tesh!N20/RES_summary!N$19)</f>
        <v>22.024896660883982</v>
      </c>
      <c r="O20" s="72">
        <f>IF(RES_hh_tesh!O20=0,0,RES_hh_tesh!O20/RES_summary!O$19)</f>
        <v>17.752192982765074</v>
      </c>
      <c r="P20" s="72">
        <f>IF(RES_hh_tesh!P20=0,0,RES_hh_tesh!P20/RES_summary!P$19)</f>
        <v>19.936544648081728</v>
      </c>
      <c r="Q20" s="72">
        <f>IF(RES_hh_tesh!Q20=0,0,RES_hh_tesh!Q20/RES_summary!Q$19)</f>
        <v>18.502902182169635</v>
      </c>
      <c r="R20" s="72">
        <f>IF(RES_hh_tesh!R20=0,0,RES_hh_tesh!R20/RES_summary!R$19)</f>
        <v>18.198547215630121</v>
      </c>
      <c r="S20" s="72">
        <f>IF(RES_hh_tesh!S20=0,0,RES_hh_tesh!S20/RES_summary!S$19)</f>
        <v>20.401466145218787</v>
      </c>
      <c r="T20" s="72">
        <f>IF(RES_hh_tesh!T20=0,0,RES_hh_tesh!T20/RES_summary!T$19)</f>
        <v>18.810618306212536</v>
      </c>
      <c r="U20" s="72">
        <f>IF(RES_hh_tesh!U20=0,0,RES_hh_tesh!U20/RES_summary!U$19)</f>
        <v>22.381115275938186</v>
      </c>
      <c r="V20" s="72">
        <f>IF(RES_hh_tesh!V20=0,0,RES_hh_tesh!V20/RES_summary!V$19)</f>
        <v>25.88517511831791</v>
      </c>
      <c r="W20" s="72">
        <f>IF(RES_hh_tesh!W20=0,0,RES_hh_tesh!W20/RES_summary!W$19)</f>
        <v>15.359915902708329</v>
      </c>
      <c r="X20" s="72">
        <f>IF(RES_hh_tesh!X20=0,0,RES_hh_tesh!X20/RES_summary!X$19)</f>
        <v>22.33502041043846</v>
      </c>
      <c r="Y20" s="72">
        <f>IF(RES_hh_tesh!Y20=0,0,RES_hh_tesh!Y20/RES_summary!Y$19)</f>
        <v>20.906675127675314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18.915583238136431</v>
      </c>
      <c r="C21" s="72">
        <f>IF(RES_hh_tesh!C21=0,0,RES_hh_tesh!C21/RES_summary!C$19)</f>
        <v>19.223796685106851</v>
      </c>
      <c r="D21" s="72">
        <f>IF(RES_hh_tesh!D21=0,0,RES_hh_tesh!D21/RES_summary!D$19)</f>
        <v>19.972679657259086</v>
      </c>
      <c r="E21" s="72">
        <f>IF(RES_hh_tesh!E21=0,0,RES_hh_tesh!E21/RES_summary!E$19)</f>
        <v>20.514207028778237</v>
      </c>
      <c r="F21" s="72">
        <f>IF(RES_hh_tesh!F21=0,0,RES_hh_tesh!F21/RES_summary!F$19)</f>
        <v>20.754163267323005</v>
      </c>
      <c r="G21" s="72">
        <f>IF(RES_hh_tesh!G21=0,0,RES_hh_tesh!G21/RES_summary!G$19)</f>
        <v>20.816215870166644</v>
      </c>
      <c r="H21" s="72">
        <f>IF(RES_hh_tesh!H21=0,0,RES_hh_tesh!H21/RES_summary!H$19)</f>
        <v>19.927387075505926</v>
      </c>
      <c r="I21" s="72">
        <f>IF(RES_hh_tesh!I21=0,0,RES_hh_tesh!I21/RES_summary!I$19)</f>
        <v>21.308948928684259</v>
      </c>
      <c r="J21" s="72">
        <f>IF(RES_hh_tesh!J21=0,0,RES_hh_tesh!J21/RES_summary!J$19)</f>
        <v>20.308132529978938</v>
      </c>
      <c r="K21" s="72">
        <f>IF(RES_hh_tesh!K21=0,0,RES_hh_tesh!K21/RES_summary!K$19)</f>
        <v>20.806932314031801</v>
      </c>
      <c r="L21" s="72">
        <f>IF(RES_hh_tesh!L21=0,0,RES_hh_tesh!L21/RES_summary!L$19)</f>
        <v>21.577664499523571</v>
      </c>
      <c r="M21" s="72">
        <f>IF(RES_hh_tesh!M21=0,0,RES_hh_tesh!M21/RES_summary!M$19)</f>
        <v>20.279534941375186</v>
      </c>
      <c r="N21" s="72">
        <f>IF(RES_hh_tesh!N21=0,0,RES_hh_tesh!N21/RES_summary!N$19)</f>
        <v>20.616458555906046</v>
      </c>
      <c r="O21" s="72">
        <f>IF(RES_hh_tesh!O21=0,0,RES_hh_tesh!O21/RES_summary!O$19)</f>
        <v>19.762921169585198</v>
      </c>
      <c r="P21" s="72">
        <f>IF(RES_hh_tesh!P21=0,0,RES_hh_tesh!P21/RES_summary!P$19)</f>
        <v>18.801215430184406</v>
      </c>
      <c r="Q21" s="72">
        <f>IF(RES_hh_tesh!Q21=0,0,RES_hh_tesh!Q21/RES_summary!Q$19)</f>
        <v>18.536165131007628</v>
      </c>
      <c r="R21" s="72">
        <f>IF(RES_hh_tesh!R21=0,0,RES_hh_tesh!R21/RES_summary!R$19)</f>
        <v>19.292092572821918</v>
      </c>
      <c r="S21" s="72">
        <f>IF(RES_hh_tesh!S21=0,0,RES_hh_tesh!S21/RES_summary!S$19)</f>
        <v>19.794411272002431</v>
      </c>
      <c r="T21" s="72">
        <f>IF(RES_hh_tesh!T21=0,0,RES_hh_tesh!T21/RES_summary!T$19)</f>
        <v>21.592563942948409</v>
      </c>
      <c r="U21" s="72">
        <f>IF(RES_hh_tesh!U21=0,0,RES_hh_tesh!U21/RES_summary!U$19)</f>
        <v>20.448444348941095</v>
      </c>
      <c r="V21" s="72">
        <f>IF(RES_hh_tesh!V21=0,0,RES_hh_tesh!V21/RES_summary!V$19)</f>
        <v>19.939764151780388</v>
      </c>
      <c r="W21" s="72">
        <f>IF(RES_hh_tesh!W21=0,0,RES_hh_tesh!W21/RES_summary!W$19)</f>
        <v>22.569792748916971</v>
      </c>
      <c r="X21" s="72">
        <f>IF(RES_hh_tesh!X21=0,0,RES_hh_tesh!X21/RES_summary!X$19)</f>
        <v>21.146049214263329</v>
      </c>
      <c r="Y21" s="72">
        <f>IF(RES_hh_tesh!Y21=0,0,RES_hh_tesh!Y21/RES_summary!Y$19)</f>
        <v>19.82970922068661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18.744640181830949</v>
      </c>
      <c r="C22" s="72">
        <f>IF(RES_hh_tesh!C22=0,0,RES_hh_tesh!C22/RES_summary!C$19)</f>
        <v>18.853739438276772</v>
      </c>
      <c r="D22" s="72">
        <f>IF(RES_hh_tesh!D22=0,0,RES_hh_tesh!D22/RES_summary!D$19)</f>
        <v>19.014168536919655</v>
      </c>
      <c r="E22" s="72">
        <f>IF(RES_hh_tesh!E22=0,0,RES_hh_tesh!E22/RES_summary!E$19)</f>
        <v>21.000836478548383</v>
      </c>
      <c r="F22" s="72">
        <f>IF(RES_hh_tesh!F22=0,0,RES_hh_tesh!F22/RES_summary!F$19)</f>
        <v>20.294372986410799</v>
      </c>
      <c r="G22" s="72">
        <f>IF(RES_hh_tesh!G22=0,0,RES_hh_tesh!G22/RES_summary!G$19)</f>
        <v>19.073933133230341</v>
      </c>
      <c r="H22" s="72">
        <f>IF(RES_hh_tesh!H22=0,0,RES_hh_tesh!H22/RES_summary!H$19)</f>
        <v>19.724659878899708</v>
      </c>
      <c r="I22" s="72">
        <f>IF(RES_hh_tesh!I22=0,0,RES_hh_tesh!I22/RES_summary!I$19)</f>
        <v>21.730789901509556</v>
      </c>
      <c r="J22" s="72">
        <f>IF(RES_hh_tesh!J22=0,0,RES_hh_tesh!J22/RES_summary!J$19)</f>
        <v>21.64289638117587</v>
      </c>
      <c r="K22" s="72">
        <f>IF(RES_hh_tesh!K22=0,0,RES_hh_tesh!K22/RES_summary!K$19)</f>
        <v>19.808169332222246</v>
      </c>
      <c r="L22" s="72">
        <f>IF(RES_hh_tesh!L22=0,0,RES_hh_tesh!L22/RES_summary!L$19)</f>
        <v>21.547501043230771</v>
      </c>
      <c r="M22" s="72">
        <f>IF(RES_hh_tesh!M22=0,0,RES_hh_tesh!M22/RES_summary!M$19)</f>
        <v>21.731419685801526</v>
      </c>
      <c r="N22" s="72">
        <f>IF(RES_hh_tesh!N22=0,0,RES_hh_tesh!N22/RES_summary!N$19)</f>
        <v>18.640736181307869</v>
      </c>
      <c r="O22" s="72">
        <f>IF(RES_hh_tesh!O22=0,0,RES_hh_tesh!O22/RES_summary!O$19)</f>
        <v>18.850125969061203</v>
      </c>
      <c r="P22" s="72">
        <f>IF(RES_hh_tesh!P22=0,0,RES_hh_tesh!P22/RES_summary!P$19)</f>
        <v>22.630001691900528</v>
      </c>
      <c r="Q22" s="72">
        <f>IF(RES_hh_tesh!Q22=0,0,RES_hh_tesh!Q22/RES_summary!Q$19)</f>
        <v>21.211626743689251</v>
      </c>
      <c r="R22" s="72">
        <f>IF(RES_hh_tesh!R22=0,0,RES_hh_tesh!R22/RES_summary!R$19)</f>
        <v>17.350310748341453</v>
      </c>
      <c r="S22" s="72">
        <f>IF(RES_hh_tesh!S22=0,0,RES_hh_tesh!S22/RES_summary!S$19)</f>
        <v>19.193324523823094</v>
      </c>
      <c r="T22" s="72">
        <f>IF(RES_hh_tesh!T22=0,0,RES_hh_tesh!T22/RES_summary!T$19)</f>
        <v>22.934541550201317</v>
      </c>
      <c r="U22" s="72">
        <f>IF(RES_hh_tesh!U22=0,0,RES_hh_tesh!U22/RES_summary!U$19)</f>
        <v>19.991706815425697</v>
      </c>
      <c r="V22" s="72">
        <f>IF(RES_hh_tesh!V22=0,0,RES_hh_tesh!V22/RES_summary!V$19)</f>
        <v>19.114297453966522</v>
      </c>
      <c r="W22" s="72">
        <f>IF(RES_hh_tesh!W22=0,0,RES_hh_tesh!W22/RES_summary!W$19)</f>
        <v>21.339303902061982</v>
      </c>
      <c r="X22" s="72">
        <f>IF(RES_hh_tesh!X22=0,0,RES_hh_tesh!X22/RES_summary!X$19)</f>
        <v>23.392265958896711</v>
      </c>
      <c r="Y22" s="72">
        <f>IF(RES_hh_tesh!Y22=0,0,RES_hh_tesh!Y22/RES_summary!Y$19)</f>
        <v>19.315388197582717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17.18268434131199</v>
      </c>
      <c r="F23" s="72">
        <f>IF(RES_hh_tesh!F23=0,0,RES_hh_tesh!F23/RES_summary!F$19)</f>
        <v>25.287839992611744</v>
      </c>
      <c r="G23" s="72">
        <f>IF(RES_hh_tesh!G23=0,0,RES_hh_tesh!G23/RES_summary!G$19)</f>
        <v>21.971032108812302</v>
      </c>
      <c r="H23" s="72">
        <f>IF(RES_hh_tesh!H23=0,0,RES_hh_tesh!H23/RES_summary!H$19)</f>
        <v>19.729320544137899</v>
      </c>
      <c r="I23" s="72">
        <f>IF(RES_hh_tesh!I23=0,0,RES_hh_tesh!I23/RES_summary!I$19)</f>
        <v>18.646074430521296</v>
      </c>
      <c r="J23" s="72">
        <f>IF(RES_hh_tesh!J23=0,0,RES_hh_tesh!J23/RES_summary!J$19)</f>
        <v>17.782339751485942</v>
      </c>
      <c r="K23" s="72">
        <f>IF(RES_hh_tesh!K23=0,0,RES_hh_tesh!K23/RES_summary!K$19)</f>
        <v>18.892150891359542</v>
      </c>
      <c r="L23" s="72">
        <f>IF(RES_hh_tesh!L23=0,0,RES_hh_tesh!L23/RES_summary!L$19)</f>
        <v>21.367676224842167</v>
      </c>
      <c r="M23" s="72">
        <f>IF(RES_hh_tesh!M23=0,0,RES_hh_tesh!M23/RES_summary!M$19)</f>
        <v>21.18312977213413</v>
      </c>
      <c r="N23" s="72">
        <f>IF(RES_hh_tesh!N23=0,0,RES_hh_tesh!N23/RES_summary!N$19)</f>
        <v>22.246188682162575</v>
      </c>
      <c r="O23" s="72">
        <f>IF(RES_hh_tesh!O23=0,0,RES_hh_tesh!O23/RES_summary!O$19)</f>
        <v>19.244643257994191</v>
      </c>
      <c r="P23" s="72">
        <f>IF(RES_hh_tesh!P23=0,0,RES_hh_tesh!P23/RES_summary!P$19)</f>
        <v>18.678945807666455</v>
      </c>
      <c r="Q23" s="72">
        <f>IF(RES_hh_tesh!Q23=0,0,RES_hh_tesh!Q23/RES_summary!Q$19)</f>
        <v>18.140125668312706</v>
      </c>
      <c r="R23" s="72">
        <f>IF(RES_hh_tesh!R23=0,0,RES_hh_tesh!R23/RES_summary!R$19)</f>
        <v>23.009648117113272</v>
      </c>
      <c r="S23" s="72">
        <f>IF(RES_hh_tesh!S23=0,0,RES_hh_tesh!S23/RES_summary!S$19)</f>
        <v>20.989969819021308</v>
      </c>
      <c r="T23" s="72">
        <f>IF(RES_hh_tesh!T23=0,0,RES_hh_tesh!T23/RES_summary!T$19)</f>
        <v>16.935181850035377</v>
      </c>
      <c r="U23" s="72">
        <f>IF(RES_hh_tesh!U23=0,0,RES_hh_tesh!U23/RES_summary!U$19)</f>
        <v>18.300201510152302</v>
      </c>
      <c r="V23" s="72">
        <f>IF(RES_hh_tesh!V23=0,0,RES_hh_tesh!V23/RES_summary!V$19)</f>
        <v>16.979370278022039</v>
      </c>
      <c r="W23" s="72">
        <f>IF(RES_hh_tesh!W23=0,0,RES_hh_tesh!W23/RES_summary!W$19)</f>
        <v>25.358929724201658</v>
      </c>
      <c r="X23" s="72">
        <f>IF(RES_hh_tesh!X23=0,0,RES_hh_tesh!X23/RES_summary!X$19)</f>
        <v>21.574622222140075</v>
      </c>
      <c r="Y23" s="72">
        <f>IF(RES_hh_tesh!Y23=0,0,RES_hh_tesh!Y23/RES_summary!Y$19)</f>
        <v>22.316288544086735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19.155327116320993</v>
      </c>
      <c r="C24" s="72">
        <f>IF(RES_hh_tesh!C24=0,0,RES_hh_tesh!C24/RES_summary!C$19)</f>
        <v>19.093256598552795</v>
      </c>
      <c r="D24" s="72">
        <f>IF(RES_hh_tesh!D24=0,0,RES_hh_tesh!D24/RES_summary!D$19)</f>
        <v>20.577088785782674</v>
      </c>
      <c r="E24" s="72">
        <f>IF(RES_hh_tesh!E24=0,0,RES_hh_tesh!E24/RES_summary!E$19)</f>
        <v>18.8246740978771</v>
      </c>
      <c r="F24" s="72">
        <f>IF(RES_hh_tesh!F24=0,0,RES_hh_tesh!F24/RES_summary!F$19)</f>
        <v>21.175039950151838</v>
      </c>
      <c r="G24" s="72">
        <f>IF(RES_hh_tesh!G24=0,0,RES_hh_tesh!G24/RES_summary!G$19)</f>
        <v>21.544573102356644</v>
      </c>
      <c r="H24" s="72">
        <f>IF(RES_hh_tesh!H24=0,0,RES_hh_tesh!H24/RES_summary!H$19)</f>
        <v>19.613091084711016</v>
      </c>
      <c r="I24" s="72">
        <f>IF(RES_hh_tesh!I24=0,0,RES_hh_tesh!I24/RES_summary!I$19)</f>
        <v>21.385303205549739</v>
      </c>
      <c r="J24" s="72">
        <f>IF(RES_hh_tesh!J24=0,0,RES_hh_tesh!J24/RES_summary!J$19)</f>
        <v>20.136277697212559</v>
      </c>
      <c r="K24" s="72">
        <f>IF(RES_hh_tesh!K24=0,0,RES_hh_tesh!K24/RES_summary!K$19)</f>
        <v>20.710771391116719</v>
      </c>
      <c r="L24" s="72">
        <f>IF(RES_hh_tesh!L24=0,0,RES_hh_tesh!L24/RES_summary!L$19)</f>
        <v>21.503507374426317</v>
      </c>
      <c r="M24" s="72">
        <f>IF(RES_hh_tesh!M24=0,0,RES_hh_tesh!M24/RES_summary!M$19)</f>
        <v>22.366505005799855</v>
      </c>
      <c r="N24" s="72">
        <f>IF(RES_hh_tesh!N24=0,0,RES_hh_tesh!N24/RES_summary!N$19)</f>
        <v>19.552807417669548</v>
      </c>
      <c r="O24" s="72">
        <f>IF(RES_hh_tesh!O24=0,0,RES_hh_tesh!O24/RES_summary!O$19)</f>
        <v>18.753669699461923</v>
      </c>
      <c r="P24" s="72">
        <f>IF(RES_hh_tesh!P24=0,0,RES_hh_tesh!P24/RES_summary!P$19)</f>
        <v>18.84905524361827</v>
      </c>
      <c r="Q24" s="72">
        <f>IF(RES_hh_tesh!Q24=0,0,RES_hh_tesh!Q24/RES_summary!Q$19)</f>
        <v>18.653493111144197</v>
      </c>
      <c r="R24" s="72">
        <f>IF(RES_hh_tesh!R24=0,0,RES_hh_tesh!R24/RES_summary!R$19)</f>
        <v>19.462108270538106</v>
      </c>
      <c r="S24" s="72">
        <f>IF(RES_hh_tesh!S24=0,0,RES_hh_tesh!S24/RES_summary!S$19)</f>
        <v>21.166537945275795</v>
      </c>
      <c r="T24" s="72">
        <f>IF(RES_hh_tesh!T24=0,0,RES_hh_tesh!T24/RES_summary!T$19)</f>
        <v>19.313628918183973</v>
      </c>
      <c r="U24" s="72">
        <f>IF(RES_hh_tesh!U24=0,0,RES_hh_tesh!U24/RES_summary!U$19)</f>
        <v>20.69819533941924</v>
      </c>
      <c r="V24" s="72">
        <f>IF(RES_hh_tesh!V24=0,0,RES_hh_tesh!V24/RES_summary!V$19)</f>
        <v>20.225589586295357</v>
      </c>
      <c r="W24" s="72">
        <f>IF(RES_hh_tesh!W24=0,0,RES_hh_tesh!W24/RES_summary!W$19)</f>
        <v>23.560391535688503</v>
      </c>
      <c r="X24" s="72">
        <f>IF(RES_hh_tesh!X24=0,0,RES_hh_tesh!X24/RES_summary!X$19)</f>
        <v>19.702516734616427</v>
      </c>
      <c r="Y24" s="72">
        <f>IF(RES_hh_tesh!Y24=0,0,RES_hh_tesh!Y24/RES_summary!Y$19)</f>
        <v>20.484872097193563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17.446393090841145</v>
      </c>
      <c r="C25" s="74">
        <f>IF(RES_hh_tesh!C25=0,0,RES_hh_tesh!C25/RES_summary!C$19)</f>
        <v>16.964574868942307</v>
      </c>
      <c r="D25" s="74">
        <f>IF(RES_hh_tesh!D25=0,0,RES_hh_tesh!D25/RES_summary!D$19)</f>
        <v>17.417316482641105</v>
      </c>
      <c r="E25" s="74">
        <f>IF(RES_hh_tesh!E25=0,0,RES_hh_tesh!E25/RES_summary!E$19)</f>
        <v>16.935421038099847</v>
      </c>
      <c r="F25" s="74">
        <f>IF(RES_hh_tesh!F25=0,0,RES_hh_tesh!F25/RES_summary!F$19)</f>
        <v>17.241301819027267</v>
      </c>
      <c r="G25" s="74">
        <f>IF(RES_hh_tesh!G25=0,0,RES_hh_tesh!G25/RES_summary!G$19)</f>
        <v>16.668129508418044</v>
      </c>
      <c r="H25" s="74">
        <f>IF(RES_hh_tesh!H25=0,0,RES_hh_tesh!H25/RES_summary!H$19)</f>
        <v>15.754264178579669</v>
      </c>
      <c r="I25" s="74">
        <f>IF(RES_hh_tesh!I25=0,0,RES_hh_tesh!I25/RES_summary!I$19)</f>
        <v>17.088427706290975</v>
      </c>
      <c r="J25" s="74">
        <f>IF(RES_hh_tesh!J25=0,0,RES_hh_tesh!J25/RES_summary!J$19)</f>
        <v>15.219402003557216</v>
      </c>
      <c r="K25" s="74">
        <f>IF(RES_hh_tesh!K25=0,0,RES_hh_tesh!K25/RES_summary!K$19)</f>
        <v>14.735854850180299</v>
      </c>
      <c r="L25" s="74">
        <f>IF(RES_hh_tesh!L25=0,0,RES_hh_tesh!L25/RES_summary!L$19)</f>
        <v>14.902136419665499</v>
      </c>
      <c r="M25" s="74">
        <f>IF(RES_hh_tesh!M25=0,0,RES_hh_tesh!M25/RES_summary!M$19)</f>
        <v>15.543119215911947</v>
      </c>
      <c r="N25" s="74">
        <f>IF(RES_hh_tesh!N25=0,0,RES_hh_tesh!N25/RES_summary!N$19)</f>
        <v>14.451643996791265</v>
      </c>
      <c r="O25" s="74">
        <f>IF(RES_hh_tesh!O25=0,0,RES_hh_tesh!O25/RES_summary!O$19)</f>
        <v>13.822559181833048</v>
      </c>
      <c r="P25" s="74">
        <f>IF(RES_hh_tesh!P25=0,0,RES_hh_tesh!P25/RES_summary!P$19)</f>
        <v>11.227276339526123</v>
      </c>
      <c r="Q25" s="74">
        <f>IF(RES_hh_tesh!Q25=0,0,RES_hh_tesh!Q25/RES_summary!Q$19)</f>
        <v>11.052441284715611</v>
      </c>
      <c r="R25" s="74">
        <f>IF(RES_hh_tesh!R25=0,0,RES_hh_tesh!R25/RES_summary!R$19)</f>
        <v>10.962631002367727</v>
      </c>
      <c r="S25" s="74">
        <f>IF(RES_hh_tesh!S25=0,0,RES_hh_tesh!S25/RES_summary!S$19)</f>
        <v>12.159022766633958</v>
      </c>
      <c r="T25" s="74">
        <f>IF(RES_hh_tesh!T25=0,0,RES_hh_tesh!T25/RES_summary!T$19)</f>
        <v>11.942724378306602</v>
      </c>
      <c r="U25" s="74">
        <f>IF(RES_hh_tesh!U25=0,0,RES_hh_tesh!U25/RES_summary!U$19)</f>
        <v>11.271293979095176</v>
      </c>
      <c r="V25" s="74">
        <f>IF(RES_hh_tesh!V25=0,0,RES_hh_tesh!V25/RES_summary!V$19)</f>
        <v>10.652239823732376</v>
      </c>
      <c r="W25" s="74">
        <f>IF(RES_hh_tesh!W25=0,0,RES_hh_tesh!W25/RES_summary!W$19)</f>
        <v>11.66558826364184</v>
      </c>
      <c r="X25" s="74">
        <f>IF(RES_hh_tesh!X25=0,0,RES_hh_tesh!X25/RES_summary!X$19)</f>
        <v>12.641869037945291</v>
      </c>
      <c r="Y25" s="74">
        <f>IF(RES_hh_tesh!Y25=0,0,RES_hh_tesh!Y25/RES_summary!Y$19)</f>
        <v>10.620860154783443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10.768468112636004</v>
      </c>
      <c r="C26" s="77">
        <f>IF(RES_hh_tesh!C26=0,0,RES_hh_tesh!C26/RES_summary!C$19)</f>
        <v>11.190235489380948</v>
      </c>
      <c r="D26" s="77">
        <f>IF(RES_hh_tesh!D26=0,0,RES_hh_tesh!D26/RES_summary!D$19)</f>
        <v>11.42759847840845</v>
      </c>
      <c r="E26" s="77">
        <f>IF(RES_hh_tesh!E26=0,0,RES_hh_tesh!E26/RES_summary!E$19)</f>
        <v>11.638080990765202</v>
      </c>
      <c r="F26" s="77">
        <f>IF(RES_hh_tesh!F26=0,0,RES_hh_tesh!F26/RES_summary!F$19)</f>
        <v>11.209323723862438</v>
      </c>
      <c r="G26" s="77">
        <f>IF(RES_hh_tesh!G26=0,0,RES_hh_tesh!G26/RES_summary!G$19)</f>
        <v>11.343875061231792</v>
      </c>
      <c r="H26" s="77">
        <f>IF(RES_hh_tesh!H26=0,0,RES_hh_tesh!H26/RES_summary!H$19)</f>
        <v>11.23787519683213</v>
      </c>
      <c r="I26" s="77">
        <f>IF(RES_hh_tesh!I26=0,0,RES_hh_tesh!I26/RES_summary!I$19)</f>
        <v>11.061289991128005</v>
      </c>
      <c r="J26" s="77">
        <f>IF(RES_hh_tesh!J26=0,0,RES_hh_tesh!J26/RES_summary!J$19)</f>
        <v>11.39543389110567</v>
      </c>
      <c r="K26" s="77">
        <f>IF(RES_hh_tesh!K26=0,0,RES_hh_tesh!K26/RES_summary!K$19)</f>
        <v>11.372610510520751</v>
      </c>
      <c r="L26" s="77">
        <f>IF(RES_hh_tesh!L26=0,0,RES_hh_tesh!L26/RES_summary!L$19)</f>
        <v>11.620791324887854</v>
      </c>
      <c r="M26" s="77">
        <f>IF(RES_hh_tesh!M26=0,0,RES_hh_tesh!M26/RES_summary!M$19)</f>
        <v>11.887118318478981</v>
      </c>
      <c r="N26" s="77">
        <f>IF(RES_hh_tesh!N26=0,0,RES_hh_tesh!N26/RES_summary!N$19)</f>
        <v>11.212826290272172</v>
      </c>
      <c r="O26" s="77">
        <f>IF(RES_hh_tesh!O26=0,0,RES_hh_tesh!O26/RES_summary!O$19)</f>
        <v>10.41336284139704</v>
      </c>
      <c r="P26" s="77">
        <f>IF(RES_hh_tesh!P26=0,0,RES_hh_tesh!P26/RES_summary!P$19)</f>
        <v>10.444257844031293</v>
      </c>
      <c r="Q26" s="77">
        <f>IF(RES_hh_tesh!Q26=0,0,RES_hh_tesh!Q26/RES_summary!Q$19)</f>
        <v>10.648472402071462</v>
      </c>
      <c r="R26" s="77">
        <f>IF(RES_hh_tesh!R26=0,0,RES_hh_tesh!R26/RES_summary!R$19)</f>
        <v>10.607848668741326</v>
      </c>
      <c r="S26" s="77">
        <f>IF(RES_hh_tesh!S26=0,0,RES_hh_tesh!S26/RES_summary!S$19)</f>
        <v>10.852705269133555</v>
      </c>
      <c r="T26" s="77">
        <f>IF(RES_hh_tesh!T26=0,0,RES_hh_tesh!T26/RES_summary!T$19)</f>
        <v>12.256401469051196</v>
      </c>
      <c r="U26" s="77">
        <f>IF(RES_hh_tesh!U26=0,0,RES_hh_tesh!U26/RES_summary!U$19)</f>
        <v>11.658858653471713</v>
      </c>
      <c r="V26" s="77">
        <f>IF(RES_hh_tesh!V26=0,0,RES_hh_tesh!V26/RES_summary!V$19)</f>
        <v>12.106161481840443</v>
      </c>
      <c r="W26" s="77">
        <f>IF(RES_hh_tesh!W26=0,0,RES_hh_tesh!W26/RES_summary!W$19)</f>
        <v>11.599910481782205</v>
      </c>
      <c r="X26" s="77">
        <f>IF(RES_hh_tesh!X26=0,0,RES_hh_tesh!X26/RES_summary!X$19)</f>
        <v>13.095990171230355</v>
      </c>
      <c r="Y26" s="77">
        <f>IF(RES_hh_tesh!Y26=0,0,RES_hh_tesh!Y26/RES_summary!Y$19)</f>
        <v>12.292524244457226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7.4138388004120443</v>
      </c>
      <c r="C27" s="69">
        <f>IF(RES_hh_tesh!C27=0,0,RES_hh_tesh!C27/RES_summary!C$19)</f>
        <v>7.6526497286485888</v>
      </c>
      <c r="D27" s="69">
        <f>IF(RES_hh_tesh!D27=0,0,RES_hh_tesh!D27/RES_summary!D$19)</f>
        <v>7.8359750996504802</v>
      </c>
      <c r="E27" s="69">
        <f>IF(RES_hh_tesh!E27=0,0,RES_hh_tesh!E27/RES_summary!E$19)</f>
        <v>7.9901783075497841</v>
      </c>
      <c r="F27" s="69">
        <f>IF(RES_hh_tesh!F27=0,0,RES_hh_tesh!F27/RES_summary!F$19)</f>
        <v>8.1952705526918415</v>
      </c>
      <c r="G27" s="69">
        <f>IF(RES_hh_tesh!G27=0,0,RES_hh_tesh!G27/RES_summary!G$19)</f>
        <v>8.338344167038823</v>
      </c>
      <c r="H27" s="69">
        <f>IF(RES_hh_tesh!H27=0,0,RES_hh_tesh!H27/RES_summary!H$19)</f>
        <v>8.182145939140435</v>
      </c>
      <c r="I27" s="69">
        <f>IF(RES_hh_tesh!I27=0,0,RES_hh_tesh!I27/RES_summary!I$19)</f>
        <v>7.7508881369393201</v>
      </c>
      <c r="J27" s="69">
        <f>IF(RES_hh_tesh!J27=0,0,RES_hh_tesh!J27/RES_summary!J$19)</f>
        <v>7.4243990539159492</v>
      </c>
      <c r="K27" s="69">
        <f>IF(RES_hh_tesh!K27=0,0,RES_hh_tesh!K27/RES_summary!K$19)</f>
        <v>7.378640049659408</v>
      </c>
      <c r="L27" s="69">
        <f>IF(RES_hh_tesh!L27=0,0,RES_hh_tesh!L27/RES_summary!L$19)</f>
        <v>7.518323854933862</v>
      </c>
      <c r="M27" s="69">
        <f>IF(RES_hh_tesh!M27=0,0,RES_hh_tesh!M27/RES_summary!M$19)</f>
        <v>6.8324913273531731</v>
      </c>
      <c r="N27" s="69">
        <f>IF(RES_hh_tesh!N27=0,0,RES_hh_tesh!N27/RES_summary!N$19)</f>
        <v>6.8667248097098286</v>
      </c>
      <c r="O27" s="69">
        <f>IF(RES_hh_tesh!O27=0,0,RES_hh_tesh!O27/RES_summary!O$19)</f>
        <v>6.7905253793723173</v>
      </c>
      <c r="P27" s="69">
        <f>IF(RES_hh_tesh!P27=0,0,RES_hh_tesh!P27/RES_summary!P$19)</f>
        <v>6.396761945977409</v>
      </c>
      <c r="Q27" s="69">
        <f>IF(RES_hh_tesh!Q27=0,0,RES_hh_tesh!Q27/RES_summary!Q$19)</f>
        <v>6.0601966405352643</v>
      </c>
      <c r="R27" s="69">
        <f>IF(RES_hh_tesh!R27=0,0,RES_hh_tesh!R27/RES_summary!R$19)</f>
        <v>5.8451696004272966</v>
      </c>
      <c r="S27" s="69">
        <f>IF(RES_hh_tesh!S27=0,0,RES_hh_tesh!S27/RES_summary!S$19)</f>
        <v>6.2833326487293855</v>
      </c>
      <c r="T27" s="69">
        <f>IF(RES_hh_tesh!T27=0,0,RES_hh_tesh!T27/RES_summary!T$19)</f>
        <v>6.0081342071562531</v>
      </c>
      <c r="U27" s="69">
        <f>IF(RES_hh_tesh!U27=0,0,RES_hh_tesh!U27/RES_summary!U$19)</f>
        <v>6.0097129716481072</v>
      </c>
      <c r="V27" s="69">
        <f>IF(RES_hh_tesh!V27=0,0,RES_hh_tesh!V27/RES_summary!V$19)</f>
        <v>5.8410727856662001</v>
      </c>
      <c r="W27" s="69">
        <f>IF(RES_hh_tesh!W27=0,0,RES_hh_tesh!W27/RES_summary!W$19)</f>
        <v>6.183775967401048</v>
      </c>
      <c r="X27" s="69">
        <f>IF(RES_hh_tesh!X27=0,0,RES_hh_tesh!X27/RES_summary!X$19)</f>
        <v>7.0555302183975392</v>
      </c>
      <c r="Y27" s="69">
        <f>IF(RES_hh_tesh!Y27=0,0,RES_hh_tesh!Y27/RES_summary!Y$19)</f>
        <v>6.3041597050376916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X29" s="72">
        <f>IF(RES_hh_tesh!X29=0,0,RES_hh_tesh!X29/RES_summary!X$19)</f>
        <v>0</v>
      </c>
      <c r="Y29" s="72">
        <f>IF(RES_hh_tesh!Y29=0,0,RES_hh_tesh!Y29/RES_summary!Y$19)</f>
        <v>0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7.4362123824236122</v>
      </c>
      <c r="C30" s="72">
        <f>IF(RES_hh_tesh!C30=0,0,RES_hh_tesh!C30/RES_summary!C$19)</f>
        <v>7.5299613628511342</v>
      </c>
      <c r="D30" s="72">
        <f>IF(RES_hh_tesh!D30=0,0,RES_hh_tesh!D30/RES_summary!D$19)</f>
        <v>7.8437173114822842</v>
      </c>
      <c r="E30" s="72">
        <f>IF(RES_hh_tesh!E30=0,0,RES_hh_tesh!E30/RES_summary!E$19)</f>
        <v>8.1317735297074876</v>
      </c>
      <c r="F30" s="72">
        <f>IF(RES_hh_tesh!F30=0,0,RES_hh_tesh!F30/RES_summary!F$19)</f>
        <v>8.2628171157259906</v>
      </c>
      <c r="G30" s="72">
        <f>IF(RES_hh_tesh!G30=0,0,RES_hh_tesh!G30/RES_summary!G$19)</f>
        <v>8.3130646344172607</v>
      </c>
      <c r="H30" s="72">
        <f>IF(RES_hh_tesh!H30=0,0,RES_hh_tesh!H30/RES_summary!H$19)</f>
        <v>7.9499378439819504</v>
      </c>
      <c r="I30" s="72">
        <f>IF(RES_hh_tesh!I30=0,0,RES_hh_tesh!I30/RES_summary!I$19)</f>
        <v>8.0703487977610742</v>
      </c>
      <c r="J30" s="72">
        <f>IF(RES_hh_tesh!J30=0,0,RES_hh_tesh!J30/RES_summary!J$19)</f>
        <v>7.2148937484147551</v>
      </c>
      <c r="K30" s="72">
        <f>IF(RES_hh_tesh!K30=0,0,RES_hh_tesh!K30/RES_summary!K$19)</f>
        <v>7.4506469739509846</v>
      </c>
      <c r="L30" s="72">
        <f>IF(RES_hh_tesh!L30=0,0,RES_hh_tesh!L30/RES_summary!L$19)</f>
        <v>7.6351288632629508</v>
      </c>
      <c r="M30" s="72">
        <f>IF(RES_hh_tesh!M30=0,0,RES_hh_tesh!M30/RES_summary!M$19)</f>
        <v>6.5027149497645818</v>
      </c>
      <c r="N30" s="72">
        <f>IF(RES_hh_tesh!N30=0,0,RES_hh_tesh!N30/RES_summary!N$19)</f>
        <v>6.7736825438295112</v>
      </c>
      <c r="O30" s="72">
        <f>IF(RES_hh_tesh!O30=0,0,RES_hh_tesh!O30/RES_summary!O$19)</f>
        <v>7.3816990444602828</v>
      </c>
      <c r="P30" s="72">
        <f>IF(RES_hh_tesh!P30=0,0,RES_hh_tesh!P30/RES_summary!P$19)</f>
        <v>6.2879931935618032</v>
      </c>
      <c r="Q30" s="72">
        <f>IF(RES_hh_tesh!Q30=0,0,RES_hh_tesh!Q30/RES_summary!Q$19)</f>
        <v>6.1533534663291523</v>
      </c>
      <c r="R30" s="72">
        <f>IF(RES_hh_tesh!R30=0,0,RES_hh_tesh!R30/RES_summary!R$19)</f>
        <v>5.7740861048186654</v>
      </c>
      <c r="S30" s="72">
        <f>IF(RES_hh_tesh!S30=0,0,RES_hh_tesh!S30/RES_summary!S$19)</f>
        <v>5.937387300500542</v>
      </c>
      <c r="T30" s="72">
        <f>IF(RES_hh_tesh!T30=0,0,RES_hh_tesh!T30/RES_summary!T$19)</f>
        <v>5.9924653881881973</v>
      </c>
      <c r="U30" s="72">
        <f>IF(RES_hh_tesh!U30=0,0,RES_hh_tesh!U30/RES_summary!U$19)</f>
        <v>6.2309356433980785</v>
      </c>
      <c r="V30" s="72">
        <f>IF(RES_hh_tesh!V30=0,0,RES_hh_tesh!V30/RES_summary!V$19)</f>
        <v>5.8836521085081053</v>
      </c>
      <c r="W30" s="72">
        <f>IF(RES_hh_tesh!W30=0,0,RES_hh_tesh!W30/RES_summary!W$19)</f>
        <v>6.8514061490045961</v>
      </c>
      <c r="X30" s="72">
        <f>IF(RES_hh_tesh!X30=0,0,RES_hh_tesh!X30/RES_summary!X$19)</f>
        <v>6.4999646189810809</v>
      </c>
      <c r="Y30" s="72">
        <f>IF(RES_hh_tesh!Y30=0,0,RES_hh_tesh!Y30/RES_summary!Y$19)</f>
        <v>6.3341102555869471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7.4133186446258943</v>
      </c>
      <c r="C32" s="77">
        <f>IF(RES_hh_tesh!C32=0,0,RES_hh_tesh!C32/RES_summary!C$19)</f>
        <v>7.6555177658577946</v>
      </c>
      <c r="D32" s="77">
        <f>IF(RES_hh_tesh!D32=0,0,RES_hh_tesh!D32/RES_summary!D$19)</f>
        <v>7.835788159140983</v>
      </c>
      <c r="E32" s="77">
        <f>IF(RES_hh_tesh!E32=0,0,RES_hh_tesh!E32/RES_summary!E$19)</f>
        <v>7.9866764204905598</v>
      </c>
      <c r="F32" s="77">
        <f>IF(RES_hh_tesh!F32=0,0,RES_hh_tesh!F32/RES_summary!F$19)</f>
        <v>8.1935843796261487</v>
      </c>
      <c r="G32" s="77">
        <f>IF(RES_hh_tesh!G32=0,0,RES_hh_tesh!G32/RES_summary!G$19)</f>
        <v>8.3389791647925424</v>
      </c>
      <c r="H32" s="77">
        <f>IF(RES_hh_tesh!H32=0,0,RES_hh_tesh!H32/RES_summary!H$19)</f>
        <v>8.1879441063715799</v>
      </c>
      <c r="I32" s="77">
        <f>IF(RES_hh_tesh!I32=0,0,RES_hh_tesh!I32/RES_summary!I$19)</f>
        <v>7.7427662663194461</v>
      </c>
      <c r="J32" s="77">
        <f>IF(RES_hh_tesh!J32=0,0,RES_hh_tesh!J32/RES_summary!J$19)</f>
        <v>7.4296704856144595</v>
      </c>
      <c r="K32" s="77">
        <f>IF(RES_hh_tesh!K32=0,0,RES_hh_tesh!K32/RES_summary!K$19)</f>
        <v>7.3768060684138756</v>
      </c>
      <c r="L32" s="77">
        <f>IF(RES_hh_tesh!L32=0,0,RES_hh_tesh!L32/RES_summary!L$19)</f>
        <v>7.5153466957088169</v>
      </c>
      <c r="M32" s="77">
        <f>IF(RES_hh_tesh!M32=0,0,RES_hh_tesh!M32/RES_summary!M$19)</f>
        <v>6.8411633296245542</v>
      </c>
      <c r="N32" s="77">
        <f>IF(RES_hh_tesh!N32=0,0,RES_hh_tesh!N32/RES_summary!N$19)</f>
        <v>6.8692562076972425</v>
      </c>
      <c r="O32" s="77">
        <f>IF(RES_hh_tesh!O32=0,0,RES_hh_tesh!O32/RES_summary!O$19)</f>
        <v>6.7740134155418046</v>
      </c>
      <c r="P32" s="77">
        <f>IF(RES_hh_tesh!P32=0,0,RES_hh_tesh!P32/RES_summary!P$19)</f>
        <v>6.3999020958764925</v>
      </c>
      <c r="Q32" s="77">
        <f>IF(RES_hh_tesh!Q32=0,0,RES_hh_tesh!Q32/RES_summary!Q$19)</f>
        <v>6.0575216281105266</v>
      </c>
      <c r="R32" s="77">
        <f>IF(RES_hh_tesh!R32=0,0,RES_hh_tesh!R32/RES_summary!R$19)</f>
        <v>5.8471972227949891</v>
      </c>
      <c r="S32" s="77">
        <f>IF(RES_hh_tesh!S32=0,0,RES_hh_tesh!S32/RES_summary!S$19)</f>
        <v>6.2934178525147431</v>
      </c>
      <c r="T32" s="77">
        <f>IF(RES_hh_tesh!T32=0,0,RES_hh_tesh!T32/RES_summary!T$19)</f>
        <v>6.0086190531918993</v>
      </c>
      <c r="U32" s="77">
        <f>IF(RES_hh_tesh!U32=0,0,RES_hh_tesh!U32/RES_summary!U$19)</f>
        <v>6.0023460791552381</v>
      </c>
      <c r="V32" s="77">
        <f>IF(RES_hh_tesh!V32=0,0,RES_hh_tesh!V32/RES_summary!V$19)</f>
        <v>5.8396226341624784</v>
      </c>
      <c r="W32" s="77">
        <f>IF(RES_hh_tesh!W32=0,0,RES_hh_tesh!W32/RES_summary!W$19)</f>
        <v>6.1612043941920263</v>
      </c>
      <c r="X32" s="77">
        <f>IF(RES_hh_tesh!X32=0,0,RES_hh_tesh!X32/RES_summary!X$19)</f>
        <v>7.0724756010207104</v>
      </c>
      <c r="Y32" s="77">
        <f>IF(RES_hh_tesh!Y32=0,0,RES_hh_tesh!Y32/RES_summary!Y$19)</f>
        <v>6.3033027562284412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37.586051792515079</v>
      </c>
      <c r="C3" s="65">
        <f>IF(RES_hh_emih!C3=0,0,RES_hh_emih!C3/RES_summary!C$19)</f>
        <v>40.758028658705371</v>
      </c>
      <c r="D3" s="65">
        <f>IF(RES_hh_emih!D3=0,0,RES_hh_emih!D3/RES_summary!D$19)</f>
        <v>37.703998671225953</v>
      </c>
      <c r="E3" s="65">
        <f>IF(RES_hh_emih!E3=0,0,RES_hh_emih!E3/RES_summary!E$19)</f>
        <v>36.812022380176984</v>
      </c>
      <c r="F3" s="65">
        <f>IF(RES_hh_emih!F3=0,0,RES_hh_emih!F3/RES_summary!F$19)</f>
        <v>34.301135285285568</v>
      </c>
      <c r="G3" s="65">
        <f>IF(RES_hh_emih!G3=0,0,RES_hh_emih!G3/RES_summary!G$19)</f>
        <v>33.266202339211695</v>
      </c>
      <c r="H3" s="65">
        <f>IF(RES_hh_emih!H3=0,0,RES_hh_emih!H3/RES_summary!H$19)</f>
        <v>33.705319585229624</v>
      </c>
      <c r="I3" s="65">
        <f>IF(RES_hh_emih!I3=0,0,RES_hh_emih!I3/RES_summary!I$19)</f>
        <v>25.792020932305643</v>
      </c>
      <c r="J3" s="65">
        <f>IF(RES_hh_emih!J3=0,0,RES_hh_emih!J3/RES_summary!J$19)</f>
        <v>30.783259277520123</v>
      </c>
      <c r="K3" s="65">
        <f>IF(RES_hh_emih!K3=0,0,RES_hh_emih!K3/RES_summary!K$19)</f>
        <v>28.5361493769128</v>
      </c>
      <c r="L3" s="65">
        <f>IF(RES_hh_emih!L3=0,0,RES_hh_emih!L3/RES_summary!L$19)</f>
        <v>30.224637493704446</v>
      </c>
      <c r="M3" s="65">
        <f>IF(RES_hh_emih!M3=0,0,RES_hh_emih!M3/RES_summary!M$19)</f>
        <v>25.618011299740605</v>
      </c>
      <c r="N3" s="65">
        <f>IF(RES_hh_emih!N3=0,0,RES_hh_emih!N3/RES_summary!N$19)</f>
        <v>26.90765647468444</v>
      </c>
      <c r="O3" s="65">
        <f>IF(RES_hh_emih!O3=0,0,RES_hh_emih!O3/RES_summary!O$19)</f>
        <v>28.303756426700048</v>
      </c>
      <c r="P3" s="65">
        <f>IF(RES_hh_emih!P3=0,0,RES_hh_emih!P3/RES_summary!P$19)</f>
        <v>23.315779190347222</v>
      </c>
      <c r="Q3" s="65">
        <f>IF(RES_hh_emih!Q3=0,0,RES_hh_emih!Q3/RES_summary!Q$19)</f>
        <v>23.131682604786722</v>
      </c>
      <c r="R3" s="65">
        <f>IF(RES_hh_emih!R3=0,0,RES_hh_emih!R3/RES_summary!R$19)</f>
        <v>24.183260908951738</v>
      </c>
      <c r="S3" s="65">
        <f>IF(RES_hh_emih!S3=0,0,RES_hh_emih!S3/RES_summary!S$19)</f>
        <v>23.543686910686525</v>
      </c>
      <c r="T3" s="65">
        <f>IF(RES_hh_emih!T3=0,0,RES_hh_emih!T3/RES_summary!T$19)</f>
        <v>22.849887199395457</v>
      </c>
      <c r="U3" s="65">
        <f>IF(RES_hh_emih!U3=0,0,RES_hh_emih!U3/RES_summary!U$19)</f>
        <v>23.905863596787594</v>
      </c>
      <c r="V3" s="65">
        <f>IF(RES_hh_emih!V3=0,0,RES_hh_emih!V3/RES_summary!V$19)</f>
        <v>24.218177294716661</v>
      </c>
      <c r="W3" s="65">
        <f>IF(RES_hh_emih!W3=0,0,RES_hh_emih!W3/RES_summary!W$19)</f>
        <v>22.036504523539595</v>
      </c>
      <c r="X3" s="65">
        <f>IF(RES_hh_emih!X3=0,0,RES_hh_emih!X3/RES_summary!X$19)</f>
        <v>22.011813323383542</v>
      </c>
      <c r="Y3" s="65">
        <f>IF(RES_hh_emih!Y3=0,0,RES_hh_emih!Y3/RES_summary!Y$19)</f>
        <v>20.544320609854474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32.775997459001395</v>
      </c>
      <c r="C4" s="69">
        <f>IF(RES_hh_emih!C4=0,0,RES_hh_emih!C4/RES_summary!C$19)</f>
        <v>35.678277624883542</v>
      </c>
      <c r="D4" s="69">
        <f>IF(RES_hh_emih!D4=0,0,RES_hh_emih!D4/RES_summary!D$19)</f>
        <v>32.651198978759105</v>
      </c>
      <c r="E4" s="69">
        <f>IF(RES_hh_emih!E4=0,0,RES_hh_emih!E4/RES_summary!E$19)</f>
        <v>31.667235392721327</v>
      </c>
      <c r="F4" s="69">
        <f>IF(RES_hh_emih!F4=0,0,RES_hh_emih!F4/RES_summary!F$19)</f>
        <v>29.253443127429886</v>
      </c>
      <c r="G4" s="69">
        <f>IF(RES_hh_emih!G4=0,0,RES_hh_emih!G4/RES_summary!G$19)</f>
        <v>28.205452282718419</v>
      </c>
      <c r="H4" s="69">
        <f>IF(RES_hh_emih!H4=0,0,RES_hh_emih!H4/RES_summary!H$19)</f>
        <v>28.711999007581422</v>
      </c>
      <c r="I4" s="69">
        <f>IF(RES_hh_emih!I4=0,0,RES_hh_emih!I4/RES_summary!I$19)</f>
        <v>21.34048607552532</v>
      </c>
      <c r="J4" s="69">
        <f>IF(RES_hh_emih!J4=0,0,RES_hh_emih!J4/RES_summary!J$19)</f>
        <v>26.043237939542085</v>
      </c>
      <c r="K4" s="69">
        <f>IF(RES_hh_emih!K4=0,0,RES_hh_emih!K4/RES_summary!K$19)</f>
        <v>23.969465451773001</v>
      </c>
      <c r="L4" s="69">
        <f>IF(RES_hh_emih!L4=0,0,RES_hh_emih!L4/RES_summary!L$19)</f>
        <v>25.728409304426819</v>
      </c>
      <c r="M4" s="69">
        <f>IF(RES_hh_emih!M4=0,0,RES_hh_emih!M4/RES_summary!M$19)</f>
        <v>21.373790017828309</v>
      </c>
      <c r="N4" s="69">
        <f>IF(RES_hh_emih!N4=0,0,RES_hh_emih!N4/RES_summary!N$19)</f>
        <v>22.742995749896039</v>
      </c>
      <c r="O4" s="69">
        <f>IF(RES_hh_emih!O4=0,0,RES_hh_emih!O4/RES_summary!O$19)</f>
        <v>24.729585599913825</v>
      </c>
      <c r="P4" s="69">
        <f>IF(RES_hh_emih!P4=0,0,RES_hh_emih!P4/RES_summary!P$19)</f>
        <v>19.742270983667868</v>
      </c>
      <c r="Q4" s="69">
        <f>IF(RES_hh_emih!Q4=0,0,RES_hh_emih!Q4/RES_summary!Q$19)</f>
        <v>19.739480298546962</v>
      </c>
      <c r="R4" s="69">
        <f>IF(RES_hh_emih!R4=0,0,RES_hh_emih!R4/RES_summary!R$19)</f>
        <v>20.723140155164455</v>
      </c>
      <c r="S4" s="69">
        <f>IF(RES_hh_emih!S4=0,0,RES_hh_emih!S4/RES_summary!S$19)</f>
        <v>19.922516553714388</v>
      </c>
      <c r="T4" s="69">
        <f>IF(RES_hh_emih!T4=0,0,RES_hh_emih!T4/RES_summary!T$19)</f>
        <v>19.093350942826483</v>
      </c>
      <c r="U4" s="69">
        <f>IF(RES_hh_emih!U4=0,0,RES_hh_emih!U4/RES_summary!U$19)</f>
        <v>20.066906919210101</v>
      </c>
      <c r="V4" s="69">
        <f>IF(RES_hh_emih!V4=0,0,RES_hh_emih!V4/RES_summary!V$19)</f>
        <v>20.345528391356723</v>
      </c>
      <c r="W4" s="69">
        <f>IF(RES_hh_emih!W4=0,0,RES_hh_emih!W4/RES_summary!W$19)</f>
        <v>18.522313124107644</v>
      </c>
      <c r="X4" s="69">
        <f>IF(RES_hh_emih!X4=0,0,RES_hh_emih!X4/RES_summary!X$19)</f>
        <v>18.366072508468712</v>
      </c>
      <c r="Y4" s="69">
        <f>IF(RES_hh_emih!Y4=0,0,RES_hh_emih!Y4/RES_summary!Y$19)</f>
        <v>17.248363610759927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58.265494290718692</v>
      </c>
      <c r="C5" s="72">
        <f>IF(RES_hh_emih!C5=0,0,RES_hh_emih!C5/RES_summary!C$19)</f>
        <v>58.621649428324169</v>
      </c>
      <c r="D5" s="72">
        <f>IF(RES_hh_emih!D5=0,0,RES_hh_emih!D5/RES_summary!D$19)</f>
        <v>50.583463828409748</v>
      </c>
      <c r="E5" s="72">
        <f>IF(RES_hh_emih!E5=0,0,RES_hh_emih!E5/RES_summary!E$19)</f>
        <v>51.891035511944729</v>
      </c>
      <c r="F5" s="72">
        <f>IF(RES_hh_emih!F5=0,0,RES_hh_emih!F5/RES_summary!F$19)</f>
        <v>42.188377803593106</v>
      </c>
      <c r="G5" s="72">
        <f>IF(RES_hh_emih!G5=0,0,RES_hh_emih!G5/RES_summary!G$19)</f>
        <v>42.950834723310635</v>
      </c>
      <c r="H5" s="72">
        <f>IF(RES_hh_emih!H5=0,0,RES_hh_emih!H5/RES_summary!H$19)</f>
        <v>47.012799915231341</v>
      </c>
      <c r="I5" s="72">
        <f>IF(RES_hh_emih!I5=0,0,RES_hh_emih!I5/RES_summary!I$19)</f>
        <v>47.818078717181265</v>
      </c>
      <c r="J5" s="72">
        <f>IF(RES_hh_emih!J5=0,0,RES_hh_emih!J5/RES_summary!J$19)</f>
        <v>41.908434087268816</v>
      </c>
      <c r="K5" s="72">
        <f>IF(RES_hh_emih!K5=0,0,RES_hh_emih!K5/RES_summary!K$19)</f>
        <v>37.763066498072511</v>
      </c>
      <c r="L5" s="72">
        <f>IF(RES_hh_emih!L5=0,0,RES_hh_emih!L5/RES_summary!L$19)</f>
        <v>55.85762996769774</v>
      </c>
      <c r="M5" s="72">
        <f>IF(RES_hh_emih!M5=0,0,RES_hh_emih!M5/RES_summary!M$19)</f>
        <v>47.81673934811564</v>
      </c>
      <c r="N5" s="72">
        <f>IF(RES_hh_emih!N5=0,0,RES_hh_emih!N5/RES_summary!N$19)</f>
        <v>42.002892491539775</v>
      </c>
      <c r="O5" s="72">
        <f>IF(RES_hh_emih!O5=0,0,RES_hh_emih!O5/RES_summary!O$19)</f>
        <v>43.674923794624149</v>
      </c>
      <c r="P5" s="72">
        <f>IF(RES_hh_emih!P5=0,0,RES_hh_emih!P5/RES_summary!P$19)</f>
        <v>38.662429397343843</v>
      </c>
      <c r="Q5" s="72">
        <f>IF(RES_hh_emih!Q5=0,0,RES_hh_emih!Q5/RES_summary!Q$19)</f>
        <v>42.099217168821482</v>
      </c>
      <c r="R5" s="72">
        <f>IF(RES_hh_emih!R5=0,0,RES_hh_emih!R5/RES_summary!R$19)</f>
        <v>39.573665699946545</v>
      </c>
      <c r="S5" s="72">
        <f>IF(RES_hh_emih!S5=0,0,RES_hh_emih!S5/RES_summary!S$19)</f>
        <v>41.615497821308871</v>
      </c>
      <c r="T5" s="72">
        <f>IF(RES_hh_emih!T5=0,0,RES_hh_emih!T5/RES_summary!T$19)</f>
        <v>45.473034959590322</v>
      </c>
      <c r="U5" s="72">
        <f>IF(RES_hh_emih!U5=0,0,RES_hh_emih!U5/RES_summary!U$19)</f>
        <v>38.03814940482976</v>
      </c>
      <c r="V5" s="72">
        <f>IF(RES_hh_emih!V5=0,0,RES_hh_emih!V5/RES_summary!V$19)</f>
        <v>39.23884720969955</v>
      </c>
      <c r="W5" s="72">
        <f>IF(RES_hh_emih!W5=0,0,RES_hh_emih!W5/RES_summary!W$19)</f>
        <v>45.580150786115176</v>
      </c>
      <c r="X5" s="72">
        <f>IF(RES_hh_emih!X5=0,0,RES_hh_emih!X5/RES_summary!X$19)</f>
        <v>39.506763233340628</v>
      </c>
      <c r="Y5" s="72">
        <f>IF(RES_hh_emih!Y5=0,0,RES_hh_emih!Y5/RES_summary!Y$19)</f>
        <v>40.808030027221278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45.890325787180203</v>
      </c>
      <c r="C6" s="72">
        <f>IF(RES_hh_emih!C6=0,0,RES_hh_emih!C6/RES_summary!C$19)</f>
        <v>46.510076083280111</v>
      </c>
      <c r="D6" s="72">
        <f>IF(RES_hh_emih!D6=0,0,RES_hh_emih!D6/RES_summary!D$19)</f>
        <v>41.225459768274604</v>
      </c>
      <c r="E6" s="72">
        <f>IF(RES_hh_emih!E6=0,0,RES_hh_emih!E6/RES_summary!E$19)</f>
        <v>35.444707750582069</v>
      </c>
      <c r="F6" s="72">
        <f>IF(RES_hh_emih!F6=0,0,RES_hh_emih!F6/RES_summary!F$19)</f>
        <v>45.852884858881524</v>
      </c>
      <c r="G6" s="72">
        <f>IF(RES_hh_emih!G6=0,0,RES_hh_emih!G6/RES_summary!G$19)</f>
        <v>39.55551622080165</v>
      </c>
      <c r="H6" s="72">
        <f>IF(RES_hh_emih!H6=0,0,RES_hh_emih!H6/RES_summary!H$19)</f>
        <v>42.239624997408278</v>
      </c>
      <c r="I6" s="72">
        <f>IF(RES_hh_emih!I6=0,0,RES_hh_emih!I6/RES_summary!I$19)</f>
        <v>26.240118892622238</v>
      </c>
      <c r="J6" s="72">
        <f>IF(RES_hh_emih!J6=0,0,RES_hh_emih!J6/RES_summary!J$19)</f>
        <v>36.179646290112245</v>
      </c>
      <c r="K6" s="72">
        <f>IF(RES_hh_emih!K6=0,0,RES_hh_emih!K6/RES_summary!K$19)</f>
        <v>34.157173074676408</v>
      </c>
      <c r="L6" s="72">
        <f>IF(RES_hh_emih!L6=0,0,RES_hh_emih!L6/RES_summary!L$19)</f>
        <v>37.093269860415212</v>
      </c>
      <c r="M6" s="72">
        <f>IF(RES_hh_emih!M6=0,0,RES_hh_emih!M6/RES_summary!M$19)</f>
        <v>33.754106122964195</v>
      </c>
      <c r="N6" s="72">
        <f>IF(RES_hh_emih!N6=0,0,RES_hh_emih!N6/RES_summary!N$19)</f>
        <v>30.99779702045803</v>
      </c>
      <c r="O6" s="72">
        <f>IF(RES_hh_emih!O6=0,0,RES_hh_emih!O6/RES_summary!O$19)</f>
        <v>38.25863830964223</v>
      </c>
      <c r="P6" s="72">
        <f>IF(RES_hh_emih!P6=0,0,RES_hh_emih!P6/RES_summary!P$19)</f>
        <v>30.763271368449288</v>
      </c>
      <c r="Q6" s="72">
        <f>IF(RES_hh_emih!Q6=0,0,RES_hh_emih!Q6/RES_summary!Q$19)</f>
        <v>25.331219365981088</v>
      </c>
      <c r="R6" s="72">
        <f>IF(RES_hh_emih!R6=0,0,RES_hh_emih!R6/RES_summary!R$19)</f>
        <v>32.180845251998569</v>
      </c>
      <c r="S6" s="72">
        <f>IF(RES_hh_emih!S6=0,0,RES_hh_emih!S6/RES_summary!S$19)</f>
        <v>23.622973981458667</v>
      </c>
      <c r="T6" s="72">
        <f>IF(RES_hh_emih!T6=0,0,RES_hh_emih!T6/RES_summary!T$19)</f>
        <v>34.279740532170166</v>
      </c>
      <c r="U6" s="72">
        <f>IF(RES_hh_emih!U6=0,0,RES_hh_emih!U6/RES_summary!U$19)</f>
        <v>29.673371472669654</v>
      </c>
      <c r="V6" s="72">
        <f>IF(RES_hh_emih!V6=0,0,RES_hh_emih!V6/RES_summary!V$19)</f>
        <v>31.667828033424879</v>
      </c>
      <c r="W6" s="72">
        <f>IF(RES_hh_emih!W6=0,0,RES_hh_emih!W6/RES_summary!W$19)</f>
        <v>29.785663338919555</v>
      </c>
      <c r="X6" s="72">
        <f>IF(RES_hh_emih!X6=0,0,RES_hh_emih!X6/RES_summary!X$19)</f>
        <v>33.398526127486441</v>
      </c>
      <c r="Y6" s="72">
        <f>IF(RES_hh_emih!Y6=0,0,RES_hh_emih!Y6/RES_summary!Y$19)</f>
        <v>24.327145113668379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51.014542228887393</v>
      </c>
      <c r="C7" s="72">
        <f>IF(RES_hh_emih!C7=0,0,RES_hh_emih!C7/RES_summary!C$19)</f>
        <v>58.741715885759909</v>
      </c>
      <c r="D7" s="72">
        <f>IF(RES_hh_emih!D7=0,0,RES_hh_emih!D7/RES_summary!D$19)</f>
        <v>52.522402210568082</v>
      </c>
      <c r="E7" s="72">
        <f>IF(RES_hh_emih!E7=0,0,RES_hh_emih!E7/RES_summary!E$19)</f>
        <v>51.641700076280152</v>
      </c>
      <c r="F7" s="72">
        <f>IF(RES_hh_emih!F7=0,0,RES_hh_emih!F7/RES_summary!F$19)</f>
        <v>47.36662775780659</v>
      </c>
      <c r="G7" s="72">
        <f>IF(RES_hh_emih!G7=0,0,RES_hh_emih!G7/RES_summary!G$19)</f>
        <v>47.695758397379301</v>
      </c>
      <c r="H7" s="72">
        <f>IF(RES_hh_emih!H7=0,0,RES_hh_emih!H7/RES_summary!H$19)</f>
        <v>52.057212305733792</v>
      </c>
      <c r="I7" s="72">
        <f>IF(RES_hh_emih!I7=0,0,RES_hh_emih!I7/RES_summary!I$19)</f>
        <v>32.194998029072181</v>
      </c>
      <c r="J7" s="72">
        <f>IF(RES_hh_emih!J7=0,0,RES_hh_emih!J7/RES_summary!J$19)</f>
        <v>48.634288596833152</v>
      </c>
      <c r="K7" s="72">
        <f>IF(RES_hh_emih!K7=0,0,RES_hh_emih!K7/RES_summary!K$19)</f>
        <v>43.243022271899505</v>
      </c>
      <c r="L7" s="72">
        <f>IF(RES_hh_emih!L7=0,0,RES_hh_emih!L7/RES_summary!L$19)</f>
        <v>44.969443984913646</v>
      </c>
      <c r="M7" s="72">
        <f>IF(RES_hh_emih!M7=0,0,RES_hh_emih!M7/RES_summary!M$19)</f>
        <v>38.131862722773342</v>
      </c>
      <c r="N7" s="72">
        <f>IF(RES_hh_emih!N7=0,0,RES_hh_emih!N7/RES_summary!N$19)</f>
        <v>40.342525681783869</v>
      </c>
      <c r="O7" s="72">
        <f>IF(RES_hh_emih!O7=0,0,RES_hh_emih!O7/RES_summary!O$19)</f>
        <v>44.89384886394933</v>
      </c>
      <c r="P7" s="72">
        <f>IF(RES_hh_emih!P7=0,0,RES_hh_emih!P7/RES_summary!P$19)</f>
        <v>37.111046616063405</v>
      </c>
      <c r="Q7" s="72">
        <f>IF(RES_hh_emih!Q7=0,0,RES_hh_emih!Q7/RES_summary!Q$19)</f>
        <v>36.428103815855131</v>
      </c>
      <c r="R7" s="72">
        <f>IF(RES_hh_emih!R7=0,0,RES_hh_emih!R7/RES_summary!R$19)</f>
        <v>37.173748268698624</v>
      </c>
      <c r="S7" s="72">
        <f>IF(RES_hh_emih!S7=0,0,RES_hh_emih!S7/RES_summary!S$19)</f>
        <v>37.913376645122412</v>
      </c>
      <c r="T7" s="72">
        <f>IF(RES_hh_emih!T7=0,0,RES_hh_emih!T7/RES_summary!T$19)</f>
        <v>33.406924642741174</v>
      </c>
      <c r="U7" s="72">
        <f>IF(RES_hh_emih!U7=0,0,RES_hh_emih!U7/RES_summary!U$19)</f>
        <v>39.199778277376147</v>
      </c>
      <c r="V7" s="72">
        <f>IF(RES_hh_emih!V7=0,0,RES_hh_emih!V7/RES_summary!V$19)</f>
        <v>44.498301023700385</v>
      </c>
      <c r="W7" s="72">
        <f>IF(RES_hh_emih!W7=0,0,RES_hh_emih!W7/RES_summary!W$19)</f>
        <v>27.665094188285195</v>
      </c>
      <c r="X7" s="72">
        <f>IF(RES_hh_emih!X7=0,0,RES_hh_emih!X7/RES_summary!X$19)</f>
        <v>38.766582935211233</v>
      </c>
      <c r="Y7" s="72">
        <f>IF(RES_hh_emih!Y7=0,0,RES_hh_emih!Y7/RES_summary!Y$19)</f>
        <v>35.563740370364251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36.503132300334876</v>
      </c>
      <c r="C8" s="72">
        <f>IF(RES_hh_emih!C8=0,0,RES_hh_emih!C8/RES_summary!C$19)</f>
        <v>37.6675921199814</v>
      </c>
      <c r="D8" s="72">
        <f>IF(RES_hh_emih!D8=0,0,RES_hh_emih!D8/RES_summary!D$19)</f>
        <v>36.336729956140196</v>
      </c>
      <c r="E8" s="72">
        <f>IF(RES_hh_emih!E8=0,0,RES_hh_emih!E8/RES_summary!E$19)</f>
        <v>35.363113323606413</v>
      </c>
      <c r="F8" s="72">
        <f>IF(RES_hh_emih!F8=0,0,RES_hh_emih!F8/RES_summary!F$19)</f>
        <v>33.694433406226537</v>
      </c>
      <c r="G8" s="72">
        <f>IF(RES_hh_emih!G8=0,0,RES_hh_emih!G8/RES_summary!G$19)</f>
        <v>32.216685693457919</v>
      </c>
      <c r="H8" s="72">
        <f>IF(RES_hh_emih!H8=0,0,RES_hh_emih!H8/RES_summary!H$19)</f>
        <v>31.413872205208254</v>
      </c>
      <c r="I8" s="72">
        <f>IF(RES_hh_emih!I8=0,0,RES_hh_emih!I8/RES_summary!I$19)</f>
        <v>28.231445523168343</v>
      </c>
      <c r="J8" s="72">
        <f>IF(RES_hh_emih!J8=0,0,RES_hh_emih!J8/RES_summary!J$19)</f>
        <v>29.908957771715492</v>
      </c>
      <c r="K8" s="72">
        <f>IF(RES_hh_emih!K8=0,0,RES_hh_emih!K8/RES_summary!K$19)</f>
        <v>28.966649135539747</v>
      </c>
      <c r="L8" s="72">
        <f>IF(RES_hh_emih!L8=0,0,RES_hh_emih!L8/RES_summary!L$19)</f>
        <v>31.500845380585162</v>
      </c>
      <c r="M8" s="72">
        <f>IF(RES_hh_emih!M8=0,0,RES_hh_emih!M8/RES_summary!M$19)</f>
        <v>26.098919593324347</v>
      </c>
      <c r="N8" s="72">
        <f>IF(RES_hh_emih!N8=0,0,RES_hh_emih!N8/RES_summary!N$19)</f>
        <v>28.780999409661085</v>
      </c>
      <c r="O8" s="72">
        <f>IF(RES_hh_emih!O8=0,0,RES_hh_emih!O8/RES_summary!O$19)</f>
        <v>30.79888411200529</v>
      </c>
      <c r="P8" s="72">
        <f>IF(RES_hh_emih!P8=0,0,RES_hh_emih!P8/RES_summary!P$19)</f>
        <v>23.770030020919837</v>
      </c>
      <c r="Q8" s="72">
        <f>IF(RES_hh_emih!Q8=0,0,RES_hh_emih!Q8/RES_summary!Q$19)</f>
        <v>24.38585571437806</v>
      </c>
      <c r="R8" s="72">
        <f>IF(RES_hh_emih!R8=0,0,RES_hh_emih!R8/RES_summary!R$19)</f>
        <v>26.272609762968795</v>
      </c>
      <c r="S8" s="72">
        <f>IF(RES_hh_emih!S8=0,0,RES_hh_emih!S8/RES_summary!S$19)</f>
        <v>24.613083173922078</v>
      </c>
      <c r="T8" s="72">
        <f>IF(RES_hh_emih!T8=0,0,RES_hh_emih!T8/RES_summary!T$19)</f>
        <v>24.337901763879522</v>
      </c>
      <c r="U8" s="72">
        <f>IF(RES_hh_emih!U8=0,0,RES_hh_emih!U8/RES_summary!U$19)</f>
        <v>24.441331431321252</v>
      </c>
      <c r="V8" s="72">
        <f>IF(RES_hh_emih!V8=0,0,RES_hh_emih!V8/RES_summary!V$19)</f>
        <v>23.295101790451419</v>
      </c>
      <c r="W8" s="72">
        <f>IF(RES_hh_emih!W8=0,0,RES_hh_emih!W8/RES_summary!W$19)</f>
        <v>26.69227417535415</v>
      </c>
      <c r="X8" s="72">
        <f>IF(RES_hh_emih!X8=0,0,RES_hh_emih!X8/RES_summary!X$19)</f>
        <v>22.684782579848846</v>
      </c>
      <c r="Y8" s="72">
        <f>IF(RES_hh_emih!Y8=0,0,RES_hh_emih!Y8/RES_summary!Y$19)</f>
        <v>22.015247909024957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4.7545847076707028</v>
      </c>
      <c r="C17" s="69">
        <f>IF(RES_hh_emih!C17=0,0,RES_hh_emih!C17/RES_summary!C$19)</f>
        <v>5.0233739156262143</v>
      </c>
      <c r="D17" s="69">
        <f>IF(RES_hh_emih!D17=0,0,RES_hh_emih!D17/RES_summary!D$19)</f>
        <v>4.992300484857088</v>
      </c>
      <c r="E17" s="69">
        <f>IF(RES_hh_emih!E17=0,0,RES_hh_emih!E17/RES_summary!E$19)</f>
        <v>5.0806970879426627</v>
      </c>
      <c r="F17" s="69">
        <f>IF(RES_hh_emih!F17=0,0,RES_hh_emih!F17/RES_summary!F$19)</f>
        <v>4.9820879610492659</v>
      </c>
      <c r="G17" s="69">
        <f>IF(RES_hh_emih!G17=0,0,RES_hh_emih!G17/RES_summary!G$19)</f>
        <v>4.9944729589659671</v>
      </c>
      <c r="H17" s="69">
        <f>IF(RES_hh_emih!H17=0,0,RES_hh_emih!H17/RES_summary!H$19)</f>
        <v>4.9304523381577523</v>
      </c>
      <c r="I17" s="69">
        <f>IF(RES_hh_emih!I17=0,0,RES_hh_emih!I17/RES_summary!I$19)</f>
        <v>4.3867748415159111</v>
      </c>
      <c r="J17" s="69">
        <f>IF(RES_hh_emih!J17=0,0,RES_hh_emih!J17/RES_summary!J$19)</f>
        <v>4.6827091845187727</v>
      </c>
      <c r="K17" s="69">
        <f>IF(RES_hh_emih!K17=0,0,RES_hh_emih!K17/RES_summary!K$19)</f>
        <v>4.5069091399137333</v>
      </c>
      <c r="L17" s="69">
        <f>IF(RES_hh_emih!L17=0,0,RES_hh_emih!L17/RES_summary!L$19)</f>
        <v>4.4349916227216326</v>
      </c>
      <c r="M17" s="69">
        <f>IF(RES_hh_emih!M17=0,0,RES_hh_emih!M17/RES_summary!M$19)</f>
        <v>4.1906072742505156</v>
      </c>
      <c r="N17" s="69">
        <f>IF(RES_hh_emih!N17=0,0,RES_hh_emih!N17/RES_summary!N$19)</f>
        <v>4.1069891602136082</v>
      </c>
      <c r="O17" s="69">
        <f>IF(RES_hh_emih!O17=0,0,RES_hh_emih!O17/RES_summary!O$19)</f>
        <v>3.5097649215587836</v>
      </c>
      <c r="P17" s="69">
        <f>IF(RES_hh_emih!P17=0,0,RES_hh_emih!P17/RES_summary!P$19)</f>
        <v>3.5170944243523952</v>
      </c>
      <c r="Q17" s="69">
        <f>IF(RES_hh_emih!Q17=0,0,RES_hh_emih!Q17/RES_summary!Q$19)</f>
        <v>3.3372889861775019</v>
      </c>
      <c r="R17" s="69">
        <f>IF(RES_hh_emih!R17=0,0,RES_hh_emih!R17/RES_summary!R$19)</f>
        <v>3.4089161479197569</v>
      </c>
      <c r="S17" s="69">
        <f>IF(RES_hh_emih!S17=0,0,RES_hh_emih!S17/RES_summary!S$19)</f>
        <v>3.5674895830597415</v>
      </c>
      <c r="T17" s="69">
        <f>IF(RES_hh_emih!T17=0,0,RES_hh_emih!T17/RES_summary!T$19)</f>
        <v>3.6991282776539909</v>
      </c>
      <c r="U17" s="69">
        <f>IF(RES_hh_emih!U17=0,0,RES_hh_emih!U17/RES_summary!U$19)</f>
        <v>3.7749807980984649</v>
      </c>
      <c r="V17" s="69">
        <f>IF(RES_hh_emih!V17=0,0,RES_hh_emih!V17/RES_summary!V$19)</f>
        <v>3.8110416956562689</v>
      </c>
      <c r="W17" s="69">
        <f>IF(RES_hh_emih!W17=0,0,RES_hh_emih!W17/RES_summary!W$19)</f>
        <v>3.4435893568519265</v>
      </c>
      <c r="X17" s="69">
        <f>IF(RES_hh_emih!X17=0,0,RES_hh_emih!X17/RES_summary!X$19)</f>
        <v>3.585382875112145</v>
      </c>
      <c r="Y17" s="69">
        <f>IF(RES_hh_emih!Y17=0,0,RES_hh_emih!Y17/RES_summary!Y$19)</f>
        <v>3.2408996310134048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6.8660518487868147</v>
      </c>
      <c r="C19" s="72">
        <f>IF(RES_hh_emih!C19=0,0,RES_hh_emih!C19/RES_summary!C$19)</f>
        <v>6.4983806801030832</v>
      </c>
      <c r="D19" s="72">
        <f>IF(RES_hh_emih!D19=0,0,RES_hh_emih!D19/RES_summary!D$19)</f>
        <v>6.5153670514470585</v>
      </c>
      <c r="E19" s="72">
        <f>IF(RES_hh_emih!E19=0,0,RES_hh_emih!E19/RES_summary!E$19)</f>
        <v>5.5674123559952795</v>
      </c>
      <c r="F19" s="72">
        <f>IF(RES_hh_emih!F19=0,0,RES_hh_emih!F19/RES_summary!F$19)</f>
        <v>7.7074731440156787</v>
      </c>
      <c r="G19" s="72">
        <f>IF(RES_hh_emih!G19=0,0,RES_hh_emih!G19/RES_summary!G$19)</f>
        <v>6.6806489032535854</v>
      </c>
      <c r="H19" s="72">
        <f>IF(RES_hh_emih!H19=0,0,RES_hh_emih!H19/RES_summary!H$19)</f>
        <v>7.075495398880852</v>
      </c>
      <c r="I19" s="72">
        <f>IF(RES_hh_emih!I19=0,0,RES_hh_emih!I19/RES_summary!I$19)</f>
        <v>5.9100578724274859</v>
      </c>
      <c r="J19" s="72">
        <f>IF(RES_hh_emih!J19=0,0,RES_hh_emih!J19/RES_summary!J$19)</f>
        <v>6.8197814095560929</v>
      </c>
      <c r="K19" s="72">
        <f>IF(RES_hh_emih!K19=0,0,RES_hh_emih!K19/RES_summary!K$19)</f>
        <v>6.6238248452017334</v>
      </c>
      <c r="L19" s="72">
        <f>IF(RES_hh_emih!L19=0,0,RES_hh_emih!L19/RES_summary!L$19)</f>
        <v>6.8410396790011516</v>
      </c>
      <c r="M19" s="72">
        <f>IF(RES_hh_emih!M19=0,0,RES_hh_emih!M19/RES_summary!M$19)</f>
        <v>7.3386630528828416</v>
      </c>
      <c r="N19" s="72">
        <f>IF(RES_hh_emih!N19=0,0,RES_hh_emih!N19/RES_summary!N$19)</f>
        <v>6.5910489541164994</v>
      </c>
      <c r="O19" s="72">
        <f>IF(RES_hh_emih!O19=0,0,RES_hh_emih!O19/RES_summary!O$19)</f>
        <v>5.7776539936643294</v>
      </c>
      <c r="P19" s="72">
        <f>IF(RES_hh_emih!P19=0,0,RES_hh_emih!P19/RES_summary!P$19)</f>
        <v>5.9298203513745031</v>
      </c>
      <c r="Q19" s="72">
        <f>IF(RES_hh_emih!Q19=0,0,RES_hh_emih!Q19/RES_summary!Q$19)</f>
        <v>4.5680953427662558</v>
      </c>
      <c r="R19" s="72">
        <f>IF(RES_hh_emih!R19=0,0,RES_hh_emih!R19/RES_summary!R$19)</f>
        <v>5.9571345595930119</v>
      </c>
      <c r="S19" s="72">
        <f>IF(RES_hh_emih!S19=0,0,RES_hh_emih!S19/RES_summary!S$19)</f>
        <v>4.7793019690454495</v>
      </c>
      <c r="T19" s="72">
        <f>IF(RES_hh_emih!T19=0,0,RES_hh_emih!T19/RES_summary!T$19)</f>
        <v>6.5795415933480399</v>
      </c>
      <c r="U19" s="72">
        <f>IF(RES_hh_emih!U19=0,0,RES_hh_emih!U19/RES_summary!U$19)</f>
        <v>5.7991318930595535</v>
      </c>
      <c r="V19" s="72">
        <f>IF(RES_hh_emih!V19=0,0,RES_hh_emih!V19/RES_summary!V$19)</f>
        <v>6.1718359856703717</v>
      </c>
      <c r="W19" s="72">
        <f>IF(RES_hh_emih!W19=0,0,RES_hh_emih!W19/RES_summary!W$19)</f>
        <v>5.6290517804221976</v>
      </c>
      <c r="X19" s="72">
        <f>IF(RES_hh_emih!X19=0,0,RES_hh_emih!X19/RES_summary!X$19)</f>
        <v>6.4530772319560992</v>
      </c>
      <c r="Y19" s="72">
        <f>IF(RES_hh_emih!Y19=0,0,RES_hh_emih!Y19/RES_summary!Y$19)</f>
        <v>4.6838616511020019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8.0138211161263264</v>
      </c>
      <c r="C20" s="72">
        <f>IF(RES_hh_emih!C20=0,0,RES_hh_emih!C20/RES_summary!C$19)</f>
        <v>8.9913892001549538</v>
      </c>
      <c r="D20" s="72">
        <f>IF(RES_hh_emih!D20=0,0,RES_hh_emih!D20/RES_summary!D$19)</f>
        <v>8.6626590245513171</v>
      </c>
      <c r="E20" s="72">
        <f>IF(RES_hh_emih!E20=0,0,RES_hh_emih!E20/RES_summary!E$19)</f>
        <v>8.9534649105053443</v>
      </c>
      <c r="F20" s="72">
        <f>IF(RES_hh_emih!F20=0,0,RES_hh_emih!F20/RES_summary!F$19)</f>
        <v>8.681324772815147</v>
      </c>
      <c r="G20" s="72">
        <f>IF(RES_hh_emih!G20=0,0,RES_hh_emih!G20/RES_summary!G$19)</f>
        <v>9.1275424857857494</v>
      </c>
      <c r="H20" s="72">
        <f>IF(RES_hh_emih!H20=0,0,RES_hh_emih!H20/RES_summary!H$19)</f>
        <v>9.7355563346485159</v>
      </c>
      <c r="I20" s="72">
        <f>IF(RES_hh_emih!I20=0,0,RES_hh_emih!I20/RES_summary!I$19)</f>
        <v>7.1631911715676573</v>
      </c>
      <c r="J20" s="72">
        <f>IF(RES_hh_emih!J20=0,0,RES_hh_emih!J20/RES_summary!J$19)</f>
        <v>9.5294514989657575</v>
      </c>
      <c r="K20" s="72">
        <f>IF(RES_hh_emih!K20=0,0,RES_hh_emih!K20/RES_summary!K$19)</f>
        <v>9.0263838256950475</v>
      </c>
      <c r="L20" s="72">
        <f>IF(RES_hh_emih!L20=0,0,RES_hh_emih!L20/RES_summary!L$19)</f>
        <v>8.7300403920052876</v>
      </c>
      <c r="M20" s="72">
        <f>IF(RES_hh_emih!M20=0,0,RES_hh_emih!M20/RES_summary!M$19)</f>
        <v>8.9042805537821081</v>
      </c>
      <c r="N20" s="72">
        <f>IF(RES_hh_emih!N20=0,0,RES_hh_emih!N20/RES_summary!N$19)</f>
        <v>9.0938051850813686</v>
      </c>
      <c r="O20" s="72">
        <f>IF(RES_hh_emih!O20=0,0,RES_hh_emih!O20/RES_summary!O$19)</f>
        <v>7.2436909125428279</v>
      </c>
      <c r="P20" s="72">
        <f>IF(RES_hh_emih!P20=0,0,RES_hh_emih!P20/RES_summary!P$19)</f>
        <v>8.1039503003516185</v>
      </c>
      <c r="Q20" s="72">
        <f>IF(RES_hh_emih!Q20=0,0,RES_hh_emih!Q20/RES_summary!Q$19)</f>
        <v>7.4738749391398809</v>
      </c>
      <c r="R20" s="72">
        <f>IF(RES_hh_emih!R20=0,0,RES_hh_emih!R20/RES_summary!R$19)</f>
        <v>7.26640593073546</v>
      </c>
      <c r="S20" s="72">
        <f>IF(RES_hh_emih!S20=0,0,RES_hh_emih!S20/RES_summary!S$19)</f>
        <v>7.9584168285546921</v>
      </c>
      <c r="T20" s="72">
        <f>IF(RES_hh_emih!T20=0,0,RES_hh_emih!T20/RES_summary!T$19)</f>
        <v>7.1517896480377221</v>
      </c>
      <c r="U20" s="72">
        <f>IF(RES_hh_emih!U20=0,0,RES_hh_emih!U20/RES_summary!U$19)</f>
        <v>8.2753329141775911</v>
      </c>
      <c r="V20" s="72">
        <f>IF(RES_hh_emih!V20=0,0,RES_hh_emih!V20/RES_summary!V$19)</f>
        <v>9.4244198083128232</v>
      </c>
      <c r="W20" s="72">
        <f>IF(RES_hh_emih!W20=0,0,RES_hh_emih!W20/RES_summary!W$19)</f>
        <v>5.4734842758544051</v>
      </c>
      <c r="X20" s="72">
        <f>IF(RES_hh_emih!X20=0,0,RES_hh_emih!X20/RES_summary!X$19)</f>
        <v>7.7961468983252926</v>
      </c>
      <c r="Y20" s="72">
        <f>IF(RES_hh_emih!Y20=0,0,RES_hh_emih!Y20/RES_summary!Y$19)</f>
        <v>7.1302674890105857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6.1019904741840199</v>
      </c>
      <c r="C21" s="72">
        <f>IF(RES_hh_emih!C21=0,0,RES_hh_emih!C21/RES_summary!C$19)</f>
        <v>6.150796572671255</v>
      </c>
      <c r="D21" s="72">
        <f>IF(RES_hh_emih!D21=0,0,RES_hh_emih!D21/RES_summary!D$19)</f>
        <v>6.3235157084999098</v>
      </c>
      <c r="E21" s="72">
        <f>IF(RES_hh_emih!E21=0,0,RES_hh_emih!E21/RES_summary!E$19)</f>
        <v>6.4287758016374958</v>
      </c>
      <c r="F21" s="72">
        <f>IF(RES_hh_emih!F21=0,0,RES_hh_emih!F21/RES_summary!F$19)</f>
        <v>6.4436862168146494</v>
      </c>
      <c r="G21" s="72">
        <f>IF(RES_hh_emih!G21=0,0,RES_hh_emih!G21/RES_summary!G$19)</f>
        <v>6.403075482229446</v>
      </c>
      <c r="H21" s="72">
        <f>IF(RES_hh_emih!H21=0,0,RES_hh_emih!H21/RES_summary!H$19)</f>
        <v>6.0629202355154224</v>
      </c>
      <c r="I21" s="72">
        <f>IF(RES_hh_emih!I21=0,0,RES_hh_emih!I21/RES_summary!I$19)</f>
        <v>6.3905101802314466</v>
      </c>
      <c r="J21" s="72">
        <f>IF(RES_hh_emih!J21=0,0,RES_hh_emih!J21/RES_summary!J$19)</f>
        <v>6.0196912732572363</v>
      </c>
      <c r="K21" s="72">
        <f>IF(RES_hh_emih!K21=0,0,RES_hh_emih!K21/RES_summary!K$19)</f>
        <v>6.0813755145290349</v>
      </c>
      <c r="L21" s="72">
        <f>IF(RES_hh_emih!L21=0,0,RES_hh_emih!L21/RES_summary!L$19)</f>
        <v>6.2146051056807661</v>
      </c>
      <c r="M21" s="72">
        <f>IF(RES_hh_emih!M21=0,0,RES_hh_emih!M21/RES_summary!M$19)</f>
        <v>5.7443147117662958</v>
      </c>
      <c r="N21" s="72">
        <f>IF(RES_hh_emih!N21=0,0,RES_hh_emih!N21/RES_summary!N$19)</f>
        <v>5.723604184089961</v>
      </c>
      <c r="O21" s="72">
        <f>IF(RES_hh_emih!O21=0,0,RES_hh_emih!O21/RES_summary!O$19)</f>
        <v>5.3791701354835944</v>
      </c>
      <c r="P21" s="72">
        <f>IF(RES_hh_emih!P21=0,0,RES_hh_emih!P21/RES_summary!P$19)</f>
        <v>5.0456781097734371</v>
      </c>
      <c r="Q21" s="72">
        <f>IF(RES_hh_emih!Q21=0,0,RES_hh_emih!Q21/RES_summary!Q$19)</f>
        <v>4.890615569894524</v>
      </c>
      <c r="R21" s="72">
        <f>IF(RES_hh_emih!R21=0,0,RES_hh_emih!R21/RES_summary!R$19)</f>
        <v>4.9972706281584607</v>
      </c>
      <c r="S21" s="72">
        <f>IF(RES_hh_emih!S21=0,0,RES_hh_emih!S21/RES_summary!S$19)</f>
        <v>5.0194018108520906</v>
      </c>
      <c r="T21" s="72">
        <f>IF(RES_hh_emih!T21=0,0,RES_hh_emih!T21/RES_summary!T$19)</f>
        <v>5.3807038073437221</v>
      </c>
      <c r="U21" s="72">
        <f>IF(RES_hh_emih!U21=0,0,RES_hh_emih!U21/RES_summary!U$19)</f>
        <v>5.0106558522098048</v>
      </c>
      <c r="V21" s="72">
        <f>IF(RES_hh_emih!V21=0,0,RES_hh_emih!V21/RES_summary!V$19)</f>
        <v>4.8089728192360761</v>
      </c>
      <c r="W21" s="72">
        <f>IF(RES_hh_emih!W21=0,0,RES_hh_emih!W21/RES_summary!W$19)</f>
        <v>5.3095242520808394</v>
      </c>
      <c r="X21" s="72">
        <f>IF(RES_hh_emih!X21=0,0,RES_hh_emih!X21/RES_summary!X$19)</f>
        <v>4.890774852601476</v>
      </c>
      <c r="Y21" s="72">
        <f>IF(RES_hh_emih!Y21=0,0,RES_hh_emih!Y21/RES_summary!Y$19)</f>
        <v>4.5239667999413031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5.5469625842983115E-2</v>
      </c>
      <c r="C27" s="69">
        <f>IF(RES_hh_emih!C27=0,0,RES_hh_emih!C27/RES_summary!C$19)</f>
        <v>5.6377118195615528E-2</v>
      </c>
      <c r="D27" s="69">
        <f>IF(RES_hh_emih!D27=0,0,RES_hh_emih!D27/RES_summary!D$19)</f>
        <v>6.0499207609759853E-2</v>
      </c>
      <c r="E27" s="69">
        <f>IF(RES_hh_emih!E27=0,0,RES_hh_emih!E27/RES_summary!E$19)</f>
        <v>6.4089899512994541E-2</v>
      </c>
      <c r="F27" s="69">
        <f>IF(RES_hh_emih!F27=0,0,RES_hh_emih!F27/RES_summary!F$19)</f>
        <v>6.5604196806417367E-2</v>
      </c>
      <c r="G27" s="69">
        <f>IF(RES_hh_emih!G27=0,0,RES_hh_emih!G27/RES_summary!G$19)</f>
        <v>6.6277097527303361E-2</v>
      </c>
      <c r="H27" s="69">
        <f>IF(RES_hh_emih!H27=0,0,RES_hh_emih!H27/RES_summary!H$19)</f>
        <v>6.2868239490453268E-2</v>
      </c>
      <c r="I27" s="69">
        <f>IF(RES_hh_emih!I27=0,0,RES_hh_emih!I27/RES_summary!I$19)</f>
        <v>6.4760015264411511E-2</v>
      </c>
      <c r="J27" s="69">
        <f>IF(RES_hh_emih!J27=0,0,RES_hh_emih!J27/RES_summary!J$19)</f>
        <v>5.7312153459271001E-2</v>
      </c>
      <c r="K27" s="69">
        <f>IF(RES_hh_emih!K27=0,0,RES_hh_emih!K27/RES_summary!K$19)</f>
        <v>5.9774785226067502E-2</v>
      </c>
      <c r="L27" s="69">
        <f>IF(RES_hh_emih!L27=0,0,RES_hh_emih!L27/RES_summary!L$19)</f>
        <v>6.123656655599638E-2</v>
      </c>
      <c r="M27" s="69">
        <f>IF(RES_hh_emih!M27=0,0,RES_hh_emih!M27/RES_summary!M$19)</f>
        <v>5.3614007661779595E-2</v>
      </c>
      <c r="N27" s="69">
        <f>IF(RES_hh_emih!N27=0,0,RES_hh_emih!N27/RES_summary!N$19)</f>
        <v>5.7671564574793464E-2</v>
      </c>
      <c r="O27" s="69">
        <f>IF(RES_hh_emih!O27=0,0,RES_hh_emih!O27/RES_summary!O$19)</f>
        <v>6.4405905227439081E-2</v>
      </c>
      <c r="P27" s="69">
        <f>IF(RES_hh_emih!P27=0,0,RES_hh_emih!P27/RES_summary!P$19)</f>
        <v>5.6413782326954466E-2</v>
      </c>
      <c r="Q27" s="69">
        <f>IF(RES_hh_emih!Q27=0,0,RES_hh_emih!Q27/RES_summary!Q$19)</f>
        <v>5.4913320062255799E-2</v>
      </c>
      <c r="R27" s="69">
        <f>IF(RES_hh_emih!R27=0,0,RES_hh_emih!R27/RES_summary!R$19)</f>
        <v>5.1204605867529153E-2</v>
      </c>
      <c r="S27" s="69">
        <f>IF(RES_hh_emih!S27=0,0,RES_hh_emih!S27/RES_summary!S$19)</f>
        <v>5.3680773912391941E-2</v>
      </c>
      <c r="T27" s="69">
        <f>IF(RES_hh_emih!T27=0,0,RES_hh_emih!T27/RES_summary!T$19)</f>
        <v>5.7407978914985856E-2</v>
      </c>
      <c r="U27" s="69">
        <f>IF(RES_hh_emih!U27=0,0,RES_hh_emih!U27/RES_summary!U$19)</f>
        <v>6.3975879479025249E-2</v>
      </c>
      <c r="V27" s="69">
        <f>IF(RES_hh_emih!V27=0,0,RES_hh_emih!V27/RES_summary!V$19)</f>
        <v>6.1607207703669349E-2</v>
      </c>
      <c r="W27" s="69">
        <f>IF(RES_hh_emih!W27=0,0,RES_hh_emih!W27/RES_summary!W$19)</f>
        <v>7.0602042580023172E-2</v>
      </c>
      <c r="X27" s="69">
        <f>IF(RES_hh_emih!X27=0,0,RES_hh_emih!X27/RES_summary!X$19)</f>
        <v>6.0357939802685487E-2</v>
      </c>
      <c r="Y27" s="69">
        <f>IF(RES_hh_emih!Y27=0,0,RES_hh_emih!Y27/RES_summary!Y$19)</f>
        <v>5.5057368081143344E-2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X29" s="72">
        <f>IF(RES_hh_emih!X29=0,0,RES_hh_emih!X29/RES_summary!X$19)</f>
        <v>0</v>
      </c>
      <c r="Y29" s="72">
        <f>IF(RES_hh_emih!Y29=0,0,RES_hh_emih!Y29/RES_summary!Y$19)</f>
        <v>0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2.4413975651151469</v>
      </c>
      <c r="C30" s="72">
        <f>IF(RES_hh_emih!C30=0,0,RES_hh_emih!C30/RES_summary!C$19)</f>
        <v>2.4680670633579687</v>
      </c>
      <c r="D30" s="72">
        <f>IF(RES_hh_emih!D30=0,0,RES_hh_emih!D30/RES_summary!D$19)</f>
        <v>2.5660967489301361</v>
      </c>
      <c r="E30" s="72">
        <f>IF(RES_hh_emih!E30=0,0,RES_hh_emih!E30/RES_summary!E$19)</f>
        <v>2.6554994470331019</v>
      </c>
      <c r="F30" s="72">
        <f>IF(RES_hh_emih!F30=0,0,RES_hh_emih!F30/RES_summary!F$19)</f>
        <v>2.693648793798193</v>
      </c>
      <c r="G30" s="72">
        <f>IF(RES_hh_emih!G30=0,0,RES_hh_emih!G30/RES_summary!G$19)</f>
        <v>2.704796744550054</v>
      </c>
      <c r="H30" s="72">
        <f>IF(RES_hh_emih!H30=0,0,RES_hh_emih!H30/RES_summary!H$19)</f>
        <v>2.5806490409189315</v>
      </c>
      <c r="I30" s="72">
        <f>IF(RES_hh_emih!I30=0,0,RES_hh_emih!I30/RES_summary!I$19)</f>
        <v>2.6119906028299265</v>
      </c>
      <c r="J30" s="72">
        <f>IF(RES_hh_emih!J30=0,0,RES_hh_emih!J30/RES_summary!J$19)</f>
        <v>2.3350994617550809</v>
      </c>
      <c r="K30" s="72">
        <f>IF(RES_hh_emih!K30=0,0,RES_hh_emih!K30/RES_summary!K$19)</f>
        <v>2.4066899703196389</v>
      </c>
      <c r="L30" s="72">
        <f>IF(RES_hh_emih!L30=0,0,RES_hh_emih!L30/RES_summary!L$19)</f>
        <v>2.4637743974006234</v>
      </c>
      <c r="M30" s="72">
        <f>IF(RES_hh_emih!M30=0,0,RES_hh_emih!M30/RES_summary!M$19)</f>
        <v>2.092431881713146</v>
      </c>
      <c r="N30" s="72">
        <f>IF(RES_hh_emih!N30=0,0,RES_hh_emih!N30/RES_summary!N$19)</f>
        <v>2.1774066167401731</v>
      </c>
      <c r="O30" s="72">
        <f>IF(RES_hh_emih!O30=0,0,RES_hh_emih!O30/RES_summary!O$19)</f>
        <v>2.3703142415972138</v>
      </c>
      <c r="P30" s="72">
        <f>IF(RES_hh_emih!P30=0,0,RES_hh_emih!P30/RES_summary!P$19)</f>
        <v>2.0104786900361145</v>
      </c>
      <c r="Q30" s="72">
        <f>IF(RES_hh_emih!Q30=0,0,RES_hh_emih!Q30/RES_summary!Q$19)</f>
        <v>1.9672597987169127</v>
      </c>
      <c r="R30" s="72">
        <f>IF(RES_hh_emih!R30=0,0,RES_hh_emih!R30/RES_summary!R$19)</f>
        <v>1.8463132189508662</v>
      </c>
      <c r="S30" s="72">
        <f>IF(RES_hh_emih!S30=0,0,RES_hh_emih!S30/RES_summary!S$19)</f>
        <v>1.8950529880545774</v>
      </c>
      <c r="T30" s="72">
        <f>IF(RES_hh_emih!T30=0,0,RES_hh_emih!T30/RES_summary!T$19)</f>
        <v>1.9126675104092545</v>
      </c>
      <c r="U30" s="72">
        <f>IF(RES_hh_emih!U30=0,0,RES_hh_emih!U30/RES_summary!U$19)</f>
        <v>1.9851271653983482</v>
      </c>
      <c r="V30" s="72">
        <f>IF(RES_hh_emih!V30=0,0,RES_hh_emih!V30/RES_summary!V$19)</f>
        <v>1.8705169522849192</v>
      </c>
      <c r="W30" s="72">
        <f>IF(RES_hh_emih!W30=0,0,RES_hh_emih!W30/RES_summary!W$19)</f>
        <v>2.1588948732473145</v>
      </c>
      <c r="X30" s="72">
        <f>IF(RES_hh_emih!X30=0,0,RES_hh_emih!X30/RES_summary!X$19)</f>
        <v>2.0392329969034315</v>
      </c>
      <c r="Y30" s="72">
        <f>IF(RES_hh_emih!Y30=0,0,RES_hh_emih!Y30/RES_summary!Y$19)</f>
        <v>1.979324568200151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1028909</v>
      </c>
      <c r="D3" s="67">
        <f t="shared" si="0"/>
        <v>1073845</v>
      </c>
      <c r="E3" s="67">
        <f t="shared" si="0"/>
        <v>1040794</v>
      </c>
      <c r="F3" s="67">
        <f t="shared" si="0"/>
        <v>998488</v>
      </c>
      <c r="G3" s="67">
        <f t="shared" si="0"/>
        <v>990358</v>
      </c>
      <c r="H3" s="67">
        <f t="shared" si="0"/>
        <v>1208469</v>
      </c>
      <c r="I3" s="67">
        <f t="shared" si="0"/>
        <v>1136430</v>
      </c>
      <c r="J3" s="67">
        <f t="shared" si="0"/>
        <v>1295027</v>
      </c>
      <c r="K3" s="67">
        <f t="shared" si="0"/>
        <v>959755</v>
      </c>
      <c r="L3" s="67">
        <f t="shared" si="0"/>
        <v>1107977</v>
      </c>
      <c r="M3" s="67">
        <f t="shared" si="0"/>
        <v>895482</v>
      </c>
      <c r="N3" s="67">
        <f t="shared" si="0"/>
        <v>1133426</v>
      </c>
      <c r="O3" s="67">
        <f t="shared" si="0"/>
        <v>888534</v>
      </c>
      <c r="P3" s="67">
        <f t="shared" si="0"/>
        <v>1084683</v>
      </c>
      <c r="Q3" s="67">
        <f t="shared" si="0"/>
        <v>1424102</v>
      </c>
      <c r="R3" s="67">
        <f t="shared" si="0"/>
        <v>1165580</v>
      </c>
      <c r="S3" s="67">
        <f t="shared" si="0"/>
        <v>1263141</v>
      </c>
      <c r="T3" s="67">
        <f t="shared" si="0"/>
        <v>1174220</v>
      </c>
      <c r="U3" s="67">
        <f t="shared" si="0"/>
        <v>1034381</v>
      </c>
      <c r="V3" s="67">
        <f t="shared" si="0"/>
        <v>923359</v>
      </c>
      <c r="W3" s="67">
        <f t="shared" si="0"/>
        <v>928143</v>
      </c>
      <c r="X3" s="67">
        <f t="shared" si="0"/>
        <v>962585</v>
      </c>
      <c r="Y3" s="67">
        <f t="shared" si="0"/>
        <v>922551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1028909</v>
      </c>
      <c r="D4" s="71">
        <f t="shared" si="1"/>
        <v>1073845</v>
      </c>
      <c r="E4" s="71">
        <f t="shared" si="1"/>
        <v>1040794</v>
      </c>
      <c r="F4" s="71">
        <f t="shared" si="1"/>
        <v>998488</v>
      </c>
      <c r="G4" s="71">
        <f t="shared" si="1"/>
        <v>990358</v>
      </c>
      <c r="H4" s="71">
        <f t="shared" si="1"/>
        <v>1208469</v>
      </c>
      <c r="I4" s="71">
        <f t="shared" si="1"/>
        <v>1136430</v>
      </c>
      <c r="J4" s="71">
        <f t="shared" si="1"/>
        <v>1295027</v>
      </c>
      <c r="K4" s="71">
        <f t="shared" si="1"/>
        <v>959755</v>
      </c>
      <c r="L4" s="71">
        <f t="shared" si="1"/>
        <v>1107977</v>
      </c>
      <c r="M4" s="71">
        <f t="shared" si="1"/>
        <v>895482</v>
      </c>
      <c r="N4" s="71">
        <f t="shared" si="1"/>
        <v>1133426</v>
      </c>
      <c r="O4" s="71">
        <f t="shared" si="1"/>
        <v>888534</v>
      </c>
      <c r="P4" s="71">
        <f t="shared" si="1"/>
        <v>1084683</v>
      </c>
      <c r="Q4" s="71">
        <f t="shared" si="1"/>
        <v>1424102</v>
      </c>
      <c r="R4" s="71">
        <f t="shared" ref="R4:V4" si="2">SUM(R5:R13)</f>
        <v>1165580</v>
      </c>
      <c r="S4" s="71">
        <f t="shared" si="2"/>
        <v>1263141</v>
      </c>
      <c r="T4" s="71">
        <f t="shared" si="2"/>
        <v>1174220</v>
      </c>
      <c r="U4" s="71">
        <f t="shared" si="2"/>
        <v>1034381</v>
      </c>
      <c r="V4" s="71">
        <f t="shared" si="2"/>
        <v>923359</v>
      </c>
      <c r="W4" s="71">
        <f t="shared" ref="W4:Y4" si="3">SUM(W5:W13)</f>
        <v>928143</v>
      </c>
      <c r="X4" s="71">
        <f t="shared" si="3"/>
        <v>962585</v>
      </c>
      <c r="Y4" s="71">
        <f t="shared" si="3"/>
        <v>922551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9376</v>
      </c>
      <c r="D5" s="82">
        <v>5823</v>
      </c>
      <c r="E5" s="82">
        <v>13957</v>
      </c>
      <c r="F5" s="82">
        <v>16876</v>
      </c>
      <c r="G5" s="82">
        <v>17062</v>
      </c>
      <c r="H5" s="82">
        <v>29430</v>
      </c>
      <c r="I5" s="82">
        <v>30637</v>
      </c>
      <c r="J5" s="82">
        <v>35390</v>
      </c>
      <c r="K5" s="82">
        <v>33542</v>
      </c>
      <c r="L5" s="82">
        <v>31202</v>
      </c>
      <c r="M5" s="82">
        <v>23244</v>
      </c>
      <c r="N5" s="82">
        <v>12263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7987</v>
      </c>
      <c r="X5" s="82">
        <v>15614</v>
      </c>
      <c r="Y5" s="82">
        <v>22226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13945</v>
      </c>
      <c r="D6" s="82">
        <v>13992</v>
      </c>
      <c r="E6" s="82">
        <v>14086</v>
      </c>
      <c r="F6" s="82">
        <v>15584</v>
      </c>
      <c r="G6" s="82">
        <v>16126</v>
      </c>
      <c r="H6" s="82">
        <v>16977</v>
      </c>
      <c r="I6" s="82">
        <v>13421</v>
      </c>
      <c r="J6" s="82">
        <v>17820</v>
      </c>
      <c r="K6" s="82">
        <v>15615</v>
      </c>
      <c r="L6" s="82">
        <v>20984</v>
      </c>
      <c r="M6" s="82">
        <v>16243</v>
      </c>
      <c r="N6" s="82">
        <v>15345</v>
      </c>
      <c r="O6" s="82">
        <v>13964</v>
      </c>
      <c r="P6" s="82">
        <v>9277</v>
      </c>
      <c r="Q6" s="82">
        <v>14106</v>
      </c>
      <c r="R6" s="82">
        <v>18305</v>
      </c>
      <c r="S6" s="82">
        <v>17791</v>
      </c>
      <c r="T6" s="82">
        <v>24005</v>
      </c>
      <c r="U6" s="82">
        <v>22029</v>
      </c>
      <c r="V6" s="82">
        <v>19010</v>
      </c>
      <c r="W6" s="82">
        <v>7859</v>
      </c>
      <c r="X6" s="82">
        <v>9968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279880</v>
      </c>
      <c r="D7" s="82">
        <v>218999</v>
      </c>
      <c r="E7" s="82">
        <v>222499</v>
      </c>
      <c r="F7" s="82">
        <v>200641</v>
      </c>
      <c r="G7" s="82">
        <v>206941</v>
      </c>
      <c r="H7" s="82">
        <v>263246</v>
      </c>
      <c r="I7" s="82">
        <v>160770</v>
      </c>
      <c r="J7" s="82">
        <v>275005</v>
      </c>
      <c r="K7" s="82">
        <v>189195</v>
      </c>
      <c r="L7" s="82">
        <v>247849</v>
      </c>
      <c r="M7" s="82">
        <v>249753</v>
      </c>
      <c r="N7" s="82">
        <v>327677</v>
      </c>
      <c r="O7" s="82">
        <v>307566</v>
      </c>
      <c r="P7" s="82">
        <v>250679</v>
      </c>
      <c r="Q7" s="82">
        <v>111359</v>
      </c>
      <c r="R7" s="82">
        <v>51462</v>
      </c>
      <c r="S7" s="82">
        <v>151314</v>
      </c>
      <c r="T7" s="82">
        <v>169991</v>
      </c>
      <c r="U7" s="82">
        <v>191790</v>
      </c>
      <c r="V7" s="82">
        <v>100419</v>
      </c>
      <c r="W7" s="82">
        <v>77180</v>
      </c>
      <c r="X7" s="82">
        <v>190272</v>
      </c>
      <c r="Y7" s="82">
        <v>285275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499575</v>
      </c>
      <c r="D8" s="82">
        <v>523828</v>
      </c>
      <c r="E8" s="82">
        <v>497417</v>
      </c>
      <c r="F8" s="82">
        <v>416390</v>
      </c>
      <c r="G8" s="82">
        <v>392362</v>
      </c>
      <c r="H8" s="82">
        <v>465197</v>
      </c>
      <c r="I8" s="82">
        <v>448073</v>
      </c>
      <c r="J8" s="82">
        <v>608609</v>
      </c>
      <c r="K8" s="82">
        <v>436603</v>
      </c>
      <c r="L8" s="82">
        <v>496811</v>
      </c>
      <c r="M8" s="82">
        <v>297875</v>
      </c>
      <c r="N8" s="82">
        <v>445366</v>
      </c>
      <c r="O8" s="82">
        <v>302461</v>
      </c>
      <c r="P8" s="82">
        <v>484229</v>
      </c>
      <c r="Q8" s="82">
        <v>915014</v>
      </c>
      <c r="R8" s="82">
        <v>802040</v>
      </c>
      <c r="S8" s="82">
        <v>718361</v>
      </c>
      <c r="T8" s="82">
        <v>648764</v>
      </c>
      <c r="U8" s="82">
        <v>476697</v>
      </c>
      <c r="V8" s="82">
        <v>452436</v>
      </c>
      <c r="W8" s="82">
        <v>402490</v>
      </c>
      <c r="X8" s="82">
        <v>338586</v>
      </c>
      <c r="Y8" s="82">
        <v>208039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71570</v>
      </c>
      <c r="D9" s="82">
        <v>157025</v>
      </c>
      <c r="E9" s="82">
        <v>161748</v>
      </c>
      <c r="F9" s="82">
        <v>153649</v>
      </c>
      <c r="G9" s="82">
        <v>187327</v>
      </c>
      <c r="H9" s="82">
        <v>280986</v>
      </c>
      <c r="I9" s="82">
        <v>286116</v>
      </c>
      <c r="J9" s="82">
        <v>219088</v>
      </c>
      <c r="K9" s="82">
        <v>114470</v>
      </c>
      <c r="L9" s="82">
        <v>165829</v>
      </c>
      <c r="M9" s="82">
        <v>132917</v>
      </c>
      <c r="N9" s="82">
        <v>138488</v>
      </c>
      <c r="O9" s="82">
        <v>92752</v>
      </c>
      <c r="P9" s="82">
        <v>0</v>
      </c>
      <c r="Q9" s="82">
        <v>3719</v>
      </c>
      <c r="R9" s="82">
        <v>68828</v>
      </c>
      <c r="S9" s="82">
        <v>194696</v>
      </c>
      <c r="T9" s="82">
        <v>232967</v>
      </c>
      <c r="U9" s="82">
        <v>217870</v>
      </c>
      <c r="V9" s="82">
        <v>216994</v>
      </c>
      <c r="W9" s="82">
        <v>262111</v>
      </c>
      <c r="X9" s="82">
        <v>221041</v>
      </c>
      <c r="Y9" s="82">
        <v>117146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618</v>
      </c>
      <c r="F10" s="82">
        <v>442</v>
      </c>
      <c r="G10" s="82">
        <v>284</v>
      </c>
      <c r="H10" s="82">
        <v>232</v>
      </c>
      <c r="I10" s="82">
        <v>306</v>
      </c>
      <c r="J10" s="82">
        <v>665</v>
      </c>
      <c r="K10" s="82">
        <v>898</v>
      </c>
      <c r="L10" s="82">
        <v>1292</v>
      </c>
      <c r="M10" s="82">
        <v>1117</v>
      </c>
      <c r="N10" s="82">
        <v>876</v>
      </c>
      <c r="O10" s="82">
        <v>429</v>
      </c>
      <c r="P10" s="82">
        <v>1574</v>
      </c>
      <c r="Q10" s="82">
        <v>1617</v>
      </c>
      <c r="R10" s="82">
        <v>892</v>
      </c>
      <c r="S10" s="82">
        <v>352</v>
      </c>
      <c r="T10" s="82">
        <v>592</v>
      </c>
      <c r="U10" s="82">
        <v>653</v>
      </c>
      <c r="V10" s="82">
        <v>1024</v>
      </c>
      <c r="W10" s="82">
        <v>1578</v>
      </c>
      <c r="X10" s="82">
        <v>1781</v>
      </c>
      <c r="Y10" s="82">
        <v>1416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125854</v>
      </c>
      <c r="D11" s="82">
        <v>111713</v>
      </c>
      <c r="E11" s="82">
        <v>93535</v>
      </c>
      <c r="F11" s="82">
        <v>166721</v>
      </c>
      <c r="G11" s="82">
        <v>137666</v>
      </c>
      <c r="H11" s="82">
        <v>108046</v>
      </c>
      <c r="I11" s="82">
        <v>135861</v>
      </c>
      <c r="J11" s="82">
        <v>86553</v>
      </c>
      <c r="K11" s="82">
        <v>116422</v>
      </c>
      <c r="L11" s="82">
        <v>95425</v>
      </c>
      <c r="M11" s="82">
        <v>115706</v>
      </c>
      <c r="N11" s="82">
        <v>145106</v>
      </c>
      <c r="O11" s="82">
        <v>123660</v>
      </c>
      <c r="P11" s="82">
        <v>199011</v>
      </c>
      <c r="Q11" s="82">
        <v>270482</v>
      </c>
      <c r="R11" s="82">
        <v>143827</v>
      </c>
      <c r="S11" s="82">
        <v>103319</v>
      </c>
      <c r="T11" s="82">
        <v>19128</v>
      </c>
      <c r="U11" s="82">
        <v>60705</v>
      </c>
      <c r="V11" s="82">
        <v>56768</v>
      </c>
      <c r="W11" s="82">
        <v>65328</v>
      </c>
      <c r="X11" s="82">
        <v>47126</v>
      </c>
      <c r="Y11" s="82">
        <v>109114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21041</v>
      </c>
      <c r="D12" s="82">
        <v>31630</v>
      </c>
      <c r="E12" s="82">
        <v>26952</v>
      </c>
      <c r="F12" s="82">
        <v>20277</v>
      </c>
      <c r="G12" s="82">
        <v>26113</v>
      </c>
      <c r="H12" s="82">
        <v>39218</v>
      </c>
      <c r="I12" s="82">
        <v>56221</v>
      </c>
      <c r="J12" s="82">
        <v>48580</v>
      </c>
      <c r="K12" s="82">
        <v>49517</v>
      </c>
      <c r="L12" s="82">
        <v>45068</v>
      </c>
      <c r="M12" s="82">
        <v>54784</v>
      </c>
      <c r="N12" s="82">
        <v>44502</v>
      </c>
      <c r="O12" s="82">
        <v>44447</v>
      </c>
      <c r="P12" s="82">
        <v>137616</v>
      </c>
      <c r="Q12" s="82">
        <v>103983</v>
      </c>
      <c r="R12" s="82">
        <v>76688</v>
      </c>
      <c r="S12" s="82">
        <v>72941</v>
      </c>
      <c r="T12" s="82">
        <v>76596</v>
      </c>
      <c r="U12" s="82">
        <v>64534</v>
      </c>
      <c r="V12" s="82">
        <v>76331</v>
      </c>
      <c r="W12" s="82">
        <v>102281</v>
      </c>
      <c r="X12" s="82">
        <v>135498</v>
      </c>
      <c r="Y12" s="82">
        <v>176127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7668</v>
      </c>
      <c r="D13" s="83">
        <v>10835</v>
      </c>
      <c r="E13" s="83">
        <v>9982</v>
      </c>
      <c r="F13" s="83">
        <v>7908</v>
      </c>
      <c r="G13" s="83">
        <v>6477</v>
      </c>
      <c r="H13" s="83">
        <v>5137</v>
      </c>
      <c r="I13" s="83">
        <v>5025</v>
      </c>
      <c r="J13" s="83">
        <v>3317</v>
      </c>
      <c r="K13" s="83">
        <v>3493</v>
      </c>
      <c r="L13" s="83">
        <v>3517</v>
      </c>
      <c r="M13" s="83">
        <v>3843</v>
      </c>
      <c r="N13" s="83">
        <v>3803</v>
      </c>
      <c r="O13" s="83">
        <v>3255</v>
      </c>
      <c r="P13" s="83">
        <v>2297</v>
      </c>
      <c r="Q13" s="83">
        <v>3822</v>
      </c>
      <c r="R13" s="83">
        <v>3538</v>
      </c>
      <c r="S13" s="83">
        <v>4367</v>
      </c>
      <c r="T13" s="83">
        <v>2177</v>
      </c>
      <c r="U13" s="83">
        <v>103</v>
      </c>
      <c r="V13" s="83">
        <v>377</v>
      </c>
      <c r="W13" s="83">
        <v>1329</v>
      </c>
      <c r="X13" s="83">
        <v>2699</v>
      </c>
      <c r="Y13" s="83">
        <v>3208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1000200</v>
      </c>
      <c r="D14" s="85">
        <f t="shared" si="4"/>
        <v>1031380</v>
      </c>
      <c r="E14" s="85">
        <f t="shared" si="4"/>
        <v>1003860</v>
      </c>
      <c r="F14" s="85">
        <f t="shared" si="4"/>
        <v>970303</v>
      </c>
      <c r="G14" s="85">
        <f t="shared" si="4"/>
        <v>957768</v>
      </c>
      <c r="H14" s="85">
        <f t="shared" si="4"/>
        <v>1164114</v>
      </c>
      <c r="I14" s="85">
        <f t="shared" si="4"/>
        <v>1075184</v>
      </c>
      <c r="J14" s="85">
        <f t="shared" si="4"/>
        <v>1243130</v>
      </c>
      <c r="K14" s="85">
        <f t="shared" si="4"/>
        <v>906745</v>
      </c>
      <c r="L14" s="85">
        <f t="shared" si="4"/>
        <v>1059392</v>
      </c>
      <c r="M14" s="85">
        <f t="shared" si="4"/>
        <v>836855</v>
      </c>
      <c r="N14" s="85">
        <f t="shared" si="4"/>
        <v>1085121</v>
      </c>
      <c r="O14" s="85">
        <f t="shared" si="4"/>
        <v>840832</v>
      </c>
      <c r="P14" s="85">
        <f t="shared" si="4"/>
        <v>944770</v>
      </c>
      <c r="Q14" s="85">
        <f t="shared" si="4"/>
        <v>1316297</v>
      </c>
      <c r="R14" s="85">
        <f t="shared" ref="R14:V14" si="5">SUM(R5:R11)</f>
        <v>1085354</v>
      </c>
      <c r="S14" s="85">
        <f t="shared" si="5"/>
        <v>1185833</v>
      </c>
      <c r="T14" s="85">
        <f t="shared" si="5"/>
        <v>1095447</v>
      </c>
      <c r="U14" s="85">
        <f t="shared" si="5"/>
        <v>969744</v>
      </c>
      <c r="V14" s="85">
        <f t="shared" si="5"/>
        <v>846651</v>
      </c>
      <c r="W14" s="85">
        <f t="shared" ref="W14:Y14" si="6">SUM(W5:W11)</f>
        <v>824533</v>
      </c>
      <c r="X14" s="85">
        <f t="shared" si="6"/>
        <v>824388</v>
      </c>
      <c r="Y14" s="85">
        <f t="shared" si="6"/>
        <v>743216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2053</v>
      </c>
      <c r="D15" s="71">
        <f t="shared" si="7"/>
        <v>1645</v>
      </c>
      <c r="E15" s="71">
        <f t="shared" si="7"/>
        <v>24729</v>
      </c>
      <c r="F15" s="71">
        <f t="shared" si="7"/>
        <v>46791</v>
      </c>
      <c r="G15" s="71">
        <f t="shared" si="7"/>
        <v>48963</v>
      </c>
      <c r="H15" s="71">
        <f t="shared" si="7"/>
        <v>94228</v>
      </c>
      <c r="I15" s="71">
        <f t="shared" si="7"/>
        <v>81072</v>
      </c>
      <c r="J15" s="71">
        <f t="shared" si="7"/>
        <v>86253</v>
      </c>
      <c r="K15" s="71">
        <f t="shared" si="7"/>
        <v>52078</v>
      </c>
      <c r="L15" s="71">
        <f t="shared" si="7"/>
        <v>63101</v>
      </c>
      <c r="M15" s="71">
        <f t="shared" si="7"/>
        <v>47093</v>
      </c>
      <c r="N15" s="71">
        <f t="shared" si="7"/>
        <v>51840</v>
      </c>
      <c r="O15" s="71">
        <f t="shared" si="7"/>
        <v>40735</v>
      </c>
      <c r="P15" s="71">
        <f t="shared" si="7"/>
        <v>31646</v>
      </c>
      <c r="Q15" s="71">
        <f t="shared" si="7"/>
        <v>30534</v>
      </c>
      <c r="R15" s="71">
        <f t="shared" si="7"/>
        <v>14396</v>
      </c>
      <c r="S15" s="71">
        <f t="shared" si="7"/>
        <v>28305</v>
      </c>
      <c r="T15" s="71">
        <f t="shared" si="7"/>
        <v>28103</v>
      </c>
      <c r="U15" s="71">
        <f t="shared" si="7"/>
        <v>27893</v>
      </c>
      <c r="V15" s="71">
        <f t="shared" si="7"/>
        <v>39643</v>
      </c>
      <c r="W15" s="71">
        <f t="shared" si="7"/>
        <v>24680</v>
      </c>
      <c r="X15" s="71">
        <f t="shared" si="7"/>
        <v>79373</v>
      </c>
      <c r="Y15" s="71">
        <f t="shared" si="7"/>
        <v>172312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2053</v>
      </c>
      <c r="D16" s="82">
        <v>1645</v>
      </c>
      <c r="E16" s="82">
        <v>24729</v>
      </c>
      <c r="F16" s="82">
        <v>46791</v>
      </c>
      <c r="G16" s="82">
        <v>48963</v>
      </c>
      <c r="H16" s="82">
        <v>94228</v>
      </c>
      <c r="I16" s="82">
        <v>81072</v>
      </c>
      <c r="J16" s="82">
        <v>86253</v>
      </c>
      <c r="K16" s="82">
        <v>52078</v>
      </c>
      <c r="L16" s="82">
        <v>63101</v>
      </c>
      <c r="M16" s="82">
        <v>47093</v>
      </c>
      <c r="N16" s="82">
        <v>51840</v>
      </c>
      <c r="O16" s="82">
        <v>40735</v>
      </c>
      <c r="P16" s="82">
        <v>31646</v>
      </c>
      <c r="Q16" s="82">
        <v>30534</v>
      </c>
      <c r="R16" s="82">
        <v>14396</v>
      </c>
      <c r="S16" s="82">
        <v>28305</v>
      </c>
      <c r="T16" s="82">
        <v>28103</v>
      </c>
      <c r="U16" s="82">
        <v>27893</v>
      </c>
      <c r="V16" s="82">
        <v>39643</v>
      </c>
      <c r="W16" s="82">
        <v>24680</v>
      </c>
      <c r="X16" s="82">
        <v>79373</v>
      </c>
      <c r="Y16" s="82">
        <v>172312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1028909</v>
      </c>
      <c r="D17" s="71">
        <f t="shared" si="8"/>
        <v>1073845</v>
      </c>
      <c r="E17" s="71">
        <f t="shared" si="8"/>
        <v>1040794</v>
      </c>
      <c r="F17" s="71">
        <f t="shared" si="8"/>
        <v>998488</v>
      </c>
      <c r="G17" s="71">
        <f t="shared" si="8"/>
        <v>990358</v>
      </c>
      <c r="H17" s="71">
        <f t="shared" si="8"/>
        <v>1208469</v>
      </c>
      <c r="I17" s="71">
        <f t="shared" si="8"/>
        <v>1136430</v>
      </c>
      <c r="J17" s="71">
        <f t="shared" si="8"/>
        <v>1295027</v>
      </c>
      <c r="K17" s="71">
        <f t="shared" si="8"/>
        <v>959755</v>
      </c>
      <c r="L17" s="71">
        <f t="shared" si="8"/>
        <v>1107977</v>
      </c>
      <c r="M17" s="71">
        <f t="shared" si="8"/>
        <v>895482</v>
      </c>
      <c r="N17" s="71">
        <f t="shared" si="8"/>
        <v>1133426</v>
      </c>
      <c r="O17" s="71">
        <f t="shared" si="8"/>
        <v>888534</v>
      </c>
      <c r="P17" s="71">
        <f t="shared" si="8"/>
        <v>1084683</v>
      </c>
      <c r="Q17" s="71">
        <f t="shared" si="8"/>
        <v>1424102</v>
      </c>
      <c r="R17" s="71">
        <f t="shared" ref="R17:V17" si="9">SUM(R18:R25)</f>
        <v>1165580</v>
      </c>
      <c r="S17" s="71">
        <f t="shared" si="9"/>
        <v>1263141</v>
      </c>
      <c r="T17" s="71">
        <f t="shared" si="9"/>
        <v>1174220</v>
      </c>
      <c r="U17" s="71">
        <f t="shared" si="9"/>
        <v>1034381</v>
      </c>
      <c r="V17" s="71">
        <f t="shared" si="9"/>
        <v>923359</v>
      </c>
      <c r="W17" s="71">
        <f t="shared" ref="W17:Y17" si="10">SUM(W18:W25)</f>
        <v>928143</v>
      </c>
      <c r="X17" s="71">
        <f t="shared" si="10"/>
        <v>962585</v>
      </c>
      <c r="Y17" s="71">
        <f t="shared" si="10"/>
        <v>922551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13954</v>
      </c>
      <c r="D19" s="82">
        <v>12579</v>
      </c>
      <c r="E19" s="82">
        <v>21934</v>
      </c>
      <c r="F19" s="82">
        <v>22889</v>
      </c>
      <c r="G19" s="82">
        <v>24594</v>
      </c>
      <c r="H19" s="82">
        <v>28812</v>
      </c>
      <c r="I19" s="82">
        <v>19894</v>
      </c>
      <c r="J19" s="82">
        <v>17731</v>
      </c>
      <c r="K19" s="82">
        <v>17574</v>
      </c>
      <c r="L19" s="82">
        <v>20141</v>
      </c>
      <c r="M19" s="82">
        <v>17800</v>
      </c>
      <c r="N19" s="82">
        <v>11223</v>
      </c>
      <c r="O19" s="82">
        <v>6642</v>
      </c>
      <c r="P19" s="82">
        <v>21381</v>
      </c>
      <c r="Q19" s="82">
        <v>15673</v>
      </c>
      <c r="R19" s="82">
        <v>10986</v>
      </c>
      <c r="S19" s="82">
        <v>22077</v>
      </c>
      <c r="T19" s="82">
        <v>38055</v>
      </c>
      <c r="U19" s="82">
        <v>23326</v>
      </c>
      <c r="V19" s="82">
        <v>17159</v>
      </c>
      <c r="W19" s="82">
        <v>15005</v>
      </c>
      <c r="X19" s="82">
        <v>14375</v>
      </c>
      <c r="Y19" s="82">
        <v>4945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209983</v>
      </c>
      <c r="D20" s="82">
        <v>161943</v>
      </c>
      <c r="E20" s="82">
        <v>163424</v>
      </c>
      <c r="F20" s="82">
        <v>142647</v>
      </c>
      <c r="G20" s="82">
        <v>145651</v>
      </c>
      <c r="H20" s="82">
        <v>184207</v>
      </c>
      <c r="I20" s="82">
        <v>132636</v>
      </c>
      <c r="J20" s="82">
        <v>226597</v>
      </c>
      <c r="K20" s="82">
        <v>146704</v>
      </c>
      <c r="L20" s="82">
        <v>206865</v>
      </c>
      <c r="M20" s="82">
        <v>157276</v>
      </c>
      <c r="N20" s="82">
        <v>189370</v>
      </c>
      <c r="O20" s="82">
        <v>84823</v>
      </c>
      <c r="P20" s="82">
        <v>41131</v>
      </c>
      <c r="Q20" s="82">
        <v>33611</v>
      </c>
      <c r="R20" s="82">
        <v>51462</v>
      </c>
      <c r="S20" s="82">
        <v>151314</v>
      </c>
      <c r="T20" s="82">
        <v>169991</v>
      </c>
      <c r="U20" s="82">
        <v>191790</v>
      </c>
      <c r="V20" s="82">
        <v>33386</v>
      </c>
      <c r="W20" s="82">
        <v>71331</v>
      </c>
      <c r="X20" s="82">
        <v>147152</v>
      </c>
      <c r="Y20" s="82">
        <v>279126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426305</v>
      </c>
      <c r="D21" s="82">
        <v>523828</v>
      </c>
      <c r="E21" s="82">
        <v>497417</v>
      </c>
      <c r="F21" s="82">
        <v>415390</v>
      </c>
      <c r="G21" s="82">
        <v>368371</v>
      </c>
      <c r="H21" s="82">
        <v>436972</v>
      </c>
      <c r="I21" s="82">
        <v>448073</v>
      </c>
      <c r="J21" s="82">
        <v>487855</v>
      </c>
      <c r="K21" s="82">
        <v>364575</v>
      </c>
      <c r="L21" s="82">
        <v>419007</v>
      </c>
      <c r="M21" s="82">
        <v>293939</v>
      </c>
      <c r="N21" s="82">
        <v>419699</v>
      </c>
      <c r="O21" s="82">
        <v>302461</v>
      </c>
      <c r="P21" s="82">
        <v>484229</v>
      </c>
      <c r="Q21" s="82">
        <v>915014</v>
      </c>
      <c r="R21" s="82">
        <v>773753</v>
      </c>
      <c r="S21" s="82">
        <v>679655</v>
      </c>
      <c r="T21" s="82">
        <v>565568</v>
      </c>
      <c r="U21" s="82">
        <v>442000</v>
      </c>
      <c r="V21" s="82">
        <v>363022</v>
      </c>
      <c r="W21" s="82">
        <v>402490</v>
      </c>
      <c r="X21" s="82">
        <v>316859</v>
      </c>
      <c r="Y21" s="82">
        <v>123093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2421</v>
      </c>
      <c r="D22" s="82">
        <v>14614</v>
      </c>
      <c r="E22" s="82">
        <v>22669</v>
      </c>
      <c r="F22" s="82">
        <v>26298</v>
      </c>
      <c r="G22" s="82">
        <v>36894</v>
      </c>
      <c r="H22" s="82">
        <v>62175</v>
      </c>
      <c r="I22" s="82">
        <v>100819</v>
      </c>
      <c r="J22" s="82">
        <v>93521</v>
      </c>
      <c r="K22" s="82">
        <v>40550</v>
      </c>
      <c r="L22" s="82">
        <v>46348</v>
      </c>
      <c r="M22" s="82">
        <v>46649</v>
      </c>
      <c r="N22" s="82">
        <v>61055</v>
      </c>
      <c r="O22" s="82">
        <v>80730</v>
      </c>
      <c r="P22" s="82">
        <v>0</v>
      </c>
      <c r="Q22" s="82">
        <v>2621</v>
      </c>
      <c r="R22" s="82">
        <v>36770</v>
      </c>
      <c r="S22" s="82">
        <v>47577</v>
      </c>
      <c r="T22" s="82">
        <v>80415</v>
      </c>
      <c r="U22" s="82">
        <v>72829</v>
      </c>
      <c r="V22" s="82">
        <v>125876</v>
      </c>
      <c r="W22" s="82">
        <v>108410</v>
      </c>
      <c r="X22" s="82">
        <v>96207</v>
      </c>
      <c r="Y22" s="82">
        <v>92628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238</v>
      </c>
      <c r="F23" s="82">
        <v>169</v>
      </c>
      <c r="G23" s="82">
        <v>103</v>
      </c>
      <c r="H23" s="82">
        <v>70</v>
      </c>
      <c r="I23" s="82">
        <v>77</v>
      </c>
      <c r="J23" s="82">
        <v>179</v>
      </c>
      <c r="K23" s="82">
        <v>243</v>
      </c>
      <c r="L23" s="82">
        <v>364</v>
      </c>
      <c r="M23" s="82">
        <v>322</v>
      </c>
      <c r="N23" s="82">
        <v>314</v>
      </c>
      <c r="O23" s="82">
        <v>164</v>
      </c>
      <c r="P23" s="82">
        <v>434</v>
      </c>
      <c r="Q23" s="82">
        <v>343</v>
      </c>
      <c r="R23" s="82">
        <v>77</v>
      </c>
      <c r="S23" s="82">
        <v>53</v>
      </c>
      <c r="T23" s="82">
        <v>91</v>
      </c>
      <c r="U23" s="82">
        <v>132</v>
      </c>
      <c r="V23" s="82">
        <v>177</v>
      </c>
      <c r="W23" s="82">
        <v>303</v>
      </c>
      <c r="X23" s="82">
        <v>470</v>
      </c>
      <c r="Y23" s="82">
        <v>395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4201</v>
      </c>
      <c r="D24" s="82">
        <v>6159</v>
      </c>
      <c r="E24" s="82">
        <v>5639</v>
      </c>
      <c r="F24" s="82">
        <v>17708</v>
      </c>
      <c r="G24" s="82">
        <v>13856</v>
      </c>
      <c r="H24" s="82">
        <v>7799</v>
      </c>
      <c r="I24" s="82">
        <v>47468</v>
      </c>
      <c r="J24" s="82">
        <v>44537</v>
      </c>
      <c r="K24" s="82">
        <v>43583</v>
      </c>
      <c r="L24" s="82">
        <v>36277</v>
      </c>
      <c r="M24" s="82">
        <v>40523</v>
      </c>
      <c r="N24" s="82">
        <v>36662</v>
      </c>
      <c r="O24" s="82">
        <v>35891</v>
      </c>
      <c r="P24" s="82">
        <v>14531</v>
      </c>
      <c r="Q24" s="82">
        <v>39484</v>
      </c>
      <c r="R24" s="82">
        <v>31258</v>
      </c>
      <c r="S24" s="82">
        <v>22909</v>
      </c>
      <c r="T24" s="82">
        <v>5294</v>
      </c>
      <c r="U24" s="82">
        <v>15239</v>
      </c>
      <c r="V24" s="82">
        <v>13868</v>
      </c>
      <c r="W24" s="82">
        <v>24604</v>
      </c>
      <c r="X24" s="82">
        <v>8997</v>
      </c>
      <c r="Y24" s="82">
        <v>19399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372045</v>
      </c>
      <c r="D25" s="83">
        <v>354722</v>
      </c>
      <c r="E25" s="83">
        <v>329473</v>
      </c>
      <c r="F25" s="83">
        <v>373387</v>
      </c>
      <c r="G25" s="83">
        <v>400889</v>
      </c>
      <c r="H25" s="83">
        <v>488434</v>
      </c>
      <c r="I25" s="83">
        <v>387463</v>
      </c>
      <c r="J25" s="83">
        <v>424607</v>
      </c>
      <c r="K25" s="83">
        <v>346526</v>
      </c>
      <c r="L25" s="83">
        <v>378975</v>
      </c>
      <c r="M25" s="83">
        <v>338973</v>
      </c>
      <c r="N25" s="83">
        <v>415103</v>
      </c>
      <c r="O25" s="83">
        <v>377823</v>
      </c>
      <c r="P25" s="83">
        <v>522977</v>
      </c>
      <c r="Q25" s="83">
        <v>417356</v>
      </c>
      <c r="R25" s="83">
        <v>261274</v>
      </c>
      <c r="S25" s="83">
        <v>339556</v>
      </c>
      <c r="T25" s="83">
        <v>314806</v>
      </c>
      <c r="U25" s="83">
        <v>289065</v>
      </c>
      <c r="V25" s="83">
        <v>369871</v>
      </c>
      <c r="W25" s="83">
        <v>306000</v>
      </c>
      <c r="X25" s="83">
        <v>378525</v>
      </c>
      <c r="Y25" s="83">
        <v>402965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135929</v>
      </c>
      <c r="D26" s="85">
        <v>127693</v>
      </c>
      <c r="E26" s="85">
        <v>202432</v>
      </c>
      <c r="F26" s="85">
        <v>92495</v>
      </c>
      <c r="G26" s="85">
        <v>174369</v>
      </c>
      <c r="H26" s="85">
        <v>238493</v>
      </c>
      <c r="I26" s="85">
        <v>241806</v>
      </c>
      <c r="J26" s="85">
        <v>244114</v>
      </c>
      <c r="K26" s="85">
        <v>274876</v>
      </c>
      <c r="L26" s="85">
        <v>171651</v>
      </c>
      <c r="M26" s="85">
        <v>258205</v>
      </c>
      <c r="N26" s="85">
        <v>245461</v>
      </c>
      <c r="O26" s="85">
        <v>289095</v>
      </c>
      <c r="P26" s="85">
        <v>500459</v>
      </c>
      <c r="Q26" s="85">
        <v>389924</v>
      </c>
      <c r="R26" s="85">
        <v>238085</v>
      </c>
      <c r="S26" s="85">
        <v>251697</v>
      </c>
      <c r="T26" s="85">
        <v>247355</v>
      </c>
      <c r="U26" s="85">
        <v>250582</v>
      </c>
      <c r="V26" s="85">
        <v>238349</v>
      </c>
      <c r="W26" s="85">
        <v>318743</v>
      </c>
      <c r="X26" s="85">
        <v>245586</v>
      </c>
      <c r="Y26" s="85">
        <v>246189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1028909</v>
      </c>
      <c r="D27" s="71">
        <f t="shared" si="11"/>
        <v>1073845</v>
      </c>
      <c r="E27" s="71">
        <f t="shared" si="11"/>
        <v>1040794</v>
      </c>
      <c r="F27" s="71">
        <f t="shared" si="11"/>
        <v>998488</v>
      </c>
      <c r="G27" s="71">
        <f t="shared" si="11"/>
        <v>990358</v>
      </c>
      <c r="H27" s="71">
        <f t="shared" si="11"/>
        <v>1208469</v>
      </c>
      <c r="I27" s="71">
        <f t="shared" si="11"/>
        <v>1136430</v>
      </c>
      <c r="J27" s="71">
        <f t="shared" si="11"/>
        <v>1295027</v>
      </c>
      <c r="K27" s="71">
        <f t="shared" si="11"/>
        <v>959755</v>
      </c>
      <c r="L27" s="71">
        <f t="shared" si="11"/>
        <v>1107977</v>
      </c>
      <c r="M27" s="71">
        <f t="shared" si="11"/>
        <v>895482</v>
      </c>
      <c r="N27" s="71">
        <f t="shared" si="11"/>
        <v>1133426</v>
      </c>
      <c r="O27" s="71">
        <f t="shared" si="11"/>
        <v>888534</v>
      </c>
      <c r="P27" s="71">
        <f t="shared" si="11"/>
        <v>1084683</v>
      </c>
      <c r="Q27" s="71">
        <f t="shared" si="11"/>
        <v>1424102</v>
      </c>
      <c r="R27" s="71">
        <f t="shared" ref="R27:V27" si="12">SUM(R28:R32)</f>
        <v>1165580</v>
      </c>
      <c r="S27" s="71">
        <f t="shared" si="12"/>
        <v>1263141</v>
      </c>
      <c r="T27" s="71">
        <f t="shared" si="12"/>
        <v>1174220</v>
      </c>
      <c r="U27" s="71">
        <f t="shared" si="12"/>
        <v>1034381</v>
      </c>
      <c r="V27" s="71">
        <f t="shared" si="12"/>
        <v>923359</v>
      </c>
      <c r="W27" s="71">
        <f t="shared" ref="W27:Y27" si="13">SUM(W28:W32)</f>
        <v>928143</v>
      </c>
      <c r="X27" s="71">
        <f t="shared" si="13"/>
        <v>962585</v>
      </c>
      <c r="Y27" s="71">
        <f t="shared" si="13"/>
        <v>922551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4542</v>
      </c>
      <c r="D30" s="82">
        <v>8104</v>
      </c>
      <c r="E30" s="82">
        <v>7343</v>
      </c>
      <c r="F30" s="82">
        <v>5798</v>
      </c>
      <c r="G30" s="82">
        <v>5435</v>
      </c>
      <c r="H30" s="82">
        <v>6621</v>
      </c>
      <c r="I30" s="82">
        <v>5812</v>
      </c>
      <c r="J30" s="82">
        <v>18459</v>
      </c>
      <c r="K30" s="82">
        <v>13422</v>
      </c>
      <c r="L30" s="82">
        <v>14887</v>
      </c>
      <c r="M30" s="82">
        <v>11991</v>
      </c>
      <c r="N30" s="82">
        <v>16756</v>
      </c>
      <c r="O30" s="82">
        <v>10889</v>
      </c>
      <c r="P30" s="82">
        <v>13007</v>
      </c>
      <c r="Q30" s="82">
        <v>16421</v>
      </c>
      <c r="R30" s="82">
        <v>16990</v>
      </c>
      <c r="S30" s="82">
        <v>23247</v>
      </c>
      <c r="T30" s="82">
        <v>26385</v>
      </c>
      <c r="U30" s="82">
        <v>23739</v>
      </c>
      <c r="V30" s="82">
        <v>13890</v>
      </c>
      <c r="W30" s="82">
        <v>10237</v>
      </c>
      <c r="X30" s="82">
        <v>2522</v>
      </c>
      <c r="Y30" s="82">
        <v>3285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1024367</v>
      </c>
      <c r="D32" s="86">
        <v>1065741</v>
      </c>
      <c r="E32" s="86">
        <v>1033451</v>
      </c>
      <c r="F32" s="86">
        <v>992690</v>
      </c>
      <c r="G32" s="86">
        <v>984923</v>
      </c>
      <c r="H32" s="86">
        <v>1201848</v>
      </c>
      <c r="I32" s="86">
        <v>1130618</v>
      </c>
      <c r="J32" s="86">
        <v>1276568</v>
      </c>
      <c r="K32" s="86">
        <v>946333</v>
      </c>
      <c r="L32" s="86">
        <v>1093090</v>
      </c>
      <c r="M32" s="86">
        <v>883491</v>
      </c>
      <c r="N32" s="86">
        <v>1116670</v>
      </c>
      <c r="O32" s="86">
        <v>877645</v>
      </c>
      <c r="P32" s="86">
        <v>1071676</v>
      </c>
      <c r="Q32" s="86">
        <v>1407681</v>
      </c>
      <c r="R32" s="86">
        <v>1148590</v>
      </c>
      <c r="S32" s="86">
        <v>1239894</v>
      </c>
      <c r="T32" s="86">
        <v>1147835</v>
      </c>
      <c r="U32" s="86">
        <v>1010642</v>
      </c>
      <c r="V32" s="86">
        <v>909469</v>
      </c>
      <c r="W32" s="86">
        <v>917906</v>
      </c>
      <c r="X32" s="86">
        <v>960063</v>
      </c>
      <c r="Y32" s="86">
        <v>919266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1758.5380265974406</v>
      </c>
      <c r="D3" s="65">
        <f t="shared" si="0"/>
        <v>1616.6869292855667</v>
      </c>
      <c r="E3" s="65">
        <f t="shared" si="0"/>
        <v>1566.1591699786588</v>
      </c>
      <c r="F3" s="65">
        <f t="shared" si="0"/>
        <v>1455.9541086173526</v>
      </c>
      <c r="G3" s="65">
        <f t="shared" si="0"/>
        <v>1355.4029967457388</v>
      </c>
      <c r="H3" s="65">
        <f t="shared" si="0"/>
        <v>1469.7157023087216</v>
      </c>
      <c r="I3" s="65">
        <f t="shared" si="0"/>
        <v>1180.6117615772077</v>
      </c>
      <c r="J3" s="65">
        <f t="shared" si="0"/>
        <v>1355.0761230161129</v>
      </c>
      <c r="K3" s="65">
        <f t="shared" si="0"/>
        <v>1093.1471740774507</v>
      </c>
      <c r="L3" s="65">
        <f t="shared" si="0"/>
        <v>1454.6302249008215</v>
      </c>
      <c r="M3" s="65">
        <f t="shared" si="0"/>
        <v>1056.8784266345963</v>
      </c>
      <c r="N3" s="65">
        <f t="shared" si="0"/>
        <v>1376.2641040026265</v>
      </c>
      <c r="O3" s="65">
        <f t="shared" si="0"/>
        <v>1163.0792773718774</v>
      </c>
      <c r="P3" s="65">
        <f t="shared" si="0"/>
        <v>1047.3645410276472</v>
      </c>
      <c r="Q3" s="65">
        <f t="shared" si="0"/>
        <v>1328.8568121739422</v>
      </c>
      <c r="R3" s="65">
        <f t="shared" ref="R3:V3" si="1">SUM(R4,R15,R17,R27)</f>
        <v>914.18992939874659</v>
      </c>
      <c r="S3" s="65">
        <f t="shared" si="1"/>
        <v>913.94069067034945</v>
      </c>
      <c r="T3" s="65">
        <f t="shared" si="1"/>
        <v>854.18212048064026</v>
      </c>
      <c r="U3" s="65">
        <f t="shared" si="1"/>
        <v>797.39311741355175</v>
      </c>
      <c r="V3" s="65">
        <f t="shared" si="1"/>
        <v>725.98739337907477</v>
      </c>
      <c r="W3" s="65">
        <f t="shared" ref="W3:Y3" si="2">SUM(W4,W15,W17,W27)</f>
        <v>520.52349306786698</v>
      </c>
      <c r="X3" s="65">
        <f t="shared" si="2"/>
        <v>486.12261768827494</v>
      </c>
      <c r="Y3" s="65">
        <f t="shared" si="2"/>
        <v>363.10528876840897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1483.6296755342432</v>
      </c>
      <c r="D4" s="69">
        <f t="shared" si="3"/>
        <v>1323.8073694109262</v>
      </c>
      <c r="E4" s="69">
        <f t="shared" si="3"/>
        <v>1275.6353480622813</v>
      </c>
      <c r="F4" s="69">
        <f t="shared" si="3"/>
        <v>1172.5245379057606</v>
      </c>
      <c r="G4" s="69">
        <f t="shared" si="3"/>
        <v>1075.1036299208981</v>
      </c>
      <c r="H4" s="69">
        <f t="shared" si="3"/>
        <v>1131.2103597195553</v>
      </c>
      <c r="I4" s="69">
        <f t="shared" si="3"/>
        <v>869.04463604233024</v>
      </c>
      <c r="J4" s="69">
        <f t="shared" si="3"/>
        <v>1005.8746762411525</v>
      </c>
      <c r="K4" s="69">
        <f t="shared" si="3"/>
        <v>839.68655537624784</v>
      </c>
      <c r="L4" s="69">
        <f t="shared" si="3"/>
        <v>1151.2576027692307</v>
      </c>
      <c r="M4" s="69">
        <f t="shared" si="3"/>
        <v>819.98564890940679</v>
      </c>
      <c r="N4" s="69">
        <f t="shared" si="3"/>
        <v>1082.0029413969003</v>
      </c>
      <c r="O4" s="69">
        <f t="shared" si="3"/>
        <v>949.2089265198565</v>
      </c>
      <c r="P4" s="69">
        <f t="shared" si="3"/>
        <v>807.41148243927489</v>
      </c>
      <c r="Q4" s="69">
        <f t="shared" si="3"/>
        <v>1019.7243592346259</v>
      </c>
      <c r="R4" s="69">
        <f t="shared" ref="R4:V4" si="4">SUM(R5:R14)</f>
        <v>661.49074172266216</v>
      </c>
      <c r="S4" s="69">
        <f t="shared" si="4"/>
        <v>628.21400697551769</v>
      </c>
      <c r="T4" s="69">
        <f t="shared" si="4"/>
        <v>582.57051478677693</v>
      </c>
      <c r="U4" s="69">
        <f t="shared" si="4"/>
        <v>564.2496661957789</v>
      </c>
      <c r="V4" s="69">
        <f t="shared" si="4"/>
        <v>526.49066150924921</v>
      </c>
      <c r="W4" s="69">
        <f t="shared" ref="W4:Y4" si="5">SUM(W5:W14)</f>
        <v>314.10131519961288</v>
      </c>
      <c r="X4" s="69">
        <f t="shared" si="5"/>
        <v>258.25967225152078</v>
      </c>
      <c r="Y4" s="69">
        <f t="shared" si="5"/>
        <v>166.70871482461484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12.259596982999339</v>
      </c>
      <c r="D5" s="72">
        <v>6.0638131743441051</v>
      </c>
      <c r="E5" s="72">
        <v>15.246938279286425</v>
      </c>
      <c r="F5" s="72">
        <v>15.482668623731303</v>
      </c>
      <c r="G5" s="72">
        <v>15.32249485453301</v>
      </c>
      <c r="H5" s="72">
        <v>24.411349575924625</v>
      </c>
      <c r="I5" s="72">
        <v>25.956896386912682</v>
      </c>
      <c r="J5" s="72">
        <v>22.471720871912872</v>
      </c>
      <c r="K5" s="72">
        <v>24.046421560548488</v>
      </c>
      <c r="L5" s="72">
        <v>35.43622987364477</v>
      </c>
      <c r="M5" s="72">
        <v>24.099223366905264</v>
      </c>
      <c r="N5" s="72">
        <v>10.825086438603257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2.7597942040733456</v>
      </c>
      <c r="X5" s="72">
        <v>3.9581919216663284</v>
      </c>
      <c r="Y5" s="72">
        <v>4.5428267027784104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21.755114732898523</v>
      </c>
      <c r="D6" s="72">
        <v>17.860969562793478</v>
      </c>
      <c r="E6" s="72">
        <v>15.67592913634644</v>
      </c>
      <c r="F6" s="72">
        <v>23.226408552615197</v>
      </c>
      <c r="G6" s="72">
        <v>20.080953316296444</v>
      </c>
      <c r="H6" s="72">
        <v>19.070049870211111</v>
      </c>
      <c r="I6" s="72">
        <v>9.4083043842610721</v>
      </c>
      <c r="J6" s="72">
        <v>14.79271358046242</v>
      </c>
      <c r="K6" s="72">
        <v>15.24634965394241</v>
      </c>
      <c r="L6" s="72">
        <v>23.81882500632268</v>
      </c>
      <c r="M6" s="72">
        <v>17.861879034613104</v>
      </c>
      <c r="N6" s="72">
        <v>14.821632931281291</v>
      </c>
      <c r="O6" s="72">
        <v>16.841223063050297</v>
      </c>
      <c r="P6" s="72">
        <v>8.5115443991573692</v>
      </c>
      <c r="Q6" s="72">
        <v>9.8497549498232111</v>
      </c>
      <c r="R6" s="72">
        <v>11.910775706213828</v>
      </c>
      <c r="S6" s="72">
        <v>7.7086911244778493</v>
      </c>
      <c r="T6" s="72">
        <v>15.496439566515777</v>
      </c>
      <c r="U6" s="72">
        <v>13.205009719048455</v>
      </c>
      <c r="V6" s="72">
        <v>13.584812613265948</v>
      </c>
      <c r="W6" s="72">
        <v>3.0517900995952845</v>
      </c>
      <c r="X6" s="72">
        <v>3.5378760219783607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469.24672587110297</v>
      </c>
      <c r="D7" s="72">
        <v>302.33948561502046</v>
      </c>
      <c r="E7" s="72">
        <v>305.55845713892444</v>
      </c>
      <c r="F7" s="72">
        <v>260.90345579204705</v>
      </c>
      <c r="G7" s="72">
        <v>261.64393661916557</v>
      </c>
      <c r="H7" s="72">
        <v>306.16189196989785</v>
      </c>
      <c r="I7" s="72">
        <v>115.83620830480578</v>
      </c>
      <c r="J7" s="72">
        <v>256.6234665129432</v>
      </c>
      <c r="K7" s="72">
        <v>195.34067437974963</v>
      </c>
      <c r="L7" s="72">
        <v>284.93240569902173</v>
      </c>
      <c r="M7" s="72">
        <v>259.95007420006959</v>
      </c>
      <c r="N7" s="72">
        <v>347.43492299298612</v>
      </c>
      <c r="O7" s="72">
        <v>369.56758648510282</v>
      </c>
      <c r="P7" s="72">
        <v>235.53419266172273</v>
      </c>
      <c r="Q7" s="72">
        <v>94.43508576750628</v>
      </c>
      <c r="R7" s="72">
        <v>32.166972582245783</v>
      </c>
      <c r="S7" s="72">
        <v>86.855249399464398</v>
      </c>
      <c r="T7" s="72">
        <v>87.257677102734959</v>
      </c>
      <c r="U7" s="72">
        <v>123.27621932630709</v>
      </c>
      <c r="V7" s="72">
        <v>81.245911911617782</v>
      </c>
      <c r="W7" s="72">
        <v>22.408730734850732</v>
      </c>
      <c r="X7" s="72">
        <v>63.824868460811537</v>
      </c>
      <c r="Y7" s="72">
        <v>67.079848305503958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716.82883408920725</v>
      </c>
      <c r="D8" s="72">
        <v>669.44678968852884</v>
      </c>
      <c r="E8" s="72">
        <v>627.09966069653888</v>
      </c>
      <c r="F8" s="72">
        <v>516.82692734801265</v>
      </c>
      <c r="G8" s="72">
        <v>449.939660251411</v>
      </c>
      <c r="H8" s="72">
        <v>438.72602488423962</v>
      </c>
      <c r="I8" s="72">
        <v>382.21328416643684</v>
      </c>
      <c r="J8" s="72">
        <v>472.38812629359302</v>
      </c>
      <c r="K8" s="72">
        <v>408.6721254420824</v>
      </c>
      <c r="L8" s="72">
        <v>540.08385128340694</v>
      </c>
      <c r="M8" s="72">
        <v>285.14988559769768</v>
      </c>
      <c r="N8" s="72">
        <v>448.6362671254974</v>
      </c>
      <c r="O8" s="72">
        <v>328.02464196885603</v>
      </c>
      <c r="P8" s="72">
        <v>383.81370458851677</v>
      </c>
      <c r="Q8" s="72">
        <v>690.76568788853012</v>
      </c>
      <c r="R8" s="72">
        <v>480.2993903701776</v>
      </c>
      <c r="S8" s="72">
        <v>366.37114363889236</v>
      </c>
      <c r="T8" s="72">
        <v>332.4735079250982</v>
      </c>
      <c r="U8" s="72">
        <v>260.26498223950972</v>
      </c>
      <c r="V8" s="72">
        <v>261.52588384757297</v>
      </c>
      <c r="W8" s="72">
        <v>156.10622780851045</v>
      </c>
      <c r="X8" s="72">
        <v>91.634210139446779</v>
      </c>
      <c r="Y8" s="72">
        <v>40.852402654741162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98.876343335590917</v>
      </c>
      <c r="D9" s="72">
        <v>184.5055525007588</v>
      </c>
      <c r="E9" s="72">
        <v>198.69636827190359</v>
      </c>
      <c r="F9" s="72">
        <v>175.24794836391823</v>
      </c>
      <c r="G9" s="72">
        <v>183.49940918444872</v>
      </c>
      <c r="H9" s="72">
        <v>243.56499023627984</v>
      </c>
      <c r="I9" s="72">
        <v>225.89095380639813</v>
      </c>
      <c r="J9" s="72">
        <v>166.14859813083049</v>
      </c>
      <c r="K9" s="72">
        <v>91.368206148613666</v>
      </c>
      <c r="L9" s="72">
        <v>159.43423118906983</v>
      </c>
      <c r="M9" s="72">
        <v>116.35733868548674</v>
      </c>
      <c r="N9" s="72">
        <v>138.40478533428518</v>
      </c>
      <c r="O9" s="72">
        <v>97.316436607189416</v>
      </c>
      <c r="P9" s="72">
        <v>0</v>
      </c>
      <c r="Q9" s="72">
        <v>2.8833869068339801</v>
      </c>
      <c r="R9" s="72">
        <v>37.638230294391036</v>
      </c>
      <c r="S9" s="72">
        <v>97.027188179627544</v>
      </c>
      <c r="T9" s="72">
        <v>120.00678601817008</v>
      </c>
      <c r="U9" s="72">
        <v>120.57482857762588</v>
      </c>
      <c r="V9" s="72">
        <v>119.48828362529011</v>
      </c>
      <c r="W9" s="72">
        <v>95.049169288293768</v>
      </c>
      <c r="X9" s="72">
        <v>69.71637374571543</v>
      </c>
      <c r="Y9" s="72">
        <v>21.808229038146912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0.49209965587687526</v>
      </c>
      <c r="F10" s="72">
        <v>0.50550409375399608</v>
      </c>
      <c r="G10" s="72">
        <v>0.26138008967760046</v>
      </c>
      <c r="H10" s="72">
        <v>0.16624203028711435</v>
      </c>
      <c r="I10" s="72">
        <v>0.17411675577937236</v>
      </c>
      <c r="J10" s="72">
        <v>0.35847525816914655</v>
      </c>
      <c r="K10" s="72">
        <v>0.59824948496727159</v>
      </c>
      <c r="L10" s="72">
        <v>1.1250575526941293</v>
      </c>
      <c r="M10" s="72">
        <v>0.9032558066180002</v>
      </c>
      <c r="N10" s="72">
        <v>0.7722513997866679</v>
      </c>
      <c r="O10" s="72">
        <v>0.37479301112212249</v>
      </c>
      <c r="P10" s="72">
        <v>1.1088707565338205</v>
      </c>
      <c r="Q10" s="72">
        <v>1.1014043671456739</v>
      </c>
      <c r="R10" s="72">
        <v>0.54747773523004373</v>
      </c>
      <c r="S10" s="72">
        <v>0.1807213471372143</v>
      </c>
      <c r="T10" s="72">
        <v>0.24852661804250625</v>
      </c>
      <c r="U10" s="72">
        <v>0.31202135012407578</v>
      </c>
      <c r="V10" s="72">
        <v>0.48193326652805668</v>
      </c>
      <c r="W10" s="72">
        <v>0.61006228877363944</v>
      </c>
      <c r="X10" s="72">
        <v>0.47721227260778931</v>
      </c>
      <c r="Y10" s="72">
        <v>0.29537976537653154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128.49213225867442</v>
      </c>
      <c r="D11" s="72">
        <v>105.21412857419182</v>
      </c>
      <c r="E11" s="72">
        <v>77.824549827831021</v>
      </c>
      <c r="F11" s="72">
        <v>152.66382746276543</v>
      </c>
      <c r="G11" s="72">
        <v>118.91461506401021</v>
      </c>
      <c r="H11" s="72">
        <v>73.409072714761479</v>
      </c>
      <c r="I11" s="72">
        <v>84.511393991085953</v>
      </c>
      <c r="J11" s="72">
        <v>49.596109265067859</v>
      </c>
      <c r="K11" s="72">
        <v>80.233717454235716</v>
      </c>
      <c r="L11" s="72">
        <v>78.733958818675262</v>
      </c>
      <c r="M11" s="72">
        <v>89.61448912986242</v>
      </c>
      <c r="N11" s="72">
        <v>94.530854116103171</v>
      </c>
      <c r="O11" s="72">
        <v>112.03983462661759</v>
      </c>
      <c r="P11" s="72">
        <v>137.30774567022934</v>
      </c>
      <c r="Q11" s="72">
        <v>184.39312629844693</v>
      </c>
      <c r="R11" s="72">
        <v>77.047512271974867</v>
      </c>
      <c r="S11" s="72">
        <v>50.150271407049821</v>
      </c>
      <c r="T11" s="72">
        <v>8.1041376167795107</v>
      </c>
      <c r="U11" s="72">
        <v>30.265310064689135</v>
      </c>
      <c r="V11" s="72">
        <v>31.363256500427568</v>
      </c>
      <c r="W11" s="72">
        <v>21.048143351219476</v>
      </c>
      <c r="X11" s="72">
        <v>11.656415726946255</v>
      </c>
      <c r="Y11" s="72">
        <v>19.922698851263274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8.7700869826333232</v>
      </c>
      <c r="D12" s="72">
        <v>11.707869810316046</v>
      </c>
      <c r="E12" s="72">
        <v>10.002281101817337</v>
      </c>
      <c r="F12" s="72">
        <v>6.7694498605190443</v>
      </c>
      <c r="G12" s="72">
        <v>7.4814045063778147</v>
      </c>
      <c r="H12" s="72">
        <v>9.242491078370012</v>
      </c>
      <c r="I12" s="72">
        <v>12.757089699351512</v>
      </c>
      <c r="J12" s="72">
        <v>9.780906101362806</v>
      </c>
      <c r="K12" s="72">
        <v>12.018294688354377</v>
      </c>
      <c r="L12" s="72">
        <v>11.467656634409348</v>
      </c>
      <c r="M12" s="72">
        <v>14.122070580259905</v>
      </c>
      <c r="N12" s="72">
        <v>10.824704386488659</v>
      </c>
      <c r="O12" s="72">
        <v>10.703561077786038</v>
      </c>
      <c r="P12" s="72">
        <v>29.416883433558937</v>
      </c>
      <c r="Q12" s="72">
        <v>20.024116565359616</v>
      </c>
      <c r="R12" s="72">
        <v>10.90573534682996</v>
      </c>
      <c r="S12" s="72">
        <v>9.4756555860906371</v>
      </c>
      <c r="T12" s="72">
        <v>10.059711487124938</v>
      </c>
      <c r="U12" s="72">
        <v>9.1036675081760734</v>
      </c>
      <c r="V12" s="72">
        <v>11.944636941902715</v>
      </c>
      <c r="W12" s="72">
        <v>8.9582575373604438</v>
      </c>
      <c r="X12" s="72">
        <v>9.6622453139991311</v>
      </c>
      <c r="Y12" s="72">
        <v>9.7237899150060105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8.5758598710850258</v>
      </c>
      <c r="D13" s="74">
        <v>10.667701896694409</v>
      </c>
      <c r="E13" s="74">
        <v>9.8720108745721795</v>
      </c>
      <c r="F13" s="74">
        <v>7.6829681880579574</v>
      </c>
      <c r="G13" s="74">
        <v>5.8899162511580441</v>
      </c>
      <c r="H13" s="74">
        <v>3.8905133756587604</v>
      </c>
      <c r="I13" s="74">
        <v>3.2968891146883319</v>
      </c>
      <c r="J13" s="74">
        <v>2.0667126326848582</v>
      </c>
      <c r="K13" s="74">
        <v>2.5857868129891042</v>
      </c>
      <c r="L13" s="74">
        <v>3.0574161672397624</v>
      </c>
      <c r="M13" s="74">
        <v>3.0602366601526425</v>
      </c>
      <c r="N13" s="74">
        <v>3.1696392497458916</v>
      </c>
      <c r="O13" s="74">
        <v>3.1042031552949219</v>
      </c>
      <c r="P13" s="74">
        <v>1.7233602737905922</v>
      </c>
      <c r="Q13" s="74">
        <v>2.7923982335492359</v>
      </c>
      <c r="R13" s="74">
        <v>1.9217741675734201</v>
      </c>
      <c r="S13" s="74">
        <v>2.1956032501439156</v>
      </c>
      <c r="T13" s="74">
        <v>1.0575877591463596</v>
      </c>
      <c r="U13" s="74">
        <v>5.0936053926681484E-2</v>
      </c>
      <c r="V13" s="74">
        <v>0.19998411656077922</v>
      </c>
      <c r="W13" s="74">
        <v>0.40526257281040734</v>
      </c>
      <c r="X13" s="74">
        <v>0.71730444484070421</v>
      </c>
      <c r="Y13" s="74">
        <v>0.57034093726799762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18.824981410051684</v>
      </c>
      <c r="D14" s="76">
        <v>16.001058588278305</v>
      </c>
      <c r="E14" s="76">
        <v>15.167053079183894</v>
      </c>
      <c r="F14" s="76">
        <v>13.215379620339636</v>
      </c>
      <c r="G14" s="76">
        <v>12.069859783819705</v>
      </c>
      <c r="H14" s="76">
        <v>12.567733983924862</v>
      </c>
      <c r="I14" s="76">
        <v>8.9994994326106408</v>
      </c>
      <c r="J14" s="76">
        <v>11.647847594125993</v>
      </c>
      <c r="K14" s="76">
        <v>9.5767297507647982</v>
      </c>
      <c r="L14" s="76">
        <v>13.167970544745881</v>
      </c>
      <c r="M14" s="76">
        <v>8.8671958477414865</v>
      </c>
      <c r="N14" s="76">
        <v>12.582797422122757</v>
      </c>
      <c r="O14" s="76">
        <v>11.236646524837164</v>
      </c>
      <c r="P14" s="76">
        <v>9.9951806557652443</v>
      </c>
      <c r="Q14" s="76">
        <v>13.479398257431033</v>
      </c>
      <c r="R14" s="76">
        <v>9.0528732480256462</v>
      </c>
      <c r="S14" s="76">
        <v>8.2494830426339618</v>
      </c>
      <c r="T14" s="76">
        <v>7.8661406931645175</v>
      </c>
      <c r="U14" s="76">
        <v>7.1966913563717885</v>
      </c>
      <c r="V14" s="76">
        <v>6.6559586860832809</v>
      </c>
      <c r="W14" s="76">
        <v>3.7038773141253114</v>
      </c>
      <c r="X14" s="76">
        <v>3.0749742035084742</v>
      </c>
      <c r="Y14" s="76">
        <v>1.9131986545305597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0.12713902976287331</v>
      </c>
      <c r="D15" s="69">
        <f t="shared" si="6"/>
        <v>9.3315021133671322E-2</v>
      </c>
      <c r="E15" s="69">
        <f t="shared" si="6"/>
        <v>2.5481507814469344</v>
      </c>
      <c r="F15" s="69">
        <f t="shared" si="6"/>
        <v>2.5315413624919989</v>
      </c>
      <c r="G15" s="69">
        <f t="shared" si="6"/>
        <v>2.5910841421366282</v>
      </c>
      <c r="H15" s="69">
        <f t="shared" si="6"/>
        <v>5.9417536552514427</v>
      </c>
      <c r="I15" s="69">
        <f t="shared" si="6"/>
        <v>3.664346397255386</v>
      </c>
      <c r="J15" s="69">
        <f t="shared" si="6"/>
        <v>3.4092565700947643</v>
      </c>
      <c r="K15" s="69">
        <f t="shared" si="6"/>
        <v>2.5450646175967151</v>
      </c>
      <c r="L15" s="69">
        <f t="shared" si="6"/>
        <v>3.6873636609750591</v>
      </c>
      <c r="M15" s="69">
        <f t="shared" si="6"/>
        <v>2.9979161729494068</v>
      </c>
      <c r="N15" s="69">
        <f t="shared" si="6"/>
        <v>3.022400299629457</v>
      </c>
      <c r="O15" s="69">
        <f t="shared" si="6"/>
        <v>2.314166359143806</v>
      </c>
      <c r="P15" s="69">
        <f t="shared" si="6"/>
        <v>1.6469074008348716</v>
      </c>
      <c r="Q15" s="69">
        <f t="shared" si="6"/>
        <v>1.4144920021856306</v>
      </c>
      <c r="R15" s="69">
        <f t="shared" si="6"/>
        <v>0.52743846633105906</v>
      </c>
      <c r="S15" s="69">
        <f t="shared" si="6"/>
        <v>1.0225217343291229</v>
      </c>
      <c r="T15" s="69">
        <f t="shared" si="6"/>
        <v>1.0203663195981392</v>
      </c>
      <c r="U15" s="69">
        <f t="shared" si="6"/>
        <v>1.1579512910359027</v>
      </c>
      <c r="V15" s="69">
        <f t="shared" si="6"/>
        <v>1.9279962269952748</v>
      </c>
      <c r="W15" s="69">
        <f t="shared" si="6"/>
        <v>0.81863249603978061</v>
      </c>
      <c r="X15" s="69">
        <f t="shared" si="6"/>
        <v>2.2205091406875952</v>
      </c>
      <c r="Y15" s="69">
        <f t="shared" si="6"/>
        <v>3.5062842636073541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0.12713902976287331</v>
      </c>
      <c r="D16" s="72">
        <v>9.3315021133671322E-2</v>
      </c>
      <c r="E16" s="72">
        <v>2.5481507814469344</v>
      </c>
      <c r="F16" s="72">
        <v>2.5315413624919989</v>
      </c>
      <c r="G16" s="72">
        <v>2.5910841421366282</v>
      </c>
      <c r="H16" s="72">
        <v>5.9417536552514427</v>
      </c>
      <c r="I16" s="72">
        <v>3.664346397255386</v>
      </c>
      <c r="J16" s="72">
        <v>3.4092565700947643</v>
      </c>
      <c r="K16" s="72">
        <v>2.5450646175967151</v>
      </c>
      <c r="L16" s="72">
        <v>3.6873636609750591</v>
      </c>
      <c r="M16" s="72">
        <v>2.9979161729494068</v>
      </c>
      <c r="N16" s="72">
        <v>3.022400299629457</v>
      </c>
      <c r="O16" s="72">
        <v>2.314166359143806</v>
      </c>
      <c r="P16" s="72">
        <v>1.6469074008348716</v>
      </c>
      <c r="Q16" s="72">
        <v>1.4144920021856306</v>
      </c>
      <c r="R16" s="72">
        <v>0.52743846633105906</v>
      </c>
      <c r="S16" s="72">
        <v>1.0225217343291229</v>
      </c>
      <c r="T16" s="72">
        <v>1.0203663195981392</v>
      </c>
      <c r="U16" s="72">
        <v>1.1579512910359027</v>
      </c>
      <c r="V16" s="72">
        <v>1.9279962269952748</v>
      </c>
      <c r="W16" s="72">
        <v>0.81863249603978061</v>
      </c>
      <c r="X16" s="72">
        <v>2.2205091406875952</v>
      </c>
      <c r="Y16" s="72">
        <v>3.5062842636073541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201.30048845853918</v>
      </c>
      <c r="D17" s="69">
        <f t="shared" si="7"/>
        <v>214.08022315412609</v>
      </c>
      <c r="E17" s="69">
        <f t="shared" si="7"/>
        <v>210.03183829620789</v>
      </c>
      <c r="F17" s="69">
        <f t="shared" si="7"/>
        <v>203.92655345021689</v>
      </c>
      <c r="G17" s="69">
        <f t="shared" si="7"/>
        <v>199.80298567654575</v>
      </c>
      <c r="H17" s="69">
        <f t="shared" si="7"/>
        <v>239.47970515668823</v>
      </c>
      <c r="I17" s="69">
        <f t="shared" si="7"/>
        <v>225.25055233371793</v>
      </c>
      <c r="J17" s="69">
        <f t="shared" si="7"/>
        <v>255.89893846043503</v>
      </c>
      <c r="K17" s="69">
        <f t="shared" si="7"/>
        <v>184.66086292930069</v>
      </c>
      <c r="L17" s="69">
        <f t="shared" si="7"/>
        <v>221.42083293130088</v>
      </c>
      <c r="M17" s="69">
        <f t="shared" si="7"/>
        <v>176.04783734415409</v>
      </c>
      <c r="N17" s="69">
        <f t="shared" si="7"/>
        <v>217.2346583083187</v>
      </c>
      <c r="O17" s="69">
        <f t="shared" si="7"/>
        <v>154.04875660497453</v>
      </c>
      <c r="P17" s="69">
        <f t="shared" si="7"/>
        <v>171.80558357277397</v>
      </c>
      <c r="Q17" s="69">
        <f t="shared" si="7"/>
        <v>224.73933055808754</v>
      </c>
      <c r="R17" s="69">
        <f t="shared" ref="R17:V17" si="8">SUM(R18:R26)</f>
        <v>187.41386100223133</v>
      </c>
      <c r="S17" s="69">
        <f t="shared" si="8"/>
        <v>210.50005870429055</v>
      </c>
      <c r="T17" s="69">
        <f t="shared" si="8"/>
        <v>205.6287629718004</v>
      </c>
      <c r="U17" s="69">
        <f t="shared" si="8"/>
        <v>175.39010874471356</v>
      </c>
      <c r="V17" s="69">
        <f t="shared" si="8"/>
        <v>148.7660088246981</v>
      </c>
      <c r="W17" s="69">
        <f t="shared" ref="W17:Y17" si="9">SUM(W18:W26)</f>
        <v>154.42331326338575</v>
      </c>
      <c r="X17" s="69">
        <f t="shared" si="9"/>
        <v>165.60779565912725</v>
      </c>
      <c r="Y17" s="69">
        <f t="shared" si="9"/>
        <v>141.94366675245044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2.7764276384488378</v>
      </c>
      <c r="D19" s="72">
        <v>2.5164280470476221</v>
      </c>
      <c r="E19" s="72">
        <v>3.7748662169117231</v>
      </c>
      <c r="F19" s="72">
        <v>5.490039340493106</v>
      </c>
      <c r="G19" s="72">
        <v>5.1702496704489977</v>
      </c>
      <c r="H19" s="72">
        <v>6.4193738514283334</v>
      </c>
      <c r="I19" s="72">
        <v>3.7115384700032057</v>
      </c>
      <c r="J19" s="72">
        <v>3.7451723439669475</v>
      </c>
      <c r="K19" s="72">
        <v>3.6121010690262207</v>
      </c>
      <c r="L19" s="72">
        <v>4.2898105170279655</v>
      </c>
      <c r="M19" s="72">
        <v>4.0550656509706133</v>
      </c>
      <c r="N19" s="72">
        <v>2.2883430906211961</v>
      </c>
      <c r="O19" s="72">
        <v>1.1738098136460384</v>
      </c>
      <c r="P19" s="72">
        <v>3.8037831741457651</v>
      </c>
      <c r="Q19" s="72">
        <v>2.17907118213266</v>
      </c>
      <c r="R19" s="72">
        <v>1.9437029088606441</v>
      </c>
      <c r="S19" s="72">
        <v>3.2101011454841677</v>
      </c>
      <c r="T19" s="72">
        <v>7.6351460138396767</v>
      </c>
      <c r="U19" s="72">
        <v>4.1751153789397017</v>
      </c>
      <c r="V19" s="72">
        <v>3.2632180929011154</v>
      </c>
      <c r="W19" s="72">
        <v>2.603517020280786</v>
      </c>
      <c r="X19" s="72">
        <v>2.8009210285046593</v>
      </c>
      <c r="Y19" s="72">
        <v>0.69576896050123027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48.94332094425917</v>
      </c>
      <c r="D20" s="72">
        <v>36.508986241766735</v>
      </c>
      <c r="E20" s="72">
        <v>37.848946438847321</v>
      </c>
      <c r="F20" s="72">
        <v>32.420787873357632</v>
      </c>
      <c r="G20" s="72">
        <v>34.570641566743383</v>
      </c>
      <c r="H20" s="72">
        <v>46.344544181911608</v>
      </c>
      <c r="I20" s="72">
        <v>24.718509584501035</v>
      </c>
      <c r="J20" s="72">
        <v>55.332463844539447</v>
      </c>
      <c r="K20" s="72">
        <v>33.994173318108217</v>
      </c>
      <c r="L20" s="72">
        <v>46.774915570841671</v>
      </c>
      <c r="M20" s="72">
        <v>36.092676464866059</v>
      </c>
      <c r="N20" s="72">
        <v>43.99717552550559</v>
      </c>
      <c r="O20" s="72">
        <v>15.520081499184251</v>
      </c>
      <c r="P20" s="72">
        <v>7.4673113253262597</v>
      </c>
      <c r="Q20" s="72">
        <v>6.0179023692415505</v>
      </c>
      <c r="R20" s="72">
        <v>8.7425132159457011</v>
      </c>
      <c r="S20" s="72">
        <v>28.075384279722886</v>
      </c>
      <c r="T20" s="72">
        <v>28.505401320556309</v>
      </c>
      <c r="U20" s="72">
        <v>37.053254355006651</v>
      </c>
      <c r="V20" s="72">
        <v>7.233840557978013</v>
      </c>
      <c r="W20" s="72">
        <v>9.3334437381345161</v>
      </c>
      <c r="X20" s="72">
        <v>27.448284722135305</v>
      </c>
      <c r="Y20" s="72">
        <v>47.957972883655685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85.416149798977472</v>
      </c>
      <c r="D21" s="72">
        <v>108.41695157568117</v>
      </c>
      <c r="E21" s="72">
        <v>104.71978913784353</v>
      </c>
      <c r="F21" s="72">
        <v>88.412562206085212</v>
      </c>
      <c r="G21" s="72">
        <v>77.79331035435564</v>
      </c>
      <c r="H21" s="72">
        <v>87.251855377979155</v>
      </c>
      <c r="I21" s="72">
        <v>94.675449809621071</v>
      </c>
      <c r="J21" s="72">
        <v>96.37935838373987</v>
      </c>
      <c r="K21" s="72">
        <v>72.738297301502911</v>
      </c>
      <c r="L21" s="72">
        <v>86.595611153155303</v>
      </c>
      <c r="M21" s="72">
        <v>56.538665226236745</v>
      </c>
      <c r="N21" s="72">
        <v>80.078818129599327</v>
      </c>
      <c r="O21" s="72">
        <v>53.95407725586648</v>
      </c>
      <c r="P21" s="72">
        <v>78.647834785935032</v>
      </c>
      <c r="Q21" s="72">
        <v>145.75140067681545</v>
      </c>
      <c r="R21" s="72">
        <v>125.27898872727867</v>
      </c>
      <c r="S21" s="72">
        <v>111.42987620666047</v>
      </c>
      <c r="T21" s="72">
        <v>98.074245530638834</v>
      </c>
      <c r="U21" s="72">
        <v>72.180549570295014</v>
      </c>
      <c r="V21" s="72">
        <v>57.597481760752352</v>
      </c>
      <c r="W21" s="72">
        <v>70.255422629884535</v>
      </c>
      <c r="X21" s="72">
        <v>51.537832387425979</v>
      </c>
      <c r="Y21" s="72">
        <v>18.436175660937803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0.47511645785900697</v>
      </c>
      <c r="D22" s="72">
        <v>2.8535977032009106</v>
      </c>
      <c r="E22" s="72">
        <v>4.8097711971258565</v>
      </c>
      <c r="F22" s="72">
        <v>5.3395614434167396</v>
      </c>
      <c r="G22" s="72">
        <v>6.9351848674009187</v>
      </c>
      <c r="H22" s="72">
        <v>11.841425641245177</v>
      </c>
      <c r="I22" s="72">
        <v>20.787709614087294</v>
      </c>
      <c r="J22" s="72">
        <v>18.747897915897546</v>
      </c>
      <c r="K22" s="72">
        <v>7.3312095652507345</v>
      </c>
      <c r="L22" s="72">
        <v>9.0046964585754434</v>
      </c>
      <c r="M22" s="72">
        <v>9.0653511345114453</v>
      </c>
      <c r="N22" s="72">
        <v>10.13657287371109</v>
      </c>
      <c r="O22" s="72">
        <v>13.453927815573458</v>
      </c>
      <c r="P22" s="72">
        <v>0</v>
      </c>
      <c r="Q22" s="72">
        <v>0.49074712062449211</v>
      </c>
      <c r="R22" s="72">
        <v>5.5557561680666003</v>
      </c>
      <c r="S22" s="72">
        <v>7.7617915836254792</v>
      </c>
      <c r="T22" s="72">
        <v>15.042774574260406</v>
      </c>
      <c r="U22" s="72">
        <v>11.92648356395202</v>
      </c>
      <c r="V22" s="72">
        <v>19.436269905673313</v>
      </c>
      <c r="W22" s="72">
        <v>18.170160290688973</v>
      </c>
      <c r="X22" s="72">
        <v>17.427269660489021</v>
      </c>
      <c r="Y22" s="72">
        <v>13.625152193584631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3.5553505110653499E-2</v>
      </c>
      <c r="F23" s="72">
        <v>3.7053662856631607E-2</v>
      </c>
      <c r="G23" s="72">
        <v>1.9599057006005186E-2</v>
      </c>
      <c r="H23" s="72">
        <v>1.1754053579228868E-2</v>
      </c>
      <c r="I23" s="72">
        <v>1.2196604850839485E-2</v>
      </c>
      <c r="J23" s="72">
        <v>2.6519640364859046E-2</v>
      </c>
      <c r="K23" s="72">
        <v>3.8093673158534007E-2</v>
      </c>
      <c r="L23" s="72">
        <v>6.4280572822211668E-2</v>
      </c>
      <c r="M23" s="72">
        <v>5.6360850661234391E-2</v>
      </c>
      <c r="N23" s="72">
        <v>5.7518096734272467E-2</v>
      </c>
      <c r="O23" s="72">
        <v>2.6085506589749355E-2</v>
      </c>
      <c r="P23" s="72">
        <v>6.6427530757610154E-2</v>
      </c>
      <c r="Q23" s="72">
        <v>5.161407621690868E-2</v>
      </c>
      <c r="R23" s="72">
        <v>1.4131655311483186E-2</v>
      </c>
      <c r="S23" s="72">
        <v>9.0794183860792056E-3</v>
      </c>
      <c r="T23" s="72">
        <v>1.2448556759635512E-2</v>
      </c>
      <c r="U23" s="72">
        <v>1.9369288757073836E-2</v>
      </c>
      <c r="V23" s="72">
        <v>2.4056834111697449E-2</v>
      </c>
      <c r="W23" s="72">
        <v>5.8858358967119995E-2</v>
      </c>
      <c r="X23" s="72">
        <v>7.8328094363123851E-2</v>
      </c>
      <c r="Y23" s="72">
        <v>6.608469184741389E-2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0.63860371573175934</v>
      </c>
      <c r="D24" s="72">
        <v>1.0078258031310263</v>
      </c>
      <c r="E24" s="72">
        <v>0.84276559853524502</v>
      </c>
      <c r="F24" s="72">
        <v>2.9923538956012634</v>
      </c>
      <c r="G24" s="72">
        <v>2.377040220768897</v>
      </c>
      <c r="H24" s="72">
        <v>1.2126013740065584</v>
      </c>
      <c r="I24" s="72">
        <v>8.0085361485308688</v>
      </c>
      <c r="J24" s="72">
        <v>7.0092068883440559</v>
      </c>
      <c r="K24" s="72">
        <v>7.0210726461947202</v>
      </c>
      <c r="L24" s="72">
        <v>6.0988640829415477</v>
      </c>
      <c r="M24" s="72">
        <v>7.0870589507293529</v>
      </c>
      <c r="N24" s="72">
        <v>5.6365734296741179</v>
      </c>
      <c r="O24" s="72">
        <v>5.2712879902274583</v>
      </c>
      <c r="P24" s="72">
        <v>2.0699647665207173</v>
      </c>
      <c r="Q24" s="72">
        <v>5.7720152160793399</v>
      </c>
      <c r="R24" s="72">
        <v>4.7142319081431427</v>
      </c>
      <c r="S24" s="72">
        <v>3.7428924634411986</v>
      </c>
      <c r="T24" s="72">
        <v>0.78521636677437123</v>
      </c>
      <c r="U24" s="72">
        <v>2.3668205268235676</v>
      </c>
      <c r="V24" s="72">
        <v>2.125868602396995</v>
      </c>
      <c r="W24" s="72">
        <v>4.2835559788765822</v>
      </c>
      <c r="X24" s="72">
        <v>1.3014560018940016</v>
      </c>
      <c r="Y24" s="72">
        <v>2.8624557854041903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52.099535604610608</v>
      </c>
      <c r="D25" s="74">
        <v>52.257779720034485</v>
      </c>
      <c r="E25" s="74">
        <v>40.97884846306598</v>
      </c>
      <c r="F25" s="74">
        <v>61.721341395125414</v>
      </c>
      <c r="G25" s="74">
        <v>58.585655243410443</v>
      </c>
      <c r="H25" s="74">
        <v>67.014102164969373</v>
      </c>
      <c r="I25" s="74">
        <v>53.98488381988254</v>
      </c>
      <c r="J25" s="74">
        <v>54.767378847988667</v>
      </c>
      <c r="K25" s="74">
        <v>37.589879704864302</v>
      </c>
      <c r="L25" s="74">
        <v>54.306932599731162</v>
      </c>
      <c r="M25" s="74">
        <v>41.017157230496899</v>
      </c>
      <c r="N25" s="74">
        <v>55.12120663121005</v>
      </c>
      <c r="O25" s="74">
        <v>42.724853350588496</v>
      </c>
      <c r="P25" s="74">
        <v>41.453577107127217</v>
      </c>
      <c r="Q25" s="74">
        <v>33.760015064363252</v>
      </c>
      <c r="R25" s="74">
        <v>22.529956745205237</v>
      </c>
      <c r="S25" s="74">
        <v>36.287564524939349</v>
      </c>
      <c r="T25" s="74">
        <v>33.496298952610253</v>
      </c>
      <c r="U25" s="74">
        <v>26.46360736744257</v>
      </c>
      <c r="V25" s="74">
        <v>38.158238268037145</v>
      </c>
      <c r="W25" s="74">
        <v>23.170085109952353</v>
      </c>
      <c r="X25" s="74">
        <v>42.295776935560866</v>
      </c>
      <c r="Y25" s="74">
        <v>37.351155994322291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10.951334298652341</v>
      </c>
      <c r="D26" s="77">
        <v>10.518654063264169</v>
      </c>
      <c r="E26" s="77">
        <v>17.021297738767601</v>
      </c>
      <c r="F26" s="77">
        <v>7.5128536332808782</v>
      </c>
      <c r="G26" s="77">
        <v>14.351304696411452</v>
      </c>
      <c r="H26" s="77">
        <v>19.384048511568789</v>
      </c>
      <c r="I26" s="77">
        <v>19.351728282241051</v>
      </c>
      <c r="J26" s="77">
        <v>19.890940595593634</v>
      </c>
      <c r="K26" s="77">
        <v>22.336035651195026</v>
      </c>
      <c r="L26" s="77">
        <v>14.285721976205558</v>
      </c>
      <c r="M26" s="77">
        <v>22.135501835681747</v>
      </c>
      <c r="N26" s="77">
        <v>19.918450531263062</v>
      </c>
      <c r="O26" s="77">
        <v>21.924633373298601</v>
      </c>
      <c r="P26" s="77">
        <v>38.296684882961365</v>
      </c>
      <c r="Q26" s="77">
        <v>30.716564852613882</v>
      </c>
      <c r="R26" s="77">
        <v>18.634579673419875</v>
      </c>
      <c r="S26" s="77">
        <v>19.983369082030951</v>
      </c>
      <c r="T26" s="77">
        <v>22.07723165636089</v>
      </c>
      <c r="U26" s="77">
        <v>21.204908693496936</v>
      </c>
      <c r="V26" s="77">
        <v>20.927034802847448</v>
      </c>
      <c r="W26" s="77">
        <v>26.548270136600898</v>
      </c>
      <c r="X26" s="77">
        <v>22.71792682875428</v>
      </c>
      <c r="Y26" s="77">
        <v>20.948900582197197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73.480723574895407</v>
      </c>
      <c r="D27" s="69">
        <f t="shared" si="10"/>
        <v>78.706021699380599</v>
      </c>
      <c r="E27" s="69">
        <f t="shared" si="10"/>
        <v>77.943832838722599</v>
      </c>
      <c r="F27" s="69">
        <f t="shared" si="10"/>
        <v>76.971475898883298</v>
      </c>
      <c r="G27" s="69">
        <f t="shared" si="10"/>
        <v>77.905297006158236</v>
      </c>
      <c r="H27" s="69">
        <f t="shared" si="10"/>
        <v>93.083883777226575</v>
      </c>
      <c r="I27" s="69">
        <f t="shared" si="10"/>
        <v>82.652226803904057</v>
      </c>
      <c r="J27" s="69">
        <f t="shared" si="10"/>
        <v>89.893251744430586</v>
      </c>
      <c r="K27" s="69">
        <f t="shared" si="10"/>
        <v>66.25469115430532</v>
      </c>
      <c r="L27" s="69">
        <f t="shared" si="10"/>
        <v>78.264425539315013</v>
      </c>
      <c r="M27" s="69">
        <f t="shared" si="10"/>
        <v>57.847024208086012</v>
      </c>
      <c r="N27" s="69">
        <f t="shared" si="10"/>
        <v>74.004103997777932</v>
      </c>
      <c r="O27" s="69">
        <f t="shared" si="10"/>
        <v>57.507427887902544</v>
      </c>
      <c r="P27" s="69">
        <f t="shared" si="10"/>
        <v>66.500567614763526</v>
      </c>
      <c r="Q27" s="69">
        <f t="shared" si="10"/>
        <v>82.978630379043167</v>
      </c>
      <c r="R27" s="69">
        <f t="shared" ref="R27:V27" si="11">SUM(R28:R32)</f>
        <v>64.757888207522015</v>
      </c>
      <c r="S27" s="69">
        <f t="shared" si="11"/>
        <v>74.204103256212122</v>
      </c>
      <c r="T27" s="69">
        <f t="shared" si="11"/>
        <v>64.962476402464858</v>
      </c>
      <c r="U27" s="69">
        <f t="shared" si="11"/>
        <v>56.595391182023377</v>
      </c>
      <c r="V27" s="69">
        <f t="shared" si="11"/>
        <v>48.802726818132165</v>
      </c>
      <c r="W27" s="69">
        <f t="shared" ref="W27:Y27" si="12">SUM(W28:W32)</f>
        <v>51.180232108828605</v>
      </c>
      <c r="X27" s="69">
        <f t="shared" si="12"/>
        <v>60.034640636939336</v>
      </c>
      <c r="Y27" s="69">
        <f t="shared" si="12"/>
        <v>50.946622927736385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0.39692173133721087</v>
      </c>
      <c r="D30" s="72">
        <v>0.74000345914652677</v>
      </c>
      <c r="E30" s="72">
        <v>0.69777916061385792</v>
      </c>
      <c r="F30" s="72">
        <v>0.56273164800266029</v>
      </c>
      <c r="G30" s="72">
        <v>0.53296515346410089</v>
      </c>
      <c r="H30" s="72">
        <v>0.62023171646752628</v>
      </c>
      <c r="I30" s="72">
        <v>0.55252266161574382</v>
      </c>
      <c r="J30" s="72">
        <v>1.560578649904135</v>
      </c>
      <c r="K30" s="72">
        <v>1.175154277188923</v>
      </c>
      <c r="L30" s="72">
        <v>1.34431743716637</v>
      </c>
      <c r="M30" s="72">
        <v>0.93032571335921432</v>
      </c>
      <c r="N30" s="72">
        <v>1.3676343652445635</v>
      </c>
      <c r="O30" s="72">
        <v>0.97843327565549909</v>
      </c>
      <c r="P30" s="72">
        <v>1.0077201377696352</v>
      </c>
      <c r="Q30" s="72">
        <v>1.2615672927419028</v>
      </c>
      <c r="R30" s="72">
        <v>1.2239002567094603</v>
      </c>
      <c r="S30" s="72">
        <v>1.7160438330073433</v>
      </c>
      <c r="T30" s="72">
        <v>1.9631053741635867</v>
      </c>
      <c r="U30" s="72">
        <v>1.8414595541318941</v>
      </c>
      <c r="V30" s="72">
        <v>1.0264954448475405</v>
      </c>
      <c r="W30" s="72">
        <v>0.87932755256613826</v>
      </c>
      <c r="X30" s="72">
        <v>0.2051637953838262</v>
      </c>
      <c r="Y30" s="72">
        <v>0.26039795772008517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73.083801843558192</v>
      </c>
      <c r="D32" s="77">
        <v>77.966018240234078</v>
      </c>
      <c r="E32" s="77">
        <v>77.246053678108737</v>
      </c>
      <c r="F32" s="77">
        <v>76.408744250880645</v>
      </c>
      <c r="G32" s="77">
        <v>77.372331852694131</v>
      </c>
      <c r="H32" s="77">
        <v>92.463652060759046</v>
      </c>
      <c r="I32" s="77">
        <v>82.099704142288317</v>
      </c>
      <c r="J32" s="77">
        <v>88.332673094526456</v>
      </c>
      <c r="K32" s="77">
        <v>65.079536877116396</v>
      </c>
      <c r="L32" s="77">
        <v>76.920108102148646</v>
      </c>
      <c r="M32" s="77">
        <v>56.916698494726795</v>
      </c>
      <c r="N32" s="77">
        <v>72.636469632533363</v>
      </c>
      <c r="O32" s="77">
        <v>56.528994612247047</v>
      </c>
      <c r="P32" s="77">
        <v>65.492847476993887</v>
      </c>
      <c r="Q32" s="77">
        <v>81.717063086301266</v>
      </c>
      <c r="R32" s="77">
        <v>63.533987950812559</v>
      </c>
      <c r="S32" s="77">
        <v>72.488059423204774</v>
      </c>
      <c r="T32" s="77">
        <v>62.999371028301269</v>
      </c>
      <c r="U32" s="77">
        <v>54.753931627891482</v>
      </c>
      <c r="V32" s="77">
        <v>47.776231373284624</v>
      </c>
      <c r="W32" s="77">
        <v>50.300904556262466</v>
      </c>
      <c r="X32" s="77">
        <v>59.829476841555511</v>
      </c>
      <c r="Y32" s="77">
        <v>50.686224970016298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1169.8442999252131</v>
      </c>
      <c r="D3" s="65">
        <f t="shared" si="0"/>
        <v>1099.2905739136922</v>
      </c>
      <c r="E3" s="65">
        <f t="shared" si="0"/>
        <v>1072.3486117461939</v>
      </c>
      <c r="F3" s="65">
        <f t="shared" si="0"/>
        <v>1023.5946688655615</v>
      </c>
      <c r="G3" s="65">
        <f t="shared" si="0"/>
        <v>960.23671755398709</v>
      </c>
      <c r="H3" s="65">
        <f t="shared" si="0"/>
        <v>1050.1238672824179</v>
      </c>
      <c r="I3" s="65">
        <f t="shared" si="0"/>
        <v>882.23886230462108</v>
      </c>
      <c r="J3" s="65">
        <f t="shared" si="0"/>
        <v>979.06206151073343</v>
      </c>
      <c r="K3" s="65">
        <f t="shared" si="0"/>
        <v>812.84295216412647</v>
      </c>
      <c r="L3" s="65">
        <f t="shared" si="0"/>
        <v>1072.664700043232</v>
      </c>
      <c r="M3" s="65">
        <f t="shared" si="0"/>
        <v>813.67802670958554</v>
      </c>
      <c r="N3" s="65">
        <f t="shared" si="0"/>
        <v>1051.9827384324924</v>
      </c>
      <c r="O3" s="65">
        <f t="shared" si="0"/>
        <v>918.65135767859181</v>
      </c>
      <c r="P3" s="65">
        <f t="shared" si="0"/>
        <v>917.04519257720449</v>
      </c>
      <c r="Q3" s="65">
        <f t="shared" si="0"/>
        <v>1165.588602686403</v>
      </c>
      <c r="R3" s="65">
        <f t="shared" ref="R3:V3" si="1">SUM(R4,R15,R17,R27)</f>
        <v>801.99460892395018</v>
      </c>
      <c r="S3" s="65">
        <f t="shared" si="1"/>
        <v>801.29262244512518</v>
      </c>
      <c r="T3" s="65">
        <f t="shared" si="1"/>
        <v>755.58148232300675</v>
      </c>
      <c r="U3" s="65">
        <f t="shared" si="1"/>
        <v>708.56478878348878</v>
      </c>
      <c r="V3" s="65">
        <f t="shared" si="1"/>
        <v>667.64768389077085</v>
      </c>
      <c r="W3" s="65">
        <f t="shared" ref="W3:Y3" si="2">SUM(W4,W15,W17,W27)</f>
        <v>489.47651734858704</v>
      </c>
      <c r="X3" s="65">
        <f t="shared" si="2"/>
        <v>460.59265998544316</v>
      </c>
      <c r="Y3" s="65">
        <f t="shared" si="2"/>
        <v>356.31762279162717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968.76362086422625</v>
      </c>
      <c r="D4" s="69">
        <f t="shared" si="3"/>
        <v>883.91823238301004</v>
      </c>
      <c r="E4" s="69">
        <f t="shared" si="3"/>
        <v>852.05792909371087</v>
      </c>
      <c r="F4" s="69">
        <f t="shared" si="3"/>
        <v>807.60329552100688</v>
      </c>
      <c r="G4" s="69">
        <f t="shared" si="3"/>
        <v>743.63347634476736</v>
      </c>
      <c r="H4" s="69">
        <f t="shared" si="3"/>
        <v>781.117957344459</v>
      </c>
      <c r="I4" s="69">
        <f t="shared" si="3"/>
        <v>634.41012667326845</v>
      </c>
      <c r="J4" s="69">
        <f t="shared" si="3"/>
        <v>705.15951792002352</v>
      </c>
      <c r="K4" s="69">
        <f t="shared" si="3"/>
        <v>609.92556682070381</v>
      </c>
      <c r="L4" s="69">
        <f t="shared" si="3"/>
        <v>830.11195274896704</v>
      </c>
      <c r="M4" s="69">
        <f t="shared" si="3"/>
        <v>618.91927718767101</v>
      </c>
      <c r="N4" s="69">
        <f t="shared" si="3"/>
        <v>810.64199622699391</v>
      </c>
      <c r="O4" s="69">
        <f t="shared" si="3"/>
        <v>736.21567507274813</v>
      </c>
      <c r="P4" s="69">
        <f t="shared" si="3"/>
        <v>708.73039328764901</v>
      </c>
      <c r="Q4" s="69">
        <f t="shared" si="3"/>
        <v>896.43746937967103</v>
      </c>
      <c r="R4" s="69">
        <f t="shared" ref="R4:V4" si="4">SUM(R5:R14)</f>
        <v>582.21552029708721</v>
      </c>
      <c r="S4" s="69">
        <f t="shared" si="4"/>
        <v>550.41270792774719</v>
      </c>
      <c r="T4" s="69">
        <f t="shared" si="4"/>
        <v>514.14638671983505</v>
      </c>
      <c r="U4" s="69">
        <f t="shared" si="4"/>
        <v>498.62282268870626</v>
      </c>
      <c r="V4" s="69">
        <f t="shared" si="4"/>
        <v>481.67579039340956</v>
      </c>
      <c r="W4" s="69">
        <f t="shared" ref="W4:Y4" si="5">SUM(W5:W14)</f>
        <v>298.68647260820654</v>
      </c>
      <c r="X4" s="69">
        <f t="shared" si="5"/>
        <v>246.64635175576794</v>
      </c>
      <c r="Y4" s="69">
        <f t="shared" si="5"/>
        <v>166.8433084319791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9.0953074305613644</v>
      </c>
      <c r="D5" s="72">
        <v>4.5227944238921562</v>
      </c>
      <c r="E5" s="72">
        <v>11.435559243113817</v>
      </c>
      <c r="F5" s="72">
        <v>11.678857151964708</v>
      </c>
      <c r="G5" s="72">
        <v>11.62632959874996</v>
      </c>
      <c r="H5" s="72">
        <v>18.635138265219013</v>
      </c>
      <c r="I5" s="72">
        <v>19.938192198573464</v>
      </c>
      <c r="J5" s="72">
        <v>17.371076919843418</v>
      </c>
      <c r="K5" s="72">
        <v>18.709222466607926</v>
      </c>
      <c r="L5" s="72">
        <v>27.752887883961513</v>
      </c>
      <c r="M5" s="72">
        <v>18.997398720124391</v>
      </c>
      <c r="N5" s="72">
        <v>8.5851885825684295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2.4794763782573139</v>
      </c>
      <c r="X5" s="72">
        <v>3.5712555048034025</v>
      </c>
      <c r="Y5" s="72">
        <v>4.1132097317861529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13.145441113393298</v>
      </c>
      <c r="D6" s="72">
        <v>10.864049752528885</v>
      </c>
      <c r="E6" s="72">
        <v>9.6011989320352473</v>
      </c>
      <c r="F6" s="72">
        <v>14.323290193138062</v>
      </c>
      <c r="G6" s="72">
        <v>12.471677012762111</v>
      </c>
      <c r="H6" s="72">
        <v>11.930566034530678</v>
      </c>
      <c r="I6" s="72">
        <v>5.9307538580209487</v>
      </c>
      <c r="J6" s="72">
        <v>9.401460559173179</v>
      </c>
      <c r="K6" s="72">
        <v>9.7776004843317601</v>
      </c>
      <c r="L6" s="72">
        <v>15.427363332150165</v>
      </c>
      <c r="M6" s="72">
        <v>11.775544804123022</v>
      </c>
      <c r="N6" s="72">
        <v>10.03936704825249</v>
      </c>
      <c r="O6" s="72">
        <v>11.833619189752755</v>
      </c>
      <c r="P6" s="72">
        <v>6.228997785836305</v>
      </c>
      <c r="Q6" s="72">
        <v>7.4377766681758208</v>
      </c>
      <c r="R6" s="72">
        <v>9.0990707038290726</v>
      </c>
      <c r="S6" s="72">
        <v>5.9201717724480298</v>
      </c>
      <c r="T6" s="72">
        <v>11.920963195274398</v>
      </c>
      <c r="U6" s="72">
        <v>10.16393031870977</v>
      </c>
      <c r="V6" s="72">
        <v>10.475717259240541</v>
      </c>
      <c r="W6" s="72">
        <v>2.3600686758210259</v>
      </c>
      <c r="X6" s="72">
        <v>2.742674645571836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270.20630600819351</v>
      </c>
      <c r="D7" s="72">
        <v>175.3627305622193</v>
      </c>
      <c r="E7" s="72">
        <v>178.5780356011438</v>
      </c>
      <c r="F7" s="72">
        <v>153.62515426209617</v>
      </c>
      <c r="G7" s="72">
        <v>155.26067959302009</v>
      </c>
      <c r="H7" s="72">
        <v>183.13238154528673</v>
      </c>
      <c r="I7" s="72">
        <v>69.863592328181355</v>
      </c>
      <c r="J7" s="72">
        <v>156.16232643338671</v>
      </c>
      <c r="K7" s="72">
        <v>120.04563592332357</v>
      </c>
      <c r="L7" s="72">
        <v>177.00531667370879</v>
      </c>
      <c r="M7" s="72">
        <v>164.62475695107517</v>
      </c>
      <c r="N7" s="72">
        <v>226.5938220385402</v>
      </c>
      <c r="O7" s="72">
        <v>250.80052433420232</v>
      </c>
      <c r="P7" s="72">
        <v>167.01851557291485</v>
      </c>
      <c r="Q7" s="72">
        <v>69.262288191182449</v>
      </c>
      <c r="R7" s="72">
        <v>23.890678911237956</v>
      </c>
      <c r="S7" s="72">
        <v>64.887105649337698</v>
      </c>
      <c r="T7" s="72">
        <v>65.314134868483833</v>
      </c>
      <c r="U7" s="72">
        <v>92.327075023660683</v>
      </c>
      <c r="V7" s="72">
        <v>60.947746962648708</v>
      </c>
      <c r="W7" s="72">
        <v>16.848021878340717</v>
      </c>
      <c r="X7" s="72">
        <v>48.057313843635896</v>
      </c>
      <c r="Y7" s="72">
        <v>50.555679616938065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450.48797334851565</v>
      </c>
      <c r="D8" s="72">
        <v>423.64241448928669</v>
      </c>
      <c r="E8" s="72">
        <v>399.76332781118566</v>
      </c>
      <c r="F8" s="72">
        <v>331.86382970156018</v>
      </c>
      <c r="G8" s="72">
        <v>291.11250123486036</v>
      </c>
      <c r="H8" s="72">
        <v>286.09433804185545</v>
      </c>
      <c r="I8" s="72">
        <v>251.29711945826708</v>
      </c>
      <c r="J8" s="72">
        <v>313.38047584479915</v>
      </c>
      <c r="K8" s="72">
        <v>273.84178910878313</v>
      </c>
      <c r="L8" s="72">
        <v>365.94827487684142</v>
      </c>
      <c r="M8" s="72">
        <v>197.16801166036339</v>
      </c>
      <c r="N8" s="72">
        <v>320.0742786641344</v>
      </c>
      <c r="O8" s="72">
        <v>244.27473411789123</v>
      </c>
      <c r="P8" s="72">
        <v>299.9478923170019</v>
      </c>
      <c r="Q8" s="72">
        <v>561.27922268622171</v>
      </c>
      <c r="R8" s="72">
        <v>397.84807969076996</v>
      </c>
      <c r="S8" s="72">
        <v>307.90922629542865</v>
      </c>
      <c r="T8" s="72">
        <v>282.69425989834195</v>
      </c>
      <c r="U8" s="72">
        <v>223.53350150341939</v>
      </c>
      <c r="V8" s="72">
        <v>226.66536441526645</v>
      </c>
      <c r="W8" s="72">
        <v>136.2202045893018</v>
      </c>
      <c r="X8" s="72">
        <v>80.251397150227191</v>
      </c>
      <c r="Y8" s="72">
        <v>35.869087501636059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64.804576831432939</v>
      </c>
      <c r="D9" s="72">
        <v>123.29228498531526</v>
      </c>
      <c r="E9" s="72">
        <v>135.34664744772223</v>
      </c>
      <c r="F9" s="72">
        <v>121.66152423334984</v>
      </c>
      <c r="G9" s="72">
        <v>129.80261523058024</v>
      </c>
      <c r="H9" s="72">
        <v>175.51371243505633</v>
      </c>
      <c r="I9" s="72">
        <v>165.78007750526467</v>
      </c>
      <c r="J9" s="72">
        <v>124.14680957600824</v>
      </c>
      <c r="K9" s="72">
        <v>69.483114314595667</v>
      </c>
      <c r="L9" s="72">
        <v>123.34695065800526</v>
      </c>
      <c r="M9" s="72">
        <v>91.429112894482031</v>
      </c>
      <c r="N9" s="72">
        <v>110.20586004505455</v>
      </c>
      <c r="O9" s="72">
        <v>78.323353476587343</v>
      </c>
      <c r="P9" s="72">
        <v>0</v>
      </c>
      <c r="Q9" s="72">
        <v>2.3674050880409019</v>
      </c>
      <c r="R9" s="72">
        <v>31.400316346760757</v>
      </c>
      <c r="S9" s="72">
        <v>82.389812479225625</v>
      </c>
      <c r="T9" s="72">
        <v>103.70333418441334</v>
      </c>
      <c r="U9" s="72">
        <v>105.86537320028867</v>
      </c>
      <c r="V9" s="72">
        <v>106.30056113292149</v>
      </c>
      <c r="W9" s="72">
        <v>85.446466094190527</v>
      </c>
      <c r="X9" s="72">
        <v>62.940490798962138</v>
      </c>
      <c r="Y9" s="72">
        <v>19.767492507226788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0.4143074470050665</v>
      </c>
      <c r="F10" s="72">
        <v>0.42806847486089994</v>
      </c>
      <c r="G10" s="72">
        <v>0.22262082397314575</v>
      </c>
      <c r="H10" s="72">
        <v>0.14240485023297836</v>
      </c>
      <c r="I10" s="72">
        <v>0.15000348806911679</v>
      </c>
      <c r="J10" s="72">
        <v>0.31058712769685842</v>
      </c>
      <c r="K10" s="72">
        <v>0.52126324392026457</v>
      </c>
      <c r="L10" s="72">
        <v>0.98579644152426704</v>
      </c>
      <c r="M10" s="72">
        <v>0.79592698885860658</v>
      </c>
      <c r="N10" s="72">
        <v>0.68437213801152719</v>
      </c>
      <c r="O10" s="72">
        <v>0.33404566289976972</v>
      </c>
      <c r="P10" s="72">
        <v>0.99388000796835263</v>
      </c>
      <c r="Q10" s="72">
        <v>0.9923269252054937</v>
      </c>
      <c r="R10" s="72">
        <v>0.49548696000825537</v>
      </c>
      <c r="S10" s="72">
        <v>0.16423674581784123</v>
      </c>
      <c r="T10" s="72">
        <v>0.22672504047028968</v>
      </c>
      <c r="U10" s="72">
        <v>0.28567999179936882</v>
      </c>
      <c r="V10" s="72">
        <v>0.44277866288995038</v>
      </c>
      <c r="W10" s="72">
        <v>0.56230987866330651</v>
      </c>
      <c r="X10" s="72">
        <v>0.44087596655625294</v>
      </c>
      <c r="Y10" s="72">
        <v>0.27349239137145803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115.92564166435956</v>
      </c>
      <c r="D11" s="72">
        <v>95.052695400567927</v>
      </c>
      <c r="E11" s="72">
        <v>70.405960151699759</v>
      </c>
      <c r="F11" s="72">
        <v>138.30335309363358</v>
      </c>
      <c r="G11" s="72">
        <v>107.88206423708186</v>
      </c>
      <c r="H11" s="72">
        <v>66.695007367873501</v>
      </c>
      <c r="I11" s="72">
        <v>76.895962294031733</v>
      </c>
      <c r="J11" s="72">
        <v>45.196837536368122</v>
      </c>
      <c r="K11" s="72">
        <v>73.236476438524463</v>
      </c>
      <c r="L11" s="72">
        <v>71.991836644341163</v>
      </c>
      <c r="M11" s="72">
        <v>82.136579443921732</v>
      </c>
      <c r="N11" s="72">
        <v>86.922316224345593</v>
      </c>
      <c r="O11" s="72">
        <v>103.45603844635575</v>
      </c>
      <c r="P11" s="72">
        <v>127.40805004724261</v>
      </c>
      <c r="Q11" s="72">
        <v>171.88415204273835</v>
      </c>
      <c r="R11" s="72">
        <v>72.072220510321301</v>
      </c>
      <c r="S11" s="72">
        <v>47.071108244715283</v>
      </c>
      <c r="T11" s="72">
        <v>7.6313986882427365</v>
      </c>
      <c r="U11" s="72">
        <v>28.58865880215539</v>
      </c>
      <c r="V11" s="72">
        <v>29.713041066452607</v>
      </c>
      <c r="W11" s="72">
        <v>19.994616104377268</v>
      </c>
      <c r="X11" s="72">
        <v>11.100891247312784</v>
      </c>
      <c r="Y11" s="72">
        <v>19.019068252098865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19.138944192907672</v>
      </c>
      <c r="D12" s="72">
        <v>26.277664489942449</v>
      </c>
      <c r="E12" s="72">
        <v>23.081636921440932</v>
      </c>
      <c r="F12" s="72">
        <v>16.05217403524529</v>
      </c>
      <c r="G12" s="72">
        <v>18.223872175925209</v>
      </c>
      <c r="H12" s="72">
        <v>23.119505318112399</v>
      </c>
      <c r="I12" s="72">
        <v>32.760810899191618</v>
      </c>
      <c r="J12" s="72">
        <v>25.785247916617731</v>
      </c>
      <c r="K12" s="72">
        <v>32.529041067086538</v>
      </c>
      <c r="L12" s="72">
        <v>31.870997727375158</v>
      </c>
      <c r="M12" s="72">
        <v>40.501512214133207</v>
      </c>
      <c r="N12" s="72">
        <v>32.232553830502283</v>
      </c>
      <c r="O12" s="72">
        <v>33.288460435207078</v>
      </c>
      <c r="P12" s="72">
        <v>95.653938387992</v>
      </c>
      <c r="Q12" s="72">
        <v>67.317288490444568</v>
      </c>
      <c r="R12" s="72">
        <v>36.671753250448816</v>
      </c>
      <c r="S12" s="72">
        <v>31.863793693237845</v>
      </c>
      <c r="T12" s="72">
        <v>33.828793724658766</v>
      </c>
      <c r="U12" s="72">
        <v>30.614809747482486</v>
      </c>
      <c r="V12" s="72">
        <v>40.286857811239948</v>
      </c>
      <c r="W12" s="72">
        <v>30.686274706486454</v>
      </c>
      <c r="X12" s="72">
        <v>33.779407147407184</v>
      </c>
      <c r="Y12" s="72">
        <v>34.781763011949955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7.1344488648105795</v>
      </c>
      <c r="D13" s="74">
        <v>8.902539690978978</v>
      </c>
      <c r="E13" s="74">
        <v>8.2642024591804013</v>
      </c>
      <c r="F13" s="74">
        <v>6.4516647548185739</v>
      </c>
      <c r="G13" s="74">
        <v>4.9612566539948038</v>
      </c>
      <c r="H13" s="74">
        <v>3.2871695023670622</v>
      </c>
      <c r="I13" s="74">
        <v>2.7941152110577878</v>
      </c>
      <c r="J13" s="74">
        <v>1.7568484120041454</v>
      </c>
      <c r="K13" s="74">
        <v>2.2046940227656981</v>
      </c>
      <c r="L13" s="74">
        <v>2.6145579663134737</v>
      </c>
      <c r="M13" s="74">
        <v>2.6232376628479783</v>
      </c>
      <c r="N13" s="74">
        <v>2.7214402334614682</v>
      </c>
      <c r="O13" s="74">
        <v>2.6682528850146867</v>
      </c>
      <c r="P13" s="74">
        <v>1.4839385129277509</v>
      </c>
      <c r="Q13" s="74">
        <v>2.4176110302308049</v>
      </c>
      <c r="R13" s="74">
        <v>1.6850406756855394</v>
      </c>
      <c r="S13" s="74">
        <v>1.9577700049023188</v>
      </c>
      <c r="T13" s="74">
        <v>0.96063642678518035</v>
      </c>
      <c r="U13" s="74">
        <v>4.710274481868626E-2</v>
      </c>
      <c r="V13" s="74">
        <v>0.18776439666655662</v>
      </c>
      <c r="W13" s="74">
        <v>0.38515698864278836</v>
      </c>
      <c r="X13" s="74">
        <v>0.68707124778277051</v>
      </c>
      <c r="Y13" s="74">
        <v>0.55031676444119382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18.824981410051684</v>
      </c>
      <c r="D14" s="76">
        <v>16.001058588278305</v>
      </c>
      <c r="E14" s="76">
        <v>15.167053079183894</v>
      </c>
      <c r="F14" s="76">
        <v>13.215379620339636</v>
      </c>
      <c r="G14" s="76">
        <v>12.069859783819705</v>
      </c>
      <c r="H14" s="76">
        <v>12.567733983924862</v>
      </c>
      <c r="I14" s="76">
        <v>8.9994994326106408</v>
      </c>
      <c r="J14" s="76">
        <v>11.647847594125993</v>
      </c>
      <c r="K14" s="76">
        <v>9.5767297507647982</v>
      </c>
      <c r="L14" s="76">
        <v>13.167970544745881</v>
      </c>
      <c r="M14" s="76">
        <v>8.8671958477414865</v>
      </c>
      <c r="N14" s="76">
        <v>12.582797422122757</v>
      </c>
      <c r="O14" s="76">
        <v>11.236646524837164</v>
      </c>
      <c r="P14" s="76">
        <v>9.9951806557652443</v>
      </c>
      <c r="Q14" s="76">
        <v>13.479398257431033</v>
      </c>
      <c r="R14" s="76">
        <v>9.0528732480256462</v>
      </c>
      <c r="S14" s="76">
        <v>8.2494830426339618</v>
      </c>
      <c r="T14" s="76">
        <v>7.8661406931645175</v>
      </c>
      <c r="U14" s="76">
        <v>7.1966913563717885</v>
      </c>
      <c r="V14" s="76">
        <v>6.6559586860832809</v>
      </c>
      <c r="W14" s="76">
        <v>3.7038773141253114</v>
      </c>
      <c r="X14" s="76">
        <v>3.0749742035084742</v>
      </c>
      <c r="Y14" s="76">
        <v>1.9131986545305597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0.30898103838710878</v>
      </c>
      <c r="D15" s="69">
        <f t="shared" si="6"/>
        <v>0.23673513969252072</v>
      </c>
      <c r="E15" s="69">
        <f t="shared" si="6"/>
        <v>6.7404440389507814</v>
      </c>
      <c r="F15" s="69">
        <f t="shared" si="6"/>
        <v>6.9728353547075512</v>
      </c>
      <c r="G15" s="69">
        <f t="shared" si="6"/>
        <v>7.4235572945609585</v>
      </c>
      <c r="H15" s="69">
        <f t="shared" si="6"/>
        <v>17.689179734851802</v>
      </c>
      <c r="I15" s="69">
        <f t="shared" si="6"/>
        <v>11.325362735409076</v>
      </c>
      <c r="J15" s="69">
        <f t="shared" si="6"/>
        <v>10.93148809637337</v>
      </c>
      <c r="K15" s="69">
        <f t="shared" si="6"/>
        <v>8.4616701991504062</v>
      </c>
      <c r="L15" s="69">
        <f t="shared" si="6"/>
        <v>12.705630243982906</v>
      </c>
      <c r="M15" s="69">
        <f t="shared" si="6"/>
        <v>10.745617165567689</v>
      </c>
      <c r="N15" s="69">
        <f t="shared" si="6"/>
        <v>11.319214718234891</v>
      </c>
      <c r="O15" s="69">
        <f t="shared" si="6"/>
        <v>9.0892866772306959</v>
      </c>
      <c r="P15" s="69">
        <f t="shared" si="6"/>
        <v>6.7758515419863761</v>
      </c>
      <c r="Q15" s="69">
        <f t="shared" si="6"/>
        <v>6.0222181302270226</v>
      </c>
      <c r="R15" s="69">
        <f t="shared" si="6"/>
        <v>2.2619445130884088</v>
      </c>
      <c r="S15" s="69">
        <f t="shared" si="6"/>
        <v>4.3886580947095277</v>
      </c>
      <c r="T15" s="69">
        <f t="shared" si="6"/>
        <v>4.3833164172328161</v>
      </c>
      <c r="U15" s="69">
        <f t="shared" si="6"/>
        <v>4.9792869752715863</v>
      </c>
      <c r="V15" s="69">
        <f t="shared" si="6"/>
        <v>8.3139976284696058</v>
      </c>
      <c r="W15" s="69">
        <f t="shared" si="6"/>
        <v>3.5628314367078286</v>
      </c>
      <c r="X15" s="69">
        <f t="shared" si="6"/>
        <v>9.7690758555578405</v>
      </c>
      <c r="Y15" s="69">
        <f t="shared" si="6"/>
        <v>15.6127561590206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0.30898103838710878</v>
      </c>
      <c r="D16" s="72">
        <v>0.23673513969252072</v>
      </c>
      <c r="E16" s="72">
        <v>6.7404440389507814</v>
      </c>
      <c r="F16" s="72">
        <v>6.9728353547075512</v>
      </c>
      <c r="G16" s="72">
        <v>7.4235572945609585</v>
      </c>
      <c r="H16" s="72">
        <v>17.689179734851802</v>
      </c>
      <c r="I16" s="72">
        <v>11.325362735409076</v>
      </c>
      <c r="J16" s="72">
        <v>10.93148809637337</v>
      </c>
      <c r="K16" s="72">
        <v>8.4616701991504062</v>
      </c>
      <c r="L16" s="72">
        <v>12.705630243982906</v>
      </c>
      <c r="M16" s="72">
        <v>10.745617165567689</v>
      </c>
      <c r="N16" s="72">
        <v>11.319214718234891</v>
      </c>
      <c r="O16" s="72">
        <v>9.0892866772306959</v>
      </c>
      <c r="P16" s="72">
        <v>6.7758515419863761</v>
      </c>
      <c r="Q16" s="72">
        <v>6.0222181302270226</v>
      </c>
      <c r="R16" s="72">
        <v>2.2619445130884088</v>
      </c>
      <c r="S16" s="72">
        <v>4.3886580947095277</v>
      </c>
      <c r="T16" s="72">
        <v>4.3833164172328161</v>
      </c>
      <c r="U16" s="72">
        <v>4.9792869752715863</v>
      </c>
      <c r="V16" s="72">
        <v>8.3139976284696058</v>
      </c>
      <c r="W16" s="72">
        <v>3.5628314367078286</v>
      </c>
      <c r="X16" s="72">
        <v>9.7690758555578405</v>
      </c>
      <c r="Y16" s="72">
        <v>15.6127561590206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143.96720536987587</v>
      </c>
      <c r="D17" s="69">
        <f t="shared" si="7"/>
        <v>154.24765922160816</v>
      </c>
      <c r="E17" s="69">
        <f t="shared" si="7"/>
        <v>153.15109128868639</v>
      </c>
      <c r="F17" s="69">
        <f t="shared" si="7"/>
        <v>149.2583600249541</v>
      </c>
      <c r="G17" s="69">
        <f t="shared" si="7"/>
        <v>148.5886564282564</v>
      </c>
      <c r="H17" s="69">
        <f t="shared" si="7"/>
        <v>178.79401273907453</v>
      </c>
      <c r="I17" s="69">
        <f t="shared" si="7"/>
        <v>171.99369512007721</v>
      </c>
      <c r="J17" s="69">
        <f t="shared" si="7"/>
        <v>192.83028910269945</v>
      </c>
      <c r="K17" s="69">
        <f t="shared" si="7"/>
        <v>142.65682552203518</v>
      </c>
      <c r="L17" s="69">
        <f t="shared" si="7"/>
        <v>168.5144349151912</v>
      </c>
      <c r="M17" s="69">
        <f t="shared" si="7"/>
        <v>138.52522244324456</v>
      </c>
      <c r="N17" s="69">
        <f t="shared" si="7"/>
        <v>171.60440332530527</v>
      </c>
      <c r="O17" s="69">
        <f t="shared" si="7"/>
        <v>127.66285640108481</v>
      </c>
      <c r="P17" s="69">
        <f t="shared" si="7"/>
        <v>148.26956314030852</v>
      </c>
      <c r="Q17" s="69">
        <f t="shared" si="7"/>
        <v>195.98204146900312</v>
      </c>
      <c r="R17" s="69">
        <f t="shared" ref="R17:V17" si="8">SUM(R18:R26)</f>
        <v>164.44101462294742</v>
      </c>
      <c r="S17" s="69">
        <f t="shared" si="8"/>
        <v>184.70846836053872</v>
      </c>
      <c r="T17" s="69">
        <f t="shared" si="8"/>
        <v>182.09962035333771</v>
      </c>
      <c r="U17" s="69">
        <f t="shared" si="8"/>
        <v>156.31912336100575</v>
      </c>
      <c r="V17" s="69">
        <f t="shared" si="8"/>
        <v>134.99869285568622</v>
      </c>
      <c r="W17" s="69">
        <f t="shared" ref="W17:Y17" si="9">SUM(W18:W26)</f>
        <v>141.98409004447265</v>
      </c>
      <c r="X17" s="69">
        <f t="shared" si="9"/>
        <v>150.45161741876535</v>
      </c>
      <c r="Y17" s="69">
        <f t="shared" si="9"/>
        <v>127.95982589045069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1.9324224054944896</v>
      </c>
      <c r="D19" s="72">
        <v>1.7553501347436304</v>
      </c>
      <c r="E19" s="72">
        <v>2.6398282797124528</v>
      </c>
      <c r="F19" s="72">
        <v>3.849105721189841</v>
      </c>
      <c r="G19" s="72">
        <v>3.6351772787668946</v>
      </c>
      <c r="H19" s="72">
        <v>4.5273299245606529</v>
      </c>
      <c r="I19" s="72">
        <v>2.6264494723532139</v>
      </c>
      <c r="J19" s="72">
        <v>2.6606358164053705</v>
      </c>
      <c r="K19" s="72">
        <v>2.5780439026787816</v>
      </c>
      <c r="L19" s="72">
        <v>3.078382265191133</v>
      </c>
      <c r="M19" s="72">
        <v>2.9419954394523264</v>
      </c>
      <c r="N19" s="72">
        <v>1.690047513801747</v>
      </c>
      <c r="O19" s="72">
        <v>0.88928194278768835</v>
      </c>
      <c r="P19" s="72">
        <v>2.9696569027792918</v>
      </c>
      <c r="Q19" s="72">
        <v>1.7465631232420551</v>
      </c>
      <c r="R19" s="72">
        <v>1.5841482117618628</v>
      </c>
      <c r="S19" s="72">
        <v>2.6566279523265397</v>
      </c>
      <c r="T19" s="72">
        <v>6.4047533701665804</v>
      </c>
      <c r="U19" s="72">
        <v>3.5423673280443642</v>
      </c>
      <c r="V19" s="72">
        <v>2.7933219419178568</v>
      </c>
      <c r="W19" s="72">
        <v>2.2407054446105854</v>
      </c>
      <c r="X19" s="72">
        <v>2.4180579184236657</v>
      </c>
      <c r="Y19" s="72">
        <v>0.60160107554915432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30.728466878372263</v>
      </c>
      <c r="D20" s="72">
        <v>22.994415109781272</v>
      </c>
      <c r="E20" s="72">
        <v>23.924197947762835</v>
      </c>
      <c r="F20" s="72">
        <v>20.567826616042453</v>
      </c>
      <c r="G20" s="72">
        <v>22.020217910032752</v>
      </c>
      <c r="H20" s="72">
        <v>29.649005093515377</v>
      </c>
      <c r="I20" s="72">
        <v>15.889612876479056</v>
      </c>
      <c r="J20" s="72">
        <v>35.766579562941459</v>
      </c>
      <c r="K20" s="72">
        <v>22.118417328005496</v>
      </c>
      <c r="L20" s="72">
        <v>30.667950366888153</v>
      </c>
      <c r="M20" s="72">
        <v>24.031760633374727</v>
      </c>
      <c r="N20" s="72">
        <v>30.033534791270579</v>
      </c>
      <c r="O20" s="72">
        <v>10.975323262922588</v>
      </c>
      <c r="P20" s="72">
        <v>5.502905625089296</v>
      </c>
      <c r="Q20" s="72">
        <v>4.5960559668729308</v>
      </c>
      <c r="R20" s="72">
        <v>6.8289208821308121</v>
      </c>
      <c r="S20" s="72">
        <v>22.384626470469865</v>
      </c>
      <c r="T20" s="72">
        <v>23.14116940458166</v>
      </c>
      <c r="U20" s="72">
        <v>30.538441482854505</v>
      </c>
      <c r="V20" s="72">
        <v>6.0323515061384816</v>
      </c>
      <c r="W20" s="72">
        <v>7.839045746056426</v>
      </c>
      <c r="X20" s="72">
        <v>23.133490584664461</v>
      </c>
      <c r="Y20" s="72">
        <v>40.489901618606488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58.831372886542788</v>
      </c>
      <c r="D21" s="72">
        <v>75.276306498846679</v>
      </c>
      <c r="E21" s="72">
        <v>73.317962911628968</v>
      </c>
      <c r="F21" s="72">
        <v>62.418559620525635</v>
      </c>
      <c r="G21" s="72">
        <v>55.395010556948414</v>
      </c>
      <c r="H21" s="72">
        <v>62.679314201771987</v>
      </c>
      <c r="I21" s="72">
        <v>68.63160101798843</v>
      </c>
      <c r="J21" s="72">
        <v>70.539026429364839</v>
      </c>
      <c r="K21" s="72">
        <v>53.786367003130358</v>
      </c>
      <c r="L21" s="72">
        <v>64.741840457888756</v>
      </c>
      <c r="M21" s="72">
        <v>42.984100852052769</v>
      </c>
      <c r="N21" s="72">
        <v>62.34200413352054</v>
      </c>
      <c r="O21" s="72">
        <v>43.336956057114968</v>
      </c>
      <c r="P21" s="72">
        <v>65.431217125829448</v>
      </c>
      <c r="Q21" s="72">
        <v>124.92469688453109</v>
      </c>
      <c r="R21" s="72">
        <v>109.30407564393632</v>
      </c>
      <c r="S21" s="72">
        <v>98.680155791383598</v>
      </c>
      <c r="T21" s="72">
        <v>87.933369897543159</v>
      </c>
      <c r="U21" s="72">
        <v>65.376721690510223</v>
      </c>
      <c r="V21" s="72">
        <v>52.596217407661406</v>
      </c>
      <c r="W21" s="72">
        <v>64.500510911967567</v>
      </c>
      <c r="X21" s="72">
        <v>47.386288561862777</v>
      </c>
      <c r="Y21" s="72">
        <v>16.965790183139099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0.327912910262115</v>
      </c>
      <c r="D22" s="72">
        <v>2.001053546994052</v>
      </c>
      <c r="E22" s="72">
        <v>3.4265255631161109</v>
      </c>
      <c r="F22" s="72">
        <v>3.8641023307962121</v>
      </c>
      <c r="G22" s="72">
        <v>5.0975150950176413</v>
      </c>
      <c r="H22" s="72">
        <v>8.8389206466511503</v>
      </c>
      <c r="I22" s="72">
        <v>15.755251883195051</v>
      </c>
      <c r="J22" s="72">
        <v>14.424610294075283</v>
      </c>
      <c r="K22" s="72">
        <v>5.7245901965910804</v>
      </c>
      <c r="L22" s="72">
        <v>7.1337717741278528</v>
      </c>
      <c r="M22" s="72">
        <v>7.2765536881306199</v>
      </c>
      <c r="N22" s="72">
        <v>8.2282266938672883</v>
      </c>
      <c r="O22" s="72">
        <v>11.020606328778326</v>
      </c>
      <c r="P22" s="72">
        <v>0</v>
      </c>
      <c r="Q22" s="72">
        <v>0.40885837131005826</v>
      </c>
      <c r="R22" s="72">
        <v>4.6920661869057749</v>
      </c>
      <c r="S22" s="72">
        <v>6.6548027956765301</v>
      </c>
      <c r="T22" s="72">
        <v>13.092170344153669</v>
      </c>
      <c r="U22" s="72">
        <v>10.522638856864203</v>
      </c>
      <c r="V22" s="72">
        <v>17.343490609141103</v>
      </c>
      <c r="W22" s="72">
        <v>16.360173796511447</v>
      </c>
      <c r="X22" s="72">
        <v>15.758384676266425</v>
      </c>
      <c r="Y22" s="72">
        <v>12.369807896925382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2.9550280746105249E-2</v>
      </c>
      <c r="F23" s="72">
        <v>3.097627734324232E-2</v>
      </c>
      <c r="G23" s="72">
        <v>1.6479270000689838E-2</v>
      </c>
      <c r="H23" s="72">
        <v>9.9398795864472193E-3</v>
      </c>
      <c r="I23" s="72">
        <v>1.0373116490326451E-2</v>
      </c>
      <c r="J23" s="72">
        <v>2.2683047725882886E-2</v>
      </c>
      <c r="K23" s="72">
        <v>3.2767033890106184E-2</v>
      </c>
      <c r="L23" s="72">
        <v>5.5603452056397648E-2</v>
      </c>
      <c r="M23" s="72">
        <v>4.9028602976053479E-2</v>
      </c>
      <c r="N23" s="72">
        <v>5.0320811146482472E-2</v>
      </c>
      <c r="O23" s="72">
        <v>2.2952137603037708E-2</v>
      </c>
      <c r="P23" s="72">
        <v>5.8777436875594814E-2</v>
      </c>
      <c r="Q23" s="72">
        <v>4.590771217551589E-2</v>
      </c>
      <c r="R23" s="72">
        <v>1.2626073506520499E-2</v>
      </c>
      <c r="S23" s="72">
        <v>8.1457000754925971E-3</v>
      </c>
      <c r="T23" s="72">
        <v>1.1211277234719491E-2</v>
      </c>
      <c r="U23" s="72">
        <v>1.7507280770199866E-2</v>
      </c>
      <c r="V23" s="72">
        <v>2.1819649121278571E-2</v>
      </c>
      <c r="W23" s="72">
        <v>5.3557363912137237E-2</v>
      </c>
      <c r="X23" s="72">
        <v>7.1487009797838702E-2</v>
      </c>
      <c r="Y23" s="72">
        <v>6.0485560784880481E-2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0.57515974668264036</v>
      </c>
      <c r="D24" s="72">
        <v>0.90908690063053443</v>
      </c>
      <c r="E24" s="72">
        <v>0.76138874859253758</v>
      </c>
      <c r="F24" s="72">
        <v>2.7076573697478339</v>
      </c>
      <c r="G24" s="72">
        <v>2.1543373200914657</v>
      </c>
      <c r="H24" s="72">
        <v>1.1007918255592131</v>
      </c>
      <c r="I24" s="72">
        <v>7.282276249885471</v>
      </c>
      <c r="J24" s="72">
        <v>6.3847015384968637</v>
      </c>
      <c r="K24" s="72">
        <v>6.4073062322748777</v>
      </c>
      <c r="L24" s="72">
        <v>5.5765652106652404</v>
      </c>
      <c r="M24" s="72">
        <v>6.4975899399340378</v>
      </c>
      <c r="N24" s="72">
        <v>5.1865337921180634</v>
      </c>
      <c r="O24" s="72">
        <v>4.8734187050760234</v>
      </c>
      <c r="P24" s="72">
        <v>1.9242569060152677</v>
      </c>
      <c r="Q24" s="72">
        <v>5.3934177438215798</v>
      </c>
      <c r="R24" s="72">
        <v>4.4223542045910564</v>
      </c>
      <c r="S24" s="72">
        <v>3.5245458646403844</v>
      </c>
      <c r="T24" s="72">
        <v>0.74212187508398142</v>
      </c>
      <c r="U24" s="72">
        <v>2.2447493268744285</v>
      </c>
      <c r="V24" s="72">
        <v>2.022888614011118</v>
      </c>
      <c r="W24" s="72">
        <v>4.0884239524324668</v>
      </c>
      <c r="X24" s="72">
        <v>1.2453179034264372</v>
      </c>
      <c r="Y24" s="72">
        <v>2.7456378052074468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40.620536243869246</v>
      </c>
      <c r="D25" s="74">
        <v>40.792792967347829</v>
      </c>
      <c r="E25" s="74">
        <v>32.030339818359771</v>
      </c>
      <c r="F25" s="74">
        <v>48.307278456028001</v>
      </c>
      <c r="G25" s="74">
        <v>45.918614300987073</v>
      </c>
      <c r="H25" s="74">
        <v>52.604662655860935</v>
      </c>
      <c r="I25" s="74">
        <v>42.446402221444593</v>
      </c>
      <c r="J25" s="74">
        <v>43.141111818096142</v>
      </c>
      <c r="K25" s="74">
        <v>29.673298174269434</v>
      </c>
      <c r="L25" s="74">
        <v>42.974599412168111</v>
      </c>
      <c r="M25" s="74">
        <v>32.608691451642294</v>
      </c>
      <c r="N25" s="74">
        <v>44.15528505831751</v>
      </c>
      <c r="O25" s="74">
        <v>34.619684593503585</v>
      </c>
      <c r="P25" s="74">
        <v>34.086064260758256</v>
      </c>
      <c r="Q25" s="74">
        <v>28.149976814436027</v>
      </c>
      <c r="R25" s="74">
        <v>18.962243746695197</v>
      </c>
      <c r="S25" s="74">
        <v>30.816194703935395</v>
      </c>
      <c r="T25" s="74">
        <v>28.697592528213089</v>
      </c>
      <c r="U25" s="74">
        <v>22.871788701590884</v>
      </c>
      <c r="V25" s="74">
        <v>33.261568324847495</v>
      </c>
      <c r="W25" s="74">
        <v>20.353402692381124</v>
      </c>
      <c r="X25" s="74">
        <v>37.720663935569462</v>
      </c>
      <c r="Y25" s="74">
        <v>33.777701168041027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10.951334298652341</v>
      </c>
      <c r="D26" s="77">
        <v>10.518654063264169</v>
      </c>
      <c r="E26" s="77">
        <v>17.021297738767601</v>
      </c>
      <c r="F26" s="77">
        <v>7.5128536332808782</v>
      </c>
      <c r="G26" s="77">
        <v>14.351304696411452</v>
      </c>
      <c r="H26" s="77">
        <v>19.384048511568789</v>
      </c>
      <c r="I26" s="77">
        <v>19.351728282241051</v>
      </c>
      <c r="J26" s="77">
        <v>19.890940595593634</v>
      </c>
      <c r="K26" s="77">
        <v>22.336035651195026</v>
      </c>
      <c r="L26" s="77">
        <v>14.285721976205558</v>
      </c>
      <c r="M26" s="77">
        <v>22.135501835681747</v>
      </c>
      <c r="N26" s="77">
        <v>19.918450531263062</v>
      </c>
      <c r="O26" s="77">
        <v>21.924633373298601</v>
      </c>
      <c r="P26" s="77">
        <v>38.296684882961365</v>
      </c>
      <c r="Q26" s="77">
        <v>30.716564852613882</v>
      </c>
      <c r="R26" s="77">
        <v>18.634579673419875</v>
      </c>
      <c r="S26" s="77">
        <v>19.983369082030951</v>
      </c>
      <c r="T26" s="77">
        <v>22.07723165636089</v>
      </c>
      <c r="U26" s="77">
        <v>21.204908693496936</v>
      </c>
      <c r="V26" s="77">
        <v>20.927034802847448</v>
      </c>
      <c r="W26" s="77">
        <v>26.548270136600898</v>
      </c>
      <c r="X26" s="77">
        <v>22.71792682875428</v>
      </c>
      <c r="Y26" s="77">
        <v>20.948900582197197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56.804492652723773</v>
      </c>
      <c r="D27" s="69">
        <f t="shared" si="10"/>
        <v>60.887947169381391</v>
      </c>
      <c r="E27" s="69">
        <f t="shared" si="10"/>
        <v>60.399147324845792</v>
      </c>
      <c r="F27" s="69">
        <f t="shared" si="10"/>
        <v>59.760177964893082</v>
      </c>
      <c r="G27" s="69">
        <f t="shared" si="10"/>
        <v>60.591027486402353</v>
      </c>
      <c r="H27" s="69">
        <f t="shared" si="10"/>
        <v>72.522717464032468</v>
      </c>
      <c r="I27" s="69">
        <f t="shared" si="10"/>
        <v>64.50967777586645</v>
      </c>
      <c r="J27" s="69">
        <f t="shared" si="10"/>
        <v>70.140766391637058</v>
      </c>
      <c r="K27" s="69">
        <f t="shared" si="10"/>
        <v>51.79888962223712</v>
      </c>
      <c r="L27" s="69">
        <f t="shared" si="10"/>
        <v>61.332682135090877</v>
      </c>
      <c r="M27" s="69">
        <f t="shared" si="10"/>
        <v>45.487909913102428</v>
      </c>
      <c r="N27" s="69">
        <f t="shared" si="10"/>
        <v>58.417124161958235</v>
      </c>
      <c r="O27" s="69">
        <f t="shared" si="10"/>
        <v>45.683539527528225</v>
      </c>
      <c r="P27" s="69">
        <f t="shared" si="10"/>
        <v>53.269384607260577</v>
      </c>
      <c r="Q27" s="69">
        <f t="shared" si="10"/>
        <v>67.14687370750174</v>
      </c>
      <c r="R27" s="69">
        <f t="shared" ref="R27:V27" si="11">SUM(R28:R32)</f>
        <v>53.076129490826986</v>
      </c>
      <c r="S27" s="69">
        <f t="shared" si="11"/>
        <v>61.782788062129683</v>
      </c>
      <c r="T27" s="69">
        <f t="shared" si="11"/>
        <v>54.952158832601206</v>
      </c>
      <c r="U27" s="69">
        <f t="shared" si="11"/>
        <v>48.643555758505173</v>
      </c>
      <c r="V27" s="69">
        <f t="shared" si="11"/>
        <v>42.659203013205456</v>
      </c>
      <c r="W27" s="69">
        <f t="shared" ref="W27:Y27" si="12">SUM(W28:W32)</f>
        <v>45.243123259199976</v>
      </c>
      <c r="X27" s="69">
        <f t="shared" si="12"/>
        <v>53.72561495535205</v>
      </c>
      <c r="Y27" s="69">
        <f t="shared" si="12"/>
        <v>45.901732310176783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0.24666212690647751</v>
      </c>
      <c r="D30" s="72">
        <v>0.45996532753662567</v>
      </c>
      <c r="E30" s="72">
        <v>0.43381351673131885</v>
      </c>
      <c r="F30" s="72">
        <v>0.34992916870074042</v>
      </c>
      <c r="G30" s="72">
        <v>0.33149068315155827</v>
      </c>
      <c r="H30" s="72">
        <v>0.38585148573142797</v>
      </c>
      <c r="I30" s="72">
        <v>0.3438032548093497</v>
      </c>
      <c r="J30" s="72">
        <v>0.97126832851803901</v>
      </c>
      <c r="K30" s="72">
        <v>0.73154682573935448</v>
      </c>
      <c r="L30" s="72">
        <v>0.83703334058983825</v>
      </c>
      <c r="M30" s="72">
        <v>0.5793580975547119</v>
      </c>
      <c r="N30" s="72">
        <v>0.85176897240131166</v>
      </c>
      <c r="O30" s="72">
        <v>0.60940608077537339</v>
      </c>
      <c r="P30" s="72">
        <v>0.62774287649537963</v>
      </c>
      <c r="Q30" s="72">
        <v>0.78636101475260167</v>
      </c>
      <c r="R30" s="72">
        <v>0.76412641188164709</v>
      </c>
      <c r="S30" s="72">
        <v>1.073850445456489</v>
      </c>
      <c r="T30" s="72">
        <v>1.2315427270486836</v>
      </c>
      <c r="U30" s="72">
        <v>1.1578705829405047</v>
      </c>
      <c r="V30" s="72">
        <v>0.64648334964921017</v>
      </c>
      <c r="W30" s="72">
        <v>0.55422768119367194</v>
      </c>
      <c r="X30" s="72">
        <v>0.12939546075671943</v>
      </c>
      <c r="Y30" s="72">
        <v>0.16424189948457202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56.557830525817295</v>
      </c>
      <c r="D32" s="77">
        <v>60.427981841844769</v>
      </c>
      <c r="E32" s="77">
        <v>59.965333808114472</v>
      </c>
      <c r="F32" s="77">
        <v>59.410248796192342</v>
      </c>
      <c r="G32" s="77">
        <v>60.259536803250796</v>
      </c>
      <c r="H32" s="77">
        <v>72.136865978301046</v>
      </c>
      <c r="I32" s="77">
        <v>64.165874521057106</v>
      </c>
      <c r="J32" s="77">
        <v>69.169498063119022</v>
      </c>
      <c r="K32" s="77">
        <v>51.067342796497762</v>
      </c>
      <c r="L32" s="77">
        <v>60.495648794501037</v>
      </c>
      <c r="M32" s="77">
        <v>44.908551815547717</v>
      </c>
      <c r="N32" s="77">
        <v>57.565355189556925</v>
      </c>
      <c r="O32" s="77">
        <v>45.074133446752853</v>
      </c>
      <c r="P32" s="77">
        <v>52.641641730765194</v>
      </c>
      <c r="Q32" s="77">
        <v>66.36051269274914</v>
      </c>
      <c r="R32" s="77">
        <v>52.312003078945338</v>
      </c>
      <c r="S32" s="77">
        <v>60.708937616673197</v>
      </c>
      <c r="T32" s="77">
        <v>53.720616105552523</v>
      </c>
      <c r="U32" s="77">
        <v>47.485685175564669</v>
      </c>
      <c r="V32" s="77">
        <v>42.012719663556247</v>
      </c>
      <c r="W32" s="77">
        <v>44.688895578006303</v>
      </c>
      <c r="X32" s="77">
        <v>53.596219494595331</v>
      </c>
      <c r="Y32" s="77">
        <v>45.73749041069221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0.66523685142522682</v>
      </c>
      <c r="D3" s="66">
        <f>IF(RES_hh_tes_in!D3=0,"",RES_hh_tes_in!D3/RES_hh_fec_in!D3)</f>
        <v>0.67996502847925033</v>
      </c>
      <c r="E3" s="66">
        <f>IF(RES_hh_tes_in!E3=0,"",RES_hh_tes_in!E3/RES_hh_fec_in!E3)</f>
        <v>0.68469963481477181</v>
      </c>
      <c r="F3" s="66">
        <f>IF(RES_hh_tes_in!F3=0,"",RES_hh_tes_in!F3/RES_hh_fec_in!F3)</f>
        <v>0.70304047552543991</v>
      </c>
      <c r="G3" s="66">
        <f>IF(RES_hh_tes_in!G3=0,"",RES_hh_tes_in!G3/RES_hh_fec_in!G3)</f>
        <v>0.70845108049744021</v>
      </c>
      <c r="H3" s="66">
        <f>IF(RES_hh_tes_in!H3=0,"",RES_hh_tes_in!H3/RES_hh_fec_in!H3)</f>
        <v>0.71450816347189972</v>
      </c>
      <c r="I3" s="66">
        <f>IF(RES_hh_tes_in!I3=0,"",RES_hh_tes_in!I3/RES_hh_fec_in!I3)</f>
        <v>0.74727263527005428</v>
      </c>
      <c r="J3" s="66">
        <f>IF(RES_hh_tes_in!J3=0,"",RES_hh_tes_in!J3/RES_hh_fec_in!J3)</f>
        <v>0.72251443655545222</v>
      </c>
      <c r="K3" s="66">
        <f>IF(RES_hh_tes_in!K3=0,"",RES_hh_tes_in!K3/RES_hh_fec_in!K3)</f>
        <v>0.74358052734309643</v>
      </c>
      <c r="L3" s="66">
        <f>IF(RES_hh_tes_in!L3=0,"",RES_hh_tes_in!L3/RES_hh_fec_in!L3)</f>
        <v>0.73741400507222898</v>
      </c>
      <c r="M3" s="66">
        <f>IF(RES_hh_tes_in!M3=0,"",RES_hh_tes_in!M3/RES_hh_fec_in!M3)</f>
        <v>0.76988800812272185</v>
      </c>
      <c r="N3" s="66">
        <f>IF(RES_hh_tes_in!N3=0,"",RES_hh_tes_in!N3/RES_hh_fec_in!N3)</f>
        <v>0.76437562773960488</v>
      </c>
      <c r="O3" s="66">
        <f>IF(RES_hh_tes_in!O3=0,"",RES_hh_tes_in!O3/RES_hh_fec_in!O3)</f>
        <v>0.78984414523694291</v>
      </c>
      <c r="P3" s="66">
        <f>IF(RES_hh_tes_in!P3=0,"",RES_hh_tes_in!P3/RES_hh_fec_in!P3)</f>
        <v>0.87557403048743976</v>
      </c>
      <c r="Q3" s="66">
        <f>IF(RES_hh_tes_in!Q3=0,"",RES_hh_tes_in!Q3/RES_hh_fec_in!Q3)</f>
        <v>0.87713634155929809</v>
      </c>
      <c r="R3" s="66">
        <f>IF(RES_hh_tes_in!R3=0,"",RES_hh_tes_in!R3/RES_hh_fec_in!R3)</f>
        <v>0.87727351082440153</v>
      </c>
      <c r="S3" s="66">
        <f>IF(RES_hh_tes_in!S3=0,"",RES_hh_tes_in!S3/RES_hh_fec_in!S3)</f>
        <v>0.87674466256382555</v>
      </c>
      <c r="T3" s="66">
        <f>IF(RES_hh_tes_in!T3=0,"",RES_hh_tes_in!T3/RES_hh_fec_in!T3)</f>
        <v>0.88456719498863801</v>
      </c>
      <c r="U3" s="66">
        <f>IF(RES_hh_tes_in!U3=0,"",RES_hh_tes_in!U3/RES_hh_fec_in!U3)</f>
        <v>0.888601585980339</v>
      </c>
      <c r="V3" s="66">
        <f>IF(RES_hh_tes_in!V3=0,"",RES_hh_tes_in!V3/RES_hh_fec_in!V3)</f>
        <v>0.91964087803678729</v>
      </c>
      <c r="W3" s="66">
        <f>IF(RES_hh_tes_in!W3=0,"",RES_hh_tes_in!W3/RES_hh_fec_in!W3)</f>
        <v>0.94035432380526196</v>
      </c>
      <c r="X3" s="66">
        <f>IF(RES_hh_tes_in!X3=0,"",RES_hh_tes_in!X3/RES_hh_fec_in!X3)</f>
        <v>0.94748247299367006</v>
      </c>
      <c r="Y3" s="66">
        <f>IF(RES_hh_tes_in!Y3=0,"",RES_hh_tes_in!Y3/RES_hh_fec_in!Y3)</f>
        <v>0.9813066177036297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0.65296861935265771</v>
      </c>
      <c r="D4" s="70">
        <f>IF(RES_hh_tes_in!D4=0,"",RES_hh_tes_in!D4/RES_hh_fec_in!D4)</f>
        <v>0.66770910391316218</v>
      </c>
      <c r="E4" s="70">
        <f>IF(RES_hh_tes_in!E4=0,"",RES_hh_tes_in!E4/RES_hh_fec_in!E4)</f>
        <v>0.6679478821185113</v>
      </c>
      <c r="F4" s="70">
        <f>IF(RES_hh_tes_in!F4=0,"",RES_hh_tes_in!F4/RES_hh_fec_in!F4)</f>
        <v>0.6887730443266139</v>
      </c>
      <c r="G4" s="70">
        <f>IF(RES_hh_tes_in!G4=0,"",RES_hh_tes_in!G4/RES_hh_fec_in!G4)</f>
        <v>0.69168539259743822</v>
      </c>
      <c r="H4" s="70">
        <f>IF(RES_hh_tes_in!H4=0,"",RES_hh_tes_in!H4/RES_hh_fec_in!H4)</f>
        <v>0.69051520845168912</v>
      </c>
      <c r="I4" s="70">
        <f>IF(RES_hh_tes_in!I4=0,"",RES_hh_tes_in!I4/RES_hh_fec_in!I4)</f>
        <v>0.73000867891251442</v>
      </c>
      <c r="J4" s="70">
        <f>IF(RES_hh_tes_in!J4=0,"",RES_hh_tes_in!J4/RES_hh_fec_in!J4)</f>
        <v>0.70104112825976506</v>
      </c>
      <c r="K4" s="70">
        <f>IF(RES_hh_tes_in!K4=0,"",RES_hh_tes_in!K4/RES_hh_fec_in!K4)</f>
        <v>0.72637291012407312</v>
      </c>
      <c r="L4" s="70">
        <f>IF(RES_hh_tes_in!L4=0,"",RES_hh_tes_in!L4/RES_hh_fec_in!L4)</f>
        <v>0.72104796593935083</v>
      </c>
      <c r="M4" s="70">
        <f>IF(RES_hh_tes_in!M4=0,"",RES_hh_tes_in!M4/RES_hh_fec_in!M4)</f>
        <v>0.75479281620457983</v>
      </c>
      <c r="N4" s="70">
        <f>IF(RES_hh_tes_in!N4=0,"",RES_hh_tes_in!N4/RES_hh_fec_in!N4)</f>
        <v>0.7492049838426772</v>
      </c>
      <c r="O4" s="70">
        <f>IF(RES_hh_tes_in!O4=0,"",RES_hh_tes_in!O4/RES_hh_fec_in!O4)</f>
        <v>0.77560972563962427</v>
      </c>
      <c r="P4" s="70">
        <f>IF(RES_hh_tes_in!P4=0,"",RES_hh_tes_in!P4/RES_hh_fec_in!P4)</f>
        <v>0.8777809192736522</v>
      </c>
      <c r="Q4" s="70">
        <f>IF(RES_hh_tes_in!Q4=0,"",RES_hh_tes_in!Q4/RES_hh_fec_in!Q4)</f>
        <v>0.87909782801747494</v>
      </c>
      <c r="R4" s="70">
        <f>IF(RES_hh_tes_in!R4=0,"",RES_hh_tes_in!R4/RES_hh_fec_in!R4)</f>
        <v>0.88015671811350604</v>
      </c>
      <c r="S4" s="70">
        <f>IF(RES_hh_tes_in!S4=0,"",RES_hh_tes_in!S4/RES_hh_fec_in!S4)</f>
        <v>0.87615478454175488</v>
      </c>
      <c r="T4" s="70">
        <f>IF(RES_hh_tes_in!T4=0,"",RES_hh_tes_in!T4/RES_hh_fec_in!T4)</f>
        <v>0.88254790393574012</v>
      </c>
      <c r="U4" s="70">
        <f>IF(RES_hh_tes_in!U4=0,"",RES_hh_tes_in!U4/RES_hh_fec_in!U4)</f>
        <v>0.88369183459241618</v>
      </c>
      <c r="V4" s="70">
        <f>IF(RES_hh_tes_in!V4=0,"",RES_hh_tes_in!V4/RES_hh_fec_in!V4)</f>
        <v>0.9148800265756426</v>
      </c>
      <c r="W4" s="70">
        <f>IF(RES_hh_tes_in!W4=0,"",RES_hh_tes_in!W4/RES_hh_fec_in!W4)</f>
        <v>0.95092397947582574</v>
      </c>
      <c r="X4" s="70">
        <f>IF(RES_hh_tes_in!X4=0,"",RES_hh_tes_in!X4/RES_hh_fec_in!X4)</f>
        <v>0.95503238893433362</v>
      </c>
      <c r="Y4" s="70">
        <f>IF(RES_hh_tes_in!Y4=0,"",RES_hh_tes_in!Y4/RES_hh_fec_in!Y4)</f>
        <v>1.0008073579566963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0.74189285693273876</v>
      </c>
      <c r="D5" s="78">
        <f>IF(RES_hh_tes_in!D5=0,"",RES_hh_tes_in!D5/RES_hh_fec_in!D5)</f>
        <v>0.74586638701667551</v>
      </c>
      <c r="E5" s="78">
        <f>IF(RES_hh_tes_in!E5=0,"",RES_hh_tes_in!E5/RES_hh_fec_in!E5)</f>
        <v>0.75002331836349601</v>
      </c>
      <c r="F5" s="78">
        <f>IF(RES_hh_tes_in!F5=0,"",RES_hh_tes_in!F5/RES_hh_fec_in!F5)</f>
        <v>0.75431809824204055</v>
      </c>
      <c r="G5" s="78">
        <f>IF(RES_hh_tes_in!G5=0,"",RES_hh_tes_in!G5/RES_hh_fec_in!G5)</f>
        <v>0.75877523269720171</v>
      </c>
      <c r="H5" s="78">
        <f>IF(RES_hh_tes_in!H5=0,"",RES_hh_tes_in!H5/RES_hh_fec_in!H5)</f>
        <v>0.76338009118503114</v>
      </c>
      <c r="I5" s="78">
        <f>IF(RES_hh_tes_in!I5=0,"",RES_hh_tes_in!I5/RES_hh_fec_in!I5)</f>
        <v>0.76812697101284366</v>
      </c>
      <c r="J5" s="78">
        <f>IF(RES_hh_tes_in!J5=0,"",RES_hh_tes_in!J5/RES_hh_fec_in!J5)</f>
        <v>0.77301943268418372</v>
      </c>
      <c r="K5" s="78">
        <f>IF(RES_hh_tes_in!K5=0,"",RES_hh_tes_in!K5/RES_hh_fec_in!K5)</f>
        <v>0.77804601485083413</v>
      </c>
      <c r="L5" s="78">
        <f>IF(RES_hh_tes_in!L5=0,"",RES_hh_tes_in!L5/RES_hh_fec_in!L5)</f>
        <v>0.78317834552152399</v>
      </c>
      <c r="M5" s="78">
        <f>IF(RES_hh_tes_in!M5=0,"",RES_hh_tes_in!M5/RES_hh_fec_in!M5)</f>
        <v>0.78829920910285201</v>
      </c>
      <c r="N5" s="78">
        <f>IF(RES_hh_tes_in!N5=0,"",RES_hh_tes_in!N5/RES_hh_fec_in!N5)</f>
        <v>0.79308268171909047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0.89842799676791341</v>
      </c>
      <c r="X5" s="78">
        <f>IF(RES_hh_tes_in!X5=0,"",RES_hh_tes_in!X5/RES_hh_fec_in!X5)</f>
        <v>0.90224414972277733</v>
      </c>
      <c r="Y5" s="78">
        <f>IF(RES_hh_tes_in!Y5=0,"",RES_hh_tes_in!Y5/RES_hh_fec_in!Y5)</f>
        <v>0.90542959282829294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0.60424600259701211</v>
      </c>
      <c r="D6" s="78">
        <f>IF(RES_hh_tes_in!D6=0,"",RES_hh_tes_in!D6/RES_hh_fec_in!D6)</f>
        <v>0.60825643951378716</v>
      </c>
      <c r="E6" s="78">
        <f>IF(RES_hh_tes_in!E6=0,"",RES_hh_tes_in!E6/RES_hh_fec_in!E6)</f>
        <v>0.61248037347743334</v>
      </c>
      <c r="F6" s="78">
        <f>IF(RES_hh_tes_in!F6=0,"",RES_hh_tes_in!F6/RES_hh_fec_in!F6)</f>
        <v>0.61668122993235297</v>
      </c>
      <c r="G6" s="78">
        <f>IF(RES_hh_tes_in!G6=0,"",RES_hh_tes_in!G6/RES_hh_fec_in!G6)</f>
        <v>0.62106996696421179</v>
      </c>
      <c r="H6" s="78">
        <f>IF(RES_hh_tes_in!H6=0,"",RES_hh_tes_in!H6/RES_hh_fec_in!H6)</f>
        <v>0.62561797770477479</v>
      </c>
      <c r="I6" s="78">
        <f>IF(RES_hh_tes_in!I6=0,"",RES_hh_tes_in!I6/RES_hh_fec_in!I6)</f>
        <v>0.6303743603302594</v>
      </c>
      <c r="J6" s="78">
        <f>IF(RES_hh_tes_in!J6=0,"",RES_hh_tes_in!J6/RES_hh_fec_in!J6)</f>
        <v>0.63554671751302094</v>
      </c>
      <c r="K6" s="78">
        <f>IF(RES_hh_tes_in!K6=0,"",RES_hh_tes_in!K6/RES_hh_fec_in!K6)</f>
        <v>0.64130763797637702</v>
      </c>
      <c r="L6" s="78">
        <f>IF(RES_hh_tes_in!L6=0,"",RES_hh_tes_in!L6/RES_hh_fec_in!L6)</f>
        <v>0.64769623724323044</v>
      </c>
      <c r="M6" s="78">
        <f>IF(RES_hh_tes_in!M6=0,"",RES_hh_tes_in!M6/RES_hh_fec_in!M6)</f>
        <v>0.6592556573305719</v>
      </c>
      <c r="N6" s="78">
        <f>IF(RES_hh_tes_in!N6=0,"",RES_hh_tes_in!N6/RES_hh_fec_in!N6)</f>
        <v>0.67734554585171569</v>
      </c>
      <c r="O6" s="78">
        <f>IF(RES_hh_tes_in!O6=0,"",RES_hh_tes_in!O6/RES_hh_fec_in!O6)</f>
        <v>0.70265794505838219</v>
      </c>
      <c r="P6" s="78">
        <f>IF(RES_hh_tes_in!P6=0,"",RES_hh_tes_in!P6/RES_hh_fec_in!P6)</f>
        <v>0.73182932423556024</v>
      </c>
      <c r="Q6" s="78">
        <f>IF(RES_hh_tes_in!Q6=0,"",RES_hh_tes_in!Q6/RES_hh_fec_in!Q6)</f>
        <v>0.75512301636593693</v>
      </c>
      <c r="R6" s="78">
        <f>IF(RES_hh_tes_in!R6=0,"",RES_hh_tes_in!R6/RES_hh_fec_in!R6)</f>
        <v>0.76393602971484931</v>
      </c>
      <c r="S6" s="78">
        <f>IF(RES_hh_tes_in!S6=0,"",RES_hh_tes_in!S6/RES_hh_fec_in!S6)</f>
        <v>0.76798663701148551</v>
      </c>
      <c r="T6" s="78">
        <f>IF(RES_hh_tes_in!T6=0,"",RES_hh_tes_in!T6/RES_hh_fec_in!T6)</f>
        <v>0.76927110541139032</v>
      </c>
      <c r="U6" s="78">
        <f>IF(RES_hh_tes_in!U6=0,"",RES_hh_tes_in!U6/RES_hh_fec_in!U6)</f>
        <v>0.76970260037356319</v>
      </c>
      <c r="V6" s="78">
        <f>IF(RES_hh_tes_in!V6=0,"",RES_hh_tes_in!V6/RES_hh_fec_in!V6)</f>
        <v>0.77113446887082648</v>
      </c>
      <c r="W6" s="78">
        <f>IF(RES_hh_tes_in!W6=0,"",RES_hh_tes_in!W6/RES_hh_fec_in!W6)</f>
        <v>0.77333912189242904</v>
      </c>
      <c r="X6" s="78">
        <f>IF(RES_hh_tes_in!X6=0,"",RES_hh_tes_in!X6/RES_hh_fec_in!X6)</f>
        <v>0.77523198340855015</v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0.57582992296128732</v>
      </c>
      <c r="D7" s="78">
        <f>IF(RES_hh_tes_in!D7=0,"",RES_hh_tes_in!D7/RES_hh_fec_in!D7)</f>
        <v>0.58001927933923536</v>
      </c>
      <c r="E7" s="78">
        <f>IF(RES_hh_tes_in!E7=0,"",RES_hh_tes_in!E7/RES_hh_fec_in!E7)</f>
        <v>0.58443165760570637</v>
      </c>
      <c r="F7" s="78">
        <f>IF(RES_hh_tes_in!F7=0,"",RES_hh_tes_in!F7/RES_hh_fec_in!F7)</f>
        <v>0.588819928795972</v>
      </c>
      <c r="G7" s="78">
        <f>IF(RES_hh_tes_in!G7=0,"",RES_hh_tes_in!G7/RES_hh_fec_in!G7)</f>
        <v>0.59340446256550916</v>
      </c>
      <c r="H7" s="78">
        <f>IF(RES_hh_tes_in!H7=0,"",RES_hh_tes_in!H7/RES_hh_fec_in!H7)</f>
        <v>0.59815537579475275</v>
      </c>
      <c r="I7" s="78">
        <f>IF(RES_hh_tes_in!I7=0,"",RES_hh_tes_in!I7/RES_hh_fec_in!I7)</f>
        <v>0.60312395709936983</v>
      </c>
      <c r="J7" s="78">
        <f>IF(RES_hh_tes_in!J7=0,"",RES_hh_tes_in!J7/RES_hh_fec_in!J7)</f>
        <v>0.60852707102493464</v>
      </c>
      <c r="K7" s="78">
        <f>IF(RES_hh_tes_in!K7=0,"",RES_hh_tes_in!K7/RES_hh_fec_in!K7)</f>
        <v>0.61454500607461982</v>
      </c>
      <c r="L7" s="78">
        <f>IF(RES_hh_tes_in!L7=0,"",RES_hh_tes_in!L7/RES_hh_fec_in!L7)</f>
        <v>0.62121862285008778</v>
      </c>
      <c r="M7" s="78">
        <f>IF(RES_hh_tes_in!M7=0,"",RES_hh_tes_in!M7/RES_hh_fec_in!M7)</f>
        <v>0.63329374864641252</v>
      </c>
      <c r="N7" s="78">
        <f>IF(RES_hh_tes_in!N7=0,"",RES_hh_tes_in!N7/RES_hh_fec_in!N7)</f>
        <v>0.65219068965935412</v>
      </c>
      <c r="O7" s="78">
        <f>IF(RES_hh_tes_in!O7=0,"",RES_hh_tes_in!O7/RES_hh_fec_in!O7)</f>
        <v>0.67863236253894799</v>
      </c>
      <c r="P7" s="78">
        <f>IF(RES_hh_tes_in!P7=0,"",RES_hh_tes_in!P7/RES_hh_fec_in!P7)</f>
        <v>0.70910517783203142</v>
      </c>
      <c r="Q7" s="78">
        <f>IF(RES_hh_tes_in!Q7=0,"",RES_hh_tes_in!Q7/RES_hh_fec_in!Q7)</f>
        <v>0.73343808213085337</v>
      </c>
      <c r="R7" s="78">
        <f>IF(RES_hh_tes_in!R7=0,"",RES_hh_tes_in!R7/RES_hh_fec_in!R7)</f>
        <v>0.74270834316637435</v>
      </c>
      <c r="S7" s="78">
        <f>IF(RES_hh_tes_in!S7=0,"",RES_hh_tes_in!S7/RES_hh_fec_in!S7)</f>
        <v>0.74707177859692875</v>
      </c>
      <c r="T7" s="78">
        <f>IF(RES_hh_tes_in!T7=0,"",RES_hh_tes_in!T7/RES_hh_fec_in!T7)</f>
        <v>0.74852021091032073</v>
      </c>
      <c r="U7" s="78">
        <f>IF(RES_hh_tes_in!U7=0,"",RES_hh_tes_in!U7/RES_hh_fec_in!U7)</f>
        <v>0.74894473182434895</v>
      </c>
      <c r="V7" s="78">
        <f>IF(RES_hh_tes_in!V7=0,"",RES_hh_tes_in!V7/RES_hh_fec_in!V7)</f>
        <v>0.75016386090847076</v>
      </c>
      <c r="W7" s="78">
        <f>IF(RES_hh_tes_in!W7=0,"",RES_hh_tes_in!W7/RES_hh_fec_in!W7)</f>
        <v>0.75185078877038614</v>
      </c>
      <c r="X7" s="78">
        <f>IF(RES_hh_tes_in!X7=0,"",RES_hh_tes_in!X7/RES_hh_fec_in!X7)</f>
        <v>0.75295594025615709</v>
      </c>
      <c r="Y7" s="78">
        <f>IF(RES_hh_tes_in!Y7=0,"",RES_hh_tes_in!Y7/RES_hh_fec_in!Y7)</f>
        <v>0.75366419116946526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0.62844566502531862</v>
      </c>
      <c r="D8" s="78">
        <f>IF(RES_hh_tes_in!D8=0,"",RES_hh_tes_in!D8/RES_hh_fec_in!D8)</f>
        <v>0.63282462626550695</v>
      </c>
      <c r="E8" s="78">
        <f>IF(RES_hh_tes_in!E8=0,"",RES_hh_tes_in!E8/RES_hh_fec_in!E8)</f>
        <v>0.63747973865454854</v>
      </c>
      <c r="F8" s="78">
        <f>IF(RES_hh_tes_in!F8=0,"",RES_hh_tes_in!F8/RES_hh_fec_in!F8)</f>
        <v>0.64211791634860971</v>
      </c>
      <c r="G8" s="78">
        <f>IF(RES_hh_tes_in!G8=0,"",RES_hh_tes_in!G8/RES_hh_fec_in!G8)</f>
        <v>0.64700342501969399</v>
      </c>
      <c r="H8" s="78">
        <f>IF(RES_hh_tes_in!H8=0,"",RES_hh_tes_in!H8/RES_hh_fec_in!H8)</f>
        <v>0.65210250091123056</v>
      </c>
      <c r="I8" s="78">
        <f>IF(RES_hh_tes_in!I8=0,"",RES_hh_tes_in!I8/RES_hh_fec_in!I8)</f>
        <v>0.65747876870977195</v>
      </c>
      <c r="J8" s="78">
        <f>IF(RES_hh_tes_in!J8=0,"",RES_hh_tes_in!J8/RES_hh_fec_in!J8)</f>
        <v>0.66339617446275667</v>
      </c>
      <c r="K8" s="78">
        <f>IF(RES_hh_tes_in!K8=0,"",RES_hh_tes_in!K8/RES_hh_fec_in!K8)</f>
        <v>0.6700769934150852</v>
      </c>
      <c r="L8" s="78">
        <f>IF(RES_hh_tes_in!L8=0,"",RES_hh_tes_in!L8/RES_hh_fec_in!L8)</f>
        <v>0.67757677628619095</v>
      </c>
      <c r="M8" s="78">
        <f>IF(RES_hh_tes_in!M8=0,"",RES_hh_tes_in!M8/RES_hh_fec_in!M8)</f>
        <v>0.6914539392049307</v>
      </c>
      <c r="N8" s="78">
        <f>IF(RES_hh_tes_in!N8=0,"",RES_hh_tes_in!N8/RES_hh_fec_in!N8)</f>
        <v>0.71343826194639715</v>
      </c>
      <c r="O8" s="78">
        <f>IF(RES_hh_tes_in!O8=0,"",RES_hh_tes_in!O8/RES_hh_fec_in!O8)</f>
        <v>0.74468409644993572</v>
      </c>
      <c r="P8" s="78">
        <f>IF(RES_hh_tes_in!P8=0,"",RES_hh_tes_in!P8/RES_hh_fec_in!P8)</f>
        <v>0.78149343999733767</v>
      </c>
      <c r="Q8" s="78">
        <f>IF(RES_hh_tes_in!Q8=0,"",RES_hh_tes_in!Q8/RES_hh_fec_in!Q8)</f>
        <v>0.81254647201989594</v>
      </c>
      <c r="R8" s="78">
        <f>IF(RES_hh_tes_in!R8=0,"",RES_hh_tes_in!R8/RES_hh_fec_in!R8)</f>
        <v>0.82833350961395025</v>
      </c>
      <c r="S8" s="78">
        <f>IF(RES_hh_tes_in!S8=0,"",RES_hh_tes_in!S8/RES_hh_fec_in!S8)</f>
        <v>0.84042979814729701</v>
      </c>
      <c r="T8" s="78">
        <f>IF(RES_hh_tes_in!T8=0,"",RES_hh_tes_in!T8/RES_hh_fec_in!T8)</f>
        <v>0.85027604654151623</v>
      </c>
      <c r="U8" s="78">
        <f>IF(RES_hh_tes_in!U8=0,"",RES_hh_tes_in!U8/RES_hh_fec_in!U8)</f>
        <v>0.85886890960118456</v>
      </c>
      <c r="V8" s="78">
        <f>IF(RES_hh_tes_in!V8=0,"",RES_hh_tes_in!V8/RES_hh_fec_in!V8)</f>
        <v>0.86670336825006378</v>
      </c>
      <c r="W8" s="78">
        <f>IF(RES_hh_tes_in!W8=0,"",RES_hh_tes_in!W8/RES_hh_fec_in!W8)</f>
        <v>0.87261223656238696</v>
      </c>
      <c r="X8" s="78">
        <f>IF(RES_hh_tes_in!X8=0,"",RES_hh_tes_in!X8/RES_hh_fec_in!X8)</f>
        <v>0.87577987553013781</v>
      </c>
      <c r="Y8" s="78">
        <f>IF(RES_hh_tes_in!Y8=0,"",RES_hh_tes_in!Y8/RES_hh_fec_in!Y8)</f>
        <v>0.87801659561566181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0.65541033016849326</v>
      </c>
      <c r="D9" s="78">
        <f>IF(RES_hh_tes_in!D9=0,"",RES_hh_tes_in!D9/RES_hh_fec_in!D9)</f>
        <v>0.66823075682130606</v>
      </c>
      <c r="E9" s="78">
        <f>IF(RES_hh_tes_in!E9=0,"",RES_hh_tes_in!E9/RES_hh_fec_in!E9)</f>
        <v>0.68117323242923489</v>
      </c>
      <c r="F9" s="78">
        <f>IF(RES_hh_tes_in!F9=0,"",RES_hh_tes_in!F9/RES_hh_fec_in!F9)</f>
        <v>0.69422509860548365</v>
      </c>
      <c r="G9" s="78">
        <f>IF(RES_hh_tes_in!G9=0,"",RES_hh_tes_in!G9/RES_hh_fec_in!G9)</f>
        <v>0.70737347769935388</v>
      </c>
      <c r="H9" s="78">
        <f>IF(RES_hh_tes_in!H9=0,"",RES_hh_tes_in!H9/RES_hh_fec_in!H9)</f>
        <v>0.72060320436361702</v>
      </c>
      <c r="I9" s="78">
        <f>IF(RES_hh_tes_in!I9=0,"",RES_hh_tes_in!I9/RES_hh_fec_in!I9)</f>
        <v>0.73389427381562156</v>
      </c>
      <c r="J9" s="78">
        <f>IF(RES_hh_tes_in!J9=0,"",RES_hh_tes_in!J9/RES_hh_fec_in!J9)</f>
        <v>0.74720347311176971</v>
      </c>
      <c r="K9" s="78">
        <f>IF(RES_hh_tes_in!K9=0,"",RES_hh_tes_in!K9/RES_hh_fec_in!K9)</f>
        <v>0.7604736619385839</v>
      </c>
      <c r="L9" s="78">
        <f>IF(RES_hh_tes_in!L9=0,"",RES_hh_tes_in!L9/RES_hh_fec_in!L9)</f>
        <v>0.77365412520307886</v>
      </c>
      <c r="M9" s="78">
        <f>IF(RES_hh_tes_in!M9=0,"",RES_hh_tes_in!M9/RES_hh_fec_in!M9)</f>
        <v>0.78576146487515008</v>
      </c>
      <c r="N9" s="78">
        <f>IF(RES_hh_tes_in!N9=0,"",RES_hh_tes_in!N9/RES_hh_fec_in!N9)</f>
        <v>0.7962575844388432</v>
      </c>
      <c r="O9" s="78">
        <f>IF(RES_hh_tes_in!O9=0,"",RES_hh_tes_in!O9/RES_hh_fec_in!O9)</f>
        <v>0.80483170374120616</v>
      </c>
      <c r="P9" s="78" t="str">
        <f>IF(RES_hh_tes_in!P9=0,"",RES_hh_tes_in!P9/RES_hh_fec_in!P9)</f>
        <v/>
      </c>
      <c r="Q9" s="78">
        <f>IF(RES_hh_tes_in!Q9=0,"",RES_hh_tes_in!Q9/RES_hh_fec_in!Q9)</f>
        <v>0.82105009301036291</v>
      </c>
      <c r="R9" s="78">
        <f>IF(RES_hh_tes_in!R9=0,"",RES_hh_tes_in!R9/RES_hh_fec_in!R9)</f>
        <v>0.83426654497727881</v>
      </c>
      <c r="S9" s="78">
        <f>IF(RES_hh_tes_in!S9=0,"",RES_hh_tes_in!S9/RES_hh_fec_in!S9)</f>
        <v>0.84914150378857134</v>
      </c>
      <c r="T9" s="78">
        <f>IF(RES_hh_tes_in!T9=0,"",RES_hh_tes_in!T9/RES_hh_fec_in!T9)</f>
        <v>0.86414558397315755</v>
      </c>
      <c r="U9" s="78">
        <f>IF(RES_hh_tes_in!U9=0,"",RES_hh_tes_in!U9/RES_hh_fec_in!U9)</f>
        <v>0.87800558747742874</v>
      </c>
      <c r="V9" s="78">
        <f>IF(RES_hh_tes_in!V9=0,"",RES_hh_tes_in!V9/RES_hh_fec_in!V9)</f>
        <v>0.88963166854312903</v>
      </c>
      <c r="W9" s="78">
        <f>IF(RES_hh_tes_in!W9=0,"",RES_hh_tes_in!W9/RES_hh_fec_in!W9)</f>
        <v>0.8989712033676247</v>
      </c>
      <c r="X9" s="78">
        <f>IF(RES_hh_tes_in!X9=0,"",RES_hh_tes_in!X9/RES_hh_fec_in!X9)</f>
        <v>0.90280786875881192</v>
      </c>
      <c r="Y9" s="78">
        <f>IF(RES_hh_tes_in!Y9=0,"",RES_hh_tes_in!Y9/RES_hh_fec_in!Y9)</f>
        <v>0.90642355565183796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>
        <f>IF(RES_hh_tes_in!E10=0,"",RES_hh_tes_in!E10/RES_hh_fec_in!E10)</f>
        <v>0.84191777429067616</v>
      </c>
      <c r="F10" s="78">
        <f>IF(RES_hh_tes_in!F10=0,"",RES_hh_tes_in!F10/RES_hh_fec_in!F10)</f>
        <v>0.84681505085737196</v>
      </c>
      <c r="G10" s="78">
        <f>IF(RES_hh_tes_in!G10=0,"",RES_hh_tes_in!G10/RES_hh_fec_in!G10)</f>
        <v>0.85171301397798749</v>
      </c>
      <c r="H10" s="78">
        <f>IF(RES_hh_tes_in!H10=0,"",RES_hh_tes_in!H10/RES_hh_fec_in!H10)</f>
        <v>0.85661159206870174</v>
      </c>
      <c r="I10" s="78">
        <f>IF(RES_hh_tes_in!I10=0,"",RES_hh_tes_in!I10/RES_hh_fec_in!I10)</f>
        <v>0.86151092924790029</v>
      </c>
      <c r="J10" s="78">
        <f>IF(RES_hh_tes_in!J10=0,"",RES_hh_tes_in!J10/RES_hh_fec_in!J10)</f>
        <v>0.86641161591773763</v>
      </c>
      <c r="K10" s="78">
        <f>IF(RES_hh_tes_in!K10=0,"",RES_hh_tes_in!K10/RES_hh_fec_in!K10)</f>
        <v>0.87131415407533752</v>
      </c>
      <c r="L10" s="78">
        <f>IF(RES_hh_tes_in!L10=0,"",RES_hh_tes_in!L10/RES_hh_fec_in!L10)</f>
        <v>0.87621867802551134</v>
      </c>
      <c r="M10" s="78">
        <f>IF(RES_hh_tes_in!M10=0,"",RES_hh_tes_in!M10/RES_hh_fec_in!M10)</f>
        <v>0.88117561274113732</v>
      </c>
      <c r="N10" s="78">
        <f>IF(RES_hh_tes_in!N10=0,"",RES_hh_tes_in!N10/RES_hh_fec_in!N10)</f>
        <v>0.88620381678891469</v>
      </c>
      <c r="O10" s="78">
        <f>IF(RES_hh_tes_in!O10=0,"",RES_hh_tes_in!O10/RES_hh_fec_in!O10)</f>
        <v>0.89128039474280474</v>
      </c>
      <c r="P10" s="78">
        <f>IF(RES_hh_tes_in!P10=0,"",RES_hh_tes_in!P10/RES_hh_fec_in!P10)</f>
        <v>0.89629923245075616</v>
      </c>
      <c r="Q10" s="78">
        <f>IF(RES_hh_tes_in!Q10=0,"",RES_hh_tes_in!Q10/RES_hh_fec_in!Q10)</f>
        <v>0.9009651267110389</v>
      </c>
      <c r="R10" s="78">
        <f>IF(RES_hh_tes_in!R10=0,"",RES_hh_tes_in!R10/RES_hh_fec_in!R10)</f>
        <v>0.90503581812337552</v>
      </c>
      <c r="S10" s="78">
        <f>IF(RES_hh_tes_in!S10=0,"",RES_hh_tes_in!S10/RES_hh_fec_in!S10)</f>
        <v>0.90878442651903768</v>
      </c>
      <c r="T10" s="78">
        <f>IF(RES_hh_tes_in!T10=0,"",RES_hh_tes_in!T10/RES_hh_fec_in!T10)</f>
        <v>0.9122766899419692</v>
      </c>
      <c r="U10" s="78">
        <f>IF(RES_hh_tes_in!U10=0,"",RES_hh_tes_in!U10/RES_hh_fec_in!U10)</f>
        <v>0.91557834643612601</v>
      </c>
      <c r="V10" s="78">
        <f>IF(RES_hh_tes_in!V10=0,"",RES_hh_tes_in!V10/RES_hh_fec_in!V10)</f>
        <v>0.9187551340454585</v>
      </c>
      <c r="W10" s="78">
        <f>IF(RES_hh_tes_in!W10=0,"",RES_hh_tes_in!W10/RES_hh_fec_in!W10)</f>
        <v>0.92172535331379701</v>
      </c>
      <c r="X10" s="78">
        <f>IF(RES_hh_tes_in!X10=0,"",RES_hh_tes_in!X10/RES_hh_fec_in!X10)</f>
        <v>0.9238571425395834</v>
      </c>
      <c r="Y10" s="78">
        <f>IF(RES_hh_tes_in!Y10=0,"",RES_hh_tes_in!Y10/RES_hh_fec_in!Y10)</f>
        <v>0.92590090259848079</v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0.90220031084069352</v>
      </c>
      <c r="D11" s="78">
        <f>IF(RES_hh_tes_in!D11=0,"",RES_hh_tes_in!D11/RES_hh_fec_in!D11)</f>
        <v>0.90342140061105436</v>
      </c>
      <c r="E11" s="78">
        <f>IF(RES_hh_tes_in!E11=0,"",RES_hh_tes_in!E11/RES_hh_fec_in!E11)</f>
        <v>0.90467545661949611</v>
      </c>
      <c r="F11" s="78">
        <f>IF(RES_hh_tes_in!F11=0,"",RES_hh_tes_in!F11/RES_hh_fec_in!F11)</f>
        <v>0.90593400802403989</v>
      </c>
      <c r="G11" s="78">
        <f>IF(RES_hh_tes_in!G11=0,"",RES_hh_tes_in!G11/RES_hh_fec_in!G11)</f>
        <v>0.90722291939481392</v>
      </c>
      <c r="H11" s="78">
        <f>IF(RES_hh_tes_in!H11=0,"",RES_hh_tes_in!H11/RES_hh_fec_in!H11)</f>
        <v>0.90853902523770913</v>
      </c>
      <c r="I11" s="78">
        <f>IF(RES_hh_tes_in!I11=0,"",RES_hh_tes_in!I11/RES_hh_fec_in!I11)</f>
        <v>0.90988869858356047</v>
      </c>
      <c r="J11" s="78">
        <f>IF(RES_hh_tes_in!J11=0,"",RES_hh_tes_in!J11/RES_hh_fec_in!J11)</f>
        <v>0.91129804749022347</v>
      </c>
      <c r="K11" s="78">
        <f>IF(RES_hh_tes_in!K11=0,"",RES_hh_tes_in!K11/RES_hh_fec_in!K11)</f>
        <v>0.91278927067411042</v>
      </c>
      <c r="L11" s="78">
        <f>IF(RES_hh_tes_in!L11=0,"",RES_hh_tes_in!L11/RES_hh_fec_in!L11)</f>
        <v>0.91436830720196294</v>
      </c>
      <c r="M11" s="78">
        <f>IF(RES_hh_tes_in!M11=0,"",RES_hh_tes_in!M11/RES_hh_fec_in!M11)</f>
        <v>0.91655468040325183</v>
      </c>
      <c r="N11" s="78">
        <f>IF(RES_hh_tes_in!N11=0,"",RES_hh_tes_in!N11/RES_hh_fec_in!N11)</f>
        <v>0.91951265052135522</v>
      </c>
      <c r="O11" s="78">
        <f>IF(RES_hh_tes_in!O11=0,"",RES_hh_tes_in!O11/RES_hh_fec_in!O11)</f>
        <v>0.92338621161957191</v>
      </c>
      <c r="P11" s="78">
        <f>IF(RES_hh_tes_in!P11=0,"",RES_hh_tes_in!P11/RES_hh_fec_in!P11)</f>
        <v>0.9279014044352405</v>
      </c>
      <c r="Q11" s="78">
        <f>IF(RES_hh_tes_in!Q11=0,"",RES_hh_tes_in!Q11/RES_hh_fec_in!Q11)</f>
        <v>0.932161385259761</v>
      </c>
      <c r="R11" s="78">
        <f>IF(RES_hh_tes_in!R11=0,"",RES_hh_tes_in!R11/RES_hh_fec_in!R11)</f>
        <v>0.93542566638503566</v>
      </c>
      <c r="S11" s="78">
        <f>IF(RES_hh_tes_in!S11=0,"",RES_hh_tes_in!S11/RES_hh_fec_in!S11)</f>
        <v>0.93860126623558637</v>
      </c>
      <c r="T11" s="78">
        <f>IF(RES_hh_tes_in!T11=0,"",RES_hh_tes_in!T11/RES_hh_fec_in!T11)</f>
        <v>0.9416669668148312</v>
      </c>
      <c r="U11" s="78">
        <f>IF(RES_hh_tes_in!U11=0,"",RES_hh_tes_in!U11/RES_hh_fec_in!U11)</f>
        <v>0.9446015501261984</v>
      </c>
      <c r="V11" s="78">
        <f>IF(RES_hh_tes_in!V11=0,"",RES_hh_tes_in!V11/RES_hh_fec_in!V11)</f>
        <v>0.9473837981731118</v>
      </c>
      <c r="W11" s="78">
        <f>IF(RES_hh_tes_in!W11=0,"",RES_hh_tes_in!W11/RES_hh_fec_in!W11)</f>
        <v>0.94994678488916839</v>
      </c>
      <c r="X11" s="78">
        <f>IF(RES_hh_tes_in!X11=0,"",RES_hh_tes_in!X11/RES_hh_fec_in!X11)</f>
        <v>0.95234174100797908</v>
      </c>
      <c r="Y11" s="78">
        <f>IF(RES_hh_tes_in!Y11=0,"",RES_hh_tes_in!Y11/RES_hh_fec_in!Y11)</f>
        <v>0.95464316326263643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2.1822981038622467</v>
      </c>
      <c r="D12" s="78">
        <f>IF(RES_hh_tes_in!D12=0,"",RES_hh_tes_in!D12/RES_hh_fec_in!D12)</f>
        <v>2.244444541635461</v>
      </c>
      <c r="E12" s="78">
        <f>IF(RES_hh_tes_in!E12=0,"",RES_hh_tes_in!E12/RES_hh_fec_in!E12)</f>
        <v>2.3076372965809946</v>
      </c>
      <c r="F12" s="78">
        <f>IF(RES_hh_tes_in!F12=0,"",RES_hh_tes_in!F12/RES_hh_fec_in!F12)</f>
        <v>2.3712671437106261</v>
      </c>
      <c r="G12" s="78">
        <f>IF(RES_hh_tes_in!G12=0,"",RES_hh_tes_in!G12/RES_hh_fec_in!G12)</f>
        <v>2.4358891649809284</v>
      </c>
      <c r="H12" s="78">
        <f>IF(RES_hh_tes_in!H12=0,"",RES_hh_tes_in!H12/RES_hh_fec_in!H12)</f>
        <v>2.5014365847989231</v>
      </c>
      <c r="I12" s="78">
        <f>IF(RES_hh_tes_in!I12=0,"",RES_hh_tes_in!I12/RES_hh_fec_in!I12)</f>
        <v>2.5680473894337332</v>
      </c>
      <c r="J12" s="78">
        <f>IF(RES_hh_tes_in!J12=0,"",RES_hh_tes_in!J12/RES_hh_fec_in!J12)</f>
        <v>2.6362841693189334</v>
      </c>
      <c r="K12" s="78">
        <f>IF(RES_hh_tes_in!K12=0,"",RES_hh_tes_in!K12/RES_hh_fec_in!K12)</f>
        <v>2.7066270141143147</v>
      </c>
      <c r="L12" s="78">
        <f>IF(RES_hh_tes_in!L12=0,"",RES_hh_tes_in!L12/RES_hh_fec_in!L12)</f>
        <v>2.7792075350202272</v>
      </c>
      <c r="M12" s="78">
        <f>IF(RES_hh_tes_in!M12=0,"",RES_hh_tes_in!M12/RES_hh_fec_in!M12)</f>
        <v>2.8679584897944768</v>
      </c>
      <c r="N12" s="78">
        <f>IF(RES_hh_tes_in!N12=0,"",RES_hh_tes_in!N12/RES_hh_fec_in!N12)</f>
        <v>2.9776844410397749</v>
      </c>
      <c r="O12" s="78">
        <f>IF(RES_hh_tes_in!O12=0,"",RES_hh_tes_in!O12/RES_hh_fec_in!O12)</f>
        <v>3.110036014489916</v>
      </c>
      <c r="P12" s="78">
        <f>IF(RES_hh_tes_in!P12=0,"",RES_hh_tes_in!P12/RES_hh_fec_in!P12)</f>
        <v>3.2516679954909664</v>
      </c>
      <c r="Q12" s="78">
        <f>IF(RES_hh_tes_in!Q12=0,"",RES_hh_tes_in!Q12/RES_hh_fec_in!Q12)</f>
        <v>3.3618106581989728</v>
      </c>
      <c r="R12" s="78">
        <f>IF(RES_hh_tes_in!R12=0,"",RES_hh_tes_in!R12/RES_hh_fec_in!R12)</f>
        <v>3.3626116978080187</v>
      </c>
      <c r="S12" s="78">
        <f>IF(RES_hh_tes_in!S12=0,"",RES_hh_tes_in!S12/RES_hh_fec_in!S12)</f>
        <v>3.3627007022090241</v>
      </c>
      <c r="T12" s="78">
        <f>IF(RES_hh_tes_in!T12=0,"",RES_hh_tes_in!T12/RES_hh_fec_in!T12)</f>
        <v>3.3627995959879189</v>
      </c>
      <c r="U12" s="78">
        <f>IF(RES_hh_tes_in!U12=0,"",RES_hh_tes_in!U12/RES_hh_fec_in!U12)</f>
        <v>3.3629094779644677</v>
      </c>
      <c r="V12" s="78">
        <f>IF(RES_hh_tes_in!V12=0,"",RES_hh_tes_in!V12/RES_hh_fec_in!V12)</f>
        <v>3.3727988558539206</v>
      </c>
      <c r="W12" s="78">
        <f>IF(RES_hh_tes_in!W12=0,"",RES_hh_tes_in!W12/RES_hh_fec_in!W12)</f>
        <v>3.4254736011450038</v>
      </c>
      <c r="X12" s="78">
        <f>IF(RES_hh_tes_in!X12=0,"",RES_hh_tes_in!X12/RES_hh_fec_in!X12)</f>
        <v>3.496020443453856</v>
      </c>
      <c r="Y12" s="78">
        <f>IF(RES_hh_tes_in!Y12=0,"",RES_hh_tes_in!Y12/RES_hh_fec_in!Y12)</f>
        <v>3.5769759852867469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0.83192227625658743</v>
      </c>
      <c r="D13" s="79">
        <f>IF(RES_hh_tes_in!D13=0,"",RES_hh_tes_in!D13/RES_hh_fec_in!D13)</f>
        <v>0.83453210233945518</v>
      </c>
      <c r="E13" s="79">
        <f>IF(RES_hh_tes_in!E13=0,"",RES_hh_tes_in!E13/RES_hh_fec_in!E13)</f>
        <v>0.83713465920777208</v>
      </c>
      <c r="F13" s="79">
        <f>IF(RES_hh_tes_in!F13=0,"",RES_hh_tes_in!F13/RES_hh_fec_in!F13)</f>
        <v>0.83973597142400469</v>
      </c>
      <c r="G13" s="79">
        <f>IF(RES_hh_tes_in!G13=0,"",RES_hh_tes_in!G13/RES_hh_fec_in!G13)</f>
        <v>0.84233059392302023</v>
      </c>
      <c r="H13" s="79">
        <f>IF(RES_hh_tes_in!H13=0,"",RES_hh_tes_in!H13/RES_hh_fec_in!H13)</f>
        <v>0.84491921372984946</v>
      </c>
      <c r="I13" s="79">
        <f>IF(RES_hh_tes_in!I13=0,"",RES_hh_tes_in!I13/RES_hh_fec_in!I13)</f>
        <v>0.84750051150019545</v>
      </c>
      <c r="J13" s="79">
        <f>IF(RES_hh_tes_in!J13=0,"",RES_hh_tes_in!J13/RES_hh_fec_in!J13)</f>
        <v>0.85006903437844217</v>
      </c>
      <c r="K13" s="79">
        <f>IF(RES_hh_tes_in!K13=0,"",RES_hh_tes_in!K13/RES_hh_fec_in!K13)</f>
        <v>0.85262018186918032</v>
      </c>
      <c r="L13" s="79">
        <f>IF(RES_hh_tes_in!L13=0,"",RES_hh_tes_in!L13/RES_hh_fec_in!L13)</f>
        <v>0.85515279023133395</v>
      </c>
      <c r="M13" s="79">
        <f>IF(RES_hh_tes_in!M13=0,"",RES_hh_tes_in!M13/RES_hh_fec_in!M13)</f>
        <v>0.85720091423162448</v>
      </c>
      <c r="N13" s="79">
        <f>IF(RES_hh_tes_in!N13=0,"",RES_hh_tes_in!N13/RES_hh_fec_in!N13)</f>
        <v>0.85859620576052775</v>
      </c>
      <c r="O13" s="79">
        <f>IF(RES_hh_tes_in!O13=0,"",RES_hh_tes_in!O13/RES_hh_fec_in!O13)</f>
        <v>0.85956129529195824</v>
      </c>
      <c r="P13" s="79">
        <f>IF(RES_hh_tes_in!P13=0,"",RES_hh_tes_in!P13/RES_hh_fec_in!P13)</f>
        <v>0.86107271677080932</v>
      </c>
      <c r="Q13" s="79">
        <f>IF(RES_hh_tes_in!Q13=0,"",RES_hh_tes_in!Q13/RES_hh_fec_in!Q13)</f>
        <v>0.86578303953370461</v>
      </c>
      <c r="R13" s="79">
        <f>IF(RES_hh_tes_in!R13=0,"",RES_hh_tes_in!R13/RES_hh_fec_in!R13)</f>
        <v>0.8768151347424975</v>
      </c>
      <c r="S13" s="79">
        <f>IF(RES_hh_tes_in!S13=0,"",RES_hh_tes_in!S13/RES_hh_fec_in!S13)</f>
        <v>0.89167749445351407</v>
      </c>
      <c r="T13" s="79">
        <f>IF(RES_hh_tes_in!T13=0,"",RES_hh_tes_in!T13/RES_hh_fec_in!T13)</f>
        <v>0.90832786071632077</v>
      </c>
      <c r="U13" s="79">
        <f>IF(RES_hh_tes_in!U13=0,"",RES_hh_tes_in!U13/RES_hh_fec_in!U13)</f>
        <v>0.92474271537577335</v>
      </c>
      <c r="V13" s="79">
        <f>IF(RES_hh_tes_in!V13=0,"",RES_hh_tes_in!V13/RES_hh_fec_in!V13)</f>
        <v>0.93889654786404608</v>
      </c>
      <c r="W13" s="79">
        <f>IF(RES_hh_tes_in!W13=0,"",RES_hh_tes_in!W13/RES_hh_fec_in!W13)</f>
        <v>0.95038874666320372</v>
      </c>
      <c r="X13" s="79">
        <f>IF(RES_hh_tes_in!X13=0,"",RES_hh_tes_in!X13/RES_hh_fec_in!X13)</f>
        <v>0.9578516524254248</v>
      </c>
      <c r="Y13" s="79">
        <f>IF(RES_hh_tes_in!Y13=0,"",RES_hh_tes_in!Y13/RES_hh_fec_in!Y13)</f>
        <v>0.96489087225139047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2.4302611004928112</v>
      </c>
      <c r="D15" s="70">
        <f>IF(RES_hh_tes_in!D15=0,"",RES_hh_tes_in!D15/RES_hh_fec_in!D15)</f>
        <v>2.5369456794464402</v>
      </c>
      <c r="E15" s="70">
        <f>IF(RES_hh_tes_in!E15=0,"",RES_hh_tes_in!E15/RES_hh_fec_in!E15)</f>
        <v>2.6452296653824026</v>
      </c>
      <c r="F15" s="70">
        <f>IF(RES_hh_tes_in!F15=0,"",RES_hh_tes_in!F15/RES_hh_fec_in!F15)</f>
        <v>2.7543833405288036</v>
      </c>
      <c r="G15" s="70">
        <f>IF(RES_hh_tes_in!G15=0,"",RES_hh_tes_in!G15/RES_hh_fec_in!G15)</f>
        <v>2.8650390675616713</v>
      </c>
      <c r="H15" s="70">
        <f>IF(RES_hh_tes_in!H15=0,"",RES_hh_tes_in!H15/RES_hh_fec_in!H15)</f>
        <v>2.9770974633419454</v>
      </c>
      <c r="I15" s="70">
        <f>IF(RES_hh_tes_in!I15=0,"",RES_hh_tes_in!I15/RES_hh_fec_in!I15)</f>
        <v>3.0906910831060705</v>
      </c>
      <c r="J15" s="70">
        <f>IF(RES_hh_tes_in!J15=0,"",RES_hh_tes_in!J15/RES_hh_fec_in!J15)</f>
        <v>3.2064140294578989</v>
      </c>
      <c r="K15" s="70">
        <f>IF(RES_hh_tes_in!K15=0,"",RES_hh_tes_in!K15/RES_hh_fec_in!K15)</f>
        <v>3.324736881195848</v>
      </c>
      <c r="L15" s="70">
        <f>IF(RES_hh_tes_in!L15=0,"",RES_hh_tes_in!L15/RES_hh_fec_in!L15)</f>
        <v>3.4457220421332471</v>
      </c>
      <c r="M15" s="70">
        <f>IF(RES_hh_tes_in!M15=0,"",RES_hh_tes_in!M15/RES_hh_fec_in!M15)</f>
        <v>3.5843621187699677</v>
      </c>
      <c r="N15" s="70">
        <f>IF(RES_hh_tes_in!N15=0,"",RES_hh_tes_in!N15/RES_hh_fec_in!N15)</f>
        <v>3.7451077276635441</v>
      </c>
      <c r="O15" s="70">
        <f>IF(RES_hh_tes_in!O15=0,"",RES_hh_tes_in!O15/RES_hh_fec_in!O15)</f>
        <v>3.9276721145464863</v>
      </c>
      <c r="P15" s="70">
        <f>IF(RES_hh_tes_in!P15=0,"",RES_hh_tes_in!P15/RES_hh_fec_in!P15)</f>
        <v>4.114288112708385</v>
      </c>
      <c r="Q15" s="70">
        <f>IF(RES_hh_tes_in!Q15=0,"",RES_hh_tes_in!Q15/RES_hh_fec_in!Q15)</f>
        <v>4.2575130300642714</v>
      </c>
      <c r="R15" s="70">
        <f>IF(RES_hh_tes_in!R15=0,"",RES_hh_tes_in!R15/RES_hh_fec_in!R15)</f>
        <v>4.2885467357412015</v>
      </c>
      <c r="S15" s="70">
        <f>IF(RES_hh_tes_in!S15=0,"",RES_hh_tes_in!S15/RES_hh_fec_in!S15)</f>
        <v>4.2919949252608589</v>
      </c>
      <c r="T15" s="70">
        <f>IF(RES_hh_tes_in!T15=0,"",RES_hh_tes_in!T15/RES_hh_fec_in!T15)</f>
        <v>4.2958262469493702</v>
      </c>
      <c r="U15" s="70">
        <f>IF(RES_hh_tes_in!U15=0,"",RES_hh_tes_in!U15/RES_hh_fec_in!U15)</f>
        <v>4.300083271047713</v>
      </c>
      <c r="V15" s="70">
        <f>IF(RES_hh_tes_in!V15=0,"",RES_hh_tes_in!V15/RES_hh_fec_in!V15)</f>
        <v>4.3122478727184674</v>
      </c>
      <c r="W15" s="70">
        <f>IF(RES_hh_tes_in!W15=0,"",RES_hh_tes_in!W15/RES_hh_fec_in!W15)</f>
        <v>4.3521744542800267</v>
      </c>
      <c r="X15" s="70">
        <f>IF(RES_hh_tes_in!X15=0,"",RES_hh_tes_in!X15/RES_hh_fec_in!X15)</f>
        <v>4.3994756322114403</v>
      </c>
      <c r="Y15" s="70">
        <f>IF(RES_hh_tes_in!Y15=0,"",RES_hh_tes_in!Y15/RES_hh_fec_in!Y15)</f>
        <v>4.4527924678182824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2.4302611004928112</v>
      </c>
      <c r="D16" s="78">
        <f>IF(RES_hh_tes_in!D16=0,"",RES_hh_tes_in!D16/RES_hh_fec_in!D16)</f>
        <v>2.5369456794464402</v>
      </c>
      <c r="E16" s="78">
        <f>IF(RES_hh_tes_in!E16=0,"",RES_hh_tes_in!E16/RES_hh_fec_in!E16)</f>
        <v>2.6452296653824026</v>
      </c>
      <c r="F16" s="78">
        <f>IF(RES_hh_tes_in!F16=0,"",RES_hh_tes_in!F16/RES_hh_fec_in!F16)</f>
        <v>2.7543833405288036</v>
      </c>
      <c r="G16" s="78">
        <f>IF(RES_hh_tes_in!G16=0,"",RES_hh_tes_in!G16/RES_hh_fec_in!G16)</f>
        <v>2.8650390675616713</v>
      </c>
      <c r="H16" s="78">
        <f>IF(RES_hh_tes_in!H16=0,"",RES_hh_tes_in!H16/RES_hh_fec_in!H16)</f>
        <v>2.9770974633419454</v>
      </c>
      <c r="I16" s="78">
        <f>IF(RES_hh_tes_in!I16=0,"",RES_hh_tes_in!I16/RES_hh_fec_in!I16)</f>
        <v>3.0906910831060705</v>
      </c>
      <c r="J16" s="78">
        <f>IF(RES_hh_tes_in!J16=0,"",RES_hh_tes_in!J16/RES_hh_fec_in!J16)</f>
        <v>3.2064140294578989</v>
      </c>
      <c r="K16" s="78">
        <f>IF(RES_hh_tes_in!K16=0,"",RES_hh_tes_in!K16/RES_hh_fec_in!K16)</f>
        <v>3.324736881195848</v>
      </c>
      <c r="L16" s="78">
        <f>IF(RES_hh_tes_in!L16=0,"",RES_hh_tes_in!L16/RES_hh_fec_in!L16)</f>
        <v>3.4457220421332471</v>
      </c>
      <c r="M16" s="78">
        <f>IF(RES_hh_tes_in!M16=0,"",RES_hh_tes_in!M16/RES_hh_fec_in!M16)</f>
        <v>3.5843621187699677</v>
      </c>
      <c r="N16" s="78">
        <f>IF(RES_hh_tes_in!N16=0,"",RES_hh_tes_in!N16/RES_hh_fec_in!N16)</f>
        <v>3.7451077276635441</v>
      </c>
      <c r="O16" s="78">
        <f>IF(RES_hh_tes_in!O16=0,"",RES_hh_tes_in!O16/RES_hh_fec_in!O16)</f>
        <v>3.9276721145464863</v>
      </c>
      <c r="P16" s="78">
        <f>IF(RES_hh_tes_in!P16=0,"",RES_hh_tes_in!P16/RES_hh_fec_in!P16)</f>
        <v>4.114288112708385</v>
      </c>
      <c r="Q16" s="78">
        <f>IF(RES_hh_tes_in!Q16=0,"",RES_hh_tes_in!Q16/RES_hh_fec_in!Q16)</f>
        <v>4.2575130300642714</v>
      </c>
      <c r="R16" s="78">
        <f>IF(RES_hh_tes_in!R16=0,"",RES_hh_tes_in!R16/RES_hh_fec_in!R16)</f>
        <v>4.2885467357412015</v>
      </c>
      <c r="S16" s="78">
        <f>IF(RES_hh_tes_in!S16=0,"",RES_hh_tes_in!S16/RES_hh_fec_in!S16)</f>
        <v>4.2919949252608589</v>
      </c>
      <c r="T16" s="78">
        <f>IF(RES_hh_tes_in!T16=0,"",RES_hh_tes_in!T16/RES_hh_fec_in!T16)</f>
        <v>4.2958262469493702</v>
      </c>
      <c r="U16" s="78">
        <f>IF(RES_hh_tes_in!U16=0,"",RES_hh_tes_in!U16/RES_hh_fec_in!U16)</f>
        <v>4.300083271047713</v>
      </c>
      <c r="V16" s="78">
        <f>IF(RES_hh_tes_in!V16=0,"",RES_hh_tes_in!V16/RES_hh_fec_in!V16)</f>
        <v>4.3122478727184674</v>
      </c>
      <c r="W16" s="78">
        <f>IF(RES_hh_tes_in!W16=0,"",RES_hh_tes_in!W16/RES_hh_fec_in!W16)</f>
        <v>4.3521744542800267</v>
      </c>
      <c r="X16" s="78">
        <f>IF(RES_hh_tes_in!X16=0,"",RES_hh_tes_in!X16/RES_hh_fec_in!X16)</f>
        <v>4.3994756322114403</v>
      </c>
      <c r="Y16" s="78">
        <f>IF(RES_hh_tes_in!Y16=0,"",RES_hh_tes_in!Y16/RES_hh_fec_in!Y16)</f>
        <v>4.4527924678182824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0.71518557392635462</v>
      </c>
      <c r="D17" s="70">
        <f>IF(RES_hh_tes_in!D17=0,"",RES_hh_tes_in!D17/RES_hh_fec_in!D17)</f>
        <v>0.72051335218647572</v>
      </c>
      <c r="E17" s="70">
        <f>IF(RES_hh_tes_in!E17=0,"",RES_hh_tes_in!E17/RES_hh_fec_in!E17)</f>
        <v>0.72918035918296065</v>
      </c>
      <c r="F17" s="70">
        <f>IF(RES_hh_tes_in!F17=0,"",RES_hh_tes_in!F17/RES_hh_fec_in!F17)</f>
        <v>0.73192214304446357</v>
      </c>
      <c r="G17" s="70">
        <f>IF(RES_hh_tes_in!G17=0,"",RES_hh_tes_in!G17/RES_hh_fec_in!G17)</f>
        <v>0.7436758561195953</v>
      </c>
      <c r="H17" s="70">
        <f>IF(RES_hh_tes_in!H17=0,"",RES_hh_tes_in!H17/RES_hh_fec_in!H17)</f>
        <v>0.74659358972440737</v>
      </c>
      <c r="I17" s="70">
        <f>IF(RES_hh_tes_in!I17=0,"",RES_hh_tes_in!I17/RES_hh_fec_in!I17)</f>
        <v>0.76356614151720925</v>
      </c>
      <c r="J17" s="70">
        <f>IF(RES_hh_tes_in!J17=0,"",RES_hh_tes_in!J17/RES_hh_fec_in!J17)</f>
        <v>0.75354079334140445</v>
      </c>
      <c r="K17" s="70">
        <f>IF(RES_hh_tes_in!K17=0,"",RES_hh_tes_in!K17/RES_hh_fec_in!K17)</f>
        <v>0.77253416484170123</v>
      </c>
      <c r="L17" s="70">
        <f>IF(RES_hh_tes_in!L17=0,"",RES_hh_tes_in!L17/RES_hh_fec_in!L17)</f>
        <v>0.76105952942321076</v>
      </c>
      <c r="M17" s="70">
        <f>IF(RES_hh_tes_in!M17=0,"",RES_hh_tes_in!M17/RES_hh_fec_in!M17)</f>
        <v>0.7868612561961954</v>
      </c>
      <c r="N17" s="70">
        <f>IF(RES_hh_tes_in!N17=0,"",RES_hh_tes_in!N17/RES_hh_fec_in!N17)</f>
        <v>0.78994947059390996</v>
      </c>
      <c r="O17" s="70">
        <f>IF(RES_hh_tes_in!O17=0,"",RES_hh_tes_in!O17/RES_hh_fec_in!O17)</f>
        <v>0.82871721404703846</v>
      </c>
      <c r="P17" s="70">
        <f>IF(RES_hh_tes_in!P17=0,"",RES_hh_tes_in!P17/RES_hh_fec_in!P17)</f>
        <v>0.86300782580505608</v>
      </c>
      <c r="Q17" s="70">
        <f>IF(RES_hh_tes_in!Q17=0,"",RES_hh_tes_in!Q17/RES_hh_fec_in!Q17)</f>
        <v>0.87204158249616381</v>
      </c>
      <c r="R17" s="70">
        <f>IF(RES_hh_tes_in!R17=0,"",RES_hh_tes_in!R17/RES_hh_fec_in!R17)</f>
        <v>0.87742183925760753</v>
      </c>
      <c r="S17" s="70">
        <f>IF(RES_hh_tes_in!S17=0,"",RES_hh_tes_in!S17/RES_hh_fec_in!S17)</f>
        <v>0.87747466436584831</v>
      </c>
      <c r="T17" s="70">
        <f>IF(RES_hh_tes_in!T17=0,"",RES_hh_tes_in!T17/RES_hh_fec_in!T17)</f>
        <v>0.88557465269734936</v>
      </c>
      <c r="U17" s="70">
        <f>IF(RES_hh_tes_in!U17=0,"",RES_hh_tes_in!U17/RES_hh_fec_in!U17)</f>
        <v>0.89126533120823648</v>
      </c>
      <c r="V17" s="70">
        <f>IF(RES_hh_tes_in!V17=0,"",RES_hh_tes_in!V17/RES_hh_fec_in!V17)</f>
        <v>0.90745657507532562</v>
      </c>
      <c r="W17" s="70">
        <f>IF(RES_hh_tes_in!W17=0,"",RES_hh_tes_in!W17/RES_hh_fec_in!W17)</f>
        <v>0.91944724565197844</v>
      </c>
      <c r="X17" s="70">
        <f>IF(RES_hh_tes_in!X17=0,"",RES_hh_tes_in!X17/RES_hh_fec_in!X17)</f>
        <v>0.90848149279422774</v>
      </c>
      <c r="Y17" s="70">
        <f>IF(RES_hh_tes_in!Y17=0,"",RES_hh_tes_in!Y17/RES_hh_fec_in!Y17)</f>
        <v>0.90148316454028521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0.69601036192469057</v>
      </c>
      <c r="D19" s="78">
        <f>IF(RES_hh_tes_in!D19=0,"",RES_hh_tes_in!D19/RES_hh_fec_in!D19)</f>
        <v>0.6975562590804375</v>
      </c>
      <c r="E19" s="78">
        <f>IF(RES_hh_tes_in!E19=0,"",RES_hh_tes_in!E19/RES_hh_fec_in!E19)</f>
        <v>0.69931704278307838</v>
      </c>
      <c r="F19" s="78">
        <f>IF(RES_hh_tes_in!F19=0,"",RES_hh_tes_in!F19/RES_hh_fec_in!F19)</f>
        <v>0.70110712919665907</v>
      </c>
      <c r="G19" s="78">
        <f>IF(RES_hh_tes_in!G19=0,"",RES_hh_tes_in!G19/RES_hh_fec_in!G19)</f>
        <v>0.70309511348050746</v>
      </c>
      <c r="H19" s="78">
        <f>IF(RES_hh_tes_in!H19=0,"",RES_hh_tes_in!H19/RES_hh_fec_in!H19)</f>
        <v>0.70526036173345874</v>
      </c>
      <c r="I19" s="78">
        <f>IF(RES_hh_tes_in!I19=0,"",RES_hh_tes_in!I19/RES_hh_fec_in!I19)</f>
        <v>0.70764441580769755</v>
      </c>
      <c r="J19" s="78">
        <f>IF(RES_hh_tes_in!J19=0,"",RES_hh_tes_in!J19/RES_hh_fec_in!J19)</f>
        <v>0.71041745800866984</v>
      </c>
      <c r="K19" s="78">
        <f>IF(RES_hh_tes_in!K19=0,"",RES_hh_tes_in!K19/RES_hh_fec_in!K19)</f>
        <v>0.71372418805927584</v>
      </c>
      <c r="L19" s="78">
        <f>IF(RES_hh_tes_in!L19=0,"",RES_hh_tes_in!L19/RES_hh_fec_in!L19)</f>
        <v>0.71760331906777897</v>
      </c>
      <c r="M19" s="78">
        <f>IF(RES_hh_tes_in!M19=0,"",RES_hh_tes_in!M19/RES_hh_fec_in!M19)</f>
        <v>0.72551117359792572</v>
      </c>
      <c r="N19" s="78">
        <f>IF(RES_hh_tes_in!N19=0,"",RES_hh_tes_in!N19/RES_hh_fec_in!N19)</f>
        <v>0.73854638350710111</v>
      </c>
      <c r="O19" s="78">
        <f>IF(RES_hh_tes_in!O19=0,"",RES_hh_tes_in!O19/RES_hh_fec_in!O19)</f>
        <v>0.75760309076428523</v>
      </c>
      <c r="P19" s="78">
        <f>IF(RES_hh_tes_in!P19=0,"",RES_hh_tes_in!P19/RES_hh_fec_in!P19)</f>
        <v>0.78071140409999917</v>
      </c>
      <c r="Q19" s="78">
        <f>IF(RES_hh_tes_in!Q19=0,"",RES_hh_tes_in!Q19/RES_hh_fec_in!Q19)</f>
        <v>0.8015172416408588</v>
      </c>
      <c r="R19" s="78">
        <f>IF(RES_hh_tes_in!R19=0,"",RES_hh_tes_in!R19/RES_hh_fec_in!R19)</f>
        <v>0.81501560991666966</v>
      </c>
      <c r="S19" s="78">
        <f>IF(RES_hh_tes_in!S19=0,"",RES_hh_tes_in!S19/RES_hh_fec_in!S19)</f>
        <v>0.8275838772444194</v>
      </c>
      <c r="T19" s="78">
        <f>IF(RES_hh_tes_in!T19=0,"",RES_hh_tes_in!T19/RES_hh_fec_in!T19)</f>
        <v>0.83885145857815258</v>
      </c>
      <c r="U19" s="78">
        <f>IF(RES_hh_tes_in!U19=0,"",RES_hh_tes_in!U19/RES_hh_fec_in!U19)</f>
        <v>0.84844776887195195</v>
      </c>
      <c r="V19" s="78">
        <f>IF(RES_hh_tes_in!V19=0,"",RES_hh_tes_in!V19/RES_hh_fec_in!V19)</f>
        <v>0.85600222307988483</v>
      </c>
      <c r="W19" s="78">
        <f>IF(RES_hh_tes_in!W19=0,"",RES_hh_tes_in!W19/RES_hh_fec_in!W19)</f>
        <v>0.86064559100478943</v>
      </c>
      <c r="X19" s="78">
        <f>IF(RES_hh_tes_in!X19=0,"",RES_hh_tes_in!X19/RES_hh_fec_in!X19)</f>
        <v>0.86330813822144981</v>
      </c>
      <c r="Y19" s="78">
        <f>IF(RES_hh_tes_in!Y19=0,"",RES_hh_tes_in!Y19/RES_hh_fec_in!Y19)</f>
        <v>0.86465638696466474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0.62783779861134603</v>
      </c>
      <c r="D20" s="78">
        <f>IF(RES_hh_tes_in!D20=0,"",RES_hh_tes_in!D20/RES_hh_fec_in!D20)</f>
        <v>0.62982891273697916</v>
      </c>
      <c r="E20" s="78">
        <f>IF(RES_hh_tes_in!E20=0,"",RES_hh_tes_in!E20/RES_hh_fec_in!E20)</f>
        <v>0.63209680053888018</v>
      </c>
      <c r="F20" s="78">
        <f>IF(RES_hh_tes_in!F20=0,"",RES_hh_tes_in!F20/RES_hh_fec_in!F20)</f>
        <v>0.63440243020572717</v>
      </c>
      <c r="G20" s="78">
        <f>IF(RES_hh_tes_in!G20=0,"",RES_hh_tes_in!G20/RES_hh_fec_in!G20)</f>
        <v>0.63696295214885412</v>
      </c>
      <c r="H20" s="78">
        <f>IF(RES_hh_tes_in!H20=0,"",RES_hh_tes_in!H20/RES_hh_fec_in!H20)</f>
        <v>0.63975178992239301</v>
      </c>
      <c r="I20" s="78">
        <f>IF(RES_hh_tes_in!I20=0,"",RES_hh_tes_in!I20/RES_hh_fec_in!I20)</f>
        <v>0.64282244939404187</v>
      </c>
      <c r="J20" s="78">
        <f>IF(RES_hh_tes_in!J20=0,"",RES_hh_tes_in!J20/RES_hh_fec_in!J20)</f>
        <v>0.64639412521788742</v>
      </c>
      <c r="K20" s="78">
        <f>IF(RES_hh_tes_in!K20=0,"",RES_hh_tes_in!K20/RES_hh_fec_in!K20)</f>
        <v>0.65065319050495418</v>
      </c>
      <c r="L20" s="78">
        <f>IF(RES_hh_tes_in!L20=0,"",RES_hh_tes_in!L20/RES_hh_fec_in!L20)</f>
        <v>0.65564950770335106</v>
      </c>
      <c r="M20" s="78">
        <f>IF(RES_hh_tes_in!M20=0,"",RES_hh_tes_in!M20/RES_hh_fec_in!M20)</f>
        <v>0.66583481712053494</v>
      </c>
      <c r="N20" s="78">
        <f>IF(RES_hh_tes_in!N20=0,"",RES_hh_tes_in!N20/RES_hh_fec_in!N20)</f>
        <v>0.68262415558607503</v>
      </c>
      <c r="O20" s="78">
        <f>IF(RES_hh_tes_in!O20=0,"",RES_hh_tes_in!O20/RES_hh_fec_in!O20)</f>
        <v>0.70716917713991778</v>
      </c>
      <c r="P20" s="78">
        <f>IF(RES_hh_tes_in!P20=0,"",RES_hh_tes_in!P20/RES_hh_fec_in!P20)</f>
        <v>0.73693266362493126</v>
      </c>
      <c r="Q20" s="78">
        <f>IF(RES_hh_tes_in!Q20=0,"",RES_hh_tes_in!Q20/RES_hh_fec_in!Q20)</f>
        <v>0.76373056338768452</v>
      </c>
      <c r="R20" s="78">
        <f>IF(RES_hh_tes_in!R20=0,"",RES_hh_tes_in!R20/RES_hh_fec_in!R20)</f>
        <v>0.78111644940671776</v>
      </c>
      <c r="S20" s="78">
        <f>IF(RES_hh_tes_in!S20=0,"",RES_hh_tes_in!S20/RES_hh_fec_in!S20)</f>
        <v>0.79730436625356882</v>
      </c>
      <c r="T20" s="78">
        <f>IF(RES_hh_tes_in!T20=0,"",RES_hh_tes_in!T20/RES_hh_fec_in!T20)</f>
        <v>0.81181700072728669</v>
      </c>
      <c r="U20" s="78">
        <f>IF(RES_hh_tes_in!U20=0,"",RES_hh_tes_in!U20/RES_hh_fec_in!U20)</f>
        <v>0.82417703962696975</v>
      </c>
      <c r="V20" s="78">
        <f>IF(RES_hh_tes_in!V20=0,"",RES_hh_tes_in!V20/RES_hh_fec_in!V20)</f>
        <v>0.83390716975169699</v>
      </c>
      <c r="W20" s="78">
        <f>IF(RES_hh_tes_in!W20=0,"",RES_hh_tes_in!W20/RES_hh_fec_in!W20)</f>
        <v>0.83988782340088586</v>
      </c>
      <c r="X20" s="78">
        <f>IF(RES_hh_tes_in!X20=0,"",RES_hh_tes_in!X20/RES_hh_fec_in!X20)</f>
        <v>0.8428027768893247</v>
      </c>
      <c r="Y20" s="78">
        <f>IF(RES_hh_tes_in!Y20=0,"",RES_hh_tes_in!Y20/RES_hh_fec_in!Y20)</f>
        <v>0.84427883799078685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0.68876170402200765</v>
      </c>
      <c r="D21" s="78">
        <f>IF(RES_hh_tes_in!D21=0,"",RES_hh_tes_in!D21/RES_hh_fec_in!D21)</f>
        <v>0.69432229374480758</v>
      </c>
      <c r="E21" s="78">
        <f>IF(RES_hh_tes_in!E21=0,"",RES_hh_tes_in!E21/RES_hh_fec_in!E21)</f>
        <v>0.70013474545025989</v>
      </c>
      <c r="F21" s="78">
        <f>IF(RES_hh_tes_in!F21=0,"",RES_hh_tes_in!F21/RES_hh_fec_in!F21)</f>
        <v>0.70599197741867414</v>
      </c>
      <c r="G21" s="78">
        <f>IF(RES_hh_tes_in!G21=0,"",RES_hh_tes_in!G21/RES_hh_fec_in!G21)</f>
        <v>0.71207935881143347</v>
      </c>
      <c r="H21" s="78">
        <f>IF(RES_hh_tes_in!H21=0,"",RES_hh_tes_in!H21/RES_hh_fec_in!H21)</f>
        <v>0.71837227907924983</v>
      </c>
      <c r="I21" s="78">
        <f>IF(RES_hh_tes_in!I21=0,"",RES_hh_tes_in!I21/RES_hh_fec_in!I21)</f>
        <v>0.72491444356479806</v>
      </c>
      <c r="J21" s="78">
        <f>IF(RES_hh_tes_in!J21=0,"",RES_hh_tes_in!J21/RES_hh_fec_in!J21)</f>
        <v>0.73188935486071316</v>
      </c>
      <c r="K21" s="78">
        <f>IF(RES_hh_tes_in!K21=0,"",RES_hh_tes_in!K21/RES_hh_fec_in!K21)</f>
        <v>0.73945045455468794</v>
      </c>
      <c r="L21" s="78">
        <f>IF(RES_hh_tes_in!L21=0,"",RES_hh_tes_in!L21/RES_hh_fec_in!L21)</f>
        <v>0.7476341998832321</v>
      </c>
      <c r="M21" s="78">
        <f>IF(RES_hh_tes_in!M21=0,"",RES_hh_tes_in!M21/RES_hh_fec_in!M21)</f>
        <v>0.76026026932284241</v>
      </c>
      <c r="N21" s="78">
        <f>IF(RES_hh_tes_in!N21=0,"",RES_hh_tes_in!N21/RES_hh_fec_in!N21)</f>
        <v>0.77850804481937308</v>
      </c>
      <c r="O21" s="78">
        <f>IF(RES_hh_tes_in!O21=0,"",RES_hh_tes_in!O21/RES_hh_fec_in!O21)</f>
        <v>0.80321929798925251</v>
      </c>
      <c r="P21" s="78">
        <f>IF(RES_hh_tes_in!P21=0,"",RES_hh_tes_in!P21/RES_hh_fec_in!P21)</f>
        <v>0.83195191964179571</v>
      </c>
      <c r="Q21" s="78">
        <f>IF(RES_hh_tes_in!Q21=0,"",RES_hh_tes_in!Q21/RES_hh_fec_in!Q21)</f>
        <v>0.85710803672847824</v>
      </c>
      <c r="R21" s="78">
        <f>IF(RES_hh_tes_in!R21=0,"",RES_hh_tes_in!R21/RES_hh_fec_in!R21)</f>
        <v>0.87248529665163299</v>
      </c>
      <c r="S21" s="78">
        <f>IF(RES_hh_tes_in!S21=0,"",RES_hh_tes_in!S21/RES_hh_fec_in!S21)</f>
        <v>0.88558077196791518</v>
      </c>
      <c r="T21" s="78">
        <f>IF(RES_hh_tes_in!T21=0,"",RES_hh_tes_in!T21/RES_hh_fec_in!T21)</f>
        <v>0.89660001381374255</v>
      </c>
      <c r="U21" s="78">
        <f>IF(RES_hh_tes_in!U21=0,"",RES_hh_tes_in!U21/RES_hh_fec_in!U21)</f>
        <v>0.9057387631392485</v>
      </c>
      <c r="V21" s="78">
        <f>IF(RES_hh_tes_in!V21=0,"",RES_hh_tes_in!V21/RES_hh_fec_in!V21)</f>
        <v>0.91316869765478415</v>
      </c>
      <c r="W21" s="78">
        <f>IF(RES_hh_tes_in!W21=0,"",RES_hh_tes_in!W21/RES_hh_fec_in!W21)</f>
        <v>0.91808587148874399</v>
      </c>
      <c r="X21" s="78">
        <f>IF(RES_hh_tes_in!X21=0,"",RES_hh_tes_in!X21/RES_hh_fec_in!X21)</f>
        <v>0.91944667376860656</v>
      </c>
      <c r="Y21" s="78">
        <f>IF(RES_hh_tes_in!Y21=0,"",RES_hh_tes_in!Y21/RES_hh_fec_in!Y21)</f>
        <v>0.9202445504512019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0.69017375600873143</v>
      </c>
      <c r="D22" s="78">
        <f>IF(RES_hh_tes_in!D22=0,"",RES_hh_tes_in!D22/RES_hh_fec_in!D22)</f>
        <v>0.70123884132281478</v>
      </c>
      <c r="E22" s="78">
        <f>IF(RES_hh_tes_in!E22=0,"",RES_hh_tes_in!E22/RES_hh_fec_in!E22)</f>
        <v>0.71240926494875212</v>
      </c>
      <c r="F22" s="78">
        <f>IF(RES_hh_tes_in!F22=0,"",RES_hh_tes_in!F22/RES_hh_fec_in!F22)</f>
        <v>0.72367410165498647</v>
      </c>
      <c r="G22" s="78">
        <f>IF(RES_hh_tes_in!G22=0,"",RES_hh_tes_in!G22/RES_hh_fec_in!G22)</f>
        <v>0.7350222369671342</v>
      </c>
      <c r="H22" s="78">
        <f>IF(RES_hh_tes_in!H22=0,"",RES_hh_tes_in!H22/RES_hh_fec_in!H22)</f>
        <v>0.7464405819400729</v>
      </c>
      <c r="I22" s="78">
        <f>IF(RES_hh_tes_in!I22=0,"",RES_hh_tes_in!I22/RES_hh_fec_in!I22)</f>
        <v>0.75791187079687328</v>
      </c>
      <c r="J22" s="78">
        <f>IF(RES_hh_tes_in!J22=0,"",RES_hh_tes_in!J22/RES_hh_fec_in!J22)</f>
        <v>0.76939880720407217</v>
      </c>
      <c r="K22" s="78">
        <f>IF(RES_hh_tes_in!K22=0,"",RES_hh_tes_in!K22/RES_hh_fec_in!K22)</f>
        <v>0.78085207435961401</v>
      </c>
      <c r="L22" s="78">
        <f>IF(RES_hh_tes_in!L22=0,"",RES_hh_tes_in!L22/RES_hh_fec_in!L22)</f>
        <v>0.79222790095652218</v>
      </c>
      <c r="M22" s="78">
        <f>IF(RES_hh_tes_in!M22=0,"",RES_hh_tes_in!M22/RES_hh_fec_in!M22)</f>
        <v>0.80267753340839254</v>
      </c>
      <c r="N22" s="78">
        <f>IF(RES_hh_tes_in!N22=0,"",RES_hh_tes_in!N22/RES_hh_fec_in!N22)</f>
        <v>0.81173655005302203</v>
      </c>
      <c r="O22" s="78">
        <f>IF(RES_hh_tes_in!O22=0,"",RES_hh_tes_in!O22/RES_hh_fec_in!O22)</f>
        <v>0.81913672199292875</v>
      </c>
      <c r="P22" s="78" t="str">
        <f>IF(RES_hh_tes_in!P22=0,"",RES_hh_tes_in!P22/RES_hh_fec_in!P22)</f>
        <v/>
      </c>
      <c r="Q22" s="78">
        <f>IF(RES_hh_tes_in!Q22=0,"",RES_hh_tes_in!Q22/RES_hh_fec_in!Q22)</f>
        <v>0.83313452922509723</v>
      </c>
      <c r="R22" s="78">
        <f>IF(RES_hh_tes_in!R22=0,"",RES_hh_tes_in!R22/RES_hh_fec_in!R22)</f>
        <v>0.8445414170396558</v>
      </c>
      <c r="S22" s="78">
        <f>IF(RES_hh_tes_in!S22=0,"",RES_hh_tes_in!S22/RES_hh_fec_in!S22)</f>
        <v>0.85737973301366566</v>
      </c>
      <c r="T22" s="78">
        <f>IF(RES_hh_tes_in!T22=0,"",RES_hh_tes_in!T22/RES_hh_fec_in!T22)</f>
        <v>0.87032949137957538</v>
      </c>
      <c r="U22" s="78">
        <f>IF(RES_hh_tes_in!U22=0,"",RES_hh_tes_in!U22/RES_hh_fec_in!U22)</f>
        <v>0.8822918172351355</v>
      </c>
      <c r="V22" s="78">
        <f>IF(RES_hh_tes_in!V22=0,"",RES_hh_tes_in!V22/RES_hh_fec_in!V22)</f>
        <v>0.89232608382736323</v>
      </c>
      <c r="W22" s="78">
        <f>IF(RES_hh_tes_in!W22=0,"",RES_hh_tes_in!W22/RES_hh_fec_in!W22)</f>
        <v>0.90038687247547144</v>
      </c>
      <c r="X22" s="78">
        <f>IF(RES_hh_tes_in!X22=0,"",RES_hh_tes_in!X22/RES_hh_fec_in!X22)</f>
        <v>0.90423715150249384</v>
      </c>
      <c r="Y22" s="78">
        <f>IF(RES_hh_tes_in!Y22=0,"",RES_hh_tes_in!Y22/RES_hh_fec_in!Y22)</f>
        <v>0.90786566793357915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>
        <f>IF(RES_hh_tes_in!E23=0,"",RES_hh_tes_in!E23/RES_hh_fec_in!E23)</f>
        <v>0.83114957735209616</v>
      </c>
      <c r="F23" s="78">
        <f>IF(RES_hh_tes_in!F23=0,"",RES_hh_tes_in!F23/RES_hh_fec_in!F23)</f>
        <v>0.83598421735243922</v>
      </c>
      <c r="G23" s="78">
        <f>IF(RES_hh_tes_in!G23=0,"",RES_hh_tes_in!G23/RES_hh_fec_in!G23)</f>
        <v>0.84081953512562158</v>
      </c>
      <c r="H23" s="78">
        <f>IF(RES_hh_tes_in!H23=0,"",RES_hh_tes_in!H23/RES_hh_fec_in!H23)</f>
        <v>0.84565546000338476</v>
      </c>
      <c r="I23" s="78">
        <f>IF(RES_hh_tes_in!I23=0,"",RES_hh_tes_in!I23/RES_hh_fec_in!I23)</f>
        <v>0.85049213426082881</v>
      </c>
      <c r="J23" s="78">
        <f>IF(RES_hh_tes_in!J23=0,"",RES_hh_tes_in!J23/RES_hh_fec_in!J23)</f>
        <v>0.85533014074881664</v>
      </c>
      <c r="K23" s="78">
        <f>IF(RES_hh_tes_in!K23=0,"",RES_hh_tes_in!K23/RES_hh_fec_in!K23)</f>
        <v>0.86016997504388704</v>
      </c>
      <c r="L23" s="78">
        <f>IF(RES_hh_tes_in!L23=0,"",RES_hh_tes_in!L23/RES_hh_fec_in!L23)</f>
        <v>0.86501176973308325</v>
      </c>
      <c r="M23" s="78">
        <f>IF(RES_hh_tes_in!M23=0,"",RES_hh_tes_in!M23/RES_hh_fec_in!M23)</f>
        <v>0.86990530484977024</v>
      </c>
      <c r="N23" s="78">
        <f>IF(RES_hh_tes_in!N23=0,"",RES_hh_tes_in!N23/RES_hh_fec_in!N23)</f>
        <v>0.87486919775804306</v>
      </c>
      <c r="O23" s="78">
        <f>IF(RES_hh_tes_in!O23=0,"",RES_hh_tes_in!O23/RES_hh_fec_in!O23)</f>
        <v>0.87988084586622728</v>
      </c>
      <c r="P23" s="78">
        <f>IF(RES_hh_tes_in!P23=0,"",RES_hh_tes_in!P23/RES_hh_fec_in!P23)</f>
        <v>0.88483549223092384</v>
      </c>
      <c r="Q23" s="78">
        <f>IF(RES_hh_tes_in!Q23=0,"",RES_hh_tes_in!Q23/RES_hh_fec_in!Q23)</f>
        <v>0.88944170932340749</v>
      </c>
      <c r="R23" s="78">
        <f>IF(RES_hh_tes_in!R23=0,"",RES_hh_tes_in!R23/RES_hh_fec_in!R23)</f>
        <v>0.89346033626087151</v>
      </c>
      <c r="S23" s="78">
        <f>IF(RES_hh_tes_in!S23=0,"",RES_hh_tes_in!S23/RES_hh_fec_in!S23)</f>
        <v>0.89716099964969021</v>
      </c>
      <c r="T23" s="78">
        <f>IF(RES_hh_tes_in!T23=0,"",RES_hh_tes_in!T23/RES_hh_fec_in!T23)</f>
        <v>0.90060859673886817</v>
      </c>
      <c r="U23" s="78">
        <f>IF(RES_hh_tes_in!U23=0,"",RES_hh_tes_in!U23/RES_hh_fec_in!U23)</f>
        <v>0.90386802477742256</v>
      </c>
      <c r="V23" s="78">
        <f>IF(RES_hh_tes_in!V23=0,"",RES_hh_tes_in!V23/RES_hh_fec_in!V23)</f>
        <v>0.90700418101436442</v>
      </c>
      <c r="W23" s="78">
        <f>IF(RES_hh_tes_in!W23=0,"",RES_hh_tes_in!W23/RES_hh_fec_in!W23)</f>
        <v>0.90993641093622657</v>
      </c>
      <c r="X23" s="78">
        <f>IF(RES_hh_tes_in!X23=0,"",RES_hh_tes_in!X23/RES_hh_fec_in!X23)</f>
        <v>0.9126611642871032</v>
      </c>
      <c r="Y23" s="78">
        <f>IF(RES_hh_tes_in!Y23=0,"",RES_hh_tes_in!Y23/RES_hh_fec_in!Y23)</f>
        <v>0.91527340287125025</v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0.90065205152083994</v>
      </c>
      <c r="D24" s="78">
        <f>IF(RES_hh_tes_in!D24=0,"",RES_hh_tes_in!D24/RES_hh_fec_in!D24)</f>
        <v>0.90202780858186171</v>
      </c>
      <c r="E24" s="78">
        <f>IF(RES_hh_tes_in!E24=0,"",RES_hh_tes_in!E24/RES_hh_fec_in!E24)</f>
        <v>0.90344070749429839</v>
      </c>
      <c r="F24" s="78">
        <f>IF(RES_hh_tes_in!F24=0,"",RES_hh_tes_in!F24/RES_hh_fec_in!F24)</f>
        <v>0.90485867120465557</v>
      </c>
      <c r="G24" s="78">
        <f>IF(RES_hh_tes_in!G24=0,"",RES_hh_tes_in!G24/RES_hh_fec_in!G24)</f>
        <v>0.9063108403755179</v>
      </c>
      <c r="H24" s="78">
        <f>IF(RES_hh_tes_in!H24=0,"",RES_hh_tes_in!H24/RES_hh_fec_in!H24)</f>
        <v>0.90779364856076716</v>
      </c>
      <c r="I24" s="78">
        <f>IF(RES_hh_tes_in!I24=0,"",RES_hh_tes_in!I24/RES_hh_fec_in!I24)</f>
        <v>0.90931427602051507</v>
      </c>
      <c r="J24" s="78">
        <f>IF(RES_hh_tes_in!J24=0,"",RES_hh_tes_in!J24/RES_hh_fec_in!J24)</f>
        <v>0.91090213774603912</v>
      </c>
      <c r="K24" s="78">
        <f>IF(RES_hh_tes_in!K24=0,"",RES_hh_tes_in!K24/RES_hh_fec_in!K24)</f>
        <v>0.91258224421698708</v>
      </c>
      <c r="L24" s="78">
        <f>IF(RES_hh_tes_in!L24=0,"",RES_hh_tes_in!L24/RES_hh_fec_in!L24)</f>
        <v>0.91436128676204287</v>
      </c>
      <c r="M24" s="78">
        <f>IF(RES_hh_tes_in!M24=0,"",RES_hh_tes_in!M24/RES_hh_fec_in!M24)</f>
        <v>0.91682459326309806</v>
      </c>
      <c r="N24" s="78">
        <f>IF(RES_hh_tes_in!N24=0,"",RES_hh_tes_in!N24/RES_hh_fec_in!N24)</f>
        <v>0.92015722971215264</v>
      </c>
      <c r="O24" s="78">
        <f>IF(RES_hh_tes_in!O24=0,"",RES_hh_tes_in!O24/RES_hh_fec_in!O24)</f>
        <v>0.92452142893936884</v>
      </c>
      <c r="P24" s="78">
        <f>IF(RES_hh_tes_in!P24=0,"",RES_hh_tes_in!P24/RES_hh_fec_in!P24)</f>
        <v>0.92960853109091257</v>
      </c>
      <c r="Q24" s="78">
        <f>IF(RES_hh_tes_in!Q24=0,"",RES_hh_tes_in!Q24/RES_hh_fec_in!Q24)</f>
        <v>0.93440809525188262</v>
      </c>
      <c r="R24" s="78">
        <f>IF(RES_hh_tes_in!R24=0,"",RES_hh_tes_in!R24/RES_hh_fec_in!R24)</f>
        <v>0.93808584107881698</v>
      </c>
      <c r="S24" s="78">
        <f>IF(RES_hh_tes_in!S24=0,"",RES_hh_tes_in!S24/RES_hh_fec_in!S24)</f>
        <v>0.94166367296588926</v>
      </c>
      <c r="T24" s="78">
        <f>IF(RES_hh_tes_in!T24=0,"",RES_hh_tes_in!T24/RES_hh_fec_in!T24)</f>
        <v>0.9451176853745169</v>
      </c>
      <c r="U24" s="78">
        <f>IF(RES_hh_tes_in!U24=0,"",RES_hh_tes_in!U24/RES_hh_fec_in!U24)</f>
        <v>0.94842397276612822</v>
      </c>
      <c r="V24" s="78">
        <f>IF(RES_hh_tes_in!V24=0,"",RES_hh_tes_in!V24/RES_hh_fec_in!V24)</f>
        <v>0.95155862960214788</v>
      </c>
      <c r="W24" s="78">
        <f>IF(RES_hh_tes_in!W24=0,"",RES_hh_tes_in!W24/RES_hh_fec_in!W24)</f>
        <v>0.95444625273806005</v>
      </c>
      <c r="X24" s="78">
        <f>IF(RES_hh_tes_in!X24=0,"",RES_hh_tes_in!X24/RES_hh_fec_in!X24)</f>
        <v>0.95686515841805875</v>
      </c>
      <c r="Y24" s="78">
        <f>IF(RES_hh_tes_in!Y24=0,"",RES_hh_tes_in!Y24/RES_hh_fec_in!Y24)</f>
        <v>0.9591895948952629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0.77967175277997081</v>
      </c>
      <c r="D25" s="79">
        <f>IF(RES_hh_tes_in!D25=0,"",RES_hh_tes_in!D25/RES_hh_fec_in!D25)</f>
        <v>0.78060708254141098</v>
      </c>
      <c r="E25" s="79">
        <f>IF(RES_hh_tes_in!E25=0,"",RES_hh_tes_in!E25/RES_hh_fec_in!E25)</f>
        <v>0.78163103697822423</v>
      </c>
      <c r="F25" s="79">
        <f>IF(RES_hh_tes_in!F25=0,"",RES_hh_tes_in!F25/RES_hh_fec_in!F25)</f>
        <v>0.78266734591486342</v>
      </c>
      <c r="G25" s="79">
        <f>IF(RES_hh_tes_in!G25=0,"",RES_hh_tes_in!G25/RES_hh_fec_in!G25)</f>
        <v>0.78378596450283577</v>
      </c>
      <c r="H25" s="79">
        <f>IF(RES_hh_tes_in!H25=0,"",RES_hh_tes_in!H25/RES_hh_fec_in!H25)</f>
        <v>0.78497899630682866</v>
      </c>
      <c r="I25" s="79">
        <f>IF(RES_hh_tes_in!I25=0,"",RES_hh_tes_in!I25/RES_hh_fec_in!I25)</f>
        <v>0.78626458404661148</v>
      </c>
      <c r="J25" s="79">
        <f>IF(RES_hh_tes_in!J25=0,"",RES_hh_tes_in!J25/RES_hh_fec_in!J25)</f>
        <v>0.78771547453161528</v>
      </c>
      <c r="K25" s="79">
        <f>IF(RES_hh_tes_in!K25=0,"",RES_hh_tes_in!K25/RES_hh_fec_in!K25)</f>
        <v>0.78939593335356095</v>
      </c>
      <c r="L25" s="79">
        <f>IF(RES_hh_tes_in!L25=0,"",RES_hh_tes_in!L25/RES_hh_fec_in!L25)</f>
        <v>0.79132805619702506</v>
      </c>
      <c r="M25" s="79">
        <f>IF(RES_hh_tes_in!M25=0,"",RES_hh_tes_in!M25/RES_hh_fec_in!M25)</f>
        <v>0.79500125443596614</v>
      </c>
      <c r="N25" s="79">
        <f>IF(RES_hh_tes_in!N25=0,"",RES_hh_tes_in!N25/RES_hh_fec_in!N25)</f>
        <v>0.80105802751633615</v>
      </c>
      <c r="O25" s="79">
        <f>IF(RES_hh_tes_in!O25=0,"",RES_hh_tes_in!O25/RES_hh_fec_in!O25)</f>
        <v>0.81029381913669529</v>
      </c>
      <c r="P25" s="79">
        <f>IF(RES_hh_tes_in!P25=0,"",RES_hh_tes_in!P25/RES_hh_fec_in!P25)</f>
        <v>0.82227075778456171</v>
      </c>
      <c r="Q25" s="79">
        <f>IF(RES_hh_tes_in!Q25=0,"",RES_hh_tes_in!Q25/RES_hh_fec_in!Q25)</f>
        <v>0.83382595537259907</v>
      </c>
      <c r="R25" s="79">
        <f>IF(RES_hh_tes_in!R25=0,"",RES_hh_tes_in!R25/RES_hh_fec_in!R25)</f>
        <v>0.84164581233520075</v>
      </c>
      <c r="S25" s="79">
        <f>IF(RES_hh_tes_in!S25=0,"",RES_hh_tes_in!S25/RES_hh_fec_in!S25)</f>
        <v>0.84922190583378376</v>
      </c>
      <c r="T25" s="79">
        <f>IF(RES_hh_tes_in!T25=0,"",RES_hh_tes_in!T25/RES_hh_fec_in!T25)</f>
        <v>0.85673920479434884</v>
      </c>
      <c r="U25" s="79">
        <f>IF(RES_hh_tes_in!U25=0,"",RES_hh_tes_in!U25/RES_hh_fec_in!U25)</f>
        <v>0.86427327854513891</v>
      </c>
      <c r="V25" s="79">
        <f>IF(RES_hh_tes_in!V25=0,"",RES_hh_tes_in!V25/RES_hh_fec_in!V25)</f>
        <v>0.87167463264960809</v>
      </c>
      <c r="W25" s="79">
        <f>IF(RES_hh_tes_in!W25=0,"",RES_hh_tes_in!W25/RES_hh_fec_in!W25)</f>
        <v>0.87843452433580549</v>
      </c>
      <c r="X25" s="79">
        <f>IF(RES_hh_tes_in!X25=0,"",RES_hh_tes_in!X25/RES_hh_fec_in!X25)</f>
        <v>0.89183050102231831</v>
      </c>
      <c r="Y25" s="79">
        <f>IF(RES_hh_tes_in!Y25=0,"",RES_hh_tes_in!Y25/RES_hh_fec_in!Y25)</f>
        <v>0.90432813306167925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0.77305298436297587</v>
      </c>
      <c r="D27" s="70">
        <f>IF(RES_hh_tes_in!D27=0,"",RES_hh_tes_in!D27/RES_hh_fec_in!D27)</f>
        <v>0.77361230887700383</v>
      </c>
      <c r="E27" s="70">
        <f>IF(RES_hh_tes_in!E27=0,"",RES_hh_tes_in!E27/RES_hh_fec_in!E27)</f>
        <v>0.77490604612452951</v>
      </c>
      <c r="F27" s="70">
        <f>IF(RES_hh_tes_in!F27=0,"",RES_hh_tes_in!F27/RES_hh_fec_in!F27)</f>
        <v>0.7763938168913308</v>
      </c>
      <c r="G27" s="70">
        <f>IF(RES_hh_tes_in!G27=0,"",RES_hh_tes_in!G27/RES_hh_fec_in!G27)</f>
        <v>0.77775234566672369</v>
      </c>
      <c r="H27" s="70">
        <f>IF(RES_hh_tes_in!H27=0,"",RES_hh_tes_in!H27/RES_hh_fec_in!H27)</f>
        <v>0.77911142639468922</v>
      </c>
      <c r="I27" s="70">
        <f>IF(RES_hh_tes_in!I27=0,"",RES_hh_tes_in!I27/RES_hh_fec_in!I27)</f>
        <v>0.78049533896912926</v>
      </c>
      <c r="J27" s="70">
        <f>IF(RES_hh_tes_in!J27=0,"",RES_hh_tes_in!J27/RES_hh_fec_in!J27)</f>
        <v>0.78026731740720112</v>
      </c>
      <c r="K27" s="70">
        <f>IF(RES_hh_tes_in!K27=0,"",RES_hh_tes_in!K27/RES_hh_fec_in!K27)</f>
        <v>0.78181467183356057</v>
      </c>
      <c r="L27" s="70">
        <f>IF(RES_hh_tes_in!L27=0,"",RES_hh_tes_in!L27/RES_hh_fec_in!L27)</f>
        <v>0.78365977533791875</v>
      </c>
      <c r="M27" s="70">
        <f>IF(RES_hh_tes_in!M27=0,"",RES_hh_tes_in!M27/RES_hh_fec_in!M27)</f>
        <v>0.78634831325937082</v>
      </c>
      <c r="N27" s="70">
        <f>IF(RES_hh_tes_in!N27=0,"",RES_hh_tes_in!N27/RES_hh_fec_in!N27)</f>
        <v>0.78937681839526475</v>
      </c>
      <c r="O27" s="70">
        <f>IF(RES_hh_tes_in!O27=0,"",RES_hh_tes_in!O27/RES_hh_fec_in!O27)</f>
        <v>0.79439371930488245</v>
      </c>
      <c r="P27" s="70">
        <f>IF(RES_hh_tes_in!P27=0,"",RES_hh_tes_in!P27/RES_hh_fec_in!P27)</f>
        <v>0.80103654025705573</v>
      </c>
      <c r="Q27" s="70">
        <f>IF(RES_hh_tes_in!Q27=0,"",RES_hh_tes_in!Q27/RES_hh_fec_in!Q27)</f>
        <v>0.80920682109089326</v>
      </c>
      <c r="R27" s="70">
        <f>IF(RES_hh_tes_in!R27=0,"",RES_hh_tes_in!R27/RES_hh_fec_in!R27)</f>
        <v>0.81960871424250481</v>
      </c>
      <c r="S27" s="70">
        <f>IF(RES_hh_tes_in!S27=0,"",RES_hh_tes_in!S27/RES_hh_fec_in!S27)</f>
        <v>0.83260608714326634</v>
      </c>
      <c r="T27" s="70">
        <f>IF(RES_hh_tes_in!T27=0,"",RES_hh_tes_in!T27/RES_hh_fec_in!T27)</f>
        <v>0.8459061580742967</v>
      </c>
      <c r="U27" s="70">
        <f>IF(RES_hh_tes_in!U27=0,"",RES_hh_tes_in!U27/RES_hh_fec_in!U27)</f>
        <v>0.85949676718474599</v>
      </c>
      <c r="V27" s="70">
        <f>IF(RES_hh_tes_in!V27=0,"",RES_hh_tes_in!V27/RES_hh_fec_in!V27)</f>
        <v>0.87411515287206976</v>
      </c>
      <c r="W27" s="70">
        <f>IF(RES_hh_tes_in!W27=0,"",RES_hh_tes_in!W27/RES_hh_fec_in!W27)</f>
        <v>0.8839960546289809</v>
      </c>
      <c r="X27" s="70">
        <f>IF(RES_hh_tes_in!X27=0,"",RES_hh_tes_in!X27/RES_hh_fec_in!X27)</f>
        <v>0.89491024490774851</v>
      </c>
      <c r="Y27" s="70">
        <f>IF(RES_hh_tes_in!Y27=0,"",RES_hh_tes_in!Y27/RES_hh_fec_in!Y27)</f>
        <v>0.90097693767228959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X29" s="78" t="str">
        <f>IF(RES_hh_tes_in!X29=0,"",RES_hh_tes_in!X29/RES_hh_fec_in!X29)</f>
        <v/>
      </c>
      <c r="Y29" s="78" t="str">
        <f>IF(RES_hh_tes_in!Y29=0,"",RES_hh_tes_in!Y29/RES_hh_fec_in!Y29)</f>
        <v/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0.62143769774329127</v>
      </c>
      <c r="D30" s="78">
        <f>IF(RES_hh_tes_in!D30=0,"",RES_hh_tes_in!D30/RES_hh_fec_in!D30)</f>
        <v>0.62157186138983811</v>
      </c>
      <c r="E30" s="78">
        <f>IF(RES_hh_tes_in!E30=0,"",RES_hh_tes_in!E30/RES_hh_fec_in!E30)</f>
        <v>0.62170603712165851</v>
      </c>
      <c r="F30" s="78">
        <f>IF(RES_hh_tes_in!F30=0,"",RES_hh_tes_in!F30/RES_hh_fec_in!F30)</f>
        <v>0.62184021450147076</v>
      </c>
      <c r="G30" s="78">
        <f>IF(RES_hh_tes_in!G30=0,"",RES_hh_tes_in!G30/RES_hh_fec_in!G30)</f>
        <v>0.62197440301110907</v>
      </c>
      <c r="H30" s="78">
        <f>IF(RES_hh_tes_in!H30=0,"",RES_hh_tes_in!H30/RES_hh_fec_in!H30)</f>
        <v>0.62210860149011771</v>
      </c>
      <c r="I30" s="78">
        <f>IF(RES_hh_tes_in!I30=0,"",RES_hh_tes_in!I30/RES_hh_fec_in!I30)</f>
        <v>0.62224281227482092</v>
      </c>
      <c r="J30" s="78">
        <f>IF(RES_hh_tes_in!J30=0,"",RES_hh_tes_in!J30/RES_hh_fec_in!J30)</f>
        <v>0.62237704493631463</v>
      </c>
      <c r="K30" s="78">
        <f>IF(RES_hh_tes_in!K30=0,"",RES_hh_tes_in!K30/RES_hh_fec_in!K30)</f>
        <v>0.62251130761254747</v>
      </c>
      <c r="L30" s="78">
        <f>IF(RES_hh_tes_in!L30=0,"",RES_hh_tes_in!L30/RES_hh_fec_in!L30)</f>
        <v>0.62264560248075451</v>
      </c>
      <c r="M30" s="78">
        <f>IF(RES_hh_tes_in!M30=0,"",RES_hh_tes_in!M30/RES_hh_fec_in!M30)</f>
        <v>0.62274759176844552</v>
      </c>
      <c r="N30" s="78">
        <f>IF(RES_hh_tes_in!N30=0,"",RES_hh_tes_in!N30/RES_hh_fec_in!N30)</f>
        <v>0.6228045989828549</v>
      </c>
      <c r="O30" s="78">
        <f>IF(RES_hh_tes_in!O30=0,"",RES_hh_tes_in!O30/RES_hh_fec_in!O30)</f>
        <v>0.62283867069739962</v>
      </c>
      <c r="P30" s="78">
        <f>IF(RES_hh_tes_in!P30=0,"",RES_hh_tes_in!P30/RES_hh_fec_in!P30)</f>
        <v>0.62293374218436193</v>
      </c>
      <c r="Q30" s="78">
        <f>IF(RES_hh_tes_in!Q30=0,"",RES_hh_tes_in!Q30/RES_hh_fec_in!Q30)</f>
        <v>0.62332070534542539</v>
      </c>
      <c r="R30" s="78">
        <f>IF(RES_hh_tes_in!R30=0,"",RES_hh_tes_in!R30/RES_hh_fec_in!R30)</f>
        <v>0.62433716121283711</v>
      </c>
      <c r="S30" s="78">
        <f>IF(RES_hh_tes_in!S30=0,"",RES_hh_tes_in!S30/RES_hh_fec_in!S30)</f>
        <v>0.62577098836373013</v>
      </c>
      <c r="T30" s="78">
        <f>IF(RES_hh_tes_in!T30=0,"",RES_hh_tes_in!T30/RES_hh_fec_in!T30)</f>
        <v>0.62734417788113017</v>
      </c>
      <c r="U30" s="78">
        <f>IF(RES_hh_tes_in!U30=0,"",RES_hh_tes_in!U30/RES_hh_fec_in!U30)</f>
        <v>0.6287787208480673</v>
      </c>
      <c r="V30" s="78">
        <f>IF(RES_hh_tes_in!V30=0,"",RES_hh_tes_in!V30/RES_hh_fec_in!V30)</f>
        <v>0.62979660834756912</v>
      </c>
      <c r="W30" s="78">
        <f>IF(RES_hh_tes_in!W30=0,"",RES_hh_tes_in!W30/RES_hh_fec_in!W30)</f>
        <v>0.63028581280806162</v>
      </c>
      <c r="X30" s="78">
        <f>IF(RES_hh_tes_in!X30=0,"",RES_hh_tes_in!X30/RES_hh_fec_in!X30)</f>
        <v>0.6306934443021136</v>
      </c>
      <c r="Y30" s="78">
        <f>IF(RES_hh_tes_in!Y30=0,"",RES_hh_tes_in!Y30/RES_hh_fec_in!Y30)</f>
        <v>0.63073420745151876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0.77387641446026467</v>
      </c>
      <c r="D32" s="81">
        <f>IF(RES_hh_tes_in!D32=0,"",RES_hh_tes_in!D32/RES_hh_fec_in!D32)</f>
        <v>0.77505537932756874</v>
      </c>
      <c r="E32" s="81">
        <f>IF(RES_hh_tes_in!E32=0,"",RES_hh_tes_in!E32/RES_hh_fec_in!E32)</f>
        <v>0.77628993266109647</v>
      </c>
      <c r="F32" s="81">
        <f>IF(RES_hh_tes_in!F32=0,"",RES_hh_tes_in!F32/RES_hh_fec_in!F32)</f>
        <v>0.77753206624001825</v>
      </c>
      <c r="G32" s="81">
        <f>IF(RES_hh_tes_in!G32=0,"",RES_hh_tes_in!G32/RES_hh_fec_in!G32)</f>
        <v>0.77882539352667235</v>
      </c>
      <c r="H32" s="81">
        <f>IF(RES_hh_tes_in!H32=0,"",RES_hh_tes_in!H32/RES_hh_fec_in!H32)</f>
        <v>0.78016457678849838</v>
      </c>
      <c r="I32" s="81">
        <f>IF(RES_hh_tes_in!I32=0,"",RES_hh_tes_in!I32/RES_hh_fec_in!I32)</f>
        <v>0.78156036238389115</v>
      </c>
      <c r="J32" s="81">
        <f>IF(RES_hh_tes_in!J32=0,"",RES_hh_tes_in!J32/RES_hh_fec_in!J32)</f>
        <v>0.78305677435006904</v>
      </c>
      <c r="K32" s="81">
        <f>IF(RES_hh_tes_in!K32=0,"",RES_hh_tes_in!K32/RES_hh_fec_in!K32)</f>
        <v>0.78469124469836737</v>
      </c>
      <c r="L32" s="81">
        <f>IF(RES_hh_tes_in!L32=0,"",RES_hh_tes_in!L32/RES_hh_fec_in!L32)</f>
        <v>0.78647378802645207</v>
      </c>
      <c r="M32" s="81">
        <f>IF(RES_hh_tes_in!M32=0,"",RES_hh_tes_in!M32/RES_hh_fec_in!M32)</f>
        <v>0.7890224310833559</v>
      </c>
      <c r="N32" s="81">
        <f>IF(RES_hh_tes_in!N32=0,"",RES_hh_tes_in!N32/RES_hh_fec_in!N32)</f>
        <v>0.79251312021053688</v>
      </c>
      <c r="O32" s="81">
        <f>IF(RES_hh_tes_in!O32=0,"",RES_hh_tes_in!O32/RES_hh_fec_in!O32)</f>
        <v>0.797363083421751</v>
      </c>
      <c r="P32" s="81">
        <f>IF(RES_hh_tes_in!P32=0,"",RES_hh_tes_in!P32/RES_hh_fec_in!P32)</f>
        <v>0.80377695822825501</v>
      </c>
      <c r="Q32" s="81">
        <f>IF(RES_hh_tes_in!Q32=0,"",RES_hh_tes_in!Q32/RES_hh_fec_in!Q32)</f>
        <v>0.8120765747866624</v>
      </c>
      <c r="R32" s="81">
        <f>IF(RES_hh_tes_in!R32=0,"",RES_hh_tes_in!R32/RES_hh_fec_in!R32)</f>
        <v>0.82337036861978219</v>
      </c>
      <c r="S32" s="81">
        <f>IF(RES_hh_tes_in!S32=0,"",RES_hh_tes_in!S32/RES_hh_fec_in!S32)</f>
        <v>0.83750259145769235</v>
      </c>
      <c r="T32" s="81">
        <f>IF(RES_hh_tes_in!T32=0,"",RES_hh_tes_in!T32/RES_hh_fec_in!T32)</f>
        <v>0.85271670540043265</v>
      </c>
      <c r="U32" s="81">
        <f>IF(RES_hh_tes_in!U32=0,"",RES_hh_tes_in!U32/RES_hh_fec_in!U32)</f>
        <v>0.8672561725480844</v>
      </c>
      <c r="V32" s="81">
        <f>IF(RES_hh_tes_in!V32=0,"",RES_hh_tes_in!V32/RES_hh_fec_in!V32)</f>
        <v>0.87936445500070981</v>
      </c>
      <c r="W32" s="81">
        <f>IF(RES_hh_tes_in!W32=0,"",RES_hh_tes_in!W32/RES_hh_fec_in!W32)</f>
        <v>0.88843125133109624</v>
      </c>
      <c r="X32" s="81">
        <f>IF(RES_hh_tes_in!X32=0,"",RES_hh_tes_in!X32/RES_hh_fec_in!X32)</f>
        <v>0.89581628193962792</v>
      </c>
      <c r="Y32" s="81">
        <f>IF(RES_hh_tes_in!Y32=0,"",RES_hh_tes_in!Y32/RES_hh_fec_in!Y32)</f>
        <v>0.90236529624663231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3608.0057361801923</v>
      </c>
      <c r="D3" s="65">
        <f t="shared" si="0"/>
        <v>2958.4522470931047</v>
      </c>
      <c r="E3" s="65">
        <f t="shared" si="0"/>
        <v>2899.0686370816202</v>
      </c>
      <c r="F3" s="65">
        <f t="shared" si="0"/>
        <v>2471.3390471013022</v>
      </c>
      <c r="G3" s="65">
        <f t="shared" si="0"/>
        <v>2288.2518562741743</v>
      </c>
      <c r="H3" s="65">
        <f t="shared" si="0"/>
        <v>2496.0428986087145</v>
      </c>
      <c r="I3" s="65">
        <f t="shared" si="0"/>
        <v>1694.8251368828101</v>
      </c>
      <c r="J3" s="65">
        <f t="shared" si="0"/>
        <v>2444.6008203420893</v>
      </c>
      <c r="K3" s="65">
        <f t="shared" si="0"/>
        <v>1987.7607077663304</v>
      </c>
      <c r="L3" s="65">
        <f t="shared" si="0"/>
        <v>2714.8306251066647</v>
      </c>
      <c r="M3" s="65">
        <f t="shared" si="0"/>
        <v>1873.0951487768932</v>
      </c>
      <c r="N3" s="65">
        <f t="shared" si="0"/>
        <v>2537.1245271911475</v>
      </c>
      <c r="O3" s="65">
        <f t="shared" si="0"/>
        <v>2132.0724036816391</v>
      </c>
      <c r="P3" s="65">
        <f t="shared" si="0"/>
        <v>1859.1137718673338</v>
      </c>
      <c r="Q3" s="65">
        <f t="shared" si="0"/>
        <v>2283.3124226995301</v>
      </c>
      <c r="R3" s="65">
        <f t="shared" ref="R3:V3" si="1">SUM(R4,R15,R17,R27)</f>
        <v>1569.460737587598</v>
      </c>
      <c r="S3" s="65">
        <f t="shared" si="1"/>
        <v>1495.2744741715276</v>
      </c>
      <c r="T3" s="65">
        <f t="shared" si="1"/>
        <v>1422.7732268707985</v>
      </c>
      <c r="U3" s="65">
        <f t="shared" si="1"/>
        <v>1317.925099964729</v>
      </c>
      <c r="V3" s="65">
        <f t="shared" si="1"/>
        <v>1060.5547617884213</v>
      </c>
      <c r="W3" s="65">
        <f t="shared" ref="W3:Y3" si="2">SUM(W4,W15,W17,W27)</f>
        <v>647.34095750918311</v>
      </c>
      <c r="X3" s="65">
        <f t="shared" si="2"/>
        <v>644.47933929775184</v>
      </c>
      <c r="Y3" s="65">
        <f t="shared" si="2"/>
        <v>513.33712464254859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3247.3384179410295</v>
      </c>
      <c r="D4" s="69">
        <f t="shared" si="3"/>
        <v>2582.2119992945031</v>
      </c>
      <c r="E4" s="69">
        <f t="shared" si="3"/>
        <v>2524.1492739172454</v>
      </c>
      <c r="F4" s="69">
        <f t="shared" si="3"/>
        <v>2147.3592421554981</v>
      </c>
      <c r="G4" s="69">
        <f t="shared" si="3"/>
        <v>1983.5121445949744</v>
      </c>
      <c r="H4" s="69">
        <f t="shared" si="3"/>
        <v>2129.2308398435775</v>
      </c>
      <c r="I4" s="69">
        <f t="shared" si="3"/>
        <v>1385.4945234285583</v>
      </c>
      <c r="J4" s="69">
        <f t="shared" si="3"/>
        <v>2033.8658349216496</v>
      </c>
      <c r="K4" s="69">
        <f t="shared" si="3"/>
        <v>1700.1006123501193</v>
      </c>
      <c r="L4" s="69">
        <f t="shared" si="3"/>
        <v>2353.1353484853835</v>
      </c>
      <c r="M4" s="69">
        <f t="shared" si="3"/>
        <v>1616.6303358193154</v>
      </c>
      <c r="N4" s="69">
        <f t="shared" si="3"/>
        <v>2205.1074190878298</v>
      </c>
      <c r="O4" s="69">
        <f t="shared" si="3"/>
        <v>1953.1163394689468</v>
      </c>
      <c r="P4" s="69">
        <f t="shared" si="3"/>
        <v>1641.4645416457699</v>
      </c>
      <c r="Q4" s="69">
        <f t="shared" si="3"/>
        <v>1918.4498633432913</v>
      </c>
      <c r="R4" s="69">
        <f t="shared" ref="R4:V4" si="4">SUM(R5:R14)</f>
        <v>1244.1002947867319</v>
      </c>
      <c r="S4" s="69">
        <f t="shared" si="4"/>
        <v>1137.8127421630643</v>
      </c>
      <c r="T4" s="69">
        <f t="shared" si="4"/>
        <v>1082.2948606291202</v>
      </c>
      <c r="U4" s="69">
        <f t="shared" si="4"/>
        <v>1020.4235820113222</v>
      </c>
      <c r="V4" s="69">
        <f t="shared" si="4"/>
        <v>893.66313392096458</v>
      </c>
      <c r="W4" s="69">
        <f t="shared" ref="W4:Y4" si="5">SUM(W5:W14)</f>
        <v>447.93728657212102</v>
      </c>
      <c r="X4" s="69">
        <f t="shared" si="5"/>
        <v>433.40447134474914</v>
      </c>
      <c r="Y4" s="69">
        <f t="shared" si="5"/>
        <v>320.08500096997784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51.011191391823502</v>
      </c>
      <c r="D5" s="72">
        <v>25.121335583004747</v>
      </c>
      <c r="E5" s="72">
        <v>62.418148732938661</v>
      </c>
      <c r="F5" s="72">
        <v>63.280641627800833</v>
      </c>
      <c r="G5" s="72">
        <v>62.834183385572224</v>
      </c>
      <c r="H5" s="72">
        <v>100.25392390862437</v>
      </c>
      <c r="I5" s="72">
        <v>106.91777582029664</v>
      </c>
      <c r="J5" s="72">
        <v>93.237450306925311</v>
      </c>
      <c r="K5" s="72">
        <v>99.202295915627801</v>
      </c>
      <c r="L5" s="72">
        <v>145.69868605916173</v>
      </c>
      <c r="M5" s="72">
        <v>99.371380484332263</v>
      </c>
      <c r="N5" s="72">
        <v>44.565774126406815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11.407212824260192</v>
      </c>
      <c r="X5" s="72">
        <v>16.193434618732798</v>
      </c>
      <c r="Y5" s="72">
        <v>18.758683064316998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57.474202363494413</v>
      </c>
      <c r="D6" s="72">
        <v>47.186373947632873</v>
      </c>
      <c r="E6" s="72">
        <v>41.413779448182886</v>
      </c>
      <c r="F6" s="72">
        <v>61.361170544024361</v>
      </c>
      <c r="G6" s="72">
        <v>53.051284202486741</v>
      </c>
      <c r="H6" s="72">
        <v>50.380607906654532</v>
      </c>
      <c r="I6" s="72">
        <v>24.85552463029131</v>
      </c>
      <c r="J6" s="72">
        <v>39.080438060987127</v>
      </c>
      <c r="K6" s="72">
        <v>40.278885957340563</v>
      </c>
      <c r="L6" s="72">
        <v>62.926258274513714</v>
      </c>
      <c r="M6" s="72">
        <v>47.188776654676566</v>
      </c>
      <c r="N6" s="72">
        <v>39.156839249470458</v>
      </c>
      <c r="O6" s="72">
        <v>44.492335446559146</v>
      </c>
      <c r="P6" s="72">
        <v>22.4864006110374</v>
      </c>
      <c r="Q6" s="72">
        <v>26.02177998909341</v>
      </c>
      <c r="R6" s="72">
        <v>31.466730543595695</v>
      </c>
      <c r="S6" s="72">
        <v>20.365365987977199</v>
      </c>
      <c r="T6" s="72">
        <v>40.939591194742697</v>
      </c>
      <c r="U6" s="72">
        <v>34.885929590470326</v>
      </c>
      <c r="V6" s="72">
        <v>35.889319766459003</v>
      </c>
      <c r="W6" s="72">
        <v>8.0624351518498756</v>
      </c>
      <c r="X6" s="72">
        <v>9.3466113564847912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1455.288534098959</v>
      </c>
      <c r="D7" s="72">
        <v>937.61092637049865</v>
      </c>
      <c r="E7" s="72">
        <v>947.58900555629373</v>
      </c>
      <c r="F7" s="72">
        <v>809.06558639946854</v>
      </c>
      <c r="G7" s="72">
        <v>811.35992414940404</v>
      </c>
      <c r="H7" s="72">
        <v>949.34327418473072</v>
      </c>
      <c r="I7" s="72">
        <v>359.03316071462757</v>
      </c>
      <c r="J7" s="72">
        <v>795.61008870721867</v>
      </c>
      <c r="K7" s="72">
        <v>605.50702177219387</v>
      </c>
      <c r="L7" s="72">
        <v>883.26382125956684</v>
      </c>
      <c r="M7" s="72">
        <v>805.89415301924782</v>
      </c>
      <c r="N7" s="72">
        <v>1077.2464850452195</v>
      </c>
      <c r="O7" s="72">
        <v>1145.872903281786</v>
      </c>
      <c r="P7" s="72">
        <v>730.22448974617475</v>
      </c>
      <c r="Q7" s="72">
        <v>292.77072618476728</v>
      </c>
      <c r="R7" s="72">
        <v>99.723254729298048</v>
      </c>
      <c r="S7" s="72">
        <v>269.25665654837871</v>
      </c>
      <c r="T7" s="72">
        <v>270.45798483431338</v>
      </c>
      <c r="U7" s="72">
        <v>382.06422680583938</v>
      </c>
      <c r="V7" s="72">
        <v>251.68599943628283</v>
      </c>
      <c r="W7" s="72">
        <v>69.419820262350228</v>
      </c>
      <c r="X7" s="72">
        <v>197.85050476063623</v>
      </c>
      <c r="Y7" s="72">
        <v>207.98016303530258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1683.5644900867526</v>
      </c>
      <c r="D8" s="72">
        <v>1572.2933633933669</v>
      </c>
      <c r="E8" s="72">
        <v>1472.7283401798302</v>
      </c>
      <c r="F8" s="72">
        <v>1213.6518435842042</v>
      </c>
      <c r="G8" s="72">
        <v>1056.2667528575114</v>
      </c>
      <c r="H8" s="72">
        <v>1029.2530338435679</v>
      </c>
      <c r="I8" s="72">
        <v>894.68806226334266</v>
      </c>
      <c r="J8" s="72">
        <v>1105.9378578465185</v>
      </c>
      <c r="K8" s="72">
        <v>955.11240870495692</v>
      </c>
      <c r="L8" s="72">
        <v>1261.2465828921411</v>
      </c>
      <c r="M8" s="72">
        <v>664.17602566105859</v>
      </c>
      <c r="N8" s="72">
        <v>1044.1383206667331</v>
      </c>
      <c r="O8" s="72">
        <v>762.75110074060171</v>
      </c>
      <c r="P8" s="72">
        <v>888.75365128855776</v>
      </c>
      <c r="Q8" s="72">
        <v>1599.6573571694307</v>
      </c>
      <c r="R8" s="72">
        <v>1112.9103095138382</v>
      </c>
      <c r="S8" s="72">
        <v>848.19071962670841</v>
      </c>
      <c r="T8" s="72">
        <v>770.89728460006404</v>
      </c>
      <c r="U8" s="72">
        <v>603.4734256150125</v>
      </c>
      <c r="V8" s="72">
        <v>606.08781471822272</v>
      </c>
      <c r="W8" s="72">
        <v>359.0478183336607</v>
      </c>
      <c r="X8" s="72">
        <v>210.01392060889532</v>
      </c>
      <c r="Y8" s="72">
        <v>93.34615487035822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359.73509662579511</v>
      </c>
      <c r="D17" s="69">
        <f t="shared" si="7"/>
        <v>374.50224181272557</v>
      </c>
      <c r="E17" s="69">
        <f t="shared" si="7"/>
        <v>373.2806457332706</v>
      </c>
      <c r="F17" s="69">
        <f t="shared" si="7"/>
        <v>322.65835618626255</v>
      </c>
      <c r="G17" s="69">
        <f t="shared" si="7"/>
        <v>303.48853641778572</v>
      </c>
      <c r="H17" s="69">
        <f t="shared" si="7"/>
        <v>365.35699264265497</v>
      </c>
      <c r="I17" s="69">
        <f t="shared" si="7"/>
        <v>308.03726377239616</v>
      </c>
      <c r="J17" s="69">
        <f t="shared" si="7"/>
        <v>407.08141558451337</v>
      </c>
      <c r="K17" s="69">
        <f t="shared" si="7"/>
        <v>284.9136285974339</v>
      </c>
      <c r="L17" s="69">
        <f t="shared" si="7"/>
        <v>358.55592007521989</v>
      </c>
      <c r="M17" s="69">
        <f t="shared" si="7"/>
        <v>254.29788227979037</v>
      </c>
      <c r="N17" s="69">
        <f t="shared" si="7"/>
        <v>328.83412992243609</v>
      </c>
      <c r="O17" s="69">
        <f t="shared" si="7"/>
        <v>176.6809270354118</v>
      </c>
      <c r="P17" s="69">
        <f t="shared" si="7"/>
        <v>215.31576755149072</v>
      </c>
      <c r="Q17" s="69">
        <f t="shared" si="7"/>
        <v>361.9410543701307</v>
      </c>
      <c r="R17" s="69">
        <f t="shared" ref="R17:V17" si="8">SUM(R18:R26)</f>
        <v>322.52452162166423</v>
      </c>
      <c r="S17" s="69">
        <f t="shared" si="8"/>
        <v>353.48889604989756</v>
      </c>
      <c r="T17" s="69">
        <f t="shared" si="8"/>
        <v>335.9265671772323</v>
      </c>
      <c r="U17" s="69">
        <f t="shared" si="8"/>
        <v>293.23174683129395</v>
      </c>
      <c r="V17" s="69">
        <f t="shared" si="8"/>
        <v>164.51271847679584</v>
      </c>
      <c r="W17" s="69">
        <f t="shared" ref="W17:Y17" si="9">SUM(W18:W26)</f>
        <v>197.38119788277223</v>
      </c>
      <c r="X17" s="69">
        <f t="shared" si="9"/>
        <v>210.60465870505931</v>
      </c>
      <c r="Y17" s="69">
        <f t="shared" si="9"/>
        <v>192.6571244434019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7.3349631063309433</v>
      </c>
      <c r="D19" s="72">
        <v>6.6480777777961411</v>
      </c>
      <c r="E19" s="72">
        <v>9.9727088323655479</v>
      </c>
      <c r="F19" s="72">
        <v>14.503974624499994</v>
      </c>
      <c r="G19" s="72">
        <v>13.659131633068833</v>
      </c>
      <c r="H19" s="72">
        <v>16.95915633237205</v>
      </c>
      <c r="I19" s="72">
        <v>9.8054051069781458</v>
      </c>
      <c r="J19" s="72">
        <v>9.8942614564938385</v>
      </c>
      <c r="K19" s="72">
        <v>9.5427043409091592</v>
      </c>
      <c r="L19" s="72">
        <v>11.333125142469088</v>
      </c>
      <c r="M19" s="72">
        <v>10.712959535382257</v>
      </c>
      <c r="N19" s="72">
        <v>6.0455067914938914</v>
      </c>
      <c r="O19" s="72">
        <v>3.1010538714249112</v>
      </c>
      <c r="P19" s="72">
        <v>10.049103697307013</v>
      </c>
      <c r="Q19" s="72">
        <v>5.7568245271977574</v>
      </c>
      <c r="R19" s="72">
        <v>5.1350119587939975</v>
      </c>
      <c r="S19" s="72">
        <v>8.4806724813011769</v>
      </c>
      <c r="T19" s="72">
        <v>20.17106930769944</v>
      </c>
      <c r="U19" s="72">
        <v>11.030115406251735</v>
      </c>
      <c r="V19" s="72">
        <v>8.6210005936671461</v>
      </c>
      <c r="W19" s="72">
        <v>6.8781555931828171</v>
      </c>
      <c r="X19" s="72">
        <v>7.3996714783124284</v>
      </c>
      <c r="Y19" s="72">
        <v>1.8381317002945536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151.78934633732746</v>
      </c>
      <c r="D20" s="72">
        <v>113.22115052672454</v>
      </c>
      <c r="E20" s="72">
        <v>117.37605253398158</v>
      </c>
      <c r="F20" s="72">
        <v>100.53735652009883</v>
      </c>
      <c r="G20" s="72">
        <v>107.20383388901556</v>
      </c>
      <c r="H20" s="72">
        <v>143.70462970153289</v>
      </c>
      <c r="I20" s="72">
        <v>76.614771444569371</v>
      </c>
      <c r="J20" s="72">
        <v>171.54731430425372</v>
      </c>
      <c r="K20" s="72">
        <v>105.37339808421044</v>
      </c>
      <c r="L20" s="72">
        <v>144.9978655984691</v>
      </c>
      <c r="M20" s="72">
        <v>111.8940897376485</v>
      </c>
      <c r="N20" s="72">
        <v>136.41634605547486</v>
      </c>
      <c r="O20" s="72">
        <v>48.121213810392049</v>
      </c>
      <c r="P20" s="72">
        <v>23.150836575747633</v>
      </c>
      <c r="Q20" s="72">
        <v>18.656896771285744</v>
      </c>
      <c r="R20" s="72">
        <v>27.103323764114691</v>
      </c>
      <c r="S20" s="72">
        <v>87.035431418791276</v>
      </c>
      <c r="T20" s="72">
        <v>88.353410886403154</v>
      </c>
      <c r="U20" s="72">
        <v>114.83742000809947</v>
      </c>
      <c r="V20" s="72">
        <v>22.409206171234676</v>
      </c>
      <c r="W20" s="72">
        <v>28.913997601942814</v>
      </c>
      <c r="X20" s="72">
        <v>85.086849656769019</v>
      </c>
      <c r="Y20" s="72">
        <v>148.69304673676388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200.61078718213673</v>
      </c>
      <c r="D21" s="72">
        <v>254.63301350820487</v>
      </c>
      <c r="E21" s="72">
        <v>245.93188436692344</v>
      </c>
      <c r="F21" s="72">
        <v>207.61702504166374</v>
      </c>
      <c r="G21" s="72">
        <v>182.62557089570134</v>
      </c>
      <c r="H21" s="72">
        <v>204.69320660875002</v>
      </c>
      <c r="I21" s="72">
        <v>221.61708722084862</v>
      </c>
      <c r="J21" s="72">
        <v>225.63983982376578</v>
      </c>
      <c r="K21" s="72">
        <v>169.99752617231428</v>
      </c>
      <c r="L21" s="72">
        <v>202.22492933428171</v>
      </c>
      <c r="M21" s="72">
        <v>131.69083300675962</v>
      </c>
      <c r="N21" s="72">
        <v>186.37227707546737</v>
      </c>
      <c r="O21" s="72">
        <v>125.45865935359484</v>
      </c>
      <c r="P21" s="72">
        <v>182.11582727843609</v>
      </c>
      <c r="Q21" s="72">
        <v>337.52733307164721</v>
      </c>
      <c r="R21" s="72">
        <v>290.28618589875555</v>
      </c>
      <c r="S21" s="72">
        <v>257.97279214980512</v>
      </c>
      <c r="T21" s="72">
        <v>227.40208698312972</v>
      </c>
      <c r="U21" s="72">
        <v>167.36421141694274</v>
      </c>
      <c r="V21" s="72">
        <v>133.48251171189401</v>
      </c>
      <c r="W21" s="72">
        <v>161.58904468764661</v>
      </c>
      <c r="X21" s="72">
        <v>118.11813756997785</v>
      </c>
      <c r="Y21" s="72">
        <v>42.125946006343476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0.9322216133676362</v>
      </c>
      <c r="D27" s="69">
        <f t="shared" si="10"/>
        <v>1.7380059858761252</v>
      </c>
      <c r="E27" s="69">
        <f t="shared" si="10"/>
        <v>1.6387174311041592</v>
      </c>
      <c r="F27" s="69">
        <f t="shared" si="10"/>
        <v>1.3214487595413644</v>
      </c>
      <c r="G27" s="69">
        <f t="shared" si="10"/>
        <v>1.2511752614143234</v>
      </c>
      <c r="H27" s="69">
        <f t="shared" si="10"/>
        <v>1.455066122481893</v>
      </c>
      <c r="I27" s="69">
        <f t="shared" si="10"/>
        <v>1.2933496818554151</v>
      </c>
      <c r="J27" s="69">
        <f t="shared" si="10"/>
        <v>3.6535698359262496</v>
      </c>
      <c r="K27" s="69">
        <f t="shared" si="10"/>
        <v>2.7464668187772294</v>
      </c>
      <c r="L27" s="69">
        <f t="shared" si="10"/>
        <v>3.13935654606101</v>
      </c>
      <c r="M27" s="69">
        <f t="shared" si="10"/>
        <v>2.1669306777873771</v>
      </c>
      <c r="N27" s="69">
        <f t="shared" si="10"/>
        <v>3.1829781808814772</v>
      </c>
      <c r="O27" s="69">
        <f t="shared" si="10"/>
        <v>2.275137177280484</v>
      </c>
      <c r="P27" s="69">
        <f t="shared" si="10"/>
        <v>2.3334626700731089</v>
      </c>
      <c r="Q27" s="69">
        <f t="shared" si="10"/>
        <v>2.9215049861083511</v>
      </c>
      <c r="R27" s="69">
        <f t="shared" ref="R27:V27" si="11">SUM(R28:R32)</f>
        <v>2.8359211792019909</v>
      </c>
      <c r="S27" s="69">
        <f t="shared" si="11"/>
        <v>3.9728359585658173</v>
      </c>
      <c r="T27" s="69">
        <f t="shared" si="11"/>
        <v>4.5517990644458797</v>
      </c>
      <c r="U27" s="69">
        <f t="shared" si="11"/>
        <v>4.2697711221128323</v>
      </c>
      <c r="V27" s="69">
        <f t="shared" si="11"/>
        <v>2.3789093906607954</v>
      </c>
      <c r="W27" s="69">
        <f t="shared" ref="W27:Y27" si="12">SUM(W28:W32)</f>
        <v>2.0224730542898759</v>
      </c>
      <c r="X27" s="69">
        <f t="shared" si="12"/>
        <v>0.47020924794341934</v>
      </c>
      <c r="Y27" s="69">
        <f t="shared" si="12"/>
        <v>0.594999229168791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0.9322216133676362</v>
      </c>
      <c r="D30" s="72">
        <v>1.7380059858761252</v>
      </c>
      <c r="E30" s="72">
        <v>1.6387174311041592</v>
      </c>
      <c r="F30" s="72">
        <v>1.3214487595413644</v>
      </c>
      <c r="G30" s="72">
        <v>1.2511752614143234</v>
      </c>
      <c r="H30" s="72">
        <v>1.455066122481893</v>
      </c>
      <c r="I30" s="72">
        <v>1.2933496818554151</v>
      </c>
      <c r="J30" s="72">
        <v>3.6535698359262496</v>
      </c>
      <c r="K30" s="72">
        <v>2.7464668187772294</v>
      </c>
      <c r="L30" s="72">
        <v>3.13935654606101</v>
      </c>
      <c r="M30" s="72">
        <v>2.1669306777873771</v>
      </c>
      <c r="N30" s="72">
        <v>3.1829781808814772</v>
      </c>
      <c r="O30" s="72">
        <v>2.275137177280484</v>
      </c>
      <c r="P30" s="72">
        <v>2.3334626700731089</v>
      </c>
      <c r="Q30" s="72">
        <v>2.9215049861083511</v>
      </c>
      <c r="R30" s="72">
        <v>2.8359211792019909</v>
      </c>
      <c r="S30" s="72">
        <v>3.9728359585658173</v>
      </c>
      <c r="T30" s="72">
        <v>4.5517990644458797</v>
      </c>
      <c r="U30" s="72">
        <v>4.2697711221128323</v>
      </c>
      <c r="V30" s="72">
        <v>2.3789093906607954</v>
      </c>
      <c r="W30" s="72">
        <v>2.0224730542898759</v>
      </c>
      <c r="X30" s="72">
        <v>0.47020924794341934</v>
      </c>
      <c r="Y30" s="72">
        <v>0.594999229168791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19877.168194007667</v>
      </c>
      <c r="D3" s="65">
        <f>IF(RES_hh_fec_in!D3=0,0,1000*11630*RES_hh_fec_in!D3/RES_hh_num_in!D3)</f>
        <v>17509.108844936785</v>
      </c>
      <c r="E3" s="65">
        <f>IF(RES_hh_fec_in!E3=0,0,1000*11630*RES_hh_fec_in!E3/RES_hh_num_in!E3)</f>
        <v>17500.515132535162</v>
      </c>
      <c r="F3" s="65">
        <f>IF(RES_hh_fec_in!F3=0,0,1000*11630*RES_hh_fec_in!F3/RES_hh_num_in!F3)</f>
        <v>16958.387364915561</v>
      </c>
      <c r="G3" s="65">
        <f>IF(RES_hh_fec_in!G3=0,0,1000*11630*RES_hh_fec_in!G3/RES_hh_num_in!G3)</f>
        <v>15916.806702377264</v>
      </c>
      <c r="H3" s="65">
        <f>IF(RES_hh_fec_in!H3=0,0,1000*11630*RES_hh_fec_in!H3/RES_hh_num_in!H3)</f>
        <v>14144.172186336953</v>
      </c>
      <c r="I3" s="65">
        <f>IF(RES_hh_fec_in!I3=0,0,1000*11630*RES_hh_fec_in!I3/RES_hh_num_in!I3)</f>
        <v>12082.147415276722</v>
      </c>
      <c r="J3" s="65">
        <f>IF(RES_hh_fec_in!J3=0,0,1000*11630*RES_hh_fec_in!J3/RES_hh_num_in!J3)</f>
        <v>12169.271614165105</v>
      </c>
      <c r="K3" s="65">
        <f>IF(RES_hh_fec_in!K3=0,0,1000*11630*RES_hh_fec_in!K3/RES_hh_num_in!K3)</f>
        <v>13246.403128424183</v>
      </c>
      <c r="L3" s="65">
        <f>IF(RES_hh_fec_in!L3=0,0,1000*11630*RES_hh_fec_in!L3/RES_hh_num_in!L3)</f>
        <v>15268.682938000115</v>
      </c>
      <c r="M3" s="65">
        <f>IF(RES_hh_fec_in!M3=0,0,1000*11630*RES_hh_fec_in!M3/RES_hh_num_in!M3)</f>
        <v>13726.123028447646</v>
      </c>
      <c r="N3" s="65">
        <f>IF(RES_hh_fec_in!N3=0,0,1000*11630*RES_hh_fec_in!N3/RES_hh_num_in!N3)</f>
        <v>14121.743748202834</v>
      </c>
      <c r="O3" s="65">
        <f>IF(RES_hh_fec_in!O3=0,0,1000*11630*RES_hh_fec_in!O3/RES_hh_num_in!O3)</f>
        <v>15223.516484270645</v>
      </c>
      <c r="P3" s="65">
        <f>IF(RES_hh_fec_in!P3=0,0,1000*11630*RES_hh_fec_in!P3/RES_hh_num_in!P3)</f>
        <v>11229.870489490051</v>
      </c>
      <c r="Q3" s="65">
        <f>IF(RES_hh_fec_in!Q3=0,0,1000*11630*RES_hh_fec_in!Q3/RES_hh_num_in!Q3)</f>
        <v>10852.175423939401</v>
      </c>
      <c r="R3" s="65">
        <f>IF(RES_hh_fec_in!R3=0,0,1000*11630*RES_hh_fec_in!R3/RES_hh_num_in!R3)</f>
        <v>9121.6637887638972</v>
      </c>
      <c r="S3" s="65">
        <f>IF(RES_hh_fec_in!S3=0,0,1000*11630*RES_hh_fec_in!S3/RES_hh_num_in!S3)</f>
        <v>8414.8406492198137</v>
      </c>
      <c r="T3" s="65">
        <f>IF(RES_hh_fec_in!T3=0,0,1000*11630*RES_hh_fec_in!T3/RES_hh_num_in!T3)</f>
        <v>8460.2017178977076</v>
      </c>
      <c r="U3" s="65">
        <f>IF(RES_hh_fec_in!U3=0,0,1000*11630*RES_hh_fec_in!U3/RES_hh_num_in!U3)</f>
        <v>8965.4411242275401</v>
      </c>
      <c r="V3" s="65">
        <f>IF(RES_hh_fec_in!V3=0,0,1000*11630*RES_hh_fec_in!V3/RES_hh_num_in!V3)</f>
        <v>9144.0419002778326</v>
      </c>
      <c r="W3" s="65">
        <f>IF(RES_hh_fec_in!W3=0,0,1000*11630*RES_hh_fec_in!W3/RES_hh_num_in!W3)</f>
        <v>6522.3658685992286</v>
      </c>
      <c r="X3" s="65">
        <f>IF(RES_hh_fec_in!X3=0,0,1000*11630*RES_hh_fec_in!X3/RES_hh_num_in!X3)</f>
        <v>5873.3577229175999</v>
      </c>
      <c r="Y3" s="65">
        <f>IF(RES_hh_fec_in!Y3=0,0,1000*11630*RES_hh_fec_in!Y3/RES_hh_num_in!Y3)</f>
        <v>4577.4320426476115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16769.814557422716</v>
      </c>
      <c r="D4" s="69">
        <f>IF(RES_hh_fec_in!D4=0,0,1000*11630*RES_hh_fec_in!D4/RES_hh_num_in!D4)</f>
        <v>14337.152667516328</v>
      </c>
      <c r="E4" s="69">
        <f>IF(RES_hh_fec_in!E4=0,0,1000*11630*RES_hh_fec_in!E4/RES_hh_num_in!E4)</f>
        <v>14254.155095018161</v>
      </c>
      <c r="F4" s="69">
        <f>IF(RES_hh_fec_in!F4=0,0,1000*11630*RES_hh_fec_in!F4/RES_hh_num_in!F4)</f>
        <v>13657.109926052188</v>
      </c>
      <c r="G4" s="69">
        <f>IF(RES_hh_fec_in!G4=0,0,1000*11630*RES_hh_fec_in!G4/RES_hh_num_in!G4)</f>
        <v>12625.187271653327</v>
      </c>
      <c r="H4" s="69">
        <f>IF(RES_hh_fec_in!H4=0,0,1000*11630*RES_hh_fec_in!H4/RES_hh_num_in!H4)</f>
        <v>10886.48238683692</v>
      </c>
      <c r="I4" s="69">
        <f>IF(RES_hh_fec_in!I4=0,0,1000*11630*RES_hh_fec_in!I4/RES_hh_num_in!I4)</f>
        <v>8893.6310350591775</v>
      </c>
      <c r="J4" s="69">
        <f>IF(RES_hh_fec_in!J4=0,0,1000*11630*RES_hh_fec_in!J4/RES_hh_num_in!J4)</f>
        <v>9033.2653177768534</v>
      </c>
      <c r="K4" s="69">
        <f>IF(RES_hh_fec_in!K4=0,0,1000*11630*RES_hh_fec_in!K4/RES_hh_num_in!K4)</f>
        <v>10175.049506411286</v>
      </c>
      <c r="L4" s="69">
        <f>IF(RES_hh_fec_in!L4=0,0,1000*11630*RES_hh_fec_in!L4/RES_hh_num_in!L4)</f>
        <v>12084.299511818524</v>
      </c>
      <c r="M4" s="69">
        <f>IF(RES_hh_fec_in!M4=0,0,1000*11630*RES_hh_fec_in!M4/RES_hh_num_in!M4)</f>
        <v>10649.497250437642</v>
      </c>
      <c r="N4" s="69">
        <f>IF(RES_hh_fec_in!N4=0,0,1000*11630*RES_hh_fec_in!N4/RES_hh_num_in!N4)</f>
        <v>11102.351815156833</v>
      </c>
      <c r="O4" s="69">
        <f>IF(RES_hh_fec_in!O4=0,0,1000*11630*RES_hh_fec_in!O4/RES_hh_num_in!O4)</f>
        <v>12424.172643282003</v>
      </c>
      <c r="P4" s="69">
        <f>IF(RES_hh_fec_in!P4=0,0,1000*11630*RES_hh_fec_in!P4/RES_hh_num_in!P4)</f>
        <v>8657.0874078129436</v>
      </c>
      <c r="Q4" s="69">
        <f>IF(RES_hh_fec_in!Q4=0,0,1000*11630*RES_hh_fec_in!Q4/RES_hh_num_in!Q4)</f>
        <v>8327.6298312190411</v>
      </c>
      <c r="R4" s="69">
        <f>IF(RES_hh_fec_in!R4=0,0,1000*11630*RES_hh_fec_in!R4/RES_hh_num_in!R4)</f>
        <v>6600.2653839586819</v>
      </c>
      <c r="S4" s="69">
        <f>IF(RES_hh_fec_in!S4=0,0,1000*11630*RES_hh_fec_in!S4/RES_hh_num_in!S4)</f>
        <v>5784.0960756758514</v>
      </c>
      <c r="T4" s="69">
        <f>IF(RES_hh_fec_in!T4=0,0,1000*11630*RES_hh_fec_in!T4/RES_hh_num_in!T4)</f>
        <v>5770.0389083563696</v>
      </c>
      <c r="U4" s="69">
        <f>IF(RES_hh_fec_in!U4=0,0,1000*11630*RES_hh_fec_in!U4/RES_hh_num_in!U4)</f>
        <v>6344.1068792417</v>
      </c>
      <c r="V4" s="69">
        <f>IF(RES_hh_fec_in!V4=0,0,1000*11630*RES_hh_fec_in!V4/RES_hh_num_in!V4)</f>
        <v>6631.3171727925637</v>
      </c>
      <c r="W4" s="69">
        <f>IF(RES_hh_fec_in!W4=0,0,1000*11630*RES_hh_fec_in!W4/RES_hh_num_in!W4)</f>
        <v>3935.8140887465593</v>
      </c>
      <c r="X4" s="69">
        <f>IF(RES_hh_fec_in!X4=0,0,1000*11630*RES_hh_fec_in!X4/RES_hh_num_in!X4)</f>
        <v>3120.3062464979057</v>
      </c>
      <c r="Y4" s="69">
        <f>IF(RES_hh_fec_in!Y4=0,0,1000*11630*RES_hh_fec_in!Y4/RES_hh_num_in!Y4)</f>
        <v>2101.588262773842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15206.816650200759</v>
      </c>
      <c r="D5" s="72">
        <f>IF(RES_hh_fec_in!D5=0,0,1000*11630*RES_hh_fec_in!D5/RES_hh_num_in!D5)</f>
        <v>12110.96466041936</v>
      </c>
      <c r="E5" s="72">
        <f>IF(RES_hh_fec_in!E5=0,0,1000*11630*RES_hh_fec_in!E5/RES_hh_num_in!E5)</f>
        <v>12704.871547474466</v>
      </c>
      <c r="F5" s="72">
        <f>IF(RES_hh_fec_in!F5=0,0,1000*11630*RES_hh_fec_in!F5/RES_hh_num_in!F5)</f>
        <v>10669.793558544387</v>
      </c>
      <c r="G5" s="72">
        <f>IF(RES_hh_fec_in!G5=0,0,1000*11630*RES_hh_fec_in!G5/RES_hh_num_in!G5)</f>
        <v>10444.29815720425</v>
      </c>
      <c r="H5" s="72">
        <f>IF(RES_hh_fec_in!H5=0,0,1000*11630*RES_hh_fec_in!H5/RES_hh_num_in!H5)</f>
        <v>9646.7548612981118</v>
      </c>
      <c r="I5" s="72">
        <f>IF(RES_hh_fec_in!I5=0,0,1000*11630*RES_hh_fec_in!I5/RES_hh_num_in!I5)</f>
        <v>9853.4029108527102</v>
      </c>
      <c r="J5" s="72">
        <f>IF(RES_hh_fec_in!J5=0,0,1000*11630*RES_hh_fec_in!J5/RES_hh_num_in!J5)</f>
        <v>7384.744666299709</v>
      </c>
      <c r="K5" s="72">
        <f>IF(RES_hh_fec_in!K5=0,0,1000*11630*RES_hh_fec_in!K5/RES_hh_num_in!K5)</f>
        <v>8337.6030871498115</v>
      </c>
      <c r="L5" s="72">
        <f>IF(RES_hh_fec_in!L5=0,0,1000*11630*RES_hh_fec_in!L5/RES_hh_num_in!L5)</f>
        <v>13208.235158979829</v>
      </c>
      <c r="M5" s="72">
        <f>IF(RES_hh_fec_in!M5=0,0,1000*11630*RES_hh_fec_in!M5/RES_hh_num_in!M5)</f>
        <v>12057.906029818801</v>
      </c>
      <c r="N5" s="72">
        <f>IF(RES_hh_fec_in!N5=0,0,1000*11630*RES_hh_fec_in!N5/RES_hh_num_in!N5)</f>
        <v>10266.309653506962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4018.5810183264066</v>
      </c>
      <c r="X5" s="72">
        <f>IF(RES_hh_fec_in!X5=0,0,1000*11630*RES_hh_fec_in!X5/RES_hh_num_in!X5)</f>
        <v>2948.2369699615347</v>
      </c>
      <c r="Y5" s="72">
        <f>IF(RES_hh_fec_in!Y5=0,0,1000*11630*RES_hh_fec_in!Y5/RES_hh_num_in!Y5)</f>
        <v>2377.0842505764831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18143.562878709919</v>
      </c>
      <c r="D6" s="72">
        <f>IF(RES_hh_fec_in!D6=0,0,1000*11630*RES_hh_fec_in!D6/RES_hh_num_in!D6)</f>
        <v>14845.84591304232</v>
      </c>
      <c r="E6" s="72">
        <f>IF(RES_hh_fec_in!E6=0,0,1000*11630*RES_hh_fec_in!E6/RES_hh_num_in!E6)</f>
        <v>12942.7130381733</v>
      </c>
      <c r="F6" s="72">
        <f>IF(RES_hh_fec_in!F6=0,0,1000*11630*RES_hh_fec_in!F6/RES_hh_num_in!F6)</f>
        <v>17333.363158811266</v>
      </c>
      <c r="G6" s="72">
        <f>IF(RES_hh_fec_in!G6=0,0,1000*11630*RES_hh_fec_in!G6/RES_hh_num_in!G6)</f>
        <v>14482.294869684214</v>
      </c>
      <c r="H6" s="72">
        <f>IF(RES_hh_fec_in!H6=0,0,1000*11630*RES_hh_fec_in!H6/RES_hh_num_in!H6)</f>
        <v>13063.832243067398</v>
      </c>
      <c r="I6" s="72">
        <f>IF(RES_hh_fec_in!I6=0,0,1000*11630*RES_hh_fec_in!I6/RES_hh_num_in!I6)</f>
        <v>8152.7889120748287</v>
      </c>
      <c r="J6" s="72">
        <f>IF(RES_hh_fec_in!J6=0,0,1000*11630*RES_hh_fec_in!J6/RES_hh_num_in!J6)</f>
        <v>9654.2794018393924</v>
      </c>
      <c r="K6" s="72">
        <f>IF(RES_hh_fec_in!K6=0,0,1000*11630*RES_hh_fec_in!K6/RES_hh_num_in!K6)</f>
        <v>11355.430449910358</v>
      </c>
      <c r="L6" s="72">
        <f>IF(RES_hh_fec_in!L6=0,0,1000*11630*RES_hh_fec_in!L6/RES_hh_num_in!L6)</f>
        <v>13201.150153618602</v>
      </c>
      <c r="M6" s="72">
        <f>IF(RES_hh_fec_in!M6=0,0,1000*11630*RES_hh_fec_in!M6/RES_hh_num_in!M6)</f>
        <v>12789.118584778082</v>
      </c>
      <c r="N6" s="72">
        <f>IF(RES_hh_fec_in!N6=0,0,1000*11630*RES_hh_fec_in!N6/RES_hh_num_in!N6)</f>
        <v>11233.339263004329</v>
      </c>
      <c r="O6" s="72">
        <f>IF(RES_hh_fec_in!O6=0,0,1000*11630*RES_hh_fec_in!O6/RES_hh_num_in!O6)</f>
        <v>14026.312247441632</v>
      </c>
      <c r="P6" s="72">
        <f>IF(RES_hh_fec_in!P6=0,0,1000*11630*RES_hh_fec_in!P6/RES_hh_num_in!P6)</f>
        <v>10670.3957488628</v>
      </c>
      <c r="Q6" s="72">
        <f>IF(RES_hh_fec_in!Q6=0,0,1000*11630*RES_hh_fec_in!Q6/RES_hh_num_in!Q6)</f>
        <v>8120.8457441120054</v>
      </c>
      <c r="R6" s="72">
        <f>IF(RES_hh_fec_in!R6=0,0,1000*11630*RES_hh_fec_in!R6/RES_hh_num_in!R6)</f>
        <v>7567.4581515032405</v>
      </c>
      <c r="S6" s="72">
        <f>IF(RES_hh_fec_in!S6=0,0,1000*11630*RES_hh_fec_in!S6/RES_hh_num_in!S6)</f>
        <v>5039.1814837658021</v>
      </c>
      <c r="T6" s="72">
        <f>IF(RES_hh_fec_in!T6=0,0,1000*11630*RES_hh_fec_in!T6/RES_hh_num_in!T6)</f>
        <v>7507.7522248939176</v>
      </c>
      <c r="U6" s="72">
        <f>IF(RES_hh_fec_in!U6=0,0,1000*11630*RES_hh_fec_in!U6/RES_hh_num_in!U6)</f>
        <v>6971.458669596147</v>
      </c>
      <c r="V6" s="72">
        <f>IF(RES_hh_fec_in!V6=0,0,1000*11630*RES_hh_fec_in!V6/RES_hh_num_in!V6)</f>
        <v>8310.9611095361906</v>
      </c>
      <c r="W6" s="72">
        <f>IF(RES_hh_fec_in!W6=0,0,1000*11630*RES_hh_fec_in!W6/RES_hh_num_in!W6)</f>
        <v>4516.1367678194629</v>
      </c>
      <c r="X6" s="72">
        <f>IF(RES_hh_fec_in!X6=0,0,1000*11630*RES_hh_fec_in!X6/RES_hh_num_in!X6)</f>
        <v>4127.7586412127148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19498.854587254991</v>
      </c>
      <c r="D7" s="72">
        <f>IF(RES_hh_fec_in!D7=0,0,1000*11630*RES_hh_fec_in!D7/RES_hh_num_in!D7)</f>
        <v>16055.81860055383</v>
      </c>
      <c r="E7" s="72">
        <f>IF(RES_hh_fec_in!E7=0,0,1000*11630*RES_hh_fec_in!E7/RES_hh_num_in!E7)</f>
        <v>15971.509339483284</v>
      </c>
      <c r="F7" s="72">
        <f>IF(RES_hh_fec_in!F7=0,0,1000*11630*RES_hh_fec_in!F7/RES_hh_num_in!F7)</f>
        <v>15123.066526091414</v>
      </c>
      <c r="G7" s="72">
        <f>IF(RES_hh_fec_in!G7=0,0,1000*11630*RES_hh_fec_in!G7/RES_hh_num_in!G7)</f>
        <v>14704.282780506983</v>
      </c>
      <c r="H7" s="72">
        <f>IF(RES_hh_fec_in!H7=0,0,1000*11630*RES_hh_fec_in!H7/RES_hh_num_in!H7)</f>
        <v>13525.990152214703</v>
      </c>
      <c r="I7" s="72">
        <f>IF(RES_hh_fec_in!I7=0,0,1000*11630*RES_hh_fec_in!I7/RES_hh_num_in!I7)</f>
        <v>8379.517960968411</v>
      </c>
      <c r="J7" s="72">
        <f>IF(RES_hh_fec_in!J7=0,0,1000*11630*RES_hh_fec_in!J7/RES_hh_num_in!J7)</f>
        <v>10852.642372122431</v>
      </c>
      <c r="K7" s="72">
        <f>IF(RES_hh_fec_in!K7=0,0,1000*11630*RES_hh_fec_in!K7/RES_hh_num_in!K7)</f>
        <v>12007.780559932811</v>
      </c>
      <c r="L7" s="72">
        <f>IF(RES_hh_fec_in!L7=0,0,1000*11630*RES_hh_fec_in!L7/RES_hh_num_in!L7)</f>
        <v>13370.091782817855</v>
      </c>
      <c r="M7" s="72">
        <f>IF(RES_hh_fec_in!M7=0,0,1000*11630*RES_hh_fec_in!M7/RES_hh_num_in!M7)</f>
        <v>12104.837030773642</v>
      </c>
      <c r="N7" s="72">
        <f>IF(RES_hh_fec_in!N7=0,0,1000*11630*RES_hh_fec_in!N7/RES_hh_num_in!N7)</f>
        <v>12331.253503933534</v>
      </c>
      <c r="O7" s="72">
        <f>IF(RES_hh_fec_in!O7=0,0,1000*11630*RES_hh_fec_in!O7/RES_hh_num_in!O7)</f>
        <v>13974.467369025659</v>
      </c>
      <c r="P7" s="72">
        <f>IF(RES_hh_fec_in!P7=0,0,1000*11630*RES_hh_fec_in!P7/RES_hh_num_in!P7)</f>
        <v>10927.37190054147</v>
      </c>
      <c r="Q7" s="72">
        <f>IF(RES_hh_fec_in!Q7=0,0,1000*11630*RES_hh_fec_in!Q7/RES_hh_num_in!Q7)</f>
        <v>9862.5171515198417</v>
      </c>
      <c r="R7" s="72">
        <f>IF(RES_hh_fec_in!R7=0,0,1000*11630*RES_hh_fec_in!R7/RES_hh_num_in!R7)</f>
        <v>7269.4782777878527</v>
      </c>
      <c r="S7" s="72">
        <f>IF(RES_hh_fec_in!S7=0,0,1000*11630*RES_hh_fec_in!S7/RES_hh_num_in!S7)</f>
        <v>6675.6978899227497</v>
      </c>
      <c r="T7" s="72">
        <f>IF(RES_hh_fec_in!T7=0,0,1000*11630*RES_hh_fec_in!T7/RES_hh_num_in!T7)</f>
        <v>5969.7677212605813</v>
      </c>
      <c r="U7" s="72">
        <f>IF(RES_hh_fec_in!U7=0,0,1000*11630*RES_hh_fec_in!U7/RES_hh_num_in!U7)</f>
        <v>7475.3763531203476</v>
      </c>
      <c r="V7" s="72">
        <f>IF(RES_hh_fec_in!V7=0,0,1000*11630*RES_hh_fec_in!V7/RES_hh_num_in!V7)</f>
        <v>9409.4738598483818</v>
      </c>
      <c r="W7" s="72">
        <f>IF(RES_hh_fec_in!W7=0,0,1000*11630*RES_hh_fec_in!W7/RES_hh_num_in!W7)</f>
        <v>3376.6978290530451</v>
      </c>
      <c r="X7" s="72">
        <f>IF(RES_hh_fec_in!X7=0,0,1000*11630*RES_hh_fec_in!X7/RES_hh_num_in!X7)</f>
        <v>3901.1689591702311</v>
      </c>
      <c r="Y7" s="72">
        <f>IF(RES_hh_fec_in!Y7=0,0,1000*11630*RES_hh_fec_in!Y7/RES_hh_num_in!Y7)</f>
        <v>2734.6898108597356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16687.623160601474</v>
      </c>
      <c r="D8" s="72">
        <f>IF(RES_hh_fec_in!D8=0,0,1000*11630*RES_hh_fec_in!D8/RES_hh_num_in!D8)</f>
        <v>14863.020235797991</v>
      </c>
      <c r="E8" s="72">
        <f>IF(RES_hh_fec_in!E8=0,0,1000*11630*RES_hh_fec_in!E8/RES_hh_num_in!E8)</f>
        <v>14662.082425612207</v>
      </c>
      <c r="F8" s="72">
        <f>IF(RES_hh_fec_in!F8=0,0,1000*11630*RES_hh_fec_in!F8/RES_hh_num_in!F8)</f>
        <v>14435.258207587567</v>
      </c>
      <c r="G8" s="72">
        <f>IF(RES_hh_fec_in!G8=0,0,1000*11630*RES_hh_fec_in!G8/RES_hh_num_in!G8)</f>
        <v>13336.65912785619</v>
      </c>
      <c r="H8" s="72">
        <f>IF(RES_hh_fec_in!H8=0,0,1000*11630*RES_hh_fec_in!H8/RES_hh_num_in!H8)</f>
        <v>10968.221354401912</v>
      </c>
      <c r="I8" s="72">
        <f>IF(RES_hh_fec_in!I8=0,0,1000*11630*RES_hh_fec_in!I8/RES_hh_num_in!I8)</f>
        <v>9920.5720827982495</v>
      </c>
      <c r="J8" s="72">
        <f>IF(RES_hh_fec_in!J8=0,0,1000*11630*RES_hh_fec_in!J8/RES_hh_num_in!J8)</f>
        <v>9026.9350417008081</v>
      </c>
      <c r="K8" s="72">
        <f>IF(RES_hh_fec_in!K8=0,0,1000*11630*RES_hh_fec_in!K8/RES_hh_num_in!K8)</f>
        <v>10885.992123030346</v>
      </c>
      <c r="L8" s="72">
        <f>IF(RES_hh_fec_in!L8=0,0,1000*11630*RES_hh_fec_in!L8/RES_hh_num_in!L8)</f>
        <v>12642.987354197114</v>
      </c>
      <c r="M8" s="72">
        <f>IF(RES_hh_fec_in!M8=0,0,1000*11630*RES_hh_fec_in!M8/RES_hh_num_in!M8)</f>
        <v>11133.170522874441</v>
      </c>
      <c r="N8" s="72">
        <f>IF(RES_hh_fec_in!N8=0,0,1000*11630*RES_hh_fec_in!N8/RES_hh_num_in!N8)</f>
        <v>11715.397642993705</v>
      </c>
      <c r="O8" s="72">
        <f>IF(RES_hh_fec_in!O8=0,0,1000*11630*RES_hh_fec_in!O8/RES_hh_num_in!O8)</f>
        <v>12612.953690220542</v>
      </c>
      <c r="P8" s="72">
        <f>IF(RES_hh_fec_in!P8=0,0,1000*11630*RES_hh_fec_in!P8/RES_hh_num_in!P8)</f>
        <v>9218.2694228649052</v>
      </c>
      <c r="Q8" s="72">
        <f>IF(RES_hh_fec_in!Q8=0,0,1000*11630*RES_hh_fec_in!Q8/RES_hh_num_in!Q8)</f>
        <v>8779.7617852225267</v>
      </c>
      <c r="R8" s="72">
        <f>IF(RES_hh_fec_in!R8=0,0,1000*11630*RES_hh_fec_in!R8/RES_hh_num_in!R8)</f>
        <v>6964.592676182192</v>
      </c>
      <c r="S8" s="72">
        <f>IF(RES_hh_fec_in!S8=0,0,1000*11630*RES_hh_fec_in!S8/RES_hh_num_in!S8)</f>
        <v>5931.4138720230048</v>
      </c>
      <c r="T8" s="72">
        <f>IF(RES_hh_fec_in!T8=0,0,1000*11630*RES_hh_fec_in!T8/RES_hh_num_in!T8)</f>
        <v>5960.0515706310644</v>
      </c>
      <c r="U8" s="72">
        <f>IF(RES_hh_fec_in!U8=0,0,1000*11630*RES_hh_fec_in!U8/RES_hh_num_in!U8)</f>
        <v>6349.6974880175412</v>
      </c>
      <c r="V8" s="72">
        <f>IF(RES_hh_fec_in!V8=0,0,1000*11630*RES_hh_fec_in!V8/RES_hh_num_in!V8)</f>
        <v>6722.5995039017089</v>
      </c>
      <c r="W8" s="72">
        <f>IF(RES_hh_fec_in!W8=0,0,1000*11630*RES_hh_fec_in!W8/RES_hh_num_in!W8)</f>
        <v>4510.7094074709348</v>
      </c>
      <c r="X8" s="72">
        <f>IF(RES_hh_fec_in!X8=0,0,1000*11630*RES_hh_fec_in!X8/RES_hh_num_in!X8)</f>
        <v>3147.5189875593383</v>
      </c>
      <c r="Y8" s="72">
        <f>IF(RES_hh_fec_in!Y8=0,0,1000*11630*RES_hh_fec_in!Y8/RES_hh_num_in!Y8)</f>
        <v>2283.7710375200791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16067.233100362195</v>
      </c>
      <c r="D9" s="72">
        <f>IF(RES_hh_fec_in!D9=0,0,1000*11630*RES_hh_fec_in!D9/RES_hh_num_in!D9)</f>
        <v>13665.337211169081</v>
      </c>
      <c r="E9" s="72">
        <f>IF(RES_hh_fec_in!E9=0,0,1000*11630*RES_hh_fec_in!E9/RES_hh_num_in!E9)</f>
        <v>14286.660502771216</v>
      </c>
      <c r="F9" s="72">
        <f>IF(RES_hh_fec_in!F9=0,0,1000*11630*RES_hh_fec_in!F9/RES_hh_num_in!F9)</f>
        <v>13264.867584379781</v>
      </c>
      <c r="G9" s="72">
        <f>IF(RES_hh_fec_in!G9=0,0,1000*11630*RES_hh_fec_in!G9/RES_hh_num_in!G9)</f>
        <v>11392.368045263836</v>
      </c>
      <c r="H9" s="72">
        <f>IF(RES_hh_fec_in!H9=0,0,1000*11630*RES_hh_fec_in!H9/RES_hh_num_in!H9)</f>
        <v>10081.145809570351</v>
      </c>
      <c r="I9" s="72">
        <f>IF(RES_hh_fec_in!I9=0,0,1000*11630*RES_hh_fec_in!I9/RES_hh_num_in!I9)</f>
        <v>9181.9814088286221</v>
      </c>
      <c r="J9" s="72">
        <f>IF(RES_hh_fec_in!J9=0,0,1000*11630*RES_hh_fec_in!J9/RES_hh_num_in!J9)</f>
        <v>8819.7810754653765</v>
      </c>
      <c r="K9" s="72">
        <f>IF(RES_hh_fec_in!K9=0,0,1000*11630*RES_hh_fec_in!K9/RES_hh_num_in!K9)</f>
        <v>9282.8884206200491</v>
      </c>
      <c r="L9" s="72">
        <f>IF(RES_hh_fec_in!L9=0,0,1000*11630*RES_hh_fec_in!L9/RES_hh_num_in!L9)</f>
        <v>11181.518966699927</v>
      </c>
      <c r="M9" s="72">
        <f>IF(RES_hh_fec_in!M9=0,0,1000*11630*RES_hh_fec_in!M9/RES_hh_num_in!M9)</f>
        <v>10181.059224269362</v>
      </c>
      <c r="N9" s="72">
        <f>IF(RES_hh_fec_in!N9=0,0,1000*11630*RES_hh_fec_in!N9/RES_hh_num_in!N9)</f>
        <v>11623.011765912835</v>
      </c>
      <c r="O9" s="72">
        <f>IF(RES_hh_fec_in!O9=0,0,1000*11630*RES_hh_fec_in!O9/RES_hh_num_in!O9)</f>
        <v>12202.326178859894</v>
      </c>
      <c r="P9" s="72">
        <f>IF(RES_hh_fec_in!P9=0,0,1000*11630*RES_hh_fec_in!P9/RES_hh_num_in!P9)</f>
        <v>0</v>
      </c>
      <c r="Q9" s="72">
        <f>IF(RES_hh_fec_in!Q9=0,0,1000*11630*RES_hh_fec_in!Q9/RES_hh_num_in!Q9)</f>
        <v>9016.8834973055091</v>
      </c>
      <c r="R9" s="72">
        <f>IF(RES_hh_fec_in!R9=0,0,1000*11630*RES_hh_fec_in!R9/RES_hh_num_in!R9)</f>
        <v>6359.8044156995365</v>
      </c>
      <c r="S9" s="72">
        <f>IF(RES_hh_fec_in!S9=0,0,1000*11630*RES_hh_fec_in!S9/RES_hh_num_in!S9)</f>
        <v>5795.836578712805</v>
      </c>
      <c r="T9" s="72">
        <f>IF(RES_hh_fec_in!T9=0,0,1000*11630*RES_hh_fec_in!T9/RES_hh_num_in!T9)</f>
        <v>5990.8867839278446</v>
      </c>
      <c r="U9" s="72">
        <f>IF(RES_hh_fec_in!U9=0,0,1000*11630*RES_hh_fec_in!U9/RES_hh_num_in!U9)</f>
        <v>6436.3393599751644</v>
      </c>
      <c r="V9" s="72">
        <f>IF(RES_hh_fec_in!V9=0,0,1000*11630*RES_hh_fec_in!V9/RES_hh_num_in!V9)</f>
        <v>6404.0883091796268</v>
      </c>
      <c r="W9" s="72">
        <f>IF(RES_hh_fec_in!W9=0,0,1000*11630*RES_hh_fec_in!W9/RES_hh_num_in!W9)</f>
        <v>4217.3805709140652</v>
      </c>
      <c r="X9" s="72">
        <f>IF(RES_hh_fec_in!X9=0,0,1000*11630*RES_hh_fec_in!X9/RES_hh_num_in!X9)</f>
        <v>3668.1042280059828</v>
      </c>
      <c r="Y9" s="72">
        <f>IF(RES_hh_fec_in!Y9=0,0,1000*11630*RES_hh_fec_in!Y9/RES_hh_num_in!Y9)</f>
        <v>2165.0735297291294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9260.7103525049497</v>
      </c>
      <c r="F10" s="72">
        <f>IF(RES_hh_fec_in!F10=0,0,1000*11630*RES_hh_fec_in!F10/RES_hh_num_in!F10)</f>
        <v>13300.933507599488</v>
      </c>
      <c r="G10" s="72">
        <f>IF(RES_hh_fec_in!G10=0,0,1000*11630*RES_hh_fec_in!G10/RES_hh_num_in!G10)</f>
        <v>10703.698742783426</v>
      </c>
      <c r="H10" s="72">
        <f>IF(RES_hh_fec_in!H10=0,0,1000*11630*RES_hh_fec_in!H10/RES_hh_num_in!H10)</f>
        <v>8333.5983286169812</v>
      </c>
      <c r="I10" s="72">
        <f>IF(RES_hh_fec_in!I10=0,0,1000*11630*RES_hh_fec_in!I10/RES_hh_num_in!I10)</f>
        <v>6617.5747376277795</v>
      </c>
      <c r="J10" s="72">
        <f>IF(RES_hh_fec_in!J10=0,0,1000*11630*RES_hh_fec_in!J10/RES_hh_num_in!J10)</f>
        <v>6269.2740639205631</v>
      </c>
      <c r="K10" s="72">
        <f>IF(RES_hh_fec_in!K10=0,0,1000*11630*RES_hh_fec_in!K10/RES_hh_num_in!K10)</f>
        <v>7747.9304122153317</v>
      </c>
      <c r="L10" s="72">
        <f>IF(RES_hh_fec_in!L10=0,0,1000*11630*RES_hh_fec_in!L10/RES_hh_num_in!L10)</f>
        <v>10127.259549406133</v>
      </c>
      <c r="M10" s="72">
        <f>IF(RES_hh_fec_in!M10=0,0,1000*11630*RES_hh_fec_in!M10/RES_hh_num_in!M10)</f>
        <v>9404.5344950468589</v>
      </c>
      <c r="N10" s="72">
        <f>IF(RES_hh_fec_in!N10=0,0,1000*11630*RES_hh_fec_in!N10/RES_hh_num_in!N10)</f>
        <v>10252.607054245373</v>
      </c>
      <c r="O10" s="72">
        <f>IF(RES_hh_fec_in!O10=0,0,1000*11630*RES_hh_fec_in!O10/RES_hh_num_in!O10)</f>
        <v>10160.472539278053</v>
      </c>
      <c r="P10" s="72">
        <f>IF(RES_hh_fec_in!P10=0,0,1000*11630*RES_hh_fec_in!P10/RES_hh_num_in!P10)</f>
        <v>8193.2445352530704</v>
      </c>
      <c r="Q10" s="72">
        <f>IF(RES_hh_fec_in!Q10=0,0,1000*11630*RES_hh_fec_in!Q10/RES_hh_num_in!Q10)</f>
        <v>7921.6652998789041</v>
      </c>
      <c r="R10" s="72">
        <f>IF(RES_hh_fec_in!R10=0,0,1000*11630*RES_hh_fec_in!R10/RES_hh_num_in!R10)</f>
        <v>7138.0785434141353</v>
      </c>
      <c r="S10" s="72">
        <f>IF(RES_hh_fec_in!S10=0,0,1000*11630*RES_hh_fec_in!S10/RES_hh_num_in!S10)</f>
        <v>5970.9922363801197</v>
      </c>
      <c r="T10" s="72">
        <f>IF(RES_hh_fec_in!T10=0,0,1000*11630*RES_hh_fec_in!T10/RES_hh_num_in!T10)</f>
        <v>4882.3725808012632</v>
      </c>
      <c r="U10" s="72">
        <f>IF(RES_hh_fec_in!U10=0,0,1000*11630*RES_hh_fec_in!U10/RES_hh_num_in!U10)</f>
        <v>5557.1336936339994</v>
      </c>
      <c r="V10" s="72">
        <f>IF(RES_hh_fec_in!V10=0,0,1000*11630*RES_hh_fec_in!V10/RES_hh_num_in!V10)</f>
        <v>5473.5194235559566</v>
      </c>
      <c r="W10" s="72">
        <f>IF(RES_hh_fec_in!W10=0,0,1000*11630*RES_hh_fec_in!W10/RES_hh_num_in!W10)</f>
        <v>4496.2131929261259</v>
      </c>
      <c r="X10" s="72">
        <f>IF(RES_hh_fec_in!X10=0,0,1000*11630*RES_hh_fec_in!X10/RES_hh_num_in!X10)</f>
        <v>3116.2148963664176</v>
      </c>
      <c r="Y10" s="72">
        <f>IF(RES_hh_fec_in!Y10=0,0,1000*11630*RES_hh_fec_in!Y10/RES_hh_num_in!Y10)</f>
        <v>2426.0357848369081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11873.786277499192</v>
      </c>
      <c r="D11" s="72">
        <f>IF(RES_hh_fec_in!D11=0,0,1000*11630*RES_hh_fec_in!D11/RES_hh_num_in!D11)</f>
        <v>10953.428117746824</v>
      </c>
      <c r="E11" s="72">
        <f>IF(RES_hh_fec_in!E11=0,0,1000*11630*RES_hh_fec_in!E11/RES_hh_num_in!E11)</f>
        <v>9676.586459589189</v>
      </c>
      <c r="F11" s="72">
        <f>IF(RES_hh_fec_in!F11=0,0,1000*11630*RES_hh_fec_in!F11/RES_hh_num_in!F11)</f>
        <v>10649.410172635491</v>
      </c>
      <c r="G11" s="72">
        <f>IF(RES_hh_fec_in!G11=0,0,1000*11630*RES_hh_fec_in!G11/RES_hh_num_in!G11)</f>
        <v>10045.886226043021</v>
      </c>
      <c r="H11" s="72">
        <f>IF(RES_hh_fec_in!H11=0,0,1000*11630*RES_hh_fec_in!H11/RES_hh_num_in!H11)</f>
        <v>7901.7040489483734</v>
      </c>
      <c r="I11" s="72">
        <f>IF(RES_hh_fec_in!I11=0,0,1000*11630*RES_hh_fec_in!I11/RES_hh_num_in!I11)</f>
        <v>7234.3609432900512</v>
      </c>
      <c r="J11" s="72">
        <f>IF(RES_hh_fec_in!J11=0,0,1000*11630*RES_hh_fec_in!J11/RES_hh_num_in!J11)</f>
        <v>6664.1566526029046</v>
      </c>
      <c r="K11" s="72">
        <f>IF(RES_hh_fec_in!K11=0,0,1000*11630*RES_hh_fec_in!K11/RES_hh_num_in!K11)</f>
        <v>8014.963958639788</v>
      </c>
      <c r="L11" s="72">
        <f>IF(RES_hh_fec_in!L11=0,0,1000*11630*RES_hh_fec_in!L11/RES_hh_num_in!L11)</f>
        <v>9595.7656909739944</v>
      </c>
      <c r="M11" s="72">
        <f>IF(RES_hh_fec_in!M11=0,0,1000*11630*RES_hh_fec_in!M11/RES_hh_num_in!M11)</f>
        <v>9007.4543116199675</v>
      </c>
      <c r="N11" s="72">
        <f>IF(RES_hh_fec_in!N11=0,0,1000*11630*RES_hh_fec_in!N11/RES_hh_num_in!N11)</f>
        <v>7576.4877632232974</v>
      </c>
      <c r="O11" s="72">
        <f>IF(RES_hh_fec_in!O11=0,0,1000*11630*RES_hh_fec_in!O11/RES_hh_num_in!O11)</f>
        <v>10537.144401646148</v>
      </c>
      <c r="P11" s="72">
        <f>IF(RES_hh_fec_in!P11=0,0,1000*11630*RES_hh_fec_in!P11/RES_hh_num_in!P11)</f>
        <v>8024.1247074019393</v>
      </c>
      <c r="Q11" s="72">
        <f>IF(RES_hh_fec_in!Q11=0,0,1000*11630*RES_hh_fec_in!Q11/RES_hh_num_in!Q11)</f>
        <v>7928.4095017448035</v>
      </c>
      <c r="R11" s="72">
        <f>IF(RES_hh_fec_in!R11=0,0,1000*11630*RES_hh_fec_in!R11/RES_hh_num_in!R11)</f>
        <v>6230.1415431251971</v>
      </c>
      <c r="S11" s="72">
        <f>IF(RES_hh_fec_in!S11=0,0,1000*11630*RES_hh_fec_in!S11/RES_hh_num_in!S11)</f>
        <v>5645.115191436129</v>
      </c>
      <c r="T11" s="72">
        <f>IF(RES_hh_fec_in!T11=0,0,1000*11630*RES_hh_fec_in!T11/RES_hh_num_in!T11)</f>
        <v>4927.3902385584333</v>
      </c>
      <c r="U11" s="72">
        <f>IF(RES_hh_fec_in!U11=0,0,1000*11630*RES_hh_fec_in!U11/RES_hh_num_in!U11)</f>
        <v>5798.2959567141861</v>
      </c>
      <c r="V11" s="72">
        <f>IF(RES_hh_fec_in!V11=0,0,1000*11630*RES_hh_fec_in!V11/RES_hh_num_in!V11)</f>
        <v>6425.3571219696414</v>
      </c>
      <c r="W11" s="72">
        <f>IF(RES_hh_fec_in!W11=0,0,1000*11630*RES_hh_fec_in!W11/RES_hh_num_in!W11)</f>
        <v>3747.0901784025609</v>
      </c>
      <c r="X11" s="72">
        <f>IF(RES_hh_fec_in!X11=0,0,1000*11630*RES_hh_fec_in!X11/RES_hh_num_in!X11)</f>
        <v>2876.6310508930301</v>
      </c>
      <c r="Y11" s="72">
        <f>IF(RES_hh_fec_in!Y11=0,0,1000*11630*RES_hh_fec_in!Y11/RES_hh_num_in!Y11)</f>
        <v>2123.4762508953195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4847.493541562927</v>
      </c>
      <c r="D12" s="72">
        <f>IF(RES_hh_fec_in!D12=0,0,1000*11630*RES_hh_fec_in!D12/RES_hh_num_in!D12)</f>
        <v>4304.8538063223405</v>
      </c>
      <c r="E12" s="72">
        <f>IF(RES_hh_fec_in!E12=0,0,1000*11630*RES_hh_fec_in!E12/RES_hh_num_in!E12)</f>
        <v>4316.0629717325482</v>
      </c>
      <c r="F12" s="72">
        <f>IF(RES_hh_fec_in!F12=0,0,1000*11630*RES_hh_fec_in!F12/RES_hh_num_in!F12)</f>
        <v>3882.66024943712</v>
      </c>
      <c r="G12" s="72">
        <f>IF(RES_hh_fec_in!G12=0,0,1000*11630*RES_hh_fec_in!G12/RES_hh_num_in!G12)</f>
        <v>3332.0083640016078</v>
      </c>
      <c r="H12" s="72">
        <f>IF(RES_hh_fec_in!H12=0,0,1000*11630*RES_hh_fec_in!H12/RES_hh_num_in!H12)</f>
        <v>2740.8376572350257</v>
      </c>
      <c r="I12" s="72">
        <f>IF(RES_hh_fec_in!I12=0,0,1000*11630*RES_hh_fec_in!I12/RES_hh_num_in!I12)</f>
        <v>2638.9596983948722</v>
      </c>
      <c r="J12" s="72">
        <f>IF(RES_hh_fec_in!J12=0,0,1000*11630*RES_hh_fec_in!J12/RES_hh_num_in!J12)</f>
        <v>2341.5384511908073</v>
      </c>
      <c r="K12" s="72">
        <f>IF(RES_hh_fec_in!K12=0,0,1000*11630*RES_hh_fec_in!K12/RES_hh_num_in!K12)</f>
        <v>2822.7228472153283</v>
      </c>
      <c r="L12" s="72">
        <f>IF(RES_hh_fec_in!L12=0,0,1000*11630*RES_hh_fec_in!L12/RES_hh_num_in!L12)</f>
        <v>2959.2803465470115</v>
      </c>
      <c r="M12" s="72">
        <f>IF(RES_hh_fec_in!M12=0,0,1000*11630*RES_hh_fec_in!M12/RES_hh_num_in!M12)</f>
        <v>2997.9497818418281</v>
      </c>
      <c r="N12" s="72">
        <f>IF(RES_hh_fec_in!N12=0,0,1000*11630*RES_hh_fec_in!N12/RES_hh_num_in!N12)</f>
        <v>2828.8911063516944</v>
      </c>
      <c r="O12" s="72">
        <f>IF(RES_hh_fec_in!O12=0,0,1000*11630*RES_hh_fec_in!O12/RES_hh_num_in!O12)</f>
        <v>2800.6933051646147</v>
      </c>
      <c r="P12" s="72">
        <f>IF(RES_hh_fec_in!P12=0,0,1000*11630*RES_hh_fec_in!P12/RES_hh_num_in!P12)</f>
        <v>2486.036175534025</v>
      </c>
      <c r="Q12" s="72">
        <f>IF(RES_hh_fec_in!Q12=0,0,1000*11630*RES_hh_fec_in!Q12/RES_hh_num_in!Q12)</f>
        <v>2239.60143153335</v>
      </c>
      <c r="R12" s="72">
        <f>IF(RES_hh_fec_in!R12=0,0,1000*11630*RES_hh_fec_in!R12/RES_hh_num_in!R12)</f>
        <v>1653.8924223298618</v>
      </c>
      <c r="S12" s="72">
        <f>IF(RES_hh_fec_in!S12=0,0,1000*11630*RES_hh_fec_in!S12/RES_hh_num_in!S12)</f>
        <v>1510.8358051882221</v>
      </c>
      <c r="T12" s="72">
        <f>IF(RES_hh_fec_in!T12=0,0,1000*11630*RES_hh_fec_in!T12/RES_hh_num_in!T12)</f>
        <v>1527.4223796968904</v>
      </c>
      <c r="U12" s="72">
        <f>IF(RES_hh_fec_in!U12=0,0,1000*11630*RES_hh_fec_in!U12/RES_hh_num_in!U12)</f>
        <v>1640.6181721276805</v>
      </c>
      <c r="V12" s="72">
        <f>IF(RES_hh_fec_in!V12=0,0,1000*11630*RES_hh_fec_in!V12/RES_hh_num_in!V12)</f>
        <v>1819.9175647420914</v>
      </c>
      <c r="W12" s="72">
        <f>IF(RES_hh_fec_in!W12=0,0,1000*11630*RES_hh_fec_in!W12/RES_hh_num_in!W12)</f>
        <v>1018.6108383717597</v>
      </c>
      <c r="X12" s="72">
        <f>IF(RES_hh_fec_in!X12=0,0,1000*11630*RES_hh_fec_in!X12/RES_hh_num_in!X12)</f>
        <v>829.32525204659771</v>
      </c>
      <c r="Y12" s="72">
        <f>IF(RES_hh_fec_in!Y12=0,0,1000*11630*RES_hh_fec_in!Y12/RES_hh_num_in!Y12)</f>
        <v>642.08029837287813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13006.94448366182</v>
      </c>
      <c r="D13" s="74">
        <f>IF(RES_hh_fec_in!D13=0,0,1000*11630*RES_hh_fec_in!D13/RES_hh_num_in!D13)</f>
        <v>11450.426678223901</v>
      </c>
      <c r="E13" s="74">
        <f>IF(RES_hh_fec_in!E13=0,0,1000*11630*RES_hh_fec_in!E13/RES_hh_num_in!E13)</f>
        <v>11501.851980692692</v>
      </c>
      <c r="F13" s="74">
        <f>IF(RES_hh_fec_in!F13=0,0,1000*11630*RES_hh_fec_in!F13/RES_hh_num_in!F13)</f>
        <v>11299.054125836374</v>
      </c>
      <c r="G13" s="74">
        <f>IF(RES_hh_fec_in!G13=0,0,1000*11630*RES_hh_fec_in!G13/RES_hh_num_in!G13)</f>
        <v>10575.841593479705</v>
      </c>
      <c r="H13" s="74">
        <f>IF(RES_hh_fec_in!H13=0,0,1000*11630*RES_hh_fec_in!H13/RES_hh_num_in!H13)</f>
        <v>8807.9950474812886</v>
      </c>
      <c r="I13" s="74">
        <f>IF(RES_hh_fec_in!I13=0,0,1000*11630*RES_hh_fec_in!I13/RES_hh_num_in!I13)</f>
        <v>7630.4120206617508</v>
      </c>
      <c r="J13" s="74">
        <f>IF(RES_hh_fec_in!J13=0,0,1000*11630*RES_hh_fec_in!J13/RES_hh_num_in!J13)</f>
        <v>7246.2670841498038</v>
      </c>
      <c r="K13" s="74">
        <f>IF(RES_hh_fec_in!K13=0,0,1000*11630*RES_hh_fec_in!K13/RES_hh_num_in!K13)</f>
        <v>8609.4190194856237</v>
      </c>
      <c r="L13" s="74">
        <f>IF(RES_hh_fec_in!L13=0,0,1000*11630*RES_hh_fec_in!L13/RES_hh_num_in!L13)</f>
        <v>10110.250220357815</v>
      </c>
      <c r="M13" s="74">
        <f>IF(RES_hh_fec_in!M13=0,0,1000*11630*RES_hh_fec_in!M13/RES_hh_num_in!M13)</f>
        <v>9261.1377459212144</v>
      </c>
      <c r="N13" s="74">
        <f>IF(RES_hh_fec_in!N13=0,0,1000*11630*RES_hh_fec_in!N13/RES_hh_num_in!N13)</f>
        <v>9693.1118786601946</v>
      </c>
      <c r="O13" s="74">
        <f>IF(RES_hh_fec_in!O13=0,0,1000*11630*RES_hh_fec_in!O13/RES_hh_num_in!O13)</f>
        <v>11091.208201560657</v>
      </c>
      <c r="P13" s="74">
        <f>IF(RES_hh_fec_in!P13=0,0,1000*11630*RES_hh_fec_in!P13/RES_hh_num_in!P13)</f>
        <v>8725.5898929841478</v>
      </c>
      <c r="Q13" s="74">
        <f>IF(RES_hh_fec_in!Q13=0,0,1000*11630*RES_hh_fec_in!Q13/RES_hh_num_in!Q13)</f>
        <v>8497.0150330135039</v>
      </c>
      <c r="R13" s="74">
        <f>IF(RES_hh_fec_in!R13=0,0,1000*11630*RES_hh_fec_in!R13/RES_hh_num_in!R13)</f>
        <v>6317.1943382925028</v>
      </c>
      <c r="S13" s="74">
        <f>IF(RES_hh_fec_in!S13=0,0,1000*11630*RES_hh_fec_in!S13/RES_hh_num_in!S13)</f>
        <v>5847.2328369987954</v>
      </c>
      <c r="T13" s="74">
        <f>IF(RES_hh_fec_in!T13=0,0,1000*11630*RES_hh_fec_in!T13/RES_hh_num_in!T13)</f>
        <v>5649.8601924079749</v>
      </c>
      <c r="U13" s="74">
        <f>IF(RES_hh_fec_in!U13=0,0,1000*11630*RES_hh_fec_in!U13/RES_hh_num_in!U13)</f>
        <v>5751.3233705563653</v>
      </c>
      <c r="V13" s="74">
        <f>IF(RES_hh_fec_in!V13=0,0,1000*11630*RES_hh_fec_in!V13/RES_hh_num_in!V13)</f>
        <v>6169.2712880686004</v>
      </c>
      <c r="W13" s="74">
        <f>IF(RES_hh_fec_in!W13=0,0,1000*11630*RES_hh_fec_in!W13/RES_hh_num_in!W13)</f>
        <v>3546.4286845636102</v>
      </c>
      <c r="X13" s="74">
        <f>IF(RES_hh_fec_in!X13=0,0,1000*11630*RES_hh_fec_in!X13/RES_hh_num_in!X13)</f>
        <v>3090.8672447192994</v>
      </c>
      <c r="Y13" s="74">
        <f>IF(RES_hh_fec_in!Y13=0,0,1000*11630*RES_hh_fec_in!Y13/RES_hh_num_in!Y13)</f>
        <v>2067.6636846716997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218.89075564777153</v>
      </c>
      <c r="D14" s="76">
        <f>IF(RES_hh_fec_in!D14=0,0,1000*11630*RES_hh_fec_in!D14/RES_hh_num_in!D14)</f>
        <v>180.43040526447737</v>
      </c>
      <c r="E14" s="76">
        <f>IF(RES_hh_fec_in!E14=0,0,1000*11630*RES_hh_fec_in!E14/RES_hh_num_in!E14)</f>
        <v>175.71456907428194</v>
      </c>
      <c r="F14" s="76">
        <f>IF(RES_hh_fec_in!F14=0,0,1000*11630*RES_hh_fec_in!F14/RES_hh_num_in!F14)</f>
        <v>158.39883519328495</v>
      </c>
      <c r="G14" s="76">
        <f>IF(RES_hh_fec_in!G14=0,0,1000*11630*RES_hh_fec_in!G14/RES_hh_num_in!G14)</f>
        <v>146.56207900642241</v>
      </c>
      <c r="H14" s="76">
        <f>IF(RES_hh_fec_in!H14=0,0,1000*11630*RES_hh_fec_in!H14/RES_hh_num_in!H14)</f>
        <v>125.55707278930255</v>
      </c>
      <c r="I14" s="76">
        <f>IF(RES_hh_fec_in!I14=0,0,1000*11630*RES_hh_fec_in!I14/RES_hh_num_in!I14)</f>
        <v>97.345364515526413</v>
      </c>
      <c r="J14" s="76">
        <f>IF(RES_hh_fec_in!J14=0,0,1000*11630*RES_hh_fec_in!J14/RES_hh_num_in!J14)</f>
        <v>108.97047575047284</v>
      </c>
      <c r="K14" s="76">
        <f>IF(RES_hh_fec_in!K14=0,0,1000*11630*RES_hh_fec_in!K14/RES_hh_num_in!K14)</f>
        <v>122.83207186297648</v>
      </c>
      <c r="L14" s="76">
        <f>IF(RES_hh_fec_in!L14=0,0,1000*11630*RES_hh_fec_in!L14/RES_hh_num_in!L14)</f>
        <v>144.55791381792065</v>
      </c>
      <c r="M14" s="76">
        <f>IF(RES_hh_fec_in!M14=0,0,1000*11630*RES_hh_fec_in!M14/RES_hh_num_in!M14)</f>
        <v>123.2298160484594</v>
      </c>
      <c r="N14" s="76">
        <f>IF(RES_hh_fec_in!N14=0,0,1000*11630*RES_hh_fec_in!N14/RES_hh_num_in!N14)</f>
        <v>134.8586323730604</v>
      </c>
      <c r="O14" s="76">
        <f>IF(RES_hh_fec_in!O14=0,0,1000*11630*RES_hh_fec_in!O14/RES_hh_num_in!O14)</f>
        <v>155.42010661327853</v>
      </c>
      <c r="P14" s="76">
        <f>IF(RES_hh_fec_in!P14=0,0,1000*11630*RES_hh_fec_in!P14/RES_hh_num_in!P14)</f>
        <v>123.03941808752373</v>
      </c>
      <c r="Q14" s="76">
        <f>IF(RES_hh_fec_in!Q14=0,0,1000*11630*RES_hh_fec_in!Q14/RES_hh_num_in!Q14)</f>
        <v>119.09576769826482</v>
      </c>
      <c r="R14" s="76">
        <f>IF(RES_hh_fec_in!R14=0,0,1000*11630*RES_hh_fec_in!R14/RES_hh_num_in!R14)</f>
        <v>97.00513922143216</v>
      </c>
      <c r="S14" s="76">
        <f>IF(RES_hh_fec_in!S14=0,0,1000*11630*RES_hh_fec_in!S14/RES_hh_num_in!S14)</f>
        <v>80.90640738268624</v>
      </c>
      <c r="T14" s="76">
        <f>IF(RES_hh_fec_in!T14=0,0,1000*11630*RES_hh_fec_in!T14/RES_hh_num_in!T14)</f>
        <v>83.512224928730774</v>
      </c>
      <c r="U14" s="76">
        <f>IF(RES_hh_fec_in!U14=0,0,1000*11630*RES_hh_fec_in!U14/RES_hh_num_in!U14)</f>
        <v>86.308882008657861</v>
      </c>
      <c r="V14" s="76">
        <f>IF(RES_hh_fec_in!V14=0,0,1000*11630*RES_hh_fec_in!V14/RES_hh_num_in!V14)</f>
        <v>91.429407771500365</v>
      </c>
      <c r="W14" s="76">
        <f>IF(RES_hh_fec_in!W14=0,0,1000*11630*RES_hh_fec_in!W14/RES_hh_num_in!W14)</f>
        <v>52.243018973500604</v>
      </c>
      <c r="X14" s="76">
        <f>IF(RES_hh_fec_in!X14=0,0,1000*11630*RES_hh_fec_in!X14/RES_hh_num_in!X14)</f>
        <v>43.37999823724212</v>
      </c>
      <c r="Y14" s="76">
        <f>IF(RES_hh_fec_in!Y14=0,0,1000*11630*RES_hh_fec_in!Y14/RES_hh_num_in!Y14)</f>
        <v>29.938134206193634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1.4370823038210538</v>
      </c>
      <c r="D15" s="69">
        <f t="shared" si="0"/>
        <v>1.0106241550545911</v>
      </c>
      <c r="E15" s="69">
        <f t="shared" si="0"/>
        <v>28.473447760294395</v>
      </c>
      <c r="F15" s="69">
        <f t="shared" si="0"/>
        <v>29.486409496941324</v>
      </c>
      <c r="G15" s="69">
        <f t="shared" si="0"/>
        <v>30.42769238300593</v>
      </c>
      <c r="H15" s="69">
        <f t="shared" si="0"/>
        <v>57.181934340536898</v>
      </c>
      <c r="I15" s="69">
        <f t="shared" si="0"/>
        <v>37.500196756579939</v>
      </c>
      <c r="J15" s="69">
        <f t="shared" si="0"/>
        <v>30.616855023255969</v>
      </c>
      <c r="K15" s="69">
        <f t="shared" si="0"/>
        <v>30.840268092012852</v>
      </c>
      <c r="L15" s="69">
        <f t="shared" si="0"/>
        <v>38.704810097267305</v>
      </c>
      <c r="M15" s="69">
        <f t="shared" si="0"/>
        <v>38.935193662632635</v>
      </c>
      <c r="N15" s="69">
        <f t="shared" si="0"/>
        <v>31.012624983625383</v>
      </c>
      <c r="O15" s="69">
        <f t="shared" si="0"/>
        <v>30.29006741086156</v>
      </c>
      <c r="P15" s="69">
        <f t="shared" si="0"/>
        <v>17.658184992029522</v>
      </c>
      <c r="Q15" s="69">
        <f t="shared" si="0"/>
        <v>11.551519473618381</v>
      </c>
      <c r="R15" s="69">
        <f t="shared" si="0"/>
        <v>5.2627098641279169</v>
      </c>
      <c r="S15" s="69">
        <f t="shared" si="0"/>
        <v>9.414568737969633</v>
      </c>
      <c r="T15" s="69">
        <f t="shared" si="0"/>
        <v>10.106164344778968</v>
      </c>
      <c r="U15" s="69">
        <f t="shared" si="0"/>
        <v>13.019355068149501</v>
      </c>
      <c r="V15" s="69">
        <f t="shared" si="0"/>
        <v>24.283725094957703</v>
      </c>
      <c r="W15" s="69">
        <f t="shared" si="0"/>
        <v>10.257789940712421</v>
      </c>
      <c r="X15" s="69">
        <f t="shared" si="0"/>
        <v>26.828302234292796</v>
      </c>
      <c r="Y15" s="69">
        <f t="shared" si="0"/>
        <v>44.201443590385281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1.4370823038210538</v>
      </c>
      <c r="D16" s="72">
        <f>IF(RES_hh_fec_in!D16=0,0,1000*11630*RES_hh_fec_in!D16/RES_hh_num_in!D$3)</f>
        <v>1.0106241550545911</v>
      </c>
      <c r="E16" s="72">
        <f>IF(RES_hh_fec_in!E16=0,0,1000*11630*RES_hh_fec_in!E16/RES_hh_num_in!E$3)</f>
        <v>28.473447760294395</v>
      </c>
      <c r="F16" s="72">
        <f>IF(RES_hh_fec_in!F16=0,0,1000*11630*RES_hh_fec_in!F16/RES_hh_num_in!F$3)</f>
        <v>29.486409496941324</v>
      </c>
      <c r="G16" s="72">
        <f>IF(RES_hh_fec_in!G16=0,0,1000*11630*RES_hh_fec_in!G16/RES_hh_num_in!G$3)</f>
        <v>30.42769238300593</v>
      </c>
      <c r="H16" s="72">
        <f>IF(RES_hh_fec_in!H16=0,0,1000*11630*RES_hh_fec_in!H16/RES_hh_num_in!H$3)</f>
        <v>57.181934340536898</v>
      </c>
      <c r="I16" s="72">
        <f>IF(RES_hh_fec_in!I16=0,0,1000*11630*RES_hh_fec_in!I16/RES_hh_num_in!I$3)</f>
        <v>37.500196756579939</v>
      </c>
      <c r="J16" s="72">
        <f>IF(RES_hh_fec_in!J16=0,0,1000*11630*RES_hh_fec_in!J16/RES_hh_num_in!J$3)</f>
        <v>30.616855023255969</v>
      </c>
      <c r="K16" s="72">
        <f>IF(RES_hh_fec_in!K16=0,0,1000*11630*RES_hh_fec_in!K16/RES_hh_num_in!K$3)</f>
        <v>30.840268092012852</v>
      </c>
      <c r="L16" s="72">
        <f>IF(RES_hh_fec_in!L16=0,0,1000*11630*RES_hh_fec_in!L16/RES_hh_num_in!L$3)</f>
        <v>38.704810097267305</v>
      </c>
      <c r="M16" s="72">
        <f>IF(RES_hh_fec_in!M16=0,0,1000*11630*RES_hh_fec_in!M16/RES_hh_num_in!M$3)</f>
        <v>38.935193662632635</v>
      </c>
      <c r="N16" s="72">
        <f>IF(RES_hh_fec_in!N16=0,0,1000*11630*RES_hh_fec_in!N16/RES_hh_num_in!N$3)</f>
        <v>31.012624983625383</v>
      </c>
      <c r="O16" s="72">
        <f>IF(RES_hh_fec_in!O16=0,0,1000*11630*RES_hh_fec_in!O16/RES_hh_num_in!O$3)</f>
        <v>30.29006741086156</v>
      </c>
      <c r="P16" s="72">
        <f>IF(RES_hh_fec_in!P16=0,0,1000*11630*RES_hh_fec_in!P16/RES_hh_num_in!P$3)</f>
        <v>17.658184992029522</v>
      </c>
      <c r="Q16" s="72">
        <f>IF(RES_hh_fec_in!Q16=0,0,1000*11630*RES_hh_fec_in!Q16/RES_hh_num_in!Q$3)</f>
        <v>11.551519473618381</v>
      </c>
      <c r="R16" s="72">
        <f>IF(RES_hh_fec_in!R16=0,0,1000*11630*RES_hh_fec_in!R16/RES_hh_num_in!R$3)</f>
        <v>5.2627098641279169</v>
      </c>
      <c r="S16" s="72">
        <f>IF(RES_hh_fec_in!S16=0,0,1000*11630*RES_hh_fec_in!S16/RES_hh_num_in!S$3)</f>
        <v>9.414568737969633</v>
      </c>
      <c r="T16" s="72">
        <f>IF(RES_hh_fec_in!T16=0,0,1000*11630*RES_hh_fec_in!T16/RES_hh_num_in!T$3)</f>
        <v>10.106164344778968</v>
      </c>
      <c r="U16" s="72">
        <f>IF(RES_hh_fec_in!U16=0,0,1000*11630*RES_hh_fec_in!U16/RES_hh_num_in!U$3)</f>
        <v>13.019355068149501</v>
      </c>
      <c r="V16" s="72">
        <f>IF(RES_hh_fec_in!V16=0,0,1000*11630*RES_hh_fec_in!V16/RES_hh_num_in!V$3)</f>
        <v>24.283725094957703</v>
      </c>
      <c r="W16" s="72">
        <f>IF(RES_hh_fec_in!W16=0,0,1000*11630*RES_hh_fec_in!W16/RES_hh_num_in!W$3)</f>
        <v>10.257789940712421</v>
      </c>
      <c r="X16" s="72">
        <f>IF(RES_hh_fec_in!X16=0,0,1000*11630*RES_hh_fec_in!X16/RES_hh_num_in!X$3)</f>
        <v>26.828302234292796</v>
      </c>
      <c r="Y16" s="72">
        <f>IF(RES_hh_fec_in!Y16=0,0,1000*11630*RES_hh_fec_in!Y16/RES_hh_num_in!Y$3)</f>
        <v>44.201443590385281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2275.3466834995229</v>
      </c>
      <c r="D17" s="69">
        <f>IF(RES_hh_fec_in!D17=0,0,1000*11630*RES_hh_fec_in!D17/RES_hh_num_in!D17)</f>
        <v>2318.5403808580254</v>
      </c>
      <c r="E17" s="69">
        <f>IF(RES_hh_fec_in!E17=0,0,1000*11630*RES_hh_fec_in!E17/RES_hh_num_in!E17)</f>
        <v>2346.9296319779878</v>
      </c>
      <c r="F17" s="69">
        <f>IF(RES_hh_fec_in!F17=0,0,1000*11630*RES_hh_fec_in!F17/RES_hh_num_in!F17)</f>
        <v>2375.2572055207697</v>
      </c>
      <c r="G17" s="69">
        <f>IF(RES_hh_fec_in!G17=0,0,1000*11630*RES_hh_fec_in!G17/RES_hh_num_in!G17)</f>
        <v>2346.3320571129098</v>
      </c>
      <c r="H17" s="69">
        <f>IF(RES_hh_fec_in!H17=0,0,1000*11630*RES_hh_fec_in!H17/RES_hh_num_in!H17)</f>
        <v>2304.6921112351943</v>
      </c>
      <c r="I17" s="69">
        <f>IF(RES_hh_fec_in!I17=0,0,1000*11630*RES_hh_fec_in!I17/RES_hh_num_in!I17)</f>
        <v>2305.1696308977585</v>
      </c>
      <c r="J17" s="69">
        <f>IF(RES_hh_fec_in!J17=0,0,1000*11630*RES_hh_fec_in!J17/RES_hh_num_in!J17)</f>
        <v>2298.1023980927498</v>
      </c>
      <c r="K17" s="69">
        <f>IF(RES_hh_fec_in!K17=0,0,1000*11630*RES_hh_fec_in!K17/RES_hh_num_in!K17)</f>
        <v>2237.6604819644253</v>
      </c>
      <c r="L17" s="69">
        <f>IF(RES_hh_fec_in!L17=0,0,1000*11630*RES_hh_fec_in!L17/RES_hh_num_in!L17)</f>
        <v>2324.1676379482869</v>
      </c>
      <c r="M17" s="69">
        <f>IF(RES_hh_fec_in!M17=0,0,1000*11630*RES_hh_fec_in!M17/RES_hh_num_in!M17)</f>
        <v>2286.4070392397748</v>
      </c>
      <c r="N17" s="69">
        <f>IF(RES_hh_fec_in!N17=0,0,1000*11630*RES_hh_fec_in!N17/RES_hh_num_in!N17)</f>
        <v>2229.028693647178</v>
      </c>
      <c r="O17" s="69">
        <f>IF(RES_hh_fec_in!O17=0,0,1000*11630*RES_hh_fec_in!O17/RES_hh_num_in!O17)</f>
        <v>2016.340443152264</v>
      </c>
      <c r="P17" s="69">
        <f>IF(RES_hh_fec_in!P17=0,0,1000*11630*RES_hh_fec_in!P17/RES_hh_num_in!P17)</f>
        <v>1842.1040404905038</v>
      </c>
      <c r="Q17" s="69">
        <f>IF(RES_hh_fec_in!Q17=0,0,1000*11630*RES_hh_fec_in!Q17/RES_hh_num_in!Q17)</f>
        <v>1835.3449502848518</v>
      </c>
      <c r="R17" s="69">
        <f>IF(RES_hh_fec_in!R17=0,0,1000*11630*RES_hh_fec_in!R17/RES_hh_num_in!R17)</f>
        <v>1869.9902224265604</v>
      </c>
      <c r="S17" s="69">
        <f>IF(RES_hh_fec_in!S17=0,0,1000*11630*RES_hh_fec_in!S17/RES_hh_num_in!S17)</f>
        <v>1938.1175044835845</v>
      </c>
      <c r="T17" s="69">
        <f>IF(RES_hh_fec_in!T17=0,0,1000*11630*RES_hh_fec_in!T17/RES_hh_num_in!T17)</f>
        <v>2036.6392271993652</v>
      </c>
      <c r="U17" s="69">
        <f>IF(RES_hh_fec_in!U17=0,0,1000*11630*RES_hh_fec_in!U17/RES_hh_num_in!U17)</f>
        <v>1971.9880437682232</v>
      </c>
      <c r="V17" s="69">
        <f>IF(RES_hh_fec_in!V17=0,0,1000*11630*RES_hh_fec_in!V17/RES_hh_num_in!V17)</f>
        <v>1873.7551511722297</v>
      </c>
      <c r="W17" s="69">
        <f>IF(RES_hh_fec_in!W17=0,0,1000*11630*RES_hh_fec_in!W17/RES_hh_num_in!W17)</f>
        <v>1934.9853775260667</v>
      </c>
      <c r="X17" s="69">
        <f>IF(RES_hh_fec_in!X17=0,0,1000*11630*RES_hh_fec_in!X17/RES_hh_num_in!X17)</f>
        <v>2000.8816504679064</v>
      </c>
      <c r="Y17" s="69">
        <f>IF(RES_hh_fec_in!Y17=0,0,1000*11630*RES_hh_fec_in!Y17/RES_hh_num_in!Y17)</f>
        <v>1789.3914204537186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2314.0213154049006</v>
      </c>
      <c r="D19" s="72">
        <f>IF(RES_hh_fec_in!D19=0,0,1000*11630*RES_hh_fec_in!D19/RES_hh_num_in!D19)</f>
        <v>2326.5806651692378</v>
      </c>
      <c r="E19" s="72">
        <f>IF(RES_hh_fec_in!E19=0,0,1000*11630*RES_hh_fec_in!E19/RES_hh_num_in!E19)</f>
        <v>2001.5361585977635</v>
      </c>
      <c r="F19" s="72">
        <f>IF(RES_hh_fec_in!F19=0,0,1000*11630*RES_hh_fec_in!F19/RES_hh_num_in!F19)</f>
        <v>2789.5127585274508</v>
      </c>
      <c r="G19" s="72">
        <f>IF(RES_hh_fec_in!G19=0,0,1000*11630*RES_hh_fec_in!G19/RES_hh_num_in!G19)</f>
        <v>2444.9054105603741</v>
      </c>
      <c r="H19" s="72">
        <f>IF(RES_hh_fec_in!H19=0,0,1000*11630*RES_hh_fec_in!H19/RES_hh_num_in!H19)</f>
        <v>2591.1883205647478</v>
      </c>
      <c r="I19" s="72">
        <f>IF(RES_hh_fec_in!I19=0,0,1000*11630*RES_hh_fec_in!I19/RES_hh_num_in!I19)</f>
        <v>2169.7593448344869</v>
      </c>
      <c r="J19" s="72">
        <f>IF(RES_hh_fec_in!J19=0,0,1000*11630*RES_hh_fec_in!J19/RES_hh_num_in!J19)</f>
        <v>2456.5086210780896</v>
      </c>
      <c r="K19" s="72">
        <f>IF(RES_hh_fec_in!K19=0,0,1000*11630*RES_hh_fec_in!K19/RES_hh_num_in!K19)</f>
        <v>2390.3912275392595</v>
      </c>
      <c r="L19" s="72">
        <f>IF(RES_hh_fec_in!L19=0,0,1000*11630*RES_hh_fec_in!L19/RES_hh_num_in!L19)</f>
        <v>2477.0615318522036</v>
      </c>
      <c r="M19" s="72">
        <f>IF(RES_hh_fec_in!M19=0,0,1000*11630*RES_hh_fec_in!M19/RES_hh_num_in!M19)</f>
        <v>2649.461433752148</v>
      </c>
      <c r="N19" s="72">
        <f>IF(RES_hh_fec_in!N19=0,0,1000*11630*RES_hh_fec_in!N19/RES_hh_num_in!N19)</f>
        <v>2371.3294256370409</v>
      </c>
      <c r="O19" s="72">
        <f>IF(RES_hh_fec_in!O19=0,0,1000*11630*RES_hh_fec_in!O19/RES_hh_num_in!O19)</f>
        <v>2055.3158886936808</v>
      </c>
      <c r="P19" s="72">
        <f>IF(RES_hh_fec_in!P19=0,0,1000*11630*RES_hh_fec_in!P19/RES_hh_num_in!P19)</f>
        <v>2069.0331750299447</v>
      </c>
      <c r="Q19" s="72">
        <f>IF(RES_hh_fec_in!Q19=0,0,1000*11630*RES_hh_fec_in!Q19/RES_hh_num_in!Q19)</f>
        <v>1616.958964346509</v>
      </c>
      <c r="R19" s="72">
        <f>IF(RES_hh_fec_in!R19=0,0,1000*11630*RES_hh_fec_in!R19/RES_hh_num_in!R19)</f>
        <v>2057.6428936873558</v>
      </c>
      <c r="S19" s="72">
        <f>IF(RES_hh_fec_in!S19=0,0,1000*11630*RES_hh_fec_in!S19/RES_hh_num_in!S19)</f>
        <v>1691.0574952204045</v>
      </c>
      <c r="T19" s="72">
        <f>IF(RES_hh_fec_in!T19=0,0,1000*11630*RES_hh_fec_in!T19/RES_hh_num_in!T19)</f>
        <v>2333.3792705546034</v>
      </c>
      <c r="U19" s="72">
        <f>IF(RES_hh_fec_in!U19=0,0,1000*11630*RES_hh_fec_in!U19/RES_hh_num_in!U19)</f>
        <v>2081.6510270543058</v>
      </c>
      <c r="V19" s="72">
        <f>IF(RES_hh_fec_in!V19=0,0,1000*11630*RES_hh_fec_in!V19/RES_hh_num_in!V19)</f>
        <v>2211.7388204697227</v>
      </c>
      <c r="W19" s="72">
        <f>IF(RES_hh_fec_in!W19=0,0,1000*11630*RES_hh_fec_in!W19/RES_hh_num_in!W19)</f>
        <v>2017.9208894278934</v>
      </c>
      <c r="X19" s="72">
        <f>IF(RES_hh_fec_in!X19=0,0,1000*11630*RES_hh_fec_in!X19/RES_hh_num_in!X19)</f>
        <v>2266.0668912354217</v>
      </c>
      <c r="Y19" s="72">
        <f>IF(RES_hh_fec_in!Y19=0,0,1000*11630*RES_hh_fec_in!Y19/RES_hh_num_in!Y19)</f>
        <v>1636.3585461333282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2710.7471680170975</v>
      </c>
      <c r="D20" s="72">
        <f>IF(RES_hh_fec_in!D20=0,0,1000*11630*RES_hh_fec_in!D20/RES_hh_num_in!D20)</f>
        <v>2621.9071524656647</v>
      </c>
      <c r="E20" s="72">
        <f>IF(RES_hh_fec_in!E20=0,0,1000*11630*RES_hh_fec_in!E20/RES_hh_num_in!E20)</f>
        <v>2693.5043022064956</v>
      </c>
      <c r="F20" s="72">
        <f>IF(RES_hh_fec_in!F20=0,0,1000*11630*RES_hh_fec_in!F20/RES_hh_num_in!F20)</f>
        <v>2643.2645829715962</v>
      </c>
      <c r="G20" s="72">
        <f>IF(RES_hh_fec_in!G20=0,0,1000*11630*RES_hh_fec_in!G20/RES_hh_num_in!G20)</f>
        <v>2760.4105802310009</v>
      </c>
      <c r="H20" s="72">
        <f>IF(RES_hh_fec_in!H20=0,0,1000*11630*RES_hh_fec_in!H20/RES_hh_num_in!H20)</f>
        <v>2925.9857054055055</v>
      </c>
      <c r="I20" s="72">
        <f>IF(RES_hh_fec_in!I20=0,0,1000*11630*RES_hh_fec_in!I20/RES_hh_num_in!I20)</f>
        <v>2167.4075399419994</v>
      </c>
      <c r="J20" s="72">
        <f>IF(RES_hh_fec_in!J20=0,0,1000*11630*RES_hh_fec_in!J20/RES_hh_num_in!J20)</f>
        <v>2839.9164795297102</v>
      </c>
      <c r="K20" s="72">
        <f>IF(RES_hh_fec_in!K20=0,0,1000*11630*RES_hh_fec_in!K20/RES_hh_num_in!K20)</f>
        <v>2694.8974512596697</v>
      </c>
      <c r="L20" s="72">
        <f>IF(RES_hh_fec_in!L20=0,0,1000*11630*RES_hh_fec_in!L20/RES_hh_num_in!L20)</f>
        <v>2629.6969912207896</v>
      </c>
      <c r="M20" s="72">
        <f>IF(RES_hh_fec_in!M20=0,0,1000*11630*RES_hh_fec_in!M20/RES_hh_num_in!M20)</f>
        <v>2668.9248663902458</v>
      </c>
      <c r="N20" s="72">
        <f>IF(RES_hh_fec_in!N20=0,0,1000*11630*RES_hh_fec_in!N20/RES_hh_num_in!N20)</f>
        <v>2702.049698271268</v>
      </c>
      <c r="O20" s="72">
        <f>IF(RES_hh_fec_in!O20=0,0,1000*11630*RES_hh_fec_in!O20/RES_hh_num_in!O20)</f>
        <v>2127.9434567925309</v>
      </c>
      <c r="P20" s="72">
        <f>IF(RES_hh_fec_in!P20=0,0,1000*11630*RES_hh_fec_in!P20/RES_hh_num_in!P20)</f>
        <v>2111.4203572377137</v>
      </c>
      <c r="Q20" s="72">
        <f>IF(RES_hh_fec_in!Q20=0,0,1000*11630*RES_hh_fec_in!Q20/RES_hh_num_in!Q20)</f>
        <v>2082.3005728564826</v>
      </c>
      <c r="R20" s="72">
        <f>IF(RES_hh_fec_in!R20=0,0,1000*11630*RES_hh_fec_in!R20/RES_hh_num_in!R20)</f>
        <v>1975.7379950536026</v>
      </c>
      <c r="S20" s="72">
        <f>IF(RES_hh_fec_in!S20=0,0,1000*11630*RES_hh_fec_in!S20/RES_hh_num_in!S20)</f>
        <v>2157.8751415809324</v>
      </c>
      <c r="T20" s="72">
        <f>IF(RES_hh_fec_in!T20=0,0,1000*11630*RES_hh_fec_in!T20/RES_hh_num_in!T20)</f>
        <v>1950.2080542974034</v>
      </c>
      <c r="U20" s="72">
        <f>IF(RES_hh_fec_in!U20=0,0,1000*11630*RES_hh_fec_in!U20/RES_hh_num_in!U20)</f>
        <v>2246.8812146030937</v>
      </c>
      <c r="V20" s="72">
        <f>IF(RES_hh_fec_in!V20=0,0,1000*11630*RES_hh_fec_in!V20/RES_hh_num_in!V20)</f>
        <v>2519.9055199569966</v>
      </c>
      <c r="W20" s="72">
        <f>IF(RES_hh_fec_in!W20=0,0,1000*11630*RES_hh_fec_in!W20/RES_hh_num_in!W20)</f>
        <v>1521.7500199703416</v>
      </c>
      <c r="X20" s="72">
        <f>IF(RES_hh_fec_in!X20=0,0,1000*11630*RES_hh_fec_in!X20/RES_hh_num_in!X20)</f>
        <v>2169.3456515605194</v>
      </c>
      <c r="Y20" s="72">
        <f>IF(RES_hh_fec_in!Y20=0,0,1000*11630*RES_hh_fec_in!Y20/RES_hh_num_in!Y20)</f>
        <v>1998.2059164567813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2330.2326319468643</v>
      </c>
      <c r="D21" s="72">
        <f>IF(RES_hh_fec_in!D21=0,0,1000*11630*RES_hh_fec_in!D21/RES_hh_num_in!D21)</f>
        <v>2407.0671037538505</v>
      </c>
      <c r="E21" s="72">
        <f>IF(RES_hh_fec_in!E21=0,0,1000*11630*RES_hh_fec_in!E21/RES_hh_num_in!E21)</f>
        <v>2448.4308893204702</v>
      </c>
      <c r="F21" s="72">
        <f>IF(RES_hh_fec_in!F21=0,0,1000*11630*RES_hh_fec_in!F21/RES_hh_num_in!F21)</f>
        <v>2475.3559268561376</v>
      </c>
      <c r="G21" s="72">
        <f>IF(RES_hh_fec_in!G21=0,0,1000*11630*RES_hh_fec_in!G21/RES_hh_num_in!G21)</f>
        <v>2456.0462127071787</v>
      </c>
      <c r="H21" s="72">
        <f>IF(RES_hh_fec_in!H21=0,0,1000*11630*RES_hh_fec_in!H21/RES_hh_num_in!H21)</f>
        <v>2322.2061780752488</v>
      </c>
      <c r="I21" s="72">
        <f>IF(RES_hh_fec_in!I21=0,0,1000*11630*RES_hh_fec_in!I21/RES_hh_num_in!I21)</f>
        <v>2457.3573531230245</v>
      </c>
      <c r="J21" s="72">
        <f>IF(RES_hh_fec_in!J21=0,0,1000*11630*RES_hh_fec_in!J21/RES_hh_num_in!J21)</f>
        <v>2297.5923952873181</v>
      </c>
      <c r="K21" s="72">
        <f>IF(RES_hh_fec_in!K21=0,0,1000*11630*RES_hh_fec_in!K21/RES_hh_num_in!K21)</f>
        <v>2320.3631560487656</v>
      </c>
      <c r="L21" s="72">
        <f>IF(RES_hh_fec_in!L21=0,0,1000*11630*RES_hh_fec_in!L21/RES_hh_num_in!L21)</f>
        <v>2403.5564029030452</v>
      </c>
      <c r="M21" s="72">
        <f>IF(RES_hh_fec_in!M21=0,0,1000*11630*RES_hh_fec_in!M21/RES_hh_num_in!M21)</f>
        <v>2237.0106606511331</v>
      </c>
      <c r="N21" s="72">
        <f>IF(RES_hh_fec_in!N21=0,0,1000*11630*RES_hh_fec_in!N21/RES_hh_num_in!N21)</f>
        <v>2219.0108979226547</v>
      </c>
      <c r="O21" s="72">
        <f>IF(RES_hh_fec_in!O21=0,0,1000*11630*RES_hh_fec_in!O21/RES_hh_num_in!O21)</f>
        <v>2074.6010840595222</v>
      </c>
      <c r="P21" s="72">
        <f>IF(RES_hh_fec_in!P21=0,0,1000*11630*RES_hh_fec_in!P21/RES_hh_num_in!P21)</f>
        <v>1888.9292433134415</v>
      </c>
      <c r="Q21" s="72">
        <f>IF(RES_hh_fec_in!Q21=0,0,1000*11630*RES_hh_fec_in!Q21/RES_hh_num_in!Q21)</f>
        <v>1852.5277098179522</v>
      </c>
      <c r="R21" s="72">
        <f>IF(RES_hh_fec_in!R21=0,0,1000*11630*RES_hh_fec_in!R21/RES_hh_num_in!R21)</f>
        <v>1883.0229270817058</v>
      </c>
      <c r="S21" s="72">
        <f>IF(RES_hh_fec_in!S21=0,0,1000*11630*RES_hh_fec_in!S21/RES_hh_num_in!S21)</f>
        <v>1906.7460112608035</v>
      </c>
      <c r="T21" s="72">
        <f>IF(RES_hh_fec_in!T21=0,0,1000*11630*RES_hh_fec_in!T21/RES_hh_num_in!T21)</f>
        <v>2016.7397651941581</v>
      </c>
      <c r="U21" s="72">
        <f>IF(RES_hh_fec_in!U21=0,0,1000*11630*RES_hh_fec_in!U21/RES_hh_num_in!U21)</f>
        <v>1899.2302975170385</v>
      </c>
      <c r="V21" s="72">
        <f>IF(RES_hh_fec_in!V21=0,0,1000*11630*RES_hh_fec_in!V21/RES_hh_num_in!V21)</f>
        <v>1845.2289747661296</v>
      </c>
      <c r="W21" s="72">
        <f>IF(RES_hh_fec_in!W21=0,0,1000*11630*RES_hh_fec_in!W21/RES_hh_num_in!W21)</f>
        <v>2030.0394175893989</v>
      </c>
      <c r="X21" s="72">
        <f>IF(RES_hh_fec_in!X21=0,0,1000*11630*RES_hh_fec_in!X21/RES_hh_num_in!X21)</f>
        <v>1891.6457814540981</v>
      </c>
      <c r="Y21" s="72">
        <f>IF(RES_hh_fec_in!Y21=0,0,1000*11630*RES_hh_fec_in!Y21/RES_hh_num_in!Y21)</f>
        <v>1741.8758413289677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2282.3644795127016</v>
      </c>
      <c r="D22" s="72">
        <f>IF(RES_hh_fec_in!D22=0,0,1000*11630*RES_hh_fec_in!D22/RES_hh_num_in!D22)</f>
        <v>2270.927965528027</v>
      </c>
      <c r="E22" s="72">
        <f>IF(RES_hh_fec_in!E22=0,0,1000*11630*RES_hh_fec_in!E22/RES_hh_num_in!E22)</f>
        <v>2467.5829998047425</v>
      </c>
      <c r="F22" s="72">
        <f>IF(RES_hh_fec_in!F22=0,0,1000*11630*RES_hh_fec_in!F22/RES_hh_num_in!F22)</f>
        <v>2361.362065059574</v>
      </c>
      <c r="G22" s="72">
        <f>IF(RES_hh_fec_in!G22=0,0,1000*11630*RES_hh_fec_in!G22/RES_hh_num_in!G22)</f>
        <v>2186.1603514900171</v>
      </c>
      <c r="H22" s="72">
        <f>IF(RES_hh_fec_in!H22=0,0,1000*11630*RES_hh_fec_in!H22/RES_hh_num_in!H22)</f>
        <v>2214.9703290338789</v>
      </c>
      <c r="I22" s="72">
        <f>IF(RES_hh_fec_in!I22=0,0,1000*11630*RES_hh_fec_in!I22/RES_hh_num_in!I22)</f>
        <v>2397.9712436329983</v>
      </c>
      <c r="J22" s="72">
        <f>IF(RES_hh_fec_in!J22=0,0,1000*11630*RES_hh_fec_in!J22/RES_hh_num_in!J22)</f>
        <v>2331.4341459339448</v>
      </c>
      <c r="K22" s="72">
        <f>IF(RES_hh_fec_in!K22=0,0,1000*11630*RES_hh_fec_in!K22/RES_hh_num_in!K22)</f>
        <v>2102.6379098364005</v>
      </c>
      <c r="L22" s="72">
        <f>IF(RES_hh_fec_in!L22=0,0,1000*11630*RES_hh_fec_in!L22/RES_hh_num_in!L22)</f>
        <v>2259.5283467082163</v>
      </c>
      <c r="M22" s="72">
        <f>IF(RES_hh_fec_in!M22=0,0,1000*11630*RES_hh_fec_in!M22/RES_hh_num_in!M22)</f>
        <v>2260.0706058944052</v>
      </c>
      <c r="N22" s="72">
        <f>IF(RES_hh_fec_in!N22=0,0,1000*11630*RES_hh_fec_in!N22/RES_hh_num_in!N22)</f>
        <v>1930.8548443413313</v>
      </c>
      <c r="O22" s="72">
        <f>IF(RES_hh_fec_in!O22=0,0,1000*11630*RES_hh_fec_in!O22/RES_hh_num_in!O22)</f>
        <v>1938.1788739640692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2177.5616226107759</v>
      </c>
      <c r="R22" s="72">
        <f>IF(RES_hh_fec_in!R22=0,0,1000*11630*RES_hh_fec_in!R22/RES_hh_num_in!R22)</f>
        <v>1757.2326416811138</v>
      </c>
      <c r="S22" s="72">
        <f>IF(RES_hh_fec_in!S22=0,0,1000*11630*RES_hh_fec_in!S22/RES_hh_num_in!S22)</f>
        <v>1897.3377076647187</v>
      </c>
      <c r="T22" s="72">
        <f>IF(RES_hh_fec_in!T22=0,0,1000*11630*RES_hh_fec_in!T22/RES_hh_num_in!T22)</f>
        <v>2175.5576484318663</v>
      </c>
      <c r="U22" s="72">
        <f>IF(RES_hh_fec_in!U22=0,0,1000*11630*RES_hh_fec_in!U22/RES_hh_num_in!U22)</f>
        <v>1904.5298418042539</v>
      </c>
      <c r="V22" s="72">
        <f>IF(RES_hh_fec_in!V22=0,0,1000*11630*RES_hh_fec_in!V22/RES_hh_num_in!V22)</f>
        <v>1795.7658251213945</v>
      </c>
      <c r="W22" s="72">
        <f>IF(RES_hh_fec_in!W22=0,0,1000*11630*RES_hh_fec_in!W22/RES_hh_num_in!W22)</f>
        <v>1949.2571181691058</v>
      </c>
      <c r="X22" s="72">
        <f>IF(RES_hh_fec_in!X22=0,0,1000*11630*RES_hh_fec_in!X22/RES_hh_num_in!X22)</f>
        <v>2106.698537024201</v>
      </c>
      <c r="Y22" s="72">
        <f>IF(RES_hh_fec_in!Y22=0,0,1000*11630*RES_hh_fec_in!Y22/RES_hh_num_in!Y22)</f>
        <v>1710.7194370102911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1737.3414472138663</v>
      </c>
      <c r="F23" s="72">
        <f>IF(RES_hh_fec_in!F23=0,0,1000*11630*RES_hh_fec_in!F23/RES_hh_num_in!F23)</f>
        <v>2549.9059113764829</v>
      </c>
      <c r="G23" s="72">
        <f>IF(RES_hh_fec_in!G23=0,0,1000*11630*RES_hh_fec_in!G23/RES_hh_num_in!G23)</f>
        <v>2212.9809027168963</v>
      </c>
      <c r="H23" s="72">
        <f>IF(RES_hh_fec_in!H23=0,0,1000*11630*RES_hh_fec_in!H23/RES_hh_num_in!H23)</f>
        <v>1952.8520446633106</v>
      </c>
      <c r="I23" s="72">
        <f>IF(RES_hh_fec_in!I23=0,0,1000*11630*RES_hh_fec_in!I23/RES_hh_num_in!I23)</f>
        <v>1842.1625248735484</v>
      </c>
      <c r="J23" s="72">
        <f>IF(RES_hh_fec_in!J23=0,0,1000*11630*RES_hh_fec_in!J23/RES_hh_num_in!J23)</f>
        <v>1723.0358516386075</v>
      </c>
      <c r="K23" s="72">
        <f>IF(RES_hh_fec_in!K23=0,0,1000*11630*RES_hh_fec_in!K23/RES_hh_num_in!K23)</f>
        <v>1823.1663326491789</v>
      </c>
      <c r="L23" s="72">
        <f>IF(RES_hh_fec_in!L23=0,0,1000*11630*RES_hh_fec_in!L23/RES_hh_num_in!L23)</f>
        <v>2053.799620665719</v>
      </c>
      <c r="M23" s="72">
        <f>IF(RES_hh_fec_in!M23=0,0,1000*11630*RES_hh_fec_in!M23/RES_hh_num_in!M23)</f>
        <v>2035.6419043172548</v>
      </c>
      <c r="N23" s="72">
        <f>IF(RES_hh_fec_in!N23=0,0,1000*11630*RES_hh_fec_in!N23/RES_hh_num_in!N23)</f>
        <v>2130.367722992321</v>
      </c>
      <c r="O23" s="72">
        <f>IF(RES_hh_fec_in!O23=0,0,1000*11630*RES_hh_fec_in!O23/RES_hh_num_in!O23)</f>
        <v>1849.844156334055</v>
      </c>
      <c r="P23" s="72">
        <f>IF(RES_hh_fec_in!P23=0,0,1000*11630*RES_hh_fec_in!P23/RES_hh_num_in!P23)</f>
        <v>1780.0741537119957</v>
      </c>
      <c r="Q23" s="72">
        <f>IF(RES_hh_fec_in!Q23=0,0,1000*11630*RES_hh_fec_in!Q23/RES_hh_num_in!Q23)</f>
        <v>1750.0632839727348</v>
      </c>
      <c r="R23" s="72">
        <f>IF(RES_hh_fec_in!R23=0,0,1000*11630*RES_hh_fec_in!R23/RES_hh_num_in!R23)</f>
        <v>2134.4305360071357</v>
      </c>
      <c r="S23" s="72">
        <f>IF(RES_hh_fec_in!S23=0,0,1000*11630*RES_hh_fec_in!S23/RES_hh_num_in!S23)</f>
        <v>1992.3327515113426</v>
      </c>
      <c r="T23" s="72">
        <f>IF(RES_hh_fec_in!T23=0,0,1000*11630*RES_hh_fec_in!T23/RES_hh_num_in!T23)</f>
        <v>1590.9529133468241</v>
      </c>
      <c r="U23" s="72">
        <f>IF(RES_hh_fec_in!U23=0,0,1000*11630*RES_hh_fec_in!U23/RES_hh_num_in!U23)</f>
        <v>1706.5517291270357</v>
      </c>
      <c r="V23" s="72">
        <f>IF(RES_hh_fec_in!V23=0,0,1000*11630*RES_hh_fec_in!V23/RES_hh_num_in!V23)</f>
        <v>1580.683506887239</v>
      </c>
      <c r="W23" s="72">
        <f>IF(RES_hh_fec_in!W23=0,0,1000*11630*RES_hh_fec_in!W23/RES_hh_num_in!W23)</f>
        <v>2259.1508738864868</v>
      </c>
      <c r="X23" s="72">
        <f>IF(RES_hh_fec_in!X23=0,0,1000*11630*RES_hh_fec_in!X23/RES_hh_num_in!X23)</f>
        <v>1938.2036966875114</v>
      </c>
      <c r="Y23" s="72">
        <f>IF(RES_hh_fec_in!Y23=0,0,1000*11630*RES_hh_fec_in!Y23/RES_hh_num_in!Y23)</f>
        <v>1945.7340916086673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1767.903169235982</v>
      </c>
      <c r="D24" s="72">
        <f>IF(RES_hh_fec_in!D24=0,0,1000*11630*RES_hh_fec_in!D24/RES_hh_num_in!D24)</f>
        <v>1903.0709677567522</v>
      </c>
      <c r="E24" s="72">
        <f>IF(RES_hh_fec_in!E24=0,0,1000*11630*RES_hh_fec_in!E24/RES_hh_num_in!E24)</f>
        <v>1738.1386612812375</v>
      </c>
      <c r="F24" s="72">
        <f>IF(RES_hh_fec_in!F24=0,0,1000*11630*RES_hh_fec_in!F24/RES_hh_num_in!F24)</f>
        <v>1965.2742153739941</v>
      </c>
      <c r="G24" s="72">
        <f>IF(RES_hh_fec_in!G24=0,0,1000*11630*RES_hh_fec_in!G24/RES_hh_num_in!G24)</f>
        <v>1995.1629451170809</v>
      </c>
      <c r="H24" s="72">
        <f>IF(RES_hh_fec_in!H24=0,0,1000*11630*RES_hh_fec_in!H24/RES_hh_num_in!H24)</f>
        <v>1808.2515681108187</v>
      </c>
      <c r="I24" s="72">
        <f>IF(RES_hh_fec_in!I24=0,0,1000*11630*RES_hh_fec_in!I24/RES_hh_num_in!I24)</f>
        <v>1962.1487192932925</v>
      </c>
      <c r="J24" s="72">
        <f>IF(RES_hh_fec_in!J24=0,0,1000*11630*RES_hh_fec_in!J24/RES_hh_num_in!J24)</f>
        <v>1830.322565764227</v>
      </c>
      <c r="K24" s="72">
        <f>IF(RES_hh_fec_in!K24=0,0,1000*11630*RES_hh_fec_in!K24/RES_hh_num_in!K24)</f>
        <v>1873.5533321534681</v>
      </c>
      <c r="L24" s="72">
        <f>IF(RES_hh_fec_in!L24=0,0,1000*11630*RES_hh_fec_in!L24/RES_hh_num_in!L24)</f>
        <v>1955.2275349287481</v>
      </c>
      <c r="M24" s="72">
        <f>IF(RES_hh_fec_in!M24=0,0,1000*11630*RES_hh_fec_in!M24/RES_hh_num_in!M24)</f>
        <v>2033.9682549905579</v>
      </c>
      <c r="N24" s="72">
        <f>IF(RES_hh_fec_in!N24=0,0,1000*11630*RES_hh_fec_in!N24/RES_hh_num_in!N24)</f>
        <v>1788.0461782529592</v>
      </c>
      <c r="O24" s="72">
        <f>IF(RES_hh_fec_in!O24=0,0,1000*11630*RES_hh_fec_in!O24/RES_hh_num_in!O24)</f>
        <v>1708.0905889037736</v>
      </c>
      <c r="P24" s="72">
        <f>IF(RES_hh_fec_in!P24=0,0,1000*11630*RES_hh_fec_in!P24/RES_hh_num_in!P24)</f>
        <v>1656.7125617394495</v>
      </c>
      <c r="Q24" s="72">
        <f>IF(RES_hh_fec_in!Q24=0,0,1000*11630*RES_hh_fec_in!Q24/RES_hh_num_in!Q24)</f>
        <v>1700.1452984247474</v>
      </c>
      <c r="R24" s="72">
        <f>IF(RES_hh_fec_in!R24=0,0,1000*11630*RES_hh_fec_in!R24/RES_hh_num_in!R24)</f>
        <v>1753.9995230566494</v>
      </c>
      <c r="S24" s="72">
        <f>IF(RES_hh_fec_in!S24=0,0,1000*11630*RES_hh_fec_in!S24/RES_hh_num_in!S24)</f>
        <v>1900.1195752682852</v>
      </c>
      <c r="T24" s="72">
        <f>IF(RES_hh_fec_in!T24=0,0,1000*11630*RES_hh_fec_in!T24/RES_hh_num_in!T24)</f>
        <v>1724.9841982595271</v>
      </c>
      <c r="U24" s="72">
        <f>IF(RES_hh_fec_in!U24=0,0,1000*11630*RES_hh_fec_in!U24/RES_hh_num_in!U24)</f>
        <v>1806.2945552174087</v>
      </c>
      <c r="V24" s="72">
        <f>IF(RES_hh_fec_in!V24=0,0,1000*11630*RES_hh_fec_in!V24/RES_hh_num_in!V24)</f>
        <v>1782.7986620909326</v>
      </c>
      <c r="W24" s="72">
        <f>IF(RES_hh_fec_in!W24=0,0,1000*11630*RES_hh_fec_in!W24/RES_hh_num_in!W24)</f>
        <v>2024.7828009402801</v>
      </c>
      <c r="X24" s="72">
        <f>IF(RES_hh_fec_in!X24=0,0,1000*11630*RES_hh_fec_in!X24/RES_hh_num_in!X24)</f>
        <v>1682.3311439398954</v>
      </c>
      <c r="Y24" s="72">
        <f>IF(RES_hh_fec_in!Y24=0,0,1000*11630*RES_hh_fec_in!Y24/RES_hh_num_in!Y24)</f>
        <v>1716.0864366333694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1628.6137404927399</v>
      </c>
      <c r="D25" s="74">
        <f>IF(RES_hh_fec_in!D25=0,0,1000*11630*RES_hh_fec_in!D25/RES_hh_num_in!D25)</f>
        <v>1713.3360156516962</v>
      </c>
      <c r="E25" s="74">
        <f>IF(RES_hh_fec_in!E25=0,0,1000*11630*RES_hh_fec_in!E25/RES_hh_num_in!E25)</f>
        <v>1446.5039855328278</v>
      </c>
      <c r="F25" s="74">
        <f>IF(RES_hh_fec_in!F25=0,0,1000*11630*RES_hh_fec_in!F25/RES_hh_num_in!F25)</f>
        <v>1922.453648427258</v>
      </c>
      <c r="G25" s="74">
        <f>IF(RES_hh_fec_in!G25=0,0,1000*11630*RES_hh_fec_in!G25/RES_hh_num_in!G25)</f>
        <v>1699.6005639487826</v>
      </c>
      <c r="H25" s="74">
        <f>IF(RES_hh_fec_in!H25=0,0,1000*11630*RES_hh_fec_in!H25/RES_hh_num_in!H25)</f>
        <v>1595.6587956174094</v>
      </c>
      <c r="I25" s="74">
        <f>IF(RES_hh_fec_in!I25=0,0,1000*11630*RES_hh_fec_in!I25/RES_hh_num_in!I25)</f>
        <v>1620.3978155984803</v>
      </c>
      <c r="J25" s="74">
        <f>IF(RES_hh_fec_in!J25=0,0,1000*11630*RES_hh_fec_in!J25/RES_hh_num_in!J25)</f>
        <v>1500.0803472437058</v>
      </c>
      <c r="K25" s="74">
        <f>IF(RES_hh_fec_in!K25=0,0,1000*11630*RES_hh_fec_in!K25/RES_hh_num_in!K25)</f>
        <v>1261.5800862491469</v>
      </c>
      <c r="L25" s="74">
        <f>IF(RES_hh_fec_in!L25=0,0,1000*11630*RES_hh_fec_in!L25/RES_hh_num_in!L25)</f>
        <v>1666.5733257731338</v>
      </c>
      <c r="M25" s="74">
        <f>IF(RES_hh_fec_in!M25=0,0,1000*11630*RES_hh_fec_in!M25/RES_hh_num_in!M25)</f>
        <v>1407.2788646608401</v>
      </c>
      <c r="N25" s="74">
        <f>IF(RES_hh_fec_in!N25=0,0,1000*11630*RES_hh_fec_in!N25/RES_hh_num_in!N25)</f>
        <v>1544.338713815542</v>
      </c>
      <c r="O25" s="74">
        <f>IF(RES_hh_fec_in!O25=0,0,1000*11630*RES_hh_fec_in!O25/RES_hh_num_in!O25)</f>
        <v>1315.1397465674249</v>
      </c>
      <c r="P25" s="74">
        <f>IF(RES_hh_fec_in!P25=0,0,1000*11630*RES_hh_fec_in!P25/RES_hh_num_in!P25)</f>
        <v>921.84761807094674</v>
      </c>
      <c r="Q25" s="74">
        <f>IF(RES_hh_fec_in!Q25=0,0,1000*11630*RES_hh_fec_in!Q25/RES_hh_num_in!Q25)</f>
        <v>940.75315845116552</v>
      </c>
      <c r="R25" s="74">
        <f>IF(RES_hh_fec_in!R25=0,0,1000*11630*RES_hh_fec_in!R25/RES_hh_num_in!R25)</f>
        <v>1002.868241565318</v>
      </c>
      <c r="S25" s="74">
        <f>IF(RES_hh_fec_in!S25=0,0,1000*11630*RES_hh_fec_in!S25/RES_hh_num_in!S25)</f>
        <v>1242.8712065905022</v>
      </c>
      <c r="T25" s="74">
        <f>IF(RES_hh_fec_in!T25=0,0,1000*11630*RES_hh_fec_in!T25/RES_hh_num_in!T25)</f>
        <v>1237.4667471994094</v>
      </c>
      <c r="U25" s="74">
        <f>IF(RES_hh_fec_in!U25=0,0,1000*11630*RES_hh_fec_in!U25/RES_hh_num_in!U25)</f>
        <v>1064.7146962909972</v>
      </c>
      <c r="V25" s="74">
        <f>IF(RES_hh_fec_in!V25=0,0,1000*11630*RES_hh_fec_in!V25/RES_hh_num_in!V25)</f>
        <v>1199.8245633133499</v>
      </c>
      <c r="W25" s="74">
        <f>IF(RES_hh_fec_in!W25=0,0,1000*11630*RES_hh_fec_in!W25/RES_hh_num_in!W25)</f>
        <v>880.61467264296027</v>
      </c>
      <c r="X25" s="74">
        <f>IF(RES_hh_fec_in!X25=0,0,1000*11630*RES_hh_fec_in!X25/RES_hh_num_in!X25)</f>
        <v>1299.5175635970486</v>
      </c>
      <c r="Y25" s="74">
        <f>IF(RES_hh_fec_in!Y25=0,0,1000*11630*RES_hh_fec_in!Y25/RES_hh_num_in!Y25)</f>
        <v>1077.9942283175169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936.98929509763718</v>
      </c>
      <c r="D26" s="77">
        <f>IF(RES_hh_fec_in!D26=0,0,1000*11630*RES_hh_fec_in!D26/RES_hh_num_in!D26)</f>
        <v>958.01607571098089</v>
      </c>
      <c r="E26" s="77">
        <f>IF(RES_hh_fec_in!E26=0,0,1000*11630*RES_hh_fec_in!E26/RES_hh_num_in!E26)</f>
        <v>977.89723315418109</v>
      </c>
      <c r="F26" s="77">
        <f>IF(RES_hh_fec_in!F26=0,0,1000*11630*RES_hh_fec_in!F26/RES_hh_num_in!F26)</f>
        <v>944.64011843944672</v>
      </c>
      <c r="G26" s="77">
        <f>IF(RES_hh_fec_in!G26=0,0,1000*11630*RES_hh_fec_in!G26/RES_hh_num_in!G26)</f>
        <v>957.19808922036145</v>
      </c>
      <c r="H26" s="77">
        <f>IF(RES_hh_fec_in!H26=0,0,1000*11630*RES_hh_fec_in!H26/RES_hh_num_in!H26)</f>
        <v>945.25409210981036</v>
      </c>
      <c r="I26" s="77">
        <f>IF(RES_hh_fec_in!I26=0,0,1000*11630*RES_hh_fec_in!I26/RES_hh_num_in!I26)</f>
        <v>930.74861633898013</v>
      </c>
      <c r="J26" s="77">
        <f>IF(RES_hh_fec_in!J26=0,0,1000*11630*RES_hh_fec_in!J26/RES_hh_num_in!J26)</f>
        <v>947.63773944449702</v>
      </c>
      <c r="K26" s="77">
        <f>IF(RES_hh_fec_in!K26=0,0,1000*11630*RES_hh_fec_in!K26/RES_hh_num_in!K26)</f>
        <v>945.03737912148802</v>
      </c>
      <c r="L26" s="77">
        <f>IF(RES_hh_fec_in!L26=0,0,1000*11630*RES_hh_fec_in!L26/RES_hh_num_in!L26)</f>
        <v>967.91132346022243</v>
      </c>
      <c r="M26" s="77">
        <f>IF(RES_hh_fec_in!M26=0,0,1000*11630*RES_hh_fec_in!M26/RES_hh_num_in!M26)</f>
        <v>997.02130612876874</v>
      </c>
      <c r="N26" s="77">
        <f>IF(RES_hh_fec_in!N26=0,0,1000*11630*RES_hh_fec_in!N26/RES_hh_num_in!N26)</f>
        <v>943.7408780970884</v>
      </c>
      <c r="O26" s="77">
        <f>IF(RES_hh_fec_in!O26=0,0,1000*11630*RES_hh_fec_in!O26/RES_hh_num_in!O26)</f>
        <v>882.00586703838781</v>
      </c>
      <c r="P26" s="77">
        <f>IF(RES_hh_fec_in!P26=0,0,1000*11630*RES_hh_fec_in!P26/RES_hh_num_in!P26)</f>
        <v>889.96390351425532</v>
      </c>
      <c r="Q26" s="77">
        <f>IF(RES_hh_fec_in!Q26=0,0,1000*11630*RES_hh_fec_in!Q26/RES_hh_num_in!Q26)</f>
        <v>916.16225017157046</v>
      </c>
      <c r="R26" s="77">
        <f>IF(RES_hh_fec_in!R26=0,0,1000*11630*RES_hh_fec_in!R26/RES_hh_num_in!R26)</f>
        <v>910.26382007213033</v>
      </c>
      <c r="S26" s="77">
        <f>IF(RES_hh_fec_in!S26=0,0,1000*11630*RES_hh_fec_in!S26/RES_hh_num_in!S26)</f>
        <v>923.35857171130351</v>
      </c>
      <c r="T26" s="77">
        <f>IF(RES_hh_fec_in!T26=0,0,1000*11630*RES_hh_fec_in!T26/RES_hh_num_in!T26)</f>
        <v>1038.01501551809</v>
      </c>
      <c r="U26" s="77">
        <f>IF(RES_hh_fec_in!U26=0,0,1000*11630*RES_hh_fec_in!U26/RES_hh_num_in!U26)</f>
        <v>984.1612250894691</v>
      </c>
      <c r="V26" s="77">
        <f>IF(RES_hh_fec_in!V26=0,0,1000*11630*RES_hh_fec_in!V26/RES_hh_num_in!V26)</f>
        <v>1021.1136390633727</v>
      </c>
      <c r="W26" s="77">
        <f>IF(RES_hh_fec_in!W26=0,0,1000*11630*RES_hh_fec_in!W26/RES_hh_num_in!W26)</f>
        <v>968.6687446898236</v>
      </c>
      <c r="X26" s="77">
        <f>IF(RES_hh_fec_in!X26=0,0,1000*11630*RES_hh_fec_in!X26/RES_hh_num_in!X26)</f>
        <v>1075.8328610686776</v>
      </c>
      <c r="Y26" s="77">
        <f>IF(RES_hh_fec_in!Y26=0,0,1000*11630*RES_hh_fec_in!Y26/RES_hh_num_in!Y26)</f>
        <v>989.62875583780522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830.56987078160807</v>
      </c>
      <c r="D27" s="69">
        <f>IF(RES_hh_fec_in!D27=0,0,1000*11630*RES_hh_fec_in!D27/RES_hh_num_in!D27)</f>
        <v>852.40517240737381</v>
      </c>
      <c r="E27" s="69">
        <f>IF(RES_hh_fec_in!E27=0,0,1000*11630*RES_hh_fec_in!E27/RES_hh_num_in!E27)</f>
        <v>870.95695777871879</v>
      </c>
      <c r="F27" s="69">
        <f>IF(RES_hh_fec_in!F27=0,0,1000*11630*RES_hh_fec_in!F27/RES_hh_num_in!F27)</f>
        <v>896.53382384566737</v>
      </c>
      <c r="G27" s="69">
        <f>IF(RES_hh_fec_in!G27=0,0,1000*11630*RES_hh_fec_in!G27/RES_hh_num_in!G27)</f>
        <v>914.8596812280208</v>
      </c>
      <c r="H27" s="69">
        <f>IF(RES_hh_fec_in!H27=0,0,1000*11630*RES_hh_fec_in!H27/RES_hh_num_in!H27)</f>
        <v>895.8157539243</v>
      </c>
      <c r="I27" s="69">
        <f>IF(RES_hh_fec_in!I27=0,0,1000*11630*RES_hh_fec_in!I27/RES_hh_num_in!I27)</f>
        <v>845.84655256320605</v>
      </c>
      <c r="J27" s="69">
        <f>IF(RES_hh_fec_in!J27=0,0,1000*11630*RES_hh_fec_in!J27/RES_hh_num_in!J27)</f>
        <v>807.28704327224659</v>
      </c>
      <c r="K27" s="69">
        <f>IF(RES_hh_fec_in!K27=0,0,1000*11630*RES_hh_fec_in!K27/RES_hh_num_in!K27)</f>
        <v>802.85287195645856</v>
      </c>
      <c r="L27" s="69">
        <f>IF(RES_hh_fec_in!L27=0,0,1000*11630*RES_hh_fec_in!L27/RES_hh_num_in!L27)</f>
        <v>821.5109781360386</v>
      </c>
      <c r="M27" s="69">
        <f>IF(RES_hh_fec_in!M27=0,0,1000*11630*RES_hh_fec_in!M27/RES_hh_num_in!M27)</f>
        <v>751.28354510759607</v>
      </c>
      <c r="N27" s="69">
        <f>IF(RES_hh_fec_in!N27=0,0,1000*11630*RES_hh_fec_in!N27/RES_hh_num_in!N27)</f>
        <v>759.35061441519542</v>
      </c>
      <c r="O27" s="69">
        <f>IF(RES_hh_fec_in!O27=0,0,1000*11630*RES_hh_fec_in!O27/RES_hh_num_in!O27)</f>
        <v>752.71333042551726</v>
      </c>
      <c r="P27" s="69">
        <f>IF(RES_hh_fec_in!P27=0,0,1000*11630*RES_hh_fec_in!P27/RES_hh_num_in!P27)</f>
        <v>713.02085619457466</v>
      </c>
      <c r="Q27" s="69">
        <f>IF(RES_hh_fec_in!Q27=0,0,1000*11630*RES_hh_fec_in!Q27/RES_hh_num_in!Q27)</f>
        <v>677.64912296188902</v>
      </c>
      <c r="R27" s="69">
        <f>IF(RES_hh_fec_in!R27=0,0,1000*11630*RES_hh_fec_in!R27/RES_hh_num_in!R27)</f>
        <v>646.14547251452586</v>
      </c>
      <c r="S27" s="69">
        <f>IF(RES_hh_fec_in!S27=0,0,1000*11630*RES_hh_fec_in!S27/RES_hh_num_in!S27)</f>
        <v>683.21250032240812</v>
      </c>
      <c r="T27" s="69">
        <f>IF(RES_hh_fec_in!T27=0,0,1000*11630*RES_hh_fec_in!T27/RES_hh_num_in!T27)</f>
        <v>643.417417997195</v>
      </c>
      <c r="U27" s="69">
        <f>IF(RES_hh_fec_in!U27=0,0,1000*11630*RES_hh_fec_in!U27/RES_hh_num_in!U27)</f>
        <v>636.32684614946697</v>
      </c>
      <c r="V27" s="69">
        <f>IF(RES_hh_fec_in!V27=0,0,1000*11630*RES_hh_fec_in!V27/RES_hh_num_in!V27)</f>
        <v>614.68585121808212</v>
      </c>
      <c r="W27" s="69">
        <f>IF(RES_hh_fec_in!W27=0,0,1000*11630*RES_hh_fec_in!W27/RES_hh_num_in!W27)</f>
        <v>641.30861238588955</v>
      </c>
      <c r="X27" s="69">
        <f>IF(RES_hh_fec_in!X27=0,0,1000*11630*RES_hh_fec_in!X27/RES_hh_num_in!X27)</f>
        <v>725.34152371749451</v>
      </c>
      <c r="Y27" s="69">
        <f>IF(RES_hh_fec_in!Y27=0,0,1000*11630*RES_hh_fec_in!Y27/RES_hh_num_in!Y27)</f>
        <v>642.25091582966593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X29" s="72">
        <f>IF(RES_hh_fec_in!X29=0,0,1000*11630*RES_hh_fec_in!X29/RES_hh_num_in!X29)</f>
        <v>0</v>
      </c>
      <c r="Y29" s="72">
        <f>IF(RES_hh_fec_in!Y29=0,0,1000*11630*RES_hh_fec_in!Y29/RES_hh_num_in!Y29)</f>
        <v>0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1016.3363574310354</v>
      </c>
      <c r="D30" s="72">
        <f>IF(RES_hh_fec_in!D30=0,0,1000*11630*RES_hh_fec_in!D30/RES_hh_num_in!D30)</f>
        <v>1061.9743620279005</v>
      </c>
      <c r="E30" s="72">
        <f>IF(RES_hh_fec_in!E30=0,0,1000*11630*RES_hh_fec_in!E30/RES_hh_num_in!E30)</f>
        <v>1105.1575157209816</v>
      </c>
      <c r="F30" s="72">
        <f>IF(RES_hh_fec_in!F30=0,0,1000*11630*RES_hh_fec_in!F30/RES_hh_num_in!F30)</f>
        <v>1128.7632056348637</v>
      </c>
      <c r="G30" s="72">
        <f>IF(RES_hh_fec_in!G30=0,0,1000*11630*RES_hh_fec_in!G30/RES_hh_num_in!G30)</f>
        <v>1140.457172913982</v>
      </c>
      <c r="H30" s="72">
        <f>IF(RES_hh_fec_in!H30=0,0,1000*11630*RES_hh_fec_in!H30/RES_hh_num_in!H30)</f>
        <v>1089.457009895383</v>
      </c>
      <c r="I30" s="72">
        <f>IF(RES_hh_fec_in!I30=0,0,1000*11630*RES_hh_fec_in!I30/RES_hh_num_in!I30)</f>
        <v>1105.6157182710083</v>
      </c>
      <c r="J30" s="72">
        <f>IF(RES_hh_fec_in!J30=0,0,1000*11630*RES_hh_fec_in!J30/RES_hh_num_in!J30)</f>
        <v>983.23472010320654</v>
      </c>
      <c r="K30" s="72">
        <f>IF(RES_hh_fec_in!K30=0,0,1000*11630*RES_hh_fec_in!K30/RES_hh_num_in!K30)</f>
        <v>1018.256909827684</v>
      </c>
      <c r="L30" s="72">
        <f>IF(RES_hh_fec_in!L30=0,0,1000*11630*RES_hh_fec_in!L30/RES_hh_num_in!L30)</f>
        <v>1050.2056689893789</v>
      </c>
      <c r="M30" s="72">
        <f>IF(RES_hh_fec_in!M30=0,0,1000*11630*RES_hh_fec_in!M30/RES_hh_num_in!M30)</f>
        <v>902.31740858707883</v>
      </c>
      <c r="N30" s="72">
        <f>IF(RES_hh_fec_in!N30=0,0,1000*11630*RES_hh_fec_in!N30/RES_hh_num_in!N30)</f>
        <v>949.24729456876787</v>
      </c>
      <c r="O30" s="72">
        <f>IF(RES_hh_fec_in!O30=0,0,1000*11630*RES_hh_fec_in!O30/RES_hh_num_in!O30)</f>
        <v>1045.0159790498167</v>
      </c>
      <c r="P30" s="72">
        <f>IF(RES_hh_fec_in!P30=0,0,1000*11630*RES_hh_fec_in!P30/RES_hh_num_in!P30)</f>
        <v>901.03676499276219</v>
      </c>
      <c r="Q30" s="72">
        <f>IF(RES_hh_fec_in!Q30=0,0,1000*11630*RES_hh_fec_in!Q30/RES_hh_num_in!Q30)</f>
        <v>893.49172490033061</v>
      </c>
      <c r="R30" s="72">
        <f>IF(RES_hh_fec_in!R30=0,0,1000*11630*RES_hh_fec_in!R30/RES_hh_num_in!R30)</f>
        <v>837.78457831259709</v>
      </c>
      <c r="S30" s="72">
        <f>IF(RES_hh_fec_in!S30=0,0,1000*11630*RES_hh_fec_in!S30/RES_hh_num_in!S30)</f>
        <v>858.50173260529971</v>
      </c>
      <c r="T30" s="72">
        <f>IF(RES_hh_fec_in!T30=0,0,1000*11630*RES_hh_fec_in!T30/RES_hh_num_in!T30)</f>
        <v>865.2990525496499</v>
      </c>
      <c r="U30" s="72">
        <f>IF(RES_hh_fec_in!U30=0,0,1000*11630*RES_hh_fec_in!U30/RES_hh_num_in!U30)</f>
        <v>902.15150657373636</v>
      </c>
      <c r="V30" s="72">
        <f>IF(RES_hh_fec_in!V30=0,0,1000*11630*RES_hh_fec_in!V30/RES_hh_num_in!V30)</f>
        <v>859.47746750013653</v>
      </c>
      <c r="W30" s="72">
        <f>IF(RES_hh_fec_in!W30=0,0,1000*11630*RES_hh_fec_in!W30/RES_hh_num_in!W30)</f>
        <v>998.98206860839969</v>
      </c>
      <c r="X30" s="72">
        <f>IF(RES_hh_fec_in!X30=0,0,1000*11630*RES_hh_fec_in!X30/RES_hh_num_in!X30)</f>
        <v>946.0963284353287</v>
      </c>
      <c r="Y30" s="72">
        <f>IF(RES_hh_fec_in!Y30=0,0,1000*11630*RES_hh_fec_in!Y30/RES_hh_num_in!Y30)</f>
        <v>921.89596599226502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829.74619002816553</v>
      </c>
      <c r="D32" s="77">
        <f>IF(RES_hh_fec_in!D32=0,0,1000*11630*RES_hh_fec_in!D32/RES_hh_num_in!D32)</f>
        <v>850.81158755637841</v>
      </c>
      <c r="E32" s="77">
        <f>IF(RES_hh_fec_in!E32=0,0,1000*11630*RES_hh_fec_in!E32/RES_hh_num_in!E32)</f>
        <v>869.29288788380347</v>
      </c>
      <c r="F32" s="77">
        <f>IF(RES_hh_fec_in!F32=0,0,1000*11630*RES_hh_fec_in!F32/RES_hh_num_in!F32)</f>
        <v>895.17744274420204</v>
      </c>
      <c r="G32" s="77">
        <f>IF(RES_hh_fec_in!G32=0,0,1000*11630*RES_hh_fec_in!G32/RES_hh_num_in!G32)</f>
        <v>913.61478963008562</v>
      </c>
      <c r="H32" s="77">
        <f>IF(RES_hh_fec_in!H32=0,0,1000*11630*RES_hh_fec_in!H32/RES_hh_num_in!H32)</f>
        <v>894.74898112459118</v>
      </c>
      <c r="I32" s="77">
        <f>IF(RES_hh_fec_in!I32=0,0,1000*11630*RES_hh_fec_in!I32/RES_hh_num_in!I32)</f>
        <v>844.5111958015998</v>
      </c>
      <c r="J32" s="77">
        <f>IF(RES_hh_fec_in!J32=0,0,1000*11630*RES_hh_fec_in!J32/RES_hh_num_in!J32)</f>
        <v>804.74286374822395</v>
      </c>
      <c r="K32" s="77">
        <f>IF(RES_hh_fec_in!K32=0,0,1000*11630*RES_hh_fec_in!K32/RES_hh_num_in!K32)</f>
        <v>799.79776028191304</v>
      </c>
      <c r="L32" s="77">
        <f>IF(RES_hh_fec_in!L32=0,0,1000*11630*RES_hh_fec_in!L32/RES_hh_num_in!L32)</f>
        <v>818.39634177239634</v>
      </c>
      <c r="M32" s="77">
        <f>IF(RES_hh_fec_in!M32=0,0,1000*11630*RES_hh_fec_in!M32/RES_hh_num_in!M32)</f>
        <v>749.23366903983469</v>
      </c>
      <c r="N32" s="77">
        <f>IF(RES_hh_fec_in!N32=0,0,1000*11630*RES_hh_fec_in!N32/RES_hh_num_in!N32)</f>
        <v>756.5011523783777</v>
      </c>
      <c r="O32" s="77">
        <f>IF(RES_hh_fec_in!O32=0,0,1000*11630*RES_hh_fec_in!O32/RES_hh_num_in!O32)</f>
        <v>749.08671198540765</v>
      </c>
      <c r="P32" s="77">
        <f>IF(RES_hh_fec_in!P32=0,0,1000*11630*RES_hh_fec_in!P32/RES_hh_num_in!P32)</f>
        <v>710.73889511143193</v>
      </c>
      <c r="Q32" s="77">
        <f>IF(RES_hh_fec_in!Q32=0,0,1000*11630*RES_hh_fec_in!Q32/RES_hh_num_in!Q32)</f>
        <v>675.13125750342851</v>
      </c>
      <c r="R32" s="77">
        <f>IF(RES_hh_fec_in!R32=0,0,1000*11630*RES_hh_fec_in!R32/RES_hh_num_in!R32)</f>
        <v>643.31073739798364</v>
      </c>
      <c r="S32" s="77">
        <f>IF(RES_hh_fec_in!S32=0,0,1000*11630*RES_hh_fec_in!S32/RES_hh_num_in!S32)</f>
        <v>679.92597035865288</v>
      </c>
      <c r="T32" s="77">
        <f>IF(RES_hh_fec_in!T32=0,0,1000*11630*RES_hh_fec_in!T32/RES_hh_num_in!T32)</f>
        <v>638.31707959693142</v>
      </c>
      <c r="U32" s="77">
        <f>IF(RES_hh_fec_in!U32=0,0,1000*11630*RES_hh_fec_in!U32/RES_hh_num_in!U32)</f>
        <v>630.08288279368753</v>
      </c>
      <c r="V32" s="77">
        <f>IF(RES_hh_fec_in!V32=0,0,1000*11630*RES_hh_fec_in!V32/RES_hh_num_in!V32)</f>
        <v>610.94723500339228</v>
      </c>
      <c r="W32" s="77">
        <f>IF(RES_hh_fec_in!W32=0,0,1000*11630*RES_hh_fec_in!W32/RES_hh_num_in!W32)</f>
        <v>637.31963838272372</v>
      </c>
      <c r="X32" s="77">
        <f>IF(RES_hh_fec_in!X32=0,0,1000*11630*RES_hh_fec_in!X32/RES_hh_num_in!X32)</f>
        <v>724.76162050541529</v>
      </c>
      <c r="Y32" s="77">
        <f>IF(RES_hh_fec_in!Y32=0,0,1000*11630*RES_hh_fec_in!Y32/RES_hh_num_in!Y32)</f>
        <v>641.25160334581028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13223.024784631321</v>
      </c>
      <c r="D3" s="65">
        <f>IF(RES_hh_tes_in!D3=0,0,1000*11630*RES_hh_tes_in!D3/RES_hh_num_in!D3)</f>
        <v>11905.581694393735</v>
      </c>
      <c r="E3" s="65">
        <f>IF(RES_hh_tes_in!E3=0,0,1000*11630*RES_hh_tes_in!E3/RES_hh_num_in!E3)</f>
        <v>11982.596320317214</v>
      </c>
      <c r="F3" s="65">
        <f>IF(RES_hh_tes_in!F3=0,0,1000*11630*RES_hh_tes_in!F3/RES_hh_num_in!F3)</f>
        <v>11922.43271717485</v>
      </c>
      <c r="G3" s="65">
        <f>IF(RES_hh_tes_in!G3=0,0,1000*11630*RES_hh_tes_in!G3/RES_hh_num_in!G3)</f>
        <v>11276.27890636807</v>
      </c>
      <c r="H3" s="65">
        <f>IF(RES_hh_tes_in!H3=0,0,1000*11630*RES_hh_tes_in!H3/RES_hh_num_in!H3)</f>
        <v>10106.12649268994</v>
      </c>
      <c r="I3" s="65">
        <f>IF(RES_hh_tes_in!I3=0,0,1000*11630*RES_hh_tes_in!I3/RES_hh_num_in!I3)</f>
        <v>9028.6581387351125</v>
      </c>
      <c r="J3" s="65">
        <f>IF(RES_hh_tes_in!J3=0,0,1000*11630*RES_hh_tes_in!J3/RES_hh_num_in!J3)</f>
        <v>8792.4744235987582</v>
      </c>
      <c r="K3" s="65">
        <f>IF(RES_hh_tes_in!K3=0,0,1000*11630*RES_hh_tes_in!K3/RES_hh_num_in!K3)</f>
        <v>9849.7674236328967</v>
      </c>
      <c r="L3" s="65">
        <f>IF(RES_hh_tes_in!L3=0,0,1000*11630*RES_hh_tes_in!L3/RES_hh_num_in!L3)</f>
        <v>11259.340637488674</v>
      </c>
      <c r="M3" s="65">
        <f>IF(RES_hh_tes_in!M3=0,0,1000*11630*RES_hh_tes_in!M3/RES_hh_num_in!M3)</f>
        <v>10567.577517618982</v>
      </c>
      <c r="N3" s="65">
        <f>IF(RES_hh_tes_in!N3=0,0,1000*11630*RES_hh_tes_in!N3/RES_hh_num_in!N3)</f>
        <v>10794.316742310382</v>
      </c>
      <c r="O3" s="65">
        <f>IF(RES_hh_tes_in!O3=0,0,1000*11630*RES_hh_tes_in!O3/RES_hh_num_in!O3)</f>
        <v>12024.205365019259</v>
      </c>
      <c r="P3" s="65">
        <f>IF(RES_hh_tes_in!P3=0,0,1000*11630*RES_hh_tes_in!P3/RES_hh_num_in!P3)</f>
        <v>9832.5829663347613</v>
      </c>
      <c r="Q3" s="65">
        <f>IF(RES_hh_tes_in!Q3=0,0,1000*11630*RES_hh_tes_in!Q3/RES_hh_num_in!Q3)</f>
        <v>9518.8374493139308</v>
      </c>
      <c r="R3" s="65">
        <f>IF(RES_hh_tes_in!R3=0,0,1000*11630*RES_hh_tes_in!R3/RES_hh_num_in!R3)</f>
        <v>8002.1940165287169</v>
      </c>
      <c r="S3" s="65">
        <f>IF(RES_hh_tes_in!S3=0,0,1000*11630*RES_hh_tes_in!S3/RES_hh_num_in!S3)</f>
        <v>7377.6666255285882</v>
      </c>
      <c r="T3" s="65">
        <f>IF(RES_hh_tes_in!T3=0,0,1000*11630*RES_hh_tes_in!T3/RES_hh_num_in!T3)</f>
        <v>7483.6169026388316</v>
      </c>
      <c r="U3" s="65">
        <f>IF(RES_hh_tes_in!U3=0,0,1000*11630*RES_hh_tes_in!U3/RES_hh_num_in!U3)</f>
        <v>7966.7052020019455</v>
      </c>
      <c r="V3" s="65">
        <f>IF(RES_hh_tes_in!V3=0,0,1000*11630*RES_hh_tes_in!V3/RES_hh_num_in!V3)</f>
        <v>8409.2347219766798</v>
      </c>
      <c r="W3" s="65">
        <f>IF(RES_hh_tes_in!W3=0,0,1000*11630*RES_hh_tes_in!W3/RES_hh_num_in!W3)</f>
        <v>6133.334945977148</v>
      </c>
      <c r="X3" s="65">
        <f>IF(RES_hh_tes_in!X3=0,0,1000*11630*RES_hh_tes_in!X3/RES_hh_num_in!X3)</f>
        <v>5564.9035000864378</v>
      </c>
      <c r="Y3" s="65">
        <f>IF(RES_hh_tes_in!Y3=0,0,1000*11630*RES_hh_tes_in!Y3/RES_hh_num_in!Y3)</f>
        <v>4491.8643555387443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10950.16265836041</v>
      </c>
      <c r="D4" s="69">
        <f>IF(RES_hh_tes_in!D4=0,0,1000*11630*RES_hh_tes_in!D4/RES_hh_num_in!D4)</f>
        <v>9573.0473602935308</v>
      </c>
      <c r="E4" s="69">
        <f>IF(RES_hh_tes_in!E4=0,0,1000*11630*RES_hh_tes_in!E4/RES_hh_num_in!E4)</f>
        <v>9521.0327071061693</v>
      </c>
      <c r="F4" s="69">
        <f>IF(RES_hh_tes_in!F4=0,0,1000*11630*RES_hh_tes_in!F4/RES_hh_num_in!F4)</f>
        <v>9406.64918047018</v>
      </c>
      <c r="G4" s="69">
        <f>IF(RES_hh_tes_in!G4=0,0,1000*11630*RES_hh_tes_in!G4/RES_hh_num_in!G4)</f>
        <v>8732.6576146097123</v>
      </c>
      <c r="H4" s="69">
        <f>IF(RES_hh_tes_in!H4=0,0,1000*11630*RES_hh_tes_in!H4/RES_hh_num_in!H4)</f>
        <v>7517.2816546523391</v>
      </c>
      <c r="I4" s="69">
        <f>IF(RES_hh_tes_in!I4=0,0,1000*11630*RES_hh_tes_in!I4/RES_hh_num_in!I4)</f>
        <v>6492.4278426388883</v>
      </c>
      <c r="J4" s="69">
        <f>IF(RES_hh_tes_in!J4=0,0,1000*11630*RES_hh_tes_in!J4/RES_hh_num_in!J4)</f>
        <v>6332.6905102440905</v>
      </c>
      <c r="K4" s="69">
        <f>IF(RES_hh_tes_in!K4=0,0,1000*11630*RES_hh_tes_in!K4/RES_hh_num_in!K4)</f>
        <v>7390.8803206284783</v>
      </c>
      <c r="L4" s="69">
        <f>IF(RES_hh_tes_in!L4=0,0,1000*11630*RES_hh_tes_in!L4/RES_hh_num_in!L4)</f>
        <v>8713.3595827986392</v>
      </c>
      <c r="M4" s="69">
        <f>IF(RES_hh_tes_in!M4=0,0,1000*11630*RES_hh_tes_in!M4/RES_hh_num_in!M4)</f>
        <v>8038.1640208207573</v>
      </c>
      <c r="N4" s="69">
        <f>IF(RES_hh_tes_in!N4=0,0,1000*11630*RES_hh_tes_in!N4/RES_hh_num_in!N4)</f>
        <v>8317.9373122902944</v>
      </c>
      <c r="O4" s="69">
        <f>IF(RES_hh_tes_in!O4=0,0,1000*11630*RES_hh_tes_in!O4/RES_hh_num_in!O4)</f>
        <v>9636.3091351552794</v>
      </c>
      <c r="P4" s="69">
        <f>IF(RES_hh_tes_in!P4=0,0,1000*11630*RES_hh_tes_in!P4/RES_hh_num_in!P4)</f>
        <v>7599.0261430624041</v>
      </c>
      <c r="Q4" s="69">
        <f>IF(RES_hh_tes_in!Q4=0,0,1000*11630*RES_hh_tes_in!Q4/RES_hh_num_in!Q4)</f>
        <v>7320.8012971581911</v>
      </c>
      <c r="R4" s="69">
        <f>IF(RES_hh_tes_in!R4=0,0,1000*11630*RES_hh_tes_in!R4/RES_hh_num_in!R4)</f>
        <v>5809.2679190232539</v>
      </c>
      <c r="S4" s="69">
        <f>IF(RES_hh_tes_in!S4=0,0,1000*11630*RES_hh_tes_in!S4/RES_hh_num_in!S4)</f>
        <v>5067.7634509525851</v>
      </c>
      <c r="T4" s="69">
        <f>IF(RES_hh_tes_in!T4=0,0,1000*11630*RES_hh_tes_in!T4/RES_hh_num_in!T4)</f>
        <v>5092.3357441975795</v>
      </c>
      <c r="U4" s="69">
        <f>IF(RES_hh_tes_in!U4=0,0,1000*11630*RES_hh_tes_in!U4/RES_hh_num_in!U4)</f>
        <v>5606.2354469674656</v>
      </c>
      <c r="V4" s="69">
        <f>IF(RES_hh_tes_in!V4=0,0,1000*11630*RES_hh_tes_in!V4/RES_hh_num_in!V4)</f>
        <v>6066.8596312759755</v>
      </c>
      <c r="W4" s="69">
        <f>IF(RES_hh_tes_in!W4=0,0,1000*11630*RES_hh_tes_in!W4/RES_hh_num_in!W4)</f>
        <v>3742.6599957478988</v>
      </c>
      <c r="X4" s="69">
        <f>IF(RES_hh_tes_in!X4=0,0,1000*11630*RES_hh_tes_in!X4/RES_hh_num_in!X4)</f>
        <v>2979.9935287996186</v>
      </c>
      <c r="Y4" s="69">
        <f>IF(RES_hh_tes_in!Y4=0,0,1000*11630*RES_hh_tes_in!Y4/RES_hh_num_in!Y4)</f>
        <v>2103.2849967794918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11281.828649469782</v>
      </c>
      <c r="D5" s="72">
        <f>IF(RES_hh_tes_in!D5=0,0,1000*11630*RES_hh_tes_in!D5/RES_hh_num_in!D5)</f>
        <v>9033.1614545536286</v>
      </c>
      <c r="E5" s="72">
        <f>IF(RES_hh_tes_in!E5=0,0,1000*11630*RES_hh_tes_in!E5/RES_hh_num_in!E5)</f>
        <v>9528.949917418764</v>
      </c>
      <c r="F5" s="72">
        <f>IF(RES_hh_tes_in!F5=0,0,1000*11630*RES_hh_tes_in!F5/RES_hh_num_in!F5)</f>
        <v>8048.4183857163762</v>
      </c>
      <c r="G5" s="72">
        <f>IF(RES_hh_tes_in!G5=0,0,1000*11630*RES_hh_tes_in!G5/RES_hh_num_in!G5)</f>
        <v>7924.8747645916092</v>
      </c>
      <c r="H5" s="72">
        <f>IF(RES_hh_tes_in!H5=0,0,1000*11630*RES_hh_tes_in!H5/RES_hh_num_in!H5)</f>
        <v>7364.1406056573942</v>
      </c>
      <c r="I5" s="72">
        <f>IF(RES_hh_tes_in!I5=0,0,1000*11630*RES_hh_tes_in!I5/RES_hh_num_in!I5)</f>
        <v>7568.6645320824291</v>
      </c>
      <c r="J5" s="72">
        <f>IF(RES_hh_tes_in!J5=0,0,1000*11630*RES_hh_tes_in!J5/RES_hh_num_in!J5)</f>
        <v>5708.5511324605523</v>
      </c>
      <c r="K5" s="72">
        <f>IF(RES_hh_tes_in!K5=0,0,1000*11630*RES_hh_tes_in!K5/RES_hh_num_in!K5)</f>
        <v>6487.0388553649209</v>
      </c>
      <c r="L5" s="72">
        <f>IF(RES_hh_tes_in!L5=0,0,1000*11630*RES_hh_tes_in!L5/RES_hh_num_in!L5)</f>
        <v>10344.403759069048</v>
      </c>
      <c r="M5" s="72">
        <f>IF(RES_hh_tes_in!M5=0,0,1000*11630*RES_hh_tes_in!M5/RES_hh_num_in!M5)</f>
        <v>9505.2377867426712</v>
      </c>
      <c r="N5" s="72">
        <f>IF(RES_hh_tes_in!N5=0,0,1000*11630*RES_hh_tes_in!N5/RES_hh_num_in!N5)</f>
        <v>8142.0323913618877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3610.4056941445547</v>
      </c>
      <c r="X5" s="72">
        <f>IF(RES_hh_tes_in!X5=0,0,1000*11630*RES_hh_tes_in!X5/RES_hh_num_in!X5)</f>
        <v>2660.0295581442019</v>
      </c>
      <c r="Y5" s="72">
        <f>IF(RES_hh_tes_in!Y5=0,0,1000*11630*RES_hh_tes_in!Y5/RES_hh_num_in!Y5)</f>
        <v>2152.2824251180132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10963.175342328006</v>
      </c>
      <c r="D6" s="72">
        <f>IF(RES_hh_tes_in!D6=0,0,1000*11630*RES_hh_tes_in!D6/RES_hh_num_in!D6)</f>
        <v>9030.0813766374304</v>
      </c>
      <c r="E6" s="72">
        <f>IF(RES_hh_tes_in!E6=0,0,1000*11630*RES_hh_tes_in!E6/RES_hh_num_in!E6)</f>
        <v>7927.1577154316283</v>
      </c>
      <c r="F6" s="72">
        <f>IF(RES_hh_tes_in!F6=0,0,1000*11630*RES_hh_tes_in!F6/RES_hh_num_in!F6)</f>
        <v>10689.159711639866</v>
      </c>
      <c r="G6" s="72">
        <f>IF(RES_hh_tes_in!G6=0,0,1000*11630*RES_hh_tes_in!G6/RES_hh_num_in!G6)</f>
        <v>8994.5183962807496</v>
      </c>
      <c r="H6" s="72">
        <f>IF(RES_hh_tes_in!H6=0,0,1000*11630*RES_hh_tes_in!H6/RES_hh_num_in!H6)</f>
        <v>8172.9683089822574</v>
      </c>
      <c r="I6" s="72">
        <f>IF(RES_hh_tes_in!I6=0,0,1000*11630*RES_hh_tes_in!I6/RES_hh_num_in!I6)</f>
        <v>5139.3090953568017</v>
      </c>
      <c r="J6" s="72">
        <f>IF(RES_hh_tes_in!J6=0,0,1000*11630*RES_hh_tes_in!J6/RES_hh_num_in!J6)</f>
        <v>6135.7455837925972</v>
      </c>
      <c r="K6" s="72">
        <f>IF(RES_hh_tes_in!K6=0,0,1000*11630*RES_hh_tes_in!K6/RES_hh_num_in!K6)</f>
        <v>7282.3242800370399</v>
      </c>
      <c r="L6" s="72">
        <f>IF(RES_hh_tes_in!L6=0,0,1000*11630*RES_hh_tes_in!L6/RES_hh_num_in!L6)</f>
        <v>8550.3352817816631</v>
      </c>
      <c r="M6" s="72">
        <f>IF(RES_hh_tes_in!M6=0,0,1000*11630*RES_hh_tes_in!M6/RES_hh_num_in!M6)</f>
        <v>8431.2987792865097</v>
      </c>
      <c r="N6" s="72">
        <f>IF(RES_hh_tes_in!N6=0,0,1000*11630*RES_hh_tes_in!N6/RES_hh_num_in!N6)</f>
        <v>7608.8523148371751</v>
      </c>
      <c r="O6" s="72">
        <f>IF(RES_hh_tes_in!O6=0,0,1000*11630*RES_hh_tes_in!O6/RES_hh_num_in!O6)</f>
        <v>9855.6997405345555</v>
      </c>
      <c r="P6" s="72">
        <f>IF(RES_hh_tes_in!P6=0,0,1000*11630*RES_hh_tes_in!P6/RES_hh_num_in!P6)</f>
        <v>7808.9085102162571</v>
      </c>
      <c r="Q6" s="72">
        <f>IF(RES_hh_tes_in!Q6=0,0,1000*11630*RES_hh_tes_in!Q6/RES_hh_num_in!Q6)</f>
        <v>6132.2375337363383</v>
      </c>
      <c r="R6" s="72">
        <f>IF(RES_hh_tes_in!R6=0,0,1000*11630*RES_hh_tes_in!R6/RES_hh_num_in!R6)</f>
        <v>5781.0539352926589</v>
      </c>
      <c r="S6" s="72">
        <f>IF(RES_hh_tes_in!S6=0,0,1000*11630*RES_hh_tes_in!S6/RES_hh_num_in!S6)</f>
        <v>3870.0240410078454</v>
      </c>
      <c r="T6" s="72">
        <f>IF(RES_hh_tes_in!T6=0,0,1000*11630*RES_hh_tes_in!T6/RES_hh_num_in!T6)</f>
        <v>5775.4968531989689</v>
      </c>
      <c r="U6" s="72">
        <f>IF(RES_hh_tes_in!U6=0,0,1000*11630*RES_hh_tes_in!U6/RES_hh_num_in!U6)</f>
        <v>5365.9498663849754</v>
      </c>
      <c r="V6" s="72">
        <f>IF(RES_hh_tes_in!V6=0,0,1000*11630*RES_hh_tes_in!V6/RES_hh_num_in!V6)</f>
        <v>6408.8685810082852</v>
      </c>
      <c r="W6" s="72">
        <f>IF(RES_hh_tes_in!W6=0,0,1000*11630*RES_hh_tes_in!W6/RES_hh_num_in!W6)</f>
        <v>3492.5052423716161</v>
      </c>
      <c r="X6" s="72">
        <f>IF(RES_hh_tes_in!X6=0,0,1000*11630*RES_hh_tes_in!X6/RES_hh_num_in!X6)</f>
        <v>3199.9705184591144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11228.023934812385</v>
      </c>
      <c r="D7" s="72">
        <f>IF(RES_hh_tes_in!D7=0,0,1000*11630*RES_hh_tes_in!D7/RES_hh_num_in!D7)</f>
        <v>9312.6843338947219</v>
      </c>
      <c r="E7" s="72">
        <f>IF(RES_hh_tes_in!E7=0,0,1000*11630*RES_hh_tes_in!E7/RES_hh_num_in!E7)</f>
        <v>9334.2556777392365</v>
      </c>
      <c r="F7" s="72">
        <f>IF(RES_hh_tes_in!F7=0,0,1000*11630*RES_hh_tes_in!F7/RES_hh_num_in!F7)</f>
        <v>8904.762955069893</v>
      </c>
      <c r="G7" s="72">
        <f>IF(RES_hh_tes_in!G7=0,0,1000*11630*RES_hh_tes_in!G7/RES_hh_num_in!G7)</f>
        <v>8725.5870207780172</v>
      </c>
      <c r="H7" s="72">
        <f>IF(RES_hh_tes_in!H7=0,0,1000*11630*RES_hh_tes_in!H7/RES_hh_num_in!H7)</f>
        <v>8090.643722494111</v>
      </c>
      <c r="I7" s="72">
        <f>IF(RES_hh_tes_in!I7=0,0,1000*11630*RES_hh_tes_in!I7/RES_hh_num_in!I7)</f>
        <v>5053.8880312045103</v>
      </c>
      <c r="J7" s="72">
        <f>IF(RES_hh_tes_in!J7=0,0,1000*11630*RES_hh_tes_in!J7/RES_hh_num_in!J7)</f>
        <v>6604.1266755887618</v>
      </c>
      <c r="K7" s="72">
        <f>IF(RES_hh_tes_in!K7=0,0,1000*11630*RES_hh_tes_in!K7/RES_hh_num_in!K7)</f>
        <v>7379.3215771466112</v>
      </c>
      <c r="L7" s="72">
        <f>IF(RES_hh_tes_in!L7=0,0,1000*11630*RES_hh_tes_in!L7/RES_hh_num_in!L7)</f>
        <v>8305.7500047013837</v>
      </c>
      <c r="M7" s="72">
        <f>IF(RES_hh_tes_in!M7=0,0,1000*11630*RES_hh_tes_in!M7/RES_hh_num_in!M7)</f>
        <v>7665.9176199725498</v>
      </c>
      <c r="N7" s="72">
        <f>IF(RES_hh_tes_in!N7=0,0,1000*11630*RES_hh_tes_in!N7/RES_hh_num_in!N7)</f>
        <v>8042.3287270947376</v>
      </c>
      <c r="O7" s="72">
        <f>IF(RES_hh_tes_in!O7=0,0,1000*11630*RES_hh_tes_in!O7/RES_hh_num_in!O7)</f>
        <v>9483.5258058653199</v>
      </c>
      <c r="P7" s="72">
        <f>IF(RES_hh_tes_in!P7=0,0,1000*11630*RES_hh_tes_in!P7/RES_hh_num_in!P7)</f>
        <v>7748.6559947702026</v>
      </c>
      <c r="Q7" s="72">
        <f>IF(RES_hh_tes_in!Q7=0,0,1000*11630*RES_hh_tes_in!Q7/RES_hh_num_in!Q7)</f>
        <v>7233.5456645933591</v>
      </c>
      <c r="R7" s="72">
        <f>IF(RES_hh_tes_in!R7=0,0,1000*11630*RES_hh_tes_in!R7/RES_hh_num_in!R7)</f>
        <v>5399.1021673797641</v>
      </c>
      <c r="S7" s="72">
        <f>IF(RES_hh_tes_in!S7=0,0,1000*11630*RES_hh_tes_in!S7/RES_hh_num_in!S7)</f>
        <v>4987.2254960003538</v>
      </c>
      <c r="T7" s="72">
        <f>IF(RES_hh_tes_in!T7=0,0,1000*11630*RES_hh_tes_in!T7/RES_hh_num_in!T7)</f>
        <v>4468.4917938035951</v>
      </c>
      <c r="U7" s="72">
        <f>IF(RES_hh_tes_in!U7=0,0,1000*11630*RES_hh_tes_in!U7/RES_hh_num_in!U7)</f>
        <v>5598.643738073798</v>
      </c>
      <c r="V7" s="72">
        <f>IF(RES_hh_tes_in!V7=0,0,1000*11630*RES_hh_tes_in!V7/RES_hh_num_in!V7)</f>
        <v>7058.6472398211936</v>
      </c>
      <c r="W7" s="72">
        <f>IF(RES_hh_tes_in!W7=0,0,1000*11630*RES_hh_tes_in!W7/RES_hh_num_in!W7)</f>
        <v>2538.7729262127823</v>
      </c>
      <c r="X7" s="72">
        <f>IF(RES_hh_tes_in!X7=0,0,1000*11630*RES_hh_tes_in!X7/RES_hh_num_in!X7)</f>
        <v>2937.4083417501547</v>
      </c>
      <c r="Y7" s="72">
        <f>IF(RES_hh_tes_in!Y7=0,0,1000*11630*RES_hh_tes_in!Y7/RES_hh_num_in!Y7)</f>
        <v>2061.0377844009804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10487.264434856101</v>
      </c>
      <c r="D8" s="72">
        <f>IF(RES_hh_tes_in!D8=0,0,1000*11630*RES_hh_tes_in!D8/RES_hh_num_in!D8)</f>
        <v>9405.6852258955314</v>
      </c>
      <c r="E8" s="72">
        <f>IF(RES_hh_tes_in!E8=0,0,1000*11630*RES_hh_tes_in!E8/RES_hh_num_in!E8)</f>
        <v>9346.7804728107185</v>
      </c>
      <c r="F8" s="72">
        <f>IF(RES_hh_tes_in!F8=0,0,1000*11630*RES_hh_tes_in!F8/RES_hh_num_in!F8)</f>
        <v>9269.1379222102951</v>
      </c>
      <c r="G8" s="72">
        <f>IF(RES_hh_tes_in!G8=0,0,1000*11630*RES_hh_tes_in!G8/RES_hh_num_in!G8)</f>
        <v>8628.8641340431186</v>
      </c>
      <c r="H8" s="72">
        <f>IF(RES_hh_tes_in!H8=0,0,1000*11630*RES_hh_tes_in!H8/RES_hh_num_in!H8)</f>
        <v>7152.4045757534523</v>
      </c>
      <c r="I8" s="72">
        <f>IF(RES_hh_tes_in!I8=0,0,1000*11630*RES_hh_tes_in!I8/RES_hh_num_in!I8)</f>
        <v>6522.5655178947309</v>
      </c>
      <c r="J8" s="72">
        <f>IF(RES_hh_tes_in!J8=0,0,1000*11630*RES_hh_tes_in!J8/RES_hh_num_in!J8)</f>
        <v>5988.4341737881205</v>
      </c>
      <c r="K8" s="72">
        <f>IF(RES_hh_tes_in!K8=0,0,1000*11630*RES_hh_tes_in!K8/RES_hh_num_in!K8)</f>
        <v>7294.4528721404749</v>
      </c>
      <c r="L8" s="72">
        <f>IF(RES_hh_tes_in!L8=0,0,1000*11630*RES_hh_tes_in!L8/RES_hh_num_in!L8)</f>
        <v>8566.5946140839587</v>
      </c>
      <c r="M8" s="72">
        <f>IF(RES_hh_tes_in!M8=0,0,1000*11630*RES_hh_tes_in!M8/RES_hh_num_in!M8)</f>
        <v>7698.0746138817503</v>
      </c>
      <c r="N8" s="72">
        <f>IF(RES_hh_tes_in!N8=0,0,1000*11630*RES_hh_tes_in!N8/RES_hh_num_in!N8)</f>
        <v>8358.2129324283469</v>
      </c>
      <c r="O8" s="72">
        <f>IF(RES_hh_tes_in!O8=0,0,1000*11630*RES_hh_tes_in!O8/RES_hh_num_in!O8)</f>
        <v>9392.6660223667677</v>
      </c>
      <c r="P8" s="72">
        <f>IF(RES_hh_tes_in!P8=0,0,1000*11630*RES_hh_tes_in!P8/RES_hh_num_in!P8)</f>
        <v>7204.017082096967</v>
      </c>
      <c r="Q8" s="72">
        <f>IF(RES_hh_tes_in!Q8=0,0,1000*11630*RES_hh_tes_in!Q8/RES_hh_num_in!Q8)</f>
        <v>7133.9644637576675</v>
      </c>
      <c r="R8" s="72">
        <f>IF(RES_hh_tes_in!R8=0,0,1000*11630*RES_hh_tes_in!R8/RES_hh_num_in!R8)</f>
        <v>5769.0054944936101</v>
      </c>
      <c r="S8" s="72">
        <f>IF(RES_hh_tes_in!S8=0,0,1000*11630*RES_hh_tes_in!S8/RES_hh_num_in!S8)</f>
        <v>4984.936963192371</v>
      </c>
      <c r="T8" s="72">
        <f>IF(RES_hh_tes_in!T8=0,0,1000*11630*RES_hh_tes_in!T8/RES_hh_num_in!T8)</f>
        <v>5067.6890866597359</v>
      </c>
      <c r="U8" s="72">
        <f>IF(RES_hh_tes_in!U8=0,0,1000*11630*RES_hh_tes_in!U8/RES_hh_num_in!U8)</f>
        <v>5453.5577578310067</v>
      </c>
      <c r="V8" s="72">
        <f>IF(RES_hh_tes_in!V8=0,0,1000*11630*RES_hh_tes_in!V8/RES_hh_num_in!V8)</f>
        <v>5826.4996334278194</v>
      </c>
      <c r="W8" s="72">
        <f>IF(RES_hh_tes_in!W8=0,0,1000*11630*RES_hh_tes_in!W8/RES_hh_num_in!W8)</f>
        <v>3936.100224536212</v>
      </c>
      <c r="X8" s="72">
        <f>IF(RES_hh_tes_in!X8=0,0,1000*11630*RES_hh_tes_in!X8/RES_hh_num_in!X8)</f>
        <v>2756.5337871534625</v>
      </c>
      <c r="Y8" s="72">
        <f>IF(RES_hh_tes_in!Y8=0,0,1000*11630*RES_hh_tes_in!Y8/RES_hh_num_in!Y8)</f>
        <v>2005.1888715290274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10530.63055120253</v>
      </c>
      <c r="D9" s="72">
        <f>IF(RES_hh_tes_in!D9=0,0,1000*11630*RES_hh_tes_in!D9/RES_hh_num_in!D9)</f>
        <v>9131.5986268378692</v>
      </c>
      <c r="E9" s="72">
        <f>IF(RES_hh_tes_in!E9=0,0,1000*11630*RES_hh_tes_in!E9/RES_hh_num_in!E9)</f>
        <v>9731.6907152917483</v>
      </c>
      <c r="F9" s="72">
        <f>IF(RES_hh_tes_in!F9=0,0,1000*11630*RES_hh_tes_in!F9/RES_hh_num_in!F9)</f>
        <v>9208.8040067547372</v>
      </c>
      <c r="G9" s="72">
        <f>IF(RES_hh_tes_in!G9=0,0,1000*11630*RES_hh_tes_in!G9/RES_hh_num_in!G9)</f>
        <v>8058.6590034092696</v>
      </c>
      <c r="H9" s="72">
        <f>IF(RES_hh_tes_in!H9=0,0,1000*11630*RES_hh_tes_in!H9/RES_hh_num_in!H9)</f>
        <v>7264.5059740332445</v>
      </c>
      <c r="I9" s="72">
        <f>IF(RES_hh_tes_in!I9=0,0,1000*11630*RES_hh_tes_in!I9/RES_hh_num_in!I9)</f>
        <v>6738.6035782208201</v>
      </c>
      <c r="J9" s="72">
        <f>IF(RES_hh_tes_in!J9=0,0,1000*11630*RES_hh_tes_in!J9/RES_hh_num_in!J9)</f>
        <v>6590.17105167319</v>
      </c>
      <c r="K9" s="72">
        <f>IF(RES_hh_tes_in!K9=0,0,1000*11630*RES_hh_tes_in!K9/RES_hh_num_in!K9)</f>
        <v>7059.3921505962053</v>
      </c>
      <c r="L9" s="72">
        <f>IF(RES_hh_tes_in!L9=0,0,1000*11630*RES_hh_tes_in!L9/RES_hh_num_in!L9)</f>
        <v>8650.6282746238649</v>
      </c>
      <c r="M9" s="72">
        <f>IF(RES_hh_tes_in!M9=0,0,1000*11630*RES_hh_tes_in!M9/RES_hh_num_in!M9)</f>
        <v>7999.8840100425532</v>
      </c>
      <c r="N9" s="72">
        <f>IF(RES_hh_tes_in!N9=0,0,1000*11630*RES_hh_tes_in!N9/RES_hh_num_in!N9)</f>
        <v>9254.9112726300064</v>
      </c>
      <c r="O9" s="72">
        <f>IF(RES_hh_tes_in!O9=0,0,1000*11630*RES_hh_tes_in!O9/RES_hh_num_in!O9)</f>
        <v>9820.8189681377298</v>
      </c>
      <c r="P9" s="72">
        <f>IF(RES_hh_tes_in!P9=0,0,1000*11630*RES_hh_tes_in!P9/RES_hh_num_in!P9)</f>
        <v>0</v>
      </c>
      <c r="Q9" s="72">
        <f>IF(RES_hh_tes_in!Q9=0,0,1000*11630*RES_hh_tes_in!Q9/RES_hh_num_in!Q9)</f>
        <v>7403.313034126294</v>
      </c>
      <c r="R9" s="72">
        <f>IF(RES_hh_tes_in!R9=0,0,1000*11630*RES_hh_tes_in!R9/RES_hh_num_in!R9)</f>
        <v>5305.7720566168946</v>
      </c>
      <c r="S9" s="72">
        <f>IF(RES_hh_tes_in!S9=0,0,1000*11630*RES_hh_tes_in!S9/RES_hh_num_in!S9)</f>
        <v>4921.4853881609997</v>
      </c>
      <c r="T9" s="72">
        <f>IF(RES_hh_tes_in!T9=0,0,1000*11630*RES_hh_tes_in!T9/RES_hh_num_in!T9)</f>
        <v>5176.9983584143984</v>
      </c>
      <c r="U9" s="72">
        <f>IF(RES_hh_tes_in!U9=0,0,1000*11630*RES_hh_tes_in!U9/RES_hh_num_in!U9)</f>
        <v>5651.1419209590913</v>
      </c>
      <c r="V9" s="72">
        <f>IF(RES_hh_tes_in!V9=0,0,1000*11630*RES_hh_tes_in!V9/RES_hh_num_in!V9)</f>
        <v>5697.2797679930172</v>
      </c>
      <c r="W9" s="72">
        <f>IF(RES_hh_tes_in!W9=0,0,1000*11630*RES_hh_tes_in!W9/RES_hh_num_in!W9)</f>
        <v>3791.303686893857</v>
      </c>
      <c r="X9" s="72">
        <f>IF(RES_hh_tes_in!X9=0,0,1000*11630*RES_hh_tes_in!X9/RES_hh_num_in!X9)</f>
        <v>3311.5933604712686</v>
      </c>
      <c r="Y9" s="72">
        <f>IF(RES_hh_tes_in!Y9=0,0,1000*11630*RES_hh_tes_in!Y9/RES_hh_num_in!Y9)</f>
        <v>1962.4736470647529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7796.7566483315914</v>
      </c>
      <c r="F10" s="72">
        <f>IF(RES_hh_tes_in!F10=0,0,1000*11630*RES_hh_tes_in!F10/RES_hh_num_in!F10)</f>
        <v>11263.430684688385</v>
      </c>
      <c r="G10" s="72">
        <f>IF(RES_hh_tes_in!G10=0,0,1000*11630*RES_hh_tes_in!G10/RES_hh_num_in!G10)</f>
        <v>9116.4795169284698</v>
      </c>
      <c r="H10" s="72">
        <f>IF(RES_hh_tes_in!H10=0,0,1000*11630*RES_hh_tes_in!H10/RES_hh_num_in!H10)</f>
        <v>7138.6569319376649</v>
      </c>
      <c r="I10" s="72">
        <f>IF(RES_hh_tes_in!I10=0,0,1000*11630*RES_hh_tes_in!I10/RES_hh_num_in!I10)</f>
        <v>5701.1129615811378</v>
      </c>
      <c r="J10" s="72">
        <f>IF(RES_hh_tes_in!J10=0,0,1000*11630*RES_hh_tes_in!J10/RES_hh_num_in!J10)</f>
        <v>5431.7718723525768</v>
      </c>
      <c r="K10" s="72">
        <f>IF(RES_hh_tes_in!K10=0,0,1000*11630*RES_hh_tes_in!K10/RES_hh_num_in!K10)</f>
        <v>6750.8814329539837</v>
      </c>
      <c r="L10" s="72">
        <f>IF(RES_hh_tes_in!L10=0,0,1000*11630*RES_hh_tes_in!L10/RES_hh_num_in!L10)</f>
        <v>8873.6939744018764</v>
      </c>
      <c r="M10" s="72">
        <f>IF(RES_hh_tes_in!M10=0,0,1000*11630*RES_hh_tes_in!M10/RES_hh_num_in!M10)</f>
        <v>8287.0464462180789</v>
      </c>
      <c r="N10" s="72">
        <f>IF(RES_hh_tes_in!N10=0,0,1000*11630*RES_hh_tes_in!N10/RES_hh_num_in!N10)</f>
        <v>9085.899503509203</v>
      </c>
      <c r="O10" s="72">
        <f>IF(RES_hh_tes_in!O10=0,0,1000*11630*RES_hh_tes_in!O10/RES_hh_num_in!O10)</f>
        <v>9055.8299755811695</v>
      </c>
      <c r="P10" s="72">
        <f>IF(RES_hh_tes_in!P10=0,0,1000*11630*RES_hh_tes_in!P10/RES_hh_num_in!P10)</f>
        <v>7343.598788228679</v>
      </c>
      <c r="Q10" s="72">
        <f>IF(RES_hh_tes_in!Q10=0,0,1000*11630*RES_hh_tes_in!Q10/RES_hh_num_in!Q10)</f>
        <v>7137.1441806678367</v>
      </c>
      <c r="R10" s="72">
        <f>IF(RES_hh_tes_in!R10=0,0,1000*11630*RES_hh_tes_in!R10/RES_hh_num_in!R10)</f>
        <v>6460.2167543677242</v>
      </c>
      <c r="S10" s="72">
        <f>IF(RES_hh_tes_in!S10=0,0,1000*11630*RES_hh_tes_in!S10/RES_hh_num_in!S10)</f>
        <v>5426.3447552883335</v>
      </c>
      <c r="T10" s="72">
        <f>IF(RES_hh_tes_in!T10=0,0,1000*11630*RES_hh_tes_in!T10/RES_hh_num_in!T10)</f>
        <v>4454.0746970768059</v>
      </c>
      <c r="U10" s="72">
        <f>IF(RES_hh_tes_in!U10=0,0,1000*11630*RES_hh_tes_in!U10/RES_hh_num_in!U10)</f>
        <v>5087.991278141898</v>
      </c>
      <c r="V10" s="72">
        <f>IF(RES_hh_tes_in!V10=0,0,1000*11630*RES_hh_tes_in!V10/RES_hh_num_in!V10)</f>
        <v>5028.8240716895734</v>
      </c>
      <c r="W10" s="72">
        <f>IF(RES_hh_tes_in!W10=0,0,1000*11630*RES_hh_tes_in!W10/RES_hh_num_in!W10)</f>
        <v>4144.2736938239896</v>
      </c>
      <c r="X10" s="72">
        <f>IF(RES_hh_tes_in!X10=0,0,1000*11630*RES_hh_tes_in!X10/RES_hh_num_in!X10)</f>
        <v>2878.9373896963625</v>
      </c>
      <c r="Y10" s="72">
        <f>IF(RES_hh_tes_in!Y10=0,0,1000*11630*RES_hh_tes_in!Y10/RES_hh_num_in!Y10)</f>
        <v>2246.2687229167068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10712.533670415733</v>
      </c>
      <c r="D11" s="72">
        <f>IF(RES_hh_tes_in!D11=0,0,1000*11630*RES_hh_tes_in!D11/RES_hh_num_in!D11)</f>
        <v>9895.5613716273401</v>
      </c>
      <c r="E11" s="72">
        <f>IF(RES_hh_tes_in!E11=0,0,1000*11630*RES_hh_tes_in!E11/RES_hh_num_in!E11)</f>
        <v>8754.170273846883</v>
      </c>
      <c r="F11" s="72">
        <f>IF(RES_hh_tes_in!F11=0,0,1000*11630*RES_hh_tes_in!F11/RES_hh_num_in!F11)</f>
        <v>9647.6628407876542</v>
      </c>
      <c r="G11" s="72">
        <f>IF(RES_hh_tes_in!G11=0,0,1000*11630*RES_hh_tes_in!G11/RES_hh_num_in!G11)</f>
        <v>9113.8582298989022</v>
      </c>
      <c r="H11" s="72">
        <f>IF(RES_hh_tes_in!H11=0,0,1000*11630*RES_hh_tes_in!H11/RES_hh_num_in!H11)</f>
        <v>7179.0064943484149</v>
      </c>
      <c r="I11" s="72">
        <f>IF(RES_hh_tes_in!I11=0,0,1000*11630*RES_hh_tes_in!I11/RES_hh_num_in!I11)</f>
        <v>6582.4632637739242</v>
      </c>
      <c r="J11" s="72">
        <f>IF(RES_hh_tes_in!J11=0,0,1000*11630*RES_hh_tes_in!J11/RES_hh_num_in!J11)</f>
        <v>6073.03294568601</v>
      </c>
      <c r="K11" s="72">
        <f>IF(RES_hh_tes_in!K11=0,0,1000*11630*RES_hh_tes_in!K11/RES_hh_num_in!K11)</f>
        <v>7315.9731062860928</v>
      </c>
      <c r="L11" s="72">
        <f>IF(RES_hh_tes_in!L11=0,0,1000*11630*RES_hh_tes_in!L11/RES_hh_num_in!L11)</f>
        <v>8774.0640311625648</v>
      </c>
      <c r="M11" s="72">
        <f>IF(RES_hh_tes_in!M11=0,0,1000*11630*RES_hh_tes_in!M11/RES_hh_num_in!M11)</f>
        <v>8255.824407833732</v>
      </c>
      <c r="N11" s="72">
        <f>IF(RES_hh_tes_in!N11=0,0,1000*11630*RES_hh_tes_in!N11/RES_hh_num_in!N11)</f>
        <v>6966.6763448040692</v>
      </c>
      <c r="O11" s="72">
        <f>IF(RES_hh_tes_in!O11=0,0,1000*11630*RES_hh_tes_in!O11/RES_hh_num_in!O11)</f>
        <v>9729.8538503244163</v>
      </c>
      <c r="P11" s="72">
        <f>IF(RES_hh_tes_in!P11=0,0,1000*11630*RES_hh_tes_in!P11/RES_hh_num_in!P11)</f>
        <v>7445.5965853617718</v>
      </c>
      <c r="Q11" s="72">
        <f>IF(RES_hh_tes_in!Q11=0,0,1000*11630*RES_hh_tes_in!Q11/RES_hh_num_in!Q11)</f>
        <v>7390.5571840530865</v>
      </c>
      <c r="R11" s="72">
        <f>IF(RES_hh_tes_in!R11=0,0,1000*11630*RES_hh_tes_in!R11/RES_hh_num_in!R11)</f>
        <v>5827.8343046509817</v>
      </c>
      <c r="S11" s="72">
        <f>IF(RES_hh_tes_in!S11=0,0,1000*11630*RES_hh_tes_in!S11/RES_hh_num_in!S11)</f>
        <v>5298.5122667276955</v>
      </c>
      <c r="T11" s="72">
        <f>IF(RES_hh_tes_in!T11=0,0,1000*11630*RES_hh_tes_in!T11/RES_hh_num_in!T11)</f>
        <v>4639.9606202563273</v>
      </c>
      <c r="U11" s="72">
        <f>IF(RES_hh_tes_in!U11=0,0,1000*11630*RES_hh_tes_in!U11/RES_hh_num_in!U11)</f>
        <v>5477.0793488026884</v>
      </c>
      <c r="V11" s="72">
        <f>IF(RES_hh_tes_in!V11=0,0,1000*11630*RES_hh_tes_in!V11/RES_hh_num_in!V11)</f>
        <v>6087.2792348302537</v>
      </c>
      <c r="W11" s="72">
        <f>IF(RES_hh_tes_in!W11=0,0,1000*11630*RES_hh_tes_in!W11/RES_hh_num_in!W11)</f>
        <v>3559.5362676632935</v>
      </c>
      <c r="X11" s="72">
        <f>IF(RES_hh_tes_in!X11=0,0,1000*11630*RES_hh_tes_in!X11/RES_hh_num_in!X11)</f>
        <v>2739.5358232450808</v>
      </c>
      <c r="Y11" s="72">
        <f>IF(RES_hh_tes_in!Y11=0,0,1000*11630*RES_hh_tes_in!Y11/RES_hh_num_in!Y11)</f>
        <v>2027.1620852677916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10578.675964237262</v>
      </c>
      <c r="D12" s="72">
        <f>IF(RES_hh_tes_in!D12=0,0,1000*11630*RES_hh_tes_in!D12/RES_hh_num_in!D12)</f>
        <v>9662.0056281388152</v>
      </c>
      <c r="E12" s="72">
        <f>IF(RES_hh_tes_in!E12=0,0,1000*11630*RES_hh_tes_in!E12/RES_hh_num_in!E12)</f>
        <v>9959.9078879622302</v>
      </c>
      <c r="F12" s="72">
        <f>IF(RES_hh_tes_in!F12=0,0,1000*11630*RES_hh_tes_in!F12/RES_hh_num_in!F12)</f>
        <v>9206.8246796815474</v>
      </c>
      <c r="G12" s="72">
        <f>IF(RES_hh_tes_in!G12=0,0,1000*11630*RES_hh_tes_in!G12/RES_hh_num_in!G12)</f>
        <v>8116.4030714973451</v>
      </c>
      <c r="H12" s="72">
        <f>IF(RES_hh_tes_in!H12=0,0,1000*11630*RES_hh_tes_in!H12/RES_hh_num_in!H12)</f>
        <v>6856.0315888022651</v>
      </c>
      <c r="I12" s="72">
        <f>IF(RES_hh_tes_in!I12=0,0,1000*11630*RES_hh_tes_in!I12/RES_hh_num_in!I12)</f>
        <v>6776.9735642837823</v>
      </c>
      <c r="J12" s="72">
        <f>IF(RES_hh_tes_in!J12=0,0,1000*11630*RES_hh_tes_in!J12/RES_hh_num_in!J12)</f>
        <v>6172.9607507258997</v>
      </c>
      <c r="K12" s="72">
        <f>IF(RES_hh_tes_in!K12=0,0,1000*11630*RES_hh_tes_in!K12/RES_hh_num_in!K12)</f>
        <v>7640.0579116306808</v>
      </c>
      <c r="L12" s="72">
        <f>IF(RES_hh_tes_in!L12=0,0,1000*11630*RES_hh_tes_in!L12/RES_hh_num_in!L12)</f>
        <v>8224.4542373607237</v>
      </c>
      <c r="M12" s="72">
        <f>IF(RES_hh_tes_in!M12=0,0,1000*11630*RES_hh_tes_in!M12/RES_hh_num_in!M12)</f>
        <v>8597.9955288107703</v>
      </c>
      <c r="N12" s="72">
        <f>IF(RES_hh_tes_in!N12=0,0,1000*11630*RES_hh_tes_in!N12/RES_hh_num_in!N12)</f>
        <v>8423.5450327792369</v>
      </c>
      <c r="O12" s="72">
        <f>IF(RES_hh_tes_in!O12=0,0,1000*11630*RES_hh_tes_in!O12/RES_hh_num_in!O12)</f>
        <v>8710.2570446027476</v>
      </c>
      <c r="P12" s="72">
        <f>IF(RES_hh_tes_in!P12=0,0,1000*11630*RES_hh_tes_in!P12/RES_hh_num_in!P12)</f>
        <v>8083.7642676167525</v>
      </c>
      <c r="Q12" s="72">
        <f>IF(RES_hh_tes_in!Q12=0,0,1000*11630*RES_hh_tes_in!Q12/RES_hh_num_in!Q12)</f>
        <v>7529.1159626464932</v>
      </c>
      <c r="R12" s="72">
        <f>IF(RES_hh_tes_in!R12=0,0,1000*11630*RES_hh_tes_in!R12/RES_hh_num_in!R12)</f>
        <v>5561.3980062424334</v>
      </c>
      <c r="S12" s="72">
        <f>IF(RES_hh_tes_in!S12=0,0,1000*11630*RES_hh_tes_in!S12/RES_hh_num_in!S12)</f>
        <v>5080.4886230289703</v>
      </c>
      <c r="T12" s="72">
        <f>IF(RES_hh_tes_in!T12=0,0,1000*11630*RES_hh_tes_in!T12/RES_hh_num_in!T12)</f>
        <v>5136.4153613476083</v>
      </c>
      <c r="U12" s="72">
        <f>IF(RES_hh_tes_in!U12=0,0,1000*11630*RES_hh_tes_in!U12/RES_hh_num_in!U12)</f>
        <v>5517.2504007689167</v>
      </c>
      <c r="V12" s="72">
        <f>IF(RES_hh_tes_in!V12=0,0,1000*11630*RES_hh_tes_in!V12/RES_hh_num_in!V12)</f>
        <v>6138.2158801105788</v>
      </c>
      <c r="W12" s="72">
        <f>IF(RES_hh_tes_in!W12=0,0,1000*11630*RES_hh_tes_in!W12/RES_hh_num_in!W12)</f>
        <v>3489.2245366826437</v>
      </c>
      <c r="X12" s="72">
        <f>IF(RES_hh_tes_in!X12=0,0,1000*11630*RES_hh_tes_in!X12/RES_hh_num_in!X12)</f>
        <v>2899.3380354274273</v>
      </c>
      <c r="Y12" s="72">
        <f>IF(RES_hh_tes_in!Y12=0,0,1000*11630*RES_hh_tes_in!Y12/RES_hh_num_in!Y12)</f>
        <v>2296.7058079055341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10820.766861991007</v>
      </c>
      <c r="D13" s="74">
        <f>IF(RES_hh_tes_in!D13=0,0,1000*11630*RES_hh_tes_in!D13/RES_hh_num_in!D13)</f>
        <v>9555.7486484619767</v>
      </c>
      <c r="E13" s="74">
        <f>IF(RES_hh_tes_in!E13=0,0,1000*11630*RES_hh_tes_in!E13/RES_hh_num_in!E13)</f>
        <v>9628.5989381154141</v>
      </c>
      <c r="F13" s="74">
        <f>IF(RES_hh_tes_in!F13=0,0,1000*11630*RES_hh_tes_in!F13/RES_hh_num_in!F13)</f>
        <v>9488.2221925316153</v>
      </c>
      <c r="G13" s="74">
        <f>IF(RES_hh_tes_in!G13=0,0,1000*11630*RES_hh_tes_in!G13/RES_hh_num_in!G13)</f>
        <v>8908.3549306715395</v>
      </c>
      <c r="H13" s="74">
        <f>IF(RES_hh_tes_in!H13=0,0,1000*11630*RES_hh_tes_in!H13/RES_hh_num_in!H13)</f>
        <v>7442.0442500542986</v>
      </c>
      <c r="I13" s="74">
        <f>IF(RES_hh_tes_in!I13=0,0,1000*11630*RES_hh_tes_in!I13/RES_hh_num_in!I13)</f>
        <v>6466.778090468074</v>
      </c>
      <c r="J13" s="74">
        <f>IF(RES_hh_tes_in!J13=0,0,1000*11630*RES_hh_tes_in!J13/RES_hh_num_in!J13)</f>
        <v>6159.8272630715146</v>
      </c>
      <c r="K13" s="74">
        <f>IF(RES_hh_tes_in!K13=0,0,1000*11630*RES_hh_tes_in!K13/RES_hh_num_in!K13)</f>
        <v>7340.5644101818116</v>
      </c>
      <c r="L13" s="74">
        <f>IF(RES_hh_tes_in!L13=0,0,1000*11630*RES_hh_tes_in!L13/RES_hh_num_in!L13)</f>
        <v>8645.8086858759452</v>
      </c>
      <c r="M13" s="74">
        <f>IF(RES_hh_tes_in!M13=0,0,1000*11630*RES_hh_tes_in!M13/RES_hh_num_in!M13)</f>
        <v>7938.6557426286718</v>
      </c>
      <c r="N13" s="74">
        <f>IF(RES_hh_tes_in!N13=0,0,1000*11630*RES_hh_tes_in!N13/RES_hh_num_in!N13)</f>
        <v>8322.4690810299435</v>
      </c>
      <c r="O13" s="74">
        <f>IF(RES_hh_tes_in!O13=0,0,1000*11630*RES_hh_tes_in!O13/RES_hh_num_in!O13)</f>
        <v>9533.5732880862688</v>
      </c>
      <c r="P13" s="74">
        <f>IF(RES_hh_tes_in!P13=0,0,1000*11630*RES_hh_tes_in!P13/RES_hh_num_in!P13)</f>
        <v>7513.3673945797746</v>
      </c>
      <c r="Q13" s="74">
        <f>IF(RES_hh_tes_in!Q13=0,0,1000*11630*RES_hh_tes_in!Q13/RES_hh_num_in!Q13)</f>
        <v>7356.5715022460136</v>
      </c>
      <c r="R13" s="74">
        <f>IF(RES_hh_tes_in!R13=0,0,1000*11630*RES_hh_tes_in!R13/RES_hh_num_in!R13)</f>
        <v>5539.0116049244834</v>
      </c>
      <c r="S13" s="74">
        <f>IF(RES_hh_tes_in!S13=0,0,1000*11630*RES_hh_tes_in!S13/RES_hh_num_in!S13)</f>
        <v>5213.8459255813987</v>
      </c>
      <c r="T13" s="74">
        <f>IF(RES_hh_tes_in!T13=0,0,1000*11630*RES_hh_tes_in!T13/RES_hh_num_in!T13)</f>
        <v>5131.9254219162367</v>
      </c>
      <c r="U13" s="74">
        <f>IF(RES_hh_tes_in!U13=0,0,1000*11630*RES_hh_tes_in!U13/RES_hh_num_in!U13)</f>
        <v>5318.4943906924391</v>
      </c>
      <c r="V13" s="74">
        <f>IF(RES_hh_tes_in!V13=0,0,1000*11630*RES_hh_tes_in!V13/RES_hh_num_in!V13)</f>
        <v>5792.3075152043866</v>
      </c>
      <c r="W13" s="74">
        <f>IF(RES_hh_tes_in!W13=0,0,1000*11630*RES_hh_tes_in!W13/RES_hh_num_in!W13)</f>
        <v>3370.4859126528431</v>
      </c>
      <c r="X13" s="74">
        <f>IF(RES_hh_tes_in!X13=0,0,1000*11630*RES_hh_tes_in!X13/RES_hh_num_in!X13)</f>
        <v>2960.592297782001</v>
      </c>
      <c r="Y13" s="74">
        <f>IF(RES_hh_tes_in!Y13=0,0,1000*11630*RES_hh_tes_in!Y13/RES_hh_num_in!Y13)</f>
        <v>1995.0698162254002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218.89075564777153</v>
      </c>
      <c r="D14" s="76">
        <f>IF(RES_hh_tes_in!D14=0,0,1000*11630*RES_hh_tes_in!D14/RES_hh_num_in!D14)</f>
        <v>180.43040526447737</v>
      </c>
      <c r="E14" s="76">
        <f>IF(RES_hh_tes_in!E14=0,0,1000*11630*RES_hh_tes_in!E14/RES_hh_num_in!E14)</f>
        <v>175.71456907428194</v>
      </c>
      <c r="F14" s="76">
        <f>IF(RES_hh_tes_in!F14=0,0,1000*11630*RES_hh_tes_in!F14/RES_hh_num_in!F14)</f>
        <v>158.39883519328495</v>
      </c>
      <c r="G14" s="76">
        <f>IF(RES_hh_tes_in!G14=0,0,1000*11630*RES_hh_tes_in!G14/RES_hh_num_in!G14)</f>
        <v>146.56207900642241</v>
      </c>
      <c r="H14" s="76">
        <f>IF(RES_hh_tes_in!H14=0,0,1000*11630*RES_hh_tes_in!H14/RES_hh_num_in!H14)</f>
        <v>125.55707278930255</v>
      </c>
      <c r="I14" s="76">
        <f>IF(RES_hh_tes_in!I14=0,0,1000*11630*RES_hh_tes_in!I14/RES_hh_num_in!I14)</f>
        <v>97.345364515526413</v>
      </c>
      <c r="J14" s="76">
        <f>IF(RES_hh_tes_in!J14=0,0,1000*11630*RES_hh_tes_in!J14/RES_hh_num_in!J14)</f>
        <v>108.97047575047284</v>
      </c>
      <c r="K14" s="76">
        <f>IF(RES_hh_tes_in!K14=0,0,1000*11630*RES_hh_tes_in!K14/RES_hh_num_in!K14)</f>
        <v>122.83207186297648</v>
      </c>
      <c r="L14" s="76">
        <f>IF(RES_hh_tes_in!L14=0,0,1000*11630*RES_hh_tes_in!L14/RES_hh_num_in!L14)</f>
        <v>144.55791381792065</v>
      </c>
      <c r="M14" s="76">
        <f>IF(RES_hh_tes_in!M14=0,0,1000*11630*RES_hh_tes_in!M14/RES_hh_num_in!M14)</f>
        <v>123.2298160484594</v>
      </c>
      <c r="N14" s="76">
        <f>IF(RES_hh_tes_in!N14=0,0,1000*11630*RES_hh_tes_in!N14/RES_hh_num_in!N14)</f>
        <v>134.8586323730604</v>
      </c>
      <c r="O14" s="76">
        <f>IF(RES_hh_tes_in!O14=0,0,1000*11630*RES_hh_tes_in!O14/RES_hh_num_in!O14)</f>
        <v>155.42010661327853</v>
      </c>
      <c r="P14" s="76">
        <f>IF(RES_hh_tes_in!P14=0,0,1000*11630*RES_hh_tes_in!P14/RES_hh_num_in!P14)</f>
        <v>123.03941808752373</v>
      </c>
      <c r="Q14" s="76">
        <f>IF(RES_hh_tes_in!Q14=0,0,1000*11630*RES_hh_tes_in!Q14/RES_hh_num_in!Q14)</f>
        <v>119.09576769826482</v>
      </c>
      <c r="R14" s="76">
        <f>IF(RES_hh_tes_in!R14=0,0,1000*11630*RES_hh_tes_in!R14/RES_hh_num_in!R14)</f>
        <v>97.00513922143216</v>
      </c>
      <c r="S14" s="76">
        <f>IF(RES_hh_tes_in!S14=0,0,1000*11630*RES_hh_tes_in!S14/RES_hh_num_in!S14)</f>
        <v>80.90640738268624</v>
      </c>
      <c r="T14" s="76">
        <f>IF(RES_hh_tes_in!T14=0,0,1000*11630*RES_hh_tes_in!T14/RES_hh_num_in!T14)</f>
        <v>83.512224928730774</v>
      </c>
      <c r="U14" s="76">
        <f>IF(RES_hh_tes_in!U14=0,0,1000*11630*RES_hh_tes_in!U14/RES_hh_num_in!U14)</f>
        <v>86.308882008657861</v>
      </c>
      <c r="V14" s="76">
        <f>IF(RES_hh_tes_in!V14=0,0,1000*11630*RES_hh_tes_in!V14/RES_hh_num_in!V14)</f>
        <v>91.429407771500365</v>
      </c>
      <c r="W14" s="76">
        <f>IF(RES_hh_tes_in!W14=0,0,1000*11630*RES_hh_tes_in!W14/RES_hh_num_in!W14)</f>
        <v>52.243018973500604</v>
      </c>
      <c r="X14" s="76">
        <f>IF(RES_hh_tes_in!X14=0,0,1000*11630*RES_hh_tes_in!X14/RES_hh_num_in!X14)</f>
        <v>43.37999823724212</v>
      </c>
      <c r="Y14" s="76">
        <f>IF(RES_hh_tes_in!Y14=0,0,1000*11630*RES_hh_tes_in!Y14/RES_hh_num_in!Y14)</f>
        <v>29.938134206193634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3.4924852211828985</v>
      </c>
      <c r="D15" s="69">
        <f t="shared" si="0"/>
        <v>2.5638985837099546</v>
      </c>
      <c r="E15" s="69">
        <f t="shared" si="0"/>
        <v>75.318808691246872</v>
      </c>
      <c r="F15" s="69">
        <f t="shared" si="0"/>
        <v>81.216875090385486</v>
      </c>
      <c r="G15" s="69">
        <f t="shared" si="0"/>
        <v>87.176527413060683</v>
      </c>
      <c r="H15" s="69">
        <f t="shared" si="0"/>
        <v>170.23619167419807</v>
      </c>
      <c r="I15" s="69">
        <f t="shared" si="0"/>
        <v>115.90152373028481</v>
      </c>
      <c r="J15" s="69">
        <f t="shared" si="0"/>
        <v>98.170313484446496</v>
      </c>
      <c r="K15" s="69">
        <f t="shared" si="0"/>
        <v>102.53577675148264</v>
      </c>
      <c r="L15" s="69">
        <f t="shared" si="0"/>
        <v>133.36601728873541</v>
      </c>
      <c r="M15" s="69">
        <f t="shared" si="0"/>
        <v>139.55783325131293</v>
      </c>
      <c r="N15" s="69">
        <f t="shared" si="0"/>
        <v>116.14562148130693</v>
      </c>
      <c r="O15" s="69">
        <f t="shared" si="0"/>
        <v>118.96945311737423</v>
      </c>
      <c r="P15" s="69">
        <f t="shared" si="0"/>
        <v>72.650860604712676</v>
      </c>
      <c r="Q15" s="69">
        <f t="shared" si="0"/>
        <v>49.180744675971432</v>
      </c>
      <c r="R15" s="69">
        <f t="shared" si="0"/>
        <v>22.569377208958795</v>
      </c>
      <c r="S15" s="69">
        <f t="shared" si="0"/>
        <v>40.407281246885191</v>
      </c>
      <c r="T15" s="69">
        <f t="shared" si="0"/>
        <v>43.414326048285375</v>
      </c>
      <c r="U15" s="69">
        <f t="shared" si="0"/>
        <v>55.984310928379912</v>
      </c>
      <c r="V15" s="69">
        <f t="shared" si="0"/>
        <v>104.71744188241142</v>
      </c>
      <c r="W15" s="69">
        <f t="shared" si="0"/>
        <v>44.643691337339234</v>
      </c>
      <c r="X15" s="69">
        <f t="shared" si="0"/>
        <v>118.03046193337491</v>
      </c>
      <c r="Y15" s="69">
        <f t="shared" si="0"/>
        <v>196.81985508596227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3.4924852211828985</v>
      </c>
      <c r="D16" s="72">
        <f>IF(RES_hh_tes_in!D16=0,0,1000*11630*RES_hh_tes_in!D16/RES_hh_num_in!D$3)</f>
        <v>2.5638985837099546</v>
      </c>
      <c r="E16" s="72">
        <f>IF(RES_hh_tes_in!E16=0,0,1000*11630*RES_hh_tes_in!E16/RES_hh_num_in!E$3)</f>
        <v>75.318808691246872</v>
      </c>
      <c r="F16" s="72">
        <f>IF(RES_hh_tes_in!F16=0,0,1000*11630*RES_hh_tes_in!F16/RES_hh_num_in!F$3)</f>
        <v>81.216875090385486</v>
      </c>
      <c r="G16" s="72">
        <f>IF(RES_hh_tes_in!G16=0,0,1000*11630*RES_hh_tes_in!G16/RES_hh_num_in!G$3)</f>
        <v>87.176527413060683</v>
      </c>
      <c r="H16" s="72">
        <f>IF(RES_hh_tes_in!H16=0,0,1000*11630*RES_hh_tes_in!H16/RES_hh_num_in!H$3)</f>
        <v>170.23619167419807</v>
      </c>
      <c r="I16" s="72">
        <f>IF(RES_hh_tes_in!I16=0,0,1000*11630*RES_hh_tes_in!I16/RES_hh_num_in!I$3)</f>
        <v>115.90152373028481</v>
      </c>
      <c r="J16" s="72">
        <f>IF(RES_hh_tes_in!J16=0,0,1000*11630*RES_hh_tes_in!J16/RES_hh_num_in!J$3)</f>
        <v>98.170313484446496</v>
      </c>
      <c r="K16" s="72">
        <f>IF(RES_hh_tes_in!K16=0,0,1000*11630*RES_hh_tes_in!K16/RES_hh_num_in!K$3)</f>
        <v>102.53577675148264</v>
      </c>
      <c r="L16" s="72">
        <f>IF(RES_hh_tes_in!L16=0,0,1000*11630*RES_hh_tes_in!L16/RES_hh_num_in!L$3)</f>
        <v>133.36601728873541</v>
      </c>
      <c r="M16" s="72">
        <f>IF(RES_hh_tes_in!M16=0,0,1000*11630*RES_hh_tes_in!M16/RES_hh_num_in!M$3)</f>
        <v>139.55783325131293</v>
      </c>
      <c r="N16" s="72">
        <f>IF(RES_hh_tes_in!N16=0,0,1000*11630*RES_hh_tes_in!N16/RES_hh_num_in!N$3)</f>
        <v>116.14562148130693</v>
      </c>
      <c r="O16" s="72">
        <f>IF(RES_hh_tes_in!O16=0,0,1000*11630*RES_hh_tes_in!O16/RES_hh_num_in!O$3)</f>
        <v>118.96945311737423</v>
      </c>
      <c r="P16" s="72">
        <f>IF(RES_hh_tes_in!P16=0,0,1000*11630*RES_hh_tes_in!P16/RES_hh_num_in!P$3)</f>
        <v>72.650860604712676</v>
      </c>
      <c r="Q16" s="72">
        <f>IF(RES_hh_tes_in!Q16=0,0,1000*11630*RES_hh_tes_in!Q16/RES_hh_num_in!Q$3)</f>
        <v>49.180744675971432</v>
      </c>
      <c r="R16" s="72">
        <f>IF(RES_hh_tes_in!R16=0,0,1000*11630*RES_hh_tes_in!R16/RES_hh_num_in!R$3)</f>
        <v>22.569377208958795</v>
      </c>
      <c r="S16" s="72">
        <f>IF(RES_hh_tes_in!S16=0,0,1000*11630*RES_hh_tes_in!S16/RES_hh_num_in!S$3)</f>
        <v>40.407281246885191</v>
      </c>
      <c r="T16" s="72">
        <f>IF(RES_hh_tes_in!T16=0,0,1000*11630*RES_hh_tes_in!T16/RES_hh_num_in!T$3)</f>
        <v>43.414326048285375</v>
      </c>
      <c r="U16" s="72">
        <f>IF(RES_hh_tes_in!U16=0,0,1000*11630*RES_hh_tes_in!U16/RES_hh_num_in!U$3)</f>
        <v>55.984310928379912</v>
      </c>
      <c r="V16" s="72">
        <f>IF(RES_hh_tes_in!V16=0,0,1000*11630*RES_hh_tes_in!V16/RES_hh_num_in!V$3)</f>
        <v>104.71744188241142</v>
      </c>
      <c r="W16" s="72">
        <f>IF(RES_hh_tes_in!W16=0,0,1000*11630*RES_hh_tes_in!W16/RES_hh_num_in!W$3)</f>
        <v>44.643691337339234</v>
      </c>
      <c r="X16" s="72">
        <f>IF(RES_hh_tes_in!X16=0,0,1000*11630*RES_hh_tes_in!X16/RES_hh_num_in!X$3)</f>
        <v>118.03046193337491</v>
      </c>
      <c r="Y16" s="72">
        <f>IF(RES_hh_tes_in!Y16=0,0,1000*11630*RES_hh_tes_in!Y16/RES_hh_num_in!Y$3)</f>
        <v>196.81985508596227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1627.2951237200339</v>
      </c>
      <c r="D17" s="69">
        <f>IF(RES_hh_tes_in!D17=0,0,1000*11630*RES_hh_tes_in!D17/RES_hh_num_in!D17)</f>
        <v>1670.5393019917242</v>
      </c>
      <c r="E17" s="69">
        <f>IF(RES_hh_tes_in!E17=0,0,1000*11630*RES_hh_tes_in!E17/RES_hh_num_in!E17)</f>
        <v>1711.3349920228429</v>
      </c>
      <c r="F17" s="69">
        <f>IF(RES_hh_tes_in!F17=0,0,1000*11630*RES_hh_tes_in!F17/RES_hh_num_in!F17)</f>
        <v>1738.5033441465657</v>
      </c>
      <c r="G17" s="69">
        <f>IF(RES_hh_tes_in!G17=0,0,1000*11630*RES_hh_tes_in!G17/RES_hh_num_in!G17)</f>
        <v>1744.9105013142944</v>
      </c>
      <c r="H17" s="69">
        <f>IF(RES_hh_tes_in!H17=0,0,1000*11630*RES_hh_tes_in!H17/RES_hh_num_in!H17)</f>
        <v>1720.6683565366068</v>
      </c>
      <c r="I17" s="69">
        <f>IF(RES_hh_tes_in!I17=0,0,1000*11630*RES_hh_tes_in!I17/RES_hh_num_in!I17)</f>
        <v>1760.1494806072506</v>
      </c>
      <c r="J17" s="69">
        <f>IF(RES_hh_tes_in!J17=0,0,1000*11630*RES_hh_tes_in!J17/RES_hh_num_in!J17)</f>
        <v>1731.7139042385948</v>
      </c>
      <c r="K17" s="69">
        <f>IF(RES_hh_tes_in!K17=0,0,1000*11630*RES_hh_tes_in!K17/RES_hh_num_in!K17)</f>
        <v>1728.6691716336659</v>
      </c>
      <c r="L17" s="69">
        <f>IF(RES_hh_tes_in!L17=0,0,1000*11630*RES_hh_tes_in!L17/RES_hh_num_in!L17)</f>
        <v>1768.8299288375786</v>
      </c>
      <c r="M17" s="69">
        <f>IF(RES_hh_tes_in!M17=0,0,1000*11630*RES_hh_tes_in!M17/RES_hh_num_in!M17)</f>
        <v>1799.085115072033</v>
      </c>
      <c r="N17" s="69">
        <f>IF(RES_hh_tes_in!N17=0,0,1000*11630*RES_hh_tes_in!N17/RES_hh_num_in!N17)</f>
        <v>1760.820036485223</v>
      </c>
      <c r="O17" s="69">
        <f>IF(RES_hh_tes_in!O17=0,0,1000*11630*RES_hh_tes_in!O17/RES_hh_num_in!O17)</f>
        <v>1670.9760346195153</v>
      </c>
      <c r="P17" s="69">
        <f>IF(RES_hh_tes_in!P17=0,0,1000*11630*RES_hh_tes_in!P17/RES_hh_num_in!P17)</f>
        <v>1589.7502028904187</v>
      </c>
      <c r="Q17" s="69">
        <f>IF(RES_hh_tes_in!Q17=0,0,1000*11630*RES_hh_tes_in!Q17/RES_hh_num_in!Q17)</f>
        <v>1600.4971148727452</v>
      </c>
      <c r="R17" s="69">
        <f>IF(RES_hh_tes_in!R17=0,0,1000*11630*RES_hh_tes_in!R17/RES_hh_num_in!R17)</f>
        <v>1640.7702603552552</v>
      </c>
      <c r="S17" s="69">
        <f>IF(RES_hh_tes_in!S17=0,0,1000*11630*RES_hh_tes_in!S17/RES_hh_num_in!S17)</f>
        <v>1700.6490067483087</v>
      </c>
      <c r="T17" s="69">
        <f>IF(RES_hh_tes_in!T17=0,0,1000*11630*RES_hh_tes_in!T17/RES_hh_num_in!T17)</f>
        <v>1803.5960762968759</v>
      </c>
      <c r="U17" s="69">
        <f>IF(RES_hh_tes_in!U17=0,0,1000*11630*RES_hh_tes_in!U17/RES_hh_num_in!U17)</f>
        <v>1757.5645769677681</v>
      </c>
      <c r="V17" s="69">
        <f>IF(RES_hh_tes_in!V17=0,0,1000*11630*RES_hh_tes_in!V17/RES_hh_num_in!V17)</f>
        <v>1700.3514320125007</v>
      </c>
      <c r="W17" s="69">
        <f>IF(RES_hh_tes_in!W17=0,0,1000*11630*RES_hh_tes_in!W17/RES_hh_num_in!W17)</f>
        <v>1779.1169757431958</v>
      </c>
      <c r="X17" s="69">
        <f>IF(RES_hh_tes_in!X17=0,0,1000*11630*RES_hh_tes_in!X17/RES_hh_num_in!X17)</f>
        <v>1817.763948721662</v>
      </c>
      <c r="Y17" s="69">
        <f>IF(RES_hh_tes_in!Y17=0,0,1000*11630*RES_hh_tes_in!Y17/RES_hh_num_in!Y17)</f>
        <v>1613.1062403118544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1610.5828132364136</v>
      </c>
      <c r="D19" s="72">
        <f>IF(RES_hh_tes_in!D19=0,0,1000*11630*RES_hh_tes_in!D19/RES_hh_num_in!D19)</f>
        <v>1622.9209052443296</v>
      </c>
      <c r="E19" s="72">
        <f>IF(RES_hh_tes_in!E19=0,0,1000*11630*RES_hh_tes_in!E19/RES_hh_num_in!E19)</f>
        <v>1399.7083474539904</v>
      </c>
      <c r="F19" s="72">
        <f>IF(RES_hh_tes_in!F19=0,0,1000*11630*RES_hh_tes_in!F19/RES_hh_num_in!F19)</f>
        <v>1955.7472819886343</v>
      </c>
      <c r="G19" s="72">
        <f>IF(RES_hh_tes_in!G19=0,0,1000*11630*RES_hh_tes_in!G19/RES_hh_num_in!G19)</f>
        <v>1719.0010470870532</v>
      </c>
      <c r="H19" s="72">
        <f>IF(RES_hh_tes_in!H19=0,0,1000*11630*RES_hh_tes_in!H19/RES_hh_num_in!H19)</f>
        <v>1827.4624122810076</v>
      </c>
      <c r="I19" s="72">
        <f>IF(RES_hh_tes_in!I19=0,0,1000*11630*RES_hh_tes_in!I19/RES_hh_num_in!I19)</f>
        <v>1535.418084018693</v>
      </c>
      <c r="J19" s="72">
        <f>IF(RES_hh_tes_in!J19=0,0,1000*11630*RES_hh_tes_in!J19/RES_hh_num_in!J19)</f>
        <v>1745.1466101626788</v>
      </c>
      <c r="K19" s="72">
        <f>IF(RES_hh_tes_in!K19=0,0,1000*11630*RES_hh_tes_in!K19/RES_hh_num_in!K19)</f>
        <v>1706.0800380194737</v>
      </c>
      <c r="L19" s="72">
        <f>IF(RES_hh_tes_in!L19=0,0,1000*11630*RES_hh_tes_in!L19/RES_hh_num_in!L19)</f>
        <v>1777.5475767922585</v>
      </c>
      <c r="M19" s="72">
        <f>IF(RES_hh_tes_in!M19=0,0,1000*11630*RES_hh_tes_in!M19/RES_hh_num_in!M19)</f>
        <v>1922.2138742039638</v>
      </c>
      <c r="N19" s="72">
        <f>IF(RES_hh_tes_in!N19=0,0,1000*11630*RES_hh_tes_in!N19/RES_hh_num_in!N19)</f>
        <v>1751.3367714082081</v>
      </c>
      <c r="O19" s="72">
        <f>IF(RES_hh_tes_in!O19=0,0,1000*11630*RES_hh_tes_in!O19/RES_hh_num_in!O19)</f>
        <v>1557.1136697712759</v>
      </c>
      <c r="P19" s="72">
        <f>IF(RES_hh_tes_in!P19=0,0,1000*11630*RES_hh_tes_in!P19/RES_hh_num_in!P19)</f>
        <v>1615.3177952071073</v>
      </c>
      <c r="Q19" s="72">
        <f>IF(RES_hh_tes_in!Q19=0,0,1000*11630*RES_hh_tes_in!Q19/RES_hh_num_in!Q19)</f>
        <v>1296.0204889494737</v>
      </c>
      <c r="R19" s="72">
        <f>IF(RES_hh_tes_in!R19=0,0,1000*11630*RES_hh_tes_in!R19/RES_hh_num_in!R19)</f>
        <v>1677.0110779893014</v>
      </c>
      <c r="S19" s="72">
        <f>IF(RES_hh_tes_in!S19=0,0,1000*11630*RES_hh_tes_in!S19/RES_hh_num_in!S19)</f>
        <v>1399.4919185377387</v>
      </c>
      <c r="T19" s="72">
        <f>IF(RES_hh_tes_in!T19=0,0,1000*11630*RES_hh_tes_in!T19/RES_hh_num_in!T19)</f>
        <v>1957.3586045207551</v>
      </c>
      <c r="U19" s="72">
        <f>IF(RES_hh_tes_in!U19=0,0,1000*11630*RES_hh_tes_in!U19/RES_hh_num_in!U19)</f>
        <v>1766.1721694742328</v>
      </c>
      <c r="V19" s="72">
        <f>IF(RES_hh_tes_in!V19=0,0,1000*11630*RES_hh_tes_in!V19/RES_hh_num_in!V19)</f>
        <v>1893.2533471941647</v>
      </c>
      <c r="W19" s="72">
        <f>IF(RES_hh_tes_in!W19=0,0,1000*11630*RES_hh_tes_in!W19/RES_hh_num_in!W19)</f>
        <v>1736.7147164825797</v>
      </c>
      <c r="X19" s="72">
        <f>IF(RES_hh_tes_in!X19=0,0,1000*11630*RES_hh_tes_in!X19/RES_hh_num_in!X19)</f>
        <v>1956.3139889577205</v>
      </c>
      <c r="Y19" s="72">
        <f>IF(RES_hh_tes_in!Y19=0,0,1000*11630*RES_hh_tes_in!Y19/RES_hh_num_in!Y19)</f>
        <v>1414.8878682783952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1701.9095345597948</v>
      </c>
      <c r="D20" s="72">
        <f>IF(RES_hh_tes_in!D20=0,0,1000*11630*RES_hh_tes_in!D20/RES_hh_num_in!D20)</f>
        <v>1651.3529311347584</v>
      </c>
      <c r="E20" s="72">
        <f>IF(RES_hh_tes_in!E20=0,0,1000*11630*RES_hh_tes_in!E20/RES_hh_num_in!E20)</f>
        <v>1702.555451662435</v>
      </c>
      <c r="F20" s="72">
        <f>IF(RES_hh_tes_in!F20=0,0,1000*11630*RES_hh_tes_in!F20/RES_hh_num_in!F20)</f>
        <v>1676.8934751139086</v>
      </c>
      <c r="G20" s="72">
        <f>IF(RES_hh_tes_in!G20=0,0,1000*11630*RES_hh_tes_in!G20/RES_hh_num_in!G20)</f>
        <v>1758.2792723268697</v>
      </c>
      <c r="H20" s="72">
        <f>IF(RES_hh_tes_in!H20=0,0,1000*11630*RES_hh_tes_in!H20/RES_hh_num_in!H20)</f>
        <v>1871.9045923205081</v>
      </c>
      <c r="I20" s="72">
        <f>IF(RES_hh_tes_in!I20=0,0,1000*11630*RES_hh_tes_in!I20/RES_hh_num_in!I20)</f>
        <v>1393.2582236606308</v>
      </c>
      <c r="J20" s="72">
        <f>IF(RES_hh_tes_in!J20=0,0,1000*11630*RES_hh_tes_in!J20/RES_hh_num_in!J20)</f>
        <v>1835.7053284774695</v>
      </c>
      <c r="K20" s="72">
        <f>IF(RES_hh_tes_in!K20=0,0,1000*11630*RES_hh_tes_in!K20/RES_hh_num_in!K20)</f>
        <v>1753.4436247457731</v>
      </c>
      <c r="L20" s="72">
        <f>IF(RES_hh_tes_in!L20=0,0,1000*11630*RES_hh_tes_in!L20/RES_hh_num_in!L20)</f>
        <v>1724.1595377028943</v>
      </c>
      <c r="M20" s="72">
        <f>IF(RES_hh_tes_in!M20=0,0,1000*11630*RES_hh_tes_in!M20/RES_hh_num_in!M20)</f>
        <v>1777.0631003213973</v>
      </c>
      <c r="N20" s="72">
        <f>IF(RES_hh_tes_in!N20=0,0,1000*11630*RES_hh_tes_in!N20/RES_hh_num_in!N20)</f>
        <v>1844.484393634033</v>
      </c>
      <c r="O20" s="72">
        <f>IF(RES_hh_tes_in!O20=0,0,1000*11630*RES_hh_tes_in!O20/RES_hh_num_in!O20)</f>
        <v>1504.8160233402461</v>
      </c>
      <c r="P20" s="72">
        <f>IF(RES_hh_tes_in!P20=0,0,1000*11630*RES_hh_tes_in!P20/RES_hh_num_in!P20)</f>
        <v>1555.974627891092</v>
      </c>
      <c r="Q20" s="72">
        <f>IF(RES_hh_tes_in!Q20=0,0,1000*11630*RES_hh_tes_in!Q20/RES_hh_num_in!Q20)</f>
        <v>1590.3165896501796</v>
      </c>
      <c r="R20" s="72">
        <f>IF(RES_hh_tes_in!R20=0,0,1000*11630*RES_hh_tes_in!R20/RES_hh_num_in!R20)</f>
        <v>1543.2814476542176</v>
      </c>
      <c r="S20" s="72">
        <f>IF(RES_hh_tes_in!S20=0,0,1000*11630*RES_hh_tes_in!S20/RES_hh_num_in!S20)</f>
        <v>1720.4832722125152</v>
      </c>
      <c r="T20" s="72">
        <f>IF(RES_hh_tes_in!T20=0,0,1000*11630*RES_hh_tes_in!T20/RES_hh_num_in!T20)</f>
        <v>1583.2120534339151</v>
      </c>
      <c r="U20" s="72">
        <f>IF(RES_hh_tes_in!U20=0,0,1000*11630*RES_hh_tes_in!U20/RES_hh_num_in!U20)</f>
        <v>1851.8279078450278</v>
      </c>
      <c r="V20" s="72">
        <f>IF(RES_hh_tes_in!V20=0,0,1000*11630*RES_hh_tes_in!V20/RES_hh_num_in!V20)</f>
        <v>2101.3672801890179</v>
      </c>
      <c r="W20" s="72">
        <f>IF(RES_hh_tes_in!W20=0,0,1000*11630*RES_hh_tes_in!W20/RES_hh_num_in!W20)</f>
        <v>1278.0993120331445</v>
      </c>
      <c r="X20" s="72">
        <f>IF(RES_hh_tes_in!X20=0,0,1000*11630*RES_hh_tes_in!X20/RES_hh_num_in!X20)</f>
        <v>1828.3305391679874</v>
      </c>
      <c r="Y20" s="72">
        <f>IF(RES_hh_tes_in!Y20=0,0,1000*11630*RES_hh_tes_in!Y20/RES_hh_num_in!Y20)</f>
        <v>1687.0429692124469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1604.9749983474101</v>
      </c>
      <c r="D21" s="72">
        <f>IF(RES_hh_tes_in!D21=0,0,1000*11630*RES_hh_tes_in!D21/RES_hh_num_in!D21)</f>
        <v>1671.280352676044</v>
      </c>
      <c r="E21" s="72">
        <f>IF(RES_hh_tes_in!E21=0,0,1000*11630*RES_hh_tes_in!E21/RES_hh_num_in!E21)</f>
        <v>1714.2315374469408</v>
      </c>
      <c r="F21" s="72">
        <f>IF(RES_hh_tes_in!F21=0,0,1000*11630*RES_hh_tes_in!F21/RES_hh_num_in!F21)</f>
        <v>1747.5814256161996</v>
      </c>
      <c r="G21" s="72">
        <f>IF(RES_hh_tes_in!G21=0,0,1000*11630*RES_hh_tes_in!G21/RES_hh_num_in!G21)</f>
        <v>1748.8998123557772</v>
      </c>
      <c r="H21" s="72">
        <f>IF(RES_hh_tes_in!H21=0,0,1000*11630*RES_hh_tes_in!H21/RES_hh_num_in!H21)</f>
        <v>1668.2085446358308</v>
      </c>
      <c r="I21" s="72">
        <f>IF(RES_hh_tes_in!I21=0,0,1000*11630*RES_hh_tes_in!I21/RES_hh_num_in!I21)</f>
        <v>1781.3738382790425</v>
      </c>
      <c r="J21" s="72">
        <f>IF(RES_hh_tes_in!J21=0,0,1000*11630*RES_hh_tes_in!J21/RES_hh_num_in!J21)</f>
        <v>1681.5834159197161</v>
      </c>
      <c r="K21" s="72">
        <f>IF(RES_hh_tes_in!K21=0,0,1000*11630*RES_hh_tes_in!K21/RES_hh_num_in!K21)</f>
        <v>1715.7935904722103</v>
      </c>
      <c r="L21" s="72">
        <f>IF(RES_hh_tes_in!L21=0,0,1000*11630*RES_hh_tes_in!L21/RES_hh_num_in!L21)</f>
        <v>1796.9809681586376</v>
      </c>
      <c r="M21" s="72">
        <f>IF(RES_hh_tes_in!M21=0,0,1000*11630*RES_hh_tes_in!M21/RES_hh_num_in!M21)</f>
        <v>1700.7103273446999</v>
      </c>
      <c r="N21" s="72">
        <f>IF(RES_hh_tes_in!N21=0,0,1000*11630*RES_hh_tes_in!N21/RES_hh_num_in!N21)</f>
        <v>1727.5178355746473</v>
      </c>
      <c r="O21" s="72">
        <f>IF(RES_hh_tes_in!O21=0,0,1000*11630*RES_hh_tes_in!O21/RES_hh_num_in!O21)</f>
        <v>1666.3596263460315</v>
      </c>
      <c r="P21" s="72">
        <f>IF(RES_hh_tes_in!P21=0,0,1000*11630*RES_hh_tes_in!P21/RES_hh_num_in!P21)</f>
        <v>1571.4983100421423</v>
      </c>
      <c r="Q21" s="72">
        <f>IF(RES_hh_tes_in!Q21=0,0,1000*11630*RES_hh_tes_in!Q21/RES_hh_num_in!Q21)</f>
        <v>1587.8163883471691</v>
      </c>
      <c r="R21" s="72">
        <f>IF(RES_hh_tes_in!R21=0,0,1000*11630*RES_hh_tes_in!R21/RES_hh_num_in!R21)</f>
        <v>1642.9098171367082</v>
      </c>
      <c r="S21" s="72">
        <f>IF(RES_hh_tes_in!S21=0,0,1000*11630*RES_hh_tes_in!S21/RES_hh_num_in!S21)</f>
        <v>1688.5776045990851</v>
      </c>
      <c r="T21" s="72">
        <f>IF(RES_hh_tes_in!T21=0,0,1000*11630*RES_hh_tes_in!T21/RES_hh_num_in!T21)</f>
        <v>1808.2089013318061</v>
      </c>
      <c r="U21" s="72">
        <f>IF(RES_hh_tes_in!U21=0,0,1000*11630*RES_hh_tes_in!U21/RES_hh_num_in!U21)</f>
        <v>1720.2065005896695</v>
      </c>
      <c r="V21" s="72">
        <f>IF(RES_hh_tes_in!V21=0,0,1000*11630*RES_hh_tes_in!V21/RES_hh_num_in!V21)</f>
        <v>1685.0053397620588</v>
      </c>
      <c r="W21" s="72">
        <f>IF(RES_hh_tes_in!W21=0,0,1000*11630*RES_hh_tes_in!W21/RES_hh_num_in!W21)</f>
        <v>1863.7505078540653</v>
      </c>
      <c r="X21" s="72">
        <f>IF(RES_hh_tes_in!X21=0,0,1000*11630*RES_hh_tes_in!X21/RES_hh_num_in!X21)</f>
        <v>1739.267421706387</v>
      </c>
      <c r="Y21" s="72">
        <f>IF(RES_hh_tes_in!Y21=0,0,1000*11630*RES_hh_tes_in!Y21/RES_hh_num_in!Y21)</f>
        <v>1602.9517505455851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1575.2280654061947</v>
      </c>
      <c r="D22" s="72">
        <f>IF(RES_hh_tes_in!D22=0,0,1000*11630*RES_hh_tes_in!D22/RES_hh_num_in!D22)</f>
        <v>1592.4628952744508</v>
      </c>
      <c r="E22" s="72">
        <f>IF(RES_hh_tes_in!E22=0,0,1000*11630*RES_hh_tes_in!E22/RES_hh_num_in!E22)</f>
        <v>1757.9289910909333</v>
      </c>
      <c r="F22" s="72">
        <f>IF(RES_hh_tes_in!F22=0,0,1000*11630*RES_hh_tes_in!F22/RES_hh_num_in!F22)</f>
        <v>1708.8565711141512</v>
      </c>
      <c r="G22" s="72">
        <f>IF(RES_hh_tes_in!G22=0,0,1000*11630*RES_hh_tes_in!G22/RES_hh_num_in!G22)</f>
        <v>1606.8764719210487</v>
      </c>
      <c r="H22" s="72">
        <f>IF(RES_hh_tes_in!H22=0,0,1000*11630*RES_hh_tes_in!H22/RES_hh_num_in!H22)</f>
        <v>1653.3437413840431</v>
      </c>
      <c r="I22" s="72">
        <f>IF(RES_hh_tes_in!I22=0,0,1000*11630*RES_hh_tes_in!I22/RES_hh_num_in!I22)</f>
        <v>1817.4508713789903</v>
      </c>
      <c r="J22" s="72">
        <f>IF(RES_hh_tes_in!J22=0,0,1000*11630*RES_hh_tes_in!J22/RES_hh_num_in!J22)</f>
        <v>1793.802650956422</v>
      </c>
      <c r="K22" s="72">
        <f>IF(RES_hh_tes_in!K22=0,0,1000*11630*RES_hh_tes_in!K22/RES_hh_num_in!K22)</f>
        <v>1641.8491735229165</v>
      </c>
      <c r="L22" s="72">
        <f>IF(RES_hh_tes_in!L22=0,0,1000*11630*RES_hh_tes_in!L22/RES_hh_num_in!L22)</f>
        <v>1790.0613992644112</v>
      </c>
      <c r="M22" s="72">
        <f>IF(RES_hh_tes_in!M22=0,0,1000*11630*RES_hh_tes_in!M22/RES_hh_num_in!M22)</f>
        <v>1814.1078992681323</v>
      </c>
      <c r="N22" s="72">
        <f>IF(RES_hh_tes_in!N22=0,0,1000*11630*RES_hh_tes_in!N22/RES_hh_num_in!N22)</f>
        <v>1567.3454499987972</v>
      </c>
      <c r="O22" s="72">
        <f>IF(RES_hh_tes_in!O22=0,0,1000*11630*RES_hh_tes_in!O22/RES_hh_num_in!O22)</f>
        <v>1587.6334894548734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1814.2017773124676</v>
      </c>
      <c r="R22" s="72">
        <f>IF(RES_hh_tes_in!R22=0,0,1000*11630*RES_hh_tes_in!R22/RES_hh_num_in!R22)</f>
        <v>1484.0557452737057</v>
      </c>
      <c r="S22" s="72">
        <f>IF(RES_hh_tes_in!S22=0,0,1000*11630*RES_hh_tes_in!S22/RES_hh_num_in!S22)</f>
        <v>1626.7388972343367</v>
      </c>
      <c r="T22" s="72">
        <f>IF(RES_hh_tes_in!T22=0,0,1000*11630*RES_hh_tes_in!T22/RES_hh_num_in!T22)</f>
        <v>1893.4519816266513</v>
      </c>
      <c r="U22" s="72">
        <f>IF(RES_hh_tes_in!U22=0,0,1000*11630*RES_hh_tes_in!U22/RES_hh_num_in!U22)</f>
        <v>1680.3510951040203</v>
      </c>
      <c r="V22" s="72">
        <f>IF(RES_hh_tes_in!V22=0,0,1000*11630*RES_hh_tes_in!V22/RES_hh_num_in!V22)</f>
        <v>1602.4086862015874</v>
      </c>
      <c r="W22" s="72">
        <f>IF(RES_hh_tes_in!W22=0,0,1000*11630*RES_hh_tes_in!W22/RES_hh_num_in!W22)</f>
        <v>1755.0855202788316</v>
      </c>
      <c r="X22" s="72">
        <f>IF(RES_hh_tes_in!X22=0,0,1000*11630*RES_hh_tes_in!X22/RES_hh_num_in!X22)</f>
        <v>1904.9550841932348</v>
      </c>
      <c r="Y22" s="72">
        <f>IF(RES_hh_tes_in!Y22=0,0,1000*11630*RES_hh_tes_in!Y22/RES_hh_num_in!Y22)</f>
        <v>1553.1034443283045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1443.9906095680842</v>
      </c>
      <c r="F23" s="72">
        <f>IF(RES_hh_tes_in!F23=0,0,1000*11630*RES_hh_tes_in!F23/RES_hh_num_in!F23)</f>
        <v>2131.6810976444272</v>
      </c>
      <c r="G23" s="72">
        <f>IF(RES_hh_tes_in!G23=0,0,1000*11630*RES_hh_tes_in!G23/RES_hh_num_in!G23)</f>
        <v>1860.7175738642991</v>
      </c>
      <c r="H23" s="72">
        <f>IF(RES_hh_tes_in!H23=0,0,1000*11630*RES_hh_tes_in!H23/RES_hh_num_in!H23)</f>
        <v>1651.4399941483025</v>
      </c>
      <c r="I23" s="72">
        <f>IF(RES_hh_tes_in!I23=0,0,1000*11630*RES_hh_tes_in!I23/RES_hh_num_in!I23)</f>
        <v>1566.7447374350211</v>
      </c>
      <c r="J23" s="72">
        <f>IF(RES_hh_tes_in!J23=0,0,1000*11630*RES_hh_tes_in!J23/RES_hh_num_in!J23)</f>
        <v>1473.764497497307</v>
      </c>
      <c r="K23" s="72">
        <f>IF(RES_hh_tes_in!K23=0,0,1000*11630*RES_hh_tes_in!K23/RES_hh_num_in!K23)</f>
        <v>1568.2329388556993</v>
      </c>
      <c r="L23" s="72">
        <f>IF(RES_hh_tes_in!L23=0,0,1000*11630*RES_hh_tes_in!L23/RES_hh_num_in!L23)</f>
        <v>1776.5608445491887</v>
      </c>
      <c r="M23" s="72">
        <f>IF(RES_hh_tes_in!M23=0,0,1000*11630*RES_hh_tes_in!M23/RES_hh_num_in!M23)</f>
        <v>1770.8156913400683</v>
      </c>
      <c r="N23" s="72">
        <f>IF(RES_hh_tes_in!N23=0,0,1000*11630*RES_hh_tes_in!N23/RES_hh_num_in!N23)</f>
        <v>1863.7931007439208</v>
      </c>
      <c r="O23" s="72">
        <f>IF(RES_hh_tes_in!O23=0,0,1000*11630*RES_hh_tes_in!O23/RES_hh_num_in!O23)</f>
        <v>1627.6424409959056</v>
      </c>
      <c r="P23" s="72">
        <f>IF(RES_hh_tes_in!P23=0,0,1000*11630*RES_hh_tes_in!P23/RES_hh_num_in!P23)</f>
        <v>1575.0727900072989</v>
      </c>
      <c r="Q23" s="72">
        <f>IF(RES_hh_tes_in!Q23=0,0,1000*11630*RES_hh_tes_in!Q23/RES_hh_num_in!Q23)</f>
        <v>1556.579278720845</v>
      </c>
      <c r="R23" s="72">
        <f>IF(RES_hh_tes_in!R23=0,0,1000*11630*RES_hh_tes_in!R23/RES_hh_num_in!R23)</f>
        <v>1907.0290244264077</v>
      </c>
      <c r="S23" s="72">
        <f>IF(RES_hh_tes_in!S23=0,0,1000*11630*RES_hh_tes_in!S23/RES_hh_num_in!S23)</f>
        <v>1787.4432429807339</v>
      </c>
      <c r="T23" s="72">
        <f>IF(RES_hh_tes_in!T23=0,0,1000*11630*RES_hh_tes_in!T23/RES_hh_num_in!T23)</f>
        <v>1432.8258707668977</v>
      </c>
      <c r="U23" s="72">
        <f>IF(RES_hh_tes_in!U23=0,0,1000*11630*RES_hh_tes_in!U23/RES_hh_num_in!U23)</f>
        <v>1542.4975405865489</v>
      </c>
      <c r="V23" s="72">
        <f>IF(RES_hh_tes_in!V23=0,0,1000*11630*RES_hh_tes_in!V23/RES_hh_num_in!V23)</f>
        <v>1433.6865496071739</v>
      </c>
      <c r="W23" s="72">
        <f>IF(RES_hh_tes_in!W23=0,0,1000*11630*RES_hh_tes_in!W23/RES_hh_num_in!W23)</f>
        <v>2055.6836379477099</v>
      </c>
      <c r="X23" s="72">
        <f>IF(RES_hh_tes_in!X23=0,0,1000*11630*RES_hh_tes_in!X23/RES_hh_num_in!X23)</f>
        <v>1768.9232424443917</v>
      </c>
      <c r="Y23" s="72">
        <f>IF(RES_hh_tes_in!Y23=0,0,1000*11630*RES_hh_tes_in!Y23/RES_hh_num_in!Y23)</f>
        <v>1780.878663109266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1592.2656162625822</v>
      </c>
      <c r="D24" s="72">
        <f>IF(RES_hh_tes_in!D24=0,0,1000*11630*RES_hh_tes_in!D24/RES_hh_num_in!D24)</f>
        <v>1716.6229346213856</v>
      </c>
      <c r="E24" s="72">
        <f>IF(RES_hh_tes_in!E24=0,0,1000*11630*RES_hh_tes_in!E24/RES_hh_num_in!E24)</f>
        <v>1570.3052218711141</v>
      </c>
      <c r="F24" s="72">
        <f>IF(RES_hh_tes_in!F24=0,0,1000*11630*RES_hh_tes_in!F24/RES_hh_num_in!F24)</f>
        <v>1778.2954150760847</v>
      </c>
      <c r="G24" s="72">
        <f>IF(RES_hh_tes_in!G24=0,0,1000*11630*RES_hh_tes_in!G24/RES_hh_num_in!G24)</f>
        <v>1808.237805475155</v>
      </c>
      <c r="H24" s="72">
        <f>IF(RES_hh_tes_in!H24=0,0,1000*11630*RES_hh_tes_in!H24/RES_hh_num_in!H24)</f>
        <v>1641.5192885310485</v>
      </c>
      <c r="I24" s="72">
        <f>IF(RES_hh_tes_in!I24=0,0,1000*11630*RES_hh_tes_in!I24/RES_hh_num_in!I24)</f>
        <v>1784.209842128761</v>
      </c>
      <c r="J24" s="72">
        <f>IF(RES_hh_tes_in!J24=0,0,1000*11630*RES_hh_tes_in!J24/RES_hh_num_in!J24)</f>
        <v>1667.2447379194496</v>
      </c>
      <c r="K24" s="72">
        <f>IF(RES_hh_tes_in!K24=0,0,1000*11630*RES_hh_tes_in!K24/RES_hh_num_in!K24)</f>
        <v>1709.7715045168261</v>
      </c>
      <c r="L24" s="72">
        <f>IF(RES_hh_tes_in!L24=0,0,1000*11630*RES_hh_tes_in!L24/RES_hh_num_in!L24)</f>
        <v>1787.7843647500274</v>
      </c>
      <c r="M24" s="72">
        <f>IF(RES_hh_tes_in!M24=0,0,1000*11630*RES_hh_tes_in!M24/RES_hh_num_in!M24)</f>
        <v>1864.7921180917717</v>
      </c>
      <c r="N24" s="72">
        <f>IF(RES_hh_tes_in!N24=0,0,1000*11630*RES_hh_tes_in!N24/RES_hh_num_in!N24)</f>
        <v>1645.2836179786448</v>
      </c>
      <c r="O24" s="72">
        <f>IF(RES_hh_tes_in!O24=0,0,1000*11630*RES_hh_tes_in!O24/RES_hh_num_in!O24)</f>
        <v>1579.1663520112049</v>
      </c>
      <c r="P24" s="72">
        <f>IF(RES_hh_tes_in!P24=0,0,1000*11630*RES_hh_tes_in!P24/RES_hh_num_in!P24)</f>
        <v>1540.0941309584725</v>
      </c>
      <c r="Q24" s="72">
        <f>IF(RES_hh_tes_in!Q24=0,0,1000*11630*RES_hh_tes_in!Q24/RES_hh_num_in!Q24)</f>
        <v>1588.6295299525118</v>
      </c>
      <c r="R24" s="72">
        <f>IF(RES_hh_tes_in!R24=0,0,1000*11630*RES_hh_tes_in!R24/RES_hh_num_in!R24)</f>
        <v>1645.4021178384407</v>
      </c>
      <c r="S24" s="72">
        <f>IF(RES_hh_tes_in!S24=0,0,1000*11630*RES_hh_tes_in!S24/RES_hh_num_in!S24)</f>
        <v>1789.2735783215187</v>
      </c>
      <c r="T24" s="72">
        <f>IF(RES_hh_tes_in!T24=0,0,1000*11630*RES_hh_tes_in!T24/RES_hh_num_in!T24)</f>
        <v>1630.3130727666612</v>
      </c>
      <c r="U24" s="72">
        <f>IF(RES_hh_tes_in!U24=0,0,1000*11630*RES_hh_tes_in!U24/RES_hh_num_in!U24)</f>
        <v>1713.1330580451213</v>
      </c>
      <c r="V24" s="72">
        <f>IF(RES_hh_tes_in!V24=0,0,1000*11630*RES_hh_tes_in!V24/RES_hh_num_in!V24)</f>
        <v>1696.4374517557906</v>
      </c>
      <c r="W24" s="72">
        <f>IF(RES_hh_tes_in!W24=0,0,1000*11630*RES_hh_tes_in!W24/RES_hh_num_in!W24)</f>
        <v>1932.5463569659239</v>
      </c>
      <c r="X24" s="72">
        <f>IF(RES_hh_tes_in!X24=0,0,1000*11630*RES_hh_tes_in!X24/RES_hh_num_in!X24)</f>
        <v>1609.7640565576819</v>
      </c>
      <c r="Y24" s="72">
        <f>IF(RES_hh_tes_in!Y24=0,0,1000*11630*RES_hh_tes_in!Y24/RES_hh_num_in!Y24)</f>
        <v>1646.0522539596168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1269.7841296515189</v>
      </c>
      <c r="D25" s="74">
        <f>IF(RES_hh_tes_in!D25=0,0,1000*11630*RES_hh_tes_in!D25/RES_hh_num_in!D25)</f>
        <v>1337.4422285909959</v>
      </c>
      <c r="E25" s="74">
        <f>IF(RES_hh_tes_in!E25=0,0,1000*11630*RES_hh_tes_in!E25/RES_hh_num_in!E25)</f>
        <v>1130.6324102051583</v>
      </c>
      <c r="F25" s="74">
        <f>IF(RES_hh_tes_in!F25=0,0,1000*11630*RES_hh_tes_in!F25/RES_hh_num_in!F25)</f>
        <v>1504.6416946589079</v>
      </c>
      <c r="G25" s="74">
        <f>IF(RES_hh_tes_in!G25=0,0,1000*11630*RES_hh_tes_in!G25/RES_hh_num_in!G25)</f>
        <v>1332.1230672841602</v>
      </c>
      <c r="H25" s="74">
        <f>IF(RES_hh_tes_in!H25=0,0,1000*11630*RES_hh_tes_in!H25/RES_hh_num_in!H25)</f>
        <v>1252.5586398319174</v>
      </c>
      <c r="I25" s="74">
        <f>IF(RES_hh_tes_in!I25=0,0,1000*11630*RES_hh_tes_in!I25/RES_hh_num_in!I25)</f>
        <v>1274.0614144715771</v>
      </c>
      <c r="J25" s="74">
        <f>IF(RES_hh_tes_in!J25=0,0,1000*11630*RES_hh_tes_in!J25/RES_hh_num_in!J25)</f>
        <v>1181.636502564626</v>
      </c>
      <c r="K25" s="74">
        <f>IF(RES_hh_tes_in!K25=0,0,1000*11630*RES_hh_tes_in!K25/RES_hh_num_in!K25)</f>
        <v>995.88618968491107</v>
      </c>
      <c r="L25" s="74">
        <f>IF(RES_hh_tes_in!L25=0,0,1000*11630*RES_hh_tes_in!L25/RES_hh_num_in!L25)</f>
        <v>1318.8062303938655</v>
      </c>
      <c r="M25" s="74">
        <f>IF(RES_hh_tes_in!M25=0,0,1000*11630*RES_hh_tes_in!M25/RES_hh_num_in!M25)</f>
        <v>1118.7884627465901</v>
      </c>
      <c r="N25" s="74">
        <f>IF(RES_hh_tes_in!N25=0,0,1000*11630*RES_hh_tes_in!N25/RES_hh_num_in!N25)</f>
        <v>1237.1049239061936</v>
      </c>
      <c r="O25" s="74">
        <f>IF(RES_hh_tes_in!O25=0,0,1000*11630*RES_hh_tes_in!O25/RES_hh_num_in!O25)</f>
        <v>1065.6496079445844</v>
      </c>
      <c r="P25" s="74">
        <f>IF(RES_hh_tes_in!P25=0,0,1000*11630*RES_hh_tes_in!P25/RES_hh_num_in!P25)</f>
        <v>758.00833947309059</v>
      </c>
      <c r="Q25" s="74">
        <f>IF(RES_hh_tes_in!Q25=0,0,1000*11630*RES_hh_tes_in!Q25/RES_hh_num_in!Q25)</f>
        <v>784.42440111533313</v>
      </c>
      <c r="R25" s="74">
        <f>IF(RES_hh_tes_in!R25=0,0,1000*11630*RES_hh_tes_in!R25/RES_hh_num_in!R25)</f>
        <v>844.05985583741642</v>
      </c>
      <c r="S25" s="74">
        <f>IF(RES_hh_tes_in!S25=0,0,1000*11630*RES_hh_tes_in!S25/RES_hh_num_in!S25)</f>
        <v>1055.4734547667208</v>
      </c>
      <c r="T25" s="74">
        <f>IF(RES_hh_tes_in!T25=0,0,1000*11630*RES_hh_tes_in!T25/RES_hh_num_in!T25)</f>
        <v>1060.1862769550714</v>
      </c>
      <c r="U25" s="74">
        <f>IF(RES_hh_tes_in!U25=0,0,1000*11630*RES_hh_tes_in!U25/RES_hh_num_in!U25)</f>
        <v>920.20446127861192</v>
      </c>
      <c r="V25" s="74">
        <f>IF(RES_hh_tes_in!V25=0,0,1000*11630*RES_hh_tes_in!V25/RES_hh_num_in!V25)</f>
        <v>1045.8566354701406</v>
      </c>
      <c r="W25" s="74">
        <f>IF(RES_hh_tes_in!W25=0,0,1000*11630*RES_hh_tes_in!W25/RES_hh_num_in!W25)</f>
        <v>773.56233108624997</v>
      </c>
      <c r="X25" s="74">
        <f>IF(RES_hh_tes_in!X25=0,0,1000*11630*RES_hh_tes_in!X25/RES_hh_num_in!X25)</f>
        <v>1158.9493998300584</v>
      </c>
      <c r="Y25" s="74">
        <f>IF(RES_hh_tes_in!Y25=0,0,1000*11630*RES_hh_tes_in!Y25/RES_hh_num_in!Y25)</f>
        <v>974.86050794564574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936.98929509763718</v>
      </c>
      <c r="D26" s="77">
        <f>IF(RES_hh_tes_in!D26=0,0,1000*11630*RES_hh_tes_in!D26/RES_hh_num_in!D26)</f>
        <v>958.01607571098089</v>
      </c>
      <c r="E26" s="77">
        <f>IF(RES_hh_tes_in!E26=0,0,1000*11630*RES_hh_tes_in!E26/RES_hh_num_in!E26)</f>
        <v>977.89723315418109</v>
      </c>
      <c r="F26" s="77">
        <f>IF(RES_hh_tes_in!F26=0,0,1000*11630*RES_hh_tes_in!F26/RES_hh_num_in!F26)</f>
        <v>944.64011843944672</v>
      </c>
      <c r="G26" s="77">
        <f>IF(RES_hh_tes_in!G26=0,0,1000*11630*RES_hh_tes_in!G26/RES_hh_num_in!G26)</f>
        <v>957.19808922036145</v>
      </c>
      <c r="H26" s="77">
        <f>IF(RES_hh_tes_in!H26=0,0,1000*11630*RES_hh_tes_in!H26/RES_hh_num_in!H26)</f>
        <v>945.25409210981036</v>
      </c>
      <c r="I26" s="77">
        <f>IF(RES_hh_tes_in!I26=0,0,1000*11630*RES_hh_tes_in!I26/RES_hh_num_in!I26)</f>
        <v>930.74861633898013</v>
      </c>
      <c r="J26" s="77">
        <f>IF(RES_hh_tes_in!J26=0,0,1000*11630*RES_hh_tes_in!J26/RES_hh_num_in!J26)</f>
        <v>947.63773944449702</v>
      </c>
      <c r="K26" s="77">
        <f>IF(RES_hh_tes_in!K26=0,0,1000*11630*RES_hh_tes_in!K26/RES_hh_num_in!K26)</f>
        <v>945.03737912148802</v>
      </c>
      <c r="L26" s="77">
        <f>IF(RES_hh_tes_in!L26=0,0,1000*11630*RES_hh_tes_in!L26/RES_hh_num_in!L26)</f>
        <v>967.91132346022243</v>
      </c>
      <c r="M26" s="77">
        <f>IF(RES_hh_tes_in!M26=0,0,1000*11630*RES_hh_tes_in!M26/RES_hh_num_in!M26)</f>
        <v>997.02130612876874</v>
      </c>
      <c r="N26" s="77">
        <f>IF(RES_hh_tes_in!N26=0,0,1000*11630*RES_hh_tes_in!N26/RES_hh_num_in!N26)</f>
        <v>943.7408780970884</v>
      </c>
      <c r="O26" s="77">
        <f>IF(RES_hh_tes_in!O26=0,0,1000*11630*RES_hh_tes_in!O26/RES_hh_num_in!O26)</f>
        <v>882.00586703838781</v>
      </c>
      <c r="P26" s="77">
        <f>IF(RES_hh_tes_in!P26=0,0,1000*11630*RES_hh_tes_in!P26/RES_hh_num_in!P26)</f>
        <v>889.96390351425532</v>
      </c>
      <c r="Q26" s="77">
        <f>IF(RES_hh_tes_in!Q26=0,0,1000*11630*RES_hh_tes_in!Q26/RES_hh_num_in!Q26)</f>
        <v>916.16225017157046</v>
      </c>
      <c r="R26" s="77">
        <f>IF(RES_hh_tes_in!R26=0,0,1000*11630*RES_hh_tes_in!R26/RES_hh_num_in!R26)</f>
        <v>910.26382007213033</v>
      </c>
      <c r="S26" s="77">
        <f>IF(RES_hh_tes_in!S26=0,0,1000*11630*RES_hh_tes_in!S26/RES_hh_num_in!S26)</f>
        <v>923.35857171130351</v>
      </c>
      <c r="T26" s="77">
        <f>IF(RES_hh_tes_in!T26=0,0,1000*11630*RES_hh_tes_in!T26/RES_hh_num_in!T26)</f>
        <v>1038.01501551809</v>
      </c>
      <c r="U26" s="77">
        <f>IF(RES_hh_tes_in!U26=0,0,1000*11630*RES_hh_tes_in!U26/RES_hh_num_in!U26)</f>
        <v>984.1612250894691</v>
      </c>
      <c r="V26" s="77">
        <f>IF(RES_hh_tes_in!V26=0,0,1000*11630*RES_hh_tes_in!V26/RES_hh_num_in!V26)</f>
        <v>1021.1136390633727</v>
      </c>
      <c r="W26" s="77">
        <f>IF(RES_hh_tes_in!W26=0,0,1000*11630*RES_hh_tes_in!W26/RES_hh_num_in!W26)</f>
        <v>968.6687446898236</v>
      </c>
      <c r="X26" s="77">
        <f>IF(RES_hh_tes_in!X26=0,0,1000*11630*RES_hh_tes_in!X26/RES_hh_num_in!X26)</f>
        <v>1075.8328610686776</v>
      </c>
      <c r="Y26" s="77">
        <f>IF(RES_hh_tes_in!Y26=0,0,1000*11630*RES_hh_tes_in!Y26/RES_hh_num_in!Y26)</f>
        <v>989.62875583780522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642.07451732969344</v>
      </c>
      <c r="D27" s="69">
        <f>IF(RES_hh_tes_in!D27=0,0,1000*11630*RES_hh_tes_in!D27/RES_hh_num_in!D27)</f>
        <v>659.43113352476905</v>
      </c>
      <c r="E27" s="69">
        <f>IF(RES_hh_tes_in!E27=0,0,1000*11630*RES_hh_tes_in!E27/RES_hh_num_in!E27)</f>
        <v>674.90981249695585</v>
      </c>
      <c r="F27" s="69">
        <f>IF(RES_hh_tes_in!F27=0,0,1000*11630*RES_hh_tes_in!F27/RES_hh_num_in!F27)</f>
        <v>696.06331746771764</v>
      </c>
      <c r="G27" s="69">
        <f>IF(RES_hh_tes_in!G27=0,0,1000*11630*RES_hh_tes_in!G27/RES_hh_num_in!G27)</f>
        <v>711.53426303100434</v>
      </c>
      <c r="H27" s="69">
        <f>IF(RES_hh_tes_in!H27=0,0,1000*11630*RES_hh_tes_in!H27/RES_hh_num_in!H27)</f>
        <v>697.94028982679538</v>
      </c>
      <c r="I27" s="69">
        <f>IF(RES_hh_tes_in!I27=0,0,1000*11630*RES_hh_tes_in!I27/RES_hh_num_in!I27)</f>
        <v>660.17929175868892</v>
      </c>
      <c r="J27" s="69">
        <f>IF(RES_hh_tes_in!J27=0,0,1000*11630*RES_hh_tes_in!J27/RES_hh_num_in!J27)</f>
        <v>629.89969563162697</v>
      </c>
      <c r="K27" s="69">
        <f>IF(RES_hh_tes_in!K27=0,0,1000*11630*RES_hh_tes_in!K27/RES_hh_num_in!K27)</f>
        <v>627.68215461927025</v>
      </c>
      <c r="L27" s="69">
        <f>IF(RES_hh_tes_in!L27=0,0,1000*11630*RES_hh_tes_in!L27/RES_hh_num_in!L27)</f>
        <v>643.78510856372191</v>
      </c>
      <c r="M27" s="69">
        <f>IF(RES_hh_tes_in!M27=0,0,1000*11630*RES_hh_tes_in!M27/RES_hh_num_in!M27)</f>
        <v>590.77054847487852</v>
      </c>
      <c r="N27" s="69">
        <f>IF(RES_hh_tes_in!N27=0,0,1000*11630*RES_hh_tes_in!N27/RES_hh_num_in!N27)</f>
        <v>599.41377205355639</v>
      </c>
      <c r="O27" s="69">
        <f>IF(RES_hh_tes_in!O27=0,0,1000*11630*RES_hh_tes_in!O27/RES_hh_num_in!O27)</f>
        <v>597.95074212709164</v>
      </c>
      <c r="P27" s="69">
        <f>IF(RES_hh_tes_in!P27=0,0,1000*11630*RES_hh_tes_in!P27/RES_hh_num_in!P27)</f>
        <v>571.15575977722563</v>
      </c>
      <c r="Q27" s="69">
        <f>IF(RES_hh_tes_in!Q27=0,0,1000*11630*RES_hh_tes_in!Q27/RES_hh_num_in!Q27)</f>
        <v>548.35829260702201</v>
      </c>
      <c r="R27" s="69">
        <f>IF(RES_hh_tes_in!R27=0,0,1000*11630*RES_hh_tes_in!R27/RES_hh_num_in!R27)</f>
        <v>529.58645994124629</v>
      </c>
      <c r="S27" s="69">
        <f>IF(RES_hh_tes_in!S27=0,0,1000*11630*RES_hh_tes_in!S27/RES_hh_num_in!S27)</f>
        <v>568.8468865808079</v>
      </c>
      <c r="T27" s="69">
        <f>IF(RES_hh_tes_in!T27=0,0,1000*11630*RES_hh_tes_in!T27/RES_hh_num_in!T27)</f>
        <v>544.27075609609108</v>
      </c>
      <c r="U27" s="69">
        <f>IF(RES_hh_tes_in!U27=0,0,1000*11630*RES_hh_tes_in!U27/RES_hh_num_in!U27)</f>
        <v>546.92086713833214</v>
      </c>
      <c r="V27" s="69">
        <f>IF(RES_hh_tes_in!V27=0,0,1000*11630*RES_hh_tes_in!V27/RES_hh_num_in!V27)</f>
        <v>537.30621680579213</v>
      </c>
      <c r="W27" s="69">
        <f>IF(RES_hh_tes_in!W27=0,0,1000*11630*RES_hh_tes_in!W27/RES_hh_num_in!W27)</f>
        <v>566.9142831487128</v>
      </c>
      <c r="X27" s="69">
        <f>IF(RES_hh_tes_in!X27=0,0,1000*11630*RES_hh_tes_in!X27/RES_hh_num_in!X27)</f>
        <v>649.11556063178239</v>
      </c>
      <c r="Y27" s="69">
        <f>IF(RES_hh_tes_in!Y27=0,0,1000*11630*RES_hh_tes_in!Y27/RES_hh_num_in!Y27)</f>
        <v>578.65326336143585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X29" s="72">
        <f>IF(RES_hh_tes_in!X29=0,0,1000*11630*RES_hh_tes_in!X29/RES_hh_num_in!X29)</f>
        <v>0</v>
      </c>
      <c r="Y29" s="72">
        <f>IF(RES_hh_tes_in!Y29=0,0,1000*11630*RES_hh_tes_in!Y29/RES_hh_num_in!Y29)</f>
        <v>0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631.5897260947454</v>
      </c>
      <c r="D30" s="72">
        <f>IF(RES_hh_tes_in!D30=0,0,1000*11630*RES_hh_tes_in!D30/RES_hh_num_in!D30)</f>
        <v>660.09338095396799</v>
      </c>
      <c r="E30" s="72">
        <f>IF(RES_hh_tes_in!E30=0,0,1000*11630*RES_hh_tes_in!E30/RES_hh_num_in!E30)</f>
        <v>687.08309949410841</v>
      </c>
      <c r="F30" s="72">
        <f>IF(RES_hh_tes_in!F30=0,0,1000*11630*RES_hh_tes_in!F30/RES_hh_num_in!F30)</f>
        <v>701.91035391335129</v>
      </c>
      <c r="G30" s="72">
        <f>IF(RES_hh_tes_in!G30=0,0,1000*11630*RES_hh_tes_in!G30/RES_hh_num_in!G30)</f>
        <v>709.33516928291124</v>
      </c>
      <c r="H30" s="72">
        <f>IF(RES_hh_tes_in!H30=0,0,1000*11630*RES_hh_tes_in!H30/RES_hh_num_in!H30)</f>
        <v>677.76057680962197</v>
      </c>
      <c r="I30" s="72">
        <f>IF(RES_hh_tes_in!I30=0,0,1000*11630*RES_hh_tes_in!I30/RES_hh_num_in!I30)</f>
        <v>687.9614338321984</v>
      </c>
      <c r="J30" s="72">
        <f>IF(RES_hh_tes_in!J30=0,0,1000*11630*RES_hh_tes_in!J30/RES_hh_num_in!J30)</f>
        <v>611.94271957661806</v>
      </c>
      <c r="K30" s="72">
        <f>IF(RES_hh_tes_in!K30=0,0,1000*11630*RES_hh_tes_in!K30/RES_hh_num_in!K30)</f>
        <v>633.87644042234342</v>
      </c>
      <c r="L30" s="72">
        <f>IF(RES_hh_tes_in!L30=0,0,1000*11630*RES_hh_tes_in!L30/RES_hh_num_in!L30)</f>
        <v>653.90594149659557</v>
      </c>
      <c r="M30" s="72">
        <f>IF(RES_hh_tes_in!M30=0,0,1000*11630*RES_hh_tes_in!M30/RES_hh_num_in!M30)</f>
        <v>561.91599320834791</v>
      </c>
      <c r="N30" s="72">
        <f>IF(RES_hh_tes_in!N30=0,0,1000*11630*RES_hh_tes_in!N30/RES_hh_num_in!N30)</f>
        <v>591.19558062946135</v>
      </c>
      <c r="O30" s="72">
        <f>IF(RES_hh_tes_in!O30=0,0,1000*11630*RES_hh_tes_in!O30/RES_hh_num_in!O30)</f>
        <v>650.87636324892947</v>
      </c>
      <c r="P30" s="72">
        <f>IF(RES_hh_tes_in!P30=0,0,1000*11630*RES_hh_tes_in!P30/RES_hh_num_in!P30)</f>
        <v>561.28620386263276</v>
      </c>
      <c r="Q30" s="72">
        <f>IF(RES_hh_tes_in!Q30=0,0,1000*11630*RES_hh_tes_in!Q30/RES_hh_num_in!Q30)</f>
        <v>556.93189218517489</v>
      </c>
      <c r="R30" s="72">
        <f>IF(RES_hh_tes_in!R30=0,0,1000*11630*RES_hh_tes_in!R30/RES_hh_num_in!R30)</f>
        <v>523.06004533158068</v>
      </c>
      <c r="S30" s="72">
        <f>IF(RES_hh_tes_in!S30=0,0,1000*11630*RES_hh_tes_in!S30/RES_hh_num_in!S30)</f>
        <v>537.22547772439304</v>
      </c>
      <c r="T30" s="72">
        <f>IF(RES_hh_tes_in!T30=0,0,1000*11630*RES_hh_tes_in!T30/RES_hh_num_in!T30)</f>
        <v>542.84032274308095</v>
      </c>
      <c r="U30" s="72">
        <f>IF(RES_hh_tes_in!U30=0,0,1000*11630*RES_hh_tes_in!U30/RES_hh_num_in!U30)</f>
        <v>567.25367031459075</v>
      </c>
      <c r="V30" s="72">
        <f>IF(RES_hh_tes_in!V30=0,0,1000*11630*RES_hh_tes_in!V30/RES_hh_num_in!V30)</f>
        <v>541.29599398274399</v>
      </c>
      <c r="W30" s="72">
        <f>IF(RES_hh_tes_in!W30=0,0,1000*11630*RES_hh_tes_in!W30/RES_hh_num_in!W30)</f>
        <v>629.64422509352403</v>
      </c>
      <c r="X30" s="72">
        <f>IF(RES_hh_tes_in!X30=0,0,1000*11630*RES_hh_tes_in!X30/RES_hh_num_in!X30)</f>
        <v>596.69675202246117</v>
      </c>
      <c r="Y30" s="72">
        <f>IF(RES_hh_tes_in!Y30=0,0,1000*11630*RES_hh_tes_in!Y30/RES_hh_num_in!Y30)</f>
        <v>581.47132146288357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642.12100645106204</v>
      </c>
      <c r="D32" s="77">
        <f>IF(RES_hh_tes_in!D32=0,0,1000*11630*RES_hh_tes_in!D32/RES_hh_num_in!D32)</f>
        <v>659.42609772979984</v>
      </c>
      <c r="E32" s="77">
        <f>IF(RES_hh_tes_in!E32=0,0,1000*11630*RES_hh_tes_in!E32/RES_hh_num_in!E32)</f>
        <v>674.82331739808785</v>
      </c>
      <c r="F32" s="77">
        <f>IF(RES_hh_tes_in!F32=0,0,1000*11630*RES_hh_tes_in!F32/RES_hh_num_in!F32)</f>
        <v>696.02916670835498</v>
      </c>
      <c r="G32" s="77">
        <f>IF(RES_hh_tes_in!G32=0,0,1000*11630*RES_hh_tes_in!G32/RES_hh_num_in!G32)</f>
        <v>711.54639806543935</v>
      </c>
      <c r="H32" s="77">
        <f>IF(RES_hh_tes_in!H32=0,0,1000*11630*RES_hh_tes_in!H32/RES_hh_num_in!H32)</f>
        <v>698.05146019100675</v>
      </c>
      <c r="I32" s="77">
        <f>IF(RES_hh_tes_in!I32=0,0,1000*11630*RES_hh_tes_in!I32/RES_hh_num_in!I32)</f>
        <v>660.03647622795154</v>
      </c>
      <c r="J32" s="77">
        <f>IF(RES_hh_tes_in!J32=0,0,1000*11630*RES_hh_tes_in!J32/RES_hh_num_in!J32)</f>
        <v>630.15935106792142</v>
      </c>
      <c r="K32" s="77">
        <f>IF(RES_hh_tes_in!K32=0,0,1000*11630*RES_hh_tes_in!K32/RES_hh_num_in!K32)</f>
        <v>627.5943000225808</v>
      </c>
      <c r="L32" s="77">
        <f>IF(RES_hh_tes_in!L32=0,0,1000*11630*RES_hh_tes_in!L32/RES_hh_num_in!L32)</f>
        <v>643.64727102072754</v>
      </c>
      <c r="M32" s="77">
        <f>IF(RES_hh_tes_in!M32=0,0,1000*11630*RES_hh_tes_in!M32/RES_hh_num_in!M32)</f>
        <v>591.16217099531286</v>
      </c>
      <c r="N32" s="77">
        <f>IF(RES_hh_tes_in!N32=0,0,1000*11630*RES_hh_tes_in!N32/RES_hh_num_in!N32)</f>
        <v>599.53708871425488</v>
      </c>
      <c r="O32" s="77">
        <f>IF(RES_hh_tes_in!O32=0,0,1000*11630*RES_hh_tes_in!O32/RES_hh_num_in!O32)</f>
        <v>597.29409041894576</v>
      </c>
      <c r="P32" s="77">
        <f>IF(RES_hh_tes_in!P32=0,0,1000*11630*RES_hh_tes_in!P32/RES_hh_num_in!P32)</f>
        <v>571.27554720717762</v>
      </c>
      <c r="Q32" s="77">
        <f>IF(RES_hh_tes_in!Q32=0,0,1000*11630*RES_hh_tes_in!Q32/RES_hh_num_in!Q32)</f>
        <v>548.25827912479645</v>
      </c>
      <c r="R32" s="77">
        <f>IF(RES_hh_tes_in!R32=0,0,1000*11630*RES_hh_tes_in!R32/RES_hh_num_in!R32)</f>
        <v>529.6829989884418</v>
      </c>
      <c r="S32" s="77">
        <f>IF(RES_hh_tes_in!S32=0,0,1000*11630*RES_hh_tes_in!S32/RES_hh_num_in!S32)</f>
        <v>569.4397621747579</v>
      </c>
      <c r="T32" s="77">
        <f>IF(RES_hh_tes_in!T32=0,0,1000*11630*RES_hh_tes_in!T32/RES_hh_num_in!T32)</f>
        <v>544.30363711472103</v>
      </c>
      <c r="U32" s="77">
        <f>IF(RES_hh_tes_in!U32=0,0,1000*11630*RES_hh_tes_in!U32/RES_hh_num_in!U32)</f>
        <v>546.44326931971671</v>
      </c>
      <c r="V32" s="77">
        <f>IF(RES_hh_tes_in!V32=0,0,1000*11630*RES_hh_tes_in!V32/RES_hh_num_in!V32)</f>
        <v>537.24528234294871</v>
      </c>
      <c r="W32" s="77">
        <f>IF(RES_hh_tes_in!W32=0,0,1000*11630*RES_hh_tes_in!W32/RES_hh_num_in!W32)</f>
        <v>566.21468382624505</v>
      </c>
      <c r="X32" s="77">
        <f>IF(RES_hh_tes_in!X32=0,0,1000*11630*RES_hh_tes_in!X32/RES_hh_num_in!X32)</f>
        <v>649.25326017370071</v>
      </c>
      <c r="Y32" s="77">
        <f>IF(RES_hh_tes_in!Y32=0,0,1000*11630*RES_hh_tes_in!Y32/RES_hh_num_in!Y32)</f>
        <v>578.64319302177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3506.6324973153041</v>
      </c>
      <c r="D3" s="65">
        <f>IF(RES_hh_emi_in!D3=0,0,1000000*RES_hh_emi_in!D3/RES_hh_num_in!D3)</f>
        <v>2755.0086344799342</v>
      </c>
      <c r="E3" s="65">
        <f>IF(RES_hh_emi_in!E3=0,0,1000000*RES_hh_emi_in!E3/RES_hh_num_in!E3)</f>
        <v>2785.439421327967</v>
      </c>
      <c r="F3" s="65">
        <f>IF(RES_hh_emi_in!F3=0,0,1000000*RES_hh_emi_in!F3/RES_hh_num_in!F3)</f>
        <v>2475.081370132943</v>
      </c>
      <c r="G3" s="65">
        <f>IF(RES_hh_emi_in!G3=0,0,1000000*RES_hh_emi_in!G3/RES_hh_num_in!G3)</f>
        <v>2310.5299864030726</v>
      </c>
      <c r="H3" s="65">
        <f>IF(RES_hh_emi_in!H3=0,0,1000000*RES_hh_emi_in!H3/RES_hh_num_in!H3)</f>
        <v>2065.4587735462924</v>
      </c>
      <c r="I3" s="65">
        <f>IF(RES_hh_emi_in!I3=0,0,1000000*RES_hh_emi_in!I3/RES_hh_num_in!I3)</f>
        <v>1491.3590250898076</v>
      </c>
      <c r="J3" s="65">
        <f>IF(RES_hh_emi_in!J3=0,0,1000000*RES_hh_emi_in!J3/RES_hh_num_in!J3)</f>
        <v>1887.683284087582</v>
      </c>
      <c r="K3" s="65">
        <f>IF(RES_hh_emi_in!K3=0,0,1000000*RES_hh_emi_in!K3/RES_hh_num_in!K3)</f>
        <v>2071.1126357938542</v>
      </c>
      <c r="L3" s="65">
        <f>IF(RES_hh_emi_in!L3=0,0,1000000*RES_hh_emi_in!L3/RES_hh_num_in!L3)</f>
        <v>2450.2590081803723</v>
      </c>
      <c r="M3" s="65">
        <f>IF(RES_hh_emi_in!M3=0,0,1000000*RES_hh_emi_in!M3/RES_hh_num_in!M3)</f>
        <v>2091.7172525822889</v>
      </c>
      <c r="N3" s="65">
        <f>IF(RES_hh_emi_in!N3=0,0,1000000*RES_hh_emi_in!N3/RES_hh_num_in!N3)</f>
        <v>2238.45626198018</v>
      </c>
      <c r="O3" s="65">
        <f>IF(RES_hh_emi_in!O3=0,0,1000000*RES_hh_emi_in!O3/RES_hh_num_in!O3)</f>
        <v>2399.5394702753515</v>
      </c>
      <c r="P3" s="65">
        <f>IF(RES_hh_emi_in!P3=0,0,1000000*RES_hh_emi_in!P3/RES_hh_num_in!P3)</f>
        <v>1713.9696776545163</v>
      </c>
      <c r="Q3" s="65">
        <f>IF(RES_hh_emi_in!Q3=0,0,1000000*RES_hh_emi_in!Q3/RES_hh_num_in!Q3)</f>
        <v>1603.3348894247254</v>
      </c>
      <c r="R3" s="65">
        <f>IF(RES_hh_emi_in!R3=0,0,1000000*RES_hh_emi_in!R3/RES_hh_num_in!R3)</f>
        <v>1346.5062351684123</v>
      </c>
      <c r="S3" s="65">
        <f>IF(RES_hh_emi_in!S3=0,0,1000000*RES_hh_emi_in!S3/RES_hh_num_in!S3)</f>
        <v>1183.7747917069651</v>
      </c>
      <c r="T3" s="65">
        <f>IF(RES_hh_emi_in!T3=0,0,1000000*RES_hh_emi_in!T3/RES_hh_num_in!T3)</f>
        <v>1211.6751774546494</v>
      </c>
      <c r="U3" s="65">
        <f>IF(RES_hh_emi_in!U3=0,0,1000000*RES_hh_emi_in!U3/RES_hh_num_in!U3)</f>
        <v>1274.1195941966539</v>
      </c>
      <c r="V3" s="65">
        <f>IF(RES_hh_emi_in!V3=0,0,1000000*RES_hh_emi_in!V3/RES_hh_num_in!V3)</f>
        <v>1148.5833373459525</v>
      </c>
      <c r="W3" s="65">
        <f>IF(RES_hh_emi_in!W3=0,0,1000000*RES_hh_emi_in!W3/RES_hh_num_in!W3)</f>
        <v>697.4582122681345</v>
      </c>
      <c r="X3" s="65">
        <f>IF(RES_hh_emi_in!X3=0,0,1000000*RES_hh_emi_in!X3/RES_hh_num_in!X3)</f>
        <v>669.52979663899998</v>
      </c>
      <c r="Y3" s="65">
        <f>IF(RES_hh_emi_in!Y3=0,0,1000000*RES_hh_emi_in!Y3/RES_hh_num_in!Y3)</f>
        <v>556.43224563471131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3156.0987589194278</v>
      </c>
      <c r="D4" s="69">
        <f>IF(RES_hh_emi_in!D4=0,0,1000000*RES_hh_emi_in!D4/RES_hh_num_in!D4)</f>
        <v>2404.6412650750372</v>
      </c>
      <c r="E4" s="69">
        <f>IF(RES_hh_emi_in!E4=0,0,1000000*RES_hh_emi_in!E4/RES_hh_num_in!E4)</f>
        <v>2425.2150511217833</v>
      </c>
      <c r="F4" s="69">
        <f>IF(RES_hh_emi_in!F4=0,0,1000000*RES_hh_emi_in!F4/RES_hh_num_in!F4)</f>
        <v>2150.6109659359931</v>
      </c>
      <c r="G4" s="69">
        <f>IF(RES_hh_emi_in!G4=0,0,1000000*RES_hh_emi_in!G4/RES_hh_num_in!G4)</f>
        <v>2002.8233675044523</v>
      </c>
      <c r="H4" s="69">
        <f>IF(RES_hh_emi_in!H4=0,0,1000000*RES_hh_emi_in!H4/RES_hh_num_in!H4)</f>
        <v>1761.9242527889235</v>
      </c>
      <c r="I4" s="69">
        <f>IF(RES_hh_emi_in!I4=0,0,1000000*RES_hh_emi_in!I4/RES_hh_num_in!I4)</f>
        <v>1219.1639814406153</v>
      </c>
      <c r="J4" s="69">
        <f>IF(RES_hh_emi_in!J4=0,0,1000000*RES_hh_emi_in!J4/RES_hh_num_in!J4)</f>
        <v>1570.5200238463365</v>
      </c>
      <c r="K4" s="69">
        <f>IF(RES_hh_emi_in!K4=0,0,1000000*RES_hh_emi_in!K4/RES_hh_num_in!K4)</f>
        <v>1771.3902114082441</v>
      </c>
      <c r="L4" s="69">
        <f>IF(RES_hh_emi_in!L4=0,0,1000000*RES_hh_emi_in!L4/RES_hh_num_in!L4)</f>
        <v>2123.8124514185615</v>
      </c>
      <c r="M4" s="69">
        <f>IF(RES_hh_emi_in!M4=0,0,1000000*RES_hh_emi_in!M4/RES_hh_num_in!M4)</f>
        <v>1805.3186282017009</v>
      </c>
      <c r="N4" s="69">
        <f>IF(RES_hh_emi_in!N4=0,0,1000000*RES_hh_emi_in!N4/RES_hh_num_in!N4)</f>
        <v>1945.5239416493271</v>
      </c>
      <c r="O4" s="69">
        <f>IF(RES_hh_emi_in!O4=0,0,1000000*RES_hh_emi_in!O4/RES_hh_num_in!O4)</f>
        <v>2198.1334866971288</v>
      </c>
      <c r="P4" s="69">
        <f>IF(RES_hh_emi_in!P4=0,0,1000000*RES_hh_emi_in!P4/RES_hh_num_in!P4)</f>
        <v>1513.3126836557499</v>
      </c>
      <c r="Q4" s="69">
        <f>IF(RES_hh_emi_in!Q4=0,0,1000000*RES_hh_emi_in!Q4/RES_hh_num_in!Q4)</f>
        <v>1347.1295337997499</v>
      </c>
      <c r="R4" s="69">
        <f>IF(RES_hh_emi_in!R4=0,0,1000000*RES_hh_emi_in!R4/RES_hh_num_in!R4)</f>
        <v>1067.3658563004958</v>
      </c>
      <c r="S4" s="69">
        <f>IF(RES_hh_emi_in!S4=0,0,1000000*RES_hh_emi_in!S4/RES_hh_num_in!S4)</f>
        <v>900.78046881786292</v>
      </c>
      <c r="T4" s="69">
        <f>IF(RES_hh_emi_in!T4=0,0,1000000*RES_hh_emi_in!T4/RES_hh_num_in!T4)</f>
        <v>921.71387016838423</v>
      </c>
      <c r="U4" s="69">
        <f>IF(RES_hh_emi_in!U4=0,0,1000000*RES_hh_emi_in!U4/RES_hh_num_in!U4)</f>
        <v>986.50650196718823</v>
      </c>
      <c r="V4" s="69">
        <f>IF(RES_hh_emi_in!V4=0,0,1000000*RES_hh_emi_in!V4/RES_hh_num_in!V4)</f>
        <v>967.83930618639624</v>
      </c>
      <c r="W4" s="69">
        <f>IF(RES_hh_emi_in!W4=0,0,1000000*RES_hh_emi_in!W4/RES_hh_num_in!W4)</f>
        <v>482.61667283179537</v>
      </c>
      <c r="X4" s="69">
        <f>IF(RES_hh_emi_in!X4=0,0,1000000*RES_hh_emi_in!X4/RES_hh_num_in!X4)</f>
        <v>450.25059744827644</v>
      </c>
      <c r="Y4" s="69">
        <f>IF(RES_hh_emi_in!Y4=0,0,1000000*RES_hh_emi_in!Y4/RES_hh_num_in!Y4)</f>
        <v>346.95642947650356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5440.6134163634279</v>
      </c>
      <c r="D5" s="72">
        <f>IF(RES_hh_emi_in!D5=0,0,1000000*RES_hh_emi_in!D5/RES_hh_num_in!D5)</f>
        <v>4314.1568921526268</v>
      </c>
      <c r="E5" s="72">
        <f>IF(RES_hh_emi_in!E5=0,0,1000000*RES_hh_emi_in!E5/RES_hh_num_in!E5)</f>
        <v>4472.1751617782229</v>
      </c>
      <c r="F5" s="72">
        <f>IF(RES_hh_emi_in!F5=0,0,1000000*RES_hh_emi_in!F5/RES_hh_num_in!F5)</f>
        <v>3749.7417413961148</v>
      </c>
      <c r="G5" s="72">
        <f>IF(RES_hh_emi_in!G5=0,0,1000000*RES_hh_emi_in!G5/RES_hh_num_in!G5)</f>
        <v>3682.6974203242426</v>
      </c>
      <c r="H5" s="72">
        <f>IF(RES_hh_emi_in!H5=0,0,1000000*RES_hh_emi_in!H5/RES_hh_num_in!H5)</f>
        <v>3406.5213696440492</v>
      </c>
      <c r="I5" s="72">
        <f>IF(RES_hh_emi_in!I5=0,0,1000000*RES_hh_emi_in!I5/RES_hh_num_in!I5)</f>
        <v>3489.8252381204638</v>
      </c>
      <c r="J5" s="72">
        <f>IF(RES_hh_emi_in!J5=0,0,1000000*RES_hh_emi_in!J5/RES_hh_num_in!J5)</f>
        <v>2634.5705088139393</v>
      </c>
      <c r="K5" s="72">
        <f>IF(RES_hh_emi_in!K5=0,0,1000000*RES_hh_emi_in!K5/RES_hh_num_in!K5)</f>
        <v>2957.5545857619645</v>
      </c>
      <c r="L5" s="72">
        <f>IF(RES_hh_emi_in!L5=0,0,1000000*RES_hh_emi_in!L5/RES_hh_num_in!L5)</f>
        <v>4669.5303525146373</v>
      </c>
      <c r="M5" s="72">
        <f>IF(RES_hh_emi_in!M5=0,0,1000000*RES_hh_emi_in!M5/RES_hh_num_in!M5)</f>
        <v>4275.1411325216086</v>
      </c>
      <c r="N5" s="72">
        <f>IF(RES_hh_emi_in!N5=0,0,1000000*RES_hh_emi_in!N5/RES_hh_num_in!N5)</f>
        <v>3634.1657120122986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1428.2224645373972</v>
      </c>
      <c r="X5" s="72">
        <f>IF(RES_hh_emi_in!X5=0,0,1000000*RES_hh_emi_in!X5/RES_hh_num_in!X5)</f>
        <v>1037.1099409973613</v>
      </c>
      <c r="Y5" s="72">
        <f>IF(RES_hh_emi_in!Y5=0,0,1000000*RES_hh_emi_in!Y5/RES_hh_num_in!Y5)</f>
        <v>843.99725836034372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4121.4917435277457</v>
      </c>
      <c r="D6" s="72">
        <f>IF(RES_hh_emi_in!D6=0,0,1000000*RES_hh_emi_in!D6/RES_hh_num_in!D6)</f>
        <v>3372.3823576066948</v>
      </c>
      <c r="E6" s="72">
        <f>IF(RES_hh_emi_in!E6=0,0,1000000*RES_hh_emi_in!E6/RES_hh_num_in!E6)</f>
        <v>2940.0666937514475</v>
      </c>
      <c r="F6" s="72">
        <f>IF(RES_hh_emi_in!F6=0,0,1000000*RES_hh_emi_in!F6/RES_hh_num_in!F6)</f>
        <v>3937.4467751555676</v>
      </c>
      <c r="G6" s="72">
        <f>IF(RES_hh_emi_in!G6=0,0,1000000*RES_hh_emi_in!G6/RES_hh_num_in!G6)</f>
        <v>3289.7981025974659</v>
      </c>
      <c r="H6" s="72">
        <f>IF(RES_hh_emi_in!H6=0,0,1000000*RES_hh_emi_in!H6/RES_hh_num_in!H6)</f>
        <v>2967.5801323351907</v>
      </c>
      <c r="I6" s="72">
        <f>IF(RES_hh_emi_in!I6=0,0,1000000*RES_hh_emi_in!I6/RES_hh_num_in!I6)</f>
        <v>1851.9875292669183</v>
      </c>
      <c r="J6" s="72">
        <f>IF(RES_hh_emi_in!J6=0,0,1000000*RES_hh_emi_in!J6/RES_hh_num_in!J6)</f>
        <v>2193.0661089218365</v>
      </c>
      <c r="K6" s="72">
        <f>IF(RES_hh_emi_in!K6=0,0,1000000*RES_hh_emi_in!K6/RES_hh_num_in!K6)</f>
        <v>2579.4995810016371</v>
      </c>
      <c r="L6" s="72">
        <f>IF(RES_hh_emi_in!L6=0,0,1000000*RES_hh_emi_in!L6/RES_hh_num_in!L6)</f>
        <v>2998.7732688960023</v>
      </c>
      <c r="M6" s="72">
        <f>IF(RES_hh_emi_in!M6=0,0,1000000*RES_hh_emi_in!M6/RES_hh_num_in!M6)</f>
        <v>2905.17617771819</v>
      </c>
      <c r="N6" s="72">
        <f>IF(RES_hh_emi_in!N6=0,0,1000000*RES_hh_emi_in!N6/RES_hh_num_in!N6)</f>
        <v>2551.7653469840639</v>
      </c>
      <c r="O6" s="72">
        <f>IF(RES_hh_emi_in!O6=0,0,1000000*RES_hh_emi_in!O6/RES_hh_num_in!O6)</f>
        <v>3186.2170901288418</v>
      </c>
      <c r="P6" s="72">
        <f>IF(RES_hh_emi_in!P6=0,0,1000000*RES_hh_emi_in!P6/RES_hh_num_in!P6)</f>
        <v>2423.887098311674</v>
      </c>
      <c r="Q6" s="72">
        <f>IF(RES_hh_emi_in!Q6=0,0,1000000*RES_hh_emi_in!Q6/RES_hh_num_in!Q6)</f>
        <v>1844.7313192324834</v>
      </c>
      <c r="R6" s="72">
        <f>IF(RES_hh_emi_in!R6=0,0,1000000*RES_hh_emi_in!R6/RES_hh_num_in!R6)</f>
        <v>1719.0237936954763</v>
      </c>
      <c r="S6" s="72">
        <f>IF(RES_hh_emi_in!S6=0,0,1000000*RES_hh_emi_in!S6/RES_hh_num_in!S6)</f>
        <v>1144.7004658522399</v>
      </c>
      <c r="T6" s="72">
        <f>IF(RES_hh_emi_in!T6=0,0,1000000*RES_hh_emi_in!T6/RES_hh_num_in!T6)</f>
        <v>1705.4609954069026</v>
      </c>
      <c r="U6" s="72">
        <f>IF(RES_hh_emi_in!U6=0,0,1000000*RES_hh_emi_in!U6/RES_hh_num_in!U6)</f>
        <v>1583.6365513854614</v>
      </c>
      <c r="V6" s="72">
        <f>IF(RES_hh_emi_in!V6=0,0,1000000*RES_hh_emi_in!V6/RES_hh_num_in!V6)</f>
        <v>1887.917925642241</v>
      </c>
      <c r="W6" s="72">
        <f>IF(RES_hh_emi_in!W6=0,0,1000000*RES_hh_emi_in!W6/RES_hh_num_in!W6)</f>
        <v>1025.8856281778694</v>
      </c>
      <c r="X6" s="72">
        <f>IF(RES_hh_emi_in!X6=0,0,1000000*RES_hh_emi_in!X6/RES_hh_num_in!X6)</f>
        <v>937.66165293788038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5199.6874878482167</v>
      </c>
      <c r="D7" s="72">
        <f>IF(RES_hh_emi_in!D7=0,0,1000000*RES_hh_emi_in!D7/RES_hh_num_in!D7)</f>
        <v>4281.3479804496765</v>
      </c>
      <c r="E7" s="72">
        <f>IF(RES_hh_emi_in!E7=0,0,1000000*RES_hh_emi_in!E7/RES_hh_num_in!E7)</f>
        <v>4258.8461321457344</v>
      </c>
      <c r="F7" s="72">
        <f>IF(RES_hh_emi_in!F7=0,0,1000000*RES_hh_emi_in!F7/RES_hh_num_in!F7)</f>
        <v>4032.4040769307794</v>
      </c>
      <c r="G7" s="72">
        <f>IF(RES_hh_emi_in!G7=0,0,1000000*RES_hh_emi_in!G7/RES_hh_num_in!G7)</f>
        <v>3920.730663084667</v>
      </c>
      <c r="H7" s="72">
        <f>IF(RES_hh_emi_in!H7=0,0,1000000*RES_hh_emi_in!H7/RES_hh_num_in!H7)</f>
        <v>3606.2970536484154</v>
      </c>
      <c r="I7" s="72">
        <f>IF(RES_hh_emi_in!I7=0,0,1000000*RES_hh_emi_in!I7/RES_hh_num_in!I7)</f>
        <v>2233.2099316702593</v>
      </c>
      <c r="J7" s="72">
        <f>IF(RES_hh_emi_in!J7=0,0,1000000*RES_hh_emi_in!J7/RES_hh_num_in!J7)</f>
        <v>2893.0749939354509</v>
      </c>
      <c r="K7" s="72">
        <f>IF(RES_hh_emi_in!K7=0,0,1000000*RES_hh_emi_in!K7/RES_hh_num_in!K7)</f>
        <v>3200.4388158893939</v>
      </c>
      <c r="L7" s="72">
        <f>IF(RES_hh_emi_in!L7=0,0,1000000*RES_hh_emi_in!L7/RES_hh_num_in!L7)</f>
        <v>3563.7175104985972</v>
      </c>
      <c r="M7" s="72">
        <f>IF(RES_hh_emi_in!M7=0,0,1000000*RES_hh_emi_in!M7/RES_hh_num_in!M7)</f>
        <v>3226.7646555566812</v>
      </c>
      <c r="N7" s="72">
        <f>IF(RES_hh_emi_in!N7=0,0,1000000*RES_hh_emi_in!N7/RES_hh_num_in!N7)</f>
        <v>3287.5254749195683</v>
      </c>
      <c r="O7" s="72">
        <f>IF(RES_hh_emi_in!O7=0,0,1000000*RES_hh_emi_in!O7/RES_hh_num_in!O7)</f>
        <v>3725.6163011574295</v>
      </c>
      <c r="P7" s="72">
        <f>IF(RES_hh_emi_in!P7=0,0,1000000*RES_hh_emi_in!P7/RES_hh_num_in!P7)</f>
        <v>2912.9862882258776</v>
      </c>
      <c r="Q7" s="72">
        <f>IF(RES_hh_emi_in!Q7=0,0,1000000*RES_hh_emi_in!Q7/RES_hh_num_in!Q7)</f>
        <v>2629.0710780876921</v>
      </c>
      <c r="R7" s="72">
        <f>IF(RES_hh_emi_in!R7=0,0,1000000*RES_hh_emi_in!R7/RES_hh_num_in!R7)</f>
        <v>1937.803713988925</v>
      </c>
      <c r="S7" s="72">
        <f>IF(RES_hh_emi_in!S7=0,0,1000000*RES_hh_emi_in!S7/RES_hh_num_in!S7)</f>
        <v>1779.4563394555607</v>
      </c>
      <c r="T7" s="72">
        <f>IF(RES_hh_emi_in!T7=0,0,1000000*RES_hh_emi_in!T7/RES_hh_num_in!T7)</f>
        <v>1591.0135526840445</v>
      </c>
      <c r="U7" s="72">
        <f>IF(RES_hh_emi_in!U7=0,0,1000000*RES_hh_emi_in!U7/RES_hh_num_in!U7)</f>
        <v>1992.0967037167702</v>
      </c>
      <c r="V7" s="72">
        <f>IF(RES_hh_emi_in!V7=0,0,1000000*RES_hh_emi_in!V7/RES_hh_num_in!V7)</f>
        <v>2506.3583528643267</v>
      </c>
      <c r="W7" s="72">
        <f>IF(RES_hh_emi_in!W7=0,0,1000000*RES_hh_emi_in!W7/RES_hh_num_in!W7)</f>
        <v>899.453488758101</v>
      </c>
      <c r="X7" s="72">
        <f>IF(RES_hh_emi_in!X7=0,0,1000000*RES_hh_emi_in!X7/RES_hh_num_in!X7)</f>
        <v>1039.8298475899567</v>
      </c>
      <c r="Y7" s="72">
        <f>IF(RES_hh_emi_in!Y7=0,0,1000000*RES_hh_emi_in!Y7/RES_hh_num_in!Y7)</f>
        <v>729.05148728526012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3369.9934746269382</v>
      </c>
      <c r="D8" s="72">
        <f>IF(RES_hh_emi_in!D8=0,0,1000000*RES_hh_emi_in!D8/RES_hh_num_in!D8)</f>
        <v>3001.5450937967553</v>
      </c>
      <c r="E8" s="72">
        <f>IF(RES_hh_emi_in!E8=0,0,1000000*RES_hh_emi_in!E8/RES_hh_num_in!E8)</f>
        <v>2960.7519248031936</v>
      </c>
      <c r="F8" s="72">
        <f>IF(RES_hh_emi_in!F8=0,0,1000000*RES_hh_emi_in!F8/RES_hh_num_in!F8)</f>
        <v>2914.6997852595023</v>
      </c>
      <c r="G8" s="72">
        <f>IF(RES_hh_emi_in!G8=0,0,1000000*RES_hh_emi_in!G8/RES_hh_num_in!G8)</f>
        <v>2692.0719969250626</v>
      </c>
      <c r="H8" s="72">
        <f>IF(RES_hh_emi_in!H8=0,0,1000000*RES_hh_emi_in!H8/RES_hh_num_in!H8)</f>
        <v>2212.5100416459431</v>
      </c>
      <c r="I8" s="72">
        <f>IF(RES_hh_emi_in!I8=0,0,1000000*RES_hh_emi_in!I8/RES_hh_num_in!I8)</f>
        <v>1996.7462048892537</v>
      </c>
      <c r="J8" s="72">
        <f>IF(RES_hh_emi_in!J8=0,0,1000000*RES_hh_emi_in!J8/RES_hh_num_in!J8)</f>
        <v>1817.1565945402033</v>
      </c>
      <c r="K8" s="72">
        <f>IF(RES_hh_emi_in!K8=0,0,1000000*RES_hh_emi_in!K8/RES_hh_num_in!K8)</f>
        <v>2187.5992805934839</v>
      </c>
      <c r="L8" s="72">
        <f>IF(RES_hh_emi_in!L8=0,0,1000000*RES_hh_emi_in!L8/RES_hh_num_in!L8)</f>
        <v>2538.6848980641353</v>
      </c>
      <c r="M8" s="72">
        <f>IF(RES_hh_emi_in!M8=0,0,1000000*RES_hh_emi_in!M8/RES_hh_num_in!M8)</f>
        <v>2229.7138922738013</v>
      </c>
      <c r="N8" s="72">
        <f>IF(RES_hh_emi_in!N8=0,0,1000000*RES_hh_emi_in!N8/RES_hh_num_in!N8)</f>
        <v>2344.4500044159927</v>
      </c>
      <c r="O8" s="72">
        <f>IF(RES_hh_emi_in!O8=0,0,1000000*RES_hh_emi_in!O8/RES_hh_num_in!O8)</f>
        <v>2521.8163688561553</v>
      </c>
      <c r="P8" s="72">
        <f>IF(RES_hh_emi_in!P8=0,0,1000000*RES_hh_emi_in!P8/RES_hh_num_in!P8)</f>
        <v>1835.3994727464851</v>
      </c>
      <c r="Q8" s="72">
        <f>IF(RES_hh_emi_in!Q8=0,0,1000000*RES_hh_emi_in!Q8/RES_hh_num_in!Q8)</f>
        <v>1748.232657827564</v>
      </c>
      <c r="R8" s="72">
        <f>IF(RES_hh_emi_in!R8=0,0,1000000*RES_hh_emi_in!R8/RES_hh_num_in!R8)</f>
        <v>1387.5995081465242</v>
      </c>
      <c r="S8" s="72">
        <f>IF(RES_hh_emi_in!S8=0,0,1000000*RES_hh_emi_in!S8/RES_hh_num_in!S8)</f>
        <v>1180.7304678660289</v>
      </c>
      <c r="T8" s="72">
        <f>IF(RES_hh_emi_in!T8=0,0,1000000*RES_hh_emi_in!T8/RES_hh_num_in!T8)</f>
        <v>1188.2553356845694</v>
      </c>
      <c r="U8" s="72">
        <f>IF(RES_hh_emi_in!U8=0,0,1000000*RES_hh_emi_in!U8/RES_hh_num_in!U8)</f>
        <v>1265.9476053237433</v>
      </c>
      <c r="V8" s="72">
        <f>IF(RES_hh_emi_in!V8=0,0,1000000*RES_hh_emi_in!V8/RES_hh_num_in!V8)</f>
        <v>1339.6100547220442</v>
      </c>
      <c r="W8" s="72">
        <f>IF(RES_hh_emi_in!W8=0,0,1000000*RES_hh_emi_in!W8/RES_hh_num_in!W8)</f>
        <v>892.06643229312704</v>
      </c>
      <c r="X8" s="72">
        <f>IF(RES_hh_emi_in!X8=0,0,1000000*RES_hh_emi_in!X8/RES_hh_num_in!X8)</f>
        <v>620.26758521880799</v>
      </c>
      <c r="Y8" s="72">
        <f>IF(RES_hh_emi_in!Y8=0,0,1000000*RES_hh_emi_in!Y8/RES_hh_num_in!Y8)</f>
        <v>448.69546032406527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349.6277091810793</v>
      </c>
      <c r="D17" s="69">
        <f>IF(RES_hh_emi_in!D17=0,0,1000000*RES_hh_emi_in!D17/RES_hh_num_in!D17)</f>
        <v>348.74888071623513</v>
      </c>
      <c r="E17" s="69">
        <f>IF(RES_hh_emi_in!E17=0,0,1000000*RES_hh_emi_in!E17/RES_hh_num_in!E17)</f>
        <v>358.64988242944384</v>
      </c>
      <c r="F17" s="69">
        <f>IF(RES_hh_emi_in!F17=0,0,1000000*RES_hh_emi_in!F17/RES_hh_num_in!F17)</f>
        <v>323.14695438128706</v>
      </c>
      <c r="G17" s="69">
        <f>IF(RES_hh_emi_in!G17=0,0,1000000*RES_hh_emi_in!G17/RES_hh_num_in!G17)</f>
        <v>306.44326235339719</v>
      </c>
      <c r="H17" s="69">
        <f>IF(RES_hh_emi_in!H17=0,0,1000000*RES_hh_emi_in!H17/RES_hh_num_in!H17)</f>
        <v>302.33046329087045</v>
      </c>
      <c r="I17" s="69">
        <f>IF(RES_hh_emi_in!I17=0,0,1000000*RES_hh_emi_in!I17/RES_hh_num_in!I17)</f>
        <v>271.05696239310487</v>
      </c>
      <c r="J17" s="69">
        <f>IF(RES_hh_emi_in!J17=0,0,1000000*RES_hh_emi_in!J17/RES_hh_num_in!J17)</f>
        <v>314.34202961367862</v>
      </c>
      <c r="K17" s="69">
        <f>IF(RES_hh_emi_in!K17=0,0,1000000*RES_hh_emi_in!K17/RES_hh_num_in!K17)</f>
        <v>296.86079113673168</v>
      </c>
      <c r="L17" s="69">
        <f>IF(RES_hh_emi_in!L17=0,0,1000000*RES_hh_emi_in!L17/RES_hh_num_in!L17)</f>
        <v>323.61314366202538</v>
      </c>
      <c r="M17" s="69">
        <f>IF(RES_hh_emi_in!M17=0,0,1000000*RES_hh_emi_in!M17/RES_hh_num_in!M17)</f>
        <v>283.97877598856297</v>
      </c>
      <c r="N17" s="69">
        <f>IF(RES_hh_emi_in!N17=0,0,1000000*RES_hh_emi_in!N17/RES_hh_num_in!N17)</f>
        <v>290.12403978948436</v>
      </c>
      <c r="O17" s="69">
        <f>IF(RES_hh_emi_in!O17=0,0,1000000*RES_hh_emi_in!O17/RES_hh_num_in!O17)</f>
        <v>198.84543195354573</v>
      </c>
      <c r="P17" s="69">
        <f>IF(RES_hh_emi_in!P17=0,0,1000000*RES_hh_emi_in!P17/RES_hh_num_in!P17)</f>
        <v>198.50570862776564</v>
      </c>
      <c r="Q17" s="69">
        <f>IF(RES_hh_emi_in!Q17=0,0,1000000*RES_hh_emi_in!Q17/RES_hh_num_in!Q17)</f>
        <v>254.15388390026186</v>
      </c>
      <c r="R17" s="69">
        <f>IF(RES_hh_emi_in!R17=0,0,1000000*RES_hh_emi_in!R17/RES_hh_num_in!R17)</f>
        <v>276.70732306805559</v>
      </c>
      <c r="S17" s="69">
        <f>IF(RES_hh_emi_in!S17=0,0,1000000*RES_hh_emi_in!S17/RES_hh_num_in!S17)</f>
        <v>279.84911902146916</v>
      </c>
      <c r="T17" s="69">
        <f>IF(RES_hh_emi_in!T17=0,0,1000000*RES_hh_emi_in!T17/RES_hh_num_in!T17)</f>
        <v>286.08486244249997</v>
      </c>
      <c r="U17" s="69">
        <f>IF(RES_hh_emi_in!U17=0,0,1000000*RES_hh_emi_in!U17/RES_hh_num_in!U17)</f>
        <v>283.48524076843438</v>
      </c>
      <c r="V17" s="69">
        <f>IF(RES_hh_emi_in!V17=0,0,1000000*RES_hh_emi_in!V17/RES_hh_num_in!V17)</f>
        <v>178.16766661373947</v>
      </c>
      <c r="W17" s="69">
        <f>IF(RES_hh_emi_in!W17=0,0,1000000*RES_hh_emi_in!W17/RES_hh_num_in!W17)</f>
        <v>212.66248615005688</v>
      </c>
      <c r="X17" s="69">
        <f>IF(RES_hh_emi_in!X17=0,0,1000000*RES_hh_emi_in!X17/RES_hh_num_in!X17)</f>
        <v>218.79071324097023</v>
      </c>
      <c r="Y17" s="69">
        <f>IF(RES_hh_emi_in!Y17=0,0,1000000*RES_hh_emi_in!Y17/RES_hh_num_in!Y17)</f>
        <v>208.83086619970268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525.65308200737729</v>
      </c>
      <c r="D19" s="72">
        <f>IF(RES_hh_emi_in!D19=0,0,1000000*RES_hh_emi_in!D19/RES_hh_num_in!D19)</f>
        <v>528.50606389984421</v>
      </c>
      <c r="E19" s="72">
        <f>IF(RES_hh_emi_in!E19=0,0,1000000*RES_hh_emi_in!E19/RES_hh_num_in!E19)</f>
        <v>454.66895378706795</v>
      </c>
      <c r="F19" s="72">
        <f>IF(RES_hh_emi_in!F19=0,0,1000000*RES_hh_emi_in!F19/RES_hh_num_in!F19)</f>
        <v>633.66571822709568</v>
      </c>
      <c r="G19" s="72">
        <f>IF(RES_hh_emi_in!G19=0,0,1000000*RES_hh_emi_in!G19/RES_hh_num_in!G19)</f>
        <v>555.38471306289478</v>
      </c>
      <c r="H19" s="72">
        <f>IF(RES_hh_emi_in!H19=0,0,1000000*RES_hh_emi_in!H19/RES_hh_num_in!H19)</f>
        <v>588.61433889948808</v>
      </c>
      <c r="I19" s="72">
        <f>IF(RES_hh_emi_in!I19=0,0,1000000*RES_hh_emi_in!I19/RES_hh_num_in!I19)</f>
        <v>492.88253277260213</v>
      </c>
      <c r="J19" s="72">
        <f>IF(RES_hh_emi_in!J19=0,0,1000000*RES_hh_emi_in!J19/RES_hh_num_in!J19)</f>
        <v>558.0204983640989</v>
      </c>
      <c r="K19" s="72">
        <f>IF(RES_hh_emi_in!K19=0,0,1000000*RES_hh_emi_in!K19/RES_hh_num_in!K19)</f>
        <v>543.00127124781829</v>
      </c>
      <c r="L19" s="72">
        <f>IF(RES_hh_emi_in!L19=0,0,1000000*RES_hh_emi_in!L19/RES_hh_num_in!L19)</f>
        <v>562.68929757554679</v>
      </c>
      <c r="M19" s="72">
        <f>IF(RES_hh_emi_in!M19=0,0,1000000*RES_hh_emi_in!M19/RES_hh_num_in!M19)</f>
        <v>601.85165929113805</v>
      </c>
      <c r="N19" s="72">
        <f>IF(RES_hh_emi_in!N19=0,0,1000000*RES_hh_emi_in!N19/RES_hh_num_in!N19)</f>
        <v>538.67119232771017</v>
      </c>
      <c r="O19" s="72">
        <f>IF(RES_hh_emi_in!O19=0,0,1000000*RES_hh_emi_in!O19/RES_hh_num_in!O19)</f>
        <v>466.88555727565659</v>
      </c>
      <c r="P19" s="72">
        <f>IF(RES_hh_emi_in!P19=0,0,1000000*RES_hh_emi_in!P19/RES_hh_num_in!P19)</f>
        <v>470.00157603980227</v>
      </c>
      <c r="Q19" s="72">
        <f>IF(RES_hh_emi_in!Q19=0,0,1000000*RES_hh_emi_in!Q19/RES_hh_num_in!Q19)</f>
        <v>367.30839834095309</v>
      </c>
      <c r="R19" s="72">
        <f>IF(RES_hh_emi_in!R19=0,0,1000000*RES_hh_emi_in!R19/RES_hh_num_in!R19)</f>
        <v>467.41415973001983</v>
      </c>
      <c r="S19" s="72">
        <f>IF(RES_hh_emi_in!S19=0,0,1000000*RES_hh_emi_in!S19/RES_hh_num_in!S19)</f>
        <v>384.14062061426722</v>
      </c>
      <c r="T19" s="72">
        <f>IF(RES_hh_emi_in!T19=0,0,1000000*RES_hh_emi_in!T19/RES_hh_num_in!T19)</f>
        <v>530.05043509918391</v>
      </c>
      <c r="U19" s="72">
        <f>IF(RES_hh_emi_in!U19=0,0,1000000*RES_hh_emi_in!U19/RES_hh_num_in!U19)</f>
        <v>472.86784730565608</v>
      </c>
      <c r="V19" s="72">
        <f>IF(RES_hh_emi_in!V19=0,0,1000000*RES_hh_emi_in!V19/RES_hh_num_in!V19)</f>
        <v>502.41859045790233</v>
      </c>
      <c r="W19" s="72">
        <f>IF(RES_hh_emi_in!W19=0,0,1000000*RES_hh_emi_in!W19/RES_hh_num_in!W19)</f>
        <v>458.39090924244033</v>
      </c>
      <c r="X19" s="72">
        <f>IF(RES_hh_emi_in!X19=0,0,1000000*RES_hh_emi_in!X19/RES_hh_num_in!X19)</f>
        <v>514.75975501303844</v>
      </c>
      <c r="Y19" s="72">
        <f>IF(RES_hh_emi_in!Y19=0,0,1000000*RES_hh_emi_in!Y19/RES_hh_num_in!Y19)</f>
        <v>371.71520733964684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722.86492876722139</v>
      </c>
      <c r="D20" s="72">
        <f>IF(RES_hh_emi_in!D20=0,0,1000000*RES_hh_emi_in!D20/RES_hh_num_in!D20)</f>
        <v>699.14198530794511</v>
      </c>
      <c r="E20" s="72">
        <f>IF(RES_hh_emi_in!E20=0,0,1000000*RES_hh_emi_in!E20/RES_hh_num_in!E20)</f>
        <v>718.23020201427926</v>
      </c>
      <c r="F20" s="72">
        <f>IF(RES_hh_emi_in!F20=0,0,1000000*RES_hh_emi_in!F20/RES_hh_num_in!F20)</f>
        <v>704.79825387213771</v>
      </c>
      <c r="G20" s="72">
        <f>IF(RES_hh_emi_in!G20=0,0,1000000*RES_hh_emi_in!G20/RES_hh_num_in!G20)</f>
        <v>736.03225442335145</v>
      </c>
      <c r="H20" s="72">
        <f>IF(RES_hh_emi_in!H20=0,0,1000000*RES_hh_emi_in!H20/RES_hh_num_in!H20)</f>
        <v>780.12578078755371</v>
      </c>
      <c r="I20" s="72">
        <f>IF(RES_hh_emi_in!I20=0,0,1000000*RES_hh_emi_in!I20/RES_hh_num_in!I20)</f>
        <v>577.63180014904981</v>
      </c>
      <c r="J20" s="72">
        <f>IF(RES_hh_emi_in!J20=0,0,1000000*RES_hh_emi_in!J20/RES_hh_num_in!J20)</f>
        <v>757.05907096852002</v>
      </c>
      <c r="K20" s="72">
        <f>IF(RES_hh_emi_in!K20=0,0,1000000*RES_hh_emi_in!K20/RES_hh_num_in!K20)</f>
        <v>718.27215402586455</v>
      </c>
      <c r="L20" s="72">
        <f>IF(RES_hh_emi_in!L20=0,0,1000000*RES_hh_emi_in!L20/RES_hh_num_in!L20)</f>
        <v>700.92990887037013</v>
      </c>
      <c r="M20" s="72">
        <f>IF(RES_hh_emi_in!M20=0,0,1000000*RES_hh_emi_in!M20/RES_hh_num_in!M20)</f>
        <v>711.45050572018931</v>
      </c>
      <c r="N20" s="72">
        <f>IF(RES_hh_emi_in!N20=0,0,1000000*RES_hh_emi_in!N20/RES_hh_num_in!N20)</f>
        <v>720.36936186024639</v>
      </c>
      <c r="O20" s="72">
        <f>IF(RES_hh_emi_in!O20=0,0,1000000*RES_hh_emi_in!O20/RES_hh_num_in!O20)</f>
        <v>567.31327364502613</v>
      </c>
      <c r="P20" s="72">
        <f>IF(RES_hh_emi_in!P20=0,0,1000000*RES_hh_emi_in!P20/RES_hh_num_in!P20)</f>
        <v>562.85615656676555</v>
      </c>
      <c r="Q20" s="72">
        <f>IF(RES_hh_emi_in!Q20=0,0,1000000*RES_hh_emi_in!Q20/RES_hh_num_in!Q20)</f>
        <v>555.08306123845591</v>
      </c>
      <c r="R20" s="72">
        <f>IF(RES_hh_emi_in!R20=0,0,1000000*RES_hh_emi_in!R20/RES_hh_num_in!R20)</f>
        <v>526.66673981024235</v>
      </c>
      <c r="S20" s="72">
        <f>IF(RES_hh_emi_in!S20=0,0,1000000*RES_hh_emi_in!S20/RES_hh_num_in!S20)</f>
        <v>575.19747953785691</v>
      </c>
      <c r="T20" s="72">
        <f>IF(RES_hh_emi_in!T20=0,0,1000000*RES_hh_emi_in!T20/RES_hh_num_in!T20)</f>
        <v>519.75346275039954</v>
      </c>
      <c r="U20" s="72">
        <f>IF(RES_hh_emi_in!U20=0,0,1000000*RES_hh_emi_in!U20/RES_hh_num_in!U20)</f>
        <v>598.76646336148633</v>
      </c>
      <c r="V20" s="72">
        <f>IF(RES_hh_emi_in!V20=0,0,1000000*RES_hh_emi_in!V20/RES_hh_num_in!V20)</f>
        <v>671.21566438730827</v>
      </c>
      <c r="W20" s="72">
        <f>IF(RES_hh_emi_in!W20=0,0,1000000*RES_hh_emi_in!W20/RES_hh_num_in!W20)</f>
        <v>405.34967408199543</v>
      </c>
      <c r="X20" s="72">
        <f>IF(RES_hh_emi_in!X20=0,0,1000000*RES_hh_emi_in!X20/RES_hh_num_in!X20)</f>
        <v>578.22421480352989</v>
      </c>
      <c r="Y20" s="72">
        <f>IF(RES_hh_emi_in!Y20=0,0,1000000*RES_hh_emi_in!Y20/RES_hh_num_in!Y20)</f>
        <v>532.70940986065023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470.58042289472735</v>
      </c>
      <c r="D21" s="72">
        <f>IF(RES_hh_emi_in!D21=0,0,1000000*RES_hh_emi_in!D21/RES_hh_num_in!D21)</f>
        <v>486.10042515521292</v>
      </c>
      <c r="E21" s="72">
        <f>IF(RES_hh_emi_in!E21=0,0,1000000*RES_hh_emi_in!E21/RES_hh_num_in!E21)</f>
        <v>494.41793176936744</v>
      </c>
      <c r="F21" s="72">
        <f>IF(RES_hh_emi_in!F21=0,0,1000000*RES_hh_emi_in!F21/RES_hh_num_in!F21)</f>
        <v>499.81228494105233</v>
      </c>
      <c r="G21" s="72">
        <f>IF(RES_hh_emi_in!G21=0,0,1000000*RES_hh_emi_in!G21/RES_hh_num_in!G21)</f>
        <v>495.76533140692766</v>
      </c>
      <c r="H21" s="72">
        <f>IF(RES_hh_emi_in!H21=0,0,1000000*RES_hh_emi_in!H21/RES_hh_num_in!H21)</f>
        <v>468.43552128912154</v>
      </c>
      <c r="I21" s="72">
        <f>IF(RES_hh_emi_in!I21=0,0,1000000*RES_hh_emi_in!I21/RES_hh_num_in!I21)</f>
        <v>494.60040489127579</v>
      </c>
      <c r="J21" s="72">
        <f>IF(RES_hh_emi_in!J21=0,0,1000000*RES_hh_emi_in!J21/RES_hh_num_in!J21)</f>
        <v>462.51414830998101</v>
      </c>
      <c r="K21" s="72">
        <f>IF(RES_hh_emi_in!K21=0,0,1000000*RES_hh_emi_in!K21/RES_hh_num_in!K21)</f>
        <v>466.28958697747868</v>
      </c>
      <c r="L21" s="72">
        <f>IF(RES_hh_emi_in!L21=0,0,1000000*RES_hh_emi_in!L21/RES_hh_num_in!L21)</f>
        <v>482.62899983599726</v>
      </c>
      <c r="M21" s="72">
        <f>IF(RES_hh_emi_in!M21=0,0,1000000*RES_hh_emi_in!M21/RES_hh_num_in!M21)</f>
        <v>448.02096015418033</v>
      </c>
      <c r="N21" s="72">
        <f>IF(RES_hh_emi_in!N21=0,0,1000000*RES_hh_emi_in!N21/RES_hh_num_in!N21)</f>
        <v>444.06176110847866</v>
      </c>
      <c r="O21" s="72">
        <f>IF(RES_hh_emi_in!O21=0,0,1000000*RES_hh_emi_in!O21/RES_hh_num_in!O21)</f>
        <v>414.79284718887669</v>
      </c>
      <c r="P21" s="72">
        <f>IF(RES_hh_emi_in!P21=0,0,1000000*RES_hh_emi_in!P21/RES_hh_num_in!P21)</f>
        <v>376.09442490729816</v>
      </c>
      <c r="Q21" s="72">
        <f>IF(RES_hh_emi_in!Q21=0,0,1000000*RES_hh_emi_in!Q21/RES_hh_num_in!Q21)</f>
        <v>368.8766872109577</v>
      </c>
      <c r="R21" s="72">
        <f>IF(RES_hh_emi_in!R21=0,0,1000000*RES_hh_emi_in!R21/RES_hh_num_in!R21)</f>
        <v>375.16647547570807</v>
      </c>
      <c r="S21" s="72">
        <f>IF(RES_hh_emi_in!S21=0,0,1000000*RES_hh_emi_in!S21/RES_hh_num_in!S21)</f>
        <v>379.56432623876105</v>
      </c>
      <c r="T21" s="72">
        <f>IF(RES_hh_emi_in!T21=0,0,1000000*RES_hh_emi_in!T21/RES_hh_num_in!T21)</f>
        <v>402.07735760002282</v>
      </c>
      <c r="U21" s="72">
        <f>IF(RES_hh_emi_in!U21=0,0,1000000*RES_hh_emi_in!U21/RES_hh_num_in!U21)</f>
        <v>378.65206202928221</v>
      </c>
      <c r="V21" s="72">
        <f>IF(RES_hh_emi_in!V21=0,0,1000000*RES_hh_emi_in!V21/RES_hh_num_in!V21)</f>
        <v>367.69813320375624</v>
      </c>
      <c r="W21" s="72">
        <f>IF(RES_hh_emi_in!W21=0,0,1000000*RES_hh_emi_in!W21/RES_hh_num_in!W21)</f>
        <v>401.47343955786874</v>
      </c>
      <c r="X21" s="72">
        <f>IF(RES_hh_emi_in!X21=0,0,1000000*RES_hh_emi_in!X21/RES_hh_num_in!X21)</f>
        <v>372.77823123211857</v>
      </c>
      <c r="Y21" s="72">
        <f>IF(RES_hh_emi_in!Y21=0,0,1000000*RES_hh_emi_in!Y21/RES_hh_num_in!Y21)</f>
        <v>342.22860768966126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0.90602921479706777</v>
      </c>
      <c r="D27" s="69">
        <f>IF(RES_hh_emi_in!D27=0,0,1000000*RES_hh_emi_in!D27/RES_hh_num_in!D27)</f>
        <v>1.6184886886618881</v>
      </c>
      <c r="E27" s="69">
        <f>IF(RES_hh_emi_in!E27=0,0,1000000*RES_hh_emi_in!E27/RES_hh_num_in!E27)</f>
        <v>1.5744877767398344</v>
      </c>
      <c r="F27" s="69">
        <f>IF(RES_hh_emi_in!F27=0,0,1000000*RES_hh_emi_in!F27/RES_hh_num_in!F27)</f>
        <v>1.3234498156626464</v>
      </c>
      <c r="G27" s="69">
        <f>IF(RES_hh_emi_in!G27=0,0,1000000*RES_hh_emi_in!G27/RES_hh_num_in!G27)</f>
        <v>1.2633565452233673</v>
      </c>
      <c r="H27" s="69">
        <f>IF(RES_hh_emi_in!H27=0,0,1000000*RES_hh_emi_in!H27/RES_hh_num_in!H27)</f>
        <v>1.2040574664984316</v>
      </c>
      <c r="I27" s="69">
        <f>IF(RES_hh_emi_in!I27=0,0,1000000*RES_hh_emi_in!I27/RES_hh_num_in!I27)</f>
        <v>1.1380812560874096</v>
      </c>
      <c r="J27" s="69">
        <f>IF(RES_hh_emi_in!J27=0,0,1000000*RES_hh_emi_in!J27/RES_hh_num_in!J27)</f>
        <v>2.8212306275670311</v>
      </c>
      <c r="K27" s="69">
        <f>IF(RES_hh_emi_in!K27=0,0,1000000*RES_hh_emi_in!K27/RES_hh_num_in!K27)</f>
        <v>2.8616332488783383</v>
      </c>
      <c r="L27" s="69">
        <f>IF(RES_hh_emi_in!L27=0,0,1000000*RES_hh_emi_in!L27/RES_hh_num_in!L27)</f>
        <v>2.8334130997854738</v>
      </c>
      <c r="M27" s="69">
        <f>IF(RES_hh_emi_in!M27=0,0,1000000*RES_hh_emi_in!M27/RES_hh_num_in!M27)</f>
        <v>2.4198483920250515</v>
      </c>
      <c r="N27" s="69">
        <f>IF(RES_hh_emi_in!N27=0,0,1000000*RES_hh_emi_in!N27/RES_hh_num_in!N27)</f>
        <v>2.8082805413688035</v>
      </c>
      <c r="O27" s="69">
        <f>IF(RES_hh_emi_in!O27=0,0,1000000*RES_hh_emi_in!O27/RES_hh_num_in!O27)</f>
        <v>2.5605516246766968</v>
      </c>
      <c r="P27" s="69">
        <f>IF(RES_hh_emi_in!P27=0,0,1000000*RES_hh_emi_in!P27/RES_hh_num_in!P27)</f>
        <v>2.1512853710006601</v>
      </c>
      <c r="Q27" s="69">
        <f>IF(RES_hh_emi_in!Q27=0,0,1000000*RES_hh_emi_in!Q27/RES_hh_num_in!Q27)</f>
        <v>2.0514717247137852</v>
      </c>
      <c r="R27" s="69">
        <f>IF(RES_hh_emi_in!R27=0,0,1000000*RES_hh_emi_in!R27/RES_hh_num_in!R27)</f>
        <v>2.4330557998610054</v>
      </c>
      <c r="S27" s="69">
        <f>IF(RES_hh_emi_in!S27=0,0,1000000*RES_hh_emi_in!S27/RES_hh_num_in!S27)</f>
        <v>3.1452038676330014</v>
      </c>
      <c r="T27" s="69">
        <f>IF(RES_hh_emi_in!T27=0,0,1000000*RES_hh_emi_in!T27/RES_hh_num_in!T27)</f>
        <v>3.8764448437651202</v>
      </c>
      <c r="U27" s="69">
        <f>IF(RES_hh_emi_in!U27=0,0,1000000*RES_hh_emi_in!U27/RES_hh_num_in!U27)</f>
        <v>4.1278514610311214</v>
      </c>
      <c r="V27" s="69">
        <f>IF(RES_hh_emi_in!V27=0,0,1000000*RES_hh_emi_in!V27/RES_hh_num_in!V27)</f>
        <v>2.5763645458167357</v>
      </c>
      <c r="W27" s="69">
        <f>IF(RES_hh_emi_in!W27=0,0,1000000*RES_hh_emi_in!W27/RES_hh_num_in!W27)</f>
        <v>2.1790532862822602</v>
      </c>
      <c r="X27" s="69">
        <f>IF(RES_hh_emi_in!X27=0,0,1000000*RES_hh_emi_in!X27/RES_hh_num_in!X27)</f>
        <v>0.48848594975344445</v>
      </c>
      <c r="Y27" s="69">
        <f>IF(RES_hh_emi_in!Y27=0,0,1000000*RES_hh_emi_in!Y27/RES_hh_num_in!Y27)</f>
        <v>0.64494995850504844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X29" s="72">
        <f>IF(RES_hh_emi_in!X29=0,0,1000000*RES_hh_emi_in!X29/RES_hh_num_in!X29)</f>
        <v>0</v>
      </c>
      <c r="Y29" s="72">
        <f>IF(RES_hh_emi_in!Y29=0,0,1000000*RES_hh_emi_in!Y29/RES_hh_num_in!Y29)</f>
        <v>0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205.24474094399741</v>
      </c>
      <c r="D30" s="72">
        <f>IF(RES_hh_emi_in!D30=0,0,1000000*RES_hh_emi_in!D30/RES_hh_num_in!D30)</f>
        <v>214.46273270929484</v>
      </c>
      <c r="E30" s="72">
        <f>IF(RES_hh_emi_in!E30=0,0,1000000*RES_hh_emi_in!E30/RES_hh_num_in!E30)</f>
        <v>223.16729281004484</v>
      </c>
      <c r="F30" s="72">
        <f>IF(RES_hh_emi_in!F30=0,0,1000000*RES_hh_emi_in!F30/RES_hh_num_in!F30)</f>
        <v>227.914584260325</v>
      </c>
      <c r="G30" s="72">
        <f>IF(RES_hh_emi_in!G30=0,0,1000000*RES_hh_emi_in!G30/RES_hh_num_in!G30)</f>
        <v>230.20703981864278</v>
      </c>
      <c r="H30" s="72">
        <f>IF(RES_hh_emi_in!H30=0,0,1000000*RES_hh_emi_in!H30/RES_hh_num_in!H30)</f>
        <v>219.76531075092782</v>
      </c>
      <c r="I30" s="72">
        <f>IF(RES_hh_emi_in!I30=0,0,1000000*RES_hh_emi_in!I30/RES_hh_num_in!I30)</f>
        <v>222.53091566679541</v>
      </c>
      <c r="J30" s="72">
        <f>IF(RES_hh_emi_in!J30=0,0,1000000*RES_hh_emi_in!J30/RES_hh_num_in!J30)</f>
        <v>197.92891467177256</v>
      </c>
      <c r="K30" s="72">
        <f>IF(RES_hh_emi_in!K30=0,0,1000000*RES_hh_emi_in!K30/RES_hh_num_in!K30)</f>
        <v>204.6242600787684</v>
      </c>
      <c r="L30" s="72">
        <f>IF(RES_hh_emi_in!L30=0,0,1000000*RES_hh_emi_in!L30/RES_hh_num_in!L30)</f>
        <v>210.87905864586619</v>
      </c>
      <c r="M30" s="72">
        <f>IF(RES_hh_emi_in!M30=0,0,1000000*RES_hh_emi_in!M30/RES_hh_num_in!M30)</f>
        <v>180.71309130075699</v>
      </c>
      <c r="N30" s="72">
        <f>IF(RES_hh_emi_in!N30=0,0,1000000*RES_hh_emi_in!N30/RES_hh_num_in!N30)</f>
        <v>189.96050255917149</v>
      </c>
      <c r="O30" s="72">
        <f>IF(RES_hh_emi_in!O30=0,0,1000000*RES_hh_emi_in!O30/RES_hh_num_in!O30)</f>
        <v>208.93903731109231</v>
      </c>
      <c r="P30" s="72">
        <f>IF(RES_hh_emi_in!P30=0,0,1000000*RES_hh_emi_in!P30/RES_hh_num_in!P30)</f>
        <v>179.40052818275612</v>
      </c>
      <c r="Q30" s="72">
        <f>IF(RES_hh_emi_in!Q30=0,0,1000000*RES_hh_emi_in!Q30/RES_hh_num_in!Q30)</f>
        <v>177.91273284869075</v>
      </c>
      <c r="R30" s="72">
        <f>IF(RES_hh_emi_in!R30=0,0,1000000*RES_hh_emi_in!R30/RES_hh_num_in!R30)</f>
        <v>166.91707941153567</v>
      </c>
      <c r="S30" s="72">
        <f>IF(RES_hh_emi_in!S30=0,0,1000000*RES_hh_emi_in!S30/RES_hh_num_in!S30)</f>
        <v>170.89671607372208</v>
      </c>
      <c r="T30" s="72">
        <f>IF(RES_hh_emi_in!T30=0,0,1000000*RES_hh_emi_in!T30/RES_hh_num_in!T30)</f>
        <v>172.51465091703162</v>
      </c>
      <c r="U30" s="72">
        <f>IF(RES_hh_emi_in!U30=0,0,1000000*RES_hh_emi_in!U30/RES_hh_num_in!U30)</f>
        <v>179.86314175461612</v>
      </c>
      <c r="V30" s="72">
        <f>IF(RES_hh_emi_in!V30=0,0,1000000*RES_hh_emi_in!V30/RES_hh_num_in!V30)</f>
        <v>171.26777470560083</v>
      </c>
      <c r="W30" s="72">
        <f>IF(RES_hh_emi_in!W30=0,0,1000000*RES_hh_emi_in!W30/RES_hh_num_in!W30)</f>
        <v>197.56501458336191</v>
      </c>
      <c r="X30" s="72">
        <f>IF(RES_hh_emi_in!X30=0,0,1000000*RES_hh_emi_in!X30/RES_hh_num_in!X30)</f>
        <v>186.44300077058656</v>
      </c>
      <c r="Y30" s="72">
        <f>IF(RES_hh_emi_in!Y30=0,0,1000000*RES_hh_emi_in!Y30/RES_hh_num_in!Y30)</f>
        <v>181.1260971594493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194.96538356025664</v>
      </c>
      <c r="D3" s="65">
        <f>IF(RES_hh_fech_in!D3=0,0,RES_hh_fech_in!D3/RES_summary!D$21)</f>
        <v>187.28873931364271</v>
      </c>
      <c r="E3" s="65">
        <f>IF(RES_hh_fech_in!E3=0,0,RES_hh_fech_in!E3/RES_summary!E$21)</f>
        <v>182.12648979241595</v>
      </c>
      <c r="F3" s="65">
        <f>IF(RES_hh_fech_in!F3=0,0,RES_hh_fech_in!F3/RES_summary!F$21)</f>
        <v>167.54096984728398</v>
      </c>
      <c r="G3" s="65">
        <f>IF(RES_hh_fech_in!G3=0,0,RES_hh_fech_in!G3/RES_summary!G$21)</f>
        <v>161.5477686614984</v>
      </c>
      <c r="H3" s="65">
        <f>IF(RES_hh_fech_in!H3=0,0,RES_hh_fech_in!H3/RES_summary!H$21)</f>
        <v>173.51537009975917</v>
      </c>
      <c r="I3" s="65">
        <f>IF(RES_hh_fech_in!I3=0,0,RES_hh_fech_in!I3/RES_summary!I$21)</f>
        <v>144.64048458786999</v>
      </c>
      <c r="J3" s="65">
        <f>IF(RES_hh_fech_in!J3=0,0,RES_hh_fech_in!J3/RES_summary!J$21)</f>
        <v>172.06658137974537</v>
      </c>
      <c r="K3" s="65">
        <f>IF(RES_hh_fech_in!K3=0,0,RES_hh_fech_in!K3/RES_summary!K$21)</f>
        <v>140.4024560251361</v>
      </c>
      <c r="L3" s="65">
        <f>IF(RES_hh_fech_in!L3=0,0,RES_hh_fech_in!L3/RES_summary!L$21)</f>
        <v>146.31064151042133</v>
      </c>
      <c r="M3" s="65">
        <f>IF(RES_hh_fech_in!M3=0,0,RES_hh_fech_in!M3/RES_summary!M$21)</f>
        <v>118.2919784368848</v>
      </c>
      <c r="N3" s="65">
        <f>IF(RES_hh_fech_in!N3=0,0,RES_hh_fech_in!N3/RES_summary!N$21)</f>
        <v>123.23575528746329</v>
      </c>
      <c r="O3" s="65">
        <f>IF(RES_hh_fech_in!O3=0,0,RES_hh_fech_in!O3/RES_summary!O$21)</f>
        <v>123.93559298485137</v>
      </c>
      <c r="P3" s="65">
        <f>IF(RES_hh_fech_in!P3=0,0,RES_hh_fech_in!P3/RES_summary!P$21)</f>
        <v>90.244619234779748</v>
      </c>
      <c r="Q3" s="65">
        <f>IF(RES_hh_fech_in!Q3=0,0,RES_hh_fech_in!Q3/RES_summary!Q$21)</f>
        <v>89.643227784555833</v>
      </c>
      <c r="R3" s="65">
        <f>IF(RES_hh_fech_in!R3=0,0,RES_hh_fech_in!R3/RES_summary!R$21)</f>
        <v>103.94391141654931</v>
      </c>
      <c r="S3" s="65">
        <f>IF(RES_hh_fech_in!S3=0,0,RES_hh_fech_in!S3/RES_summary!S$21)</f>
        <v>102.66527665506243</v>
      </c>
      <c r="T3" s="65">
        <f>IF(RES_hh_fech_in!T3=0,0,RES_hh_fech_in!T3/RES_summary!T$21)</f>
        <v>95.419256026121417</v>
      </c>
      <c r="U3" s="65">
        <f>IF(RES_hh_fech_in!U3=0,0,RES_hh_fech_in!U3/RES_summary!U$21)</f>
        <v>87.645835221411204</v>
      </c>
      <c r="V3" s="65">
        <f>IF(RES_hh_fech_in!V3=0,0,RES_hh_fech_in!V3/RES_summary!V$21)</f>
        <v>72.645932813865912</v>
      </c>
      <c r="W3" s="65">
        <f>IF(RES_hh_fech_in!W3=0,0,RES_hh_fech_in!W3/RES_summary!W$21)</f>
        <v>82.591458632536074</v>
      </c>
      <c r="X3" s="65">
        <f>IF(RES_hh_fech_in!X3=0,0,RES_hh_fech_in!X3/RES_summary!X$21)</f>
        <v>73.945895150764301</v>
      </c>
      <c r="Y3" s="65">
        <f>IF(RES_hh_fech_in!Y3=0,0,RES_hh_fech_in!Y3/RES_summary!Y$21)</f>
        <v>57.598940984848234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164.48687738165617</v>
      </c>
      <c r="D4" s="69">
        <f>IF(RES_hh_fech_in!D4=0,0,RES_hh_fech_in!D4/RES_summary!D$21)</f>
        <v>153.35944691570378</v>
      </c>
      <c r="E4" s="69">
        <f>IF(RES_hh_fech_in!E4=0,0,RES_hh_fech_in!E4/RES_summary!E$21)</f>
        <v>148.34187523920434</v>
      </c>
      <c r="F4" s="69">
        <f>IF(RES_hh_fech_in!F4=0,0,RES_hh_fech_in!F4/RES_summary!F$21)</f>
        <v>134.92588611671599</v>
      </c>
      <c r="G4" s="69">
        <f>IF(RES_hh_fech_in!G4=0,0,RES_hh_fech_in!G4/RES_summary!G$21)</f>
        <v>128.13944849657088</v>
      </c>
      <c r="H4" s="69">
        <f>IF(RES_hh_fech_in!H4=0,0,RES_hh_fech_in!H4/RES_summary!H$21)</f>
        <v>133.55126023290603</v>
      </c>
      <c r="I4" s="69">
        <f>IF(RES_hh_fech_in!I4=0,0,RES_hh_fech_in!I4/RES_summary!I$21)</f>
        <v>106.46940965396396</v>
      </c>
      <c r="J4" s="69">
        <f>IF(RES_hh_fech_in!J4=0,0,RES_hh_fech_in!J4/RES_summary!J$21)</f>
        <v>127.72523542960788</v>
      </c>
      <c r="K4" s="69">
        <f>IF(RES_hh_fech_in!K4=0,0,RES_hh_fech_in!K4/RES_summary!K$21)</f>
        <v>107.84829111926949</v>
      </c>
      <c r="L4" s="69">
        <f>IF(RES_hh_fech_in!L4=0,0,RES_hh_fech_in!L4/RES_summary!L$21)</f>
        <v>115.79660282144935</v>
      </c>
      <c r="M4" s="69">
        <f>IF(RES_hh_fech_in!M4=0,0,RES_hh_fech_in!M4/RES_summary!M$21)</f>
        <v>91.777561406201727</v>
      </c>
      <c r="N4" s="69">
        <f>IF(RES_hh_fech_in!N4=0,0,RES_hh_fech_in!N4/RES_summary!N$21)</f>
        <v>96.88652731587149</v>
      </c>
      <c r="O4" s="69">
        <f>IF(RES_hh_fech_in!O4=0,0,RES_hh_fech_in!O4/RES_summary!O$21)</f>
        <v>101.14596095338972</v>
      </c>
      <c r="P4" s="69">
        <f>IF(RES_hh_fech_in!P4=0,0,RES_hh_fech_in!P4/RES_summary!P$21)</f>
        <v>69.569418234293664</v>
      </c>
      <c r="Q4" s="69">
        <f>IF(RES_hh_fech_in!Q4=0,0,RES_hh_fech_in!Q4/RES_summary!Q$21)</f>
        <v>68.789490466459981</v>
      </c>
      <c r="R4" s="69">
        <f>IF(RES_hh_fech_in!R4=0,0,RES_hh_fech_in!R4/RES_summary!R$21)</f>
        <v>75.21187102302612</v>
      </c>
      <c r="S4" s="69">
        <f>IF(RES_hh_fech_in!S4=0,0,RES_hh_fech_in!S4/RES_summary!S$21)</f>
        <v>70.568873323082954</v>
      </c>
      <c r="T4" s="69">
        <f>IF(RES_hh_fech_in!T4=0,0,RES_hh_fech_in!T4/RES_summary!T$21)</f>
        <v>65.077977835019226</v>
      </c>
      <c r="U4" s="69">
        <f>IF(RES_hh_fech_in!U4=0,0,RES_hh_fech_in!U4/RES_summary!U$21)</f>
        <v>62.019764388664939</v>
      </c>
      <c r="V4" s="69">
        <f>IF(RES_hh_fech_in!V4=0,0,RES_hh_fech_in!V4/RES_summary!V$21)</f>
        <v>52.683291158966227</v>
      </c>
      <c r="W4" s="69">
        <f>IF(RES_hh_fech_in!W4=0,0,RES_hh_fech_in!W4/RES_summary!W$21)</f>
        <v>49.838453261420064</v>
      </c>
      <c r="X4" s="69">
        <f>IF(RES_hh_fech_in!X4=0,0,RES_hh_fech_in!X4/RES_summary!X$21)</f>
        <v>39.284826402024706</v>
      </c>
      <c r="Y4" s="69">
        <f>IF(RES_hh_fech_in!Y4=0,0,RES_hh_fech_in!Y4/RES_summary!Y$21)</f>
        <v>26.444796382371784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149.15619830749742</v>
      </c>
      <c r="D5" s="72">
        <f>IF(RES_hh_fech_in!D5=0,0,RES_hh_fech_in!D5/RES_summary!D$21)</f>
        <v>129.54670184587627</v>
      </c>
      <c r="E5" s="72">
        <f>IF(RES_hh_fech_in!E5=0,0,RES_hh_fech_in!E5/RES_summary!E$21)</f>
        <v>132.21860274863056</v>
      </c>
      <c r="F5" s="72">
        <f>IF(RES_hh_fech_in!F5=0,0,RES_hh_fech_in!F5/RES_summary!F$21)</f>
        <v>105.4125915632268</v>
      </c>
      <c r="G5" s="72">
        <f>IF(RES_hh_fech_in!G5=0,0,RES_hh_fech_in!G5/RES_summary!G$21)</f>
        <v>106.00449537907284</v>
      </c>
      <c r="H5" s="72">
        <f>IF(RES_hh_fech_in!H5=0,0,RES_hh_fech_in!H5/RES_summary!H$21)</f>
        <v>118.34275049597568</v>
      </c>
      <c r="I5" s="72">
        <f>IF(RES_hh_fech_in!I5=0,0,RES_hh_fech_in!I5/RES_summary!I$21)</f>
        <v>117.95924374033329</v>
      </c>
      <c r="J5" s="72">
        <f>IF(RES_hh_fech_in!J5=0,0,RES_hh_fech_in!J5/RES_summary!J$21)</f>
        <v>104.41609073902455</v>
      </c>
      <c r="K5" s="72">
        <f>IF(RES_hh_fech_in!K5=0,0,RES_hh_fech_in!K5/RES_summary!K$21)</f>
        <v>88.372665352956801</v>
      </c>
      <c r="L5" s="72">
        <f>IF(RES_hh_fech_in!L5=0,0,RES_hh_fech_in!L5/RES_summary!L$21)</f>
        <v>126.56660480658061</v>
      </c>
      <c r="M5" s="72">
        <f>IF(RES_hh_fech_in!M5=0,0,RES_hh_fech_in!M5/RES_summary!M$21)</f>
        <v>103.91525393712153</v>
      </c>
      <c r="N5" s="72">
        <f>IF(RES_hh_fech_in!N5=0,0,RES_hh_fech_in!N5/RES_summary!N$21)</f>
        <v>89.590665765048684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50.886514897067627</v>
      </c>
      <c r="X5" s="72">
        <f>IF(RES_hh_fech_in!X5=0,0,RES_hh_fech_in!X5/RES_summary!X$21)</f>
        <v>37.118464793948533</v>
      </c>
      <c r="Y5" s="72">
        <f>IF(RES_hh_fech_in!Y5=0,0,RES_hh_fech_in!Y5/RES_summary!Y$21)</f>
        <v>29.911429419228078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177.96130018478775</v>
      </c>
      <c r="D6" s="72">
        <f>IF(RES_hh_fech_in!D6=0,0,RES_hh_fech_in!D6/RES_summary!D$21)</f>
        <v>158.80075849219097</v>
      </c>
      <c r="E6" s="72">
        <f>IF(RES_hh_fech_in!E6=0,0,RES_hh_fech_in!E6/RES_summary!E$21)</f>
        <v>134.69380050709213</v>
      </c>
      <c r="F6" s="72">
        <f>IF(RES_hh_fech_in!F6=0,0,RES_hh_fech_in!F6/RES_summary!F$21)</f>
        <v>171.24555606923306</v>
      </c>
      <c r="G6" s="72">
        <f>IF(RES_hh_fech_in!G6=0,0,RES_hh_fech_in!G6/RES_summary!G$21)</f>
        <v>146.98817828490189</v>
      </c>
      <c r="H6" s="72">
        <f>IF(RES_hh_fech_in!H6=0,0,RES_hh_fech_in!H6/RES_summary!H$21)</f>
        <v>160.26216711124854</v>
      </c>
      <c r="I6" s="72">
        <f>IF(RES_hh_fech_in!I6=0,0,RES_hh_fech_in!I6/RES_summary!I$21)</f>
        <v>97.600476012575484</v>
      </c>
      <c r="J6" s="72">
        <f>IF(RES_hh_fech_in!J6=0,0,RES_hh_fech_in!J6/RES_summary!J$21)</f>
        <v>136.50602148001818</v>
      </c>
      <c r="K6" s="72">
        <f>IF(RES_hh_fech_in!K6=0,0,RES_hh_fech_in!K6/RES_summary!K$21)</f>
        <v>120.35948996364986</v>
      </c>
      <c r="L6" s="72">
        <f>IF(RES_hh_fech_in!L6=0,0,RES_hh_fech_in!L6/RES_summary!L$21)</f>
        <v>126.49871344465272</v>
      </c>
      <c r="M6" s="72">
        <f>IF(RES_hh_fech_in!M6=0,0,RES_hh_fech_in!M6/RES_summary!M$21)</f>
        <v>110.21685706312856</v>
      </c>
      <c r="N6" s="72">
        <f>IF(RES_hh_fech_in!N6=0,0,RES_hh_fech_in!N6/RES_summary!N$21)</f>
        <v>98.02961115569245</v>
      </c>
      <c r="O6" s="72">
        <f>IF(RES_hh_fech_in!O6=0,0,RES_hh_fech_in!O6/RES_summary!O$21)</f>
        <v>114.1890789538332</v>
      </c>
      <c r="P6" s="72">
        <f>IF(RES_hh_fech_in!P6=0,0,RES_hh_fech_in!P6/RES_summary!P$21)</f>
        <v>85.748611468115271</v>
      </c>
      <c r="Q6" s="72">
        <f>IF(RES_hh_fech_in!Q6=0,0,RES_hh_fech_in!Q6/RES_summary!Q$21)</f>
        <v>67.081372757464408</v>
      </c>
      <c r="R6" s="72">
        <f>IF(RES_hh_fech_in!R6=0,0,RES_hh_fech_in!R6/RES_summary!R$21)</f>
        <v>86.23330326176054</v>
      </c>
      <c r="S6" s="72">
        <f>IF(RES_hh_fech_in!S6=0,0,RES_hh_fech_in!S6/RES_summary!S$21)</f>
        <v>61.480541665854403</v>
      </c>
      <c r="T6" s="72">
        <f>IF(RES_hh_fech_in!T6=0,0,RES_hh_fech_in!T6/RES_summary!T$21)</f>
        <v>84.67695636763743</v>
      </c>
      <c r="U6" s="72">
        <f>IF(RES_hh_fech_in!U6=0,0,RES_hh_fech_in!U6/RES_summary!U$21)</f>
        <v>68.152733294642857</v>
      </c>
      <c r="V6" s="72">
        <f>IF(RES_hh_fech_in!V6=0,0,RES_hh_fech_in!V6/RES_summary!V$21)</f>
        <v>66.027422989353767</v>
      </c>
      <c r="W6" s="72">
        <f>IF(RES_hh_fech_in!W6=0,0,RES_hh_fech_in!W6/RES_summary!W$21)</f>
        <v>57.186967206784772</v>
      </c>
      <c r="X6" s="72">
        <f>IF(RES_hh_fech_in!X6=0,0,RES_hh_fech_in!X6/RES_summary!X$21)</f>
        <v>51.968707184270194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191.25469113532483</v>
      </c>
      <c r="D7" s="72">
        <f>IF(RES_hh_fech_in!D7=0,0,RES_hh_fech_in!D7/RES_summary!D$21)</f>
        <v>171.74340801564185</v>
      </c>
      <c r="E7" s="72">
        <f>IF(RES_hh_fech_in!E7=0,0,RES_hh_fech_in!E7/RES_summary!E$21)</f>
        <v>166.2142463040457</v>
      </c>
      <c r="F7" s="72">
        <f>IF(RES_hh_fech_in!F7=0,0,RES_hh_fech_in!F7/RES_summary!F$21)</f>
        <v>149.40885464665567</v>
      </c>
      <c r="G7" s="72">
        <f>IF(RES_hh_fech_in!G7=0,0,RES_hh_fech_in!G7/RES_summary!G$21)</f>
        <v>149.24124652489564</v>
      </c>
      <c r="H7" s="72">
        <f>IF(RES_hh_fech_in!H7=0,0,RES_hh_fech_in!H7/RES_summary!H$21)</f>
        <v>165.9317460440962</v>
      </c>
      <c r="I7" s="72">
        <f>IF(RES_hh_fech_in!I7=0,0,RES_hh_fech_in!I7/RES_summary!I$21)</f>
        <v>100.31474512177783</v>
      </c>
      <c r="J7" s="72">
        <f>IF(RES_hh_fech_in!J7=0,0,RES_hh_fech_in!J7/RES_summary!J$21)</f>
        <v>153.45019251065438</v>
      </c>
      <c r="K7" s="72">
        <f>IF(RES_hh_fech_in!K7=0,0,RES_hh_fech_in!K7/RES_summary!K$21)</f>
        <v>127.27393736098767</v>
      </c>
      <c r="L7" s="72">
        <f>IF(RES_hh_fech_in!L7=0,0,RES_hh_fech_in!L7/RES_summary!L$21)</f>
        <v>128.11757986858254</v>
      </c>
      <c r="M7" s="72">
        <f>IF(RES_hh_fech_in!M7=0,0,RES_hh_fech_in!M7/RES_summary!M$21)</f>
        <v>104.31970615873325</v>
      </c>
      <c r="N7" s="72">
        <f>IF(RES_hh_fech_in!N7=0,0,RES_hh_fech_in!N7/RES_summary!N$21)</f>
        <v>107.6107431415346</v>
      </c>
      <c r="O7" s="72">
        <f>IF(RES_hh_fech_in!O7=0,0,RES_hh_fech_in!O7/RES_summary!O$21)</f>
        <v>113.76700657940184</v>
      </c>
      <c r="P7" s="72">
        <f>IF(RES_hh_fech_in!P7=0,0,RES_hh_fech_in!P7/RES_summary!P$21)</f>
        <v>87.813703401487487</v>
      </c>
      <c r="Q7" s="72">
        <f>IF(RES_hh_fech_in!Q7=0,0,RES_hh_fech_in!Q7/RES_summary!Q$21)</f>
        <v>81.468262076973119</v>
      </c>
      <c r="R7" s="72">
        <f>IF(RES_hh_fech_in!R7=0,0,RES_hh_fech_in!R7/RES_summary!R$21)</f>
        <v>82.837739216137663</v>
      </c>
      <c r="S7" s="72">
        <f>IF(RES_hh_fech_in!S7=0,0,RES_hh_fech_in!S7/RES_summary!S$21)</f>
        <v>81.44686266852591</v>
      </c>
      <c r="T7" s="72">
        <f>IF(RES_hh_fech_in!T7=0,0,RES_hh_fech_in!T7/RES_summary!T$21)</f>
        <v>67.330639812804321</v>
      </c>
      <c r="U7" s="72">
        <f>IF(RES_hh_fech_in!U7=0,0,RES_hh_fech_in!U7/RES_summary!U$21)</f>
        <v>73.07901473950848</v>
      </c>
      <c r="V7" s="72">
        <f>IF(RES_hh_fech_in!V7=0,0,RES_hh_fech_in!V7/RES_summary!V$21)</f>
        <v>74.754688713270639</v>
      </c>
      <c r="W7" s="72">
        <f>IF(RES_hh_fech_in!W7=0,0,RES_hh_fech_in!W7/RES_summary!W$21)</f>
        <v>42.758472106794549</v>
      </c>
      <c r="X7" s="72">
        <f>IF(RES_hh_fech_in!X7=0,0,RES_hh_fech_in!X7/RES_summary!X$21)</f>
        <v>49.115930687245381</v>
      </c>
      <c r="Y7" s="72">
        <f>IF(RES_hh_fech_in!Y7=0,0,RES_hh_fech_in!Y7/RES_summary!Y$21)</f>
        <v>34.411267182126863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163.68070232441448</v>
      </c>
      <c r="D8" s="72">
        <f>IF(RES_hh_fech_in!D8=0,0,RES_hh_fech_in!D8/RES_summary!D$21)</f>
        <v>158.98446614321773</v>
      </c>
      <c r="E8" s="72">
        <f>IF(RES_hh_fech_in!E8=0,0,RES_hh_fech_in!E8/RES_summary!E$21)</f>
        <v>152.58714300697216</v>
      </c>
      <c r="F8" s="72">
        <f>IF(RES_hh_fech_in!F8=0,0,RES_hh_fech_in!F8/RES_summary!F$21)</f>
        <v>142.6136287639417</v>
      </c>
      <c r="G8" s="72">
        <f>IF(RES_hh_fech_in!G8=0,0,RES_hh_fech_in!G8/RES_summary!G$21)</f>
        <v>135.36053831591641</v>
      </c>
      <c r="H8" s="72">
        <f>IF(RES_hh_fech_in!H8=0,0,RES_hh_fech_in!H8/RES_summary!H$21)</f>
        <v>134.55400306025314</v>
      </c>
      <c r="I8" s="72">
        <f>IF(RES_hh_fech_in!I8=0,0,RES_hh_fech_in!I8/RES_summary!I$21)</f>
        <v>118.7633542387108</v>
      </c>
      <c r="J8" s="72">
        <f>IF(RES_hh_fech_in!J8=0,0,RES_hh_fech_in!J8/RES_summary!J$21)</f>
        <v>127.63572892518184</v>
      </c>
      <c r="K8" s="72">
        <f>IF(RES_hh_fech_in!K8=0,0,RES_hh_fech_in!K8/RES_summary!K$21)</f>
        <v>115.38377743193219</v>
      </c>
      <c r="L8" s="72">
        <f>IF(RES_hh_fech_in!L8=0,0,RES_hh_fech_in!L8/RES_summary!L$21)</f>
        <v>121.15017371910996</v>
      </c>
      <c r="M8" s="72">
        <f>IF(RES_hh_fech_in!M8=0,0,RES_hh_fech_in!M8/RES_summary!M$21)</f>
        <v>95.94586648368157</v>
      </c>
      <c r="N8" s="72">
        <f>IF(RES_hh_fech_in!N8=0,0,RES_hh_fech_in!N8/RES_summary!N$21)</f>
        <v>102.2363741171151</v>
      </c>
      <c r="O8" s="72">
        <f>IF(RES_hh_fech_in!O8=0,0,RES_hh_fech_in!O8/RES_summary!O$21)</f>
        <v>102.68283917865409</v>
      </c>
      <c r="P8" s="72">
        <f>IF(RES_hh_fech_in!P8=0,0,RES_hh_fech_in!P8/RES_summary!P$21)</f>
        <v>74.079145868033322</v>
      </c>
      <c r="Q8" s="72">
        <f>IF(RES_hh_fech_in!Q8=0,0,RES_hh_fech_in!Q8/RES_summary!Q$21)</f>
        <v>72.524277839321854</v>
      </c>
      <c r="R8" s="72">
        <f>IF(RES_hh_fech_in!R8=0,0,RES_hh_fech_in!R8/RES_summary!R$21)</f>
        <v>79.363482468753787</v>
      </c>
      <c r="S8" s="72">
        <f>IF(RES_hh_fech_in!S8=0,0,RES_hh_fech_in!S8/RES_summary!S$21)</f>
        <v>72.366224330507791</v>
      </c>
      <c r="T8" s="72">
        <f>IF(RES_hh_fech_in!T8=0,0,RES_hh_fech_in!T8/RES_summary!T$21)</f>
        <v>67.221055207682554</v>
      </c>
      <c r="U8" s="72">
        <f>IF(RES_hh_fech_in!U8=0,0,RES_hh_fech_in!U8/RES_summary!U$21)</f>
        <v>62.074417982254509</v>
      </c>
      <c r="V8" s="72">
        <f>IF(RES_hh_fech_in!V8=0,0,RES_hh_fech_in!V8/RES_summary!V$21)</f>
        <v>53.408494538955829</v>
      </c>
      <c r="W8" s="72">
        <f>IF(RES_hh_fech_in!W8=0,0,RES_hh_fech_in!W8/RES_summary!W$21)</f>
        <v>57.118241591457462</v>
      </c>
      <c r="X8" s="72">
        <f>IF(RES_hh_fech_in!X8=0,0,RES_hh_fech_in!X8/RES_summary!X$21)</f>
        <v>39.627436301204149</v>
      </c>
      <c r="Y8" s="72">
        <f>IF(RES_hh_fech_in!Y8=0,0,RES_hh_fech_in!Y8/RES_summary!Y$21)</f>
        <v>28.737246558212057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157.59560082147576</v>
      </c>
      <c r="D9" s="72">
        <f>IF(RES_hh_fech_in!D9=0,0,RES_hh_fech_in!D9/RES_summary!D$21)</f>
        <v>146.17327479323848</v>
      </c>
      <c r="E9" s="72">
        <f>IF(RES_hh_fech_in!E9=0,0,RES_hh_fech_in!E9/RES_summary!E$21)</f>
        <v>148.68015647084243</v>
      </c>
      <c r="F9" s="72">
        <f>IF(RES_hh_fech_in!F9=0,0,RES_hh_fech_in!F9/RES_summary!F$21)</f>
        <v>131.05071444355778</v>
      </c>
      <c r="G9" s="72">
        <f>IF(RES_hh_fech_in!G9=0,0,RES_hh_fech_in!G9/RES_summary!G$21)</f>
        <v>115.62693898946785</v>
      </c>
      <c r="H9" s="72">
        <f>IF(RES_hh_fech_in!H9=0,0,RES_hh_fech_in!H9/RES_summary!H$21)</f>
        <v>123.67169482473976</v>
      </c>
      <c r="I9" s="72">
        <f>IF(RES_hh_fech_in!I9=0,0,RES_hh_fech_in!I9/RES_summary!I$21)</f>
        <v>109.92137364344245</v>
      </c>
      <c r="J9" s="72">
        <f>IF(RES_hh_fech_in!J9=0,0,RES_hh_fech_in!J9/RES_summary!J$21)</f>
        <v>124.70668962689747</v>
      </c>
      <c r="K9" s="72">
        <f>IF(RES_hh_fech_in!K9=0,0,RES_hh_fech_in!K9/RES_summary!K$21)</f>
        <v>98.392017865260257</v>
      </c>
      <c r="L9" s="72">
        <f>IF(RES_hh_fech_in!L9=0,0,RES_hh_fech_in!L9/RES_summary!L$21)</f>
        <v>107.14579769072662</v>
      </c>
      <c r="M9" s="72">
        <f>IF(RES_hh_fech_in!M9=0,0,RES_hh_fech_in!M9/RES_summary!M$21)</f>
        <v>87.740553958747583</v>
      </c>
      <c r="N9" s="72">
        <f>IF(RES_hh_fech_in!N9=0,0,RES_hh_fech_in!N9/RES_summary!N$21)</f>
        <v>101.43015333142746</v>
      </c>
      <c r="O9" s="72">
        <f>IF(RES_hh_fech_in!O9=0,0,RES_hh_fech_in!O9/RES_summary!O$21)</f>
        <v>99.339895111233261</v>
      </c>
      <c r="P9" s="72">
        <f>IF(RES_hh_fech_in!P9=0,0,RES_hh_fech_in!P9/RES_summary!P$21)</f>
        <v>0</v>
      </c>
      <c r="Q9" s="72">
        <f>IF(RES_hh_fech_in!Q9=0,0,RES_hh_fech_in!Q9/RES_summary!Q$21)</f>
        <v>74.482996236190743</v>
      </c>
      <c r="R9" s="72">
        <f>IF(RES_hh_fech_in!R9=0,0,RES_hh_fech_in!R9/RES_summary!R$21)</f>
        <v>72.471751000771576</v>
      </c>
      <c r="S9" s="72">
        <f>IF(RES_hh_fech_in!S9=0,0,RES_hh_fech_in!S9/RES_summary!S$21)</f>
        <v>70.712113348961552</v>
      </c>
      <c r="T9" s="72">
        <f>IF(RES_hh_fech_in!T9=0,0,RES_hh_fech_in!T9/RES_summary!T$21)</f>
        <v>67.568833335237258</v>
      </c>
      <c r="U9" s="72">
        <f>IF(RES_hh_fech_in!U9=0,0,RES_hh_fech_in!U9/RES_summary!U$21)</f>
        <v>62.921425857009439</v>
      </c>
      <c r="V9" s="72">
        <f>IF(RES_hh_fech_in!V9=0,0,RES_hh_fech_in!V9/RES_summary!V$21)</f>
        <v>50.878044317425072</v>
      </c>
      <c r="W9" s="72">
        <f>IF(RES_hh_fech_in!W9=0,0,RES_hh_fech_in!W9/RES_summary!W$21)</f>
        <v>53.403875216082753</v>
      </c>
      <c r="X9" s="72">
        <f>IF(RES_hh_fech_in!X9=0,0,RES_hh_fech_in!X9/RES_summary!X$21)</f>
        <v>46.18163296743078</v>
      </c>
      <c r="Y9" s="72">
        <f>IF(RES_hh_fech_in!Y9=0,0,RES_hh_fech_in!Y9/RES_summary!Y$21)</f>
        <v>27.243646941090269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96.375487047831029</v>
      </c>
      <c r="F10" s="72">
        <f>IF(RES_hh_fech_in!F10=0,0,RES_hh_fech_in!F10/RES_summary!F$21)</f>
        <v>131.40702896949961</v>
      </c>
      <c r="G10" s="72">
        <f>IF(RES_hh_fech_in!G10=0,0,RES_hh_fech_in!G10/RES_summary!G$21)</f>
        <v>108.63728388831214</v>
      </c>
      <c r="H10" s="72">
        <f>IF(RES_hh_fech_in!H10=0,0,RES_hh_fech_in!H10/RES_summary!H$21)</f>
        <v>102.23344139217495</v>
      </c>
      <c r="I10" s="72">
        <f>IF(RES_hh_fech_in!I10=0,0,RES_hh_fech_in!I10/RES_summary!I$21)</f>
        <v>79.221779369839467</v>
      </c>
      <c r="J10" s="72">
        <f>IF(RES_hh_fech_in!J10=0,0,RES_hh_fech_in!J10/RES_summary!J$21)</f>
        <v>88.643970659333746</v>
      </c>
      <c r="K10" s="72">
        <f>IF(RES_hh_fech_in!K10=0,0,RES_hh_fech_in!K10/RES_summary!K$21)</f>
        <v>82.122554208893973</v>
      </c>
      <c r="L10" s="72">
        <f>IF(RES_hh_fech_in!L10=0,0,RES_hh_fech_in!L10/RES_summary!L$21)</f>
        <v>97.043461275136522</v>
      </c>
      <c r="M10" s="72">
        <f>IF(RES_hh_fech_in!M10=0,0,RES_hh_fech_in!M10/RES_summary!M$21)</f>
        <v>81.048449689062579</v>
      </c>
      <c r="N10" s="72">
        <f>IF(RES_hh_fech_in!N10=0,0,RES_hh_fech_in!N10/RES_summary!N$21)</f>
        <v>89.471087744124873</v>
      </c>
      <c r="O10" s="72">
        <f>IF(RES_hh_fech_in!O10=0,0,RES_hh_fech_in!O10/RES_summary!O$21)</f>
        <v>82.717037844890157</v>
      </c>
      <c r="P10" s="72">
        <f>IF(RES_hh_fech_in!P10=0,0,RES_hh_fech_in!P10/RES_summary!P$21)</f>
        <v>65.841919911128855</v>
      </c>
      <c r="Q10" s="72">
        <f>IF(RES_hh_fech_in!Q10=0,0,RES_hh_fech_in!Q10/RES_summary!Q$21)</f>
        <v>65.436064122549681</v>
      </c>
      <c r="R10" s="72">
        <f>IF(RES_hh_fech_in!R10=0,0,RES_hh_fech_in!R10/RES_summary!R$21)</f>
        <v>81.340402472952292</v>
      </c>
      <c r="S10" s="72">
        <f>IF(RES_hh_fech_in!S10=0,0,RES_hh_fech_in!S10/RES_summary!S$21)</f>
        <v>72.849100227469052</v>
      </c>
      <c r="T10" s="72">
        <f>IF(RES_hh_fech_in!T10=0,0,RES_hh_fech_in!T10/RES_summary!T$21)</f>
        <v>55.066341777268697</v>
      </c>
      <c r="U10" s="72">
        <f>IF(RES_hh_fech_in!U10=0,0,RES_hh_fech_in!U10/RES_summary!U$21)</f>
        <v>54.326342370305028</v>
      </c>
      <c r="V10" s="72">
        <f>IF(RES_hh_fech_in!V10=0,0,RES_hh_fech_in!V10/RES_summary!V$21)</f>
        <v>43.485028681567456</v>
      </c>
      <c r="W10" s="72">
        <f>IF(RES_hh_fech_in!W10=0,0,RES_hh_fech_in!W10/RES_summary!W$21)</f>
        <v>56.934678827879601</v>
      </c>
      <c r="X10" s="72">
        <f>IF(RES_hh_fech_in!X10=0,0,RES_hh_fech_in!X10/RES_summary!X$21)</f>
        <v>39.233316079970322</v>
      </c>
      <c r="Y10" s="72">
        <f>IF(RES_hh_fech_in!Y10=0,0,RES_hh_fech_in!Y10/RES_summary!Y$21)</f>
        <v>30.527398483697933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116.46413982666976</v>
      </c>
      <c r="D11" s="72">
        <f>IF(RES_hh_fech_in!D11=0,0,RES_hh_fech_in!D11/RES_summary!D$21)</f>
        <v>117.1649432020431</v>
      </c>
      <c r="E11" s="72">
        <f>IF(RES_hh_fech_in!E11=0,0,RES_hh_fech_in!E11/RES_summary!E$21)</f>
        <v>100.70347710973358</v>
      </c>
      <c r="F11" s="72">
        <f>IF(RES_hh_fech_in!F11=0,0,RES_hh_fech_in!F11/RES_summary!F$21)</f>
        <v>105.21121320274582</v>
      </c>
      <c r="G11" s="72">
        <f>IF(RES_hh_fech_in!G11=0,0,RES_hh_fech_in!G11/RES_summary!G$21)</f>
        <v>101.96081000356331</v>
      </c>
      <c r="H11" s="72">
        <f>IF(RES_hh_fech_in!H11=0,0,RES_hh_fech_in!H11/RES_summary!H$21)</f>
        <v>96.935125252255602</v>
      </c>
      <c r="I11" s="72">
        <f>IF(RES_hh_fech_in!I11=0,0,RES_hh_fech_in!I11/RES_summary!I$21)</f>
        <v>86.605587281444997</v>
      </c>
      <c r="J11" s="72">
        <f>IF(RES_hh_fech_in!J11=0,0,RES_hh_fech_in!J11/RES_summary!J$21)</f>
        <v>94.227385939658731</v>
      </c>
      <c r="K11" s="72">
        <f>IF(RES_hh_fech_in!K11=0,0,RES_hh_fech_in!K11/RES_summary!K$21)</f>
        <v>84.952919961438909</v>
      </c>
      <c r="L11" s="72">
        <f>IF(RES_hh_fech_in!L11=0,0,RES_hh_fech_in!L11/RES_summary!L$21)</f>
        <v>91.950474034402006</v>
      </c>
      <c r="M11" s="72">
        <f>IF(RES_hh_fech_in!M11=0,0,RES_hh_fech_in!M11/RES_summary!M$21)</f>
        <v>77.626405430949859</v>
      </c>
      <c r="N11" s="72">
        <f>IF(RES_hh_fech_in!N11=0,0,RES_hh_fech_in!N11/RES_summary!N$21)</f>
        <v>66.117485813030029</v>
      </c>
      <c r="O11" s="72">
        <f>IF(RES_hh_fech_in!O11=0,0,RES_hh_fech_in!O11/RES_summary!O$21)</f>
        <v>85.783546865426402</v>
      </c>
      <c r="P11" s="72">
        <f>IF(RES_hh_fech_in!P11=0,0,RES_hh_fech_in!P11/RES_summary!P$21)</f>
        <v>64.48285219224816</v>
      </c>
      <c r="Q11" s="72">
        <f>IF(RES_hh_fech_in!Q11=0,0,RES_hh_fech_in!Q11/RES_summary!Q$21)</f>
        <v>65.491773876628685</v>
      </c>
      <c r="R11" s="72">
        <f>IF(RES_hh_fech_in!R11=0,0,RES_hh_fech_in!R11/RES_summary!R$21)</f>
        <v>70.994206283821541</v>
      </c>
      <c r="S11" s="72">
        <f>IF(RES_hh_fech_in!S11=0,0,RES_hh_fech_in!S11/RES_summary!S$21)</f>
        <v>68.873236825015795</v>
      </c>
      <c r="T11" s="72">
        <f>IF(RES_hh_fech_in!T11=0,0,RES_hh_fech_in!T11/RES_summary!T$21)</f>
        <v>55.574078064707379</v>
      </c>
      <c r="U11" s="72">
        <f>IF(RES_hh_fech_in!U11=0,0,RES_hh_fech_in!U11/RES_summary!U$21)</f>
        <v>56.683936121540533</v>
      </c>
      <c r="V11" s="72">
        <f>IF(RES_hh_fech_in!V11=0,0,RES_hh_fech_in!V11/RES_summary!V$21)</f>
        <v>51.047016940453751</v>
      </c>
      <c r="W11" s="72">
        <f>IF(RES_hh_fech_in!W11=0,0,RES_hh_fech_in!W11/RES_summary!W$21)</f>
        <v>47.448678853150888</v>
      </c>
      <c r="X11" s="72">
        <f>IF(RES_hh_fech_in!X11=0,0,RES_hh_fech_in!X11/RES_summary!X$21)</f>
        <v>36.216942354245433</v>
      </c>
      <c r="Y11" s="72">
        <f>IF(RES_hh_fech_in!Y11=0,0,RES_hh_fech_in!Y11/RES_summary!Y$21)</f>
        <v>26.720218261788006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47.54668413590214</v>
      </c>
      <c r="D12" s="72">
        <f>IF(RES_hh_fech_in!D12=0,0,RES_hh_fech_in!D12/RES_summary!D$21)</f>
        <v>46.047497303027832</v>
      </c>
      <c r="E12" s="72">
        <f>IF(RES_hh_fech_in!E12=0,0,RES_hh_fech_in!E12/RES_summary!E$21)</f>
        <v>44.916929176747075</v>
      </c>
      <c r="F12" s="72">
        <f>IF(RES_hh_fech_in!F12=0,0,RES_hh_fech_in!F12/RES_summary!F$21)</f>
        <v>38.358875156018208</v>
      </c>
      <c r="G12" s="72">
        <f>IF(RES_hh_fech_in!G12=0,0,RES_hh_fech_in!G12/RES_summary!G$21)</f>
        <v>33.818247996032682</v>
      </c>
      <c r="H12" s="72">
        <f>IF(RES_hh_fech_in!H12=0,0,RES_hh_fech_in!H12/RES_summary!H$21)</f>
        <v>33.623562709303883</v>
      </c>
      <c r="I12" s="72">
        <f>IF(RES_hh_fech_in!I12=0,0,RES_hh_fech_in!I12/RES_summary!I$21)</f>
        <v>31.592100018666368</v>
      </c>
      <c r="J12" s="72">
        <f>IF(RES_hh_fech_in!J12=0,0,RES_hh_fech_in!J12/RES_summary!J$21)</f>
        <v>33.10802234019063</v>
      </c>
      <c r="K12" s="72">
        <f>IF(RES_hh_fech_in!K12=0,0,RES_hh_fech_in!K12/RES_summary!K$21)</f>
        <v>29.918855449663774</v>
      </c>
      <c r="L12" s="72">
        <f>IF(RES_hh_fech_in!L12=0,0,RES_hh_fech_in!L12/RES_summary!L$21)</f>
        <v>28.357010730434748</v>
      </c>
      <c r="M12" s="72">
        <f>IF(RES_hh_fech_in!M12=0,0,RES_hh_fech_in!M12/RES_summary!M$21)</f>
        <v>25.836385861726043</v>
      </c>
      <c r="N12" s="72">
        <f>IF(RES_hh_fech_in!N12=0,0,RES_hh_fech_in!N12/RES_summary!N$21)</f>
        <v>24.686790691950129</v>
      </c>
      <c r="O12" s="72">
        <f>IF(RES_hh_fech_in!O12=0,0,RES_hh_fech_in!O12/RES_summary!O$21)</f>
        <v>22.800618103111645</v>
      </c>
      <c r="P12" s="72">
        <f>IF(RES_hh_fech_in!P12=0,0,RES_hh_fech_in!P12/RES_summary!P$21)</f>
        <v>19.978092202837502</v>
      </c>
      <c r="Q12" s="72">
        <f>IF(RES_hh_fech_in!Q12=0,0,RES_hh_fech_in!Q12/RES_summary!Q$21)</f>
        <v>18.49998672438365</v>
      </c>
      <c r="R12" s="72">
        <f>IF(RES_hh_fech_in!R12=0,0,RES_hh_fech_in!R12/RES_summary!R$21)</f>
        <v>18.846566966315869</v>
      </c>
      <c r="S12" s="72">
        <f>IF(RES_hh_fech_in!S12=0,0,RES_hh_fech_in!S12/RES_summary!S$21)</f>
        <v>18.432954631696319</v>
      </c>
      <c r="T12" s="72">
        <f>IF(RES_hh_fech_in!T12=0,0,RES_hh_fech_in!T12/RES_summary!T$21)</f>
        <v>17.227190552678906</v>
      </c>
      <c r="U12" s="72">
        <f>IF(RES_hh_fech_in!U12=0,0,RES_hh_fech_in!U12/RES_summary!U$21)</f>
        <v>16.038625203502715</v>
      </c>
      <c r="V12" s="72">
        <f>IF(RES_hh_fech_in!V12=0,0,RES_hh_fech_in!V12/RES_summary!V$21)</f>
        <v>14.458552418817261</v>
      </c>
      <c r="W12" s="72">
        <f>IF(RES_hh_fech_in!W12=0,0,RES_hh_fech_in!W12/RES_summary!W$21)</f>
        <v>12.898472213136042</v>
      </c>
      <c r="X12" s="72">
        <f>IF(RES_hh_fech_in!X12=0,0,RES_hh_fech_in!X12/RES_summary!X$21)</f>
        <v>10.441250308053005</v>
      </c>
      <c r="Y12" s="72">
        <f>IF(RES_hh_fech_in!Y12=0,0,RES_hh_fech_in!Y12/RES_summary!Y$21)</f>
        <v>8.0794525989558768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127.57873231502792</v>
      </c>
      <c r="D13" s="74">
        <f>IF(RES_hh_fech_in!D13=0,0,RES_hh_fech_in!D13/RES_summary!D$21)</f>
        <v>122.481160872331</v>
      </c>
      <c r="E13" s="74">
        <f>IF(RES_hh_fech_in!E13=0,0,RES_hh_fech_in!E13/RES_summary!E$21)</f>
        <v>119.69887237553851</v>
      </c>
      <c r="F13" s="74">
        <f>IF(RES_hh_fech_in!F13=0,0,RES_hh_fech_in!F13/RES_summary!F$21)</f>
        <v>111.6293929289548</v>
      </c>
      <c r="G13" s="74">
        <f>IF(RES_hh_fech_in!G13=0,0,RES_hh_fech_in!G13/RES_summary!G$21)</f>
        <v>107.33959663460243</v>
      </c>
      <c r="H13" s="74">
        <f>IF(RES_hh_fech_in!H13=0,0,RES_hh_fech_in!H13/RES_summary!H$21)</f>
        <v>108.0531614269301</v>
      </c>
      <c r="I13" s="74">
        <f>IF(RES_hh_fech_in!I13=0,0,RES_hh_fech_in!I13/RES_summary!I$21)</f>
        <v>91.346881836431066</v>
      </c>
      <c r="J13" s="74">
        <f>IF(RES_hh_fech_in!J13=0,0,RES_hh_fech_in!J13/RES_summary!J$21)</f>
        <v>102.45809646346481</v>
      </c>
      <c r="K13" s="74">
        <f>IF(RES_hh_fech_in!K13=0,0,RES_hh_fech_in!K13/RES_summary!K$21)</f>
        <v>91.253720996267148</v>
      </c>
      <c r="L13" s="74">
        <f>IF(RES_hh_fech_in!L13=0,0,RES_hh_fech_in!L13/RES_summary!L$21)</f>
        <v>96.880471064728283</v>
      </c>
      <c r="M13" s="74">
        <f>IF(RES_hh_fech_in!M13=0,0,RES_hh_fech_in!M13/RES_summary!M$21)</f>
        <v>79.812653891492161</v>
      </c>
      <c r="N13" s="74">
        <f>IF(RES_hh_fech_in!N13=0,0,RES_hh_fech_in!N13/RES_summary!N$21)</f>
        <v>84.588559653236231</v>
      </c>
      <c r="O13" s="74">
        <f>IF(RES_hh_fech_in!O13=0,0,RES_hh_fech_in!O13/RES_summary!O$21)</f>
        <v>90.294214664472349</v>
      </c>
      <c r="P13" s="74">
        <f>IF(RES_hh_fech_in!P13=0,0,RES_hh_fech_in!P13/RES_summary!P$21)</f>
        <v>70.119912623048833</v>
      </c>
      <c r="Q13" s="74">
        <f>IF(RES_hh_fech_in!Q13=0,0,RES_hh_fech_in!Q13/RES_summary!Q$21)</f>
        <v>70.188678706109911</v>
      </c>
      <c r="R13" s="74">
        <f>IF(RES_hh_fech_in!R13=0,0,RES_hh_fech_in!R13/RES_summary!R$21)</f>
        <v>71.986197245007759</v>
      </c>
      <c r="S13" s="74">
        <f>IF(RES_hh_fech_in!S13=0,0,RES_hh_fech_in!S13/RES_summary!S$21)</f>
        <v>71.339173479500744</v>
      </c>
      <c r="T13" s="74">
        <f>IF(RES_hh_fech_in!T13=0,0,RES_hh_fech_in!T13/RES_summary!T$21)</f>
        <v>63.722529815179342</v>
      </c>
      <c r="U13" s="74">
        <f>IF(RES_hh_fech_in!U13=0,0,RES_hh_fech_in!U13/RES_summary!U$21)</f>
        <v>56.224733781213232</v>
      </c>
      <c r="V13" s="74">
        <f>IF(RES_hh_fech_in!V13=0,0,RES_hh_fech_in!V13/RES_summary!V$21)</f>
        <v>49.012512452499408</v>
      </c>
      <c r="W13" s="74">
        <f>IF(RES_hh_fech_in!W13=0,0,RES_hh_fech_in!W13/RES_summary!W$21)</f>
        <v>44.907741131866345</v>
      </c>
      <c r="X13" s="74">
        <f>IF(RES_hh_fech_in!X13=0,0,RES_hh_fech_in!X13/RES_summary!X$21)</f>
        <v>38.914187758584028</v>
      </c>
      <c r="Y13" s="74">
        <f>IF(RES_hh_fech_in!Y13=0,0,RES_hh_fech_in!Y13/RES_summary!Y$21)</f>
        <v>26.017915162981588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2.1469919515762652</v>
      </c>
      <c r="D14" s="76">
        <f>IF(RES_hh_fech_in!D14=0,0,RES_hh_fech_in!D14/RES_summary!D$21)</f>
        <v>1.9300001750577738</v>
      </c>
      <c r="E14" s="76">
        <f>IF(RES_hh_fech_in!E14=0,0,RES_hh_fech_in!E14/RES_summary!E$21)</f>
        <v>1.8286477528533218</v>
      </c>
      <c r="F14" s="76">
        <f>IF(RES_hh_fech_in!F14=0,0,RES_hh_fech_in!F14/RES_summary!F$21)</f>
        <v>1.5649067272674131</v>
      </c>
      <c r="G14" s="76">
        <f>IF(RES_hh_fech_in!G14=0,0,RES_hh_fech_in!G14/RES_summary!G$21)</f>
        <v>1.4875331011176707</v>
      </c>
      <c r="H14" s="76">
        <f>IF(RES_hh_fech_in!H14=0,0,RES_hh_fech_in!H14/RES_summary!H$21)</f>
        <v>1.5402868168363537</v>
      </c>
      <c r="I14" s="76">
        <f>IF(RES_hh_fech_in!I14=0,0,RES_hh_fech_in!I14/RES_summary!I$21)</f>
        <v>1.1653624320214522</v>
      </c>
      <c r="J14" s="76">
        <f>IF(RES_hh_fech_in!J14=0,0,RES_hh_fech_in!J14/RES_summary!J$21)</f>
        <v>1.5407805683195523</v>
      </c>
      <c r="K14" s="76">
        <f>IF(RES_hh_fech_in!K14=0,0,RES_hh_fech_in!K14/RES_summary!K$21)</f>
        <v>1.301932637940902</v>
      </c>
      <c r="L14" s="76">
        <f>IF(RES_hh_fech_in!L14=0,0,RES_hh_fech_in!L14/RES_summary!L$21)</f>
        <v>1.3852118871019294</v>
      </c>
      <c r="M14" s="76">
        <f>IF(RES_hh_fech_in!M14=0,0,RES_hh_fech_in!M14/RES_summary!M$21)</f>
        <v>1.0619968007407723</v>
      </c>
      <c r="N14" s="76">
        <f>IF(RES_hh_fech_in!N14=0,0,RES_hh_fech_in!N14/RES_summary!N$21)</f>
        <v>1.1768663781088273</v>
      </c>
      <c r="O14" s="76">
        <f>IF(RES_hh_fech_in!O14=0,0,RES_hh_fech_in!O14/RES_summary!O$21)</f>
        <v>1.2652847385679653</v>
      </c>
      <c r="P14" s="76">
        <f>IF(RES_hh_fech_in!P14=0,0,RES_hh_fech_in!P14/RES_summary!P$21)</f>
        <v>0.98875988343492183</v>
      </c>
      <c r="Q14" s="76">
        <f>IF(RES_hh_fech_in!Q14=0,0,RES_hh_fech_in!Q14/RES_summary!Q$21)</f>
        <v>0.98377777863791704</v>
      </c>
      <c r="R14" s="76">
        <f>IF(RES_hh_fech_in!R14=0,0,RES_hh_fech_in!R14/RES_summary!R$21)</f>
        <v>1.1054007066784213</v>
      </c>
      <c r="S14" s="76">
        <f>IF(RES_hh_fech_in!S14=0,0,RES_hh_fech_in!S14/RES_summary!S$21)</f>
        <v>0.98709875128541968</v>
      </c>
      <c r="T14" s="76">
        <f>IF(RES_hh_fech_in!T14=0,0,RES_hh_fech_in!T14/RES_summary!T$21)</f>
        <v>0.94190122617617122</v>
      </c>
      <c r="U14" s="76">
        <f>IF(RES_hh_fech_in!U14=0,0,RES_hh_fech_in!U14/RES_summary!U$21)</f>
        <v>0.84375257679546856</v>
      </c>
      <c r="V14" s="76">
        <f>IF(RES_hh_fech_in!V14=0,0,RES_hh_fech_in!V14/RES_summary!V$21)</f>
        <v>0.72637184809686361</v>
      </c>
      <c r="W14" s="76">
        <f>IF(RES_hh_fech_in!W14=0,0,RES_hh_fech_in!W14/RES_summary!W$21)</f>
        <v>0.66154325398420855</v>
      </c>
      <c r="X14" s="76">
        <f>IF(RES_hh_fech_in!X14=0,0,RES_hh_fech_in!X14/RES_summary!X$21)</f>
        <v>0.54615655177528999</v>
      </c>
      <c r="Y14" s="76">
        <f>IF(RES_hh_fech_in!Y14=0,0,RES_hh_fech_in!Y14/RES_summary!Y$21)</f>
        <v>0.376718826030153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1.4095634742206124E-2</v>
      </c>
      <c r="D15" s="69">
        <f>IF(RES_hh_fech_in!D15=0,0,RES_hh_fech_in!D15/RES_summary!D$21)</f>
        <v>1.0810288838590695E-2</v>
      </c>
      <c r="E15" s="69">
        <f>IF(RES_hh_fech_in!E15=0,0,RES_hh_fech_in!E15/RES_summary!E$21)</f>
        <v>0.29632093990360864</v>
      </c>
      <c r="F15" s="69">
        <f>IF(RES_hh_fech_in!F15=0,0,RES_hh_fech_in!F15/RES_summary!F$21)</f>
        <v>0.29131199436169458</v>
      </c>
      <c r="G15" s="69">
        <f>IF(RES_hh_fech_in!G15=0,0,RES_hh_fech_in!G15/RES_summary!G$21)</f>
        <v>0.30882612963182604</v>
      </c>
      <c r="H15" s="69">
        <f>IF(RES_hh_fech_in!H15=0,0,RES_hh_fech_in!H15/RES_summary!H$21)</f>
        <v>0.70148640510066962</v>
      </c>
      <c r="I15" s="69">
        <f>IF(RES_hh_fech_in!I15=0,0,RES_hh_fech_in!I15/RES_summary!I$21)</f>
        <v>0.44893067801457243</v>
      </c>
      <c r="J15" s="69">
        <f>IF(RES_hh_fech_in!J15=0,0,RES_hh_fech_in!J15/RES_summary!J$21)</f>
        <v>0.43290492179653511</v>
      </c>
      <c r="K15" s="69">
        <f>IF(RES_hh_fech_in!K15=0,0,RES_hh_fech_in!K15/RES_summary!K$21)</f>
        <v>0.32688491680438186</v>
      </c>
      <c r="L15" s="69">
        <f>IF(RES_hh_fech_in!L15=0,0,RES_hh_fech_in!L15/RES_summary!L$21)</f>
        <v>0.37088500808255959</v>
      </c>
      <c r="M15" s="69">
        <f>IF(RES_hh_fech_in!M15=0,0,RES_hh_fech_in!M15/RES_summary!M$21)</f>
        <v>0.33554420863273848</v>
      </c>
      <c r="N15" s="69">
        <f>IF(RES_hh_fech_in!N15=0,0,RES_hh_fech_in!N15/RES_summary!N$21)</f>
        <v>0.27063685133008503</v>
      </c>
      <c r="O15" s="69">
        <f>IF(RES_hh_fech_in!O15=0,0,RES_hh_fech_in!O15/RES_summary!O$21)</f>
        <v>0.24659331961803982</v>
      </c>
      <c r="P15" s="69">
        <f>IF(RES_hh_fech_in!P15=0,0,RES_hh_fech_in!P15/RES_summary!P$21)</f>
        <v>0.14190334451981465</v>
      </c>
      <c r="Q15" s="69">
        <f>IF(RES_hh_fech_in!Q15=0,0,RES_hh_fech_in!Q15/RES_summary!Q$21)</f>
        <v>9.5420084082589132E-2</v>
      </c>
      <c r="R15" s="69">
        <f>IF(RES_hh_fech_in!R15=0,0,RES_hh_fech_in!R15/RES_summary!R$21)</f>
        <v>5.9970051582228026E-2</v>
      </c>
      <c r="S15" s="69">
        <f>IF(RES_hh_fech_in!S15=0,0,RES_hh_fech_in!S15/RES_summary!S$21)</f>
        <v>0.11486246078365946</v>
      </c>
      <c r="T15" s="69">
        <f>IF(RES_hh_fech_in!T15=0,0,RES_hh_fech_in!T15/RES_summary!T$21)</f>
        <v>0.11398341496001001</v>
      </c>
      <c r="U15" s="69">
        <f>IF(RES_hh_fech_in!U15=0,0,RES_hh_fech_in!U15/RES_summary!U$21)</f>
        <v>0.12727675450441289</v>
      </c>
      <c r="V15" s="69">
        <f>IF(RES_hh_fech_in!V15=0,0,RES_hh_fech_in!V15/RES_summary!V$21)</f>
        <v>0.192924953861496</v>
      </c>
      <c r="W15" s="69">
        <f>IF(RES_hh_fech_in!W15=0,0,RES_hh_fech_in!W15/RES_summary!W$21)</f>
        <v>0.12989241183606651</v>
      </c>
      <c r="X15" s="69">
        <f>IF(RES_hh_fech_in!X15=0,0,RES_hh_fech_in!X15/RES_summary!X$21)</f>
        <v>0.33776979330735424</v>
      </c>
      <c r="Y15" s="69">
        <f>IF(RES_hh_fech_in!Y15=0,0,RES_hh_fech_in!Y15/RES_summary!Y$21)</f>
        <v>0.55619751797234873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1.4095634742206124E-2</v>
      </c>
      <c r="D16" s="72">
        <f>IF(RES_hh_fech_in!D16=0,0,RES_hh_fech_in!D16/RES_summary!D$21)</f>
        <v>1.0810288838590695E-2</v>
      </c>
      <c r="E16" s="72">
        <f>IF(RES_hh_fech_in!E16=0,0,RES_hh_fech_in!E16/RES_summary!E$21)</f>
        <v>0.29632093990360864</v>
      </c>
      <c r="F16" s="72">
        <f>IF(RES_hh_fech_in!F16=0,0,RES_hh_fech_in!F16/RES_summary!F$21)</f>
        <v>0.29131199436169458</v>
      </c>
      <c r="G16" s="72">
        <f>IF(RES_hh_fech_in!G16=0,0,RES_hh_fech_in!G16/RES_summary!G$21)</f>
        <v>0.30882612963182604</v>
      </c>
      <c r="H16" s="72">
        <f>IF(RES_hh_fech_in!H16=0,0,RES_hh_fech_in!H16/RES_summary!H$21)</f>
        <v>0.70148640510066962</v>
      </c>
      <c r="I16" s="72">
        <f>IF(RES_hh_fech_in!I16=0,0,RES_hh_fech_in!I16/RES_summary!I$21)</f>
        <v>0.44893067801457243</v>
      </c>
      <c r="J16" s="72">
        <f>IF(RES_hh_fech_in!J16=0,0,RES_hh_fech_in!J16/RES_summary!J$21)</f>
        <v>0.43290492179653511</v>
      </c>
      <c r="K16" s="72">
        <f>IF(RES_hh_fech_in!K16=0,0,RES_hh_fech_in!K16/RES_summary!K$21)</f>
        <v>0.32688491680438186</v>
      </c>
      <c r="L16" s="72">
        <f>IF(RES_hh_fech_in!L16=0,0,RES_hh_fech_in!L16/RES_summary!L$21)</f>
        <v>0.37088500808255959</v>
      </c>
      <c r="M16" s="72">
        <f>IF(RES_hh_fech_in!M16=0,0,RES_hh_fech_in!M16/RES_summary!M$21)</f>
        <v>0.33554420863273848</v>
      </c>
      <c r="N16" s="72">
        <f>IF(RES_hh_fech_in!N16=0,0,RES_hh_fech_in!N16/RES_summary!N$21)</f>
        <v>0.27063685133008503</v>
      </c>
      <c r="O16" s="72">
        <f>IF(RES_hh_fech_in!O16=0,0,RES_hh_fech_in!O16/RES_summary!O$21)</f>
        <v>0.24659331961803982</v>
      </c>
      <c r="P16" s="72">
        <f>IF(RES_hh_fech_in!P16=0,0,RES_hh_fech_in!P16/RES_summary!P$21)</f>
        <v>0.14190334451981465</v>
      </c>
      <c r="Q16" s="72">
        <f>IF(RES_hh_fech_in!Q16=0,0,RES_hh_fech_in!Q16/RES_summary!Q$21)</f>
        <v>9.5420084082589132E-2</v>
      </c>
      <c r="R16" s="72">
        <f>IF(RES_hh_fech_in!R16=0,0,RES_hh_fech_in!R16/RES_summary!R$21)</f>
        <v>5.9970051582228026E-2</v>
      </c>
      <c r="S16" s="72">
        <f>IF(RES_hh_fech_in!S16=0,0,RES_hh_fech_in!S16/RES_summary!S$21)</f>
        <v>0.11486246078365946</v>
      </c>
      <c r="T16" s="72">
        <f>IF(RES_hh_fech_in!T16=0,0,RES_hh_fech_in!T16/RES_summary!T$21)</f>
        <v>0.11398341496001001</v>
      </c>
      <c r="U16" s="72">
        <f>IF(RES_hh_fech_in!U16=0,0,RES_hh_fech_in!U16/RES_summary!U$21)</f>
        <v>0.12727675450441289</v>
      </c>
      <c r="V16" s="72">
        <f>IF(RES_hh_fech_in!V16=0,0,RES_hh_fech_in!V16/RES_summary!V$21)</f>
        <v>0.192924953861496</v>
      </c>
      <c r="W16" s="72">
        <f>IF(RES_hh_fech_in!W16=0,0,RES_hh_fech_in!W16/RES_summary!W$21)</f>
        <v>0.12989241183606651</v>
      </c>
      <c r="X16" s="72">
        <f>IF(RES_hh_fech_in!X16=0,0,RES_hh_fech_in!X16/RES_summary!X$21)</f>
        <v>0.33776979330735424</v>
      </c>
      <c r="Y16" s="72">
        <f>IF(RES_hh_fech_in!Y16=0,0,RES_hh_fech_in!Y16/RES_summary!Y$21)</f>
        <v>0.55619751797234873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22.317758472999074</v>
      </c>
      <c r="D17" s="69">
        <f>IF(RES_hh_fech_in!D17=0,0,RES_hh_fech_in!D17/RES_summary!D$21)</f>
        <v>24.800605720390127</v>
      </c>
      <c r="E17" s="69">
        <f>IF(RES_hh_fech_in!E17=0,0,RES_hh_fech_in!E17/RES_summary!E$21)</f>
        <v>24.424312794502175</v>
      </c>
      <c r="F17" s="69">
        <f>IF(RES_hh_fech_in!F17=0,0,RES_hh_fech_in!F17/RES_summary!F$21)</f>
        <v>23.466435061685523</v>
      </c>
      <c r="G17" s="69">
        <f>IF(RES_hh_fech_in!G17=0,0,RES_hh_fech_in!G17/RES_summary!G$21)</f>
        <v>23.81411770923382</v>
      </c>
      <c r="H17" s="69">
        <f>IF(RES_hh_fech_in!H17=0,0,RES_hh_fech_in!H17/RES_summary!H$21)</f>
        <v>28.273093637340381</v>
      </c>
      <c r="I17" s="69">
        <f>IF(RES_hh_fech_in!I17=0,0,RES_hh_fech_in!I17/RES_summary!I$21)</f>
        <v>27.596158282981577</v>
      </c>
      <c r="J17" s="69">
        <f>IF(RES_hh_fech_in!J17=0,0,RES_hh_fech_in!J17/RES_summary!J$21)</f>
        <v>32.493861246398282</v>
      </c>
      <c r="K17" s="69">
        <f>IF(RES_hh_fech_in!K17=0,0,RES_hh_fech_in!K17/RES_summary!K$21)</f>
        <v>23.717610310684368</v>
      </c>
      <c r="L17" s="69">
        <f>IF(RES_hh_fech_in!L17=0,0,RES_hh_fech_in!L17/RES_summary!L$21)</f>
        <v>22.271106124004312</v>
      </c>
      <c r="M17" s="69">
        <f>IF(RES_hh_fech_in!M17=0,0,RES_hh_fech_in!M17/RES_summary!M$21)</f>
        <v>19.704297537123349</v>
      </c>
      <c r="N17" s="69">
        <f>IF(RES_hh_fech_in!N17=0,0,RES_hh_fech_in!N17/RES_summary!N$21)</f>
        <v>19.451991164617759</v>
      </c>
      <c r="O17" s="69">
        <f>IF(RES_hh_fech_in!O17=0,0,RES_hh_fech_in!O17/RES_summary!O$21)</f>
        <v>16.415152749997912</v>
      </c>
      <c r="P17" s="69">
        <f>IF(RES_hh_fech_in!P17=0,0,RES_hh_fech_in!P17/RES_summary!P$21)</f>
        <v>14.803374436107479</v>
      </c>
      <c r="Q17" s="69">
        <f>IF(RES_hh_fech_in!Q17=0,0,RES_hh_fech_in!Q17/RES_summary!Q$21)</f>
        <v>15.160669544530393</v>
      </c>
      <c r="R17" s="69">
        <f>IF(RES_hh_fech_in!R17=0,0,RES_hh_fech_in!R17/RES_summary!R$21)</f>
        <v>21.309061869738123</v>
      </c>
      <c r="S17" s="69">
        <f>IF(RES_hh_fech_in!S17=0,0,RES_hh_fech_in!S17/RES_summary!S$21)</f>
        <v>23.646005680009484</v>
      </c>
      <c r="T17" s="69">
        <f>IF(RES_hh_fech_in!T17=0,0,RES_hh_fech_in!T17/RES_summary!T$21)</f>
        <v>22.97044518948762</v>
      </c>
      <c r="U17" s="69">
        <f>IF(RES_hh_fech_in!U17=0,0,RES_hh_fech_in!U17/RES_summary!U$21)</f>
        <v>19.278085344361042</v>
      </c>
      <c r="V17" s="69">
        <f>IF(RES_hh_fech_in!V17=0,0,RES_hh_fech_in!V17/RES_summary!V$21)</f>
        <v>14.886271553234799</v>
      </c>
      <c r="W17" s="69">
        <f>IF(RES_hh_fech_in!W17=0,0,RES_hh_fech_in!W17/RES_summary!W$21)</f>
        <v>24.50234592510348</v>
      </c>
      <c r="X17" s="69">
        <f>IF(RES_hh_fech_in!X17=0,0,RES_hh_fech_in!X17/RES_summary!X$21)</f>
        <v>25.191209477547392</v>
      </c>
      <c r="Y17" s="69">
        <f>IF(RES_hh_fech_in!Y17=0,0,RES_hh_fech_in!Y17/RES_summary!Y$21)</f>
        <v>22.516347564581853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22.697098948960679</v>
      </c>
      <c r="D19" s="72">
        <f>IF(RES_hh_fech_in!D19=0,0,RES_hh_fech_in!D19/RES_summary!D$21)</f>
        <v>24.88660979550933</v>
      </c>
      <c r="E19" s="72">
        <f>IF(RES_hh_fech_in!E19=0,0,RES_hh_fech_in!E19/RES_summary!E$21)</f>
        <v>20.829829979136161</v>
      </c>
      <c r="F19" s="72">
        <f>IF(RES_hh_fech_in!F19=0,0,RES_hh_fech_in!F19/RES_summary!F$21)</f>
        <v>27.559087011537237</v>
      </c>
      <c r="G19" s="72">
        <f>IF(RES_hh_fech_in!G19=0,0,RES_hh_fech_in!G19/RES_summary!G$21)</f>
        <v>24.814588821102053</v>
      </c>
      <c r="H19" s="72">
        <f>IF(RES_hh_fech_in!H19=0,0,RES_hh_fech_in!H19/RES_summary!H$21)</f>
        <v>31.787721085245465</v>
      </c>
      <c r="I19" s="72">
        <f>IF(RES_hh_fech_in!I19=0,0,RES_hh_fech_in!I19/RES_summary!I$21)</f>
        <v>25.97510461419342</v>
      </c>
      <c r="J19" s="72">
        <f>IF(RES_hh_fech_in!J19=0,0,RES_hh_fech_in!J19/RES_summary!J$21)</f>
        <v>34.733635172278809</v>
      </c>
      <c r="K19" s="72">
        <f>IF(RES_hh_fech_in!K19=0,0,RES_hh_fech_in!K19/RES_summary!K$21)</f>
        <v>25.336447634398514</v>
      </c>
      <c r="L19" s="72">
        <f>IF(RES_hh_fech_in!L19=0,0,RES_hh_fech_in!L19/RES_summary!L$21)</f>
        <v>23.736196714394055</v>
      </c>
      <c r="M19" s="72">
        <f>IF(RES_hh_fech_in!M19=0,0,RES_hh_fech_in!M19/RES_summary!M$21)</f>
        <v>22.833106926203328</v>
      </c>
      <c r="N19" s="72">
        <f>IF(RES_hh_fech_in!N19=0,0,RES_hh_fech_in!N19/RES_summary!N$21)</f>
        <v>20.693802267935745</v>
      </c>
      <c r="O19" s="72">
        <f>IF(RES_hh_fech_in!O19=0,0,RES_hh_fech_in!O19/RES_summary!O$21)</f>
        <v>16.732454272285171</v>
      </c>
      <c r="P19" s="72">
        <f>IF(RES_hh_fech_in!P19=0,0,RES_hh_fech_in!P19/RES_summary!P$21)</f>
        <v>16.627004847424885</v>
      </c>
      <c r="Q19" s="72">
        <f>IF(RES_hh_fech_in!Q19=0,0,RES_hh_fech_in!Q19/RES_summary!Q$21)</f>
        <v>13.356715598187053</v>
      </c>
      <c r="R19" s="72">
        <f>IF(RES_hh_fech_in!R19=0,0,RES_hh_fech_in!R19/RES_summary!R$21)</f>
        <v>23.447416570186274</v>
      </c>
      <c r="S19" s="72">
        <f>IF(RES_hh_fech_in!S19=0,0,RES_hh_fech_in!S19/RES_summary!S$21)</f>
        <v>20.631749646087041</v>
      </c>
      <c r="T19" s="72">
        <f>IF(RES_hh_fech_in!T19=0,0,RES_hh_fech_in!T19/RES_summary!T$21)</f>
        <v>26.317258316911705</v>
      </c>
      <c r="U19" s="72">
        <f>IF(RES_hh_fech_in!U19=0,0,RES_hh_fech_in!U19/RES_summary!U$21)</f>
        <v>20.350146788945956</v>
      </c>
      <c r="V19" s="72">
        <f>IF(RES_hh_fech_in!V19=0,0,RES_hh_fech_in!V19/RES_summary!V$21)</f>
        <v>17.571423174338321</v>
      </c>
      <c r="W19" s="72">
        <f>IF(RES_hh_fech_in!W19=0,0,RES_hh_fech_in!W19/RES_summary!W$21)</f>
        <v>25.552542286117955</v>
      </c>
      <c r="X19" s="72">
        <f>IF(RES_hh_fech_in!X19=0,0,RES_hh_fech_in!X19/RES_summary!X$21)</f>
        <v>28.529906171060539</v>
      </c>
      <c r="Y19" s="72">
        <f>IF(RES_hh_fech_in!Y19=0,0,RES_hh_fech_in!Y19/RES_summary!Y$21)</f>
        <v>20.590697677353056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26.588388053518575</v>
      </c>
      <c r="D20" s="72">
        <f>IF(RES_hh_fech_in!D20=0,0,RES_hh_fech_in!D20/RES_summary!D$21)</f>
        <v>28.045612688318979</v>
      </c>
      <c r="E20" s="72">
        <f>IF(RES_hh_fech_in!E20=0,0,RES_hh_fech_in!E20/RES_summary!E$21)</f>
        <v>28.031088232919714</v>
      </c>
      <c r="F20" s="72">
        <f>IF(RES_hh_fech_in!F20=0,0,RES_hh_fech_in!F20/RES_summary!F$21)</f>
        <v>26.114223143070827</v>
      </c>
      <c r="G20" s="72">
        <f>IF(RES_hh_fech_in!G20=0,0,RES_hh_fech_in!G20/RES_summary!G$21)</f>
        <v>28.016811296659583</v>
      </c>
      <c r="H20" s="72">
        <f>IF(RES_hh_fech_in!H20=0,0,RES_hh_fech_in!H20/RES_summary!H$21)</f>
        <v>35.894889138190408</v>
      </c>
      <c r="I20" s="72">
        <f>IF(RES_hh_fech_in!I20=0,0,RES_hh_fech_in!I20/RES_summary!I$21)</f>
        <v>25.946950165516903</v>
      </c>
      <c r="J20" s="72">
        <f>IF(RES_hh_fech_in!J20=0,0,RES_hh_fech_in!J20/RES_summary!J$21)</f>
        <v>40.154804291481327</v>
      </c>
      <c r="K20" s="72">
        <f>IF(RES_hh_fech_in!K20=0,0,RES_hh_fech_in!K20/RES_summary!K$21)</f>
        <v>28.563997126195627</v>
      </c>
      <c r="L20" s="72">
        <f>IF(RES_hh_fech_in!L20=0,0,RES_hh_fech_in!L20/RES_summary!L$21)</f>
        <v>25.198810881453358</v>
      </c>
      <c r="M20" s="72">
        <f>IF(RES_hh_fech_in!M20=0,0,RES_hh_fech_in!M20/RES_summary!M$21)</f>
        <v>23.000843143426643</v>
      </c>
      <c r="N20" s="72">
        <f>IF(RES_hh_fech_in!N20=0,0,RES_hh_fech_in!N20/RES_summary!N$21)</f>
        <v>23.57988796058553</v>
      </c>
      <c r="O20" s="72">
        <f>IF(RES_hh_fech_in!O20=0,0,RES_hh_fech_in!O20/RES_summary!O$21)</f>
        <v>17.323719813901583</v>
      </c>
      <c r="P20" s="72">
        <f>IF(RES_hh_fech_in!P20=0,0,RES_hh_fech_in!P20/RES_summary!P$21)</f>
        <v>16.967633452390128</v>
      </c>
      <c r="Q20" s="72">
        <f>IF(RES_hh_fech_in!Q20=0,0,RES_hh_fech_in!Q20/RES_summary!Q$21)</f>
        <v>17.200619901214665</v>
      </c>
      <c r="R20" s="72">
        <f>IF(RES_hh_fech_in!R20=0,0,RES_hh_fech_in!R20/RES_summary!R$21)</f>
        <v>22.514087330551803</v>
      </c>
      <c r="S20" s="72">
        <f>IF(RES_hh_fech_in!S20=0,0,RES_hh_fech_in!S20/RES_summary!S$21)</f>
        <v>26.32715907912392</v>
      </c>
      <c r="T20" s="72">
        <f>IF(RES_hh_fech_in!T20=0,0,RES_hh_fech_in!T20/RES_summary!T$21)</f>
        <v>21.995622308098969</v>
      </c>
      <c r="U20" s="72">
        <f>IF(RES_hh_fech_in!U20=0,0,RES_hh_fech_in!U20/RES_summary!U$21)</f>
        <v>21.965431256362685</v>
      </c>
      <c r="V20" s="72">
        <f>IF(RES_hh_fech_in!V20=0,0,RES_hh_fech_in!V20/RES_summary!V$21)</f>
        <v>20.019690318186722</v>
      </c>
      <c r="W20" s="72">
        <f>IF(RES_hh_fech_in!W20=0,0,RES_hh_fech_in!W20/RES_summary!W$21)</f>
        <v>19.269626444680533</v>
      </c>
      <c r="X20" s="72">
        <f>IF(RES_hh_fech_in!X20=0,0,RES_hh_fech_in!X20/RES_summary!X$21)</f>
        <v>27.312180470488116</v>
      </c>
      <c r="Y20" s="72">
        <f>IF(RES_hh_fech_in!Y20=0,0,RES_hh_fech_in!Y20/RES_summary!Y$21)</f>
        <v>25.143911167930177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22.856107793519005</v>
      </c>
      <c r="D21" s="72">
        <f>IF(RES_hh_fech_in!D21=0,0,RES_hh_fech_in!D21/RES_summary!D$21)</f>
        <v>25.747544737878833</v>
      </c>
      <c r="E21" s="72">
        <f>IF(RES_hh_fech_in!E21=0,0,RES_hh_fech_in!E21/RES_summary!E$21)</f>
        <v>25.480628426888082</v>
      </c>
      <c r="F21" s="72">
        <f>IF(RES_hh_fech_in!F21=0,0,RES_hh_fech_in!F21/RES_summary!F$21)</f>
        <v>24.455363813702153</v>
      </c>
      <c r="G21" s="72">
        <f>IF(RES_hh_fech_in!G21=0,0,RES_hh_fech_in!G21/RES_summary!G$21)</f>
        <v>24.927662489807641</v>
      </c>
      <c r="H21" s="72">
        <f>IF(RES_hh_fech_in!H21=0,0,RES_hh_fech_in!H21/RES_summary!H$21)</f>
        <v>28.487949604141996</v>
      </c>
      <c r="I21" s="72">
        <f>IF(RES_hh_fech_in!I21=0,0,RES_hh_fech_in!I21/RES_summary!I$21)</f>
        <v>29.418061719050726</v>
      </c>
      <c r="J21" s="72">
        <f>IF(RES_hh_fech_in!J21=0,0,RES_hh_fech_in!J21/RES_summary!J$21)</f>
        <v>32.486650096708551</v>
      </c>
      <c r="K21" s="72">
        <f>IF(RES_hh_fech_in!K21=0,0,RES_hh_fech_in!K21/RES_summary!K$21)</f>
        <v>24.594199860973035</v>
      </c>
      <c r="L21" s="72">
        <f>IF(RES_hh_fech_in!L21=0,0,RES_hh_fech_in!L21/RES_summary!L$21)</f>
        <v>23.031841098750743</v>
      </c>
      <c r="M21" s="72">
        <f>IF(RES_hh_fech_in!M21=0,0,RES_hh_fech_in!M21/RES_summary!M$21)</f>
        <v>19.278598646128589</v>
      </c>
      <c r="N21" s="72">
        <f>IF(RES_hh_fech_in!N21=0,0,RES_hh_fech_in!N21/RES_summary!N$21)</f>
        <v>19.364569197158232</v>
      </c>
      <c r="O21" s="72">
        <f>IF(RES_hh_fech_in!O21=0,0,RES_hh_fech_in!O21/RES_summary!O$21)</f>
        <v>16.889456245250077</v>
      </c>
      <c r="P21" s="72">
        <f>IF(RES_hh_fech_in!P21=0,0,RES_hh_fech_in!P21/RES_summary!P$21)</f>
        <v>15.179667520101829</v>
      </c>
      <c r="Q21" s="72">
        <f>IF(RES_hh_fech_in!Q21=0,0,RES_hh_fech_in!Q21/RES_summary!Q$21)</f>
        <v>15.302605881404849</v>
      </c>
      <c r="R21" s="72">
        <f>IF(RES_hh_fech_in!R21=0,0,RES_hh_fech_in!R21/RES_summary!R$21)</f>
        <v>21.457573186265833</v>
      </c>
      <c r="S21" s="72">
        <f>IF(RES_hh_fech_in!S21=0,0,RES_hh_fech_in!S21/RES_summary!S$21)</f>
        <v>23.263257727307867</v>
      </c>
      <c r="T21" s="72">
        <f>IF(RES_hh_fech_in!T21=0,0,RES_hh_fech_in!T21/RES_summary!T$21)</f>
        <v>22.74600705867568</v>
      </c>
      <c r="U21" s="72">
        <f>IF(RES_hh_fech_in!U21=0,0,RES_hh_fech_in!U21/RES_summary!U$21)</f>
        <v>18.566808191273719</v>
      </c>
      <c r="V21" s="72">
        <f>IF(RES_hh_fech_in!V21=0,0,RES_hh_fech_in!V21/RES_summary!V$21)</f>
        <v>14.659641938318984</v>
      </c>
      <c r="W21" s="72">
        <f>IF(RES_hh_fech_in!W21=0,0,RES_hh_fech_in!W21/RES_summary!W$21)</f>
        <v>25.705996866480703</v>
      </c>
      <c r="X21" s="72">
        <f>IF(RES_hh_fech_in!X21=0,0,RES_hh_fech_in!X21/RES_summary!X$21)</f>
        <v>23.81592390873563</v>
      </c>
      <c r="Y21" s="72">
        <f>IF(RES_hh_fech_in!Y21=0,0,RES_hh_fech_in!Y21/RES_summary!Y$21)</f>
        <v>21.918447472921638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22.386592588508019</v>
      </c>
      <c r="D22" s="72">
        <f>IF(RES_hh_fech_in!D22=0,0,RES_hh_fech_in!D22/RES_summary!D$21)</f>
        <v>24.291312567791351</v>
      </c>
      <c r="E22" s="72">
        <f>IF(RES_hh_fech_in!E22=0,0,RES_hh_fech_in!E22/RES_summary!E$21)</f>
        <v>25.679942940101029</v>
      </c>
      <c r="F22" s="72">
        <f>IF(RES_hh_fech_in!F22=0,0,RES_hh_fech_in!F22/RES_summary!F$21)</f>
        <v>23.329157544729561</v>
      </c>
      <c r="G22" s="72">
        <f>IF(RES_hh_fech_in!G22=0,0,RES_hh_fech_in!G22/RES_summary!G$21)</f>
        <v>22.188453583890134</v>
      </c>
      <c r="H22" s="72">
        <f>IF(RES_hh_fech_in!H22=0,0,RES_hh_fech_in!H22/RES_summary!H$21)</f>
        <v>27.172420650644856</v>
      </c>
      <c r="I22" s="72">
        <f>IF(RES_hh_fech_in!I22=0,0,RES_hh_fech_in!I22/RES_summary!I$21)</f>
        <v>28.70712554527379</v>
      </c>
      <c r="J22" s="72">
        <f>IF(RES_hh_fech_in!J22=0,0,RES_hh_fech_in!J22/RES_summary!J$21)</f>
        <v>32.965153208997769</v>
      </c>
      <c r="K22" s="72">
        <f>IF(RES_hh_fech_in!K22=0,0,RES_hh_fech_in!K22/RES_summary!K$21)</f>
        <v>22.286467036407391</v>
      </c>
      <c r="L22" s="72">
        <f>IF(RES_hh_fech_in!L22=0,0,RES_hh_fech_in!L22/RES_summary!L$21)</f>
        <v>21.651706519826508</v>
      </c>
      <c r="M22" s="72">
        <f>IF(RES_hh_fech_in!M22=0,0,RES_hh_fech_in!M22/RES_summary!M$21)</f>
        <v>19.477329674534751</v>
      </c>
      <c r="N22" s="72">
        <f>IF(RES_hh_fech_in!N22=0,0,RES_hh_fech_in!N22/RES_summary!N$21)</f>
        <v>16.849927270712826</v>
      </c>
      <c r="O22" s="72">
        <f>IF(RES_hh_fech_in!O22=0,0,RES_hh_fech_in!O22/RES_summary!O$21)</f>
        <v>15.778834561885837</v>
      </c>
      <c r="P22" s="72">
        <f>IF(RES_hh_fech_in!P22=0,0,RES_hh_fech_in!P22/RES_summary!P$21)</f>
        <v>0</v>
      </c>
      <c r="Q22" s="72">
        <f>IF(RES_hh_fech_in!Q22=0,0,RES_hh_fech_in!Q22/RES_summary!Q$21)</f>
        <v>17.987513556037296</v>
      </c>
      <c r="R22" s="72">
        <f>IF(RES_hh_fech_in!R22=0,0,RES_hh_fech_in!R22/RES_summary!R$21)</f>
        <v>20.024157683838787</v>
      </c>
      <c r="S22" s="72">
        <f>IF(RES_hh_fech_in!S22=0,0,RES_hh_fech_in!S22/RES_summary!S$21)</f>
        <v>23.148471704397686</v>
      </c>
      <c r="T22" s="72">
        <f>IF(RES_hh_fech_in!T22=0,0,RES_hh_fech_in!T22/RES_summary!T$21)</f>
        <v>24.537250904567248</v>
      </c>
      <c r="U22" s="72">
        <f>IF(RES_hh_fech_in!U22=0,0,RES_hh_fech_in!U22/RES_summary!U$21)</f>
        <v>18.618616348720725</v>
      </c>
      <c r="V22" s="72">
        <f>IF(RES_hh_fech_in!V22=0,0,RES_hh_fech_in!V22/RES_summary!V$21)</f>
        <v>14.266676039317096</v>
      </c>
      <c r="W22" s="72">
        <f>IF(RES_hh_fech_in!W22=0,0,RES_hh_fech_in!W22/RES_summary!W$21)</f>
        <v>24.683066219039858</v>
      </c>
      <c r="X22" s="72">
        <f>IF(RES_hh_fech_in!X22=0,0,RES_hh_fech_in!X22/RES_summary!X$21)</f>
        <v>26.5234498701154</v>
      </c>
      <c r="Y22" s="72">
        <f>IF(RES_hh_fech_in!Y22=0,0,RES_hh_fech_in!Y22/RES_summary!Y$21)</f>
        <v>21.526398857686811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18.080376317819891</v>
      </c>
      <c r="F23" s="72">
        <f>IF(RES_hh_fech_in!F23=0,0,RES_hh_fech_in!F23/RES_summary!F$21)</f>
        <v>25.191882943727396</v>
      </c>
      <c r="G23" s="72">
        <f>IF(RES_hh_fech_in!G23=0,0,RES_hh_fech_in!G23/RES_summary!G$21)</f>
        <v>22.460669002848924</v>
      </c>
      <c r="H23" s="72">
        <f>IF(RES_hh_fech_in!H23=0,0,RES_hh_fech_in!H23/RES_summary!H$21)</f>
        <v>23.956852392333669</v>
      </c>
      <c r="I23" s="72">
        <f>IF(RES_hh_fech_in!I23=0,0,RES_hh_fech_in!I23/RES_summary!I$21)</f>
        <v>22.053304857911428</v>
      </c>
      <c r="J23" s="72">
        <f>IF(RES_hh_fech_in!J23=0,0,RES_hh_fech_in!J23/RES_summary!J$21)</f>
        <v>24.362747252768397</v>
      </c>
      <c r="K23" s="72">
        <f>IF(RES_hh_fech_in!K23=0,0,RES_hh_fech_in!K23/RES_summary!K$21)</f>
        <v>19.324267000225028</v>
      </c>
      <c r="L23" s="72">
        <f>IF(RES_hh_fech_in!L23=0,0,RES_hh_fech_in!L23/RES_summary!L$21)</f>
        <v>19.680331385073593</v>
      </c>
      <c r="M23" s="72">
        <f>IF(RES_hh_fech_in!M23=0,0,RES_hh_fech_in!M23/RES_summary!M$21)</f>
        <v>17.543199033816986</v>
      </c>
      <c r="N23" s="72">
        <f>IF(RES_hh_fech_in!N23=0,0,RES_hh_fech_in!N23/RES_summary!N$21)</f>
        <v>18.591009726854956</v>
      </c>
      <c r="O23" s="72">
        <f>IF(RES_hh_fech_in!O23=0,0,RES_hh_fech_in!O23/RES_summary!O$21)</f>
        <v>15.059696140619186</v>
      </c>
      <c r="P23" s="72">
        <f>IF(RES_hh_fech_in!P23=0,0,RES_hh_fech_in!P23/RES_summary!P$21)</f>
        <v>14.30489464342047</v>
      </c>
      <c r="Q23" s="72">
        <f>IF(RES_hh_fech_in!Q23=0,0,RES_hh_fech_in!Q23/RES_summary!Q$21)</f>
        <v>14.456209513208078</v>
      </c>
      <c r="R23" s="72">
        <f>IF(RES_hh_fech_in!R23=0,0,RES_hh_fech_in!R23/RES_summary!R$21)</f>
        <v>24.322433242145248</v>
      </c>
      <c r="S23" s="72">
        <f>IF(RES_hh_fech_in!S23=0,0,RES_hh_fech_in!S23/RES_summary!S$21)</f>
        <v>24.307458887152912</v>
      </c>
      <c r="T23" s="72">
        <f>IF(RES_hh_fech_in!T23=0,0,RES_hh_fech_in!T23/RES_summary!T$21)</f>
        <v>17.94372621671571</v>
      </c>
      <c r="U23" s="72">
        <f>IF(RES_hh_fech_in!U23=0,0,RES_hh_fech_in!U23/RES_summary!U$21)</f>
        <v>16.683189323912899</v>
      </c>
      <c r="V23" s="72">
        <f>IF(RES_hh_fech_in!V23=0,0,RES_hh_fech_in!V23/RES_summary!V$21)</f>
        <v>12.557928878019176</v>
      </c>
      <c r="W23" s="72">
        <f>IF(RES_hh_fech_in!W23=0,0,RES_hh_fech_in!W23/RES_summary!W$21)</f>
        <v>28.607190964791069</v>
      </c>
      <c r="X23" s="72">
        <f>IF(RES_hh_fech_in!X23=0,0,RES_hh_fech_in!X23/RES_summary!X$21)</f>
        <v>24.402090609404077</v>
      </c>
      <c r="Y23" s="72">
        <f>IF(RES_hh_fech_in!Y23=0,0,RES_hh_fech_in!Y23/RES_summary!Y$21)</f>
        <v>24.48364543058333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17.340494185253036</v>
      </c>
      <c r="D24" s="72">
        <f>IF(RES_hh_fech_in!D24=0,0,RES_hh_fech_in!D24/RES_summary!D$21)</f>
        <v>20.356476479305531</v>
      </c>
      <c r="E24" s="72">
        <f>IF(RES_hh_fech_in!E24=0,0,RES_hh_fech_in!E24/RES_summary!E$21)</f>
        <v>18.088672862156091</v>
      </c>
      <c r="F24" s="72">
        <f>IF(RES_hh_fech_in!F24=0,0,RES_hh_fech_in!F24/RES_summary!F$21)</f>
        <v>19.415994043208276</v>
      </c>
      <c r="G24" s="72">
        <f>IF(RES_hh_fech_in!G24=0,0,RES_hh_fech_in!G24/RES_summary!G$21)</f>
        <v>20.249923739516706</v>
      </c>
      <c r="H24" s="72">
        <f>IF(RES_hh_fech_in!H24=0,0,RES_hh_fech_in!H24/RES_summary!H$21)</f>
        <v>22.182948280091306</v>
      </c>
      <c r="I24" s="72">
        <f>IF(RES_hh_fech_in!I24=0,0,RES_hh_fech_in!I24/RES_summary!I$21)</f>
        <v>23.489710217672442</v>
      </c>
      <c r="J24" s="72">
        <f>IF(RES_hh_fech_in!J24=0,0,RES_hh_fech_in!J24/RES_summary!J$21)</f>
        <v>25.879720389071252</v>
      </c>
      <c r="K24" s="72">
        <f>IF(RES_hh_fech_in!K24=0,0,RES_hh_fech_in!K24/RES_summary!K$21)</f>
        <v>19.858333373832448</v>
      </c>
      <c r="L24" s="72">
        <f>IF(RES_hh_fech_in!L24=0,0,RES_hh_fech_in!L24/RES_summary!L$21)</f>
        <v>18.73577413951686</v>
      </c>
      <c r="M24" s="72">
        <f>IF(RES_hh_fech_in!M24=0,0,RES_hh_fech_in!M24/RES_summary!M$21)</f>
        <v>17.528775493414919</v>
      </c>
      <c r="N24" s="72">
        <f>IF(RES_hh_fech_in!N24=0,0,RES_hh_fech_in!N24/RES_summary!N$21)</f>
        <v>15.603683595654259</v>
      </c>
      <c r="O24" s="72">
        <f>IF(RES_hh_fech_in!O24=0,0,RES_hh_fech_in!O24/RES_summary!O$21)</f>
        <v>13.905671546147724</v>
      </c>
      <c r="P24" s="72">
        <f>IF(RES_hh_fech_in!P24=0,0,RES_hh_fech_in!P24/RES_summary!P$21)</f>
        <v>13.313545731055211</v>
      </c>
      <c r="Q24" s="72">
        <f>IF(RES_hh_fech_in!Q24=0,0,RES_hh_fech_in!Q24/RES_summary!Q$21)</f>
        <v>14.043867362974018</v>
      </c>
      <c r="R24" s="72">
        <f>IF(RES_hh_fech_in!R24=0,0,RES_hh_fech_in!R24/RES_summary!R$21)</f>
        <v>19.987315392379365</v>
      </c>
      <c r="S24" s="72">
        <f>IF(RES_hh_fech_in!S24=0,0,RES_hh_fech_in!S24/RES_summary!S$21)</f>
        <v>23.182411884496567</v>
      </c>
      <c r="T24" s="72">
        <f>IF(RES_hh_fech_in!T24=0,0,RES_hh_fech_in!T24/RES_summary!T$21)</f>
        <v>19.455411861697382</v>
      </c>
      <c r="U24" s="72">
        <f>IF(RES_hh_fech_in!U24=0,0,RES_hh_fech_in!U24/RES_summary!U$21)</f>
        <v>17.658271662740695</v>
      </c>
      <c r="V24" s="72">
        <f>IF(RES_hh_fech_in!V24=0,0,RES_hh_fech_in!V24/RES_summary!V$21)</f>
        <v>14.16365686414591</v>
      </c>
      <c r="W24" s="72">
        <f>IF(RES_hh_fech_in!W24=0,0,RES_hh_fech_in!W24/RES_summary!W$21)</f>
        <v>25.639433345625037</v>
      </c>
      <c r="X24" s="72">
        <f>IF(RES_hh_fech_in!X24=0,0,RES_hh_fech_in!X24/RES_summary!X$21)</f>
        <v>21.180641167697893</v>
      </c>
      <c r="Y24" s="72">
        <f>IF(RES_hh_fech_in!Y24=0,0,RES_hh_fech_in!Y24/RES_summary!Y$21)</f>
        <v>21.59393311962128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15.974272566773092</v>
      </c>
      <c r="D25" s="74">
        <f>IF(RES_hh_fech_in!D25=0,0,RES_hh_fech_in!D25/RES_summary!D$21)</f>
        <v>18.326948860384697</v>
      </c>
      <c r="E25" s="74">
        <f>IF(RES_hh_fech_in!E25=0,0,RES_hh_fech_in!E25/RES_summary!E$21)</f>
        <v>15.053653641661123</v>
      </c>
      <c r="F25" s="74">
        <f>IF(RES_hh_fech_in!F25=0,0,RES_hh_fech_in!F25/RES_summary!F$21)</f>
        <v>18.992946782800185</v>
      </c>
      <c r="G25" s="74">
        <f>IF(RES_hh_fech_in!G25=0,0,RES_hh_fech_in!G25/RES_summary!G$21)</f>
        <v>17.25011077006684</v>
      </c>
      <c r="H25" s="74">
        <f>IF(RES_hh_fech_in!H25=0,0,RES_hh_fech_in!H25/RES_summary!H$21)</f>
        <v>19.574940323615692</v>
      </c>
      <c r="I25" s="74">
        <f>IF(RES_hh_fech_in!I25=0,0,RES_hh_fech_in!I25/RES_summary!I$21)</f>
        <v>19.398465952910424</v>
      </c>
      <c r="J25" s="74">
        <f>IF(RES_hh_fech_in!J25=0,0,RES_hh_fech_in!J25/RES_summary!J$21)</f>
        <v>21.21028318939976</v>
      </c>
      <c r="K25" s="74">
        <f>IF(RES_hh_fech_in!K25=0,0,RES_hh_fech_in!K25/RES_summary!K$21)</f>
        <v>13.371852031416687</v>
      </c>
      <c r="L25" s="74">
        <f>IF(RES_hh_fech_in!L25=0,0,RES_hh_fech_in!L25/RES_summary!L$21)</f>
        <v>15.96977377866498</v>
      </c>
      <c r="M25" s="74">
        <f>IF(RES_hh_fech_in!M25=0,0,RES_hh_fech_in!M25/RES_summary!M$21)</f>
        <v>12.127954905265824</v>
      </c>
      <c r="N25" s="74">
        <f>IF(RES_hh_fech_in!N25=0,0,RES_hh_fech_in!N25/RES_summary!N$21)</f>
        <v>13.476929705720528</v>
      </c>
      <c r="O25" s="74">
        <f>IF(RES_hh_fech_in!O25=0,0,RES_hh_fech_in!O25/RES_summary!O$21)</f>
        <v>10.706634338865754</v>
      </c>
      <c r="P25" s="74">
        <f>IF(RES_hh_fech_in!P25=0,0,RES_hh_fech_in!P25/RES_summary!P$21)</f>
        <v>7.4080807399479633</v>
      </c>
      <c r="Q25" s="74">
        <f>IF(RES_hh_fech_in!Q25=0,0,RES_hh_fech_in!Q25/RES_summary!Q$21)</f>
        <v>7.7709902740832337</v>
      </c>
      <c r="R25" s="74">
        <f>IF(RES_hh_fech_in!R25=0,0,RES_hh_fech_in!R25/RES_summary!R$21)</f>
        <v>11.42796424837997</v>
      </c>
      <c r="S25" s="74">
        <f>IF(RES_hh_fech_in!S25=0,0,RES_hh_fech_in!S25/RES_summary!S$21)</f>
        <v>15.163652122521849</v>
      </c>
      <c r="T25" s="74">
        <f>IF(RES_hh_fech_in!T25=0,0,RES_hh_fech_in!T25/RES_summary!T$21)</f>
        <v>13.956896101547516</v>
      </c>
      <c r="U25" s="74">
        <f>IF(RES_hh_fech_in!U25=0,0,RES_hh_fech_in!U25/RES_summary!U$21)</f>
        <v>10.408613199941776</v>
      </c>
      <c r="V25" s="74">
        <f>IF(RES_hh_fech_in!V25=0,0,RES_hh_fech_in!V25/RES_summary!V$21)</f>
        <v>9.5321495204696394</v>
      </c>
      <c r="W25" s="74">
        <f>IF(RES_hh_fech_in!W25=0,0,RES_hh_fech_in!W25/RES_summary!W$21)</f>
        <v>11.151053432458768</v>
      </c>
      <c r="X25" s="74">
        <f>IF(RES_hh_fech_in!X25=0,0,RES_hh_fech_in!X25/RES_summary!X$21)</f>
        <v>16.360997241725844</v>
      </c>
      <c r="Y25" s="74">
        <f>IF(RES_hh_fech_in!Y25=0,0,RES_hh_fech_in!Y25/RES_summary!Y$21)</f>
        <v>13.564663628070752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9.1904679543657366</v>
      </c>
      <c r="D26" s="77">
        <f>IF(RES_hh_fech_in!D26=0,0,RES_hh_fech_in!D26/RES_summary!D$21)</f>
        <v>10.247558836439497</v>
      </c>
      <c r="E26" s="77">
        <f>IF(RES_hh_fech_in!E26=0,0,RES_hh_fech_in!E26/RES_summary!E$21)</f>
        <v>10.17689988570563</v>
      </c>
      <c r="F26" s="77">
        <f>IF(RES_hh_fech_in!F26=0,0,RES_hh_fech_in!F26/RES_summary!F$21)</f>
        <v>9.3326044625815836</v>
      </c>
      <c r="G26" s="77">
        <f>IF(RES_hh_fech_in!G26=0,0,RES_hh_fech_in!G26/RES_summary!G$21)</f>
        <v>9.7150903678125289</v>
      </c>
      <c r="H26" s="77">
        <f>IF(RES_hh_fech_in!H26=0,0,RES_hh_fech_in!H26/RES_summary!H$21)</f>
        <v>11.59602071227488</v>
      </c>
      <c r="I26" s="77">
        <f>IF(RES_hh_fech_in!I26=0,0,RES_hh_fech_in!I26/RES_summary!I$21)</f>
        <v>11.142384401512968</v>
      </c>
      <c r="J26" s="77">
        <f>IF(RES_hh_fech_in!J26=0,0,RES_hh_fech_in!J26/RES_summary!J$21)</f>
        <v>13.399058824757056</v>
      </c>
      <c r="K26" s="77">
        <f>IF(RES_hh_fech_in!K26=0,0,RES_hh_fech_in!K26/RES_summary!K$21)</f>
        <v>10.016724372482473</v>
      </c>
      <c r="L26" s="77">
        <f>IF(RES_hh_fech_in!L26=0,0,RES_hh_fech_in!L26/RES_summary!L$21)</f>
        <v>9.2749143613571441</v>
      </c>
      <c r="M26" s="77">
        <f>IF(RES_hh_fech_in!M26=0,0,RES_hh_fech_in!M26/RES_summary!M$21)</f>
        <v>8.5923477883206321</v>
      </c>
      <c r="N26" s="77">
        <f>IF(RES_hh_fech_in!N26=0,0,RES_hh_fech_in!N26/RES_summary!N$21)</f>
        <v>8.2357123866342246</v>
      </c>
      <c r="O26" s="77">
        <f>IF(RES_hh_fech_in!O26=0,0,RES_hh_fech_in!O26/RES_summary!O$21)</f>
        <v>7.1804645306795338</v>
      </c>
      <c r="P26" s="77">
        <f>IF(RES_hh_fech_in!P26=0,0,RES_hh_fech_in!P26/RES_summary!P$21)</f>
        <v>7.1518592917440955</v>
      </c>
      <c r="Q26" s="77">
        <f>IF(RES_hh_fech_in!Q26=0,0,RES_hh_fech_in!Q26/RES_summary!Q$21)</f>
        <v>7.5678597213394916</v>
      </c>
      <c r="R26" s="77">
        <f>IF(RES_hh_fech_in!R26=0,0,RES_hh_fech_in!R26/RES_summary!R$21)</f>
        <v>10.372710951681441</v>
      </c>
      <c r="S26" s="77">
        <f>IF(RES_hh_fech_in!S26=0,0,RES_hh_fech_in!S26/RES_summary!S$21)</f>
        <v>11.265437715134086</v>
      </c>
      <c r="T26" s="77">
        <f>IF(RES_hh_fech_in!T26=0,0,RES_hh_fech_in!T26/RES_summary!T$21)</f>
        <v>11.707359212859444</v>
      </c>
      <c r="U26" s="77">
        <f>IF(RES_hh_fech_in!U26=0,0,RES_hh_fech_in!U26/RES_summary!U$21)</f>
        <v>9.6211253155628444</v>
      </c>
      <c r="V26" s="77">
        <f>IF(RES_hh_fech_in!V26=0,0,RES_hh_fech_in!V26/RES_summary!V$21)</f>
        <v>8.1123592419743868</v>
      </c>
      <c r="W26" s="77">
        <f>IF(RES_hh_fech_in!W26=0,0,RES_hh_fech_in!W26/RES_summary!W$21)</f>
        <v>12.266065131495324</v>
      </c>
      <c r="X26" s="77">
        <f>IF(RES_hh_fech_in!X26=0,0,RES_hh_fech_in!X26/RES_summary!X$21)</f>
        <v>13.544794595758576</v>
      </c>
      <c r="Y26" s="77">
        <f>IF(RES_hh_fech_in!Y26=0,0,RES_hh_fech_in!Y26/RES_summary!Y$21)</f>
        <v>12.452739390411683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8.1466520708591919</v>
      </c>
      <c r="D27" s="69">
        <f>IF(RES_hh_fech_in!D27=0,0,RES_hh_fech_in!D27/RES_summary!D$21)</f>
        <v>9.1178763887101582</v>
      </c>
      <c r="E27" s="69">
        <f>IF(RES_hh_fech_in!E27=0,0,RES_hh_fech_in!E27/RES_summary!E$21)</f>
        <v>9.0639808188058062</v>
      </c>
      <c r="F27" s="69">
        <f>IF(RES_hh_fech_in!F27=0,0,RES_hh_fech_in!F27/RES_summary!F$21)</f>
        <v>8.8573366745208251</v>
      </c>
      <c r="G27" s="69">
        <f>IF(RES_hh_fech_in!G27=0,0,RES_hh_fech_in!G27/RES_summary!G$21)</f>
        <v>9.2853763260618525</v>
      </c>
      <c r="H27" s="69">
        <f>IF(RES_hh_fech_in!H27=0,0,RES_hh_fech_in!H27/RES_summary!H$21)</f>
        <v>10.989529824412076</v>
      </c>
      <c r="I27" s="69">
        <f>IF(RES_hh_fech_in!I27=0,0,RES_hh_fech_in!I27/RES_summary!I$21)</f>
        <v>10.125985972909874</v>
      </c>
      <c r="J27" s="69">
        <f>IF(RES_hh_fech_in!J27=0,0,RES_hh_fech_in!J27/RES_summary!J$21)</f>
        <v>11.414579781942686</v>
      </c>
      <c r="K27" s="69">
        <f>IF(RES_hh_fech_in!K27=0,0,RES_hh_fech_in!K27/RES_summary!K$21)</f>
        <v>8.5096696783778594</v>
      </c>
      <c r="L27" s="69">
        <f>IF(RES_hh_fech_in!L27=0,0,RES_hh_fech_in!L27/RES_summary!L$21)</f>
        <v>7.8720475568851329</v>
      </c>
      <c r="M27" s="69">
        <f>IF(RES_hh_fech_in!M27=0,0,RES_hh_fech_in!M27/RES_summary!M$21)</f>
        <v>6.4745752849269742</v>
      </c>
      <c r="N27" s="69">
        <f>IF(RES_hh_fech_in!N27=0,0,RES_hh_fech_in!N27/RES_summary!N$21)</f>
        <v>6.6265999556439343</v>
      </c>
      <c r="O27" s="69">
        <f>IF(RES_hh_fech_in!O27=0,0,RES_hh_fech_in!O27/RES_summary!O$21)</f>
        <v>6.1278859618457098</v>
      </c>
      <c r="P27" s="69">
        <f>IF(RES_hh_fech_in!P27=0,0,RES_hh_fech_in!P27/RES_summary!P$21)</f>
        <v>5.7299232198587893</v>
      </c>
      <c r="Q27" s="69">
        <f>IF(RES_hh_fech_in!Q27=0,0,RES_hh_fech_in!Q27/RES_summary!Q$21)</f>
        <v>5.5976476894828631</v>
      </c>
      <c r="R27" s="69">
        <f>IF(RES_hh_fech_in!R27=0,0,RES_hh_fech_in!R27/RES_summary!R$21)</f>
        <v>7.3630084722028224</v>
      </c>
      <c r="S27" s="69">
        <f>IF(RES_hh_fech_in!S27=0,0,RES_hh_fech_in!S27/RES_summary!S$21)</f>
        <v>8.3355351911863274</v>
      </c>
      <c r="T27" s="69">
        <f>IF(RES_hh_fech_in!T27=0,0,RES_hh_fech_in!T27/RES_summary!T$21)</f>
        <v>7.2568495866545781</v>
      </c>
      <c r="U27" s="69">
        <f>IF(RES_hh_fech_in!U27=0,0,RES_hh_fech_in!U27/RES_summary!U$21)</f>
        <v>6.2207087338808122</v>
      </c>
      <c r="V27" s="69">
        <f>IF(RES_hh_fech_in!V27=0,0,RES_hh_fech_in!V27/RES_summary!V$21)</f>
        <v>4.8834451478034016</v>
      </c>
      <c r="W27" s="69">
        <f>IF(RES_hh_fech_in!W27=0,0,RES_hh_fech_in!W27/RES_summary!W$21)</f>
        <v>8.1207670341764562</v>
      </c>
      <c r="X27" s="69">
        <f>IF(RES_hh_fech_in!X27=0,0,RES_hh_fech_in!X27/RES_summary!X$21)</f>
        <v>9.132089477884838</v>
      </c>
      <c r="Y27" s="69">
        <f>IF(RES_hh_fech_in!Y27=0,0,RES_hh_fech_in!Y27/RES_summary!Y$21)</f>
        <v>8.0815995199222499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X29" s="72">
        <f>IF(RES_hh_fech_in!X29=0,0,RES_hh_fech_in!X29/RES_summary!X$21)</f>
        <v>0</v>
      </c>
      <c r="Y29" s="72">
        <f>IF(RES_hh_fech_in!Y29=0,0,RES_hh_fech_in!Y29/RES_summary!Y$21)</f>
        <v>0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9.9687443311221724</v>
      </c>
      <c r="D30" s="72">
        <f>IF(RES_hh_fech_in!D30=0,0,RES_hh_fech_in!D30/RES_summary!D$21)</f>
        <v>11.35956382526752</v>
      </c>
      <c r="E30" s="72">
        <f>IF(RES_hh_fech_in!E30=0,0,RES_hh_fech_in!E30/RES_summary!E$21)</f>
        <v>11.501287675342359</v>
      </c>
      <c r="F30" s="72">
        <f>IF(RES_hh_fech_in!F30=0,0,RES_hh_fech_in!F30/RES_summary!F$21)</f>
        <v>11.151654820153706</v>
      </c>
      <c r="G30" s="72">
        <f>IF(RES_hh_fech_in!G30=0,0,RES_hh_fech_in!G30/RES_summary!G$21)</f>
        <v>11.575080038556818</v>
      </c>
      <c r="H30" s="72">
        <f>IF(RES_hh_fech_in!H30=0,0,RES_hh_fech_in!H30/RES_summary!H$21)</f>
        <v>13.365047723498561</v>
      </c>
      <c r="I30" s="72">
        <f>IF(RES_hh_fech_in!I30=0,0,RES_hh_fech_in!I30/RES_summary!I$21)</f>
        <v>13.235792261273444</v>
      </c>
      <c r="J30" s="72">
        <f>IF(RES_hh_fech_in!J30=0,0,RES_hh_fech_in!J30/RES_summary!J$21)</f>
        <v>13.902379891422662</v>
      </c>
      <c r="K30" s="72">
        <f>IF(RES_hh_fech_in!K30=0,0,RES_hh_fech_in!K30/RES_summary!K$21)</f>
        <v>10.792799344721427</v>
      </c>
      <c r="L30" s="72">
        <f>IF(RES_hh_fech_in!L30=0,0,RES_hh_fech_in!L30/RES_summary!L$21)</f>
        <v>10.063491774087691</v>
      </c>
      <c r="M30" s="72">
        <f>IF(RES_hh_fech_in!M30=0,0,RES_hh_fech_in!M30/RES_summary!M$21)</f>
        <v>7.7761878731958225</v>
      </c>
      <c r="N30" s="72">
        <f>IF(RES_hh_fech_in!N30=0,0,RES_hh_fech_in!N30/RES_summary!N$21)</f>
        <v>8.283765049599527</v>
      </c>
      <c r="O30" s="72">
        <f>IF(RES_hh_fech_in!O30=0,0,RES_hh_fech_in!O30/RES_summary!O$21)</f>
        <v>8.5075399744863258</v>
      </c>
      <c r="P30" s="72">
        <f>IF(RES_hh_fech_in!P30=0,0,RES_hh_fech_in!P30/RES_summary!P$21)</f>
        <v>7.2408421672725813</v>
      </c>
      <c r="Q30" s="72">
        <f>IF(RES_hh_fech_in!Q30=0,0,RES_hh_fech_in!Q30/RES_summary!Q$21)</f>
        <v>7.3805922858719253</v>
      </c>
      <c r="R30" s="72">
        <f>IF(RES_hh_fech_in!R30=0,0,RES_hh_fech_in!R30/RES_summary!R$21)</f>
        <v>9.5467897097396222</v>
      </c>
      <c r="S30" s="72">
        <f>IF(RES_hh_fech_in!S30=0,0,RES_hh_fech_in!S30/RES_summary!S$21)</f>
        <v>10.474151747002519</v>
      </c>
      <c r="T30" s="72">
        <f>IF(RES_hh_fech_in!T30=0,0,RES_hh_fech_in!T30/RES_summary!T$21)</f>
        <v>9.7593644439617897</v>
      </c>
      <c r="U30" s="72">
        <f>IF(RES_hh_fech_in!U30=0,0,RES_hh_fech_in!U30/RES_summary!U$21)</f>
        <v>8.819401208964182</v>
      </c>
      <c r="V30" s="72">
        <f>IF(RES_hh_fech_in!V30=0,0,RES_hh_fech_in!V30/RES_summary!V$21)</f>
        <v>6.8282213751830518</v>
      </c>
      <c r="W30" s="72">
        <f>IF(RES_hh_fech_in!W30=0,0,RES_hh_fech_in!W30/RES_summary!W$21)</f>
        <v>12.649916894624557</v>
      </c>
      <c r="X30" s="72">
        <f>IF(RES_hh_fech_in!X30=0,0,RES_hh_fech_in!X30/RES_summary!X$21)</f>
        <v>11.911404550078922</v>
      </c>
      <c r="Y30" s="72">
        <f>IF(RES_hh_fech_in!Y30=0,0,RES_hh_fech_in!Y30/RES_summary!Y$21)</f>
        <v>11.60044121783284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8.1385729907579041</v>
      </c>
      <c r="D32" s="77">
        <f>IF(RES_hh_fech_in!D32=0,0,RES_hh_fech_in!D32/RES_summary!D$21)</f>
        <v>9.1008303756677211</v>
      </c>
      <c r="E32" s="77">
        <f>IF(RES_hh_fech_in!E32=0,0,RES_hh_fech_in!E32/RES_summary!E$21)</f>
        <v>9.0466629737918218</v>
      </c>
      <c r="F32" s="77">
        <f>IF(RES_hh_fech_in!F32=0,0,RES_hh_fech_in!F32/RES_summary!F$21)</f>
        <v>8.8439362608887961</v>
      </c>
      <c r="G32" s="77">
        <f>IF(RES_hh_fech_in!G32=0,0,RES_hh_fech_in!G32/RES_summary!G$21)</f>
        <v>9.2727412879142932</v>
      </c>
      <c r="H32" s="77">
        <f>IF(RES_hh_fech_in!H32=0,0,RES_hh_fech_in!H32/RES_summary!H$21)</f>
        <v>10.976443058024104</v>
      </c>
      <c r="I32" s="77">
        <f>IF(RES_hh_fech_in!I32=0,0,RES_hh_fech_in!I32/RES_summary!I$21)</f>
        <v>10.109999853683071</v>
      </c>
      <c r="J32" s="77">
        <f>IF(RES_hh_fech_in!J32=0,0,RES_hh_fech_in!J32/RES_summary!J$21)</f>
        <v>11.378606530050982</v>
      </c>
      <c r="K32" s="77">
        <f>IF(RES_hh_fech_in!K32=0,0,RES_hh_fech_in!K32/RES_summary!K$21)</f>
        <v>8.4772876665684187</v>
      </c>
      <c r="L32" s="77">
        <f>IF(RES_hh_fech_in!L32=0,0,RES_hh_fech_in!L32/RES_summary!L$21)</f>
        <v>7.8422018625127627</v>
      </c>
      <c r="M32" s="77">
        <f>IF(RES_hh_fech_in!M32=0,0,RES_hh_fech_in!M32/RES_summary!M$21)</f>
        <v>6.4569094156131586</v>
      </c>
      <c r="N32" s="77">
        <f>IF(RES_hh_fech_in!N32=0,0,RES_hh_fech_in!N32/RES_summary!N$21)</f>
        <v>6.6017336492917273</v>
      </c>
      <c r="O32" s="77">
        <f>IF(RES_hh_fech_in!O32=0,0,RES_hh_fech_in!O32/RES_summary!O$21)</f>
        <v>6.0983614359341587</v>
      </c>
      <c r="P32" s="77">
        <f>IF(RES_hh_fech_in!P32=0,0,RES_hh_fech_in!P32/RES_summary!P$21)</f>
        <v>5.7115851001761513</v>
      </c>
      <c r="Q32" s="77">
        <f>IF(RES_hh_fech_in!Q32=0,0,RES_hh_fech_in!Q32/RES_summary!Q$21)</f>
        <v>5.576849132695278</v>
      </c>
      <c r="R32" s="77">
        <f>IF(RES_hh_fech_in!R32=0,0,RES_hh_fech_in!R32/RES_summary!R$21)</f>
        <v>7.3307058722970684</v>
      </c>
      <c r="S32" s="77">
        <f>IF(RES_hh_fech_in!S32=0,0,RES_hh_fech_in!S32/RES_summary!S$21)</f>
        <v>8.2954378771634687</v>
      </c>
      <c r="T32" s="77">
        <f>IF(RES_hh_fech_in!T32=0,0,RES_hh_fech_in!T32/RES_summary!T$21)</f>
        <v>7.1993248949436177</v>
      </c>
      <c r="U32" s="77">
        <f>IF(RES_hh_fech_in!U32=0,0,RES_hh_fech_in!U32/RES_summary!U$21)</f>
        <v>6.159667969034305</v>
      </c>
      <c r="V32" s="77">
        <f>IF(RES_hh_fech_in!V32=0,0,RES_hh_fech_in!V32/RES_summary!V$21)</f>
        <v>4.8537432648383927</v>
      </c>
      <c r="W32" s="77">
        <f>IF(RES_hh_fech_in!W32=0,0,RES_hh_fech_in!W32/RES_summary!W$21)</f>
        <v>8.070255427191201</v>
      </c>
      <c r="X32" s="77">
        <f>IF(RES_hh_fech_in!X32=0,0,RES_hh_fech_in!X32/RES_summary!X$21)</f>
        <v>9.1247884647095834</v>
      </c>
      <c r="Y32" s="77">
        <f>IF(RES_hh_fech_in!Y32=0,0,RES_hh_fech_in!Y32/RES_summary!Y$21)</f>
        <v>8.0690249278263426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129.6981578965368</v>
      </c>
      <c r="D3" s="65">
        <f>IF(RES_hh_tesh_in!D3=0,0,RES_hh_tesh_in!D3/RES_summary!D$21)</f>
        <v>127.34979296124396</v>
      </c>
      <c r="E3" s="65">
        <f>IF(RES_hh_tesh_in!E3=0,0,RES_hh_tesh_in!E3/RES_summary!E$21)</f>
        <v>124.70194105096347</v>
      </c>
      <c r="F3" s="65">
        <f>IF(RES_hh_tesh_in!F3=0,0,RES_hh_tesh_in!F3/RES_summary!F$21)</f>
        <v>117.78808311142794</v>
      </c>
      <c r="G3" s="65">
        <f>IF(RES_hh_tesh_in!G3=0,0,RES_hh_tesh_in!G3/RES_summary!G$21)</f>
        <v>114.44869126018904</v>
      </c>
      <c r="H3" s="65">
        <f>IF(RES_hh_tesh_in!H3=0,0,RES_hh_tesh_in!H3/RES_summary!H$21)</f>
        <v>123.97814842412591</v>
      </c>
      <c r="I3" s="65">
        <f>IF(RES_hh_tesh_in!I3=0,0,RES_hh_tesh_in!I3/RES_summary!I$21)</f>
        <v>108.0858760847153</v>
      </c>
      <c r="J3" s="65">
        <f>IF(RES_hh_tesh_in!J3=0,0,RES_hh_tesh_in!J3/RES_summary!J$21)</f>
        <v>124.32058909560958</v>
      </c>
      <c r="K3" s="65">
        <f>IF(RES_hh_tesh_in!K3=0,0,RES_hh_tesh_in!K3/RES_summary!K$21)</f>
        <v>104.40053229143662</v>
      </c>
      <c r="L3" s="65">
        <f>IF(RES_hh_tesh_in!L3=0,0,RES_hh_tesh_in!L3/RES_summary!L$21)</f>
        <v>107.89151614088694</v>
      </c>
      <c r="M3" s="65">
        <f>IF(RES_hh_tesh_in!M3=0,0,RES_hh_tesh_in!M3/RES_summary!M$21)</f>
        <v>91.071575655669207</v>
      </c>
      <c r="N3" s="65">
        <f>IF(RES_hh_tesh_in!N3=0,0,RES_hh_tesh_in!N3/RES_summary!N$21)</f>
        <v>94.198407807819081</v>
      </c>
      <c r="O3" s="65">
        <f>IF(RES_hh_tesh_in!O3=0,0,RES_hh_tesh_in!O3/RES_summary!O$21)</f>
        <v>97.88980250555359</v>
      </c>
      <c r="P3" s="65">
        <f>IF(RES_hh_tesh_in!P3=0,0,RES_hh_tesh_in!P3/RES_summary!P$21)</f>
        <v>79.015844993200432</v>
      </c>
      <c r="Q3" s="65">
        <f>IF(RES_hh_tesh_in!Q3=0,0,RES_hh_tesh_in!Q3/RES_summary!Q$21)</f>
        <v>78.629332864512122</v>
      </c>
      <c r="R3" s="65">
        <f>IF(RES_hh_tesh_in!R3=0,0,RES_hh_tesh_in!R3/RES_summary!R$21)</f>
        <v>91.187240097216815</v>
      </c>
      <c r="S3" s="65">
        <f>IF(RES_hh_tesh_in!S3=0,0,RES_hh_tesh_in!S3/RES_summary!S$21)</f>
        <v>90.011233337964512</v>
      </c>
      <c r="T3" s="65">
        <f>IF(RES_hh_tesh_in!T3=0,0,RES_hh_tesh_in!T3/RES_summary!T$21)</f>
        <v>84.404743650928921</v>
      </c>
      <c r="U3" s="65">
        <f>IF(RES_hh_tesh_in!U3=0,0,RES_hh_tesh_in!U3/RES_summary!U$21)</f>
        <v>77.882228182317462</v>
      </c>
      <c r="V3" s="65">
        <f>IF(RES_hh_tesh_in!V3=0,0,RES_hh_tesh_in!V3/RES_summary!V$21)</f>
        <v>66.808169438745111</v>
      </c>
      <c r="W3" s="65">
        <f>IF(RES_hh_tesh_in!W3=0,0,RES_hh_tesh_in!W3/RES_summary!W$21)</f>
        <v>77.665235234488733</v>
      </c>
      <c r="X3" s="65">
        <f>IF(RES_hh_tesh_in!X3=0,0,RES_hh_tesh_in!X3/RES_summary!X$21)</f>
        <v>70.062439605176777</v>
      </c>
      <c r="Y3" s="65">
        <f>IF(RES_hh_tesh_in!Y3=0,0,RES_hh_tesh_in!Y3/RES_summary!Y$21)</f>
        <v>56.52222196115239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107.40476922552992</v>
      </c>
      <c r="D4" s="69">
        <f>IF(RES_hh_tesh_in!D4=0,0,RES_hh_tesh_in!D4/RES_summary!D$21)</f>
        <v>102.39949887670275</v>
      </c>
      <c r="E4" s="69">
        <f>IF(RES_hh_tesh_in!E4=0,0,RES_hh_tesh_in!E4/RES_summary!E$21)</f>
        <v>99.084641395514993</v>
      </c>
      <c r="F4" s="69">
        <f>IF(RES_hh_tesh_in!F4=0,0,RES_hh_tesh_in!F4/RES_summary!F$21)</f>
        <v>92.933313339076463</v>
      </c>
      <c r="G4" s="69">
        <f>IF(RES_hh_tesh_in!G4=0,0,RES_hh_tesh_in!G4/RES_summary!G$21)</f>
        <v>88.632184740569855</v>
      </c>
      <c r="H4" s="69">
        <f>IF(RES_hh_tesh_in!H4=0,0,RES_hh_tesh_in!H4/RES_summary!H$21)</f>
        <v>92.219176298710892</v>
      </c>
      <c r="I4" s="69">
        <f>IF(RES_hh_tesh_in!I4=0,0,RES_hh_tesh_in!I4/RES_summary!I$21)</f>
        <v>77.723593086085543</v>
      </c>
      <c r="J4" s="69">
        <f>IF(RES_hh_tesh_in!J4=0,0,RES_hh_tesh_in!J4/RES_summary!J$21)</f>
        <v>89.540643152816429</v>
      </c>
      <c r="K4" s="69">
        <f>IF(RES_hh_tesh_in!K4=0,0,RES_hh_tesh_in!K4/RES_summary!K$21)</f>
        <v>78.338077072212002</v>
      </c>
      <c r="L4" s="69">
        <f>IF(RES_hh_tesh_in!L4=0,0,RES_hh_tesh_in!L4/RES_summary!L$21)</f>
        <v>83.494904927092961</v>
      </c>
      <c r="M4" s="69">
        <f>IF(RES_hh_tesh_in!M4=0,0,RES_hh_tesh_in!M4/RES_summary!M$21)</f>
        <v>69.273044038175755</v>
      </c>
      <c r="N4" s="69">
        <f>IF(RES_hh_tesh_in!N4=0,0,RES_hh_tesh_in!N4/RES_summary!N$21)</f>
        <v>72.587869132260607</v>
      </c>
      <c r="O4" s="69">
        <f>IF(RES_hh_tesh_in!O4=0,0,RES_hh_tesh_in!O4/RES_summary!O$21)</f>
        <v>78.44979102461474</v>
      </c>
      <c r="P4" s="69">
        <f>IF(RES_hh_tesh_in!P4=0,0,RES_hh_tesh_in!P4/RES_summary!P$21)</f>
        <v>61.066707891031477</v>
      </c>
      <c r="Q4" s="69">
        <f>IF(RES_hh_tesh_in!Q4=0,0,RES_hh_tesh_in!Q4/RES_summary!Q$21)</f>
        <v>60.472691659493776</v>
      </c>
      <c r="R4" s="69">
        <f>IF(RES_hh_tesh_in!R4=0,0,RES_hh_tesh_in!R4/RES_summary!R$21)</f>
        <v>66.198233562802983</v>
      </c>
      <c r="S4" s="69">
        <f>IF(RES_hh_tesh_in!S4=0,0,RES_hh_tesh_in!S4/RES_summary!S$21)</f>
        <v>61.829256001740141</v>
      </c>
      <c r="T4" s="69">
        <f>IF(RES_hh_tesh_in!T4=0,0,RES_hh_tesh_in!T4/RES_summary!T$21)</f>
        <v>57.434432930672763</v>
      </c>
      <c r="U4" s="69">
        <f>IF(RES_hh_tesh_in!U4=0,0,RES_hh_tesh_in!U4/RES_summary!U$21)</f>
        <v>54.806359373608714</v>
      </c>
      <c r="V4" s="69">
        <f>IF(RES_hh_tesh_in!V4=0,0,RES_hh_tesh_in!V4/RES_summary!V$21)</f>
        <v>48.198890815607335</v>
      </c>
      <c r="W4" s="69">
        <f>IF(RES_hh_tesh_in!W4=0,0,RES_hh_tesh_in!W4/RES_summary!W$21)</f>
        <v>47.392580306269508</v>
      </c>
      <c r="X4" s="69">
        <f>IF(RES_hh_tesh_in!X4=0,0,RES_hh_tesh_in!X4/RES_summary!X$21)</f>
        <v>37.518281607596236</v>
      </c>
      <c r="Y4" s="69">
        <f>IF(RES_hh_tesh_in!Y4=0,0,RES_hh_tesh_in!Y4/RES_summary!Y$21)</f>
        <v>26.466146799144305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110.6579180915754</v>
      </c>
      <c r="D5" s="72">
        <f>IF(RES_hh_tesh_in!D5=0,0,RES_hh_tesh_in!D5/RES_summary!D$21)</f>
        <v>96.624530455710257</v>
      </c>
      <c r="E5" s="72">
        <f>IF(RES_hh_tesh_in!E5=0,0,RES_hh_tesh_in!E5/RES_summary!E$21)</f>
        <v>99.167035182912741</v>
      </c>
      <c r="F5" s="72">
        <f>IF(RES_hh_tesh_in!F5=0,0,RES_hh_tesh_in!F5/RES_summary!F$21)</f>
        <v>79.514625598738206</v>
      </c>
      <c r="G5" s="72">
        <f>IF(RES_hh_tesh_in!G5=0,0,RES_hh_tesh_in!G5/RES_summary!G$21)</f>
        <v>80.433585648205423</v>
      </c>
      <c r="H5" s="72">
        <f>IF(RES_hh_tesh_in!H5=0,0,RES_hh_tesh_in!H5/RES_summary!H$21)</f>
        <v>90.340499664705291</v>
      </c>
      <c r="I5" s="72">
        <f>IF(RES_hh_tesh_in!I5=0,0,RES_hh_tesh_in!I5/RES_summary!I$21)</f>
        <v>90.60767659722795</v>
      </c>
      <c r="J5" s="72">
        <f>IF(RES_hh_tesh_in!J5=0,0,RES_hh_tesh_in!J5/RES_summary!J$21)</f>
        <v>80.715667226181012</v>
      </c>
      <c r="K5" s="72">
        <f>IF(RES_hh_tesh_in!K5=0,0,RES_hh_tesh_in!K5/RES_summary!K$21)</f>
        <v>68.758000099614407</v>
      </c>
      <c r="L5" s="72">
        <f>IF(RES_hh_tesh_in!L5=0,0,RES_hh_tesh_in!L5/RES_summary!L$21)</f>
        <v>99.124224150694388</v>
      </c>
      <c r="M5" s="72">
        <f>IF(RES_hh_tesh_in!M5=0,0,RES_hh_tesh_in!M5/RES_summary!M$21)</f>
        <v>81.916312492354933</v>
      </c>
      <c r="N5" s="72">
        <f>IF(RES_hh_tesh_in!N5=0,0,RES_hh_tesh_in!N5/RES_summary!N$21)</f>
        <v>71.052805461943521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45.717869641473051</v>
      </c>
      <c r="X5" s="72">
        <f>IF(RES_hh_tesh_in!X5=0,0,RES_hh_tesh_in!X5/RES_summary!X$21)</f>
        <v>33.489917707030941</v>
      </c>
      <c r="Y5" s="72">
        <f>IF(RES_hh_tesh_in!Y5=0,0,RES_hh_tesh_in!Y5/RES_summary!Y$21)</f>
        <v>27.082693359963905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107.53240425362489</v>
      </c>
      <c r="D6" s="72">
        <f>IF(RES_hh_tesh_in!D6=0,0,RES_hh_tesh_in!D6/RES_summary!D$21)</f>
        <v>96.591583952548874</v>
      </c>
      <c r="E6" s="72">
        <f>IF(RES_hh_tesh_in!E6=0,0,RES_hh_tesh_in!E6/RES_summary!E$21)</f>
        <v>82.497309239678685</v>
      </c>
      <c r="F6" s="72">
        <f>IF(RES_hh_tesh_in!F6=0,0,RES_hh_tesh_in!F6/RES_summary!F$21)</f>
        <v>105.60392013722436</v>
      </c>
      <c r="G6" s="72">
        <f>IF(RES_hh_tesh_in!G6=0,0,RES_hh_tesh_in!G6/RES_summary!G$21)</f>
        <v>91.289943031533696</v>
      </c>
      <c r="H6" s="72">
        <f>IF(RES_hh_tesh_in!H6=0,0,RES_hh_tesh_in!H6/RES_summary!H$21)</f>
        <v>100.26289289072399</v>
      </c>
      <c r="I6" s="72">
        <f>IF(RES_hh_tesh_in!I6=0,0,RES_hh_tesh_in!I6/RES_summary!I$21)</f>
        <v>61.524837634356096</v>
      </c>
      <c r="J6" s="72">
        <f>IF(RES_hh_tesh_in!J6=0,0,RES_hh_tesh_in!J6/RES_summary!J$21)</f>
        <v>86.755953872387479</v>
      </c>
      <c r="K6" s="72">
        <f>IF(RES_hh_tesh_in!K6=0,0,RES_hh_tesh_in!K6/RES_summary!K$21)</f>
        <v>77.187460216629745</v>
      </c>
      <c r="L6" s="72">
        <f>IF(RES_hh_tesh_in!L6=0,0,RES_hh_tesh_in!L6/RES_summary!L$21)</f>
        <v>81.932740714211221</v>
      </c>
      <c r="M6" s="72">
        <f>IF(RES_hh_tesh_in!M6=0,0,RES_hh_tesh_in!M6/RES_summary!M$21)</f>
        <v>72.661086552062514</v>
      </c>
      <c r="N6" s="72">
        <f>IF(RES_hh_tesh_in!N6=0,0,RES_hh_tesh_in!N6/RES_summary!N$21)</f>
        <v>66.399920477883924</v>
      </c>
      <c r="O6" s="72">
        <f>IF(RES_hh_tesh_in!O6=0,0,RES_hh_tesh_in!O6/RES_summary!O$21)</f>
        <v>80.235863565809794</v>
      </c>
      <c r="P6" s="72">
        <f>IF(RES_hh_tesh_in!P6=0,0,RES_hh_tesh_in!P6/RES_summary!P$21)</f>
        <v>62.753348384848408</v>
      </c>
      <c r="Q6" s="72">
        <f>IF(RES_hh_tesh_in!Q6=0,0,RES_hh_tesh_in!Q6/RES_summary!Q$21)</f>
        <v>50.654688538584303</v>
      </c>
      <c r="R6" s="72">
        <f>IF(RES_hh_tesh_in!R6=0,0,RES_hh_tesh_in!R6/RES_summary!R$21)</f>
        <v>65.876727322985928</v>
      </c>
      <c r="S6" s="72">
        <f>IF(RES_hh_tesh_in!S6=0,0,RES_hh_tesh_in!S6/RES_summary!S$21)</f>
        <v>47.216234435604029</v>
      </c>
      <c r="T6" s="72">
        <f>IF(RES_hh_tesh_in!T6=0,0,RES_hh_tesh_in!T6/RES_summary!T$21)</f>
        <v>65.139535827804508</v>
      </c>
      <c r="U6" s="72">
        <f>IF(RES_hh_tesh_in!U6=0,0,RES_hh_tesh_in!U6/RES_summary!U$21)</f>
        <v>52.457336039452521</v>
      </c>
      <c r="V6" s="72">
        <f>IF(RES_hh_tesh_in!V6=0,0,RES_hh_tesh_in!V6/RES_summary!V$21)</f>
        <v>50.916021757804714</v>
      </c>
      <c r="W6" s="72">
        <f>IF(RES_hh_tesh_in!W6=0,0,RES_hh_tesh_in!W6/RES_summary!W$21)</f>
        <v>44.22491900338607</v>
      </c>
      <c r="X6" s="72">
        <f>IF(RES_hh_tesh_in!X6=0,0,RES_hh_tesh_in!X6/RES_summary!X$21)</f>
        <v>40.287803945639951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110.1301740624389</v>
      </c>
      <c r="D7" s="72">
        <f>IF(RES_hh_tesh_in!D7=0,0,RES_hh_tesh_in!D7/RES_summary!D$21)</f>
        <v>99.614487748496842</v>
      </c>
      <c r="E7" s="72">
        <f>IF(RES_hh_tesh_in!E7=0,0,RES_hh_tesh_in!E7/RES_summary!E$21)</f>
        <v>97.140867485156576</v>
      </c>
      <c r="F7" s="72">
        <f>IF(RES_hh_tesh_in!F7=0,0,RES_hh_tesh_in!F7/RES_summary!F$21)</f>
        <v>87.974911154531526</v>
      </c>
      <c r="G7" s="72">
        <f>IF(RES_hh_tesh_in!G7=0,0,RES_hh_tesh_in!G7/RES_summary!G$21)</f>
        <v>88.56042168671236</v>
      </c>
      <c r="H7" s="72">
        <f>IF(RES_hh_tesh_in!H7=0,0,RES_hh_tesh_in!H7/RES_summary!H$21)</f>
        <v>99.252965911285841</v>
      </c>
      <c r="I7" s="72">
        <f>IF(RES_hh_tesh_in!I7=0,0,RES_hh_tesh_in!I7/RES_summary!I$21)</f>
        <v>60.502226033261344</v>
      </c>
      <c r="J7" s="72">
        <f>IF(RES_hh_tesh_in!J7=0,0,RES_hh_tesh_in!J7/RES_summary!J$21)</f>
        <v>93.378596196720878</v>
      </c>
      <c r="K7" s="72">
        <f>IF(RES_hh_tesh_in!K7=0,0,RES_hh_tesh_in!K7/RES_summary!K$21)</f>
        <v>78.215562608648952</v>
      </c>
      <c r="L7" s="72">
        <f>IF(RES_hh_tesh_in!L7=0,0,RES_hh_tesh_in!L7/RES_summary!L$21)</f>
        <v>79.589026528846986</v>
      </c>
      <c r="M7" s="72">
        <f>IF(RES_hh_tesh_in!M7=0,0,RES_hh_tesh_in!M7/RES_summary!M$21)</f>
        <v>66.06501777095643</v>
      </c>
      <c r="N7" s="72">
        <f>IF(RES_hh_tesh_in!N7=0,0,RES_hh_tesh_in!N7/RES_summary!N$21)</f>
        <v>70.182724784233045</v>
      </c>
      <c r="O7" s="72">
        <f>IF(RES_hh_tesh_in!O7=0,0,RES_hh_tesh_in!O7/RES_summary!O$21)</f>
        <v>77.205972453963511</v>
      </c>
      <c r="P7" s="72">
        <f>IF(RES_hh_tesh_in!P7=0,0,RES_hh_tesh_in!P7/RES_summary!P$21)</f>
        <v>62.269151766601048</v>
      </c>
      <c r="Q7" s="72">
        <f>IF(RES_hh_tesh_in!Q7=0,0,RES_hh_tesh_in!Q7/RES_summary!Q$21)</f>
        <v>59.751925892268886</v>
      </c>
      <c r="R7" s="72">
        <f>IF(RES_hh_tesh_in!R7=0,0,RES_hh_tesh_in!R7/RES_summary!R$21)</f>
        <v>61.524280044865797</v>
      </c>
      <c r="S7" s="72">
        <f>IF(RES_hh_tesh_in!S7=0,0,RES_hh_tesh_in!S7/RES_summary!S$21)</f>
        <v>60.846652554915465</v>
      </c>
      <c r="T7" s="72">
        <f>IF(RES_hh_tesh_in!T7=0,0,RES_hh_tesh_in!T7/RES_summary!T$21)</f>
        <v>50.398344713407127</v>
      </c>
      <c r="U7" s="72">
        <f>IF(RES_hh_tesh_in!U7=0,0,RES_hh_tesh_in!U7/RES_summary!U$21)</f>
        <v>54.732143096068818</v>
      </c>
      <c r="V7" s="72">
        <f>IF(RES_hh_tesh_in!V7=0,0,RES_hh_tesh_in!V7/RES_summary!V$21)</f>
        <v>56.078265906157995</v>
      </c>
      <c r="W7" s="72">
        <f>IF(RES_hh_tesh_in!W7=0,0,RES_hh_tesh_in!W7/RES_summary!W$21)</f>
        <v>32.147990980110038</v>
      </c>
      <c r="X7" s="72">
        <f>IF(RES_hh_tesh_in!X7=0,0,RES_hh_tesh_in!X7/RES_summary!X$21)</f>
        <v>36.98213177217108</v>
      </c>
      <c r="Y7" s="72">
        <f>IF(RES_hh_tesh_in!Y7=0,0,RES_hh_tesh_in!Y7/RES_summary!Y$21)</f>
        <v>25.934539847934005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102.86442782407786</v>
      </c>
      <c r="D8" s="72">
        <f>IF(RES_hh_tesh_in!D8=0,0,RES_hh_tesh_in!D8/RES_summary!D$21)</f>
        <v>100.60928536910291</v>
      </c>
      <c r="E8" s="72">
        <f>IF(RES_hh_tesh_in!E8=0,0,RES_hh_tesh_in!E8/RES_summary!E$21)</f>
        <v>97.271212046128824</v>
      </c>
      <c r="F8" s="72">
        <f>IF(RES_hh_tesh_in!F8=0,0,RES_hh_tesh_in!F8/RES_summary!F$21)</f>
        <v>91.574766144816394</v>
      </c>
      <c r="G8" s="72">
        <f>IF(RES_hh_tesh_in!G8=0,0,RES_hh_tesh_in!G8/RES_summary!G$21)</f>
        <v>87.578731902907421</v>
      </c>
      <c r="H8" s="72">
        <f>IF(RES_hh_tesh_in!H8=0,0,RES_hh_tesh_in!H8/RES_summary!H$21)</f>
        <v>87.743001903208452</v>
      </c>
      <c r="I8" s="72">
        <f>IF(RES_hh_tesh_in!I8=0,0,RES_hh_tesh_in!I8/RES_summary!I$21)</f>
        <v>78.084383912710052</v>
      </c>
      <c r="J8" s="72">
        <f>IF(RES_hh_tesh_in!J8=0,0,RES_hh_tesh_in!J8/RES_summary!J$21)</f>
        <v>84.673054293731042</v>
      </c>
      <c r="K8" s="72">
        <f>IF(RES_hh_tesh_in!K8=0,0,RES_hh_tesh_in!K8/RES_summary!K$21)</f>
        <v>77.316014670464483</v>
      </c>
      <c r="L8" s="72">
        <f>IF(RES_hh_tesh_in!L8=0,0,RES_hh_tesh_in!L8/RES_summary!L$21)</f>
        <v>82.088544155106533</v>
      </c>
      <c r="M8" s="72">
        <f>IF(RES_hh_tesh_in!M8=0,0,RES_hh_tesh_in!M8/RES_summary!M$21)</f>
        <v>66.342147330571962</v>
      </c>
      <c r="N8" s="72">
        <f>IF(RES_hh_tesh_in!N8=0,0,RES_hh_tesh_in!N8/RES_summary!N$21)</f>
        <v>72.939341057816236</v>
      </c>
      <c r="O8" s="72">
        <f>IF(RES_hh_tesh_in!O8=0,0,RES_hh_tesh_in!O8/RES_summary!O$21)</f>
        <v>76.466277314670094</v>
      </c>
      <c r="P8" s="72">
        <f>IF(RES_hh_tesh_in!P8=0,0,RES_hh_tesh_in!P8/RES_summary!P$21)</f>
        <v>57.892366536473915</v>
      </c>
      <c r="Q8" s="72">
        <f>IF(RES_hh_tesh_in!Q8=0,0,RES_hh_tesh_in!Q8/RES_summary!Q$21)</f>
        <v>58.929346094131695</v>
      </c>
      <c r="R8" s="72">
        <f>IF(RES_hh_tesh_in!R8=0,0,RES_hh_tesh_in!R8/RES_summary!R$21)</f>
        <v>65.739431968528052</v>
      </c>
      <c r="S8" s="72">
        <f>IF(RES_hh_tesh_in!S8=0,0,RES_hh_tesh_in!S8/RES_summary!S$21)</f>
        <v>60.818731306770673</v>
      </c>
      <c r="T8" s="72">
        <f>IF(RES_hh_tesh_in!T8=0,0,RES_hh_tesh_in!T8/RES_summary!T$21)</f>
        <v>57.156453066337328</v>
      </c>
      <c r="U8" s="72">
        <f>IF(RES_hh_tesh_in!U8=0,0,RES_hh_tesh_in!U8/RES_summary!U$21)</f>
        <v>53.313787686547094</v>
      </c>
      <c r="V8" s="72">
        <f>IF(RES_hh_tesh_in!V8=0,0,RES_hh_tesh_in!V8/RES_summary!V$21)</f>
        <v>46.28932211007816</v>
      </c>
      <c r="W8" s="72">
        <f>IF(RES_hh_tesh_in!W8=0,0,RES_hh_tesh_in!W8/RES_summary!W$21)</f>
        <v>49.842076543632452</v>
      </c>
      <c r="X8" s="72">
        <f>IF(RES_hh_tesh_in!X8=0,0,RES_hh_tesh_in!X8/RES_summary!X$21)</f>
        <v>34.704911231447028</v>
      </c>
      <c r="Y8" s="72">
        <f>IF(RES_hh_tesh_in!Y8=0,0,RES_hh_tesh_in!Y8/RES_summary!Y$21)</f>
        <v>25.23177939040924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103.28978476750551</v>
      </c>
      <c r="D9" s="72">
        <f>IF(RES_hh_tesh_in!D9=0,0,RES_hh_tesh_in!D9/RES_summary!D$21)</f>
        <v>97.677478042134481</v>
      </c>
      <c r="E9" s="72">
        <f>IF(RES_hh_tesh_in!E9=0,0,RES_hh_tesh_in!E9/RES_summary!E$21)</f>
        <v>101.27694278132819</v>
      </c>
      <c r="F9" s="72">
        <f>IF(RES_hh_tesh_in!F9=0,0,RES_hh_tesh_in!F9/RES_summary!F$21)</f>
        <v>90.978695156897984</v>
      </c>
      <c r="G9" s="72">
        <f>IF(RES_hh_tesh_in!G9=0,0,RES_hh_tesh_in!G9/RES_summary!G$21)</f>
        <v>81.791429948710885</v>
      </c>
      <c r="H9" s="72">
        <f>IF(RES_hh_tesh_in!H9=0,0,RES_hh_tesh_in!H9/RES_summary!H$21)</f>
        <v>89.11821957978681</v>
      </c>
      <c r="I9" s="72">
        <f>IF(RES_hh_tesh_in!I9=0,0,RES_hh_tesh_in!I9/RES_summary!I$21)</f>
        <v>80.670666686869808</v>
      </c>
      <c r="J9" s="72">
        <f>IF(RES_hh_tesh_in!J9=0,0,RES_hh_tesh_in!J9/RES_summary!J$21)</f>
        <v>93.181271609489315</v>
      </c>
      <c r="K9" s="72">
        <f>IF(RES_hh_tesh_in!K9=0,0,RES_hh_tesh_in!K9/RES_summary!K$21)</f>
        <v>74.824538131521024</v>
      </c>
      <c r="L9" s="72">
        <f>IF(RES_hh_tesh_in!L9=0,0,RES_hh_tesh_in!L9/RES_summary!L$21)</f>
        <v>82.893788381605162</v>
      </c>
      <c r="M9" s="72">
        <f>IF(RES_hh_tesh_in!M9=0,0,RES_hh_tesh_in!M9/RES_summary!M$21)</f>
        <v>68.943146207582643</v>
      </c>
      <c r="N9" s="72">
        <f>IF(RES_hh_tesh_in!N9=0,0,RES_hh_tesh_in!N9/RES_summary!N$21)</f>
        <v>80.764528880943914</v>
      </c>
      <c r="O9" s="72">
        <f>IF(RES_hh_tesh_in!O9=0,0,RES_hh_tesh_in!O9/RES_summary!O$21)</f>
        <v>79.951897031846585</v>
      </c>
      <c r="P9" s="72">
        <f>IF(RES_hh_tesh_in!P9=0,0,RES_hh_tesh_in!P9/RES_summary!P$21)</f>
        <v>0</v>
      </c>
      <c r="Q9" s="72">
        <f>IF(RES_hh_tesh_in!Q9=0,0,RES_hh_tesh_in!Q9/RES_summary!Q$21)</f>
        <v>61.154270987414918</v>
      </c>
      <c r="R9" s="72">
        <f>IF(RES_hh_tesh_in!R9=0,0,RES_hh_tesh_in!R9/RES_summary!R$21)</f>
        <v>60.460757315867355</v>
      </c>
      <c r="S9" s="72">
        <f>IF(RES_hh_tesh_in!S9=0,0,RES_hh_tesh_in!S9/RES_summary!S$21)</f>
        <v>60.044590265205116</v>
      </c>
      <c r="T9" s="72">
        <f>IF(RES_hh_tesh_in!T9=0,0,RES_hh_tesh_in!T9/RES_summary!T$21)</f>
        <v>58.38930894086355</v>
      </c>
      <c r="U9" s="72">
        <f>IF(RES_hh_tesh_in!U9=0,0,RES_hh_tesh_in!U9/RES_summary!U$21)</f>
        <v>55.24536347450104</v>
      </c>
      <c r="V9" s="72">
        <f>IF(RES_hh_tesh_in!V9=0,0,RES_hh_tesh_in!V9/RES_summary!V$21)</f>
        <v>45.262719458322131</v>
      </c>
      <c r="W9" s="72">
        <f>IF(RES_hh_tesh_in!W9=0,0,RES_hh_tesh_in!W9/RES_summary!W$21)</f>
        <v>48.008545967496374</v>
      </c>
      <c r="X9" s="72">
        <f>IF(RES_hh_tesh_in!X9=0,0,RES_hh_tesh_in!X9/RES_summary!X$21)</f>
        <v>41.693141635127873</v>
      </c>
      <c r="Y9" s="72">
        <f>IF(RES_hh_tesh_in!Y9=0,0,RES_hh_tesh_in!Y9/RES_summary!Y$21)</f>
        <v>24.694283329266362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81.140235551489795</v>
      </c>
      <c r="F10" s="72">
        <f>IF(RES_hh_tesh_in!F10=0,0,RES_hh_tesh_in!F10/RES_summary!F$21)</f>
        <v>111.27744991982297</v>
      </c>
      <c r="G10" s="72">
        <f>IF(RES_hh_tesh_in!G10=0,0,RES_hh_tesh_in!G10/RES_summary!G$21)</f>
        <v>92.527788490896612</v>
      </c>
      <c r="H10" s="72">
        <f>IF(RES_hh_tesh_in!H10=0,0,RES_hh_tesh_in!H10/RES_summary!H$21)</f>
        <v>87.574350993613308</v>
      </c>
      <c r="I10" s="72">
        <f>IF(RES_hh_tesh_in!I10=0,0,RES_hh_tesh_in!I10/RES_summary!I$21)</f>
        <v>68.250428761582526</v>
      </c>
      <c r="J10" s="72">
        <f>IF(RES_hh_tesh_in!J10=0,0,RES_hh_tesh_in!J10/RES_summary!J$21)</f>
        <v>76.802165860317871</v>
      </c>
      <c r="K10" s="72">
        <f>IF(RES_hh_tesh_in!K10=0,0,RES_hh_tesh_in!K10/RES_summary!K$21)</f>
        <v>71.554543851028512</v>
      </c>
      <c r="L10" s="72">
        <f>IF(RES_hh_tesh_in!L10=0,0,RES_hh_tesh_in!L10/RES_summary!L$21)</f>
        <v>85.031293349520013</v>
      </c>
      <c r="M10" s="72">
        <f>IF(RES_hh_tesh_in!M10=0,0,RES_hh_tesh_in!M10/RES_summary!M$21)</f>
        <v>71.417917316478963</v>
      </c>
      <c r="N10" s="72">
        <f>IF(RES_hh_tesh_in!N10=0,0,RES_hh_tesh_in!N10/RES_summary!N$21)</f>
        <v>79.289619451099369</v>
      </c>
      <c r="O10" s="72">
        <f>IF(RES_hh_tesh_in!O10=0,0,RES_hh_tesh_in!O10/RES_summary!O$21)</f>
        <v>73.72407414234921</v>
      </c>
      <c r="P10" s="72">
        <f>IF(RES_hh_tesh_in!P10=0,0,RES_hh_tesh_in!P10/RES_summary!P$21)</f>
        <v>59.014062279428941</v>
      </c>
      <c r="Q10" s="72">
        <f>IF(RES_hh_tesh_in!Q10=0,0,RES_hh_tesh_in!Q10/RES_summary!Q$21)</f>
        <v>58.955611803644636</v>
      </c>
      <c r="R10" s="72">
        <f>IF(RES_hh_tesh_in!R10=0,0,RES_hh_tesh_in!R10/RES_summary!R$21)</f>
        <v>73.615977698592999</v>
      </c>
      <c r="S10" s="72">
        <f>IF(RES_hh_tesh_in!S10=0,0,RES_hh_tesh_in!S10/RES_summary!S$21)</f>
        <v>66.204127772648363</v>
      </c>
      <c r="T10" s="72">
        <f>IF(RES_hh_tesh_in!T10=0,0,RES_hh_tesh_in!T10/RES_summary!T$21)</f>
        <v>50.23574000377986</v>
      </c>
      <c r="U10" s="72">
        <f>IF(RES_hh_tesh_in!U10=0,0,RES_hh_tesh_in!U10/RES_summary!U$21)</f>
        <v>49.740022715326724</v>
      </c>
      <c r="V10" s="72">
        <f>IF(RES_hh_tesh_in!V10=0,0,RES_hh_tesh_in!V10/RES_summary!V$21)</f>
        <v>39.952093355304115</v>
      </c>
      <c r="W10" s="72">
        <f>IF(RES_hh_tesh_in!W10=0,0,RES_hh_tesh_in!W10/RES_summary!W$21)</f>
        <v>52.478136958434895</v>
      </c>
      <c r="X10" s="72">
        <f>IF(RES_hh_tesh_in!X10=0,0,RES_hh_tesh_in!X10/RES_summary!X$21)</f>
        <v>36.24597928599367</v>
      </c>
      <c r="Y10" s="72">
        <f>IF(RES_hh_tesh_in!Y10=0,0,RES_hh_tesh_in!Y10/RES_summary!Y$21)</f>
        <v>28.26534581003941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105.07398315341545</v>
      </c>
      <c r="D11" s="72">
        <f>IF(RES_hh_tesh_in!D11=0,0,RES_hh_tesh_in!D11/RES_summary!D$21)</f>
        <v>105.84931709010441</v>
      </c>
      <c r="E11" s="72">
        <f>IF(RES_hh_tesh_in!E11=0,0,RES_hh_tesh_in!E11/RES_summary!E$21)</f>
        <v>91.103964137419197</v>
      </c>
      <c r="F11" s="72">
        <f>IF(RES_hh_tesh_in!F11=0,0,RES_hh_tesh_in!F11/RES_summary!F$21)</f>
        <v>95.314416065835331</v>
      </c>
      <c r="G11" s="72">
        <f>IF(RES_hh_tesh_in!G11=0,0,RES_hh_tesh_in!G11/RES_summary!G$21)</f>
        <v>92.501183715292669</v>
      </c>
      <c r="H11" s="72">
        <f>IF(RES_hh_tesh_in!H11=0,0,RES_hh_tesh_in!H11/RES_summary!H$21)</f>
        <v>88.069344207979555</v>
      </c>
      <c r="I11" s="72">
        <f>IF(RES_hh_tesh_in!I11=0,0,RES_hh_tesh_in!I11/RES_summary!I$21)</f>
        <v>78.801445101578949</v>
      </c>
      <c r="J11" s="72">
        <f>IF(RES_hh_tesh_in!J11=0,0,RES_hh_tesh_in!J11/RES_summary!J$21)</f>
        <v>85.869232826918733</v>
      </c>
      <c r="K11" s="72">
        <f>IF(RES_hh_tesh_in!K11=0,0,RES_hh_tesh_in!K11/RES_summary!K$21)</f>
        <v>77.544113853237903</v>
      </c>
      <c r="L11" s="72">
        <f>IF(RES_hh_tesh_in!L11=0,0,RES_hh_tesh_in!L11/RES_summary!L$21)</f>
        <v>84.076599289254204</v>
      </c>
      <c r="M11" s="72">
        <f>IF(RES_hh_tesh_in!M11=0,0,RES_hh_tesh_in!M11/RES_summary!M$21)</f>
        <v>71.148845220617488</v>
      </c>
      <c r="N11" s="72">
        <f>IF(RES_hh_tesh_in!N11=0,0,RES_hh_tesh_in!N11/RES_summary!N$21)</f>
        <v>60.795864625747349</v>
      </c>
      <c r="O11" s="72">
        <f>IF(RES_hh_tesh_in!O11=0,0,RES_hh_tesh_in!O11/RES_summary!O$21)</f>
        <v>79.211344359356076</v>
      </c>
      <c r="P11" s="72">
        <f>IF(RES_hh_tesh_in!P11=0,0,RES_hh_tesh_in!P11/RES_summary!P$21)</f>
        <v>59.833729111177085</v>
      </c>
      <c r="Q11" s="72">
        <f>IF(RES_hh_tesh_in!Q11=0,0,RES_hh_tesh_in!Q11/RES_summary!Q$21)</f>
        <v>61.048902659957207</v>
      </c>
      <c r="R11" s="72">
        <f>IF(RES_hh_tesh_in!R11=0,0,RES_hh_tesh_in!R11/RES_summary!R$21)</f>
        <v>66.409802722520453</v>
      </c>
      <c r="S11" s="72">
        <f>IF(RES_hh_tesh_in!S11=0,0,RES_hh_tesh_in!S11/RES_summary!S$21)</f>
        <v>64.644507293703242</v>
      </c>
      <c r="T11" s="72">
        <f>IF(RES_hh_tesh_in!T11=0,0,RES_hh_tesh_in!T11/RES_summary!T$21)</f>
        <v>52.332273524723639</v>
      </c>
      <c r="U11" s="72">
        <f>IF(RES_hh_tesh_in!U11=0,0,RES_hh_tesh_in!U11/RES_summary!U$21)</f>
        <v>53.543733927661592</v>
      </c>
      <c r="V11" s="72">
        <f>IF(RES_hh_tesh_in!V11=0,0,RES_hh_tesh_in!V11/RES_summary!V$21)</f>
        <v>48.361116794454261</v>
      </c>
      <c r="W11" s="72">
        <f>IF(RES_hh_tesh_in!W11=0,0,RES_hh_tesh_in!W11/RES_summary!W$21)</f>
        <v>45.073719923789362</v>
      </c>
      <c r="X11" s="72">
        <f>IF(RES_hh_tesh_in!X11=0,0,RES_hh_tesh_in!X11/RES_summary!X$21)</f>
        <v>34.490905935627708</v>
      </c>
      <c r="Y11" s="72">
        <f>IF(RES_hh_tesh_in!Y11=0,0,RES_hh_tesh_in!Y11/RES_summary!Y$21)</f>
        <v>25.508273684501365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103.7610386347164</v>
      </c>
      <c r="D12" s="72">
        <f>IF(RES_hh_tesh_in!D12=0,0,RES_hh_tesh_in!D12/RES_summary!D$21)</f>
        <v>103.35105397775443</v>
      </c>
      <c r="E12" s="72">
        <f>IF(RES_hh_tesh_in!E12=0,0,RES_hh_tesh_in!E12/RES_summary!E$21)</f>
        <v>103.65198101614861</v>
      </c>
      <c r="F12" s="72">
        <f>IF(RES_hh_tesh_in!F12=0,0,RES_hh_tesh_in!F12/RES_summary!F$21)</f>
        <v>90.959140327163809</v>
      </c>
      <c r="G12" s="72">
        <f>IF(RES_hh_tesh_in!G12=0,0,RES_hh_tesh_in!G12/RES_summary!G$21)</f>
        <v>82.377503872174003</v>
      </c>
      <c r="H12" s="72">
        <f>IF(RES_hh_tesh_in!H12=0,0,RES_hh_tesh_in!H12/RES_summary!H$21)</f>
        <v>84.107209872333542</v>
      </c>
      <c r="I12" s="72">
        <f>IF(RES_hh_tesh_in!I12=0,0,RES_hh_tesh_in!I12/RES_summary!I$21)</f>
        <v>81.130009979665545</v>
      </c>
      <c r="J12" s="72">
        <f>IF(RES_hh_tesh_in!J12=0,0,RES_hh_tesh_in!J12/RES_summary!J$21)</f>
        <v>87.282155172902151</v>
      </c>
      <c r="K12" s="72">
        <f>IF(RES_hh_tesh_in!K12=0,0,RES_hh_tesh_in!K12/RES_summary!K$21)</f>
        <v>80.979182391441242</v>
      </c>
      <c r="L12" s="72">
        <f>IF(RES_hh_tesh_in!L12=0,0,RES_hh_tesh_in!L12/RES_summary!L$21)</f>
        <v>78.810017892673685</v>
      </c>
      <c r="M12" s="72">
        <f>IF(RES_hh_tesh_in!M12=0,0,RES_hh_tesh_in!M12/RES_summary!M$21)</f>
        <v>74.097682177743195</v>
      </c>
      <c r="N12" s="72">
        <f>IF(RES_hh_tesh_in!N12=0,0,RES_hh_tesh_in!N12/RES_summary!N$21)</f>
        <v>73.50947254262546</v>
      </c>
      <c r="O12" s="72">
        <f>IF(RES_hh_tesh_in!O12=0,0,RES_hh_tesh_in!O12/RES_summary!O$21)</f>
        <v>70.910743453307958</v>
      </c>
      <c r="P12" s="72">
        <f>IF(RES_hh_tesh_in!P12=0,0,RES_hh_tesh_in!P12/RES_summary!P$21)</f>
        <v>64.962123026934336</v>
      </c>
      <c r="Q12" s="72">
        <f>IF(RES_hh_tesh_in!Q12=0,0,RES_hh_tesh_in!Q12/RES_summary!Q$21)</f>
        <v>62.193452546572452</v>
      </c>
      <c r="R12" s="72">
        <f>IF(RES_hh_tesh_in!R12=0,0,RES_hh_tesh_in!R12/RES_summary!R$21)</f>
        <v>63.373686544455929</v>
      </c>
      <c r="S12" s="72">
        <f>IF(RES_hh_tesh_in!S12=0,0,RES_hh_tesh_in!S12/RES_summary!S$21)</f>
        <v>61.984509483792294</v>
      </c>
      <c r="T12" s="72">
        <f>IF(RES_hh_tesh_in!T12=0,0,RES_hh_tesh_in!T12/RES_summary!T$21)</f>
        <v>57.931589430555512</v>
      </c>
      <c r="U12" s="72">
        <f>IF(RES_hh_tesh_in!U12=0,0,RES_hh_tesh_in!U12/RES_summary!U$21)</f>
        <v>53.936444710379064</v>
      </c>
      <c r="V12" s="72">
        <f>IF(RES_hh_tesh_in!V12=0,0,RES_hh_tesh_in!V12/RES_summary!V$21)</f>
        <v>48.765789055490792</v>
      </c>
      <c r="W12" s="72">
        <f>IF(RES_hh_tesh_in!W12=0,0,RES_hh_tesh_in!W12/RES_summary!W$21)</f>
        <v>44.183376061199894</v>
      </c>
      <c r="X12" s="72">
        <f>IF(RES_hh_tesh_in!X12=0,0,RES_hh_tesh_in!X12/RES_summary!X$21)</f>
        <v>36.502824532172177</v>
      </c>
      <c r="Y12" s="72">
        <f>IF(RES_hh_tesh_in!Y12=0,0,RES_hh_tesh_in!Y12/RES_summary!Y$21)</f>
        <v>28.900007920727763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106.1355893894479</v>
      </c>
      <c r="D13" s="74">
        <f>IF(RES_hh_tesh_in!D13=0,0,RES_hh_tesh_in!D13/RES_summary!D$21)</f>
        <v>102.21446067976341</v>
      </c>
      <c r="E13" s="74">
        <f>IF(RES_hh_tesh_in!E13=0,0,RES_hh_tesh_in!E13/RES_summary!E$21)</f>
        <v>100.20407473365103</v>
      </c>
      <c r="F13" s="74">
        <f>IF(RES_hh_tesh_in!F13=0,0,RES_hh_tesh_in!F13/RES_summary!F$21)</f>
        <v>93.739216710667776</v>
      </c>
      <c r="G13" s="74">
        <f>IF(RES_hh_tesh_in!G13=0,0,RES_hh_tesh_in!G13/RES_summary!G$21)</f>
        <v>90.415426184682076</v>
      </c>
      <c r="H13" s="74">
        <f>IF(RES_hh_tesh_in!H13=0,0,RES_hh_tesh_in!H13/RES_summary!H$21)</f>
        <v>91.296192193866275</v>
      </c>
      <c r="I13" s="74">
        <f>IF(RES_hh_tesh_in!I13=0,0,RES_hh_tesh_in!I13/RES_summary!I$21)</f>
        <v>77.416529080323244</v>
      </c>
      <c r="J13" s="74">
        <f>IF(RES_hh_tesh_in!J13=0,0,RES_hh_tesh_in!J13/RES_summary!J$21)</f>
        <v>87.096455124950822</v>
      </c>
      <c r="K13" s="74">
        <f>IF(RES_hh_tesh_in!K13=0,0,RES_hh_tesh_in!K13/RES_summary!K$21)</f>
        <v>77.804764192076718</v>
      </c>
      <c r="L13" s="74">
        <f>IF(RES_hh_tesh_in!L13=0,0,RES_hh_tesh_in!L13/RES_summary!L$21)</f>
        <v>82.847605149928413</v>
      </c>
      <c r="M13" s="74">
        <f>IF(RES_hh_tesh_in!M13=0,0,RES_hh_tesh_in!M13/RES_summary!M$21)</f>
        <v>68.41547988303931</v>
      </c>
      <c r="N13" s="74">
        <f>IF(RES_hh_tesh_in!N13=0,0,RES_hh_tesh_in!N13/RES_summary!N$21)</f>
        <v>72.627416369016686</v>
      </c>
      <c r="O13" s="74">
        <f>IF(RES_hh_tesh_in!O13=0,0,RES_hh_tesh_in!O13/RES_summary!O$21)</f>
        <v>77.613412114363982</v>
      </c>
      <c r="P13" s="74">
        <f>IF(RES_hh_tesh_in!P13=0,0,RES_hh_tesh_in!P13/RES_summary!P$21)</f>
        <v>60.378343662060416</v>
      </c>
      <c r="Q13" s="74">
        <f>IF(RES_hh_tesh_in!Q13=0,0,RES_hh_tesh_in!Q13/RES_summary!Q$21)</f>
        <v>60.768167591030455</v>
      </c>
      <c r="R13" s="74">
        <f>IF(RES_hh_tesh_in!R13=0,0,RES_hh_tesh_in!R13/RES_summary!R$21)</f>
        <v>63.11858723698149</v>
      </c>
      <c r="S13" s="74">
        <f>IF(RES_hh_tesh_in!S13=0,0,RES_hh_tesh_in!S13/RES_summary!S$21)</f>
        <v>63.611535464585799</v>
      </c>
      <c r="T13" s="74">
        <f>IF(RES_hh_tesh_in!T13=0,0,RES_hh_tesh_in!T13/RES_summary!T$21)</f>
        <v>57.880949186453826</v>
      </c>
      <c r="U13" s="74">
        <f>IF(RES_hh_tesh_in!U13=0,0,RES_hh_tesh_in!U13/RES_summary!U$21)</f>
        <v>51.993412988119104</v>
      </c>
      <c r="V13" s="74">
        <f>IF(RES_hh_tesh_in!V13=0,0,RES_hh_tesh_in!V13/RES_summary!V$21)</f>
        <v>46.017678743795265</v>
      </c>
      <c r="W13" s="74">
        <f>IF(RES_hh_tesh_in!W13=0,0,RES_hh_tesh_in!W13/RES_summary!W$21)</f>
        <v>42.679811809790046</v>
      </c>
      <c r="X13" s="74">
        <f>IF(RES_hh_tesh_in!X13=0,0,RES_hh_tesh_in!X13/RES_summary!X$21)</f>
        <v>37.274019047352951</v>
      </c>
      <c r="Y13" s="74">
        <f>IF(RES_hh_tesh_in!Y13=0,0,RES_hh_tesh_in!Y13/RES_summary!Y$21)</f>
        <v>25.104448855771981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2.1469919515762652</v>
      </c>
      <c r="D14" s="76">
        <f>IF(RES_hh_tesh_in!D14=0,0,RES_hh_tesh_in!D14/RES_summary!D$21)</f>
        <v>1.9300001750577738</v>
      </c>
      <c r="E14" s="76">
        <f>IF(RES_hh_tesh_in!E14=0,0,RES_hh_tesh_in!E14/RES_summary!E$21)</f>
        <v>1.8286477528533218</v>
      </c>
      <c r="F14" s="76">
        <f>IF(RES_hh_tesh_in!F14=0,0,RES_hh_tesh_in!F14/RES_summary!F$21)</f>
        <v>1.5649067272674131</v>
      </c>
      <c r="G14" s="76">
        <f>IF(RES_hh_tesh_in!G14=0,0,RES_hh_tesh_in!G14/RES_summary!G$21)</f>
        <v>1.4875331011176707</v>
      </c>
      <c r="H14" s="76">
        <f>IF(RES_hh_tesh_in!H14=0,0,RES_hh_tesh_in!H14/RES_summary!H$21)</f>
        <v>1.5402868168363537</v>
      </c>
      <c r="I14" s="76">
        <f>IF(RES_hh_tesh_in!I14=0,0,RES_hh_tesh_in!I14/RES_summary!I$21)</f>
        <v>1.1653624320214522</v>
      </c>
      <c r="J14" s="76">
        <f>IF(RES_hh_tesh_in!J14=0,0,RES_hh_tesh_in!J14/RES_summary!J$21)</f>
        <v>1.5407805683195523</v>
      </c>
      <c r="K14" s="76">
        <f>IF(RES_hh_tesh_in!K14=0,0,RES_hh_tesh_in!K14/RES_summary!K$21)</f>
        <v>1.301932637940902</v>
      </c>
      <c r="L14" s="76">
        <f>IF(RES_hh_tesh_in!L14=0,0,RES_hh_tesh_in!L14/RES_summary!L$21)</f>
        <v>1.3852118871019294</v>
      </c>
      <c r="M14" s="76">
        <f>IF(RES_hh_tesh_in!M14=0,0,RES_hh_tesh_in!M14/RES_summary!M$21)</f>
        <v>1.0619968007407723</v>
      </c>
      <c r="N14" s="76">
        <f>IF(RES_hh_tesh_in!N14=0,0,RES_hh_tesh_in!N14/RES_summary!N$21)</f>
        <v>1.1768663781088273</v>
      </c>
      <c r="O14" s="76">
        <f>IF(RES_hh_tesh_in!O14=0,0,RES_hh_tesh_in!O14/RES_summary!O$21)</f>
        <v>1.2652847385679653</v>
      </c>
      <c r="P14" s="76">
        <f>IF(RES_hh_tesh_in!P14=0,0,RES_hh_tesh_in!P14/RES_summary!P$21)</f>
        <v>0.98875988343492183</v>
      </c>
      <c r="Q14" s="76">
        <f>IF(RES_hh_tesh_in!Q14=0,0,RES_hh_tesh_in!Q14/RES_summary!Q$21)</f>
        <v>0.98377777863791704</v>
      </c>
      <c r="R14" s="76">
        <f>IF(RES_hh_tesh_in!R14=0,0,RES_hh_tesh_in!R14/RES_summary!R$21)</f>
        <v>1.1054007066784213</v>
      </c>
      <c r="S14" s="76">
        <f>IF(RES_hh_tesh_in!S14=0,0,RES_hh_tesh_in!S14/RES_summary!S$21)</f>
        <v>0.98709875128541968</v>
      </c>
      <c r="T14" s="76">
        <f>IF(RES_hh_tesh_in!T14=0,0,RES_hh_tesh_in!T14/RES_summary!T$21)</f>
        <v>0.94190122617617122</v>
      </c>
      <c r="U14" s="76">
        <f>IF(RES_hh_tesh_in!U14=0,0,RES_hh_tesh_in!U14/RES_summary!U$21)</f>
        <v>0.84375257679546856</v>
      </c>
      <c r="V14" s="76">
        <f>IF(RES_hh_tesh_in!V14=0,0,RES_hh_tesh_in!V14/RES_summary!V$21)</f>
        <v>0.72637184809686361</v>
      </c>
      <c r="W14" s="76">
        <f>IF(RES_hh_tesh_in!W14=0,0,RES_hh_tesh_in!W14/RES_summary!W$21)</f>
        <v>0.66154325398420855</v>
      </c>
      <c r="X14" s="76">
        <f>IF(RES_hh_tesh_in!X14=0,0,RES_hh_tesh_in!X14/RES_summary!X$21)</f>
        <v>0.54615655177528999</v>
      </c>
      <c r="Y14" s="76">
        <f>IF(RES_hh_tesh_in!Y14=0,0,RES_hh_tesh_in!Y14/RES_summary!Y$21)</f>
        <v>0.376718826030153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3.4256072800738557E-2</v>
      </c>
      <c r="D15" s="69">
        <f>IF(RES_hh_tesh_in!D15=0,0,RES_hh_tesh_in!D15/RES_summary!D$21)</f>
        <v>2.7425115562630744E-2</v>
      </c>
      <c r="E15" s="69">
        <f>IF(RES_hh_tesh_in!E15=0,0,RES_hh_tesh_in!E15/RES_summary!E$21)</f>
        <v>0.78383694070702192</v>
      </c>
      <c r="F15" s="69">
        <f>IF(RES_hh_tesh_in!F15=0,0,RES_hh_tesh_in!F15/RES_summary!F$21)</f>
        <v>0.80238490416607233</v>
      </c>
      <c r="G15" s="69">
        <f>IF(RES_hh_tesh_in!G15=0,0,RES_hh_tesh_in!G15/RES_summary!G$21)</f>
        <v>0.88479892647904679</v>
      </c>
      <c r="H15" s="69">
        <f>IF(RES_hh_tesh_in!H15=0,0,RES_hh_tesh_in!H15/RES_summary!H$21)</f>
        <v>2.0883933971940638</v>
      </c>
      <c r="I15" s="69">
        <f>IF(RES_hh_tesh_in!I15=0,0,RES_hh_tesh_in!I15/RES_summary!I$21)</f>
        <v>1.3875060434724016</v>
      </c>
      <c r="J15" s="69">
        <f>IF(RES_hh_tesh_in!J15=0,0,RES_hh_tesh_in!J15/RES_summary!J$21)</f>
        <v>1.3880724146697849</v>
      </c>
      <c r="K15" s="69">
        <f>IF(RES_hh_tesh_in!K15=0,0,RES_hh_tesh_in!K15/RES_summary!K$21)</f>
        <v>1.0868063388061648</v>
      </c>
      <c r="L15" s="69">
        <f>IF(RES_hh_tesh_in!L15=0,0,RES_hh_tesh_in!L15/RES_summary!L$21)</f>
        <v>1.277966647446843</v>
      </c>
      <c r="M15" s="69">
        <f>IF(RES_hh_tesh_in!M15=0,0,RES_hh_tesh_in!M15/RES_summary!M$21)</f>
        <v>1.2027119505958346</v>
      </c>
      <c r="N15" s="69">
        <f>IF(RES_hh_tesh_in!N15=0,0,RES_hh_tesh_in!N15/RES_summary!N$21)</f>
        <v>1.0135641633068313</v>
      </c>
      <c r="O15" s="69">
        <f>IF(RES_hh_tesh_in!O15=0,0,RES_hh_tesh_in!O15/RES_summary!O$21)</f>
        <v>0.96853770509722392</v>
      </c>
      <c r="P15" s="69">
        <f>IF(RES_hh_tesh_in!P15=0,0,RES_hh_tesh_in!P15/RES_summary!P$21)</f>
        <v>0.583831243511436</v>
      </c>
      <c r="Q15" s="69">
        <f>IF(RES_hh_tesh_in!Q15=0,0,RES_hh_tesh_in!Q15/RES_summary!Q$21)</f>
        <v>0.4062522513114516</v>
      </c>
      <c r="R15" s="69">
        <f>IF(RES_hh_tesh_in!R15=0,0,RES_hh_tesh_in!R15/RES_summary!R$21)</f>
        <v>0.25718436895519542</v>
      </c>
      <c r="S15" s="69">
        <f>IF(RES_hh_tesh_in!S15=0,0,RES_hh_tesh_in!S15/RES_summary!S$21)</f>
        <v>0.49298909878644076</v>
      </c>
      <c r="T15" s="69">
        <f>IF(RES_hh_tesh_in!T15=0,0,RES_hh_tesh_in!T15/RES_summary!T$21)</f>
        <v>0.48965294570213252</v>
      </c>
      <c r="U15" s="69">
        <f>IF(RES_hh_tesh_in!U15=0,0,RES_hh_tesh_in!U15/RES_summary!U$21)</f>
        <v>0.54730064283767232</v>
      </c>
      <c r="V15" s="69">
        <f>IF(RES_hh_tesh_in!V15=0,0,RES_hh_tesh_in!V15/RES_summary!V$21)</f>
        <v>0.83194022188354466</v>
      </c>
      <c r="W15" s="69">
        <f>IF(RES_hh_tesh_in!W15=0,0,RES_hh_tesh_in!W15/RES_summary!W$21)</f>
        <v>0.56531443659774927</v>
      </c>
      <c r="X15" s="69">
        <f>IF(RES_hh_tesh_in!X15=0,0,RES_hh_tesh_in!X15/RES_summary!X$21)</f>
        <v>1.4860099749528002</v>
      </c>
      <c r="Y15" s="69">
        <f>IF(RES_hh_tesh_in!Y15=0,0,RES_hh_tesh_in!Y15/RES_summary!Y$21)</f>
        <v>2.4766321186464983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3.4256072800738557E-2</v>
      </c>
      <c r="D16" s="72">
        <f>IF(RES_hh_tesh_in!D16=0,0,RES_hh_tesh_in!D16/RES_summary!D$21)</f>
        <v>2.7425115562630744E-2</v>
      </c>
      <c r="E16" s="72">
        <f>IF(RES_hh_tesh_in!E16=0,0,RES_hh_tesh_in!E16/RES_summary!E$21)</f>
        <v>0.78383694070702192</v>
      </c>
      <c r="F16" s="72">
        <f>IF(RES_hh_tesh_in!F16=0,0,RES_hh_tesh_in!F16/RES_summary!F$21)</f>
        <v>0.80238490416607233</v>
      </c>
      <c r="G16" s="72">
        <f>IF(RES_hh_tesh_in!G16=0,0,RES_hh_tesh_in!G16/RES_summary!G$21)</f>
        <v>0.88479892647904679</v>
      </c>
      <c r="H16" s="72">
        <f>IF(RES_hh_tesh_in!H16=0,0,RES_hh_tesh_in!H16/RES_summary!H$21)</f>
        <v>2.0883933971940638</v>
      </c>
      <c r="I16" s="72">
        <f>IF(RES_hh_tesh_in!I16=0,0,RES_hh_tesh_in!I16/RES_summary!I$21)</f>
        <v>1.3875060434724016</v>
      </c>
      <c r="J16" s="72">
        <f>IF(RES_hh_tesh_in!J16=0,0,RES_hh_tesh_in!J16/RES_summary!J$21)</f>
        <v>1.3880724146697849</v>
      </c>
      <c r="K16" s="72">
        <f>IF(RES_hh_tesh_in!K16=0,0,RES_hh_tesh_in!K16/RES_summary!K$21)</f>
        <v>1.0868063388061648</v>
      </c>
      <c r="L16" s="72">
        <f>IF(RES_hh_tesh_in!L16=0,0,RES_hh_tesh_in!L16/RES_summary!L$21)</f>
        <v>1.277966647446843</v>
      </c>
      <c r="M16" s="72">
        <f>IF(RES_hh_tesh_in!M16=0,0,RES_hh_tesh_in!M16/RES_summary!M$21)</f>
        <v>1.2027119505958346</v>
      </c>
      <c r="N16" s="72">
        <f>IF(RES_hh_tesh_in!N16=0,0,RES_hh_tesh_in!N16/RES_summary!N$21)</f>
        <v>1.0135641633068313</v>
      </c>
      <c r="O16" s="72">
        <f>IF(RES_hh_tesh_in!O16=0,0,RES_hh_tesh_in!O16/RES_summary!O$21)</f>
        <v>0.96853770509722392</v>
      </c>
      <c r="P16" s="72">
        <f>IF(RES_hh_tesh_in!P16=0,0,RES_hh_tesh_in!P16/RES_summary!P$21)</f>
        <v>0.583831243511436</v>
      </c>
      <c r="Q16" s="72">
        <f>IF(RES_hh_tesh_in!Q16=0,0,RES_hh_tesh_in!Q16/RES_summary!Q$21)</f>
        <v>0.4062522513114516</v>
      </c>
      <c r="R16" s="72">
        <f>IF(RES_hh_tesh_in!R16=0,0,RES_hh_tesh_in!R16/RES_summary!R$21)</f>
        <v>0.25718436895519542</v>
      </c>
      <c r="S16" s="72">
        <f>IF(RES_hh_tesh_in!S16=0,0,RES_hh_tesh_in!S16/RES_summary!S$21)</f>
        <v>0.49298909878644076</v>
      </c>
      <c r="T16" s="72">
        <f>IF(RES_hh_tesh_in!T16=0,0,RES_hh_tesh_in!T16/RES_summary!T$21)</f>
        <v>0.48965294570213252</v>
      </c>
      <c r="U16" s="72">
        <f>IF(RES_hh_tesh_in!U16=0,0,RES_hh_tesh_in!U16/RES_summary!U$21)</f>
        <v>0.54730064283767232</v>
      </c>
      <c r="V16" s="72">
        <f>IF(RES_hh_tesh_in!V16=0,0,RES_hh_tesh_in!V16/RES_summary!V$21)</f>
        <v>0.83194022188354466</v>
      </c>
      <c r="W16" s="72">
        <f>IF(RES_hh_tesh_in!W16=0,0,RES_hh_tesh_in!W16/RES_summary!W$21)</f>
        <v>0.56531443659774927</v>
      </c>
      <c r="X16" s="72">
        <f>IF(RES_hh_tesh_in!X16=0,0,RES_hh_tesh_in!X16/RES_summary!X$21)</f>
        <v>1.4860099749528002</v>
      </c>
      <c r="Y16" s="72">
        <f>IF(RES_hh_tesh_in!Y16=0,0,RES_hh_tesh_in!Y16/RES_summary!Y$21)</f>
        <v>2.4766321186464983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15.961338902261607</v>
      </c>
      <c r="D17" s="69">
        <f>IF(RES_hh_tesh_in!D17=0,0,RES_hh_tesh_in!D17/RES_summary!D$21)</f>
        <v>17.869167563853377</v>
      </c>
      <c r="E17" s="69">
        <f>IF(RES_hh_tesh_in!E17=0,0,RES_hh_tesh_in!E17/RES_summary!E$21)</f>
        <v>17.80972917629208</v>
      </c>
      <c r="F17" s="69">
        <f>IF(RES_hh_tesh_in!F17=0,0,RES_hh_tesh_in!F17/RES_summary!F$21)</f>
        <v>17.175603439962607</v>
      </c>
      <c r="G17" s="69">
        <f>IF(RES_hh_tesh_in!G17=0,0,RES_hh_tesh_in!G17/RES_summary!G$21)</f>
        <v>17.709984375147279</v>
      </c>
      <c r="H17" s="69">
        <f>IF(RES_hh_tesh_in!H17=0,0,RES_hh_tesh_in!H17/RES_summary!H$21)</f>
        <v>21.108510471316254</v>
      </c>
      <c r="I17" s="69">
        <f>IF(RES_hh_tesh_in!I17=0,0,RES_hh_tesh_in!I17/RES_summary!I$21)</f>
        <v>21.071492100834416</v>
      </c>
      <c r="J17" s="69">
        <f>IF(RES_hh_tesh_in!J17=0,0,RES_hh_tesh_in!J17/RES_summary!J$21)</f>
        <v>24.485449982336476</v>
      </c>
      <c r="K17" s="69">
        <f>IF(RES_hh_tesh_in!K17=0,0,RES_hh_tesh_in!K17/RES_summary!K$21)</f>
        <v>18.322664273405469</v>
      </c>
      <c r="L17" s="69">
        <f>IF(RES_hh_tesh_in!L17=0,0,RES_hh_tesh_in!L17/RES_summary!L$21)</f>
        <v>16.949637546469109</v>
      </c>
      <c r="M17" s="69">
        <f>IF(RES_hh_tesh_in!M17=0,0,RES_hh_tesh_in!M17/RES_summary!M$21)</f>
        <v>15.504548312524479</v>
      </c>
      <c r="N17" s="69">
        <f>IF(RES_hh_tesh_in!N17=0,0,RES_hh_tesh_in!N17/RES_summary!N$21)</f>
        <v>15.366090122487213</v>
      </c>
      <c r="O17" s="69">
        <f>IF(RES_hh_tesh_in!O17=0,0,RES_hh_tesh_in!O17/RES_summary!O$21)</f>
        <v>13.603519655134853</v>
      </c>
      <c r="P17" s="69">
        <f>IF(RES_hh_tesh_in!P17=0,0,RES_hh_tesh_in!P17/RES_summary!P$21)</f>
        <v>12.775427986683264</v>
      </c>
      <c r="Q17" s="69">
        <f>IF(RES_hh_tesh_in!Q17=0,0,RES_hh_tesh_in!Q17/RES_summary!Q$21)</f>
        <v>13.220734261313677</v>
      </c>
      <c r="R17" s="69">
        <f>IF(RES_hh_tesh_in!R17=0,0,RES_hh_tesh_in!R17/RES_summary!R$21)</f>
        <v>18.697036258599777</v>
      </c>
      <c r="S17" s="69">
        <f>IF(RES_hh_tesh_in!S17=0,0,RES_hh_tesh_in!S17/RES_summary!S$21)</f>
        <v>20.748770897659263</v>
      </c>
      <c r="T17" s="69">
        <f>IF(RES_hh_tesh_in!T17=0,0,RES_hh_tesh_in!T17/RES_summary!T$21)</f>
        <v>20.342044020983998</v>
      </c>
      <c r="U17" s="69">
        <f>IF(RES_hh_tesh_in!U17=0,0,RES_hh_tesh_in!U17/RES_summary!U$21)</f>
        <v>17.181889119502596</v>
      </c>
      <c r="V17" s="69">
        <f>IF(RES_hh_tesh_in!V17=0,0,RES_hh_tesh_in!V17/RES_summary!V$21)</f>
        <v>13.508644999339699</v>
      </c>
      <c r="W17" s="69">
        <f>IF(RES_hh_tesh_in!W17=0,0,RES_hh_tesh_in!W17/RES_summary!W$21)</f>
        <v>22.528614472848375</v>
      </c>
      <c r="X17" s="69">
        <f>IF(RES_hh_tesh_in!X17=0,0,RES_hh_tesh_in!X17/RES_summary!X$21)</f>
        <v>22.885747591454358</v>
      </c>
      <c r="Y17" s="69">
        <f>IF(RES_hh_tesh_in!Y17=0,0,RES_hh_tesh_in!Y17/RES_summary!Y$21)</f>
        <v>20.298108256408195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15.797416054106638</v>
      </c>
      <c r="D19" s="72">
        <f>IF(RES_hh_tesh_in!D19=0,0,RES_hh_tesh_in!D19/RES_summary!D$21)</f>
        <v>17.359810430150059</v>
      </c>
      <c r="E19" s="72">
        <f>IF(RES_hh_tesh_in!E19=0,0,RES_hh_tesh_in!E19/RES_summary!E$21)</f>
        <v>14.566655102683812</v>
      </c>
      <c r="F19" s="72">
        <f>IF(RES_hh_tesh_in!F19=0,0,RES_hh_tesh_in!F19/RES_summary!F$21)</f>
        <v>19.321872377939805</v>
      </c>
      <c r="G19" s="72">
        <f>IF(RES_hh_tesh_in!G19=0,0,RES_hh_tesh_in!G19/RES_summary!G$21)</f>
        <v>17.447016143144882</v>
      </c>
      <c r="H19" s="72">
        <f>IF(RES_hh_tesh_in!H19=0,0,RES_hh_tesh_in!H19/RES_summary!H$21)</f>
        <v>22.418619671262512</v>
      </c>
      <c r="I19" s="72">
        <f>IF(RES_hh_tesh_in!I19=0,0,RES_hh_tesh_in!I19/RES_summary!I$21)</f>
        <v>18.381137730254729</v>
      </c>
      <c r="J19" s="72">
        <f>IF(RES_hh_tesh_in!J19=0,0,RES_hh_tesh_in!J19/RES_summary!J$21)</f>
        <v>24.675380806490832</v>
      </c>
      <c r="K19" s="72">
        <f>IF(RES_hh_tesh_in!K19=0,0,RES_hh_tesh_in!K19/RES_summary!K$21)</f>
        <v>18.083235516167441</v>
      </c>
      <c r="L19" s="72">
        <f>IF(RES_hh_tesh_in!L19=0,0,RES_hh_tesh_in!L19/RES_summary!L$21)</f>
        <v>17.033173544294886</v>
      </c>
      <c r="M19" s="72">
        <f>IF(RES_hh_tesh_in!M19=0,0,RES_hh_tesh_in!M19/RES_summary!M$21)</f>
        <v>16.565674202916703</v>
      </c>
      <c r="N19" s="72">
        <f>IF(RES_hh_tesh_in!N19=0,0,RES_hh_tesh_in!N19/RES_summary!N$21)</f>
        <v>15.283332825994993</v>
      </c>
      <c r="O19" s="72">
        <f>IF(RES_hh_tesh_in!O19=0,0,RES_hh_tesh_in!O19/RES_summary!O$21)</f>
        <v>12.676559072755312</v>
      </c>
      <c r="P19" s="72">
        <f>IF(RES_hh_tesh_in!P19=0,0,RES_hh_tesh_in!P19/RES_summary!P$21)</f>
        <v>12.980892300410574</v>
      </c>
      <c r="Q19" s="72">
        <f>IF(RES_hh_tesh_in!Q19=0,0,RES_hh_tesh_in!Q19/RES_summary!Q$21)</f>
        <v>10.705637843640321</v>
      </c>
      <c r="R19" s="72">
        <f>IF(RES_hh_tesh_in!R19=0,0,RES_hh_tesh_in!R19/RES_summary!R$21)</f>
        <v>19.110010516920592</v>
      </c>
      <c r="S19" s="72">
        <f>IF(RES_hh_tesh_in!S19=0,0,RES_hh_tesh_in!S19/RES_summary!S$21)</f>
        <v>17.074503366444894</v>
      </c>
      <c r="T19" s="72">
        <f>IF(RES_hh_tesh_in!T19=0,0,RES_hh_tesh_in!T19/RES_summary!T$21)</f>
        <v>22.076270524919405</v>
      </c>
      <c r="U19" s="72">
        <f>IF(RES_hh_tesh_in!U19=0,0,RES_hh_tesh_in!U19/RES_summary!U$21)</f>
        <v>17.266036639297909</v>
      </c>
      <c r="V19" s="72">
        <f>IF(RES_hh_tesh_in!V19=0,0,RES_hh_tesh_in!V19/RES_summary!V$21)</f>
        <v>15.041177299911007</v>
      </c>
      <c r="W19" s="72">
        <f>IF(RES_hh_tesh_in!W19=0,0,RES_hh_tesh_in!W19/RES_summary!W$21)</f>
        <v>21.99168285751086</v>
      </c>
      <c r="X19" s="72">
        <f>IF(RES_hh_tesh_in!X19=0,0,RES_hh_tesh_in!X19/RES_summary!X$21)</f>
        <v>24.630100180170924</v>
      </c>
      <c r="Y19" s="72">
        <f>IF(RES_hh_tesh_in!Y19=0,0,RES_hh_tesh_in!Y19/RES_summary!Y$21)</f>
        <v>17.803878258781808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16.693195024145311</v>
      </c>
      <c r="D20" s="72">
        <f>IF(RES_hh_tesh_in!D20=0,0,RES_hh_tesh_in!D20/RES_summary!D$21)</f>
        <v>17.663937746526365</v>
      </c>
      <c r="E20" s="72">
        <f>IF(RES_hh_tesh_in!E20=0,0,RES_hh_tesh_in!E20/RES_summary!E$21)</f>
        <v>17.718361187651603</v>
      </c>
      <c r="F20" s="72">
        <f>IF(RES_hh_tesh_in!F20=0,0,RES_hh_tesh_in!F20/RES_summary!F$21)</f>
        <v>16.566926624898777</v>
      </c>
      <c r="G20" s="72">
        <f>IF(RES_hh_tesh_in!G20=0,0,RES_hh_tesh_in!G20/RES_summary!G$21)</f>
        <v>17.845670833317651</v>
      </c>
      <c r="H20" s="72">
        <f>IF(RES_hh_tesh_in!H20=0,0,RES_hh_tesh_in!H20/RES_summary!H$21)</f>
        <v>22.96381957522318</v>
      </c>
      <c r="I20" s="72">
        <f>IF(RES_hh_tesh_in!I20=0,0,RES_hh_tesh_in!I20/RES_summary!I$21)</f>
        <v>16.679282059702718</v>
      </c>
      <c r="J20" s="72">
        <f>IF(RES_hh_tesh_in!J20=0,0,RES_hh_tesh_in!J20/RES_summary!J$21)</f>
        <v>25.955829593287543</v>
      </c>
      <c r="K20" s="72">
        <f>IF(RES_hh_tesh_in!K20=0,0,RES_hh_tesh_in!K20/RES_summary!K$21)</f>
        <v>18.585255863733526</v>
      </c>
      <c r="L20" s="72">
        <f>IF(RES_hh_tesh_in!L20=0,0,RES_hh_tesh_in!L20/RES_summary!L$21)</f>
        <v>16.521587949134741</v>
      </c>
      <c r="M20" s="72">
        <f>IF(RES_hh_tesh_in!M20=0,0,RES_hh_tesh_in!M20/RES_summary!M$21)</f>
        <v>15.314762188021588</v>
      </c>
      <c r="N20" s="72">
        <f>IF(RES_hh_tesh_in!N20=0,0,RES_hh_tesh_in!N20/RES_summary!N$21)</f>
        <v>16.096201107908954</v>
      </c>
      <c r="O20" s="72">
        <f>IF(RES_hh_tesh_in!O20=0,0,RES_hh_tesh_in!O20/RES_summary!O$21)</f>
        <v>12.250800685799272</v>
      </c>
      <c r="P20" s="72">
        <f>IF(RES_hh_tesh_in!P20=0,0,RES_hh_tesh_in!P20/RES_summary!P$21)</f>
        <v>12.504003315481343</v>
      </c>
      <c r="Q20" s="72">
        <f>IF(RES_hh_tesh_in!Q20=0,0,RES_hh_tesh_in!Q20/RES_summary!Q$21)</f>
        <v>13.136639127772094</v>
      </c>
      <c r="R20" s="72">
        <f>IF(RES_hh_tesh_in!R20=0,0,RES_hh_tesh_in!R20/RES_summary!R$21)</f>
        <v>17.586123957273394</v>
      </c>
      <c r="S20" s="72">
        <f>IF(RES_hh_tesh_in!S20=0,0,RES_hh_tesh_in!S20/RES_summary!S$21)</f>
        <v>20.990758884837785</v>
      </c>
      <c r="T20" s="72">
        <f>IF(RES_hh_tesh_in!T20=0,0,RES_hh_tesh_in!T20/RES_summary!T$21)</f>
        <v>17.856420131291099</v>
      </c>
      <c r="U20" s="72">
        <f>IF(RES_hh_tesh_in!U20=0,0,RES_hh_tesh_in!U20/RES_summary!U$21)</f>
        <v>18.10340410699871</v>
      </c>
      <c r="V20" s="72">
        <f>IF(RES_hh_tesh_in!V20=0,0,RES_hh_tesh_in!V20/RES_summary!V$21)</f>
        <v>16.694563292544544</v>
      </c>
      <c r="W20" s="72">
        <f>IF(RES_hh_tesh_in!W20=0,0,RES_hh_tesh_in!W20/RES_summary!W$21)</f>
        <v>16.184324612370879</v>
      </c>
      <c r="X20" s="72">
        <f>IF(RES_hh_tesh_in!X20=0,0,RES_hh_tesh_in!X20/RES_summary!X$21)</f>
        <v>23.018781543429771</v>
      </c>
      <c r="Y20" s="72">
        <f>IF(RES_hh_tesh_in!Y20=0,0,RES_hh_tesh_in!Y20/RES_summary!Y$21)</f>
        <v>21.228472103403661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15.74241175117484</v>
      </c>
      <c r="D21" s="72">
        <f>IF(RES_hh_tesh_in!D21=0,0,RES_hh_tesh_in!D21/RES_summary!D$21)</f>
        <v>17.87709432070108</v>
      </c>
      <c r="E21" s="72">
        <f>IF(RES_hh_tesh_in!E21=0,0,RES_hh_tesh_in!E21/RES_summary!E$21)</f>
        <v>17.839873297571945</v>
      </c>
      <c r="F21" s="72">
        <f>IF(RES_hh_tesh_in!F21=0,0,RES_hh_tesh_in!F21/RES_summary!F$21)</f>
        <v>17.265290657328674</v>
      </c>
      <c r="G21" s="72">
        <f>IF(RES_hh_tesh_in!G21=0,0,RES_hh_tesh_in!G21/RES_summary!G$21)</f>
        <v>17.750473922410045</v>
      </c>
      <c r="H21" s="72">
        <f>IF(RES_hh_tesh_in!H21=0,0,RES_hh_tesh_in!H21/RES_summary!H$21)</f>
        <v>20.4649532834223</v>
      </c>
      <c r="I21" s="72">
        <f>IF(RES_hh_tesh_in!I21=0,0,RES_hh_tesh_in!I21/RES_summary!I$21)</f>
        <v>21.325577841820547</v>
      </c>
      <c r="J21" s="72">
        <f>IF(RES_hh_tesh_in!J21=0,0,RES_hh_tesh_in!J21/RES_summary!J$21)</f>
        <v>23.77663338086575</v>
      </c>
      <c r="K21" s="72">
        <f>IF(RES_hh_tesh_in!K21=0,0,RES_hh_tesh_in!K21/RES_summary!K$21)</f>
        <v>18.186192266605357</v>
      </c>
      <c r="L21" s="72">
        <f>IF(RES_hh_tesh_in!L21=0,0,RES_hh_tesh_in!L21/RES_summary!L$21)</f>
        <v>17.21939209170225</v>
      </c>
      <c r="M21" s="72">
        <f>IF(RES_hh_tesh_in!M21=0,0,RES_hh_tesh_in!M21/RES_summary!M$21)</f>
        <v>14.656752598872705</v>
      </c>
      <c r="N21" s="72">
        <f>IF(RES_hh_tesh_in!N21=0,0,RES_hh_tesh_in!N21/RES_summary!N$21)</f>
        <v>15.075472904449112</v>
      </c>
      <c r="O21" s="72">
        <f>IF(RES_hh_tesh_in!O21=0,0,RES_hh_tesh_in!O21/RES_summary!O$21)</f>
        <v>13.565937188729963</v>
      </c>
      <c r="P21" s="72">
        <f>IF(RES_hh_tesh_in!P21=0,0,RES_hh_tesh_in!P21/RES_summary!P$21)</f>
        <v>12.628753532872933</v>
      </c>
      <c r="Q21" s="72">
        <f>IF(RES_hh_tesh_in!Q21=0,0,RES_hh_tesh_in!Q21/RES_summary!Q$21)</f>
        <v>13.115986483840574</v>
      </c>
      <c r="R21" s="72">
        <f>IF(RES_hh_tesh_in!R21=0,0,RES_hh_tesh_in!R21/RES_summary!R$21)</f>
        <v>18.721417106843269</v>
      </c>
      <c r="S21" s="72">
        <f>IF(RES_hh_tesh_in!S21=0,0,RES_hh_tesh_in!S21/RES_summary!S$21)</f>
        <v>20.601493736637863</v>
      </c>
      <c r="T21" s="72">
        <f>IF(RES_hh_tesh_in!T21=0,0,RES_hh_tesh_in!T21/RES_summary!T$21)</f>
        <v>20.394070243016102</v>
      </c>
      <c r="U21" s="72">
        <f>IF(RES_hh_tesh_in!U21=0,0,RES_hh_tesh_in!U21/RES_summary!U$21)</f>
        <v>16.816677886607927</v>
      </c>
      <c r="V21" s="72">
        <f>IF(RES_hh_tesh_in!V21=0,0,RES_hh_tesh_in!V21/RES_summary!V$21)</f>
        <v>13.386726136900201</v>
      </c>
      <c r="W21" s="72">
        <f>IF(RES_hh_tesh_in!W21=0,0,RES_hh_tesh_in!W21/RES_summary!W$21)</f>
        <v>23.600312535649856</v>
      </c>
      <c r="X21" s="72">
        <f>IF(RES_hh_tesh_in!X21=0,0,RES_hh_tesh_in!X21/RES_summary!X$21)</f>
        <v>21.897472020613208</v>
      </c>
      <c r="Y21" s="72">
        <f>IF(RES_hh_tesh_in!Y21=0,0,RES_hh_tesh_in!Y21/RES_summary!Y$21)</f>
        <v>20.170331841307057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15.450638691047809</v>
      </c>
      <c r="D22" s="72">
        <f>IF(RES_hh_tesh_in!D22=0,0,RES_hh_tesh_in!D22/RES_summary!D$21)</f>
        <v>17.034011879248336</v>
      </c>
      <c r="E22" s="72">
        <f>IF(RES_hh_tesh_in!E22=0,0,RES_hh_tesh_in!E22/RES_summary!E$21)</f>
        <v>18.29462927388327</v>
      </c>
      <c r="F22" s="72">
        <f>IF(RES_hh_tesh_in!F22=0,0,RES_hh_tesh_in!F22/RES_summary!F$21)</f>
        <v>16.882707128549818</v>
      </c>
      <c r="G22" s="72">
        <f>IF(RES_hh_tesh_in!G22=0,0,RES_hh_tesh_in!G22/RES_summary!G$21)</f>
        <v>16.309006788072352</v>
      </c>
      <c r="H22" s="72">
        <f>IF(RES_hh_tesh_in!H22=0,0,RES_hh_tesh_in!H22/RES_summary!H$21)</f>
        <v>20.2825974831878</v>
      </c>
      <c r="I22" s="72">
        <f>IF(RES_hh_tesh_in!I22=0,0,RES_hh_tesh_in!I22/RES_summary!I$21)</f>
        <v>21.757471227219167</v>
      </c>
      <c r="J22" s="72">
        <f>IF(RES_hh_tesh_in!J22=0,0,RES_hh_tesh_in!J22/RES_summary!J$21)</f>
        <v>25.363349558302378</v>
      </c>
      <c r="K22" s="72">
        <f>IF(RES_hh_tesh_in!K22=0,0,RES_hh_tesh_in!K22/RES_summary!K$21)</f>
        <v>17.402434015525873</v>
      </c>
      <c r="L22" s="72">
        <f>IF(RES_hh_tesh_in!L22=0,0,RES_hh_tesh_in!L22/RES_summary!L$21)</f>
        <v>17.153086008328799</v>
      </c>
      <c r="M22" s="72">
        <f>IF(RES_hh_tesh_in!M22=0,0,RES_hh_tesh_in!M22/RES_summary!M$21)</f>
        <v>15.634014940537643</v>
      </c>
      <c r="N22" s="72">
        <f>IF(RES_hh_tesh_in!N22=0,0,RES_hh_tesh_in!N22/RES_summary!N$21)</f>
        <v>13.677701831372765</v>
      </c>
      <c r="O22" s="72">
        <f>IF(RES_hh_tesh_in!O22=0,0,RES_hh_tesh_in!O22/RES_summary!O$21)</f>
        <v>12.925022819891893</v>
      </c>
      <c r="P22" s="72">
        <f>IF(RES_hh_tesh_in!P22=0,0,RES_hh_tesh_in!P22/RES_summary!P$21)</f>
        <v>0</v>
      </c>
      <c r="Q22" s="72">
        <f>IF(RES_hh_tesh_in!Q22=0,0,RES_hh_tesh_in!Q22/RES_summary!Q$21)</f>
        <v>14.986018638439189</v>
      </c>
      <c r="R22" s="72">
        <f>IF(RES_hh_tesh_in!R22=0,0,RES_hh_tesh_in!R22/RES_summary!R$21)</f>
        <v>16.911230505334725</v>
      </c>
      <c r="S22" s="72">
        <f>IF(RES_hh_tesh_in!S22=0,0,RES_hh_tesh_in!S22/RES_summary!S$21)</f>
        <v>19.847030489590878</v>
      </c>
      <c r="T22" s="72">
        <f>IF(RES_hh_tesh_in!T22=0,0,RES_hh_tesh_in!T22/RES_summary!T$21)</f>
        <v>21.35549309962504</v>
      </c>
      <c r="U22" s="72">
        <f>IF(RES_hh_tesh_in!U22=0,0,RES_hh_tesh_in!U22/RES_summary!U$21)</f>
        <v>16.42705285271661</v>
      </c>
      <c r="V22" s="72">
        <f>IF(RES_hh_tesh_in!V22=0,0,RES_hh_tesh_in!V22/RES_summary!V$21)</f>
        <v>12.7305271593975</v>
      </c>
      <c r="W22" s="72">
        <f>IF(RES_hh_tesh_in!W22=0,0,RES_hh_tesh_in!W22/RES_summary!W$21)</f>
        <v>22.224308796066257</v>
      </c>
      <c r="X22" s="72">
        <f>IF(RES_hh_tesh_in!X22=0,0,RES_hh_tesh_in!X22/RES_summary!X$21)</f>
        <v>23.983488758572342</v>
      </c>
      <c r="Y22" s="72">
        <f>IF(RES_hh_tesh_in!Y22=0,0,RES_hh_tesh_in!Y22/RES_summary!Y$21)</f>
        <v>19.543078477138472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15.027497134922852</v>
      </c>
      <c r="F23" s="72">
        <f>IF(RES_hh_tesh_in!F23=0,0,RES_hh_tesh_in!F23/RES_summary!F$21)</f>
        <v>21.060016546346208</v>
      </c>
      <c r="G23" s="72">
        <f>IF(RES_hh_tesh_in!G23=0,0,RES_hh_tesh_in!G23/RES_summary!G$21)</f>
        <v>18.88536926958589</v>
      </c>
      <c r="H23" s="72">
        <f>IF(RES_hh_tesh_in!H23=0,0,RES_hh_tesh_in!H23/RES_summary!H$21)</f>
        <v>20.259243030072117</v>
      </c>
      <c r="I23" s="72">
        <f>IF(RES_hh_tesh_in!I23=0,0,RES_hh_tesh_in!I23/RES_summary!I$21)</f>
        <v>18.756162316109791</v>
      </c>
      <c r="J23" s="72">
        <f>IF(RES_hh_tesh_in!J23=0,0,RES_hh_tesh_in!J23/RES_summary!J$21)</f>
        <v>20.838192036738235</v>
      </c>
      <c r="K23" s="72">
        <f>IF(RES_hh_tesh_in!K23=0,0,RES_hh_tesh_in!K23/RES_summary!K$21)</f>
        <v>16.622154263324973</v>
      </c>
      <c r="L23" s="72">
        <f>IF(RES_hh_tesh_in!L23=0,0,RES_hh_tesh_in!L23/RES_summary!L$21)</f>
        <v>17.023718280336052</v>
      </c>
      <c r="M23" s="72">
        <f>IF(RES_hh_tesh_in!M23=0,0,RES_hh_tesh_in!M23/RES_summary!M$21)</f>
        <v>15.260921903552758</v>
      </c>
      <c r="N23" s="72">
        <f>IF(RES_hh_tesh_in!N23=0,0,RES_hh_tesh_in!N23/RES_summary!N$21)</f>
        <v>16.264701765245569</v>
      </c>
      <c r="O23" s="72">
        <f>IF(RES_hh_tesh_in!O23=0,0,RES_hh_tesh_in!O23/RES_summary!O$21)</f>
        <v>13.250738178696366</v>
      </c>
      <c r="P23" s="72">
        <f>IF(RES_hh_tesh_in!P23=0,0,RES_hh_tesh_in!P23/RES_summary!P$21)</f>
        <v>12.657478493122458</v>
      </c>
      <c r="Q23" s="72">
        <f>IF(RES_hh_tesh_in!Q23=0,0,RES_hh_tesh_in!Q23/RES_summary!Q$21)</f>
        <v>12.857955699765096</v>
      </c>
      <c r="R23" s="72">
        <f>IF(RES_hh_tesh_in!R23=0,0,RES_hh_tesh_in!R23/RES_summary!R$21)</f>
        <v>21.731129383209691</v>
      </c>
      <c r="S23" s="72">
        <f>IF(RES_hh_tesh_in!S23=0,0,RES_hh_tesh_in!S23/RES_summary!S$21)</f>
        <v>21.807704114141853</v>
      </c>
      <c r="T23" s="72">
        <f>IF(RES_hh_tesh_in!T23=0,0,RES_hh_tesh_in!T23/RES_summary!T$21)</f>
        <v>16.160274088302778</v>
      </c>
      <c r="U23" s="72">
        <f>IF(RES_hh_tesh_in!U23=0,0,RES_hh_tesh_in!U23/RES_summary!U$21)</f>
        <v>15.079401381192936</v>
      </c>
      <c r="V23" s="72">
        <f>IF(RES_hh_tesh_in!V23=0,0,RES_hh_tesh_in!V23/RES_summary!V$21)</f>
        <v>11.390093997244421</v>
      </c>
      <c r="W23" s="72">
        <f>IF(RES_hh_tesh_in!W23=0,0,RES_hh_tesh_in!W23/RES_summary!W$21)</f>
        <v>26.030724673469237</v>
      </c>
      <c r="X23" s="72">
        <f>IF(RES_hh_tesh_in!X23=0,0,RES_hh_tesh_in!X23/RES_summary!X$21)</f>
        <v>22.270840426618115</v>
      </c>
      <c r="Y23" s="72">
        <f>IF(RES_hh_tesh_in!Y23=0,0,RES_hh_tesh_in!Y23/RES_summary!Y$21)</f>
        <v>22.409229467943142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15.617751662333346</v>
      </c>
      <c r="D24" s="72">
        <f>IF(RES_hh_tesh_in!D24=0,0,RES_hh_tesh_in!D24/RES_summary!D$21)</f>
        <v>18.362107869076176</v>
      </c>
      <c r="E24" s="72">
        <f>IF(RES_hh_tesh_in!E24=0,0,RES_hh_tesh_in!E24/RES_summary!E$21)</f>
        <v>16.342043408219219</v>
      </c>
      <c r="F24" s="72">
        <f>IF(RES_hh_tesh_in!F24=0,0,RES_hh_tesh_in!F24/RES_summary!F$21)</f>
        <v>17.568730570054953</v>
      </c>
      <c r="G24" s="72">
        <f>IF(RES_hh_tesh_in!G24=0,0,RES_hh_tesh_in!G24/RES_summary!G$21)</f>
        <v>18.352725401901537</v>
      </c>
      <c r="H24" s="72">
        <f>IF(RES_hh_tesh_in!H24=0,0,RES_hh_tesh_in!H24/RES_summary!H$21)</f>
        <v>20.137539555018879</v>
      </c>
      <c r="I24" s="72">
        <f>IF(RES_hh_tesh_in!I24=0,0,RES_hh_tesh_in!I24/RES_summary!I$21)</f>
        <v>21.359528840514511</v>
      </c>
      <c r="J24" s="72">
        <f>IF(RES_hh_tesh_in!J24=0,0,RES_hh_tesh_in!J24/RES_summary!J$21)</f>
        <v>23.573892626674759</v>
      </c>
      <c r="K24" s="72">
        <f>IF(RES_hh_tesh_in!K24=0,0,RES_hh_tesh_in!K24/RES_summary!K$21)</f>
        <v>18.12236243670111</v>
      </c>
      <c r="L24" s="72">
        <f>IF(RES_hh_tesh_in!L24=0,0,RES_hh_tesh_in!L24/RES_summary!L$21)</f>
        <v>17.131266550691645</v>
      </c>
      <c r="M24" s="72">
        <f>IF(RES_hh_tesh_in!M24=0,0,RES_hh_tesh_in!M24/RES_summary!M$21)</f>
        <v>16.070812462150297</v>
      </c>
      <c r="N24" s="72">
        <f>IF(RES_hh_tesh_in!N24=0,0,RES_hh_tesh_in!N24/RES_summary!N$21)</f>
        <v>14.357842270682182</v>
      </c>
      <c r="O24" s="72">
        <f>IF(RES_hh_tesh_in!O24=0,0,RES_hh_tesh_in!O24/RES_summary!O$21)</f>
        <v>12.856091328206018</v>
      </c>
      <c r="P24" s="72">
        <f>IF(RES_hh_tesh_in!P24=0,0,RES_hh_tesh_in!P24/RES_summary!P$21)</f>
        <v>12.376385690657925</v>
      </c>
      <c r="Q24" s="72">
        <f>IF(RES_hh_tesh_in!Q24=0,0,RES_hh_tesh_in!Q24/RES_summary!Q$21)</f>
        <v>13.122703352606631</v>
      </c>
      <c r="R24" s="72">
        <f>IF(RES_hh_tesh_in!R24=0,0,RES_hh_tesh_in!R24/RES_summary!R$21)</f>
        <v>18.749817570767778</v>
      </c>
      <c r="S24" s="72">
        <f>IF(RES_hh_tesh_in!S24=0,0,RES_hh_tesh_in!S24/RES_summary!S$21)</f>
        <v>21.830035123363118</v>
      </c>
      <c r="T24" s="72">
        <f>IF(RES_hh_tesh_in!T24=0,0,RES_hh_tesh_in!T24/RES_summary!T$21)</f>
        <v>18.387653826735349</v>
      </c>
      <c r="U24" s="72">
        <f>IF(RES_hh_tesh_in!U24=0,0,RES_hh_tesh_in!U24/RES_summary!U$21)</f>
        <v>16.747528162560073</v>
      </c>
      <c r="V24" s="72">
        <f>IF(RES_hh_tesh_in!V24=0,0,RES_hh_tesh_in!V24/RES_summary!V$21)</f>
        <v>13.477549915801738</v>
      </c>
      <c r="W24" s="72">
        <f>IF(RES_hh_tesh_in!W24=0,0,RES_hh_tesh_in!W24/RES_summary!W$21)</f>
        <v>24.471461079059083</v>
      </c>
      <c r="X24" s="72">
        <f>IF(RES_hh_tesh_in!X24=0,0,RES_hh_tesh_in!X24/RES_summary!X$21)</f>
        <v>20.267017566325297</v>
      </c>
      <c r="Y24" s="72">
        <f>IF(RES_hh_tesh_in!Y24=0,0,RES_hh_tesh_in!Y24/RES_summary!Y$21)</f>
        <v>20.712675961204933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12.454689091520978</v>
      </c>
      <c r="D25" s="74">
        <f>IF(RES_hh_tesh_in!D25=0,0,RES_hh_tesh_in!D25/RES_summary!D$21)</f>
        <v>14.306146081790533</v>
      </c>
      <c r="E25" s="74">
        <f>IF(RES_hh_tesh_in!E25=0,0,RES_hh_tesh_in!E25/RES_summary!E$21)</f>
        <v>11.766402906242604</v>
      </c>
      <c r="F25" s="74">
        <f>IF(RES_hh_tesh_in!F25=0,0,RES_hh_tesh_in!F25/RES_summary!F$21)</f>
        <v>14.865159249596465</v>
      </c>
      <c r="G25" s="74">
        <f>IF(RES_hh_tesh_in!G25=0,0,RES_hh_tesh_in!G25/RES_summary!G$21)</f>
        <v>13.520394707697596</v>
      </c>
      <c r="H25" s="74">
        <f>IF(RES_hh_tesh_in!H25=0,0,RES_hh_tesh_in!H25/RES_summary!H$21)</f>
        <v>15.365917007997918</v>
      </c>
      <c r="I25" s="74">
        <f>IF(RES_hh_tesh_in!I25=0,0,RES_hh_tesh_in!I25/RES_summary!I$21)</f>
        <v>15.252326763607471</v>
      </c>
      <c r="J25" s="74">
        <f>IF(RES_hh_tesh_in!J25=0,0,RES_hh_tesh_in!J25/RES_summary!J$21)</f>
        <v>16.707668287487973</v>
      </c>
      <c r="K25" s="74">
        <f>IF(RES_hh_tesh_in!K25=0,0,RES_hh_tesh_in!K25/RES_summary!K$21)</f>
        <v>10.555685615005883</v>
      </c>
      <c r="L25" s="74">
        <f>IF(RES_hh_tesh_in!L25=0,0,RES_hh_tesh_in!L25/RES_summary!L$21)</f>
        <v>12.637330042177179</v>
      </c>
      <c r="M25" s="74">
        <f>IF(RES_hh_tesh_in!M25=0,0,RES_hh_tesh_in!M25/RES_summary!M$21)</f>
        <v>9.6417393634291582</v>
      </c>
      <c r="N25" s="74">
        <f>IF(RES_hh_tesh_in!N25=0,0,RES_hh_tesh_in!N25/RES_summary!N$21)</f>
        <v>10.795802727040803</v>
      </c>
      <c r="O25" s="74">
        <f>IF(RES_hh_tesh_in!O25=0,0,RES_hh_tesh_in!O25/RES_summary!O$21)</f>
        <v>8.6755196285396199</v>
      </c>
      <c r="P25" s="74">
        <f>IF(RES_hh_tesh_in!P25=0,0,RES_hh_tesh_in!P25/RES_summary!P$21)</f>
        <v>6.0914481637662279</v>
      </c>
      <c r="Q25" s="74">
        <f>IF(RES_hh_tesh_in!Q25=0,0,RES_hh_tesh_in!Q25/RES_summary!Q$21)</f>
        <v>6.479653389478627</v>
      </c>
      <c r="R25" s="74">
        <f>IF(RES_hh_tesh_in!R25=0,0,RES_hh_tesh_in!R25/RES_summary!R$21)</f>
        <v>9.6182982531653902</v>
      </c>
      <c r="S25" s="74">
        <f>IF(RES_hh_tesh_in!S25=0,0,RES_hh_tesh_in!S25/RES_summary!S$21)</f>
        <v>12.877305554888506</v>
      </c>
      <c r="T25" s="74">
        <f>IF(RES_hh_tesh_in!T25=0,0,RES_hh_tesh_in!T25/RES_summary!T$21)</f>
        <v>11.957420067437166</v>
      </c>
      <c r="U25" s="74">
        <f>IF(RES_hh_tesh_in!U25=0,0,RES_hh_tesh_in!U25/RES_summary!U$21)</f>
        <v>8.9958862554218886</v>
      </c>
      <c r="V25" s="74">
        <f>IF(RES_hh_tesh_in!V25=0,0,RES_hh_tesh_in!V25/RES_summary!V$21)</f>
        <v>8.3089329316165106</v>
      </c>
      <c r="W25" s="74">
        <f>IF(RES_hh_tesh_in!W25=0,0,RES_hh_tesh_in!W25/RES_summary!W$21)</f>
        <v>9.795470317785071</v>
      </c>
      <c r="X25" s="74">
        <f>IF(RES_hh_tesh_in!X25=0,0,RES_hh_tesh_in!X25/RES_summary!X$21)</f>
        <v>14.591236367313128</v>
      </c>
      <c r="Y25" s="74">
        <f>IF(RES_hh_tesh_in!Y25=0,0,RES_hh_tesh_in!Y25/RES_summary!Y$21)</f>
        <v>12.26690693438289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9.1904679543657366</v>
      </c>
      <c r="D26" s="77">
        <f>IF(RES_hh_tesh_in!D26=0,0,RES_hh_tesh_in!D26/RES_summary!D$21)</f>
        <v>10.247558836439497</v>
      </c>
      <c r="E26" s="77">
        <f>IF(RES_hh_tesh_in!E26=0,0,RES_hh_tesh_in!E26/RES_summary!E$21)</f>
        <v>10.17689988570563</v>
      </c>
      <c r="F26" s="77">
        <f>IF(RES_hh_tesh_in!F26=0,0,RES_hh_tesh_in!F26/RES_summary!F$21)</f>
        <v>9.3326044625815836</v>
      </c>
      <c r="G26" s="77">
        <f>IF(RES_hh_tesh_in!G26=0,0,RES_hh_tesh_in!G26/RES_summary!G$21)</f>
        <v>9.7150903678125289</v>
      </c>
      <c r="H26" s="77">
        <f>IF(RES_hh_tesh_in!H26=0,0,RES_hh_tesh_in!H26/RES_summary!H$21)</f>
        <v>11.59602071227488</v>
      </c>
      <c r="I26" s="77">
        <f>IF(RES_hh_tesh_in!I26=0,0,RES_hh_tesh_in!I26/RES_summary!I$21)</f>
        <v>11.142384401512968</v>
      </c>
      <c r="J26" s="77">
        <f>IF(RES_hh_tesh_in!J26=0,0,RES_hh_tesh_in!J26/RES_summary!J$21)</f>
        <v>13.399058824757056</v>
      </c>
      <c r="K26" s="77">
        <f>IF(RES_hh_tesh_in!K26=0,0,RES_hh_tesh_in!K26/RES_summary!K$21)</f>
        <v>10.016724372482473</v>
      </c>
      <c r="L26" s="77">
        <f>IF(RES_hh_tesh_in!L26=0,0,RES_hh_tesh_in!L26/RES_summary!L$21)</f>
        <v>9.2749143613571441</v>
      </c>
      <c r="M26" s="77">
        <f>IF(RES_hh_tesh_in!M26=0,0,RES_hh_tesh_in!M26/RES_summary!M$21)</f>
        <v>8.5923477883206321</v>
      </c>
      <c r="N26" s="77">
        <f>IF(RES_hh_tesh_in!N26=0,0,RES_hh_tesh_in!N26/RES_summary!N$21)</f>
        <v>8.2357123866342246</v>
      </c>
      <c r="O26" s="77">
        <f>IF(RES_hh_tesh_in!O26=0,0,RES_hh_tesh_in!O26/RES_summary!O$21)</f>
        <v>7.1804645306795338</v>
      </c>
      <c r="P26" s="77">
        <f>IF(RES_hh_tesh_in!P26=0,0,RES_hh_tesh_in!P26/RES_summary!P$21)</f>
        <v>7.1518592917440955</v>
      </c>
      <c r="Q26" s="77">
        <f>IF(RES_hh_tesh_in!Q26=0,0,RES_hh_tesh_in!Q26/RES_summary!Q$21)</f>
        <v>7.5678597213394916</v>
      </c>
      <c r="R26" s="77">
        <f>IF(RES_hh_tesh_in!R26=0,0,RES_hh_tesh_in!R26/RES_summary!R$21)</f>
        <v>10.372710951681441</v>
      </c>
      <c r="S26" s="77">
        <f>IF(RES_hh_tesh_in!S26=0,0,RES_hh_tesh_in!S26/RES_summary!S$21)</f>
        <v>11.265437715134086</v>
      </c>
      <c r="T26" s="77">
        <f>IF(RES_hh_tesh_in!T26=0,0,RES_hh_tesh_in!T26/RES_summary!T$21)</f>
        <v>11.707359212859444</v>
      </c>
      <c r="U26" s="77">
        <f>IF(RES_hh_tesh_in!U26=0,0,RES_hh_tesh_in!U26/RES_summary!U$21)</f>
        <v>9.6211253155628444</v>
      </c>
      <c r="V26" s="77">
        <f>IF(RES_hh_tesh_in!V26=0,0,RES_hh_tesh_in!V26/RES_summary!V$21)</f>
        <v>8.1123592419743868</v>
      </c>
      <c r="W26" s="77">
        <f>IF(RES_hh_tesh_in!W26=0,0,RES_hh_tesh_in!W26/RES_summary!W$21)</f>
        <v>12.266065131495324</v>
      </c>
      <c r="X26" s="77">
        <f>IF(RES_hh_tesh_in!X26=0,0,RES_hh_tesh_in!X26/RES_summary!X$21)</f>
        <v>13.544794595758576</v>
      </c>
      <c r="Y26" s="77">
        <f>IF(RES_hh_tesh_in!Y26=0,0,RES_hh_tesh_in!Y26/RES_summary!Y$21)</f>
        <v>12.452739390411683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6.2977936959445158</v>
      </c>
      <c r="D27" s="69">
        <f>IF(RES_hh_tesh_in!D27=0,0,RES_hh_tesh_in!D27/RES_summary!D$21)</f>
        <v>7.0537014051251843</v>
      </c>
      <c r="E27" s="69">
        <f>IF(RES_hh_tesh_in!E27=0,0,RES_hh_tesh_in!E27/RES_summary!E$21)</f>
        <v>7.0237335384493846</v>
      </c>
      <c r="F27" s="69">
        <f>IF(RES_hh_tesh_in!F27=0,0,RES_hh_tesh_in!F27/RES_summary!F$21)</f>
        <v>6.8767814282227899</v>
      </c>
      <c r="G27" s="69">
        <f>IF(RES_hh_tesh_in!G27=0,0,RES_hh_tesh_in!G27/RES_summary!G$21)</f>
        <v>7.2217232179928716</v>
      </c>
      <c r="H27" s="69">
        <f>IF(RES_hh_tesh_in!H27=0,0,RES_hh_tesh_in!H27/RES_summary!H$21)</f>
        <v>8.5620682569046718</v>
      </c>
      <c r="I27" s="69">
        <f>IF(RES_hh_tesh_in!I27=0,0,RES_hh_tesh_in!I27/RES_summary!I$21)</f>
        <v>7.9032848543229397</v>
      </c>
      <c r="J27" s="69">
        <f>IF(RES_hh_tesh_in!J27=0,0,RES_hh_tesh_in!J27/RES_summary!J$21)</f>
        <v>8.906423545786895</v>
      </c>
      <c r="K27" s="69">
        <f>IF(RES_hh_tesh_in!K27=0,0,RES_hh_tesh_in!K27/RES_summary!K$21)</f>
        <v>6.6529846070129874</v>
      </c>
      <c r="L27" s="69">
        <f>IF(RES_hh_tesh_in!L27=0,0,RES_hh_tesh_in!L27/RES_summary!L$21)</f>
        <v>6.1690070198780154</v>
      </c>
      <c r="M27" s="69">
        <f>IF(RES_hh_tesh_in!M27=0,0,RES_hh_tesh_in!M27/RES_summary!M$21)</f>
        <v>5.091271354373136</v>
      </c>
      <c r="N27" s="69">
        <f>IF(RES_hh_tesh_in!N27=0,0,RES_hh_tesh_in!N27/RES_summary!N$21)</f>
        <v>5.2308843897644115</v>
      </c>
      <c r="O27" s="69">
        <f>IF(RES_hh_tesh_in!O27=0,0,RES_hh_tesh_in!O27/RES_summary!O$21)</f>
        <v>4.8679541207067913</v>
      </c>
      <c r="P27" s="69">
        <f>IF(RES_hh_tesh_in!P27=0,0,RES_hh_tesh_in!P27/RES_summary!P$21)</f>
        <v>4.5898778719742523</v>
      </c>
      <c r="Q27" s="69">
        <f>IF(RES_hh_tesh_in!Q27=0,0,RES_hh_tesh_in!Q27/RES_summary!Q$21)</f>
        <v>4.5296546923932111</v>
      </c>
      <c r="R27" s="69">
        <f>IF(RES_hh_tesh_in!R27=0,0,RES_hh_tesh_in!R27/RES_summary!R$21)</f>
        <v>6.0347859068588257</v>
      </c>
      <c r="S27" s="69">
        <f>IF(RES_hh_tesh_in!S27=0,0,RES_hh_tesh_in!S27/RES_summary!S$21)</f>
        <v>6.9402173397786475</v>
      </c>
      <c r="T27" s="69">
        <f>IF(RES_hh_tesh_in!T27=0,0,RES_hh_tesh_in!T27/RES_summary!T$21)</f>
        <v>6.1386137535700227</v>
      </c>
      <c r="U27" s="69">
        <f>IF(RES_hh_tesh_in!U27=0,0,RES_hh_tesh_in!U27/RES_summary!U$21)</f>
        <v>5.3466790463684726</v>
      </c>
      <c r="V27" s="69">
        <f>IF(RES_hh_tesh_in!V27=0,0,RES_hh_tesh_in!V27/RES_summary!V$21)</f>
        <v>4.2686934019145371</v>
      </c>
      <c r="W27" s="69">
        <f>IF(RES_hh_tesh_in!W27=0,0,RES_hh_tesh_in!W27/RES_summary!W$21)</f>
        <v>7.1787260187730793</v>
      </c>
      <c r="X27" s="69">
        <f>IF(RES_hh_tesh_in!X27=0,0,RES_hh_tesh_in!X27/RES_summary!X$21)</f>
        <v>8.1724004311733918</v>
      </c>
      <c r="Y27" s="69">
        <f>IF(RES_hh_tesh_in!Y27=0,0,RES_hh_tesh_in!Y27/RES_summary!Y$21)</f>
        <v>7.2813347869533942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X29" s="72">
        <f>IF(RES_hh_tesh_in!X29=0,0,RES_hh_tesh_in!X29/RES_summary!X$21)</f>
        <v>0</v>
      </c>
      <c r="Y29" s="72">
        <f>IF(RES_hh_tesh_in!Y29=0,0,RES_hh_tesh_in!Y29/RES_summary!Y$21)</f>
        <v>0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6.1949535265240492</v>
      </c>
      <c r="D30" s="72">
        <f>IF(RES_hh_tesh_in!D30=0,0,RES_hh_tesh_in!D30/RES_summary!D$21)</f>
        <v>7.0607852314482029</v>
      </c>
      <c r="E30" s="72">
        <f>IF(RES_hh_tesh_in!E30=0,0,RES_hh_tesh_in!E30/RES_summary!E$21)</f>
        <v>7.1504199824332701</v>
      </c>
      <c r="F30" s="72">
        <f>IF(RES_hh_tesh_in!F30=0,0,RES_hh_tesh_in!F30/RES_summary!F$21)</f>
        <v>6.9345474254107398</v>
      </c>
      <c r="G30" s="72">
        <f>IF(RES_hh_tesh_in!G30=0,0,RES_hh_tesh_in!G30/RES_summary!G$21)</f>
        <v>7.1994034967871832</v>
      </c>
      <c r="H30" s="72">
        <f>IF(RES_hh_tesh_in!H30=0,0,RES_hh_tesh_in!H30/RES_summary!H$21)</f>
        <v>8.3145111481143701</v>
      </c>
      <c r="I30" s="72">
        <f>IF(RES_hh_tesh_in!I30=0,0,RES_hh_tesh_in!I30/RES_summary!I$21)</f>
        <v>8.2358765993401004</v>
      </c>
      <c r="J30" s="72">
        <f>IF(RES_hh_tesh_in!J30=0,0,RES_hh_tesh_in!J30/RES_summary!J$21)</f>
        <v>8.652522114405679</v>
      </c>
      <c r="K30" s="72">
        <f>IF(RES_hh_tesh_in!K30=0,0,RES_hh_tesh_in!K30/RES_summary!K$21)</f>
        <v>6.7186396328823808</v>
      </c>
      <c r="L30" s="72">
        <f>IF(RES_hh_tesh_in!L30=0,0,RES_hh_tesh_in!L30/RES_summary!L$21)</f>
        <v>6.2659888987369463</v>
      </c>
      <c r="M30" s="72">
        <f>IF(RES_hh_tesh_in!M30=0,0,RES_hh_tesh_in!M30/RES_summary!M$21)</f>
        <v>4.842602271171689</v>
      </c>
      <c r="N30" s="72">
        <f>IF(RES_hh_tesh_in!N30=0,0,RES_hh_tesh_in!N30/RES_summary!N$21)</f>
        <v>5.1591669697840219</v>
      </c>
      <c r="O30" s="72">
        <f>IF(RES_hh_tesh_in!O30=0,0,RES_hh_tesh_in!O30/RES_summary!O$21)</f>
        <v>5.2988248886140523</v>
      </c>
      <c r="P30" s="72">
        <f>IF(RES_hh_tesh_in!P30=0,0,RES_hh_tesh_in!P30/RES_summary!P$21)</f>
        <v>4.510564907825434</v>
      </c>
      <c r="Q30" s="72">
        <f>IF(RES_hh_tesh_in!Q30=0,0,RES_hh_tesh_in!Q30/RES_summary!Q$21)</f>
        <v>4.6004759894966938</v>
      </c>
      <c r="R30" s="72">
        <f>IF(RES_hh_tesh_in!R30=0,0,RES_hh_tesh_in!R30/RES_summary!R$21)</f>
        <v>5.9604155860747614</v>
      </c>
      <c r="S30" s="72">
        <f>IF(RES_hh_tesh_in!S30=0,0,RES_hh_tesh_in!S30/RES_summary!S$21)</f>
        <v>6.5544202909934555</v>
      </c>
      <c r="T30" s="72">
        <f>IF(RES_hh_tesh_in!T30=0,0,RES_hh_tesh_in!T30/RES_summary!T$21)</f>
        <v>6.1224804637395414</v>
      </c>
      <c r="U30" s="72">
        <f>IF(RES_hh_tesh_in!U30=0,0,RES_hh_tesh_in!U30/RES_summary!U$21)</f>
        <v>5.5454518108183972</v>
      </c>
      <c r="V30" s="72">
        <f>IF(RES_hh_tesh_in!V30=0,0,RES_hh_tesh_in!V30/RES_summary!V$21)</f>
        <v>4.3003906631366595</v>
      </c>
      <c r="W30" s="72">
        <f>IF(RES_hh_tesh_in!W30=0,0,RES_hh_tesh_in!W30/RES_summary!W$21)</f>
        <v>7.9730631518828705</v>
      </c>
      <c r="X30" s="72">
        <f>IF(RES_hh_tesh_in!X30=0,0,RES_hh_tesh_in!X30/RES_summary!X$21)</f>
        <v>7.5124447621651438</v>
      </c>
      <c r="Y30" s="72">
        <f>IF(RES_hh_tesh_in!Y30=0,0,RES_hh_tesh_in!Y30/RES_summary!Y$21)</f>
        <v>7.3167950976177281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6.2982496849108793</v>
      </c>
      <c r="D32" s="77">
        <f>IF(RES_hh_tesh_in!D32=0,0,RES_hh_tesh_in!D32/RES_summary!D$21)</f>
        <v>7.0536475390090052</v>
      </c>
      <c r="E32" s="77">
        <f>IF(RES_hh_tesh_in!E32=0,0,RES_hh_tesh_in!E32/RES_summary!E$21)</f>
        <v>7.0228333907324867</v>
      </c>
      <c r="F32" s="77">
        <f>IF(RES_hh_tesh_in!F32=0,0,RES_hh_tesh_in!F32/RES_summary!F$21)</f>
        <v>6.8764440346238862</v>
      </c>
      <c r="G32" s="77">
        <f>IF(RES_hh_tesh_in!G32=0,0,RES_hh_tesh_in!G32/RES_summary!G$21)</f>
        <v>7.2218463826308712</v>
      </c>
      <c r="H32" s="77">
        <f>IF(RES_hh_tesh_in!H32=0,0,RES_hh_tesh_in!H32/RES_summary!H$21)</f>
        <v>8.5634320530064265</v>
      </c>
      <c r="I32" s="77">
        <f>IF(RES_hh_tesh_in!I32=0,0,RES_hh_tesh_in!I32/RES_summary!I$21)</f>
        <v>7.9015751493456259</v>
      </c>
      <c r="J32" s="77">
        <f>IF(RES_hh_tesh_in!J32=0,0,RES_hh_tesh_in!J32/RES_summary!J$21)</f>
        <v>8.9100949260203546</v>
      </c>
      <c r="K32" s="77">
        <f>IF(RES_hh_tesh_in!K32=0,0,RES_hh_tesh_in!K32/RES_summary!K$21)</f>
        <v>6.6520534107456903</v>
      </c>
      <c r="L32" s="77">
        <f>IF(RES_hh_tesh_in!L32=0,0,RES_hh_tesh_in!L32/RES_summary!L$21)</f>
        <v>6.1676862052785104</v>
      </c>
      <c r="M32" s="77">
        <f>IF(RES_hh_tesh_in!M32=0,0,RES_hh_tesh_in!M32/RES_summary!M$21)</f>
        <v>5.0946463643921049</v>
      </c>
      <c r="N32" s="77">
        <f>IF(RES_hh_tesh_in!N32=0,0,RES_hh_tesh_in!N32/RES_summary!N$21)</f>
        <v>5.2319605331990804</v>
      </c>
      <c r="O32" s="77">
        <f>IF(RES_hh_tesh_in!O32=0,0,RES_hh_tesh_in!O32/RES_summary!O$21)</f>
        <v>4.8626082783767579</v>
      </c>
      <c r="P32" s="77">
        <f>IF(RES_hh_tesh_in!P32=0,0,RES_hh_tesh_in!P32/RES_summary!P$21)</f>
        <v>4.5908404984814108</v>
      </c>
      <c r="Q32" s="77">
        <f>IF(RES_hh_tesh_in!Q32=0,0,RES_hh_tesh_in!Q32/RES_summary!Q$21)</f>
        <v>4.5288285417811505</v>
      </c>
      <c r="R32" s="77">
        <f>IF(RES_hh_tesh_in!R32=0,0,RES_hh_tesh_in!R32/RES_summary!R$21)</f>
        <v>6.0358859963164404</v>
      </c>
      <c r="S32" s="77">
        <f>IF(RES_hh_tesh_in!S32=0,0,RES_hh_tesh_in!S32/RES_summary!S$21)</f>
        <v>6.9474507194007034</v>
      </c>
      <c r="T32" s="77">
        <f>IF(RES_hh_tesh_in!T32=0,0,RES_hh_tesh_in!T32/RES_summary!T$21)</f>
        <v>6.1389846055236363</v>
      </c>
      <c r="U32" s="77">
        <f>IF(RES_hh_tesh_in!U32=0,0,RES_hh_tesh_in!U32/RES_summary!U$21)</f>
        <v>5.3420100669917234</v>
      </c>
      <c r="V32" s="77">
        <f>IF(RES_hh_tesh_in!V32=0,0,RES_hh_tesh_in!V32/RES_summary!V$21)</f>
        <v>4.26820930079798</v>
      </c>
      <c r="W32" s="77">
        <f>IF(RES_hh_tesh_in!W32=0,0,RES_hh_tesh_in!W32/RES_summary!W$21)</f>
        <v>7.1698671277410497</v>
      </c>
      <c r="X32" s="77">
        <f>IF(RES_hh_tesh_in!X32=0,0,RES_hh_tesh_in!X32/RES_summary!X$21)</f>
        <v>8.174134075941744</v>
      </c>
      <c r="Y32" s="77">
        <f>IF(RES_hh_tesh_in!Y32=0,0,RES_hh_tesh_in!Y32/RES_summary!Y$21)</f>
        <v>7.2812080694194785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34.394836486318219</v>
      </c>
      <c r="D3" s="65">
        <f>IF(RES_hh_emih_in!D3=0,0,RES_hh_emih_in!D3/RES_summary!D$21)</f>
        <v>29.469352125202924</v>
      </c>
      <c r="E3" s="65">
        <f>IF(RES_hh_emih_in!E3=0,0,RES_hh_emih_in!E3/RES_summary!E$21)</f>
        <v>28.987849814360981</v>
      </c>
      <c r="F3" s="65">
        <f>IF(RES_hh_emih_in!F3=0,0,RES_hh_emih_in!F3/RES_summary!F$21)</f>
        <v>24.452651321134773</v>
      </c>
      <c r="G3" s="65">
        <f>IF(RES_hh_emih_in!G3=0,0,RES_hh_emih_in!G3/RES_summary!G$21)</f>
        <v>23.450744279827813</v>
      </c>
      <c r="H3" s="65">
        <f>IF(RES_hh_emih_in!H3=0,0,RES_hh_emih_in!H3/RES_summary!H$21)</f>
        <v>25.338269274173399</v>
      </c>
      <c r="I3" s="65">
        <f>IF(RES_hh_emih_in!I3=0,0,RES_hh_emih_in!I3/RES_summary!I$21)</f>
        <v>17.853688145762671</v>
      </c>
      <c r="J3" s="65">
        <f>IF(RES_hh_emih_in!J3=0,0,RES_hh_emih_in!J3/RES_summary!J$21)</f>
        <v>26.690768331817281</v>
      </c>
      <c r="K3" s="65">
        <f>IF(RES_hh_emih_in!K3=0,0,RES_hh_emih_in!K3/RES_summary!K$21)</f>
        <v>21.952321543511953</v>
      </c>
      <c r="L3" s="65">
        <f>IF(RES_hh_emih_in!L3=0,0,RES_hh_emih_in!L3/RES_summary!L$21)</f>
        <v>23.479364186765608</v>
      </c>
      <c r="M3" s="65">
        <f>IF(RES_hh_emih_in!M3=0,0,RES_hh_emih_in!M3/RES_summary!M$21)</f>
        <v>18.026457407216427</v>
      </c>
      <c r="N3" s="65">
        <f>IF(RES_hh_emih_in!N3=0,0,RES_hh_emih_in!N3/RES_summary!N$21)</f>
        <v>19.534262414171451</v>
      </c>
      <c r="O3" s="65">
        <f>IF(RES_hh_emih_in!O3=0,0,RES_hh_emih_in!O3/RES_summary!O$21)</f>
        <v>19.534799824101192</v>
      </c>
      <c r="P3" s="65">
        <f>IF(RES_hh_emih_in!P3=0,0,RES_hh_emih_in!P3/RES_summary!P$21)</f>
        <v>13.773670950582252</v>
      </c>
      <c r="Q3" s="65">
        <f>IF(RES_hh_emih_in!Q3=0,0,RES_hh_emih_in!Q3/RES_summary!Q$21)</f>
        <v>13.244175392757535</v>
      </c>
      <c r="R3" s="65">
        <f>IF(RES_hh_emih_in!R3=0,0,RES_hh_emih_in!R3/RES_summary!R$21)</f>
        <v>15.343815346777136</v>
      </c>
      <c r="S3" s="65">
        <f>IF(RES_hh_emih_in!S3=0,0,RES_hh_emih_in!S3/RES_summary!S$21)</f>
        <v>14.442646219230832</v>
      </c>
      <c r="T3" s="65">
        <f>IF(RES_hh_emih_in!T3=0,0,RES_hh_emih_in!T3/RES_summary!T$21)</f>
        <v>13.66600322702131</v>
      </c>
      <c r="U3" s="65">
        <f>IF(RES_hh_emih_in!U3=0,0,RES_hh_emih_in!U3/RES_summary!U$21)</f>
        <v>12.455748072848207</v>
      </c>
      <c r="V3" s="65">
        <f>IF(RES_hh_emih_in!V3=0,0,RES_hh_emih_in!V3/RES_summary!V$21)</f>
        <v>9.1250574817931138</v>
      </c>
      <c r="W3" s="65">
        <f>IF(RES_hh_emih_in!W3=0,0,RES_hh_emih_in!W3/RES_summary!W$21)</f>
        <v>8.8317785673126465</v>
      </c>
      <c r="X3" s="65">
        <f>IF(RES_hh_emih_in!X3=0,0,RES_hh_emih_in!X3/RES_summary!X$21)</f>
        <v>8.4294167796723904</v>
      </c>
      <c r="Y3" s="65">
        <f>IF(RES_hh_emih_in!Y3=0,0,RES_hh_emih_in!Y3/RES_summary!Y$21)</f>
        <v>7.0017223149953027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30.956623150790591</v>
      </c>
      <c r="D4" s="69">
        <f>IF(RES_hh_emih_in!D4=0,0,RES_hh_emih_in!D4/RES_summary!D$21)</f>
        <v>25.721596400247442</v>
      </c>
      <c r="E4" s="69">
        <f>IF(RES_hh_emih_in!E4=0,0,RES_hh_emih_in!E4/RES_summary!E$21)</f>
        <v>25.239023017750448</v>
      </c>
      <c r="F4" s="69">
        <f>IF(RES_hh_emih_in!F4=0,0,RES_hh_emih_in!F4/RES_summary!F$21)</f>
        <v>21.247034829653721</v>
      </c>
      <c r="G4" s="69">
        <f>IF(RES_hh_emih_in!G4=0,0,RES_hh_emih_in!G4/RES_summary!G$21)</f>
        <v>20.327673263452287</v>
      </c>
      <c r="H4" s="69">
        <f>IF(RES_hh_emih_in!H4=0,0,RES_hh_emih_in!H4/RES_summary!H$21)</f>
        <v>21.614622247439357</v>
      </c>
      <c r="I4" s="69">
        <f>IF(RES_hh_emih_in!I4=0,0,RES_hh_emih_in!I4/RES_summary!I$21)</f>
        <v>14.595126429651225</v>
      </c>
      <c r="J4" s="69">
        <f>IF(RES_hh_emih_in!J4=0,0,RES_hh_emih_in!J4/RES_summary!J$21)</f>
        <v>22.206260165737554</v>
      </c>
      <c r="K4" s="69">
        <f>IF(RES_hh_emih_in!K4=0,0,RES_hh_emih_in!K4/RES_summary!K$21)</f>
        <v>18.775476923763925</v>
      </c>
      <c r="L4" s="69">
        <f>IF(RES_hh_emih_in!L4=0,0,RES_hh_emih_in!L4/RES_summary!L$21)</f>
        <v>20.351222399249743</v>
      </c>
      <c r="M4" s="69">
        <f>IF(RES_hh_emih_in!M4=0,0,RES_hh_emih_in!M4/RES_summary!M$21)</f>
        <v>15.558268842290421</v>
      </c>
      <c r="N4" s="69">
        <f>IF(RES_hh_emih_in!N4=0,0,RES_hh_emih_in!N4/RES_summary!N$21)</f>
        <v>16.977939598253201</v>
      </c>
      <c r="O4" s="69">
        <f>IF(RES_hh_emih_in!O4=0,0,RES_hh_emih_in!O4/RES_summary!O$21)</f>
        <v>17.895141205722513</v>
      </c>
      <c r="P4" s="69">
        <f>IF(RES_hh_emih_in!P4=0,0,RES_hh_emih_in!P4/RES_summary!P$21)</f>
        <v>12.161166689098426</v>
      </c>
      <c r="Q4" s="69">
        <f>IF(RES_hh_emih_in!Q4=0,0,RES_hh_emih_in!Q4/RES_summary!Q$21)</f>
        <v>11.127818611125671</v>
      </c>
      <c r="R4" s="69">
        <f>IF(RES_hh_emih_in!R4=0,0,RES_hh_emih_in!R4/RES_summary!R$21)</f>
        <v>12.162932616855709</v>
      </c>
      <c r="S4" s="69">
        <f>IF(RES_hh_emih_in!S4=0,0,RES_hh_emih_in!S4/RES_summary!S$21)</f>
        <v>10.989973535058796</v>
      </c>
      <c r="T4" s="69">
        <f>IF(RES_hh_emih_in!T4=0,0,RES_hh_emih_in!T4/RES_summary!T$21)</f>
        <v>10.395644772200416</v>
      </c>
      <c r="U4" s="69">
        <f>IF(RES_hh_emih_in!U4=0,0,RES_hh_emih_in!U4/RES_summary!U$21)</f>
        <v>9.6440526593404616</v>
      </c>
      <c r="V4" s="69">
        <f>IF(RES_hh_emih_in!V4=0,0,RES_hh_emih_in!V4/RES_summary!V$21)</f>
        <v>7.6891149426709493</v>
      </c>
      <c r="W4" s="69">
        <f>IF(RES_hh_emih_in!W4=0,0,RES_hh_emih_in!W4/RES_summary!W$21)</f>
        <v>6.1112816687359386</v>
      </c>
      <c r="X4" s="69">
        <f>IF(RES_hh_emih_in!X4=0,0,RES_hh_emih_in!X4/RES_summary!X$21)</f>
        <v>5.6686796618170723</v>
      </c>
      <c r="Y4" s="69">
        <f>IF(RES_hh_emih_in!Y4=0,0,RES_hh_emih_in!Y4/RES_summary!Y$21)</f>
        <v>4.3658371592496099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53.364305778936391</v>
      </c>
      <c r="D5" s="72">
        <f>IF(RES_hh_emih_in!D5=0,0,RES_hh_emih_in!D5/RES_summary!D$21)</f>
        <v>46.147009118980975</v>
      </c>
      <c r="E5" s="72">
        <f>IF(RES_hh_emih_in!E5=0,0,RES_hh_emih_in!E5/RES_summary!E$21)</f>
        <v>46.541576506925786</v>
      </c>
      <c r="F5" s="72">
        <f>IF(RES_hh_emih_in!F5=0,0,RES_hh_emih_in!F5/RES_summary!F$21)</f>
        <v>37.045702195131845</v>
      </c>
      <c r="G5" s="72">
        <f>IF(RES_hh_emih_in!G5=0,0,RES_hh_emih_in!G5/RES_summary!G$21)</f>
        <v>37.377569636501356</v>
      </c>
      <c r="H5" s="72">
        <f>IF(RES_hh_emih_in!H5=0,0,RES_hh_emih_in!H5/RES_summary!H$21)</f>
        <v>41.789919439576913</v>
      </c>
      <c r="I5" s="72">
        <f>IF(RES_hh_emih_in!I5=0,0,RES_hh_emih_in!I5/RES_summary!I$21)</f>
        <v>41.778170404582973</v>
      </c>
      <c r="J5" s="72">
        <f>IF(RES_hh_emih_in!J5=0,0,RES_hh_emih_in!J5/RES_summary!J$21)</f>
        <v>37.251329021848925</v>
      </c>
      <c r="K5" s="72">
        <f>IF(RES_hh_emih_in!K5=0,0,RES_hh_emih_in!K5/RES_summary!K$21)</f>
        <v>31.347976023645487</v>
      </c>
      <c r="L5" s="72">
        <f>IF(RES_hh_emih_in!L5=0,0,RES_hh_emih_in!L5/RES_summary!L$21)</f>
        <v>44.745311969801499</v>
      </c>
      <c r="M5" s="72">
        <f>IF(RES_hh_emih_in!M5=0,0,RES_hh_emih_in!M5/RES_summary!M$21)</f>
        <v>36.843244200476846</v>
      </c>
      <c r="N5" s="72">
        <f>IF(RES_hh_emih_in!N5=0,0,RES_hh_emih_in!N5/RES_summary!N$21)</f>
        <v>31.714154026951029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18.085305083204805</v>
      </c>
      <c r="X5" s="72">
        <f>IF(RES_hh_emih_in!X5=0,0,RES_hh_emih_in!X5/RES_summary!X$21)</f>
        <v>13.057270912950681</v>
      </c>
      <c r="Y5" s="72">
        <f>IF(RES_hh_emih_in!Y5=0,0,RES_hh_emih_in!Y5/RES_summary!Y$21)</f>
        <v>10.620222828595598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40.425688949976383</v>
      </c>
      <c r="D6" s="72">
        <f>IF(RES_hh_emih_in!D6=0,0,RES_hh_emih_in!D6/RES_summary!D$21)</f>
        <v>36.073180299086111</v>
      </c>
      <c r="E6" s="72">
        <f>IF(RES_hh_emih_in!E6=0,0,RES_hh_emih_in!E6/RES_summary!E$21)</f>
        <v>30.597043723191057</v>
      </c>
      <c r="F6" s="72">
        <f>IF(RES_hh_emih_in!F6=0,0,RES_hh_emih_in!F6/RES_summary!F$21)</f>
        <v>38.900140516686989</v>
      </c>
      <c r="G6" s="72">
        <f>IF(RES_hh_emih_in!G6=0,0,RES_hh_emih_in!G6/RES_summary!G$21)</f>
        <v>33.389834579198308</v>
      </c>
      <c r="H6" s="72">
        <f>IF(RES_hh_emih_in!H6=0,0,RES_hh_emih_in!H6/RES_summary!H$21)</f>
        <v>36.405153880991229</v>
      </c>
      <c r="I6" s="72">
        <f>IF(RES_hh_emih_in!I6=0,0,RES_hh_emih_in!I6/RES_summary!I$21)</f>
        <v>22.170924131016648</v>
      </c>
      <c r="J6" s="72">
        <f>IF(RES_hh_emih_in!J6=0,0,RES_hh_emih_in!J6/RES_summary!J$21)</f>
        <v>31.00870783940093</v>
      </c>
      <c r="K6" s="72">
        <f>IF(RES_hh_emih_in!K6=0,0,RES_hh_emih_in!K6/RES_summary!K$21)</f>
        <v>27.340861740142703</v>
      </c>
      <c r="L6" s="72">
        <f>IF(RES_hh_emih_in!L6=0,0,RES_hh_emih_in!L6/RES_summary!L$21)</f>
        <v>28.735447746087321</v>
      </c>
      <c r="M6" s="72">
        <f>IF(RES_hh_emih_in!M6=0,0,RES_hh_emih_in!M6/RES_summary!M$21)</f>
        <v>25.036861250460291</v>
      </c>
      <c r="N6" s="72">
        <f>IF(RES_hh_emih_in!N6=0,0,RES_hh_emih_in!N6/RES_summary!N$21)</f>
        <v>22.268406470127101</v>
      </c>
      <c r="O6" s="72">
        <f>IF(RES_hh_emih_in!O6=0,0,RES_hh_emih_in!O6/RES_summary!O$21)</f>
        <v>25.939191175152757</v>
      </c>
      <c r="P6" s="72">
        <f>IF(RES_hh_emih_in!P6=0,0,RES_hh_emih_in!P6/RES_summary!P$21)</f>
        <v>19.478654581097068</v>
      </c>
      <c r="Q6" s="72">
        <f>IF(RES_hh_emih_in!Q6=0,0,RES_hh_emih_in!Q6/RES_summary!Q$21)</f>
        <v>15.238204635585618</v>
      </c>
      <c r="R6" s="72">
        <f>IF(RES_hh_emih_in!R6=0,0,RES_hh_emih_in!R6/RES_summary!R$21)</f>
        <v>19.588757168941527</v>
      </c>
      <c r="S6" s="72">
        <f>IF(RES_hh_emih_in!S6=0,0,RES_hh_emih_in!S6/RES_summary!S$21)</f>
        <v>13.965919844815488</v>
      </c>
      <c r="T6" s="72">
        <f>IF(RES_hh_emih_in!T6=0,0,RES_hh_emih_in!T6/RES_summary!T$21)</f>
        <v>19.235217408472522</v>
      </c>
      <c r="U6" s="72">
        <f>IF(RES_hh_emih_in!U6=0,0,RES_hh_emih_in!U6/RES_summary!U$21)</f>
        <v>15.481574895211077</v>
      </c>
      <c r="V6" s="72">
        <f>IF(RES_hh_emih_in!V6=0,0,RES_hh_emih_in!V6/RES_summary!V$21)</f>
        <v>14.998789406261601</v>
      </c>
      <c r="W6" s="72">
        <f>IF(RES_hh_emih_in!W6=0,0,RES_hh_emih_in!W6/RES_summary!W$21)</f>
        <v>12.99059147069323</v>
      </c>
      <c r="X6" s="72">
        <f>IF(RES_hh_emih_in!X6=0,0,RES_hh_emih_in!X6/RES_summary!X$21)</f>
        <v>11.805211523978819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51.001181635491264</v>
      </c>
      <c r="D7" s="72">
        <f>IF(RES_hh_emih_in!D7=0,0,RES_hh_emih_in!D7/RES_summary!D$21)</f>
        <v>45.796063804429743</v>
      </c>
      <c r="E7" s="72">
        <f>IF(RES_hh_emih_in!E7=0,0,RES_hh_emih_in!E7/RES_summary!E$21)</f>
        <v>44.321478010193182</v>
      </c>
      <c r="F7" s="72">
        <f>IF(RES_hh_emih_in!F7=0,0,RES_hh_emih_in!F7/RES_summary!F$21)</f>
        <v>39.838274437746847</v>
      </c>
      <c r="G7" s="72">
        <f>IF(RES_hh_emih_in!G7=0,0,RES_hh_emih_in!G7/RES_summary!G$21)</f>
        <v>39.793490113154753</v>
      </c>
      <c r="H7" s="72">
        <f>IF(RES_hh_emih_in!H7=0,0,RES_hh_emih_in!H7/RES_summary!H$21)</f>
        <v>44.240692188259594</v>
      </c>
      <c r="I7" s="72">
        <f>IF(RES_hh_emih_in!I7=0,0,RES_hh_emih_in!I7/RES_summary!I$21)</f>
        <v>26.734698361221099</v>
      </c>
      <c r="J7" s="72">
        <f>IF(RES_hh_emih_in!J7=0,0,RES_hh_emih_in!J7/RES_summary!J$21)</f>
        <v>40.906435460135235</v>
      </c>
      <c r="K7" s="72">
        <f>IF(RES_hh_emih_in!K7=0,0,RES_hh_emih_in!K7/RES_summary!K$21)</f>
        <v>33.922376191679795</v>
      </c>
      <c r="L7" s="72">
        <f>IF(RES_hh_emih_in!L7=0,0,RES_hh_emih_in!L7/RES_summary!L$21)</f>
        <v>34.148969969459948</v>
      </c>
      <c r="M7" s="72">
        <f>IF(RES_hh_emih_in!M7=0,0,RES_hh_emih_in!M7/RES_summary!M$21)</f>
        <v>27.80831661387063</v>
      </c>
      <c r="N7" s="72">
        <f>IF(RES_hh_emih_in!N7=0,0,RES_hh_emih_in!N7/RES_summary!N$21)</f>
        <v>28.689140105664965</v>
      </c>
      <c r="O7" s="72">
        <f>IF(RES_hh_emih_in!O7=0,0,RES_hh_emih_in!O7/RES_summary!O$21)</f>
        <v>30.330473645497964</v>
      </c>
      <c r="P7" s="72">
        <f>IF(RES_hh_emih_in!P7=0,0,RES_hh_emih_in!P7/RES_summary!P$21)</f>
        <v>23.409115774140698</v>
      </c>
      <c r="Q7" s="72">
        <f>IF(RES_hh_emih_in!Q7=0,0,RES_hh_emih_in!Q7/RES_summary!Q$21)</f>
        <v>21.717158846778958</v>
      </c>
      <c r="R7" s="72">
        <f>IF(RES_hh_emih_in!R7=0,0,RES_hh_emih_in!R7/RES_summary!R$21)</f>
        <v>22.081815582551794</v>
      </c>
      <c r="S7" s="72">
        <f>IF(RES_hh_emih_in!S7=0,0,RES_hh_emih_in!S7/RES_summary!S$21)</f>
        <v>21.710259885045819</v>
      </c>
      <c r="T7" s="72">
        <f>IF(RES_hh_emih_in!T7=0,0,RES_hh_emih_in!T7/RES_summary!T$21)</f>
        <v>17.944410143723175</v>
      </c>
      <c r="U7" s="72">
        <f>IF(RES_hh_emih_in!U7=0,0,RES_hh_emih_in!U7/RES_summary!U$21)</f>
        <v>19.47466689254734</v>
      </c>
      <c r="V7" s="72">
        <f>IF(RES_hh_emih_in!V7=0,0,RES_hh_emih_in!V7/RES_summary!V$21)</f>
        <v>19.912063231482055</v>
      </c>
      <c r="W7" s="72">
        <f>IF(RES_hh_emih_in!W7=0,0,RES_hh_emih_in!W7/RES_summary!W$21)</f>
        <v>11.389605720571021</v>
      </c>
      <c r="X7" s="72">
        <f>IF(RES_hh_emih_in!X7=0,0,RES_hh_emih_in!X7/RES_summary!X$21)</f>
        <v>13.09151468579822</v>
      </c>
      <c r="Y7" s="72">
        <f>IF(RES_hh_emih_in!Y7=0,0,RES_hh_emih_in!Y7/RES_summary!Y$21)</f>
        <v>9.1738322272875923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33.054611399539155</v>
      </c>
      <c r="D8" s="72">
        <f>IF(RES_hh_emih_in!D8=0,0,RES_hh_emih_in!D8/RES_summary!D$21)</f>
        <v>32.106465359760769</v>
      </c>
      <c r="E8" s="72">
        <f>IF(RES_hh_emih_in!E8=0,0,RES_hh_emih_in!E8/RES_summary!E$21)</f>
        <v>30.812313302027384</v>
      </c>
      <c r="F8" s="72">
        <f>IF(RES_hh_emih_in!F8=0,0,RES_hh_emih_in!F8/RES_summary!F$21)</f>
        <v>28.795876537549468</v>
      </c>
      <c r="G8" s="72">
        <f>IF(RES_hh_emih_in!G8=0,0,RES_hh_emih_in!G8/RES_summary!G$21)</f>
        <v>27.323208248448072</v>
      </c>
      <c r="H8" s="72">
        <f>IF(RES_hh_emih_in!H8=0,0,RES_hh_emih_in!H8/RES_summary!H$21)</f>
        <v>27.142238772833597</v>
      </c>
      <c r="I8" s="72">
        <f>IF(RES_hh_emih_in!I8=0,0,RES_hh_emih_in!I8/RES_summary!I$21)</f>
        <v>23.903891315628119</v>
      </c>
      <c r="J8" s="72">
        <f>IF(RES_hh_emih_in!J8=0,0,RES_hh_emih_in!J8/RES_summary!J$21)</f>
        <v>25.693561041914855</v>
      </c>
      <c r="K8" s="72">
        <f>IF(RES_hh_emih_in!K8=0,0,RES_hh_emih_in!K8/RES_summary!K$21)</f>
        <v>23.186997165673944</v>
      </c>
      <c r="L8" s="72">
        <f>IF(RES_hh_emih_in!L8=0,0,RES_hh_emih_in!L8/RES_summary!L$21)</f>
        <v>24.326696515792136</v>
      </c>
      <c r="M8" s="72">
        <f>IF(RES_hh_emih_in!M8=0,0,RES_hh_emih_in!M8/RES_summary!M$21)</f>
        <v>19.215714963258971</v>
      </c>
      <c r="N8" s="72">
        <f>IF(RES_hh_emih_in!N8=0,0,RES_hh_emih_in!N8/RES_summary!N$21)</f>
        <v>20.459234509525082</v>
      </c>
      <c r="O8" s="72">
        <f>IF(RES_hh_emih_in!O8=0,0,RES_hh_emih_in!O8/RES_summary!O$21)</f>
        <v>20.530263648088145</v>
      </c>
      <c r="P8" s="72">
        <f>IF(RES_hh_emih_in!P8=0,0,RES_hh_emih_in!P8/RES_summary!P$21)</f>
        <v>14.749495705826572</v>
      </c>
      <c r="Q8" s="72">
        <f>IF(RES_hh_emih_in!Q8=0,0,RES_hh_emih_in!Q8/RES_summary!Q$21)</f>
        <v>14.441087822845619</v>
      </c>
      <c r="R8" s="72">
        <f>IF(RES_hh_emih_in!R8=0,0,RES_hh_emih_in!R8/RES_summary!R$21)</f>
        <v>15.812084691621271</v>
      </c>
      <c r="S8" s="72">
        <f>IF(RES_hh_emih_in!S8=0,0,RES_hh_emih_in!S8/RES_summary!S$21)</f>
        <v>14.405503941392656</v>
      </c>
      <c r="T8" s="72">
        <f>IF(RES_hh_emih_in!T8=0,0,RES_hh_emih_in!T8/RES_summary!T$21)</f>
        <v>13.401860130619369</v>
      </c>
      <c r="U8" s="72">
        <f>IF(RES_hh_emih_in!U8=0,0,RES_hh_emih_in!U8/RES_summary!U$21)</f>
        <v>12.375858998762292</v>
      </c>
      <c r="V8" s="72">
        <f>IF(RES_hh_emih_in!V8=0,0,RES_hh_emih_in!V8/RES_summary!V$21)</f>
        <v>10.642692049471032</v>
      </c>
      <c r="W8" s="72">
        <f>IF(RES_hh_emih_in!W8=0,0,RES_hh_emih_in!W8/RES_summary!W$21)</f>
        <v>11.296064852006692</v>
      </c>
      <c r="X8" s="72">
        <f>IF(RES_hh_emih_in!X8=0,0,RES_hh_emih_in!X8/RES_summary!X$21)</f>
        <v>7.8092028420199142</v>
      </c>
      <c r="Y8" s="72">
        <f>IF(RES_hh_emih_in!Y8=0,0,RES_hh_emih_in!Y8/RES_summary!Y$21)</f>
        <v>5.6460441353546811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3.4293265398002042</v>
      </c>
      <c r="D17" s="69">
        <f>IF(RES_hh_emih_in!D17=0,0,RES_hh_emih_in!D17/RES_summary!D$21)</f>
        <v>3.7304433243771671</v>
      </c>
      <c r="E17" s="69">
        <f>IF(RES_hh_emih_in!E17=0,0,RES_hh_emih_in!E17/RES_summary!E$21)</f>
        <v>3.732441225681506</v>
      </c>
      <c r="F17" s="69">
        <f>IF(RES_hh_emih_in!F17=0,0,RES_hh_emih_in!F17/RES_summary!F$21)</f>
        <v>3.1925414236170471</v>
      </c>
      <c r="G17" s="69">
        <f>IF(RES_hh_emih_in!G17=0,0,RES_hh_emih_in!G17/RES_summary!G$21)</f>
        <v>3.1102485680841738</v>
      </c>
      <c r="H17" s="69">
        <f>IF(RES_hh_emih_in!H17=0,0,RES_hh_emih_in!H17/RES_summary!H$21)</f>
        <v>3.7088761038289388</v>
      </c>
      <c r="I17" s="69">
        <f>IF(RES_hh_emih_in!I17=0,0,RES_hh_emih_in!I17/RES_summary!I$21)</f>
        <v>3.2449372651986295</v>
      </c>
      <c r="J17" s="69">
        <f>IF(RES_hh_emih_in!J17=0,0,RES_hh_emih_in!J17/RES_summary!J$21)</f>
        <v>4.4446175691105365</v>
      </c>
      <c r="K17" s="69">
        <f>IF(RES_hh_emih_in!K17=0,0,RES_hh_emih_in!K17/RES_summary!K$21)</f>
        <v>3.146513341702927</v>
      </c>
      <c r="L17" s="69">
        <f>IF(RES_hh_emih_in!L17=0,0,RES_hh_emih_in!L17/RES_summary!L$21)</f>
        <v>3.1009908872072431</v>
      </c>
      <c r="M17" s="69">
        <f>IF(RES_hh_emih_in!M17=0,0,RES_hh_emih_in!M17/RES_summary!M$21)</f>
        <v>2.4473342673784235</v>
      </c>
      <c r="N17" s="69">
        <f>IF(RES_hh_emih_in!N17=0,0,RES_hh_emih_in!N17/RES_summary!N$21)</f>
        <v>2.5318158867637894</v>
      </c>
      <c r="O17" s="69">
        <f>IF(RES_hh_emih_in!O17=0,0,RES_hh_emih_in!O17/RES_summary!O$21)</f>
        <v>1.6188130086077344</v>
      </c>
      <c r="P17" s="69">
        <f>IF(RES_hh_emih_in!P17=0,0,RES_hh_emih_in!P17/RES_summary!P$21)</f>
        <v>1.5952162678820281</v>
      </c>
      <c r="Q17" s="69">
        <f>IF(RES_hh_emih_in!Q17=0,0,RES_hh_emih_in!Q17/RES_summary!Q$21)</f>
        <v>2.099410820114656</v>
      </c>
      <c r="R17" s="69">
        <f>IF(RES_hh_emih_in!R17=0,0,RES_hh_emih_in!R17/RES_summary!R$21)</f>
        <v>3.1531573782324296</v>
      </c>
      <c r="S17" s="69">
        <f>IF(RES_hh_emih_in!S17=0,0,RES_hh_emih_in!S17/RES_summary!S$21)</f>
        <v>3.4142996194085287</v>
      </c>
      <c r="T17" s="69">
        <f>IF(RES_hh_emih_in!T17=0,0,RES_hh_emih_in!T17/RES_summary!T$21)</f>
        <v>3.22663757258284</v>
      </c>
      <c r="U17" s="69">
        <f>IF(RES_hh_emih_in!U17=0,0,RES_hh_emih_in!U17/RES_summary!U$21)</f>
        <v>2.7713416836734881</v>
      </c>
      <c r="V17" s="69">
        <f>IF(RES_hh_emih_in!V17=0,0,RES_hh_emih_in!V17/RES_summary!V$21)</f>
        <v>1.4154743033309716</v>
      </c>
      <c r="W17" s="69">
        <f>IF(RES_hh_emih_in!W17=0,0,RES_hh_emih_in!W17/RES_summary!W$21)</f>
        <v>2.6929039678859414</v>
      </c>
      <c r="X17" s="69">
        <f>IF(RES_hh_emih_in!X17=0,0,RES_hh_emih_in!X17/RES_summary!X$21)</f>
        <v>2.7545870530155518</v>
      </c>
      <c r="Y17" s="69">
        <f>IF(RES_hh_emih_in!Y17=0,0,RES_hh_emih_in!Y17/RES_summary!Y$21)</f>
        <v>2.6277695935151666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5.1558729972459085</v>
      </c>
      <c r="D19" s="72">
        <f>IF(RES_hh_emih_in!D19=0,0,RES_hh_emih_in!D19/RES_summary!D$21)</f>
        <v>5.6532422811479011</v>
      </c>
      <c r="E19" s="72">
        <f>IF(RES_hh_emih_in!E19=0,0,RES_hh_emih_in!E19/RES_summary!E$21)</f>
        <v>4.7317041780605704</v>
      </c>
      <c r="F19" s="72">
        <f>IF(RES_hh_emih_in!F19=0,0,RES_hh_emih_in!F19/RES_summary!F$21)</f>
        <v>6.2603222055407981</v>
      </c>
      <c r="G19" s="72">
        <f>IF(RES_hh_emih_in!G19=0,0,RES_hh_emih_in!G19/RES_summary!G$21)</f>
        <v>5.6368819966015442</v>
      </c>
      <c r="H19" s="72">
        <f>IF(RES_hh_emih_in!H19=0,0,RES_hh_emih_in!H19/RES_summary!H$21)</f>
        <v>7.2208987217243594</v>
      </c>
      <c r="I19" s="72">
        <f>IF(RES_hh_emih_in!I19=0,0,RES_hh_emih_in!I19/RES_summary!I$21)</f>
        <v>5.9005047641601784</v>
      </c>
      <c r="J19" s="72">
        <f>IF(RES_hh_emih_in!J19=0,0,RES_hh_emih_in!J19/RES_summary!J$21)</f>
        <v>7.8900925657348546</v>
      </c>
      <c r="K19" s="72">
        <f>IF(RES_hh_emih_in!K19=0,0,RES_hh_emih_in!K19/RES_summary!K$21)</f>
        <v>5.7554274446299676</v>
      </c>
      <c r="L19" s="72">
        <f>IF(RES_hh_emih_in!L19=0,0,RES_hh_emih_in!L19/RES_summary!L$21)</f>
        <v>5.3919144456417554</v>
      </c>
      <c r="M19" s="72">
        <f>IF(RES_hh_emih_in!M19=0,0,RES_hh_emih_in!M19/RES_summary!M$21)</f>
        <v>5.1867685693563494</v>
      </c>
      <c r="N19" s="72">
        <f>IF(RES_hh_emih_in!N19=0,0,RES_hh_emih_in!N19/RES_summary!N$21)</f>
        <v>4.7008041231842839</v>
      </c>
      <c r="O19" s="72">
        <f>IF(RES_hh_emih_in!O19=0,0,RES_hh_emih_in!O19/RES_summary!O$21)</f>
        <v>3.8009443124923004</v>
      </c>
      <c r="P19" s="72">
        <f>IF(RES_hh_emih_in!P19=0,0,RES_hh_emih_in!P19/RES_summary!P$21)</f>
        <v>3.7769904211410372</v>
      </c>
      <c r="Q19" s="72">
        <f>IF(RES_hh_emih_in!Q19=0,0,RES_hh_emih_in!Q19/RES_summary!Q$21)</f>
        <v>3.034111515284172</v>
      </c>
      <c r="R19" s="72">
        <f>IF(RES_hh_emih_in!R19=0,0,RES_hh_emih_in!R19/RES_summary!R$21)</f>
        <v>5.3263151480835145</v>
      </c>
      <c r="S19" s="72">
        <f>IF(RES_hh_emih_in!S19=0,0,RES_hh_emih_in!S19/RES_summary!S$21)</f>
        <v>4.6867082496051342</v>
      </c>
      <c r="T19" s="72">
        <f>IF(RES_hh_emih_in!T19=0,0,RES_hh_emih_in!T19/RES_summary!T$21)</f>
        <v>5.978228399269665</v>
      </c>
      <c r="U19" s="72">
        <f>IF(RES_hh_emih_in!U19=0,0,RES_hh_emih_in!U19/RES_summary!U$21)</f>
        <v>4.6227393445769627</v>
      </c>
      <c r="V19" s="72">
        <f>IF(RES_hh_emih_in!V19=0,0,RES_hh_emih_in!V19/RES_summary!V$21)</f>
        <v>3.9915244882826939</v>
      </c>
      <c r="W19" s="72">
        <f>IF(RES_hh_emih_in!W19=0,0,RES_hh_emih_in!W19/RES_summary!W$21)</f>
        <v>5.8045155057145559</v>
      </c>
      <c r="X19" s="72">
        <f>IF(RES_hh_emih_in!X19=0,0,RES_hh_emih_in!X19/RES_summary!X$21)</f>
        <v>6.4808534858181117</v>
      </c>
      <c r="Y19" s="72">
        <f>IF(RES_hh_emih_in!Y19=0,0,RES_hh_emih_in!Y19/RES_summary!Y$21)</f>
        <v>4.6773828843875203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7.0902271754105248</v>
      </c>
      <c r="D20" s="72">
        <f>IF(RES_hh_emih_in!D20=0,0,RES_hh_emih_in!D20/RES_summary!D$21)</f>
        <v>7.4784743295160609</v>
      </c>
      <c r="E20" s="72">
        <f>IF(RES_hh_emih_in!E20=0,0,RES_hh_emih_in!E20/RES_summary!E$21)</f>
        <v>7.4745654379380113</v>
      </c>
      <c r="F20" s="72">
        <f>IF(RES_hh_emih_in!F20=0,0,RES_hh_emih_in!F20/RES_summary!F$21)</f>
        <v>6.9630785321430935</v>
      </c>
      <c r="G20" s="72">
        <f>IF(RES_hh_emih_in!G20=0,0,RES_hh_emih_in!G20/RES_summary!G$21)</f>
        <v>7.4703657956231684</v>
      </c>
      <c r="H20" s="72">
        <f>IF(RES_hh_emih_in!H20=0,0,RES_hh_emih_in!H20/RES_summary!H$21)</f>
        <v>9.5702888648708111</v>
      </c>
      <c r="I20" s="72">
        <f>IF(RES_hh_emih_in!I20=0,0,RES_hh_emih_in!I20/RES_summary!I$21)</f>
        <v>6.9150740025968043</v>
      </c>
      <c r="J20" s="72">
        <f>IF(RES_hh_emih_in!J20=0,0,RES_hh_emih_in!J20/RES_summary!J$21)</f>
        <v>10.704384812353974</v>
      </c>
      <c r="K20" s="72">
        <f>IF(RES_hh_emih_in!K20=0,0,RES_hh_emih_in!K20/RES_summary!K$21)</f>
        <v>7.613174198458295</v>
      </c>
      <c r="L20" s="72">
        <f>IF(RES_hh_emih_in!L20=0,0,RES_hh_emih_in!L20/RES_summary!L$21)</f>
        <v>6.7165914072021087</v>
      </c>
      <c r="M20" s="72">
        <f>IF(RES_hh_emih_in!M20=0,0,RES_hh_emih_in!M20/RES_summary!M$21)</f>
        <v>6.1312934254736424</v>
      </c>
      <c r="N20" s="72">
        <f>IF(RES_hh_emih_in!N20=0,0,RES_hh_emih_in!N20/RES_summary!N$21)</f>
        <v>6.286423544974264</v>
      </c>
      <c r="O20" s="72">
        <f>IF(RES_hh_emih_in!O20=0,0,RES_hh_emih_in!O20/RES_summary!O$21)</f>
        <v>4.6185325873966177</v>
      </c>
      <c r="P20" s="72">
        <f>IF(RES_hh_emih_in!P20=0,0,RES_hh_emih_in!P20/RES_summary!P$21)</f>
        <v>4.5231812406792882</v>
      </c>
      <c r="Q20" s="72">
        <f>IF(RES_hh_emih_in!Q20=0,0,RES_hh_emih_in!Q20/RES_summary!Q$21)</f>
        <v>4.5852039203292296</v>
      </c>
      <c r="R20" s="72">
        <f>IF(RES_hh_emih_in!R20=0,0,RES_hh_emih_in!R20/RES_summary!R$21)</f>
        <v>6.0015148789316584</v>
      </c>
      <c r="S20" s="72">
        <f>IF(RES_hh_emih_in!S20=0,0,RES_hh_emih_in!S20/RES_summary!S$21)</f>
        <v>7.0176977591992546</v>
      </c>
      <c r="T20" s="72">
        <f>IF(RES_hh_emih_in!T20=0,0,RES_hh_emih_in!T20/RES_summary!T$21)</f>
        <v>5.8620929365934042</v>
      </c>
      <c r="U20" s="72">
        <f>IF(RES_hh_emih_in!U20=0,0,RES_hh_emih_in!U20/RES_summary!U$21)</f>
        <v>5.8535197606809994</v>
      </c>
      <c r="V20" s="72">
        <f>IF(RES_hh_emih_in!V20=0,0,RES_hh_emih_in!V20/RES_summary!V$21)</f>
        <v>5.3325529990422744</v>
      </c>
      <c r="W20" s="72">
        <f>IF(RES_hh_emih_in!W20=0,0,RES_hh_emih_in!W20/RES_summary!W$21)</f>
        <v>5.1328645943998659</v>
      </c>
      <c r="X20" s="72">
        <f>IF(RES_hh_emih_in!X20=0,0,RES_hh_emih_in!X20/RES_summary!X$21)</f>
        <v>7.2798745076700477</v>
      </c>
      <c r="Y20" s="72">
        <f>IF(RES_hh_emih_in!Y20=0,0,RES_hh_emih_in!Y20/RES_summary!Y$21)</f>
        <v>6.7032121011870709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4.6156923234808191</v>
      </c>
      <c r="D21" s="72">
        <f>IF(RES_hh_emih_in!D21=0,0,RES_hh_emih_in!D21/RES_summary!D$21)</f>
        <v>5.199644174550464</v>
      </c>
      <c r="E21" s="72">
        <f>IF(RES_hh_emih_in!E21=0,0,RES_hh_emih_in!E21/RES_summary!E$21)</f>
        <v>5.1453686775297092</v>
      </c>
      <c r="F21" s="72">
        <f>IF(RES_hh_emih_in!F21=0,0,RES_hh_emih_in!F21/RES_summary!F$21)</f>
        <v>4.9379126186169593</v>
      </c>
      <c r="G21" s="72">
        <f>IF(RES_hh_emih_in!G21=0,0,RES_hh_emih_in!G21/RES_summary!G$21)</f>
        <v>5.0317745616999652</v>
      </c>
      <c r="H21" s="72">
        <f>IF(RES_hh_emih_in!H21=0,0,RES_hh_emih_in!H21/RES_summary!H$21)</f>
        <v>5.7465903110873802</v>
      </c>
      <c r="I21" s="72">
        <f>IF(RES_hh_emih_in!I21=0,0,RES_hh_emih_in!I21/RES_summary!I$21)</f>
        <v>5.9210701361230109</v>
      </c>
      <c r="J21" s="72">
        <f>IF(RES_hh_emih_in!J21=0,0,RES_hh_emih_in!J21/RES_summary!J$21)</f>
        <v>6.5396870792848123</v>
      </c>
      <c r="K21" s="72">
        <f>IF(RES_hh_emih_in!K21=0,0,RES_hh_emih_in!K21/RES_summary!K$21)</f>
        <v>4.9423381272537599</v>
      </c>
      <c r="L21" s="72">
        <f>IF(RES_hh_emih_in!L21=0,0,RES_hh_emih_in!L21/RES_summary!L$21)</f>
        <v>4.6247445745170968</v>
      </c>
      <c r="M21" s="72">
        <f>IF(RES_hh_emih_in!M21=0,0,RES_hh_emih_in!M21/RES_summary!M$21)</f>
        <v>3.8610528004151545</v>
      </c>
      <c r="N21" s="72">
        <f>IF(RES_hh_emih_in!N21=0,0,RES_hh_emih_in!N21/RES_summary!N$21)</f>
        <v>3.8751791209530193</v>
      </c>
      <c r="O21" s="72">
        <f>IF(RES_hh_emih_in!O21=0,0,RES_hh_emih_in!O21/RES_summary!O$21)</f>
        <v>3.3768543250400795</v>
      </c>
      <c r="P21" s="72">
        <f>IF(RES_hh_emih_in!P21=0,0,RES_hh_emih_in!P21/RES_summary!P$21)</f>
        <v>3.0223410148716527</v>
      </c>
      <c r="Q21" s="72">
        <f>IF(RES_hh_emih_in!Q21=0,0,RES_hh_emih_in!Q21/RES_summary!Q$21)</f>
        <v>3.0470661968032045</v>
      </c>
      <c r="R21" s="72">
        <f>IF(RES_hh_emih_in!R21=0,0,RES_hh_emih_in!R21/RES_summary!R$21)</f>
        <v>4.2751269720488692</v>
      </c>
      <c r="S21" s="72">
        <f>IF(RES_hh_emih_in!S21=0,0,RES_hh_emih_in!S21/RES_summary!S$21)</f>
        <v>4.6308751628359976</v>
      </c>
      <c r="T21" s="72">
        <f>IF(RES_hh_emih_in!T21=0,0,RES_hh_emih_in!T21/RES_summary!T$21)</f>
        <v>4.5348708702747782</v>
      </c>
      <c r="U21" s="72">
        <f>IF(RES_hh_emih_in!U21=0,0,RES_hh_emih_in!U21/RES_summary!U$21)</f>
        <v>3.7016891611928857</v>
      </c>
      <c r="V21" s="72">
        <f>IF(RES_hh_emih_in!V21=0,0,RES_hh_emih_in!V21/RES_summary!V$21)</f>
        <v>2.9212217279639092</v>
      </c>
      <c r="W21" s="72">
        <f>IF(RES_hh_emih_in!W21=0,0,RES_hh_emih_in!W21/RES_summary!W$21)</f>
        <v>5.0837805856522582</v>
      </c>
      <c r="X21" s="72">
        <f>IF(RES_hh_emih_in!X21=0,0,RES_hh_emih_in!X21/RES_summary!X$21)</f>
        <v>4.6932983314839607</v>
      </c>
      <c r="Y21" s="72">
        <f>IF(RES_hh_emih_in!Y21=0,0,RES_hh_emih_in!Y21/RES_summary!Y$21)</f>
        <v>4.306345827526922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8.8867957274196187E-3</v>
      </c>
      <c r="D27" s="69">
        <f>IF(RES_hh_emih_in!D27=0,0,RES_hh_emih_in!D27/RES_summary!D$21)</f>
        <v>1.7312400578315682E-2</v>
      </c>
      <c r="E27" s="69">
        <f>IF(RES_hh_emih_in!E27=0,0,RES_hh_emih_in!E27/RES_summary!E$21)</f>
        <v>1.6385570929028478E-2</v>
      </c>
      <c r="F27" s="69">
        <f>IF(RES_hh_emih_in!F27=0,0,RES_hh_emih_in!F27/RES_summary!F$21)</f>
        <v>1.3075067864003415E-2</v>
      </c>
      <c r="G27" s="69">
        <f>IF(RES_hh_emih_in!G27=0,0,RES_hh_emih_in!G27/RES_summary!G$21)</f>
        <v>1.2822448291355579E-2</v>
      </c>
      <c r="H27" s="69">
        <f>IF(RES_hh_emih_in!H27=0,0,RES_hh_emih_in!H27/RES_summary!H$21)</f>
        <v>1.4770922905100771E-2</v>
      </c>
      <c r="I27" s="69">
        <f>IF(RES_hh_emih_in!I27=0,0,RES_hh_emih_in!I27/RES_summary!I$21)</f>
        <v>1.362445091281685E-2</v>
      </c>
      <c r="J27" s="69">
        <f>IF(RES_hh_emih_in!J27=0,0,RES_hh_emih_in!J27/RES_summary!J$21)</f>
        <v>3.9890596969192317E-2</v>
      </c>
      <c r="K27" s="69">
        <f>IF(RES_hh_emih_in!K27=0,0,RES_hh_emih_in!K27/RES_summary!K$21)</f>
        <v>3.0331278045099386E-2</v>
      </c>
      <c r="L27" s="69">
        <f>IF(RES_hh_emih_in!L27=0,0,RES_hh_emih_in!L27/RES_summary!L$21)</f>
        <v>2.7150900308624971E-2</v>
      </c>
      <c r="M27" s="69">
        <f>IF(RES_hh_emih_in!M27=0,0,RES_hh_emih_in!M27/RES_summary!M$21)</f>
        <v>2.0854297547581505E-2</v>
      </c>
      <c r="N27" s="69">
        <f>IF(RES_hh_emih_in!N27=0,0,RES_hh_emih_in!N27/RES_summary!N$21)</f>
        <v>2.4506929154461805E-2</v>
      </c>
      <c r="O27" s="69">
        <f>IF(RES_hh_emih_in!O27=0,0,RES_hh_emih_in!O27/RES_summary!O$21)</f>
        <v>2.0845609770943459E-2</v>
      </c>
      <c r="P27" s="69">
        <f>IF(RES_hh_emih_in!P27=0,0,RES_hh_emih_in!P27/RES_summary!P$21)</f>
        <v>1.728799360179642E-2</v>
      </c>
      <c r="Q27" s="69">
        <f>IF(RES_hh_emih_in!Q27=0,0,RES_hh_emih_in!Q27/RES_summary!Q$21)</f>
        <v>1.6945961517210392E-2</v>
      </c>
      <c r="R27" s="69">
        <f>IF(RES_hh_emih_in!R27=0,0,RES_hh_emih_in!R27/RES_summary!R$21)</f>
        <v>2.7725351688997656E-2</v>
      </c>
      <c r="S27" s="69">
        <f>IF(RES_hh_emih_in!S27=0,0,RES_hh_emih_in!S27/RES_summary!S$21)</f>
        <v>3.8373064763508338E-2</v>
      </c>
      <c r="T27" s="69">
        <f>IF(RES_hh_emih_in!T27=0,0,RES_hh_emih_in!T27/RES_summary!T$21)</f>
        <v>4.3720882238050977E-2</v>
      </c>
      <c r="U27" s="69">
        <f>IF(RES_hh_emih_in!U27=0,0,RES_hh_emih_in!U27/RES_summary!U$21)</f>
        <v>4.0353729834254733E-2</v>
      </c>
      <c r="V27" s="69">
        <f>IF(RES_hh_emih_in!V27=0,0,RES_hh_emih_in!V27/RES_summary!V$21)</f>
        <v>2.0468235791192297E-2</v>
      </c>
      <c r="W27" s="69">
        <f>IF(RES_hh_emih_in!W27=0,0,RES_hh_emih_in!W27/RES_summary!W$21)</f>
        <v>2.7592930690765509E-2</v>
      </c>
      <c r="X27" s="69">
        <f>IF(RES_hh_emih_in!X27=0,0,RES_hh_emih_in!X27/RES_summary!X$21)</f>
        <v>6.1500648397670374E-3</v>
      </c>
      <c r="Y27" s="69">
        <f>IF(RES_hh_emih_in!Y27=0,0,RES_hh_emih_in!Y27/RES_summary!Y$21)</f>
        <v>8.1155622305264727E-3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X29" s="72">
        <f>IF(RES_hh_emih_in!X29=0,0,RES_hh_emih_in!X29/RES_summary!X$21)</f>
        <v>0</v>
      </c>
      <c r="Y29" s="72">
        <f>IF(RES_hh_emih_in!Y29=0,0,RES_hh_emih_in!Y29/RES_summary!Y$21)</f>
        <v>0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2.013144893241654</v>
      </c>
      <c r="D30" s="72">
        <f>IF(RES_hh_emih_in!D30=0,0,RES_hh_emih_in!D30/RES_summary!D$21)</f>
        <v>2.2940319347262346</v>
      </c>
      <c r="E30" s="72">
        <f>IF(RES_hh_emih_in!E30=0,0,RES_hh_emih_in!E30/RES_summary!E$21)</f>
        <v>2.3224845307786008</v>
      </c>
      <c r="F30" s="72">
        <f>IF(RES_hh_emih_in!F30=0,0,RES_hh_emih_in!F30/RES_summary!F$21)</f>
        <v>2.2516899553972127</v>
      </c>
      <c r="G30" s="72">
        <f>IF(RES_hh_emih_in!G30=0,0,RES_hh_emih_in!G30/RES_summary!G$21)</f>
        <v>2.336488361532719</v>
      </c>
      <c r="H30" s="72">
        <f>IF(RES_hh_emih_in!H30=0,0,RES_hh_emih_in!H30/RES_summary!H$21)</f>
        <v>2.6959979507935694</v>
      </c>
      <c r="I30" s="72">
        <f>IF(RES_hh_emih_in!I30=0,0,RES_hh_emih_in!I30/RES_summary!I$21)</f>
        <v>2.6640114850055836</v>
      </c>
      <c r="J30" s="72">
        <f>IF(RES_hh_emih_in!J30=0,0,RES_hh_emih_in!J30/RES_summary!J$21)</f>
        <v>2.7986023143844316</v>
      </c>
      <c r="K30" s="72">
        <f>IF(RES_hh_emih_in!K30=0,0,RES_hh_emih_in!K30/RES_summary!K$21)</f>
        <v>2.1688716853057937</v>
      </c>
      <c r="L30" s="72">
        <f>IF(RES_hh_emih_in!L30=0,0,RES_hh_emih_in!L30/RES_summary!L$21)</f>
        <v>2.0207276866561004</v>
      </c>
      <c r="M30" s="72">
        <f>IF(RES_hh_emih_in!M30=0,0,RES_hh_emih_in!M30/RES_summary!M$21)</f>
        <v>1.5573887145778815</v>
      </c>
      <c r="N30" s="72">
        <f>IF(RES_hh_emih_in!N30=0,0,RES_hh_emih_in!N30/RES_summary!N$21)</f>
        <v>1.6577220508370152</v>
      </c>
      <c r="O30" s="72">
        <f>IF(RES_hh_emih_in!O30=0,0,RES_hh_emih_in!O30/RES_summary!O$21)</f>
        <v>1.7009856765741094</v>
      </c>
      <c r="P30" s="72">
        <f>IF(RES_hh_emih_in!P30=0,0,RES_hh_emih_in!P30/RES_summary!P$21)</f>
        <v>1.4416846900882099</v>
      </c>
      <c r="Q30" s="72">
        <f>IF(RES_hh_emih_in!Q30=0,0,RES_hh_emih_in!Q30/RES_summary!Q$21)</f>
        <v>1.4696289926668504</v>
      </c>
      <c r="R30" s="72">
        <f>IF(RES_hh_emih_in!R30=0,0,RES_hh_emih_in!R30/RES_summary!R$21)</f>
        <v>1.902066828820594</v>
      </c>
      <c r="S30" s="72">
        <f>IF(RES_hh_emih_in!S30=0,0,RES_hh_emih_in!S30/RES_summary!S$21)</f>
        <v>2.085025654856226</v>
      </c>
      <c r="T30" s="72">
        <f>IF(RES_hh_emih_in!T30=0,0,RES_hh_emih_in!T30/RES_summary!T$21)</f>
        <v>1.9457242502014105</v>
      </c>
      <c r="U30" s="72">
        <f>IF(RES_hh_emih_in!U30=0,0,RES_hh_emih_in!U30/RES_summary!U$21)</f>
        <v>1.7583357099998418</v>
      </c>
      <c r="V30" s="72">
        <f>IF(RES_hh_emih_in!V30=0,0,RES_hh_emih_in!V30/RES_summary!V$21)</f>
        <v>1.3606572881151571</v>
      </c>
      <c r="W30" s="72">
        <f>IF(RES_hh_emih_in!W30=0,0,RES_hh_emih_in!W30/RES_summary!W$21)</f>
        <v>2.5017276028249653</v>
      </c>
      <c r="X30" s="72">
        <f>IF(RES_hh_emih_in!X30=0,0,RES_hh_emih_in!X30/RES_summary!X$21)</f>
        <v>2.3473275827863413</v>
      </c>
      <c r="Y30" s="72">
        <f>IF(RES_hh_emih_in!Y30=0,0,RES_hh_emih_in!Y30/RES_summary!Y$21)</f>
        <v>2.2791537446984562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6501.5830909910674</v>
      </c>
      <c r="C3" s="19">
        <f t="shared" ref="C3:V3" si="0">SUM(C4,C9,C12)</f>
        <v>6608.1835879866667</v>
      </c>
      <c r="D3" s="19">
        <f t="shared" si="0"/>
        <v>6723.8469565423075</v>
      </c>
      <c r="E3" s="19">
        <f t="shared" si="0"/>
        <v>6845.0124557200052</v>
      </c>
      <c r="F3" s="19">
        <f t="shared" si="0"/>
        <v>6895.6796360413009</v>
      </c>
      <c r="G3" s="19">
        <f t="shared" si="0"/>
        <v>6936.2855409709382</v>
      </c>
      <c r="H3" s="19">
        <f t="shared" si="0"/>
        <v>6981.716612512213</v>
      </c>
      <c r="I3" s="19">
        <f t="shared" si="0"/>
        <v>7021.4947946778857</v>
      </c>
      <c r="J3" s="19">
        <f t="shared" si="0"/>
        <v>7019.580970847629</v>
      </c>
      <c r="K3" s="19">
        <f t="shared" si="0"/>
        <v>7000.5175541243971</v>
      </c>
      <c r="L3" s="19">
        <f t="shared" si="0"/>
        <v>6965.545591229381</v>
      </c>
      <c r="M3" s="19">
        <f t="shared" si="0"/>
        <v>6772.4964172448417</v>
      </c>
      <c r="N3" s="19">
        <f t="shared" si="0"/>
        <v>6699.5594653959834</v>
      </c>
      <c r="O3" s="19">
        <f t="shared" si="0"/>
        <v>6598.6499192853826</v>
      </c>
      <c r="P3" s="19">
        <f t="shared" si="0"/>
        <v>6542.3735524329022</v>
      </c>
      <c r="Q3" s="19">
        <f t="shared" si="0"/>
        <v>6533.2950034800624</v>
      </c>
      <c r="R3" s="19">
        <f t="shared" si="0"/>
        <v>6572.3781774745548</v>
      </c>
      <c r="S3" s="19">
        <f t="shared" si="0"/>
        <v>6539.3130640156014</v>
      </c>
      <c r="T3" s="19">
        <f t="shared" si="0"/>
        <v>6465.9101662769071</v>
      </c>
      <c r="U3" s="19">
        <f t="shared" si="0"/>
        <v>6423.4545183454793</v>
      </c>
      <c r="V3" s="19">
        <f t="shared" si="0"/>
        <v>6572.7825677619721</v>
      </c>
      <c r="W3" s="19">
        <f t="shared" ref="W3:Y3" si="1">SUM(W4,W9,W12)</f>
        <v>6770.2440731841562</v>
      </c>
      <c r="X3" s="19">
        <f t="shared" si="1"/>
        <v>6486.3674562546021</v>
      </c>
      <c r="Y3" s="19">
        <f t="shared" si="1"/>
        <v>6253.3773926925232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3786.4101654318983</v>
      </c>
      <c r="C4" s="22">
        <f t="shared" ref="C4:V4" si="2">SUM(C5:C8)</f>
        <v>3759.5845995778718</v>
      </c>
      <c r="D4" s="22">
        <f t="shared" si="2"/>
        <v>3730.8412629661793</v>
      </c>
      <c r="E4" s="22">
        <f t="shared" si="2"/>
        <v>3712.5485037045974</v>
      </c>
      <c r="F4" s="22">
        <f t="shared" si="2"/>
        <v>3652.2675461489921</v>
      </c>
      <c r="G4" s="22">
        <f t="shared" si="2"/>
        <v>3578.2010238101338</v>
      </c>
      <c r="H4" s="22">
        <f t="shared" si="2"/>
        <v>3518.3275269032069</v>
      </c>
      <c r="I4" s="22">
        <f t="shared" si="2"/>
        <v>3439.3881090279137</v>
      </c>
      <c r="J4" s="22">
        <f t="shared" si="2"/>
        <v>3366.2096540592984</v>
      </c>
      <c r="K4" s="22">
        <f t="shared" si="2"/>
        <v>3281.9463794979752</v>
      </c>
      <c r="L4" s="22">
        <f t="shared" si="2"/>
        <v>3201.561115721488</v>
      </c>
      <c r="M4" s="22">
        <f t="shared" si="2"/>
        <v>3078.2251517736959</v>
      </c>
      <c r="N4" s="22">
        <f t="shared" si="2"/>
        <v>3002.8032803389933</v>
      </c>
      <c r="O4" s="22">
        <f t="shared" si="2"/>
        <v>2901.0824257637114</v>
      </c>
      <c r="P4" s="22">
        <f t="shared" si="2"/>
        <v>2806.5031402785798</v>
      </c>
      <c r="Q4" s="22">
        <f t="shared" si="2"/>
        <v>2732.3371555517165</v>
      </c>
      <c r="R4" s="22">
        <f t="shared" si="2"/>
        <v>2669.7887605084443</v>
      </c>
      <c r="S4" s="22">
        <f t="shared" si="2"/>
        <v>2596.3389960464078</v>
      </c>
      <c r="T4" s="22">
        <f t="shared" si="2"/>
        <v>2470.4658345970247</v>
      </c>
      <c r="U4" s="22">
        <f t="shared" si="2"/>
        <v>2403.644767165657</v>
      </c>
      <c r="V4" s="22">
        <f t="shared" si="2"/>
        <v>2347.1908578572707</v>
      </c>
      <c r="W4" s="22">
        <f t="shared" ref="W4:Y4" si="3">SUM(W5:W8)</f>
        <v>2313.8741832558276</v>
      </c>
      <c r="X4" s="22">
        <f t="shared" si="3"/>
        <v>2231.7833581778582</v>
      </c>
      <c r="Y4" s="22">
        <f t="shared" si="3"/>
        <v>2147.5072146721132</v>
      </c>
      <c r="DA4" s="57"/>
    </row>
    <row r="5" spans="1:105" ht="12" customHeight="1" x14ac:dyDescent="0.25">
      <c r="A5" s="28" t="s">
        <v>32</v>
      </c>
      <c r="B5" s="29">
        <f>B18*B70/11630</f>
        <v>2265.0492111961958</v>
      </c>
      <c r="C5" s="29">
        <f t="shared" ref="C5:V5" si="4">C18*C70/11630</f>
        <v>2227.696023990472</v>
      </c>
      <c r="D5" s="29">
        <f t="shared" si="4"/>
        <v>2186.8651401507786</v>
      </c>
      <c r="E5" s="29">
        <f t="shared" si="4"/>
        <v>2140.329199689254</v>
      </c>
      <c r="F5" s="29">
        <f t="shared" si="4"/>
        <v>2085.4869226223964</v>
      </c>
      <c r="G5" s="29">
        <f t="shared" si="4"/>
        <v>2024.5910758346804</v>
      </c>
      <c r="H5" s="29">
        <f t="shared" si="4"/>
        <v>1970.0834781146098</v>
      </c>
      <c r="I5" s="29">
        <f t="shared" si="4"/>
        <v>1914.3950768383334</v>
      </c>
      <c r="J5" s="29">
        <f t="shared" si="4"/>
        <v>1868.6003488384465</v>
      </c>
      <c r="K5" s="29">
        <f t="shared" si="4"/>
        <v>1817.1462282954458</v>
      </c>
      <c r="L5" s="29">
        <f t="shared" si="4"/>
        <v>1773.1218468574186</v>
      </c>
      <c r="M5" s="29">
        <f t="shared" si="4"/>
        <v>1706.0176683901241</v>
      </c>
      <c r="N5" s="29">
        <f t="shared" si="4"/>
        <v>1662.8190712005928</v>
      </c>
      <c r="O5" s="29">
        <f t="shared" si="4"/>
        <v>1602.7319802638835</v>
      </c>
      <c r="P5" s="29">
        <f t="shared" si="4"/>
        <v>1548.363743962497</v>
      </c>
      <c r="Q5" s="29">
        <f t="shared" si="4"/>
        <v>1499.2085147545606</v>
      </c>
      <c r="R5" s="29">
        <f t="shared" si="4"/>
        <v>1440.884851577528</v>
      </c>
      <c r="S5" s="29">
        <f t="shared" si="4"/>
        <v>1380.5737153599498</v>
      </c>
      <c r="T5" s="29">
        <f t="shared" si="4"/>
        <v>1291.4910058737798</v>
      </c>
      <c r="U5" s="29">
        <f t="shared" si="4"/>
        <v>1257.3384822666565</v>
      </c>
      <c r="V5" s="29">
        <f t="shared" si="4"/>
        <v>1221.6088323203639</v>
      </c>
      <c r="W5" s="29">
        <f t="shared" ref="W5:Y5" si="5">W18*W70/11630</f>
        <v>1197.3669525052492</v>
      </c>
      <c r="X5" s="29">
        <f t="shared" si="5"/>
        <v>1167.5268829714021</v>
      </c>
      <c r="Y5" s="29">
        <f t="shared" si="5"/>
        <v>1130.0276003020335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777.96354812293384</v>
      </c>
      <c r="C6" s="29">
        <f t="shared" ref="C6:V6" si="6">C19*C71/11630</f>
        <v>759.59470635602145</v>
      </c>
      <c r="D6" s="29">
        <f t="shared" si="6"/>
        <v>752.09881329375298</v>
      </c>
      <c r="E6" s="29">
        <f t="shared" si="6"/>
        <v>748.97226117556261</v>
      </c>
      <c r="F6" s="29">
        <f t="shared" si="6"/>
        <v>740.41124422569544</v>
      </c>
      <c r="G6" s="29">
        <f t="shared" si="6"/>
        <v>727.08175746396341</v>
      </c>
      <c r="H6" s="29">
        <f t="shared" si="6"/>
        <v>722.47768005378634</v>
      </c>
      <c r="I6" s="29">
        <f t="shared" si="6"/>
        <v>704.87421757184541</v>
      </c>
      <c r="J6" s="29">
        <f t="shared" si="6"/>
        <v>683.52653190819319</v>
      </c>
      <c r="K6" s="29">
        <f t="shared" si="6"/>
        <v>666.74698585333181</v>
      </c>
      <c r="L6" s="29">
        <f t="shared" si="6"/>
        <v>646.38450343994032</v>
      </c>
      <c r="M6" s="29">
        <f t="shared" si="6"/>
        <v>619.25829190370064</v>
      </c>
      <c r="N6" s="29">
        <f t="shared" si="6"/>
        <v>600.12079554247077</v>
      </c>
      <c r="O6" s="29">
        <f t="shared" si="6"/>
        <v>573.08430538777679</v>
      </c>
      <c r="P6" s="29">
        <f t="shared" si="6"/>
        <v>545.34999496430908</v>
      </c>
      <c r="Q6" s="29">
        <f t="shared" si="6"/>
        <v>530.50503752103998</v>
      </c>
      <c r="R6" s="29">
        <f t="shared" si="6"/>
        <v>525.57638967410446</v>
      </c>
      <c r="S6" s="29">
        <f t="shared" si="6"/>
        <v>516.53337754818415</v>
      </c>
      <c r="T6" s="29">
        <f t="shared" si="6"/>
        <v>497.06712714495433</v>
      </c>
      <c r="U6" s="29">
        <f t="shared" si="6"/>
        <v>483.57340260792887</v>
      </c>
      <c r="V6" s="29">
        <f t="shared" si="6"/>
        <v>474.47558131848132</v>
      </c>
      <c r="W6" s="29">
        <f t="shared" ref="W6:Y6" si="7">W19*W71/11630</f>
        <v>465.56757442994245</v>
      </c>
      <c r="X6" s="29">
        <f t="shared" si="7"/>
        <v>455.65497883407642</v>
      </c>
      <c r="Y6" s="29">
        <f t="shared" si="7"/>
        <v>441.4969183875923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432.9944441940026</v>
      </c>
      <c r="C7" s="29">
        <f t="shared" ref="C7:V7" si="8">C20*C72/11630</f>
        <v>450.64617241872259</v>
      </c>
      <c r="D7" s="29">
        <f t="shared" si="8"/>
        <v>461.61918969053499</v>
      </c>
      <c r="E7" s="29">
        <f t="shared" si="8"/>
        <v>486.80713857588177</v>
      </c>
      <c r="F7" s="29">
        <f t="shared" si="8"/>
        <v>487.35803235905814</v>
      </c>
      <c r="G7" s="29">
        <f t="shared" si="8"/>
        <v>487.22787063353007</v>
      </c>
      <c r="H7" s="29">
        <f t="shared" si="8"/>
        <v>486.73434170947451</v>
      </c>
      <c r="I7" s="29">
        <f t="shared" si="8"/>
        <v>483.53074538950949</v>
      </c>
      <c r="J7" s="29">
        <f t="shared" si="8"/>
        <v>480.39504265354765</v>
      </c>
      <c r="K7" s="29">
        <f t="shared" si="8"/>
        <v>471.01568258150985</v>
      </c>
      <c r="L7" s="29">
        <f t="shared" si="8"/>
        <v>461.34859396024109</v>
      </c>
      <c r="M7" s="29">
        <f t="shared" si="8"/>
        <v>442.86879113012651</v>
      </c>
      <c r="N7" s="29">
        <f t="shared" si="8"/>
        <v>435.17693838205537</v>
      </c>
      <c r="O7" s="29">
        <f t="shared" si="8"/>
        <v>428.38218377826604</v>
      </c>
      <c r="P7" s="29">
        <f t="shared" si="8"/>
        <v>420.57471069515856</v>
      </c>
      <c r="Q7" s="29">
        <f t="shared" si="8"/>
        <v>412.92373460400211</v>
      </c>
      <c r="R7" s="29">
        <f t="shared" si="8"/>
        <v>413.50807424233511</v>
      </c>
      <c r="S7" s="29">
        <f t="shared" si="8"/>
        <v>407.75026626308573</v>
      </c>
      <c r="T7" s="29">
        <f t="shared" si="8"/>
        <v>392.65662071213274</v>
      </c>
      <c r="U7" s="29">
        <f t="shared" si="8"/>
        <v>376.23936723514146</v>
      </c>
      <c r="V7" s="29">
        <f t="shared" si="8"/>
        <v>357.14099912840828</v>
      </c>
      <c r="W7" s="29">
        <f t="shared" ref="W7:Y7" si="9">W20*W72/11630</f>
        <v>343.05126932000007</v>
      </c>
      <c r="X7" s="29">
        <f t="shared" si="9"/>
        <v>319.10054031506741</v>
      </c>
      <c r="Y7" s="29">
        <f t="shared" si="9"/>
        <v>300.61582281471772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310.40296191876621</v>
      </c>
      <c r="C8" s="29">
        <f t="shared" ref="C8:V8" si="10">C21*C73/11630</f>
        <v>321.64769681265579</v>
      </c>
      <c r="D8" s="29">
        <f t="shared" si="10"/>
        <v>330.25811983111299</v>
      </c>
      <c r="E8" s="29">
        <f t="shared" si="10"/>
        <v>336.43990426389911</v>
      </c>
      <c r="F8" s="29">
        <f t="shared" si="10"/>
        <v>339.01134694184196</v>
      </c>
      <c r="G8" s="29">
        <f t="shared" si="10"/>
        <v>339.30031987795991</v>
      </c>
      <c r="H8" s="29">
        <f t="shared" si="10"/>
        <v>339.03202702533662</v>
      </c>
      <c r="I8" s="29">
        <f t="shared" si="10"/>
        <v>336.58806922822589</v>
      </c>
      <c r="J8" s="29">
        <f t="shared" si="10"/>
        <v>333.68773065911148</v>
      </c>
      <c r="K8" s="29">
        <f t="shared" si="10"/>
        <v>327.03748276768789</v>
      </c>
      <c r="L8" s="29">
        <f t="shared" si="10"/>
        <v>320.70617146388793</v>
      </c>
      <c r="M8" s="29">
        <f t="shared" si="10"/>
        <v>310.08040034974408</v>
      </c>
      <c r="N8" s="29">
        <f t="shared" si="10"/>
        <v>304.68647521387464</v>
      </c>
      <c r="O8" s="29">
        <f t="shared" si="10"/>
        <v>296.88395633378497</v>
      </c>
      <c r="P8" s="29">
        <f t="shared" si="10"/>
        <v>292.21469065661535</v>
      </c>
      <c r="Q8" s="29">
        <f t="shared" si="10"/>
        <v>289.69986867211344</v>
      </c>
      <c r="R8" s="29">
        <f t="shared" si="10"/>
        <v>289.81944501447634</v>
      </c>
      <c r="S8" s="29">
        <f t="shared" si="10"/>
        <v>291.48163687518814</v>
      </c>
      <c r="T8" s="29">
        <f t="shared" si="10"/>
        <v>289.25108086615796</v>
      </c>
      <c r="U8" s="29">
        <f t="shared" si="10"/>
        <v>286.4935150559304</v>
      </c>
      <c r="V8" s="29">
        <f t="shared" si="10"/>
        <v>293.96544509001689</v>
      </c>
      <c r="W8" s="29">
        <f t="shared" ref="W8:Y8" si="11">W21*W73/11630</f>
        <v>307.88838700063587</v>
      </c>
      <c r="X8" s="29">
        <f t="shared" si="11"/>
        <v>289.50095605731224</v>
      </c>
      <c r="Y8" s="29">
        <f t="shared" si="11"/>
        <v>275.36687316776926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1015.197819399952</v>
      </c>
      <c r="C9" s="22">
        <f t="shared" ref="C9:V9" si="12">SUM(C10:C11)</f>
        <v>1110.7895209342282</v>
      </c>
      <c r="D9" s="22">
        <f t="shared" si="12"/>
        <v>1218.982817371651</v>
      </c>
      <c r="E9" s="22">
        <f t="shared" si="12"/>
        <v>1329.307261031254</v>
      </c>
      <c r="F9" s="22">
        <f t="shared" si="12"/>
        <v>1421.0055070662447</v>
      </c>
      <c r="G9" s="22">
        <f t="shared" si="12"/>
        <v>1518.8632815976011</v>
      </c>
      <c r="H9" s="22">
        <f t="shared" si="12"/>
        <v>1600.7367765768679</v>
      </c>
      <c r="I9" s="22">
        <f t="shared" si="12"/>
        <v>1693.5778509551183</v>
      </c>
      <c r="J9" s="22">
        <f t="shared" si="12"/>
        <v>1755.2499036524036</v>
      </c>
      <c r="K9" s="22">
        <f t="shared" si="12"/>
        <v>1822.3703666706824</v>
      </c>
      <c r="L9" s="22">
        <f t="shared" si="12"/>
        <v>1885.4873646118654</v>
      </c>
      <c r="M9" s="22">
        <f t="shared" si="12"/>
        <v>1896.7505071098915</v>
      </c>
      <c r="N9" s="22">
        <f t="shared" si="12"/>
        <v>1947.7863054740455</v>
      </c>
      <c r="O9" s="22">
        <f t="shared" si="12"/>
        <v>1994.9925652919524</v>
      </c>
      <c r="P9" s="22">
        <f t="shared" si="12"/>
        <v>2077.2283796348747</v>
      </c>
      <c r="Q9" s="22">
        <f t="shared" si="12"/>
        <v>2194.9126084051218</v>
      </c>
      <c r="R9" s="22">
        <f t="shared" si="12"/>
        <v>2325.699656239181</v>
      </c>
      <c r="S9" s="22">
        <f t="shared" si="12"/>
        <v>2399.7139173733749</v>
      </c>
      <c r="T9" s="22">
        <f t="shared" si="12"/>
        <v>2480.2868716773451</v>
      </c>
      <c r="U9" s="22">
        <f t="shared" si="12"/>
        <v>2545.4471635197551</v>
      </c>
      <c r="V9" s="22">
        <f t="shared" si="12"/>
        <v>2714.1546932019774</v>
      </c>
      <c r="W9" s="22">
        <f t="shared" ref="W9:Y9" si="13">SUM(W10:W11)</f>
        <v>2884.5733895550093</v>
      </c>
      <c r="X9" s="22">
        <f t="shared" si="13"/>
        <v>2777.947172492401</v>
      </c>
      <c r="Y9" s="22">
        <f t="shared" si="13"/>
        <v>2704.0526093166991</v>
      </c>
      <c r="DA9" s="57"/>
    </row>
    <row r="10" spans="1:105" ht="12" customHeight="1" x14ac:dyDescent="0.25">
      <c r="A10" s="28" t="s">
        <v>28</v>
      </c>
      <c r="B10" s="29">
        <f>B23*B75/11630</f>
        <v>792.34277624317713</v>
      </c>
      <c r="C10" s="29">
        <f t="shared" ref="C10:V10" si="14">C23*C75/11630</f>
        <v>864.0195471035787</v>
      </c>
      <c r="D10" s="29">
        <f t="shared" si="14"/>
        <v>953.28489365918722</v>
      </c>
      <c r="E10" s="29">
        <f t="shared" si="14"/>
        <v>1044.073057974344</v>
      </c>
      <c r="F10" s="29">
        <f t="shared" si="14"/>
        <v>1110.5347076059566</v>
      </c>
      <c r="G10" s="29">
        <f t="shared" si="14"/>
        <v>1182.0953942460985</v>
      </c>
      <c r="H10" s="29">
        <f t="shared" si="14"/>
        <v>1245.9309924364238</v>
      </c>
      <c r="I10" s="29">
        <f t="shared" si="14"/>
        <v>1310.6686891441238</v>
      </c>
      <c r="J10" s="29">
        <f t="shared" si="14"/>
        <v>1356.6070227676196</v>
      </c>
      <c r="K10" s="29">
        <f t="shared" si="14"/>
        <v>1414.7633926333519</v>
      </c>
      <c r="L10" s="29">
        <f t="shared" si="14"/>
        <v>1447.5746255835691</v>
      </c>
      <c r="M10" s="29">
        <f t="shared" si="14"/>
        <v>1451.0425499343653</v>
      </c>
      <c r="N10" s="29">
        <f t="shared" si="14"/>
        <v>1489.7860601266912</v>
      </c>
      <c r="O10" s="29">
        <f t="shared" si="14"/>
        <v>1518.3759114461566</v>
      </c>
      <c r="P10" s="29">
        <f t="shared" si="14"/>
        <v>1564.9390830387395</v>
      </c>
      <c r="Q10" s="29">
        <f t="shared" si="14"/>
        <v>1651.9185095519999</v>
      </c>
      <c r="R10" s="29">
        <f t="shared" si="14"/>
        <v>1726.4677255792565</v>
      </c>
      <c r="S10" s="29">
        <f t="shared" si="14"/>
        <v>1760.270863713482</v>
      </c>
      <c r="T10" s="29">
        <f t="shared" si="14"/>
        <v>1783.6895610504191</v>
      </c>
      <c r="U10" s="29">
        <f t="shared" si="14"/>
        <v>1810.4625409065188</v>
      </c>
      <c r="V10" s="29">
        <f t="shared" si="14"/>
        <v>1900.4903597043658</v>
      </c>
      <c r="W10" s="29">
        <f t="shared" ref="W10:Y10" si="15">W23*W75/11630</f>
        <v>1998.3688643996313</v>
      </c>
      <c r="X10" s="29">
        <f t="shared" si="15"/>
        <v>1902.1624053265496</v>
      </c>
      <c r="Y10" s="29">
        <f t="shared" si="15"/>
        <v>1839.9536338541063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222.85504315677488</v>
      </c>
      <c r="C11" s="29">
        <f t="shared" ref="C11:V11" si="16">C24*C76/11630</f>
        <v>246.76997383064955</v>
      </c>
      <c r="D11" s="29">
        <f t="shared" si="16"/>
        <v>265.69792371246388</v>
      </c>
      <c r="E11" s="29">
        <f t="shared" si="16"/>
        <v>285.23420305690996</v>
      </c>
      <c r="F11" s="29">
        <f t="shared" si="16"/>
        <v>310.47079946028822</v>
      </c>
      <c r="G11" s="29">
        <f t="shared" si="16"/>
        <v>336.76788735150262</v>
      </c>
      <c r="H11" s="29">
        <f t="shared" si="16"/>
        <v>354.80578414044402</v>
      </c>
      <c r="I11" s="29">
        <f t="shared" si="16"/>
        <v>382.90916181099436</v>
      </c>
      <c r="J11" s="29">
        <f t="shared" si="16"/>
        <v>398.64288088478401</v>
      </c>
      <c r="K11" s="29">
        <f t="shared" si="16"/>
        <v>407.60697403733042</v>
      </c>
      <c r="L11" s="29">
        <f t="shared" si="16"/>
        <v>437.9127390282963</v>
      </c>
      <c r="M11" s="29">
        <f t="shared" si="16"/>
        <v>445.70795717552625</v>
      </c>
      <c r="N11" s="29">
        <f t="shared" si="16"/>
        <v>458.00024534735445</v>
      </c>
      <c r="O11" s="29">
        <f t="shared" si="16"/>
        <v>476.61665384579589</v>
      </c>
      <c r="P11" s="29">
        <f t="shared" si="16"/>
        <v>512.28929659613516</v>
      </c>
      <c r="Q11" s="29">
        <f t="shared" si="16"/>
        <v>542.99409885312173</v>
      </c>
      <c r="R11" s="29">
        <f t="shared" si="16"/>
        <v>599.23193065992461</v>
      </c>
      <c r="S11" s="29">
        <f t="shared" si="16"/>
        <v>639.44305365989294</v>
      </c>
      <c r="T11" s="29">
        <f t="shared" si="16"/>
        <v>696.59731062692583</v>
      </c>
      <c r="U11" s="29">
        <f t="shared" si="16"/>
        <v>734.9846226132363</v>
      </c>
      <c r="V11" s="29">
        <f t="shared" si="16"/>
        <v>813.66433349761132</v>
      </c>
      <c r="W11" s="29">
        <f t="shared" ref="W11:Y11" si="17">W24*W76/11630</f>
        <v>886.20452515537784</v>
      </c>
      <c r="X11" s="29">
        <f t="shared" si="17"/>
        <v>875.78476716585135</v>
      </c>
      <c r="Y11" s="29">
        <f t="shared" si="17"/>
        <v>864.09897546259265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1699.9751061592174</v>
      </c>
      <c r="C12" s="22">
        <f t="shared" ref="C12:V12" si="18">SUM(C13:C14)</f>
        <v>1737.8094674745662</v>
      </c>
      <c r="D12" s="22">
        <f t="shared" si="18"/>
        <v>1774.0228762044771</v>
      </c>
      <c r="E12" s="22">
        <f t="shared" si="18"/>
        <v>1803.156690984154</v>
      </c>
      <c r="F12" s="22">
        <f t="shared" si="18"/>
        <v>1822.4065828260646</v>
      </c>
      <c r="G12" s="22">
        <f t="shared" si="18"/>
        <v>1839.221235563203</v>
      </c>
      <c r="H12" s="22">
        <f t="shared" si="18"/>
        <v>1862.652309032138</v>
      </c>
      <c r="I12" s="22">
        <f t="shared" si="18"/>
        <v>1888.5288346948535</v>
      </c>
      <c r="J12" s="22">
        <f t="shared" si="18"/>
        <v>1898.1214131359275</v>
      </c>
      <c r="K12" s="22">
        <f t="shared" si="18"/>
        <v>1896.2008079557402</v>
      </c>
      <c r="L12" s="22">
        <f t="shared" si="18"/>
        <v>1878.4971108960281</v>
      </c>
      <c r="M12" s="22">
        <f t="shared" si="18"/>
        <v>1797.520758361255</v>
      </c>
      <c r="N12" s="22">
        <f t="shared" si="18"/>
        <v>1748.969879582944</v>
      </c>
      <c r="O12" s="22">
        <f t="shared" si="18"/>
        <v>1702.5749282297179</v>
      </c>
      <c r="P12" s="22">
        <f t="shared" si="18"/>
        <v>1658.6420325194472</v>
      </c>
      <c r="Q12" s="22">
        <f t="shared" si="18"/>
        <v>1606.0452395232242</v>
      </c>
      <c r="R12" s="22">
        <f t="shared" si="18"/>
        <v>1576.88976072693</v>
      </c>
      <c r="S12" s="22">
        <f t="shared" si="18"/>
        <v>1543.2601505958196</v>
      </c>
      <c r="T12" s="22">
        <f t="shared" si="18"/>
        <v>1515.1574600025369</v>
      </c>
      <c r="U12" s="22">
        <f t="shared" si="18"/>
        <v>1474.3625876600668</v>
      </c>
      <c r="V12" s="22">
        <f t="shared" si="18"/>
        <v>1511.4370167027234</v>
      </c>
      <c r="W12" s="22">
        <f t="shared" ref="W12:Y12" si="19">SUM(W13:W14)</f>
        <v>1571.7965003733186</v>
      </c>
      <c r="X12" s="22">
        <f t="shared" si="19"/>
        <v>1476.6369255843424</v>
      </c>
      <c r="Y12" s="22">
        <f t="shared" si="19"/>
        <v>1401.817568703711</v>
      </c>
      <c r="DA12" s="57"/>
    </row>
    <row r="13" spans="1:105" ht="12" customHeight="1" x14ac:dyDescent="0.25">
      <c r="A13" s="30" t="s">
        <v>44</v>
      </c>
      <c r="B13" s="31">
        <f>B26*B78/11630</f>
        <v>1239.1117635653384</v>
      </c>
      <c r="C13" s="31">
        <f t="shared" ref="C13:V13" si="20">C26*C78/11630</f>
        <v>1276.3988124362502</v>
      </c>
      <c r="D13" s="31">
        <f t="shared" si="20"/>
        <v>1310.0210668264315</v>
      </c>
      <c r="E13" s="31">
        <f t="shared" si="20"/>
        <v>1335.4049949363384</v>
      </c>
      <c r="F13" s="31">
        <f t="shared" si="20"/>
        <v>1351.5811120021115</v>
      </c>
      <c r="G13" s="31">
        <f t="shared" si="20"/>
        <v>1363.9938471004025</v>
      </c>
      <c r="H13" s="31">
        <f t="shared" si="20"/>
        <v>1383.8193025958331</v>
      </c>
      <c r="I13" s="31">
        <f t="shared" si="20"/>
        <v>1394.4676839918889</v>
      </c>
      <c r="J13" s="31">
        <f t="shared" si="20"/>
        <v>1398.7369961630168</v>
      </c>
      <c r="K13" s="31">
        <f t="shared" si="20"/>
        <v>1377.1777019004412</v>
      </c>
      <c r="L13" s="31">
        <f t="shared" si="20"/>
        <v>1342.4913588281104</v>
      </c>
      <c r="M13" s="31">
        <f t="shared" si="20"/>
        <v>1257.1911999892518</v>
      </c>
      <c r="N13" s="31">
        <f t="shared" si="20"/>
        <v>1192.1347626467641</v>
      </c>
      <c r="O13" s="31">
        <f t="shared" si="20"/>
        <v>1137.3064030178098</v>
      </c>
      <c r="P13" s="31">
        <f t="shared" si="20"/>
        <v>1081.705474688906</v>
      </c>
      <c r="Q13" s="31">
        <f t="shared" si="20"/>
        <v>1016.8744863877359</v>
      </c>
      <c r="R13" s="31">
        <f t="shared" si="20"/>
        <v>952.3958267353828</v>
      </c>
      <c r="S13" s="31">
        <f t="shared" si="20"/>
        <v>901.13402441845903</v>
      </c>
      <c r="T13" s="31">
        <f t="shared" si="20"/>
        <v>850.01702571809756</v>
      </c>
      <c r="U13" s="31">
        <f t="shared" si="20"/>
        <v>788.27237237323118</v>
      </c>
      <c r="V13" s="31">
        <f t="shared" si="20"/>
        <v>772.95271751656423</v>
      </c>
      <c r="W13" s="31">
        <f t="shared" ref="W13:Y13" si="21">W26*W78/11630</f>
        <v>780.52395235635322</v>
      </c>
      <c r="X13" s="31">
        <f t="shared" si="21"/>
        <v>717.83431330163376</v>
      </c>
      <c r="Y13" s="31">
        <f t="shared" si="21"/>
        <v>668.01081027633063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460.86334259387894</v>
      </c>
      <c r="C14" s="33">
        <f t="shared" ref="C14:V14" si="22">C27*C79/11630</f>
        <v>461.41065503831595</v>
      </c>
      <c r="D14" s="33">
        <f t="shared" si="22"/>
        <v>464.00180937804561</v>
      </c>
      <c r="E14" s="33">
        <f t="shared" si="22"/>
        <v>467.75169604781564</v>
      </c>
      <c r="F14" s="33">
        <f t="shared" si="22"/>
        <v>470.82547082395314</v>
      </c>
      <c r="G14" s="33">
        <f t="shared" si="22"/>
        <v>475.22738846280049</v>
      </c>
      <c r="H14" s="33">
        <f t="shared" si="22"/>
        <v>478.83300643630497</v>
      </c>
      <c r="I14" s="33">
        <f t="shared" si="22"/>
        <v>494.0611507029646</v>
      </c>
      <c r="J14" s="33">
        <f t="shared" si="22"/>
        <v>499.38441697291074</v>
      </c>
      <c r="K14" s="33">
        <f t="shared" si="22"/>
        <v>519.02310605529897</v>
      </c>
      <c r="L14" s="33">
        <f t="shared" si="22"/>
        <v>536.0057520679178</v>
      </c>
      <c r="M14" s="33">
        <f t="shared" si="22"/>
        <v>540.32955837200325</v>
      </c>
      <c r="N14" s="33">
        <f t="shared" si="22"/>
        <v>556.83511693617993</v>
      </c>
      <c r="O14" s="33">
        <f t="shared" si="22"/>
        <v>565.26852521190801</v>
      </c>
      <c r="P14" s="33">
        <f t="shared" si="22"/>
        <v>576.93655783054135</v>
      </c>
      <c r="Q14" s="33">
        <f t="shared" si="22"/>
        <v>589.17075313548821</v>
      </c>
      <c r="R14" s="33">
        <f t="shared" si="22"/>
        <v>624.49393399154735</v>
      </c>
      <c r="S14" s="33">
        <f t="shared" si="22"/>
        <v>642.12612617736056</v>
      </c>
      <c r="T14" s="33">
        <f t="shared" si="22"/>
        <v>665.14043428443927</v>
      </c>
      <c r="U14" s="33">
        <f t="shared" si="22"/>
        <v>686.09021528683559</v>
      </c>
      <c r="V14" s="33">
        <f t="shared" si="22"/>
        <v>738.48429918615921</v>
      </c>
      <c r="W14" s="33">
        <f t="shared" ref="W14:Y14" si="23">W27*W79/11630</f>
        <v>791.2725480169654</v>
      </c>
      <c r="X14" s="33">
        <f t="shared" si="23"/>
        <v>758.80261228270865</v>
      </c>
      <c r="Y14" s="33">
        <f t="shared" si="23"/>
        <v>733.80675842738037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241639.98672391061</v>
      </c>
      <c r="C16" s="19">
        <f t="shared" ref="C16:Q16" si="24">SUM(C17,C22,C25)</f>
        <v>244212.70379660084</v>
      </c>
      <c r="D16" s="19">
        <f t="shared" si="24"/>
        <v>247482.43049920665</v>
      </c>
      <c r="E16" s="19">
        <f t="shared" si="24"/>
        <v>250839.89158761961</v>
      </c>
      <c r="F16" s="19">
        <f t="shared" si="24"/>
        <v>253294.79726680135</v>
      </c>
      <c r="G16" s="19">
        <f t="shared" si="24"/>
        <v>256018.64881044737</v>
      </c>
      <c r="H16" s="19">
        <f t="shared" si="24"/>
        <v>258698.94077659695</v>
      </c>
      <c r="I16" s="19">
        <f t="shared" si="24"/>
        <v>265136.34506365296</v>
      </c>
      <c r="J16" s="19">
        <f t="shared" si="24"/>
        <v>268559.47197207139</v>
      </c>
      <c r="K16" s="19">
        <f t="shared" si="24"/>
        <v>276133.25207802985</v>
      </c>
      <c r="L16" s="19">
        <f t="shared" si="24"/>
        <v>282428.40638670477</v>
      </c>
      <c r="M16" s="19">
        <f t="shared" si="24"/>
        <v>280748.3902717774</v>
      </c>
      <c r="N16" s="19">
        <f t="shared" si="24"/>
        <v>285029.65838032187</v>
      </c>
      <c r="O16" s="19">
        <f t="shared" si="24"/>
        <v>286018.33050192037</v>
      </c>
      <c r="P16" s="19">
        <f t="shared" si="24"/>
        <v>288878.37526634225</v>
      </c>
      <c r="Q16" s="19">
        <f t="shared" si="24"/>
        <v>292144.02166855062</v>
      </c>
      <c r="R16" s="19">
        <f t="shared" ref="R16" si="25">SUM(R17,R22,R25)</f>
        <v>297269.12296597997</v>
      </c>
      <c r="S16" s="19">
        <f t="shared" ref="S16" si="26">SUM(S17,S22,S25)</f>
        <v>300930.67792737111</v>
      </c>
      <c r="T16" s="19">
        <f t="shared" ref="T16" si="27">SUM(T17,T22,T25)</f>
        <v>306384.81740192778</v>
      </c>
      <c r="U16" s="19">
        <f t="shared" ref="U16" si="28">SUM(U17,U22,U25)</f>
        <v>312327.27472956746</v>
      </c>
      <c r="V16" s="19">
        <f t="shared" ref="V16:W16" si="29">SUM(V17,V22,V25)</f>
        <v>316636.92161866941</v>
      </c>
      <c r="W16" s="19">
        <f t="shared" si="29"/>
        <v>317049.33247756207</v>
      </c>
      <c r="X16" s="19">
        <f t="shared" ref="X16:Y16" si="30">SUM(X17,X22,X25)</f>
        <v>317133.90909181978</v>
      </c>
      <c r="Y16" s="19">
        <f t="shared" si="30"/>
        <v>313053.28623705194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50448.339880016327</v>
      </c>
      <c r="C17" s="22">
        <f t="shared" ref="C17:Q17" si="31">SUM(C18:C21)</f>
        <v>51494.616844645971</v>
      </c>
      <c r="D17" s="22">
        <f t="shared" si="31"/>
        <v>52292.317976830891</v>
      </c>
      <c r="E17" s="22">
        <f t="shared" si="31"/>
        <v>52768.818215241488</v>
      </c>
      <c r="F17" s="22">
        <f t="shared" si="31"/>
        <v>52804.994190646838</v>
      </c>
      <c r="G17" s="22">
        <f t="shared" si="31"/>
        <v>52561.281801277029</v>
      </c>
      <c r="H17" s="22">
        <f t="shared" si="31"/>
        <v>52354.321514254545</v>
      </c>
      <c r="I17" s="22">
        <f t="shared" si="31"/>
        <v>51924.23564198934</v>
      </c>
      <c r="J17" s="22">
        <f t="shared" si="31"/>
        <v>51603.812871122129</v>
      </c>
      <c r="K17" s="22">
        <f t="shared" si="31"/>
        <v>50803.281338525354</v>
      </c>
      <c r="L17" s="22">
        <f t="shared" si="31"/>
        <v>50009.503711566795</v>
      </c>
      <c r="M17" s="22">
        <f t="shared" si="31"/>
        <v>48258.819051361075</v>
      </c>
      <c r="N17" s="22">
        <f t="shared" si="31"/>
        <v>47151.56739656291</v>
      </c>
      <c r="O17" s="22">
        <f t="shared" si="31"/>
        <v>45603.304436321945</v>
      </c>
      <c r="P17" s="22">
        <f t="shared" si="31"/>
        <v>44364.792634392506</v>
      </c>
      <c r="Q17" s="22">
        <f t="shared" si="31"/>
        <v>43350.079090749939</v>
      </c>
      <c r="R17" s="22">
        <f t="shared" ref="R17" si="32">SUM(R18:R21)</f>
        <v>42552.366783621634</v>
      </c>
      <c r="S17" s="22">
        <f t="shared" ref="S17" si="33">SUM(S18:S21)</f>
        <v>41879.159051338152</v>
      </c>
      <c r="T17" s="22">
        <f t="shared" ref="T17" si="34">SUM(T18:T21)</f>
        <v>40535.445160124618</v>
      </c>
      <c r="U17" s="22">
        <f t="shared" ref="U17" si="35">SUM(U18:U21)</f>
        <v>39561.216867328701</v>
      </c>
      <c r="V17" s="22">
        <f t="shared" ref="V17:W17" si="36">SUM(V18:V21)</f>
        <v>38264.412458486411</v>
      </c>
      <c r="W17" s="22">
        <f t="shared" si="36"/>
        <v>37048.099723695668</v>
      </c>
      <c r="X17" s="22">
        <f t="shared" ref="X17:Y17" si="37">SUM(X18:X21)</f>
        <v>35861.210962267185</v>
      </c>
      <c r="Y17" s="22">
        <f t="shared" si="37"/>
        <v>34541.103016166613</v>
      </c>
      <c r="DA17" s="57"/>
    </row>
    <row r="18" spans="1:105" ht="12" customHeight="1" x14ac:dyDescent="0.25">
      <c r="A18" s="28" t="s">
        <v>32</v>
      </c>
      <c r="B18" s="29">
        <f>B31*B83/1000000</f>
        <v>3007.1372518506596</v>
      </c>
      <c r="C18" s="29">
        <f t="shared" ref="C18:Q18" si="38">C31*C83/1000000</f>
        <v>2957.5462053663477</v>
      </c>
      <c r="D18" s="29">
        <f t="shared" si="38"/>
        <v>2903.3380799033753</v>
      </c>
      <c r="E18" s="29">
        <f t="shared" si="38"/>
        <v>2841.5557753865346</v>
      </c>
      <c r="F18" s="29">
        <f t="shared" si="38"/>
        <v>2768.7457659929792</v>
      </c>
      <c r="G18" s="29">
        <f t="shared" si="38"/>
        <v>2687.8988826435334</v>
      </c>
      <c r="H18" s="29">
        <f t="shared" si="38"/>
        <v>2615.5332021087806</v>
      </c>
      <c r="I18" s="29">
        <f t="shared" si="38"/>
        <v>2541.5998565787468</v>
      </c>
      <c r="J18" s="29">
        <f t="shared" si="38"/>
        <v>2480.8016046793541</v>
      </c>
      <c r="K18" s="29">
        <f t="shared" si="38"/>
        <v>2412.489798524663</v>
      </c>
      <c r="L18" s="29">
        <f t="shared" si="38"/>
        <v>2354.0419039899302</v>
      </c>
      <c r="M18" s="29">
        <f t="shared" si="38"/>
        <v>2264.9526807508173</v>
      </c>
      <c r="N18" s="29">
        <f t="shared" si="38"/>
        <v>2207.6011185003313</v>
      </c>
      <c r="O18" s="29">
        <f t="shared" si="38"/>
        <v>2127.8279600991978</v>
      </c>
      <c r="P18" s="29">
        <f t="shared" si="38"/>
        <v>2055.6472993474727</v>
      </c>
      <c r="Q18" s="29">
        <f t="shared" si="38"/>
        <v>1990.3875601136479</v>
      </c>
      <c r="R18" s="29">
        <f t="shared" ref="R18:V18" si="39">R31*R83/1000000</f>
        <v>1912.9555734984774</v>
      </c>
      <c r="S18" s="29">
        <f t="shared" si="39"/>
        <v>1832.8849668534501</v>
      </c>
      <c r="T18" s="29">
        <f t="shared" si="39"/>
        <v>1714.6164838255777</v>
      </c>
      <c r="U18" s="29">
        <f t="shared" si="39"/>
        <v>1669.2747201782213</v>
      </c>
      <c r="V18" s="29">
        <f t="shared" si="39"/>
        <v>1621.8391232746383</v>
      </c>
      <c r="W18" s="29">
        <f t="shared" ref="W18:Y18" si="40">W31*W83/1000000</f>
        <v>1589.6549837484076</v>
      </c>
      <c r="X18" s="29">
        <f t="shared" si="40"/>
        <v>1550.0385444015308</v>
      </c>
      <c r="Y18" s="29">
        <f t="shared" si="40"/>
        <v>1500.2535378439102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21326.706746039628</v>
      </c>
      <c r="C19" s="29">
        <f t="shared" ref="C19:Q19" si="41">C32*C84/1000000</f>
        <v>21301.716433517548</v>
      </c>
      <c r="D19" s="29">
        <f t="shared" si="41"/>
        <v>21191.826365783152</v>
      </c>
      <c r="E19" s="29">
        <f t="shared" si="41"/>
        <v>21005.1659573416</v>
      </c>
      <c r="F19" s="29">
        <f t="shared" si="41"/>
        <v>20744.728923504834</v>
      </c>
      <c r="G19" s="29">
        <f t="shared" si="41"/>
        <v>20425.111854020346</v>
      </c>
      <c r="H19" s="29">
        <f t="shared" si="41"/>
        <v>20134.718561850426</v>
      </c>
      <c r="I19" s="29">
        <f t="shared" si="41"/>
        <v>19766.070713002275</v>
      </c>
      <c r="J19" s="29">
        <f t="shared" si="41"/>
        <v>19412.702817529906</v>
      </c>
      <c r="K19" s="29">
        <f t="shared" si="41"/>
        <v>18883.086557568309</v>
      </c>
      <c r="L19" s="29">
        <f t="shared" si="41"/>
        <v>18373.413595140475</v>
      </c>
      <c r="M19" s="29">
        <f t="shared" si="41"/>
        <v>17563.334620748916</v>
      </c>
      <c r="N19" s="29">
        <f t="shared" si="41"/>
        <v>16990.82392536075</v>
      </c>
      <c r="O19" s="29">
        <f t="shared" si="41"/>
        <v>16254.999682459849</v>
      </c>
      <c r="P19" s="29">
        <f t="shared" si="41"/>
        <v>15625.494772125086</v>
      </c>
      <c r="Q19" s="29">
        <f t="shared" si="41"/>
        <v>15095.222200641396</v>
      </c>
      <c r="R19" s="29">
        <f t="shared" ref="R19:V19" si="42">R32*R84/1000000</f>
        <v>14740.472220292326</v>
      </c>
      <c r="S19" s="29">
        <f t="shared" si="42"/>
        <v>14461.383929897182</v>
      </c>
      <c r="T19" s="29">
        <f t="shared" si="42"/>
        <v>13954.768510825532</v>
      </c>
      <c r="U19" s="29">
        <f t="shared" si="42"/>
        <v>13705.340654968262</v>
      </c>
      <c r="V19" s="29">
        <f t="shared" si="42"/>
        <v>13370.029536126518</v>
      </c>
      <c r="W19" s="29">
        <f t="shared" ref="W19:Y19" si="43">W32*W84/1000000</f>
        <v>13045.405674176442</v>
      </c>
      <c r="X19" s="29">
        <f t="shared" si="43"/>
        <v>12768.718778053462</v>
      </c>
      <c r="Y19" s="29">
        <f t="shared" si="43"/>
        <v>12372.488215438199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18324.864736544179</v>
      </c>
      <c r="C20" s="29">
        <f t="shared" ref="C20:Q20" si="45">C33*C85/1000000</f>
        <v>19152.129228612008</v>
      </c>
      <c r="D20" s="29">
        <f t="shared" si="45"/>
        <v>19876.722643311805</v>
      </c>
      <c r="E20" s="29">
        <f t="shared" si="45"/>
        <v>20435.940124966928</v>
      </c>
      <c r="F20" s="29">
        <f t="shared" si="45"/>
        <v>20731.870424108554</v>
      </c>
      <c r="G20" s="29">
        <f t="shared" si="45"/>
        <v>20880.097484319762</v>
      </c>
      <c r="H20" s="29">
        <f t="shared" si="45"/>
        <v>21036.214157849012</v>
      </c>
      <c r="I20" s="29">
        <f t="shared" si="45"/>
        <v>21095.963084741128</v>
      </c>
      <c r="J20" s="29">
        <f t="shared" si="45"/>
        <v>21222.312762806156</v>
      </c>
      <c r="K20" s="29">
        <f t="shared" si="45"/>
        <v>21137.172787694311</v>
      </c>
      <c r="L20" s="29">
        <f t="shared" si="45"/>
        <v>21047.795626822892</v>
      </c>
      <c r="M20" s="29">
        <f t="shared" si="45"/>
        <v>20486.658429905459</v>
      </c>
      <c r="N20" s="29">
        <f t="shared" si="45"/>
        <v>20177.376985457307</v>
      </c>
      <c r="O20" s="29">
        <f t="shared" si="45"/>
        <v>19680.031522404894</v>
      </c>
      <c r="P20" s="29">
        <f t="shared" si="45"/>
        <v>19292.956487290016</v>
      </c>
      <c r="Q20" s="29">
        <f t="shared" si="45"/>
        <v>18955.728933318267</v>
      </c>
      <c r="R20" s="29">
        <f t="shared" ref="R20:V20" si="46">R33*R85/1000000</f>
        <v>18609.258540572566</v>
      </c>
      <c r="S20" s="29">
        <f t="shared" si="46"/>
        <v>18279.830566473753</v>
      </c>
      <c r="T20" s="29">
        <f t="shared" si="46"/>
        <v>17654.900667854912</v>
      </c>
      <c r="U20" s="29">
        <f t="shared" si="46"/>
        <v>17040.761087203125</v>
      </c>
      <c r="V20" s="29">
        <f t="shared" si="46"/>
        <v>16239.07226582745</v>
      </c>
      <c r="W20" s="29">
        <f t="shared" ref="W20:Y20" si="47">W33*W85/1000000</f>
        <v>15490.743185309306</v>
      </c>
      <c r="X20" s="29">
        <f t="shared" si="47"/>
        <v>14713.693554183996</v>
      </c>
      <c r="Y20" s="29">
        <f t="shared" si="47"/>
        <v>14009.372612024024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7789.6311455818568</v>
      </c>
      <c r="C21" s="29">
        <f t="shared" ref="C21:Q21" si="49">C34*C86/1000000</f>
        <v>8083.2249771500719</v>
      </c>
      <c r="D21" s="29">
        <f t="shared" si="49"/>
        <v>8320.4308878325537</v>
      </c>
      <c r="E21" s="29">
        <f t="shared" si="49"/>
        <v>8486.1563575464224</v>
      </c>
      <c r="F21" s="29">
        <f t="shared" si="49"/>
        <v>8559.6490770404707</v>
      </c>
      <c r="G21" s="29">
        <f t="shared" si="49"/>
        <v>8568.1735802933817</v>
      </c>
      <c r="H21" s="29">
        <f t="shared" si="49"/>
        <v>8567.8555924463217</v>
      </c>
      <c r="I21" s="29">
        <f t="shared" si="49"/>
        <v>8520.6019876671853</v>
      </c>
      <c r="J21" s="29">
        <f t="shared" si="49"/>
        <v>8487.995686106713</v>
      </c>
      <c r="K21" s="29">
        <f t="shared" si="49"/>
        <v>8370.5321947380744</v>
      </c>
      <c r="L21" s="29">
        <f t="shared" si="49"/>
        <v>8234.252585613498</v>
      </c>
      <c r="M21" s="29">
        <f t="shared" si="49"/>
        <v>7943.8733199558828</v>
      </c>
      <c r="N21" s="29">
        <f t="shared" si="49"/>
        <v>7775.765367244524</v>
      </c>
      <c r="O21" s="29">
        <f t="shared" si="49"/>
        <v>7540.4452713580013</v>
      </c>
      <c r="P21" s="29">
        <f t="shared" si="49"/>
        <v>7390.6940756299336</v>
      </c>
      <c r="Q21" s="29">
        <f t="shared" si="49"/>
        <v>7308.7403966766287</v>
      </c>
      <c r="R21" s="29">
        <f t="shared" ref="R21:V21" si="50">R34*R86/1000000</f>
        <v>7289.6804492582633</v>
      </c>
      <c r="S21" s="29">
        <f t="shared" si="50"/>
        <v>7305.0595881137715</v>
      </c>
      <c r="T21" s="29">
        <f t="shared" si="50"/>
        <v>7211.1594976185961</v>
      </c>
      <c r="U21" s="29">
        <f t="shared" si="50"/>
        <v>7145.8404049790897</v>
      </c>
      <c r="V21" s="29">
        <f t="shared" si="50"/>
        <v>7033.4715332578062</v>
      </c>
      <c r="W21" s="29">
        <f t="shared" ref="W21:Y21" si="51">W34*W86/1000000</f>
        <v>6922.2958804615109</v>
      </c>
      <c r="X21" s="29">
        <f t="shared" si="51"/>
        <v>6828.760085628197</v>
      </c>
      <c r="Y21" s="29">
        <f t="shared" si="51"/>
        <v>6658.9886508604786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10374.642625385111</v>
      </c>
      <c r="C22" s="22">
        <f t="shared" ref="C22:Q22" si="52">SUM(C23:C24)</f>
        <v>11243.656361755782</v>
      </c>
      <c r="D22" s="22">
        <f t="shared" si="52"/>
        <v>12162.064143873084</v>
      </c>
      <c r="E22" s="22">
        <f t="shared" si="52"/>
        <v>13105.336281333726</v>
      </c>
      <c r="F22" s="22">
        <f t="shared" si="52"/>
        <v>13961.546849535172</v>
      </c>
      <c r="G22" s="22">
        <f t="shared" si="52"/>
        <v>14879.053189084103</v>
      </c>
      <c r="H22" s="22">
        <f t="shared" si="52"/>
        <v>15604.305017588829</v>
      </c>
      <c r="I22" s="22">
        <f t="shared" si="52"/>
        <v>16515.765137789553</v>
      </c>
      <c r="J22" s="22">
        <f t="shared" si="52"/>
        <v>17122.770445232796</v>
      </c>
      <c r="K22" s="22">
        <f t="shared" si="52"/>
        <v>17747.867152172614</v>
      </c>
      <c r="L22" s="22">
        <f t="shared" si="52"/>
        <v>18499.326653934375</v>
      </c>
      <c r="M22" s="22">
        <f t="shared" si="52"/>
        <v>18550.818377290932</v>
      </c>
      <c r="N22" s="22">
        <f t="shared" si="52"/>
        <v>18975.507223207034</v>
      </c>
      <c r="O22" s="22">
        <f t="shared" si="52"/>
        <v>19394.863155130639</v>
      </c>
      <c r="P22" s="22">
        <f t="shared" si="52"/>
        <v>20219.809623534897</v>
      </c>
      <c r="Q22" s="22">
        <f t="shared" si="52"/>
        <v>21263.933789369534</v>
      </c>
      <c r="R22" s="22">
        <f t="shared" ref="R22" si="53">SUM(R23:R24)</f>
        <v>22285.544692716994</v>
      </c>
      <c r="S22" s="22">
        <f t="shared" ref="S22" si="54">SUM(S23:S24)</f>
        <v>23110.059051868491</v>
      </c>
      <c r="T22" s="22">
        <f t="shared" ref="T22" si="55">SUM(T23:T24)</f>
        <v>24230.533957626325</v>
      </c>
      <c r="U22" s="22">
        <f t="shared" ref="U22" si="56">SUM(U23:U24)</f>
        <v>25192.697298078267</v>
      </c>
      <c r="V22" s="22">
        <f t="shared" ref="V22:W22" si="57">SUM(V23:V24)</f>
        <v>25981.979176010856</v>
      </c>
      <c r="W22" s="22">
        <f t="shared" si="57"/>
        <v>26386.8334394626</v>
      </c>
      <c r="X22" s="22">
        <f t="shared" ref="X22:Y22" si="58">SUM(X23:X24)</f>
        <v>26682.83075111785</v>
      </c>
      <c r="Y22" s="22">
        <f t="shared" si="58"/>
        <v>26637.624014630557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6208.5615396852627</v>
      </c>
      <c r="C23" s="29">
        <f t="shared" ref="C23:Q23" si="60">C36*C88/1000000</f>
        <v>6722.0492605503241</v>
      </c>
      <c r="D23" s="29">
        <f t="shared" si="60"/>
        <v>7380.7755963968148</v>
      </c>
      <c r="E23" s="29">
        <f t="shared" si="60"/>
        <v>8058.0063739885773</v>
      </c>
      <c r="F23" s="29">
        <f t="shared" si="60"/>
        <v>8553.7999427560426</v>
      </c>
      <c r="G23" s="29">
        <f t="shared" si="60"/>
        <v>9098.9097722778151</v>
      </c>
      <c r="H23" s="29">
        <f t="shared" si="60"/>
        <v>9596.1229592464806</v>
      </c>
      <c r="I23" s="29">
        <f t="shared" si="60"/>
        <v>10113.444017623748</v>
      </c>
      <c r="J23" s="29">
        <f t="shared" si="60"/>
        <v>10520.794591125499</v>
      </c>
      <c r="K23" s="29">
        <f t="shared" si="60"/>
        <v>11050.255109187328</v>
      </c>
      <c r="L23" s="29">
        <f t="shared" si="60"/>
        <v>11370.890962313217</v>
      </c>
      <c r="M23" s="29">
        <f t="shared" si="60"/>
        <v>11356.882182901272</v>
      </c>
      <c r="N23" s="29">
        <f t="shared" si="60"/>
        <v>11635.511887648072</v>
      </c>
      <c r="O23" s="29">
        <f t="shared" si="60"/>
        <v>11821.123753585331</v>
      </c>
      <c r="P23" s="29">
        <f t="shared" si="60"/>
        <v>12147.212783082703</v>
      </c>
      <c r="Q23" s="29">
        <f t="shared" si="60"/>
        <v>12782.006673427108</v>
      </c>
      <c r="R23" s="29">
        <f t="shared" ref="R23:V23" si="61">R36*R88/1000000</f>
        <v>13090.320989030628</v>
      </c>
      <c r="S23" s="29">
        <f t="shared" si="61"/>
        <v>13298.666123297447</v>
      </c>
      <c r="T23" s="29">
        <f t="shared" si="61"/>
        <v>13489.554959430065</v>
      </c>
      <c r="U23" s="29">
        <f t="shared" si="61"/>
        <v>13756.63563621104</v>
      </c>
      <c r="V23" s="29">
        <f t="shared" si="61"/>
        <v>13818.405062542854</v>
      </c>
      <c r="W23" s="29">
        <f t="shared" ref="W23:Y23" si="62">W36*W88/1000000</f>
        <v>13735.666194174597</v>
      </c>
      <c r="X23" s="29">
        <f t="shared" si="62"/>
        <v>13681.801482319022</v>
      </c>
      <c r="Y23" s="29">
        <f t="shared" si="62"/>
        <v>13549.077083420159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4166.0810856998487</v>
      </c>
      <c r="C24" s="29">
        <f t="shared" ref="C24:Q24" si="64">C37*C89/1000000</f>
        <v>4521.6071012054581</v>
      </c>
      <c r="D24" s="29">
        <f t="shared" si="64"/>
        <v>4781.2885474762688</v>
      </c>
      <c r="E24" s="29">
        <f t="shared" si="64"/>
        <v>5047.3299073451499</v>
      </c>
      <c r="F24" s="29">
        <f t="shared" si="64"/>
        <v>5407.7469067791299</v>
      </c>
      <c r="G24" s="29">
        <f t="shared" si="64"/>
        <v>5780.1434168062879</v>
      </c>
      <c r="H24" s="29">
        <f t="shared" si="64"/>
        <v>6008.1820583423487</v>
      </c>
      <c r="I24" s="29">
        <f t="shared" si="64"/>
        <v>6402.321120165806</v>
      </c>
      <c r="J24" s="29">
        <f t="shared" si="64"/>
        <v>6601.975854107297</v>
      </c>
      <c r="K24" s="29">
        <f t="shared" si="64"/>
        <v>6697.6120429852845</v>
      </c>
      <c r="L24" s="29">
        <f t="shared" si="64"/>
        <v>7128.4356916211582</v>
      </c>
      <c r="M24" s="29">
        <f t="shared" si="64"/>
        <v>7193.9361943896583</v>
      </c>
      <c r="N24" s="29">
        <f t="shared" si="64"/>
        <v>7339.9953355589614</v>
      </c>
      <c r="O24" s="29">
        <f t="shared" si="64"/>
        <v>7573.7394015453092</v>
      </c>
      <c r="P24" s="29">
        <f t="shared" si="64"/>
        <v>8072.5968404521946</v>
      </c>
      <c r="Q24" s="29">
        <f t="shared" si="64"/>
        <v>8481.9271159424243</v>
      </c>
      <c r="R24" s="29">
        <f t="shared" ref="R24:V24" si="65">R37*R89/1000000</f>
        <v>9195.2237036863662</v>
      </c>
      <c r="S24" s="29">
        <f t="shared" si="65"/>
        <v>9811.3929285710456</v>
      </c>
      <c r="T24" s="29">
        <f t="shared" si="65"/>
        <v>10740.97899819626</v>
      </c>
      <c r="U24" s="29">
        <f t="shared" si="65"/>
        <v>11436.061661867228</v>
      </c>
      <c r="V24" s="29">
        <f t="shared" si="65"/>
        <v>12163.574113468005</v>
      </c>
      <c r="W24" s="29">
        <f t="shared" ref="W24:Y24" si="66">W37*W89/1000000</f>
        <v>12651.167245288001</v>
      </c>
      <c r="X24" s="29">
        <f t="shared" si="66"/>
        <v>13001.029268798828</v>
      </c>
      <c r="Y24" s="29">
        <f t="shared" si="66"/>
        <v>13088.546931210398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180817.00421850916</v>
      </c>
      <c r="C25" s="22">
        <f t="shared" ref="C25:Q25" si="67">SUM(C26:C27)</f>
        <v>181474.43059019907</v>
      </c>
      <c r="D25" s="22">
        <f t="shared" si="67"/>
        <v>183028.04837850266</v>
      </c>
      <c r="E25" s="22">
        <f t="shared" si="67"/>
        <v>184965.7370910444</v>
      </c>
      <c r="F25" s="22">
        <f t="shared" si="67"/>
        <v>186528.25622661933</v>
      </c>
      <c r="G25" s="22">
        <f t="shared" si="67"/>
        <v>188578.31382008622</v>
      </c>
      <c r="H25" s="22">
        <f t="shared" si="67"/>
        <v>190740.31424475356</v>
      </c>
      <c r="I25" s="22">
        <f t="shared" si="67"/>
        <v>196696.34428387403</v>
      </c>
      <c r="J25" s="22">
        <f t="shared" si="67"/>
        <v>199832.88865571647</v>
      </c>
      <c r="K25" s="22">
        <f t="shared" si="67"/>
        <v>207582.10358733189</v>
      </c>
      <c r="L25" s="22">
        <f t="shared" si="67"/>
        <v>213919.57602120357</v>
      </c>
      <c r="M25" s="22">
        <f t="shared" si="67"/>
        <v>213938.7528431254</v>
      </c>
      <c r="N25" s="22">
        <f t="shared" si="67"/>
        <v>218902.58376055193</v>
      </c>
      <c r="O25" s="22">
        <f t="shared" si="67"/>
        <v>221020.16291046777</v>
      </c>
      <c r="P25" s="22">
        <f t="shared" si="67"/>
        <v>224293.77300841484</v>
      </c>
      <c r="Q25" s="22">
        <f t="shared" si="67"/>
        <v>227530.00878843115</v>
      </c>
      <c r="R25" s="22">
        <f t="shared" ref="R25" si="68">SUM(R26:R27)</f>
        <v>232431.21148964137</v>
      </c>
      <c r="S25" s="22">
        <f t="shared" ref="S25" si="69">SUM(S26:S27)</f>
        <v>235941.45982416449</v>
      </c>
      <c r="T25" s="22">
        <f t="shared" ref="T25" si="70">SUM(T26:T27)</f>
        <v>241618.83828417683</v>
      </c>
      <c r="U25" s="22">
        <f t="shared" ref="U25" si="71">SUM(U26:U27)</f>
        <v>247573.36056416051</v>
      </c>
      <c r="V25" s="22">
        <f t="shared" ref="V25:W25" si="72">SUM(V26:V27)</f>
        <v>252390.52998417217</v>
      </c>
      <c r="W25" s="22">
        <f t="shared" si="72"/>
        <v>253614.3993144038</v>
      </c>
      <c r="X25" s="22">
        <f t="shared" ref="X25:Y25" si="73">SUM(X26:X27)</f>
        <v>254589.86737843475</v>
      </c>
      <c r="Y25" s="22">
        <f t="shared" si="73"/>
        <v>251874.55920625475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27936.651267934114</v>
      </c>
      <c r="C26" s="31">
        <f t="shared" ref="C26:Q26" si="75">C39*C91/1000000</f>
        <v>28786.220707059358</v>
      </c>
      <c r="D26" s="31">
        <f t="shared" si="75"/>
        <v>29569.264590644067</v>
      </c>
      <c r="E26" s="31">
        <f t="shared" si="75"/>
        <v>30168.675464945649</v>
      </c>
      <c r="F26" s="31">
        <f t="shared" si="75"/>
        <v>30543.88699781162</v>
      </c>
      <c r="G26" s="31">
        <f t="shared" si="75"/>
        <v>30832.237878147193</v>
      </c>
      <c r="H26" s="31">
        <f t="shared" si="75"/>
        <v>31300.498702794954</v>
      </c>
      <c r="I26" s="31">
        <f t="shared" si="75"/>
        <v>31559.852022132516</v>
      </c>
      <c r="J26" s="31">
        <f t="shared" si="75"/>
        <v>31753.543166530046</v>
      </c>
      <c r="K26" s="31">
        <f t="shared" si="75"/>
        <v>31391.046047839271</v>
      </c>
      <c r="L26" s="31">
        <f t="shared" si="75"/>
        <v>30662.675587148045</v>
      </c>
      <c r="M26" s="31">
        <f t="shared" si="75"/>
        <v>28748.887407264789</v>
      </c>
      <c r="N26" s="31">
        <f t="shared" si="75"/>
        <v>27319.398927012127</v>
      </c>
      <c r="O26" s="31">
        <f t="shared" si="75"/>
        <v>26069.371956391082</v>
      </c>
      <c r="P26" s="31">
        <f t="shared" si="75"/>
        <v>24796.72059712392</v>
      </c>
      <c r="Q26" s="31">
        <f t="shared" si="75"/>
        <v>23299.852717620528</v>
      </c>
      <c r="R26" s="31">
        <f t="shared" ref="R26:V26" si="76">R39*R91/1000000</f>
        <v>21789.149325272982</v>
      </c>
      <c r="S26" s="31">
        <f t="shared" si="76"/>
        <v>20580.233459634448</v>
      </c>
      <c r="T26" s="31">
        <f t="shared" si="76"/>
        <v>19450.236110499092</v>
      </c>
      <c r="U26" s="31">
        <f t="shared" si="76"/>
        <v>18140.229924869818</v>
      </c>
      <c r="V26" s="31">
        <f t="shared" si="76"/>
        <v>17019.887139049537</v>
      </c>
      <c r="W26" s="31">
        <f t="shared" ref="W26:Y26" si="77">W39*W91/1000000</f>
        <v>16318.275598165037</v>
      </c>
      <c r="X26" s="31">
        <f t="shared" si="77"/>
        <v>15698.728764852087</v>
      </c>
      <c r="Y26" s="31">
        <f t="shared" si="77"/>
        <v>14953.40873037122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152880.35295057503</v>
      </c>
      <c r="C27" s="33">
        <f t="shared" ref="C27:Q27" si="79">C40*C92/1000000</f>
        <v>152688.20988313973</v>
      </c>
      <c r="D27" s="33">
        <f t="shared" si="79"/>
        <v>153458.78378785859</v>
      </c>
      <c r="E27" s="33">
        <f t="shared" si="79"/>
        <v>154797.06162609876</v>
      </c>
      <c r="F27" s="33">
        <f t="shared" si="79"/>
        <v>155984.36922880771</v>
      </c>
      <c r="G27" s="33">
        <f t="shared" si="79"/>
        <v>157746.07594193902</v>
      </c>
      <c r="H27" s="33">
        <f t="shared" si="79"/>
        <v>159439.81554195861</v>
      </c>
      <c r="I27" s="33">
        <f t="shared" si="79"/>
        <v>165136.49226174151</v>
      </c>
      <c r="J27" s="33">
        <f t="shared" si="79"/>
        <v>168079.34548918641</v>
      </c>
      <c r="K27" s="33">
        <f t="shared" si="79"/>
        <v>176191.05753949261</v>
      </c>
      <c r="L27" s="33">
        <f t="shared" si="79"/>
        <v>183256.90043405551</v>
      </c>
      <c r="M27" s="33">
        <f t="shared" si="79"/>
        <v>185189.86543586061</v>
      </c>
      <c r="N27" s="33">
        <f t="shared" si="79"/>
        <v>191583.1848335398</v>
      </c>
      <c r="O27" s="33">
        <f t="shared" si="79"/>
        <v>194950.79095407669</v>
      </c>
      <c r="P27" s="33">
        <f t="shared" si="79"/>
        <v>199497.0524112909</v>
      </c>
      <c r="Q27" s="33">
        <f t="shared" si="79"/>
        <v>204230.15607081063</v>
      </c>
      <c r="R27" s="33">
        <f t="shared" ref="R27:V27" si="80">R40*R92/1000000</f>
        <v>210642.0621643684</v>
      </c>
      <c r="S27" s="33">
        <f t="shared" si="80"/>
        <v>215361.22636453004</v>
      </c>
      <c r="T27" s="33">
        <f t="shared" si="80"/>
        <v>222168.60217367773</v>
      </c>
      <c r="U27" s="33">
        <f t="shared" si="80"/>
        <v>229433.1306392907</v>
      </c>
      <c r="V27" s="33">
        <f t="shared" si="80"/>
        <v>235370.64284512264</v>
      </c>
      <c r="W27" s="33">
        <f t="shared" ref="W27:Y27" si="81">W40*W92/1000000</f>
        <v>237296.12371623877</v>
      </c>
      <c r="X27" s="33">
        <f t="shared" si="81"/>
        <v>238891.13861358265</v>
      </c>
      <c r="Y27" s="33">
        <f t="shared" si="81"/>
        <v>236921.15047588354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65551067</v>
      </c>
      <c r="C31" s="34">
        <v>64986678</v>
      </c>
      <c r="D31" s="34">
        <v>64459473</v>
      </c>
      <c r="E31" s="34">
        <v>63817747</v>
      </c>
      <c r="F31" s="34">
        <v>62946368</v>
      </c>
      <c r="G31" s="34">
        <v>61920240</v>
      </c>
      <c r="H31" s="34">
        <v>61234438</v>
      </c>
      <c r="I31" s="34">
        <v>60563498</v>
      </c>
      <c r="J31" s="34">
        <v>60413107</v>
      </c>
      <c r="K31" s="34">
        <v>60113905</v>
      </c>
      <c r="L31" s="34">
        <v>60304802</v>
      </c>
      <c r="M31" s="34">
        <v>59493974</v>
      </c>
      <c r="N31" s="34">
        <v>59975691</v>
      </c>
      <c r="O31" s="34">
        <v>59815364</v>
      </c>
      <c r="P31" s="34">
        <v>60211341</v>
      </c>
      <c r="Q31" s="34">
        <v>61201404</v>
      </c>
      <c r="R31" s="34">
        <v>61797482</v>
      </c>
      <c r="S31" s="34">
        <v>62385382</v>
      </c>
      <c r="T31" s="34">
        <v>61286230</v>
      </c>
      <c r="U31" s="34">
        <v>61454163</v>
      </c>
      <c r="V31" s="34">
        <v>61288494</v>
      </c>
      <c r="W31" s="34">
        <v>61754534</v>
      </c>
      <c r="X31" s="34">
        <v>61649441</v>
      </c>
      <c r="Y31" s="34">
        <v>60849481</v>
      </c>
      <c r="DA31" s="58" t="s">
        <v>985</v>
      </c>
    </row>
    <row r="32" spans="1:105" ht="12" customHeight="1" x14ac:dyDescent="0.25">
      <c r="A32" s="28" t="s">
        <v>47</v>
      </c>
      <c r="B32" s="34">
        <v>35291779</v>
      </c>
      <c r="C32" s="34">
        <v>35614258</v>
      </c>
      <c r="D32" s="34">
        <v>35942495</v>
      </c>
      <c r="E32" s="34">
        <v>36207278</v>
      </c>
      <c r="F32" s="34">
        <v>36395654</v>
      </c>
      <c r="G32" s="34">
        <v>36557494</v>
      </c>
      <c r="H32" s="34">
        <v>36912760</v>
      </c>
      <c r="I32" s="34">
        <v>37188827</v>
      </c>
      <c r="J32" s="34">
        <v>37606431</v>
      </c>
      <c r="K32" s="34">
        <v>37700673</v>
      </c>
      <c r="L32" s="34">
        <v>37935468</v>
      </c>
      <c r="M32" s="34">
        <v>37440389</v>
      </c>
      <c r="N32" s="34">
        <v>37721303</v>
      </c>
      <c r="O32" s="34">
        <v>37633501</v>
      </c>
      <c r="P32" s="34">
        <v>37945206</v>
      </c>
      <c r="Q32" s="34">
        <v>38648385</v>
      </c>
      <c r="R32" s="34">
        <v>39152603</v>
      </c>
      <c r="S32" s="34">
        <v>39696045</v>
      </c>
      <c r="T32" s="34">
        <v>39365732</v>
      </c>
      <c r="U32" s="34">
        <v>39806009</v>
      </c>
      <c r="V32" s="34">
        <v>39849961</v>
      </c>
      <c r="W32" s="34">
        <v>39897825</v>
      </c>
      <c r="X32" s="34">
        <v>39978728</v>
      </c>
      <c r="Y32" s="34">
        <v>39607630</v>
      </c>
      <c r="DA32" s="58" t="s">
        <v>986</v>
      </c>
    </row>
    <row r="33" spans="1:105" ht="12" customHeight="1" x14ac:dyDescent="0.25">
      <c r="A33" s="28" t="s">
        <v>46</v>
      </c>
      <c r="B33" s="34">
        <v>12407023</v>
      </c>
      <c r="C33" s="34">
        <v>13039638</v>
      </c>
      <c r="D33" s="34">
        <v>13639003</v>
      </c>
      <c r="E33" s="34">
        <v>14134392</v>
      </c>
      <c r="F33" s="34">
        <v>14475743</v>
      </c>
      <c r="G33" s="34">
        <v>14712287</v>
      </c>
      <c r="H33" s="34">
        <v>14963755</v>
      </c>
      <c r="I33" s="34">
        <v>15152911</v>
      </c>
      <c r="J33" s="34">
        <v>15403342</v>
      </c>
      <c r="K33" s="34">
        <v>15497721</v>
      </c>
      <c r="L33" s="34">
        <v>15602573</v>
      </c>
      <c r="M33" s="34">
        <v>15394748</v>
      </c>
      <c r="N33" s="34">
        <v>15527517</v>
      </c>
      <c r="O33" s="34">
        <v>15571110</v>
      </c>
      <c r="P33" s="34">
        <v>15878217</v>
      </c>
      <c r="Q33" s="34">
        <v>16411450</v>
      </c>
      <c r="R33" s="34">
        <v>16885847</v>
      </c>
      <c r="S33" s="34">
        <v>17377314</v>
      </c>
      <c r="T33" s="34">
        <v>17528110</v>
      </c>
      <c r="U33" s="34">
        <v>17700793</v>
      </c>
      <c r="V33" s="34">
        <v>17706486</v>
      </c>
      <c r="W33" s="34">
        <v>17709326</v>
      </c>
      <c r="X33" s="34">
        <v>17726809</v>
      </c>
      <c r="Y33" s="34">
        <v>17544044</v>
      </c>
      <c r="DA33" s="58" t="s">
        <v>987</v>
      </c>
    </row>
    <row r="34" spans="1:105" ht="12" customHeight="1" x14ac:dyDescent="0.25">
      <c r="A34" s="28" t="s">
        <v>45</v>
      </c>
      <c r="B34" s="34">
        <v>12407023</v>
      </c>
      <c r="C34" s="34">
        <v>13039638</v>
      </c>
      <c r="D34" s="34">
        <v>13639003</v>
      </c>
      <c r="E34" s="34">
        <v>14134392</v>
      </c>
      <c r="F34" s="34">
        <v>14475743</v>
      </c>
      <c r="G34" s="34">
        <v>14712287</v>
      </c>
      <c r="H34" s="34">
        <v>14963755</v>
      </c>
      <c r="I34" s="34">
        <v>15152911</v>
      </c>
      <c r="J34" s="34">
        <v>15403342</v>
      </c>
      <c r="K34" s="34">
        <v>15497721</v>
      </c>
      <c r="L34" s="34">
        <v>15602573</v>
      </c>
      <c r="M34" s="34">
        <v>15394748</v>
      </c>
      <c r="N34" s="34">
        <v>15527517</v>
      </c>
      <c r="O34" s="34">
        <v>15571110</v>
      </c>
      <c r="P34" s="34">
        <v>15878217</v>
      </c>
      <c r="Q34" s="34">
        <v>16411450</v>
      </c>
      <c r="R34" s="34">
        <v>16885847</v>
      </c>
      <c r="S34" s="34">
        <v>17377314</v>
      </c>
      <c r="T34" s="34">
        <v>17528110</v>
      </c>
      <c r="U34" s="34">
        <v>17700793</v>
      </c>
      <c r="V34" s="34">
        <v>17706486</v>
      </c>
      <c r="W34" s="34">
        <v>17709326</v>
      </c>
      <c r="X34" s="34">
        <v>17726809</v>
      </c>
      <c r="Y34" s="34">
        <v>17544044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18800338.929466166</v>
      </c>
      <c r="C36" s="34">
        <v>20651877.154547982</v>
      </c>
      <c r="D36" s="34">
        <v>23106526.395776086</v>
      </c>
      <c r="E36" s="34">
        <v>25719319.198288467</v>
      </c>
      <c r="F36" s="34">
        <v>27789480.1649075</v>
      </c>
      <c r="G36" s="34">
        <v>30212391.272831388</v>
      </c>
      <c r="H36" s="34">
        <v>32679756.954964969</v>
      </c>
      <c r="I36" s="34">
        <v>35513282.406918772</v>
      </c>
      <c r="J36" s="34">
        <v>38184269.116564766</v>
      </c>
      <c r="K36" s="34">
        <v>41516524.17696549</v>
      </c>
      <c r="L36" s="34">
        <v>44558640.208620779</v>
      </c>
      <c r="M36" s="34">
        <v>46606434.037053168</v>
      </c>
      <c r="N36" s="34">
        <v>50373968.962530851</v>
      </c>
      <c r="O36" s="34">
        <v>54671839.919999555</v>
      </c>
      <c r="P36" s="34">
        <v>61203369.102049731</v>
      </c>
      <c r="Q36" s="34">
        <v>72812351.159530327</v>
      </c>
      <c r="R36" s="34">
        <v>82967725.574077666</v>
      </c>
      <c r="S36" s="34">
        <v>93463157.00007996</v>
      </c>
      <c r="T36" s="34">
        <v>103630258.86279799</v>
      </c>
      <c r="U36" s="34">
        <v>113043451.35605572</v>
      </c>
      <c r="V36" s="34">
        <v>120872299.84194015</v>
      </c>
      <c r="W36" s="34">
        <v>126616204.47633724</v>
      </c>
      <c r="X36" s="34">
        <v>132129990.29259302</v>
      </c>
      <c r="Y36" s="34">
        <v>135761227.35972726</v>
      </c>
      <c r="DA36" s="58" t="s">
        <v>989</v>
      </c>
    </row>
    <row r="37" spans="1:105" ht="12" customHeight="1" x14ac:dyDescent="0.25">
      <c r="A37" s="28" t="s">
        <v>27</v>
      </c>
      <c r="B37" s="34">
        <v>12281718.618761782</v>
      </c>
      <c r="C37" s="34">
        <v>13578342.470026124</v>
      </c>
      <c r="D37" s="34">
        <v>14737114.663327677</v>
      </c>
      <c r="E37" s="34">
        <v>16071035.485943858</v>
      </c>
      <c r="F37" s="34">
        <v>17966439.19257341</v>
      </c>
      <c r="G37" s="34">
        <v>20113714.715528719</v>
      </c>
      <c r="H37" s="34">
        <v>21867835.896004267</v>
      </c>
      <c r="I37" s="34">
        <v>24397698.196016032</v>
      </c>
      <c r="J37" s="34">
        <v>26355636.632529795</v>
      </c>
      <c r="K37" s="34">
        <v>28164830.921650581</v>
      </c>
      <c r="L37" s="34">
        <v>32136139.113074034</v>
      </c>
      <c r="M37" s="34">
        <v>34627903.598301977</v>
      </c>
      <c r="N37" s="34">
        <v>37897437.399964735</v>
      </c>
      <c r="O37" s="34">
        <v>41717233.471203491</v>
      </c>
      <c r="P37" s="34">
        <v>47363732.818967491</v>
      </c>
      <c r="Q37" s="34">
        <v>53673434.772985317</v>
      </c>
      <c r="R37" s="34">
        <v>61241010.700392842</v>
      </c>
      <c r="S37" s="34">
        <v>67977859.244192898</v>
      </c>
      <c r="T37" s="34">
        <v>76440819.288689837</v>
      </c>
      <c r="U37" s="34">
        <v>83181332.067488909</v>
      </c>
      <c r="V37" s="34">
        <v>89391468.326268017</v>
      </c>
      <c r="W37" s="34">
        <v>93922469.970095083</v>
      </c>
      <c r="X37" s="34">
        <v>97555303.556669697</v>
      </c>
      <c r="Y37" s="34">
        <v>99263515.232430354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474272401.99004471</v>
      </c>
      <c r="C39" s="35">
        <v>490611173.65643966</v>
      </c>
      <c r="D39" s="35">
        <v>507334261.12105858</v>
      </c>
      <c r="E39" s="35">
        <v>523890636.74046695</v>
      </c>
      <c r="F39" s="35">
        <v>539494296.97867072</v>
      </c>
      <c r="G39" s="35">
        <v>556700143.62498486</v>
      </c>
      <c r="H39" s="35">
        <v>577906584.78878331</v>
      </c>
      <c r="I39" s="35">
        <v>597644806.00653923</v>
      </c>
      <c r="J39" s="35">
        <v>621780622.10634375</v>
      </c>
      <c r="K39" s="35">
        <v>639636483.32874835</v>
      </c>
      <c r="L39" s="35">
        <v>659651353.71803832</v>
      </c>
      <c r="M39" s="35">
        <v>658474809.81422544</v>
      </c>
      <c r="N39" s="35">
        <v>671649210.82731116</v>
      </c>
      <c r="O39" s="35">
        <v>677559478.92097139</v>
      </c>
      <c r="P39" s="35">
        <v>689212150.27925527</v>
      </c>
      <c r="Q39" s="35">
        <v>708167929.09847295</v>
      </c>
      <c r="R39" s="35">
        <v>719638123.88985407</v>
      </c>
      <c r="S39" s="35">
        <v>732302693.83151519</v>
      </c>
      <c r="T39" s="35">
        <v>760611800.85492361</v>
      </c>
      <c r="U39" s="35">
        <v>772884273.56730843</v>
      </c>
      <c r="V39" s="35">
        <v>781858761.34940994</v>
      </c>
      <c r="W39" s="35">
        <v>808851403.37756622</v>
      </c>
      <c r="X39" s="35">
        <v>833098000.75753582</v>
      </c>
      <c r="Y39" s="35">
        <v>845543825.75935614</v>
      </c>
      <c r="DA39" s="59" t="s">
        <v>991</v>
      </c>
    </row>
    <row r="40" spans="1:105" ht="12" customHeight="1" x14ac:dyDescent="0.25">
      <c r="A40" s="32" t="s">
        <v>25</v>
      </c>
      <c r="B40" s="36">
        <v>18855676.509887803</v>
      </c>
      <c r="C40" s="36">
        <v>19032583.970796861</v>
      </c>
      <c r="D40" s="36">
        <v>19386811.694601983</v>
      </c>
      <c r="E40" s="36">
        <v>19848703.11199164</v>
      </c>
      <c r="F40" s="36">
        <v>20301363.746472158</v>
      </c>
      <c r="G40" s="36">
        <v>20847708.550714027</v>
      </c>
      <c r="H40" s="36">
        <v>21390769.678978998</v>
      </c>
      <c r="I40" s="36">
        <v>22495691.940044634</v>
      </c>
      <c r="J40" s="36">
        <v>23225484.065646034</v>
      </c>
      <c r="K40" s="36">
        <v>24521108.134437531</v>
      </c>
      <c r="L40" s="36">
        <v>25746093.152224045</v>
      </c>
      <c r="M40" s="36">
        <v>26319317.07258727</v>
      </c>
      <c r="N40" s="36">
        <v>27662863.365478151</v>
      </c>
      <c r="O40" s="36">
        <v>28613819.619933315</v>
      </c>
      <c r="P40" s="36">
        <v>29801140.857114594</v>
      </c>
      <c r="Q40" s="36">
        <v>31128018.8928729</v>
      </c>
      <c r="R40" s="36">
        <v>32696907.064433232</v>
      </c>
      <c r="S40" s="36">
        <v>34014424.250774972</v>
      </c>
      <c r="T40" s="36">
        <v>35679200.852385648</v>
      </c>
      <c r="U40" s="36">
        <v>37321950.708525084</v>
      </c>
      <c r="V40" s="36">
        <v>38842567.186749853</v>
      </c>
      <c r="W40" s="36">
        <v>39599270.566030219</v>
      </c>
      <c r="X40" s="36">
        <v>40326857.284959741</v>
      </c>
      <c r="Y40" s="36">
        <v>40534451.684184879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2882270.1585122719</v>
      </c>
      <c r="D44" s="37">
        <v>2941623.9680827856</v>
      </c>
      <c r="E44" s="37">
        <v>2849415.3796437457</v>
      </c>
      <c r="F44" s="37">
        <v>2642218.3104483038</v>
      </c>
      <c r="G44" s="37">
        <v>2510069.6836496219</v>
      </c>
      <c r="H44" s="37">
        <v>2873141.4283388257</v>
      </c>
      <c r="I44" s="37">
        <v>2910895.4795831814</v>
      </c>
      <c r="J44" s="37">
        <v>3454483.7784645855</v>
      </c>
      <c r="K44" s="37">
        <v>3328860.272118181</v>
      </c>
      <c r="L44" s="37">
        <v>3842295.9137713537</v>
      </c>
      <c r="M44" s="37">
        <v>2864057.6627828926</v>
      </c>
      <c r="N44" s="37">
        <v>4180240.4846824259</v>
      </c>
      <c r="O44" s="37">
        <v>3561986.3512101322</v>
      </c>
      <c r="P44" s="37">
        <v>4142233.2403566539</v>
      </c>
      <c r="Q44" s="37">
        <v>4760416.136403352</v>
      </c>
      <c r="R44" s="37">
        <v>4390683.0299627185</v>
      </c>
      <c r="S44" s="37">
        <v>4406912.9180191308</v>
      </c>
      <c r="T44" s="37">
        <v>2744425.8039698452</v>
      </c>
      <c r="U44" s="37">
        <v>3050203.1585122719</v>
      </c>
      <c r="V44" s="37">
        <v>2775954.9680827856</v>
      </c>
      <c r="W44" s="37">
        <v>3315455.3796437457</v>
      </c>
      <c r="X44" s="37">
        <v>2537125.3104483038</v>
      </c>
      <c r="Y44" s="37">
        <v>1710109.6836496219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2469902.790417023</v>
      </c>
      <c r="D45" s="37">
        <v>2503385.2573165894</v>
      </c>
      <c r="E45" s="37">
        <v>2468013.6629091576</v>
      </c>
      <c r="F45" s="37">
        <v>2420051.6283875704</v>
      </c>
      <c r="G45" s="37">
        <v>2422327.8346069008</v>
      </c>
      <c r="H45" s="37">
        <v>2644938.0228547454</v>
      </c>
      <c r="I45" s="37">
        <v>2595299.9956314191</v>
      </c>
      <c r="J45" s="37">
        <v>2766779.6174402609</v>
      </c>
      <c r="K45" s="37">
        <v>2473746.8155881166</v>
      </c>
      <c r="L45" s="37">
        <v>2645020.5809962004</v>
      </c>
      <c r="M45" s="37">
        <v>1946263.9690213352</v>
      </c>
      <c r="N45" s="37">
        <v>2753776.1002879068</v>
      </c>
      <c r="O45" s="37">
        <v>2416986.1615304872</v>
      </c>
      <c r="P45" s="37">
        <v>2848831.4064473361</v>
      </c>
      <c r="Q45" s="37">
        <v>3273061.1565649658</v>
      </c>
      <c r="R45" s="37">
        <v>2974120.790417023</v>
      </c>
      <c r="S45" s="37">
        <v>3046827.2573165894</v>
      </c>
      <c r="T45" s="37">
        <v>2137700.6629091576</v>
      </c>
      <c r="U45" s="37">
        <v>2860328.6283875704</v>
      </c>
      <c r="V45" s="37">
        <v>2466279.8346069008</v>
      </c>
      <c r="W45" s="37">
        <v>2692802.0228547454</v>
      </c>
      <c r="X45" s="37">
        <v>2676202.9956314191</v>
      </c>
      <c r="Y45" s="37">
        <v>2395681.6174402609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1431977.4681086782</v>
      </c>
      <c r="D46" s="37">
        <v>1435210.0135114137</v>
      </c>
      <c r="E46" s="37">
        <v>1369381.6059637219</v>
      </c>
      <c r="F46" s="37">
        <v>1255232.2374679856</v>
      </c>
      <c r="G46" s="37">
        <v>1192134.3682675846</v>
      </c>
      <c r="H46" s="37">
        <v>1250671.0851358473</v>
      </c>
      <c r="I46" s="37">
        <v>1233962.2668892667</v>
      </c>
      <c r="J46" s="37">
        <v>1342921.7574546505</v>
      </c>
      <c r="K46" s="37">
        <v>1236730.5468349829</v>
      </c>
      <c r="L46" s="37">
        <v>1299339.9603344798</v>
      </c>
      <c r="M46" s="37">
        <v>1041178.8564198073</v>
      </c>
      <c r="N46" s="37">
        <v>1438776.8336115833</v>
      </c>
      <c r="O46" s="37">
        <v>1475570.4681086782</v>
      </c>
      <c r="P46" s="37">
        <v>1742317.0135114137</v>
      </c>
      <c r="Q46" s="37">
        <v>1902614.6059637219</v>
      </c>
      <c r="R46" s="37">
        <v>1729629.2374679856</v>
      </c>
      <c r="S46" s="37">
        <v>1683601.3682675846</v>
      </c>
      <c r="T46" s="37">
        <v>1401467.0851358473</v>
      </c>
      <c r="U46" s="37">
        <v>1406645.2668892667</v>
      </c>
      <c r="V46" s="37">
        <v>1348614.7574546505</v>
      </c>
      <c r="W46" s="37">
        <v>1239570.5468349829</v>
      </c>
      <c r="X46" s="37">
        <v>1316822.9603344798</v>
      </c>
      <c r="Y46" s="37">
        <v>858413.8564198073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1199676.9732523654</v>
      </c>
      <c r="D47" s="37">
        <v>1195822.3182013799</v>
      </c>
      <c r="E47" s="37">
        <v>1122765.4583358057</v>
      </c>
      <c r="F47" s="37">
        <v>1001249.3841138631</v>
      </c>
      <c r="G47" s="37">
        <v>930650.18069924787</v>
      </c>
      <c r="H47" s="37">
        <v>981555.24022237957</v>
      </c>
      <c r="I47" s="37">
        <v>957089.48504482955</v>
      </c>
      <c r="J47" s="37">
        <v>1058172.6025973447</v>
      </c>
      <c r="K47" s="37">
        <v>943992.29239138402</v>
      </c>
      <c r="L47" s="37">
        <v>998507.5258352384</v>
      </c>
      <c r="M47" s="37">
        <v>732155.81951848976</v>
      </c>
      <c r="N47" s="37">
        <v>1121476.5226629917</v>
      </c>
      <c r="O47" s="37">
        <v>1083553.1194747165</v>
      </c>
      <c r="P47" s="37">
        <v>1400976.5471689142</v>
      </c>
      <c r="Q47" s="37">
        <v>1683806.5304810554</v>
      </c>
      <c r="R47" s="37">
        <v>1674073.9732523654</v>
      </c>
      <c r="S47" s="37">
        <v>1687289.3182013799</v>
      </c>
      <c r="T47" s="37">
        <v>1273561.4583358057</v>
      </c>
      <c r="U47" s="37">
        <v>1173932.3841138631</v>
      </c>
      <c r="V47" s="37">
        <v>936343.18069924787</v>
      </c>
      <c r="W47" s="37">
        <v>984395.24022237957</v>
      </c>
      <c r="X47" s="37">
        <v>974572.48504482955</v>
      </c>
      <c r="Y47" s="37">
        <v>875407.60259734467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3636897.2351198196</v>
      </c>
      <c r="D49" s="37">
        <v>4377868.9339215308</v>
      </c>
      <c r="E49" s="37">
        <v>4684518.4137579724</v>
      </c>
      <c r="F49" s="37">
        <v>4301859.7291665375</v>
      </c>
      <c r="G49" s="37">
        <v>4826935.7237906754</v>
      </c>
      <c r="H49" s="37">
        <v>5057022.6961905695</v>
      </c>
      <c r="I49" s="37">
        <v>5623148.9051381834</v>
      </c>
      <c r="J49" s="37">
        <v>5676017.4794794768</v>
      </c>
      <c r="K49" s="37">
        <v>6969152.2955205441</v>
      </c>
      <c r="L49" s="37">
        <v>7419984.9655768201</v>
      </c>
      <c r="M49" s="37">
        <v>6732312.242190361</v>
      </c>
      <c r="N49" s="37">
        <v>8069394.6546442211</v>
      </c>
      <c r="O49" s="37">
        <v>9124806.6812593788</v>
      </c>
      <c r="P49" s="37">
        <v>11588551.878240742</v>
      </c>
      <c r="Q49" s="37">
        <v>17232130.962618783</v>
      </c>
      <c r="R49" s="37">
        <v>15831391.894026816</v>
      </c>
      <c r="S49" s="37">
        <v>17464583.721522838</v>
      </c>
      <c r="T49" s="37">
        <v>17587086.828294858</v>
      </c>
      <c r="U49" s="37">
        <v>16145504.735448092</v>
      </c>
      <c r="V49" s="37">
        <v>15898243.140528649</v>
      </c>
      <c r="W49" s="37">
        <v>14868711.315656468</v>
      </c>
      <c r="X49" s="37">
        <v>17102337.694496527</v>
      </c>
      <c r="Y49" s="37">
        <v>20863368.029753029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3587911.2806992624</v>
      </c>
      <c r="D50" s="37">
        <v>3529766.4516030494</v>
      </c>
      <c r="E50" s="37">
        <v>3787394.6647369266</v>
      </c>
      <c r="F50" s="37">
        <v>4434226.3431225382</v>
      </c>
      <c r="G50" s="37">
        <v>4774415.9753669407</v>
      </c>
      <c r="H50" s="37">
        <v>5342032.4611748103</v>
      </c>
      <c r="I50" s="37">
        <v>6059628.7516148128</v>
      </c>
      <c r="J50" s="37">
        <v>5745333.1012506895</v>
      </c>
      <c r="K50" s="37">
        <v>6243420.6322433241</v>
      </c>
      <c r="L50" s="37">
        <v>8745724.166790396</v>
      </c>
      <c r="M50" s="37">
        <v>7833796.9464027509</v>
      </c>
      <c r="N50" s="37">
        <v>9329162.5532775708</v>
      </c>
      <c r="O50" s="37">
        <v>9565129.1724894457</v>
      </c>
      <c r="P50" s="37">
        <v>11889919.980007321</v>
      </c>
      <c r="Q50" s="37">
        <v>15055426.120808221</v>
      </c>
      <c r="R50" s="37">
        <v>15401372.873810276</v>
      </c>
      <c r="S50" s="37">
        <v>16066011.097077623</v>
      </c>
      <c r="T50" s="37">
        <v>18028089.216986388</v>
      </c>
      <c r="U50" s="37">
        <v>18630432.758806393</v>
      </c>
      <c r="V50" s="37">
        <v>21265562.379587322</v>
      </c>
      <c r="W50" s="37">
        <v>19932374.517637342</v>
      </c>
      <c r="X50" s="37">
        <v>19698844.683652237</v>
      </c>
      <c r="Y50" s="37">
        <v>19736300.892747045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130502569.90990579</v>
      </c>
      <c r="D52" s="38">
        <v>131978126.87567651</v>
      </c>
      <c r="E52" s="38">
        <v>134361921.86741674</v>
      </c>
      <c r="F52" s="38">
        <v>134251103.02485657</v>
      </c>
      <c r="G52" s="38">
        <v>140244958.4243871</v>
      </c>
      <c r="H52" s="38">
        <v>146978149.63326764</v>
      </c>
      <c r="I52" s="38">
        <v>153255289.5277791</v>
      </c>
      <c r="J52" s="38">
        <v>159793720.54122967</v>
      </c>
      <c r="K52" s="38">
        <v>157521731.70266807</v>
      </c>
      <c r="L52" s="38">
        <v>165654341.87867892</v>
      </c>
      <c r="M52" s="38">
        <v>147520475.35550356</v>
      </c>
      <c r="N52" s="38">
        <v>148339927.38417077</v>
      </c>
      <c r="O52" s="38">
        <v>107911879.16443384</v>
      </c>
      <c r="P52" s="38">
        <v>112863647.12416351</v>
      </c>
      <c r="Q52" s="38">
        <v>137899348.839975</v>
      </c>
      <c r="R52" s="38">
        <v>108672332.11862075</v>
      </c>
      <c r="S52" s="38">
        <v>88783302.373502374</v>
      </c>
      <c r="T52" s="38">
        <v>100464812.3159517</v>
      </c>
      <c r="U52" s="38">
        <v>75437214.43787384</v>
      </c>
      <c r="V52" s="38">
        <v>62014755.020448208</v>
      </c>
      <c r="W52" s="38">
        <v>70931318.88081193</v>
      </c>
      <c r="X52" s="38">
        <v>64261120.062194705</v>
      </c>
      <c r="Y52" s="38">
        <v>53892678.602087021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2395256.0429009832</v>
      </c>
      <c r="D53" s="39">
        <v>2610831.2128605582</v>
      </c>
      <c r="E53" s="39">
        <v>2757409.5105130821</v>
      </c>
      <c r="F53" s="39">
        <v>2787764.404998336</v>
      </c>
      <c r="G53" s="39">
        <v>2921716.8979844339</v>
      </c>
      <c r="H53" s="39">
        <v>2959395.9631317332</v>
      </c>
      <c r="I53" s="39">
        <v>3562926.2300317585</v>
      </c>
      <c r="J53" s="39">
        <v>3230183.8032251485</v>
      </c>
      <c r="K53" s="39">
        <v>3690880.1116924807</v>
      </c>
      <c r="L53" s="39">
        <v>3835816.2306470722</v>
      </c>
      <c r="M53" s="39">
        <v>3330633.4308763072</v>
      </c>
      <c r="N53" s="39">
        <v>4131310.6978892162</v>
      </c>
      <c r="O53" s="39">
        <v>3872673.152439598</v>
      </c>
      <c r="P53" s="39">
        <v>4146717.200313013</v>
      </c>
      <c r="Q53" s="39">
        <v>4889804.2657900639</v>
      </c>
      <c r="R53" s="39">
        <v>4799071.9747854806</v>
      </c>
      <c r="S53" s="39">
        <v>5008397.2980342209</v>
      </c>
      <c r="T53" s="39">
        <v>5500592.8322577477</v>
      </c>
      <c r="U53" s="39">
        <v>4973383.2870157436</v>
      </c>
      <c r="V53" s="39">
        <v>5651927.1761139855</v>
      </c>
      <c r="W53" s="39">
        <v>4629376.5317199677</v>
      </c>
      <c r="X53" s="39">
        <v>4874303.9192425385</v>
      </c>
      <c r="Y53" s="39">
        <v>5097398.6650152057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3446659.1585122645</v>
      </c>
      <c r="D57" s="37">
        <v>3468828.9680827856</v>
      </c>
      <c r="E57" s="37">
        <v>3491141.3796437383</v>
      </c>
      <c r="F57" s="37">
        <v>3513597.3104483038</v>
      </c>
      <c r="G57" s="37">
        <v>3536197.6836496219</v>
      </c>
      <c r="H57" s="37">
        <v>3558943.4283388257</v>
      </c>
      <c r="I57" s="37">
        <v>3581835.4795831814</v>
      </c>
      <c r="J57" s="37">
        <v>3604874.7784645855</v>
      </c>
      <c r="K57" s="37">
        <v>3628062.272118181</v>
      </c>
      <c r="L57" s="37">
        <v>3651398.9137713537</v>
      </c>
      <c r="M57" s="37">
        <v>3674885.6627828926</v>
      </c>
      <c r="N57" s="37">
        <v>3698523.4846824259</v>
      </c>
      <c r="O57" s="37">
        <v>3722313.3512101322</v>
      </c>
      <c r="P57" s="37">
        <v>3746256.2403566539</v>
      </c>
      <c r="Q57" s="37">
        <v>3770353.136403352</v>
      </c>
      <c r="R57" s="37">
        <v>3794605.0299627185</v>
      </c>
      <c r="S57" s="37">
        <v>3819012.9180191308</v>
      </c>
      <c r="T57" s="37">
        <v>3843577.8039698452</v>
      </c>
      <c r="U57" s="37">
        <v>2882270.1585122719</v>
      </c>
      <c r="V57" s="37">
        <v>2941623.9680827856</v>
      </c>
      <c r="W57" s="37">
        <v>2849415.3796437457</v>
      </c>
      <c r="X57" s="37">
        <v>2642218.3104483038</v>
      </c>
      <c r="Y57" s="37">
        <v>2510069.6836496219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2147423.790417023</v>
      </c>
      <c r="D58" s="37">
        <v>2175148.2573165894</v>
      </c>
      <c r="E58" s="37">
        <v>2203230.6629091576</v>
      </c>
      <c r="F58" s="37">
        <v>2231675.6283875704</v>
      </c>
      <c r="G58" s="37">
        <v>2260487.8346069008</v>
      </c>
      <c r="H58" s="37">
        <v>2289672.0228547454</v>
      </c>
      <c r="I58" s="37">
        <v>2319232.9956314191</v>
      </c>
      <c r="J58" s="37">
        <v>2349175.6174402609</v>
      </c>
      <c r="K58" s="37">
        <v>2379504.8155881166</v>
      </c>
      <c r="L58" s="37">
        <v>2410225.5809962004</v>
      </c>
      <c r="M58" s="37">
        <v>2441342.9690213352</v>
      </c>
      <c r="N58" s="37">
        <v>2472862.1002879068</v>
      </c>
      <c r="O58" s="37">
        <v>2504788.1615304872</v>
      </c>
      <c r="P58" s="37">
        <v>2537126.4064473361</v>
      </c>
      <c r="Q58" s="37">
        <v>2569882.1565649658</v>
      </c>
      <c r="R58" s="37">
        <v>2469902.790417023</v>
      </c>
      <c r="S58" s="37">
        <v>2503385.2573165894</v>
      </c>
      <c r="T58" s="37">
        <v>2468013.6629091576</v>
      </c>
      <c r="U58" s="37">
        <v>2420051.6283875704</v>
      </c>
      <c r="V58" s="37">
        <v>2422327.8346069008</v>
      </c>
      <c r="W58" s="37">
        <v>2644938.0228547454</v>
      </c>
      <c r="X58" s="37">
        <v>2595299.9956314191</v>
      </c>
      <c r="Y58" s="37">
        <v>2766779.6174402609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799362.46810867824</v>
      </c>
      <c r="D59" s="37">
        <v>835845.01351141371</v>
      </c>
      <c r="E59" s="37">
        <v>873992.60596372187</v>
      </c>
      <c r="F59" s="37">
        <v>913881.2374679856</v>
      </c>
      <c r="G59" s="37">
        <v>955590.36826758459</v>
      </c>
      <c r="H59" s="37">
        <v>999203.08513584733</v>
      </c>
      <c r="I59" s="37">
        <v>1044806.2668892667</v>
      </c>
      <c r="J59" s="37">
        <v>1092490.7574546505</v>
      </c>
      <c r="K59" s="37">
        <v>1142351.5468349829</v>
      </c>
      <c r="L59" s="37">
        <v>1194487.9603344798</v>
      </c>
      <c r="M59" s="37">
        <v>1249003.8564198073</v>
      </c>
      <c r="N59" s="37">
        <v>1306007.8336115852</v>
      </c>
      <c r="O59" s="37">
        <v>1431977.4681086764</v>
      </c>
      <c r="P59" s="37">
        <v>1435210.0135114118</v>
      </c>
      <c r="Q59" s="37">
        <v>1369381.6059637219</v>
      </c>
      <c r="R59" s="37">
        <v>1255232.2374679856</v>
      </c>
      <c r="S59" s="37">
        <v>1192134.3682675846</v>
      </c>
      <c r="T59" s="37">
        <v>1250671.0851358473</v>
      </c>
      <c r="U59" s="37">
        <v>1233962.2668892667</v>
      </c>
      <c r="V59" s="37">
        <v>1342921.7574546486</v>
      </c>
      <c r="W59" s="37">
        <v>1236730.5468349829</v>
      </c>
      <c r="X59" s="37">
        <v>1299339.9603344798</v>
      </c>
      <c r="Y59" s="37">
        <v>1041178.8564198092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567061.97325236537</v>
      </c>
      <c r="D60" s="37">
        <v>596457.31820137985</v>
      </c>
      <c r="E60" s="37">
        <v>627376.45833580568</v>
      </c>
      <c r="F60" s="37">
        <v>659898.38411386311</v>
      </c>
      <c r="G60" s="37">
        <v>694106.18069924787</v>
      </c>
      <c r="H60" s="37">
        <v>730087.24022237957</v>
      </c>
      <c r="I60" s="37">
        <v>767933.48504482955</v>
      </c>
      <c r="J60" s="37">
        <v>807741.60259734467</v>
      </c>
      <c r="K60" s="37">
        <v>849613.29239138402</v>
      </c>
      <c r="L60" s="37">
        <v>893655.5258352384</v>
      </c>
      <c r="M60" s="37">
        <v>939980.81951848976</v>
      </c>
      <c r="N60" s="37">
        <v>988707.52266299166</v>
      </c>
      <c r="O60" s="37">
        <v>1039960.1194747165</v>
      </c>
      <c r="P60" s="37">
        <v>1093869.5471689142</v>
      </c>
      <c r="Q60" s="37">
        <v>1150573.5304810554</v>
      </c>
      <c r="R60" s="37">
        <v>1199676.9732523635</v>
      </c>
      <c r="S60" s="37">
        <v>1195822.318201378</v>
      </c>
      <c r="T60" s="37">
        <v>1122765.4583358057</v>
      </c>
      <c r="U60" s="37">
        <v>1001249.3841138631</v>
      </c>
      <c r="V60" s="37">
        <v>930650.18069924787</v>
      </c>
      <c r="W60" s="37">
        <v>981555.24022237957</v>
      </c>
      <c r="X60" s="37">
        <v>957089.48504482955</v>
      </c>
      <c r="Y60" s="37">
        <v>1058172.6025973447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1785359.0100380033</v>
      </c>
      <c r="D62" s="37">
        <v>1923219.6926934272</v>
      </c>
      <c r="E62" s="37">
        <v>2071725.6112455912</v>
      </c>
      <c r="F62" s="37">
        <v>2231698.7625475042</v>
      </c>
      <c r="G62" s="37">
        <v>2404024.6158667877</v>
      </c>
      <c r="H62" s="37">
        <v>2589657.0140569918</v>
      </c>
      <c r="I62" s="37">
        <v>2789623.4531843811</v>
      </c>
      <c r="J62" s="37">
        <v>3005030.7698334828</v>
      </c>
      <c r="K62" s="37">
        <v>3636897.2351198196</v>
      </c>
      <c r="L62" s="37">
        <v>4377868.9339215308</v>
      </c>
      <c r="M62" s="37">
        <v>4684518.4137579724</v>
      </c>
      <c r="N62" s="37">
        <v>4301859.7291665375</v>
      </c>
      <c r="O62" s="37">
        <v>4826935.7237906754</v>
      </c>
      <c r="P62" s="37">
        <v>5057022.6961905658</v>
      </c>
      <c r="Q62" s="37">
        <v>5623148.9051381797</v>
      </c>
      <c r="R62" s="37">
        <v>5676017.4794794768</v>
      </c>
      <c r="S62" s="37">
        <v>6969152.2955205441</v>
      </c>
      <c r="T62" s="37">
        <v>7419984.9655768275</v>
      </c>
      <c r="U62" s="37">
        <v>6732312.242190361</v>
      </c>
      <c r="V62" s="37">
        <v>8069394.6546442211</v>
      </c>
      <c r="W62" s="37">
        <v>9124806.6812593788</v>
      </c>
      <c r="X62" s="37">
        <v>11588551.878240749</v>
      </c>
      <c r="Y62" s="37">
        <v>17232130.962618768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2291287.4294349197</v>
      </c>
      <c r="D63" s="37">
        <v>2370994.2583014984</v>
      </c>
      <c r="E63" s="37">
        <v>2453473.842120748</v>
      </c>
      <c r="F63" s="37">
        <v>2538822.6364929862</v>
      </c>
      <c r="G63" s="37">
        <v>2627140.4524116293</v>
      </c>
      <c r="H63" s="37">
        <v>3587911.2806992605</v>
      </c>
      <c r="I63" s="37">
        <v>3529766.4516030475</v>
      </c>
      <c r="J63" s="37">
        <v>3787394.6647369266</v>
      </c>
      <c r="K63" s="37">
        <v>4434226.3431225382</v>
      </c>
      <c r="L63" s="37">
        <v>4774415.9753669426</v>
      </c>
      <c r="M63" s="37">
        <v>5342032.4611748084</v>
      </c>
      <c r="N63" s="37">
        <v>6059628.751614809</v>
      </c>
      <c r="O63" s="37">
        <v>5745333.1012506932</v>
      </c>
      <c r="P63" s="37">
        <v>6243420.6322433203</v>
      </c>
      <c r="Q63" s="37">
        <v>8745724.166790396</v>
      </c>
      <c r="R63" s="37">
        <v>7833796.9464027584</v>
      </c>
      <c r="S63" s="37">
        <v>9329162.553277567</v>
      </c>
      <c r="T63" s="37">
        <v>9565129.1724894494</v>
      </c>
      <c r="U63" s="37">
        <v>11889919.980007321</v>
      </c>
      <c r="V63" s="37">
        <v>15055426.120808214</v>
      </c>
      <c r="W63" s="37">
        <v>15401372.873810276</v>
      </c>
      <c r="X63" s="37">
        <v>16066011.097077623</v>
      </c>
      <c r="Y63" s="37">
        <v>18028089.216986388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114163798.24351084</v>
      </c>
      <c r="D65" s="38">
        <v>115255039.41105759</v>
      </c>
      <c r="E65" s="38">
        <v>117805546.24800837</v>
      </c>
      <c r="F65" s="38">
        <v>118647442.7866528</v>
      </c>
      <c r="G65" s="38">
        <v>123039111.77807295</v>
      </c>
      <c r="H65" s="38">
        <v>125771708.46946919</v>
      </c>
      <c r="I65" s="38">
        <v>133517068.31002319</v>
      </c>
      <c r="J65" s="38">
        <v>135657904.44142509</v>
      </c>
      <c r="K65" s="38">
        <v>139665870.48026347</v>
      </c>
      <c r="L65" s="38">
        <v>145639471.48938894</v>
      </c>
      <c r="M65" s="38">
        <v>148697019.25931644</v>
      </c>
      <c r="N65" s="38">
        <v>135165526.37108505</v>
      </c>
      <c r="O65" s="38">
        <v>102001611.0707736</v>
      </c>
      <c r="P65" s="38">
        <v>101210975.76587963</v>
      </c>
      <c r="Q65" s="38">
        <v>118943570.02075732</v>
      </c>
      <c r="R65" s="38">
        <v>97202137.327239633</v>
      </c>
      <c r="S65" s="38">
        <v>76118732.431841254</v>
      </c>
      <c r="T65" s="38">
        <v>72155705.292543292</v>
      </c>
      <c r="U65" s="38">
        <v>63164741.72548902</v>
      </c>
      <c r="V65" s="38">
        <v>53040267.238346696</v>
      </c>
      <c r="W65" s="38">
        <v>43938676.852655649</v>
      </c>
      <c r="X65" s="38">
        <v>40014522.682225108</v>
      </c>
      <c r="Y65" s="38">
        <v>41446853.600266695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2218348.5819919258</v>
      </c>
      <c r="D66" s="39">
        <v>2256603.4890554361</v>
      </c>
      <c r="E66" s="39">
        <v>2295518.0931234248</v>
      </c>
      <c r="F66" s="39">
        <v>2335103.7705178186</v>
      </c>
      <c r="G66" s="39">
        <v>2375372.0937425643</v>
      </c>
      <c r="H66" s="39">
        <v>2416334.8348667622</v>
      </c>
      <c r="I66" s="39">
        <v>2458003.9689661227</v>
      </c>
      <c r="J66" s="39">
        <v>2500391.6776237488</v>
      </c>
      <c r="K66" s="39">
        <v>2395256.0429009832</v>
      </c>
      <c r="L66" s="39">
        <v>2610831.2128605582</v>
      </c>
      <c r="M66" s="39">
        <v>2757409.5105130821</v>
      </c>
      <c r="N66" s="39">
        <v>2787764.404998336</v>
      </c>
      <c r="O66" s="39">
        <v>2921716.8979844339</v>
      </c>
      <c r="P66" s="39">
        <v>2959395.9631317332</v>
      </c>
      <c r="Q66" s="39">
        <v>3562926.2300317585</v>
      </c>
      <c r="R66" s="39">
        <v>3230183.8032251447</v>
      </c>
      <c r="S66" s="39">
        <v>3690880.1116924807</v>
      </c>
      <c r="T66" s="39">
        <v>3835816.2306470722</v>
      </c>
      <c r="U66" s="39">
        <v>3330633.4308763072</v>
      </c>
      <c r="V66" s="39">
        <v>4131310.6978892162</v>
      </c>
      <c r="W66" s="39">
        <v>3872673.1524396017</v>
      </c>
      <c r="X66" s="39">
        <v>4146717.2003130168</v>
      </c>
      <c r="Y66" s="39">
        <v>4889804.2657900676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8759.9999999999964</v>
      </c>
      <c r="E70" s="40">
        <v>8759.9999999999945</v>
      </c>
      <c r="F70" s="40">
        <v>8759.9999999999909</v>
      </c>
      <c r="G70" s="40">
        <v>8759.9999999999927</v>
      </c>
      <c r="H70" s="40">
        <v>8759.9999999999982</v>
      </c>
      <c r="I70" s="40">
        <v>8759.9999999999982</v>
      </c>
      <c r="J70" s="40">
        <v>8759.9999999999964</v>
      </c>
      <c r="K70" s="40">
        <v>8759.9999999999945</v>
      </c>
      <c r="L70" s="40">
        <v>8759.9999999999964</v>
      </c>
      <c r="M70" s="40">
        <v>8759.9999999999927</v>
      </c>
      <c r="N70" s="40">
        <v>8759.9999999999964</v>
      </c>
      <c r="O70" s="40">
        <v>8759.9999999999964</v>
      </c>
      <c r="P70" s="40">
        <v>8759.9999999999909</v>
      </c>
      <c r="Q70" s="40">
        <v>8759.9999999999927</v>
      </c>
      <c r="R70" s="40">
        <v>8759.9999999999945</v>
      </c>
      <c r="S70" s="40">
        <v>8759.9999999999964</v>
      </c>
      <c r="T70" s="40">
        <v>8759.9999999999982</v>
      </c>
      <c r="U70" s="40">
        <v>8759.9999999999982</v>
      </c>
      <c r="V70" s="40">
        <v>8760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424.24346958068816</v>
      </c>
      <c r="C71" s="40">
        <v>414.71242293979583</v>
      </c>
      <c r="D71" s="40">
        <v>412.74919148683301</v>
      </c>
      <c r="E71" s="40">
        <v>414.68595940454043</v>
      </c>
      <c r="F71" s="40">
        <v>415.09256650676963</v>
      </c>
      <c r="G71" s="40">
        <v>413.99826349746422</v>
      </c>
      <c r="H71" s="40">
        <v>417.30980213181255</v>
      </c>
      <c r="I71" s="40">
        <v>414.73529410010963</v>
      </c>
      <c r="J71" s="40">
        <v>409.4954546418889</v>
      </c>
      <c r="K71" s="40">
        <v>410.64618444839738</v>
      </c>
      <c r="L71" s="40">
        <v>409.1483455744322</v>
      </c>
      <c r="M71" s="40">
        <v>410.05732056894215</v>
      </c>
      <c r="N71" s="40">
        <v>410.77495022130006</v>
      </c>
      <c r="O71" s="40">
        <v>410.02587522974602</v>
      </c>
      <c r="P71" s="40">
        <v>405.90205519439934</v>
      </c>
      <c r="Q71" s="40">
        <v>408.7236017040903</v>
      </c>
      <c r="R71" s="40">
        <v>414.67147867184246</v>
      </c>
      <c r="S71" s="40">
        <v>415.40168008858694</v>
      </c>
      <c r="T71" s="40">
        <v>414.25916053077077</v>
      </c>
      <c r="U71" s="40">
        <v>410.34796681916083</v>
      </c>
      <c r="V71" s="40">
        <v>412.72541663603698</v>
      </c>
      <c r="W71" s="40">
        <v>415.05423639974708</v>
      </c>
      <c r="X71" s="40">
        <v>415.01950947095418</v>
      </c>
      <c r="Y71" s="40">
        <v>415.00214600655772</v>
      </c>
      <c r="DA71" s="58" t="s">
        <v>1010</v>
      </c>
    </row>
    <row r="72" spans="1:105" ht="12" customHeight="1" x14ac:dyDescent="0.25">
      <c r="A72" s="28" t="s">
        <v>46</v>
      </c>
      <c r="B72" s="40">
        <v>274.80286803611733</v>
      </c>
      <c r="C72" s="40">
        <v>273.65181816964849</v>
      </c>
      <c r="D72" s="40">
        <v>270.09639730055693</v>
      </c>
      <c r="E72" s="40">
        <v>277.03971468974282</v>
      </c>
      <c r="F72" s="40">
        <v>273.39423797211788</v>
      </c>
      <c r="G72" s="40">
        <v>271.38092337563427</v>
      </c>
      <c r="H72" s="40">
        <v>269.09406567193867</v>
      </c>
      <c r="I72" s="40">
        <v>266.56581386168091</v>
      </c>
      <c r="J72" s="40">
        <v>263.26039053822757</v>
      </c>
      <c r="K72" s="40">
        <v>259.16012720547485</v>
      </c>
      <c r="L72" s="40">
        <v>254.91905389464813</v>
      </c>
      <c r="M72" s="40">
        <v>251.4106465173852</v>
      </c>
      <c r="N72" s="40">
        <v>250.83080903087944</v>
      </c>
      <c r="O72" s="40">
        <v>253.15430982259039</v>
      </c>
      <c r="P72" s="40">
        <v>253.52692256404646</v>
      </c>
      <c r="Q72" s="40">
        <v>253.3430948679368</v>
      </c>
      <c r="R72" s="40">
        <v>258.4250679818</v>
      </c>
      <c r="S72" s="40">
        <v>259.41901263226328</v>
      </c>
      <c r="T72" s="40">
        <v>258.65886106041455</v>
      </c>
      <c r="U72" s="40">
        <v>256.77631524513475</v>
      </c>
      <c r="V72" s="40">
        <v>255.77506841963347</v>
      </c>
      <c r="W72" s="40">
        <v>257.55292786567094</v>
      </c>
      <c r="X72" s="40">
        <v>252.22349984371746</v>
      </c>
      <c r="Y72" s="40">
        <v>249.55878583274074</v>
      </c>
      <c r="DA72" s="58" t="s">
        <v>1011</v>
      </c>
    </row>
    <row r="73" spans="1:105" ht="12" customHeight="1" x14ac:dyDescent="0.25">
      <c r="A73" s="28" t="s">
        <v>45</v>
      </c>
      <c r="B73" s="40">
        <v>463.43483788224972</v>
      </c>
      <c r="C73" s="40">
        <v>462.78097226115796</v>
      </c>
      <c r="D73" s="40">
        <v>461.62295984605998</v>
      </c>
      <c r="E73" s="40">
        <v>461.07989550647892</v>
      </c>
      <c r="F73" s="40">
        <v>460.61490715888385</v>
      </c>
      <c r="G73" s="40">
        <v>460.54887698079961</v>
      </c>
      <c r="H73" s="40">
        <v>460.20178932297614</v>
      </c>
      <c r="I73" s="40">
        <v>459.4181550540896</v>
      </c>
      <c r="J73" s="40">
        <v>457.209033920411</v>
      </c>
      <c r="K73" s="40">
        <v>454.38519751219064</v>
      </c>
      <c r="L73" s="40">
        <v>452.9631238956128</v>
      </c>
      <c r="M73" s="40">
        <v>453.96432078143351</v>
      </c>
      <c r="N73" s="40">
        <v>455.71124376571345</v>
      </c>
      <c r="O73" s="40">
        <v>457.89874309903877</v>
      </c>
      <c r="P73" s="40">
        <v>459.82918756473822</v>
      </c>
      <c r="Q73" s="40">
        <v>460.98360179665144</v>
      </c>
      <c r="R73" s="40">
        <v>462.37968440184841</v>
      </c>
      <c r="S73" s="40">
        <v>464.05253728173176</v>
      </c>
      <c r="T73" s="40">
        <v>466.49780407496695</v>
      </c>
      <c r="U73" s="40">
        <v>466.27399875581472</v>
      </c>
      <c r="V73" s="40">
        <v>486.07833418120731</v>
      </c>
      <c r="W73" s="40">
        <v>517.27663807671081</v>
      </c>
      <c r="X73" s="40">
        <v>493.04647940883262</v>
      </c>
      <c r="Y73" s="40">
        <v>480.93140007489353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1484.2321250753507</v>
      </c>
      <c r="C75" s="40">
        <v>1494.8636856600426</v>
      </c>
      <c r="D75" s="40">
        <v>1502.1054587635358</v>
      </c>
      <c r="E75" s="40">
        <v>1506.89501852941</v>
      </c>
      <c r="F75" s="40">
        <v>1509.9159129148259</v>
      </c>
      <c r="G75" s="40">
        <v>1510.9249106929565</v>
      </c>
      <c r="H75" s="40">
        <v>1510.0033110844411</v>
      </c>
      <c r="I75" s="40">
        <v>1507.209297661952</v>
      </c>
      <c r="J75" s="40">
        <v>1499.6338478175326</v>
      </c>
      <c r="K75" s="40">
        <v>1488.9880906591975</v>
      </c>
      <c r="L75" s="40">
        <v>1480.5605779999537</v>
      </c>
      <c r="M75" s="40">
        <v>1485.9381812681233</v>
      </c>
      <c r="N75" s="40">
        <v>1489.0803298191315</v>
      </c>
      <c r="O75" s="40">
        <v>1493.8268322216777</v>
      </c>
      <c r="P75" s="40">
        <v>1498.3059785605985</v>
      </c>
      <c r="Q75" s="40">
        <v>1503.035693607465</v>
      </c>
      <c r="R75" s="40">
        <v>1533.8676313065446</v>
      </c>
      <c r="S75" s="40">
        <v>1539.3987603857304</v>
      </c>
      <c r="T75" s="40">
        <v>1537.8053358620828</v>
      </c>
      <c r="U75" s="40">
        <v>1530.5834876747622</v>
      </c>
      <c r="V75" s="40">
        <v>1599.511867203468</v>
      </c>
      <c r="W75" s="40">
        <v>1692.0205809037798</v>
      </c>
      <c r="X75" s="40">
        <v>1616.9032128215133</v>
      </c>
      <c r="Y75" s="40">
        <v>1579.34452878038</v>
      </c>
      <c r="DA75" s="58" t="s">
        <v>1013</v>
      </c>
    </row>
    <row r="76" spans="1:105" ht="12" customHeight="1" x14ac:dyDescent="0.25">
      <c r="A76" s="28" t="s">
        <v>27</v>
      </c>
      <c r="B76" s="40">
        <v>622.12042891092733</v>
      </c>
      <c r="C76" s="40">
        <v>634.71565118635169</v>
      </c>
      <c r="D76" s="40">
        <v>646.28328160763283</v>
      </c>
      <c r="E76" s="40">
        <v>657.23339715210318</v>
      </c>
      <c r="F76" s="40">
        <v>667.7042139669478</v>
      </c>
      <c r="G76" s="40">
        <v>677.59746557673247</v>
      </c>
      <c r="H76" s="40">
        <v>686.79531170728717</v>
      </c>
      <c r="I76" s="40">
        <v>695.56547825057169</v>
      </c>
      <c r="J76" s="40">
        <v>702.24684354240742</v>
      </c>
      <c r="K76" s="40">
        <v>707.78496539211505</v>
      </c>
      <c r="L76" s="40">
        <v>714.4520025459957</v>
      </c>
      <c r="M76" s="40">
        <v>720.54900153185906</v>
      </c>
      <c r="N76" s="40">
        <v>725.68749840821272</v>
      </c>
      <c r="O76" s="40">
        <v>731.87779382739632</v>
      </c>
      <c r="P76" s="40">
        <v>738.04311514203073</v>
      </c>
      <c r="Q76" s="40">
        <v>744.52671938105254</v>
      </c>
      <c r="R76" s="40">
        <v>757.90079482036128</v>
      </c>
      <c r="S76" s="40">
        <v>757.9680854905539</v>
      </c>
      <c r="T76" s="40">
        <v>754.25403251897478</v>
      </c>
      <c r="U76" s="40">
        <v>747.44885203743138</v>
      </c>
      <c r="V76" s="40">
        <v>777.97168088115586</v>
      </c>
      <c r="W76" s="40">
        <v>814.67254583926092</v>
      </c>
      <c r="X76" s="40">
        <v>783.42849874069111</v>
      </c>
      <c r="Y76" s="40">
        <v>767.80647519140621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515.84098867303339</v>
      </c>
      <c r="C78" s="41">
        <v>515.68138588589409</v>
      </c>
      <c r="D78" s="41">
        <v>515.24937187690614</v>
      </c>
      <c r="E78" s="41">
        <v>514.79754585697708</v>
      </c>
      <c r="F78" s="41">
        <v>514.63287346861807</v>
      </c>
      <c r="G78" s="41">
        <v>514.50201261650864</v>
      </c>
      <c r="H78" s="41">
        <v>514.17131215715915</v>
      </c>
      <c r="I78" s="41">
        <v>513.86993682519278</v>
      </c>
      <c r="J78" s="41">
        <v>512.29908990195815</v>
      </c>
      <c r="K78" s="41">
        <v>510.22755497517403</v>
      </c>
      <c r="L78" s="41">
        <v>509.19152370757337</v>
      </c>
      <c r="M78" s="41">
        <v>508.58085214735183</v>
      </c>
      <c r="N78" s="41">
        <v>507.49752315645856</v>
      </c>
      <c r="O78" s="41">
        <v>507.37215646096416</v>
      </c>
      <c r="P78" s="41">
        <v>507.33461392032268</v>
      </c>
      <c r="Q78" s="41">
        <v>507.56759795935363</v>
      </c>
      <c r="R78" s="41">
        <v>508.34308855211503</v>
      </c>
      <c r="S78" s="41">
        <v>509.23565685210798</v>
      </c>
      <c r="T78" s="41">
        <v>508.25593853666635</v>
      </c>
      <c r="U78" s="41">
        <v>505.37439319509991</v>
      </c>
      <c r="V78" s="41">
        <v>528.17272119817653</v>
      </c>
      <c r="W78" s="41">
        <v>556.27774584988242</v>
      </c>
      <c r="X78" s="41">
        <v>531.78911418542873</v>
      </c>
      <c r="Y78" s="41">
        <v>519.54479835320194</v>
      </c>
      <c r="DA78" s="59" t="s">
        <v>1015</v>
      </c>
    </row>
    <row r="79" spans="1:105" ht="12" customHeight="1" x14ac:dyDescent="0.25">
      <c r="A79" s="32" t="s">
        <v>25</v>
      </c>
      <c r="B79" s="42">
        <v>35.059054815889944</v>
      </c>
      <c r="C79" s="42">
        <v>35.144861035456849</v>
      </c>
      <c r="D79" s="42">
        <v>35.164758314040675</v>
      </c>
      <c r="E79" s="42">
        <v>35.14247730474311</v>
      </c>
      <c r="F79" s="42">
        <v>35.104159812644255</v>
      </c>
      <c r="G79" s="42">
        <v>35.036653018593199</v>
      </c>
      <c r="H79" s="42">
        <v>34.927460533775637</v>
      </c>
      <c r="I79" s="42">
        <v>34.795041992100515</v>
      </c>
      <c r="J79" s="42">
        <v>34.554161027290569</v>
      </c>
      <c r="K79" s="42">
        <v>34.25962025382659</v>
      </c>
      <c r="L79" s="42">
        <v>34.01643748085263</v>
      </c>
      <c r="M79" s="42">
        <v>33.932919326208129</v>
      </c>
      <c r="N79" s="42">
        <v>33.802509419574299</v>
      </c>
      <c r="O79" s="42">
        <v>33.721704415977989</v>
      </c>
      <c r="P79" s="42">
        <v>33.633440125902553</v>
      </c>
      <c r="Q79" s="42">
        <v>33.550656723730775</v>
      </c>
      <c r="R79" s="42">
        <v>34.479649400006018</v>
      </c>
      <c r="S79" s="42">
        <v>34.676283068718028</v>
      </c>
      <c r="T79" s="42">
        <v>34.818525998020306</v>
      </c>
      <c r="U79" s="42">
        <v>34.77801650333862</v>
      </c>
      <c r="V79" s="42">
        <v>36.489565120431948</v>
      </c>
      <c r="W79" s="42">
        <v>38.780657641259047</v>
      </c>
      <c r="X79" s="42">
        <v>36.940986727525875</v>
      </c>
      <c r="Y79" s="42">
        <v>36.021151270659288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45.874726216899859</v>
      </c>
      <c r="C83" s="29">
        <v>45.51003830918004</v>
      </c>
      <c r="D83" s="29">
        <v>45.041294084166267</v>
      </c>
      <c r="E83" s="29">
        <v>44.526106121962201</v>
      </c>
      <c r="F83" s="29">
        <v>43.985790665364185</v>
      </c>
      <c r="G83" s="29">
        <v>43.409051428798293</v>
      </c>
      <c r="H83" s="29">
        <v>42.713435242253404</v>
      </c>
      <c r="I83" s="29">
        <v>41.965869550314729</v>
      </c>
      <c r="J83" s="29">
        <v>41.063963233663088</v>
      </c>
      <c r="K83" s="29">
        <v>40.131976096456604</v>
      </c>
      <c r="L83" s="29">
        <v>39.035728929015143</v>
      </c>
      <c r="M83" s="29">
        <v>38.070287265577811</v>
      </c>
      <c r="N83" s="29">
        <v>36.808264843506869</v>
      </c>
      <c r="O83" s="29">
        <v>35.573267766107683</v>
      </c>
      <c r="P83" s="29">
        <v>34.140533414585015</v>
      </c>
      <c r="Q83" s="29">
        <v>32.521926459622527</v>
      </c>
      <c r="R83" s="29">
        <v>30.955234931715786</v>
      </c>
      <c r="S83" s="29">
        <v>29.380039170930299</v>
      </c>
      <c r="T83" s="29">
        <v>27.977189718238137</v>
      </c>
      <c r="U83" s="29">
        <v>27.162923367424614</v>
      </c>
      <c r="V83" s="29">
        <v>26.462375193533685</v>
      </c>
      <c r="W83" s="29">
        <v>25.741510473520982</v>
      </c>
      <c r="X83" s="29">
        <v>25.14278344229481</v>
      </c>
      <c r="Y83" s="29">
        <v>24.655157499928556</v>
      </c>
      <c r="DA83" s="58" t="s">
        <v>1017</v>
      </c>
    </row>
    <row r="84" spans="1:105" ht="12" customHeight="1" x14ac:dyDescent="0.25">
      <c r="A84" s="28" t="s">
        <v>47</v>
      </c>
      <c r="B84" s="29">
        <v>604.29673284646901</v>
      </c>
      <c r="C84" s="29">
        <v>598.12326943657081</v>
      </c>
      <c r="D84" s="29">
        <v>589.60365344095214</v>
      </c>
      <c r="E84" s="29">
        <v>580.13656694495501</v>
      </c>
      <c r="F84" s="29">
        <v>569.97818815138839</v>
      </c>
      <c r="G84" s="29">
        <v>558.71203463837946</v>
      </c>
      <c r="H84" s="29">
        <v>545.46770715195578</v>
      </c>
      <c r="I84" s="29">
        <v>531.50562433717721</v>
      </c>
      <c r="J84" s="29">
        <v>516.20699708328891</v>
      </c>
      <c r="K84" s="29">
        <v>500.86868628494534</v>
      </c>
      <c r="L84" s="29">
        <v>484.33338413382631</v>
      </c>
      <c r="M84" s="29">
        <v>469.10128579991294</v>
      </c>
      <c r="N84" s="29">
        <v>450.43046167733786</v>
      </c>
      <c r="O84" s="29">
        <v>431.9289795137542</v>
      </c>
      <c r="P84" s="29">
        <v>411.79101181121763</v>
      </c>
      <c r="Q84" s="29">
        <v>390.5783437171151</v>
      </c>
      <c r="R84" s="29">
        <v>376.48766852850946</v>
      </c>
      <c r="S84" s="29">
        <v>364.30289037351662</v>
      </c>
      <c r="T84" s="29">
        <v>354.49025845183144</v>
      </c>
      <c r="U84" s="29">
        <v>344.30330995926425</v>
      </c>
      <c r="V84" s="29">
        <v>335.50922511885312</v>
      </c>
      <c r="W84" s="29">
        <v>326.97034673384928</v>
      </c>
      <c r="X84" s="29">
        <v>319.38781989395619</v>
      </c>
      <c r="Y84" s="29">
        <v>312.37638342506733</v>
      </c>
      <c r="DA84" s="58" t="s">
        <v>1018</v>
      </c>
    </row>
    <row r="85" spans="1:105" ht="12" customHeight="1" x14ac:dyDescent="0.25">
      <c r="A85" s="28" t="s">
        <v>46</v>
      </c>
      <c r="B85" s="29">
        <v>1476.9751564532587</v>
      </c>
      <c r="C85" s="29">
        <v>1468.762340535221</v>
      </c>
      <c r="D85" s="29">
        <v>1457.3442533381512</v>
      </c>
      <c r="E85" s="29">
        <v>1445.8308588701182</v>
      </c>
      <c r="F85" s="29">
        <v>1432.1800562574615</v>
      </c>
      <c r="G85" s="29">
        <v>1419.2285322003142</v>
      </c>
      <c r="H85" s="29">
        <v>1405.811185618116</v>
      </c>
      <c r="I85" s="29">
        <v>1392.2053052869596</v>
      </c>
      <c r="J85" s="29">
        <v>1377.7732626339243</v>
      </c>
      <c r="K85" s="29">
        <v>1363.8891026425313</v>
      </c>
      <c r="L85" s="29">
        <v>1348.9951706569739</v>
      </c>
      <c r="M85" s="29">
        <v>1330.7563352063612</v>
      </c>
      <c r="N85" s="29">
        <v>1299.4593395362122</v>
      </c>
      <c r="O85" s="29">
        <v>1263.881092767625</v>
      </c>
      <c r="P85" s="29">
        <v>1215.0581193902324</v>
      </c>
      <c r="Q85" s="29">
        <v>1155.0307214364525</v>
      </c>
      <c r="R85" s="29">
        <v>1102.0624870385577</v>
      </c>
      <c r="S85" s="29">
        <v>1051.9364826159988</v>
      </c>
      <c r="T85" s="29">
        <v>1007.2335618532124</v>
      </c>
      <c r="U85" s="29">
        <v>962.71173202257808</v>
      </c>
      <c r="V85" s="29">
        <v>917.12563779326115</v>
      </c>
      <c r="W85" s="29">
        <v>874.72234602882713</v>
      </c>
      <c r="X85" s="29">
        <v>830.02493873454591</v>
      </c>
      <c r="Y85" s="29">
        <v>798.52584797575889</v>
      </c>
      <c r="DA85" s="58" t="s">
        <v>1019</v>
      </c>
    </row>
    <row r="86" spans="1:105" ht="12" customHeight="1" x14ac:dyDescent="0.25">
      <c r="A86" s="28" t="s">
        <v>45</v>
      </c>
      <c r="B86" s="29">
        <v>627.84046951326332</v>
      </c>
      <c r="C86" s="29">
        <v>619.89642482023442</v>
      </c>
      <c r="D86" s="29">
        <v>610.04685517207918</v>
      </c>
      <c r="E86" s="29">
        <v>600.39061868005524</v>
      </c>
      <c r="F86" s="29">
        <v>591.30982617199481</v>
      </c>
      <c r="G86" s="29">
        <v>582.38216670823385</v>
      </c>
      <c r="H86" s="29">
        <v>572.57390223552329</v>
      </c>
      <c r="I86" s="29">
        <v>562.3079280058588</v>
      </c>
      <c r="J86" s="29">
        <v>551.04896626373113</v>
      </c>
      <c r="K86" s="29">
        <v>540.11374928856151</v>
      </c>
      <c r="L86" s="29">
        <v>527.74965934230841</v>
      </c>
      <c r="M86" s="29">
        <v>516.0119100329465</v>
      </c>
      <c r="N86" s="29">
        <v>500.77326382862913</v>
      </c>
      <c r="O86" s="29">
        <v>484.25868620528672</v>
      </c>
      <c r="P86" s="29">
        <v>465.46120862499441</v>
      </c>
      <c r="Q86" s="29">
        <v>445.34397610671994</v>
      </c>
      <c r="R86" s="29">
        <v>431.70357099991867</v>
      </c>
      <c r="S86" s="29">
        <v>420.37909818017744</v>
      </c>
      <c r="T86" s="29">
        <v>411.40542235406991</v>
      </c>
      <c r="U86" s="29">
        <v>403.70171014253935</v>
      </c>
      <c r="V86" s="29">
        <v>397.2257134056868</v>
      </c>
      <c r="W86" s="29">
        <v>390.88420871926525</v>
      </c>
      <c r="X86" s="29">
        <v>385.22218441165563</v>
      </c>
      <c r="Y86" s="29">
        <v>379.558364699751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330.23668152888746</v>
      </c>
      <c r="C88" s="29">
        <v>325.49337816828853</v>
      </c>
      <c r="D88" s="29">
        <v>319.42384891508544</v>
      </c>
      <c r="E88" s="29">
        <v>313.30558604073821</v>
      </c>
      <c r="F88" s="29">
        <v>307.80712312703724</v>
      </c>
      <c r="G88" s="29">
        <v>301.16483300214787</v>
      </c>
      <c r="H88" s="29">
        <v>293.64119728523752</v>
      </c>
      <c r="I88" s="29">
        <v>284.77919618191714</v>
      </c>
      <c r="J88" s="29">
        <v>275.52693385353973</v>
      </c>
      <c r="K88" s="29">
        <v>266.16522765935963</v>
      </c>
      <c r="L88" s="29">
        <v>255.18936190771115</v>
      </c>
      <c r="M88" s="29">
        <v>243.67627383533127</v>
      </c>
      <c r="N88" s="29">
        <v>230.98263105499575</v>
      </c>
      <c r="O88" s="29">
        <v>216.21960722161529</v>
      </c>
      <c r="P88" s="29">
        <v>198.47294293274268</v>
      </c>
      <c r="Q88" s="29">
        <v>175.54723161489457</v>
      </c>
      <c r="R88" s="29">
        <v>157.77606169694198</v>
      </c>
      <c r="S88" s="29">
        <v>142.28779072042335</v>
      </c>
      <c r="T88" s="29">
        <v>130.17004017417014</v>
      </c>
      <c r="U88" s="29">
        <v>121.69334420692296</v>
      </c>
      <c r="V88" s="29">
        <v>114.32234747425694</v>
      </c>
      <c r="W88" s="29">
        <v>108.48268790699375</v>
      </c>
      <c r="X88" s="29">
        <v>103.54803971468998</v>
      </c>
      <c r="Y88" s="29">
        <v>99.800785149938989</v>
      </c>
      <c r="DA88" s="58" t="s">
        <v>1021</v>
      </c>
    </row>
    <row r="89" spans="1:105" ht="12" customHeight="1" x14ac:dyDescent="0.25">
      <c r="A89" s="28" t="s">
        <v>27</v>
      </c>
      <c r="B89" s="29">
        <v>339.20994406561846</v>
      </c>
      <c r="C89" s="29">
        <v>333.00140360922552</v>
      </c>
      <c r="D89" s="29">
        <v>324.43857951205234</v>
      </c>
      <c r="E89" s="29">
        <v>314.06376470014487</v>
      </c>
      <c r="F89" s="29">
        <v>300.99157928937143</v>
      </c>
      <c r="G89" s="29">
        <v>287.37324251416123</v>
      </c>
      <c r="H89" s="29">
        <v>274.74973229702056</v>
      </c>
      <c r="I89" s="29">
        <v>262.41496508106076</v>
      </c>
      <c r="J89" s="29">
        <v>250.49578373526066</v>
      </c>
      <c r="K89" s="29">
        <v>237.80054144890198</v>
      </c>
      <c r="L89" s="29">
        <v>221.81991640436598</v>
      </c>
      <c r="M89" s="29">
        <v>207.74968874357216</v>
      </c>
      <c r="N89" s="29">
        <v>193.68051876683862</v>
      </c>
      <c r="O89" s="29">
        <v>181.54941666429769</v>
      </c>
      <c r="P89" s="29">
        <v>170.43835778964208</v>
      </c>
      <c r="Q89" s="29">
        <v>158.02840179349786</v>
      </c>
      <c r="R89" s="29">
        <v>150.14813763724155</v>
      </c>
      <c r="S89" s="29">
        <v>144.33218459154693</v>
      </c>
      <c r="T89" s="29">
        <v>140.5136561610021</v>
      </c>
      <c r="U89" s="29">
        <v>137.48351195660842</v>
      </c>
      <c r="V89" s="29">
        <v>136.07086158460262</v>
      </c>
      <c r="W89" s="29">
        <v>134.69798280769376</v>
      </c>
      <c r="X89" s="29">
        <v>133.26829803001488</v>
      </c>
      <c r="Y89" s="29">
        <v>131.85657288645206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58.904231304018658</v>
      </c>
      <c r="C91" s="31">
        <v>58.674205262225613</v>
      </c>
      <c r="D91" s="31">
        <v>58.283594972089489</v>
      </c>
      <c r="E91" s="31">
        <v>57.585826791348197</v>
      </c>
      <c r="F91" s="31">
        <v>56.615773639993073</v>
      </c>
      <c r="G91" s="31">
        <v>55.383922981196505</v>
      </c>
      <c r="H91" s="31">
        <v>54.161865475602504</v>
      </c>
      <c r="I91" s="31">
        <v>52.807038068339203</v>
      </c>
      <c r="J91" s="31">
        <v>51.068724301767006</v>
      </c>
      <c r="K91" s="31">
        <v>49.076384580936249</v>
      </c>
      <c r="L91" s="31">
        <v>46.48315419095541</v>
      </c>
      <c r="M91" s="31">
        <v>43.659813524796299</v>
      </c>
      <c r="N91" s="31">
        <v>40.675100166292403</v>
      </c>
      <c r="O91" s="31">
        <v>38.475399972128116</v>
      </c>
      <c r="P91" s="31">
        <v>35.978356717995723</v>
      </c>
      <c r="Q91" s="31">
        <v>32.901592631118163</v>
      </c>
      <c r="R91" s="31">
        <v>30.277925254287904</v>
      </c>
      <c r="S91" s="31">
        <v>28.103451800724159</v>
      </c>
      <c r="T91" s="31">
        <v>25.57183058248259</v>
      </c>
      <c r="U91" s="31">
        <v>23.470822923000043</v>
      </c>
      <c r="V91" s="31">
        <v>21.768493211836518</v>
      </c>
      <c r="W91" s="31">
        <v>20.174627292508731</v>
      </c>
      <c r="X91" s="31">
        <v>18.843795988679886</v>
      </c>
      <c r="Y91" s="31">
        <v>17.68495999239547</v>
      </c>
      <c r="DA91" s="59" t="s">
        <v>1023</v>
      </c>
    </row>
    <row r="92" spans="1:105" ht="12" customHeight="1" x14ac:dyDescent="0.25">
      <c r="A92" s="32" t="s">
        <v>25</v>
      </c>
      <c r="B92" s="33">
        <v>8107.9219231622637</v>
      </c>
      <c r="C92" s="33">
        <v>8022.463482489864</v>
      </c>
      <c r="D92" s="33">
        <v>7915.6277063642847</v>
      </c>
      <c r="E92" s="33">
        <v>7798.850169338154</v>
      </c>
      <c r="F92" s="33">
        <v>7683.4429044656508</v>
      </c>
      <c r="G92" s="33">
        <v>7566.5906187342725</v>
      </c>
      <c r="H92" s="33">
        <v>7453.6736141216234</v>
      </c>
      <c r="I92" s="33">
        <v>7340.8051951396819</v>
      </c>
      <c r="J92" s="33">
        <v>7236.8500485981649</v>
      </c>
      <c r="K92" s="33">
        <v>7185.2812105195717</v>
      </c>
      <c r="L92" s="33">
        <v>7117.8527689831299</v>
      </c>
      <c r="M92" s="33">
        <v>7036.2716830804111</v>
      </c>
      <c r="N92" s="33">
        <v>6925.6454873223965</v>
      </c>
      <c r="O92" s="33">
        <v>6813.1690750670577</v>
      </c>
      <c r="P92" s="33">
        <v>6694.2756778274088</v>
      </c>
      <c r="Q92" s="33">
        <v>6560.9750743749182</v>
      </c>
      <c r="R92" s="33">
        <v>6442.2626198029257</v>
      </c>
      <c r="S92" s="33">
        <v>6331.4676378690529</v>
      </c>
      <c r="T92" s="33">
        <v>6226.8379578580916</v>
      </c>
      <c r="U92" s="33">
        <v>6147.4045778342334</v>
      </c>
      <c r="V92" s="33">
        <v>6059.6057339230993</v>
      </c>
      <c r="W92" s="33">
        <v>5992.436737453455</v>
      </c>
      <c r="X92" s="33">
        <v>5923.8719478068333</v>
      </c>
      <c r="Y92" s="33">
        <v>5844.932906007999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37.652091166715984</v>
      </c>
      <c r="D96" s="29">
        <v>35.668547332873658</v>
      </c>
      <c r="E96" s="29">
        <v>34.523871514691429</v>
      </c>
      <c r="F96" s="29">
        <v>33.447389608280162</v>
      </c>
      <c r="G96" s="29">
        <v>32.419505230028918</v>
      </c>
      <c r="H96" s="29">
        <v>31.637800341169481</v>
      </c>
      <c r="I96" s="29">
        <v>31.049681132063338</v>
      </c>
      <c r="J96" s="29">
        <v>30.272074878683554</v>
      </c>
      <c r="K96" s="29">
        <v>29.476922807023183</v>
      </c>
      <c r="L96" s="29">
        <v>28.383818787181383</v>
      </c>
      <c r="M96" s="29">
        <v>27.756127766722614</v>
      </c>
      <c r="N96" s="29">
        <v>26.868595342219365</v>
      </c>
      <c r="O96" s="29">
        <v>25.5438787541202</v>
      </c>
      <c r="P96" s="29">
        <v>24.063787051355391</v>
      </c>
      <c r="Q96" s="29">
        <v>22.624950330725298</v>
      </c>
      <c r="R96" s="29">
        <v>22.011263299154844</v>
      </c>
      <c r="S96" s="29">
        <v>21.585533265009964</v>
      </c>
      <c r="T96" s="29">
        <v>21.153640349329422</v>
      </c>
      <c r="U96" s="29">
        <v>20.713943250543736</v>
      </c>
      <c r="V96" s="29">
        <v>20.709218088360238</v>
      </c>
      <c r="W96" s="29">
        <v>19.963686237179267</v>
      </c>
      <c r="X96" s="29">
        <v>19.2181543859983</v>
      </c>
      <c r="Y96" s="29">
        <v>18.472622534817329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515.27974015885241</v>
      </c>
      <c r="D97" s="29">
        <v>481.16641819240994</v>
      </c>
      <c r="E97" s="29">
        <v>463.83239285322441</v>
      </c>
      <c r="F97" s="29">
        <v>449.6421664755776</v>
      </c>
      <c r="G97" s="29">
        <v>431.97635293550832</v>
      </c>
      <c r="H97" s="29">
        <v>413.3359727466119</v>
      </c>
      <c r="I97" s="29">
        <v>397.97213226224949</v>
      </c>
      <c r="J97" s="29">
        <v>385.36905805884663</v>
      </c>
      <c r="K97" s="29">
        <v>367.18014962852965</v>
      </c>
      <c r="L97" s="29">
        <v>357.96261412625796</v>
      </c>
      <c r="M97" s="29">
        <v>341.79156380325441</v>
      </c>
      <c r="N97" s="29">
        <v>334.75190393993734</v>
      </c>
      <c r="O97" s="29">
        <v>321.81030738378632</v>
      </c>
      <c r="P97" s="29">
        <v>317.20806147205411</v>
      </c>
      <c r="Q97" s="29">
        <v>312.4594288370298</v>
      </c>
      <c r="R97" s="29">
        <v>308.64277290698971</v>
      </c>
      <c r="S97" s="29">
        <v>303.74437047626867</v>
      </c>
      <c r="T97" s="29">
        <v>298.51198292727105</v>
      </c>
      <c r="U97" s="29">
        <v>293.22833502053828</v>
      </c>
      <c r="V97" s="29">
        <v>288.31976598440309</v>
      </c>
      <c r="W97" s="29">
        <v>285.43656832455906</v>
      </c>
      <c r="X97" s="29">
        <v>282.55337066471503</v>
      </c>
      <c r="Y97" s="29">
        <v>279.670173004871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1402.1889611974805</v>
      </c>
      <c r="D98" s="29">
        <v>1365.0376710431963</v>
      </c>
      <c r="E98" s="29">
        <v>1351.035269883997</v>
      </c>
      <c r="F98" s="29">
        <v>1311.0802397413559</v>
      </c>
      <c r="G98" s="29">
        <v>1308.2504249540971</v>
      </c>
      <c r="H98" s="29">
        <v>1304.8313228966074</v>
      </c>
      <c r="I98" s="29">
        <v>1298.9877157549079</v>
      </c>
      <c r="J98" s="29">
        <v>1295.6312427152757</v>
      </c>
      <c r="K98" s="29">
        <v>1295.4195104175301</v>
      </c>
      <c r="L98" s="29">
        <v>1289.0020567011454</v>
      </c>
      <c r="M98" s="29">
        <v>1232.8433884479314</v>
      </c>
      <c r="N98" s="29">
        <v>1125.7198768372309</v>
      </c>
      <c r="O98" s="29">
        <v>1023.7108752584749</v>
      </c>
      <c r="P98" s="29">
        <v>902.27018791395108</v>
      </c>
      <c r="Q98" s="29">
        <v>795.14542192286603</v>
      </c>
      <c r="R98" s="29">
        <v>751.16664423808379</v>
      </c>
      <c r="S98" s="29">
        <v>730.68503208421782</v>
      </c>
      <c r="T98" s="29">
        <v>718.52198213409611</v>
      </c>
      <c r="U98" s="29">
        <v>702.92224274073976</v>
      </c>
      <c r="V98" s="29">
        <v>695.70836216822715</v>
      </c>
      <c r="W98" s="29">
        <v>688.75127854654488</v>
      </c>
      <c r="X98" s="29">
        <v>681.79419492486261</v>
      </c>
      <c r="Y98" s="29">
        <v>674.83711130318034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541.4943368771676</v>
      </c>
      <c r="D99" s="29">
        <v>511.51909784280241</v>
      </c>
      <c r="E99" s="29">
        <v>498.42805166670541</v>
      </c>
      <c r="F99" s="29">
        <v>487.19493719225409</v>
      </c>
      <c r="G99" s="29">
        <v>477.42155199642315</v>
      </c>
      <c r="H99" s="29">
        <v>466.66790524802718</v>
      </c>
      <c r="I99" s="29">
        <v>454.38396494972881</v>
      </c>
      <c r="J99" s="29">
        <v>448.43966314653028</v>
      </c>
      <c r="K99" s="29">
        <v>440.63719628191643</v>
      </c>
      <c r="L99" s="29">
        <v>425.42843674974756</v>
      </c>
      <c r="M99" s="29">
        <v>409.44663063593225</v>
      </c>
      <c r="N99" s="29">
        <v>403.61312375389645</v>
      </c>
      <c r="O99" s="29">
        <v>385.40699693800082</v>
      </c>
      <c r="P99" s="29">
        <v>383.32145919069035</v>
      </c>
      <c r="Q99" s="29">
        <v>380.34235824616337</v>
      </c>
      <c r="R99" s="29">
        <v>376.66097780296525</v>
      </c>
      <c r="S99" s="29">
        <v>371.64052748855551</v>
      </c>
      <c r="T99" s="29">
        <v>365.68137825902892</v>
      </c>
      <c r="U99" s="29">
        <v>359.88830692880208</v>
      </c>
      <c r="V99" s="29">
        <v>354.51059905836149</v>
      </c>
      <c r="W99" s="29">
        <v>352.38353546401135</v>
      </c>
      <c r="X99" s="29">
        <v>350.25647186966114</v>
      </c>
      <c r="Y99" s="29">
        <v>348.12940827531099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303.3021513574248</v>
      </c>
      <c r="D101" s="29">
        <v>295.54197362724545</v>
      </c>
      <c r="E101" s="29">
        <v>290.61483982849586</v>
      </c>
      <c r="F101" s="29">
        <v>286.569632646326</v>
      </c>
      <c r="G101" s="29">
        <v>277.40310159502849</v>
      </c>
      <c r="H101" s="29">
        <v>267.4326390916973</v>
      </c>
      <c r="I101" s="29">
        <v>255.82766427500115</v>
      </c>
      <c r="J101" s="29">
        <v>246.60282810688639</v>
      </c>
      <c r="K101" s="29">
        <v>234.25220235018577</v>
      </c>
      <c r="L101" s="29">
        <v>217.58533010894769</v>
      </c>
      <c r="M101" s="29">
        <v>200.13655644670396</v>
      </c>
      <c r="N101" s="29">
        <v>187.3017904955492</v>
      </c>
      <c r="O101" s="29">
        <v>167.0850528864261</v>
      </c>
      <c r="P101" s="29">
        <v>144.84138939204871</v>
      </c>
      <c r="Q101" s="29">
        <v>120.31889411205744</v>
      </c>
      <c r="R101" s="29">
        <v>107.88920455387891</v>
      </c>
      <c r="S101" s="29">
        <v>105.40671551980402</v>
      </c>
      <c r="T101" s="29">
        <v>102.65308472614849</v>
      </c>
      <c r="U101" s="29">
        <v>99.994549090331333</v>
      </c>
      <c r="V101" s="29">
        <v>98.953166048357389</v>
      </c>
      <c r="W101" s="29">
        <v>96.974102727390246</v>
      </c>
      <c r="X101" s="29">
        <v>94.995039406423089</v>
      </c>
      <c r="Y101" s="29">
        <v>93.015976085455947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315.71390919725212</v>
      </c>
      <c r="D102" s="29">
        <v>301.42115366470534</v>
      </c>
      <c r="E102" s="29">
        <v>289.98406077054676</v>
      </c>
      <c r="F102" s="29">
        <v>275.49583386648817</v>
      </c>
      <c r="G102" s="29">
        <v>264.6498927746066</v>
      </c>
      <c r="H102" s="29">
        <v>254.73303423530342</v>
      </c>
      <c r="I102" s="29">
        <v>240.62288262198581</v>
      </c>
      <c r="J102" s="29">
        <v>225.91184804934346</v>
      </c>
      <c r="K102" s="29">
        <v>210.98163177193771</v>
      </c>
      <c r="L102" s="29">
        <v>193.7372243012237</v>
      </c>
      <c r="M102" s="29">
        <v>182.06913586673869</v>
      </c>
      <c r="N102" s="29">
        <v>171.94946168435553</v>
      </c>
      <c r="O102" s="29">
        <v>160.13196026189317</v>
      </c>
      <c r="P102" s="29">
        <v>152.74320725369998</v>
      </c>
      <c r="Q102" s="29">
        <v>139.73052527293052</v>
      </c>
      <c r="R102" s="29">
        <v>138.9219809079045</v>
      </c>
      <c r="S102" s="29">
        <v>138.19943796070675</v>
      </c>
      <c r="T102" s="29">
        <v>136.52411659107608</v>
      </c>
      <c r="U102" s="29">
        <v>134.78952464054404</v>
      </c>
      <c r="V102" s="29">
        <v>133.13614759545572</v>
      </c>
      <c r="W102" s="29">
        <v>131.80478611950116</v>
      </c>
      <c r="X102" s="29">
        <v>130.47342464354662</v>
      </c>
      <c r="Y102" s="29">
        <v>129.14206316759206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58.039471733279626</v>
      </c>
      <c r="D104" s="31">
        <v>57.37271325716975</v>
      </c>
      <c r="E104" s="31">
        <v>56.080596671931019</v>
      </c>
      <c r="F104" s="31">
        <v>54.653466046128308</v>
      </c>
      <c r="G104" s="31">
        <v>53.050312136735812</v>
      </c>
      <c r="H104" s="31">
        <v>52.17932745765998</v>
      </c>
      <c r="I104" s="31">
        <v>50.672967725333201</v>
      </c>
      <c r="J104" s="31">
        <v>47.776239753150278</v>
      </c>
      <c r="K104" s="31">
        <v>45.07551102311966</v>
      </c>
      <c r="L104" s="31">
        <v>41.429502301338353</v>
      </c>
      <c r="M104" s="31">
        <v>38.064172391238095</v>
      </c>
      <c r="N104" s="31">
        <v>34.806069298606488</v>
      </c>
      <c r="O104" s="31">
        <v>32.281138599167193</v>
      </c>
      <c r="P104" s="31">
        <v>27.964073832868038</v>
      </c>
      <c r="Q104" s="31">
        <v>25.643763339895568</v>
      </c>
      <c r="R104" s="31">
        <v>22.181813547131668</v>
      </c>
      <c r="S104" s="31">
        <v>18.855272228717297</v>
      </c>
      <c r="T104" s="31">
        <v>14.872239758331565</v>
      </c>
      <c r="U104" s="31">
        <v>11.985989641729475</v>
      </c>
      <c r="V104" s="31">
        <v>10.777669547091744</v>
      </c>
      <c r="W104" s="31">
        <v>10.131009374266238</v>
      </c>
      <c r="X104" s="31">
        <v>9.4843492014407342</v>
      </c>
      <c r="Y104" s="31">
        <v>8.8376890286152285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7428.8734544478648</v>
      </c>
      <c r="D105" s="33">
        <v>7303.0147301729085</v>
      </c>
      <c r="E105" s="33">
        <v>7235.1093424563578</v>
      </c>
      <c r="F105" s="33">
        <v>7217.3052430380076</v>
      </c>
      <c r="G105" s="33">
        <v>7194.75531738068</v>
      </c>
      <c r="H105" s="33">
        <v>7192.4115753715359</v>
      </c>
      <c r="I105" s="33">
        <v>7192.3972971943203</v>
      </c>
      <c r="J105" s="33">
        <v>7187.1556360858795</v>
      </c>
      <c r="K105" s="33">
        <v>7018.8587274756783</v>
      </c>
      <c r="L105" s="33">
        <v>6812.8346429334451</v>
      </c>
      <c r="M105" s="33">
        <v>6570.2590112232092</v>
      </c>
      <c r="N105" s="33">
        <v>6417.6887174752464</v>
      </c>
      <c r="O105" s="33">
        <v>6297.6252702420015</v>
      </c>
      <c r="P105" s="33">
        <v>6229.3747055142285</v>
      </c>
      <c r="Q105" s="33">
        <v>6208.6502846137255</v>
      </c>
      <c r="R105" s="33">
        <v>6173.6393986516759</v>
      </c>
      <c r="S105" s="33">
        <v>6114.71663723662</v>
      </c>
      <c r="T105" s="33">
        <v>5988.4740633867277</v>
      </c>
      <c r="U105" s="33">
        <v>5860.7292251145254</v>
      </c>
      <c r="V105" s="33">
        <v>5741.5775626415916</v>
      </c>
      <c r="W105" s="33">
        <v>5684.1617870151758</v>
      </c>
      <c r="X105" s="33">
        <v>5626.7460113887601</v>
      </c>
      <c r="Y105" s="33">
        <v>5569.3302357623434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1.7188657642492964</v>
      </c>
      <c r="C109" s="43">
        <f>C31/RES_summary!C$6</f>
        <v>1.6959975986014391</v>
      </c>
      <c r="D109" s="43">
        <f>D31/RES_summary!D$6</f>
        <v>1.6725338072027585</v>
      </c>
      <c r="E109" s="43">
        <f>E31/RES_summary!E$6</f>
        <v>1.6480000018592946</v>
      </c>
      <c r="F109" s="43">
        <f>F31/RES_summary!F$6</f>
        <v>1.6197279893927041</v>
      </c>
      <c r="G109" s="43">
        <f>G31/RES_summary!G$6</f>
        <v>1.5881439970120848</v>
      </c>
      <c r="H109" s="43">
        <f>H31/RES_summary!H$6</f>
        <v>1.5568959874607131</v>
      </c>
      <c r="I109" s="43">
        <f>I31/RES_summary!I$6</f>
        <v>1.5296319909407372</v>
      </c>
      <c r="J109" s="43">
        <f>J31/RES_summary!J$6</f>
        <v>1.5100000049989153</v>
      </c>
      <c r="K109" s="43">
        <f>K31/RES_summary!K$6</f>
        <v>1.4998721411495839</v>
      </c>
      <c r="L109" s="43">
        <f>L31/RES_summary!L$6</f>
        <v>1.4965204327761212</v>
      </c>
      <c r="M109" s="43">
        <f>M31/RES_summary!M$6</f>
        <v>1.4973228678907333</v>
      </c>
      <c r="N109" s="43">
        <f>N31/RES_summary!N$6</f>
        <v>1.4999914465833377</v>
      </c>
      <c r="O109" s="43">
        <f>O31/RES_summary!O$6</f>
        <v>1.5019999969365061</v>
      </c>
      <c r="P109" s="43">
        <f>P31/RES_summary!P$6</f>
        <v>1.5043989384242065</v>
      </c>
      <c r="Q109" s="43">
        <f>Q31/RES_summary!Q$6</f>
        <v>1.5089769494265157</v>
      </c>
      <c r="R109" s="43">
        <f>R31/RES_summary!R$6</f>
        <v>1.5138094936674131</v>
      </c>
      <c r="S109" s="43">
        <f>S31/RES_summary!S$6</f>
        <v>1.5149999987857732</v>
      </c>
      <c r="T109" s="43">
        <f>T31/RES_summary!T$6</f>
        <v>1.4790000090014837</v>
      </c>
      <c r="U109" s="43">
        <f>U31/RES_summary!U$6</f>
        <v>1.4790000076532164</v>
      </c>
      <c r="V109" s="43">
        <f>V31/RES_summary!V$6</f>
        <v>1.47800001162365</v>
      </c>
      <c r="W109" s="43">
        <f>W31/RES_summary!W$6</f>
        <v>1.4889999913439393</v>
      </c>
      <c r="X109" s="43">
        <f>X31/RES_summary!X$6</f>
        <v>1.4850000030109762</v>
      </c>
      <c r="Y109" s="43">
        <f>Y31/RES_summary!Y$6</f>
        <v>1.4809999953026223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0.92541332214397465</v>
      </c>
      <c r="C110" s="43">
        <f>C32/RES_summary!C$6</f>
        <v>0.9294473560253701</v>
      </c>
      <c r="D110" s="43">
        <f>D32/RES_summary!D$6</f>
        <v>0.93260207080371438</v>
      </c>
      <c r="E110" s="43">
        <f>E32/RES_summary!E$6</f>
        <v>0.93500001200794502</v>
      </c>
      <c r="F110" s="43">
        <f>F32/RES_summary!F$6</f>
        <v>0.93652837088317042</v>
      </c>
      <c r="G110" s="43">
        <f>G32/RES_summary!G$6</f>
        <v>0.93763468361726809</v>
      </c>
      <c r="H110" s="43">
        <f>H32/RES_summary!H$6</f>
        <v>0.93851319301893987</v>
      </c>
      <c r="I110" s="43">
        <f>I32/RES_summary!I$6</f>
        <v>0.9392657518685702</v>
      </c>
      <c r="J110" s="43">
        <f>J32/RES_summary!J$6</f>
        <v>0.93995680437345097</v>
      </c>
      <c r="K110" s="43">
        <f>K32/RES_summary!K$6</f>
        <v>0.94065073854859882</v>
      </c>
      <c r="L110" s="43">
        <f>L32/RES_summary!L$6</f>
        <v>0.941404350998859</v>
      </c>
      <c r="M110" s="43">
        <f>M32/RES_summary!M$6</f>
        <v>0.94228619914387746</v>
      </c>
      <c r="N110" s="43">
        <f>N32/RES_summary!N$6</f>
        <v>0.94340941989277616</v>
      </c>
      <c r="O110" s="43">
        <f>O32/RES_summary!O$6</f>
        <v>0.94499999008131086</v>
      </c>
      <c r="P110" s="43">
        <f>P32/RES_summary!P$6</f>
        <v>0.94807268326224181</v>
      </c>
      <c r="Q110" s="43">
        <f>Q32/RES_summary!Q$6</f>
        <v>0.95291150669617819</v>
      </c>
      <c r="R110" s="43">
        <f>R32/RES_summary!R$6</f>
        <v>0.95909380455325421</v>
      </c>
      <c r="S110" s="43">
        <f>S32/RES_summary!S$6</f>
        <v>0.96399999805723724</v>
      </c>
      <c r="T110" s="43">
        <f>T32/RES_summary!T$6</f>
        <v>0.94999999155356751</v>
      </c>
      <c r="U110" s="43">
        <f>U32/RES_summary!U$6</f>
        <v>0.95799999123971469</v>
      </c>
      <c r="V110" s="43">
        <f>V32/RES_summary!V$6</f>
        <v>0.96100000142281194</v>
      </c>
      <c r="W110" s="43">
        <f>W32/RES_summary!W$6</f>
        <v>0.96199998982490909</v>
      </c>
      <c r="X110" s="43">
        <f>X32/RES_summary!X$6</f>
        <v>0.96299999217146182</v>
      </c>
      <c r="Y110" s="43">
        <f>Y32/RES_summary!Y$6</f>
        <v>0.96400000262858443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0.3253342477393022</v>
      </c>
      <c r="C111" s="43">
        <f>C33/RES_summary!C$6</f>
        <v>0.34030351166176043</v>
      </c>
      <c r="D111" s="43">
        <f>D33/RES_summary!D$6</f>
        <v>0.35389202784887558</v>
      </c>
      <c r="E111" s="43">
        <f>E33/RES_summary!E$6</f>
        <v>0.36500000606853139</v>
      </c>
      <c r="F111" s="43">
        <f>F33/RES_summary!F$6</f>
        <v>0.37248799016260176</v>
      </c>
      <c r="G111" s="43">
        <f>G33/RES_summary!G$6</f>
        <v>0.3773439877069103</v>
      </c>
      <c r="H111" s="43">
        <f>H33/RES_summary!H$6</f>
        <v>0.38045601262552914</v>
      </c>
      <c r="I111" s="43">
        <f>I33/RES_summary!I$6</f>
        <v>0.38271199958558866</v>
      </c>
      <c r="J111" s="43">
        <f>J33/RES_summary!J$6</f>
        <v>0.38500000499891524</v>
      </c>
      <c r="K111" s="43">
        <f>K33/RES_summary!K$6</f>
        <v>0.38667592762787362</v>
      </c>
      <c r="L111" s="43">
        <f>L33/RES_summary!L$6</f>
        <v>0.38719253731039566</v>
      </c>
      <c r="M111" s="43">
        <f>M33/RES_summary!M$6</f>
        <v>0.38744946212225012</v>
      </c>
      <c r="N111" s="43">
        <f>N33/RES_summary!N$6</f>
        <v>0.38834304863077557</v>
      </c>
      <c r="O111" s="43">
        <f>O33/RES_summary!O$6</f>
        <v>0.39099999746382885</v>
      </c>
      <c r="P111" s="43">
        <f>P33/RES_summary!P$6</f>
        <v>0.39672215237440384</v>
      </c>
      <c r="Q111" s="43">
        <f>Q33/RES_summary!Q$6</f>
        <v>0.40463940593038994</v>
      </c>
      <c r="R111" s="43">
        <f>R33/RES_summary!R$6</f>
        <v>0.41364072887654885</v>
      </c>
      <c r="S111" s="43">
        <f>S33/RES_summary!S$6</f>
        <v>0.42199999174325808</v>
      </c>
      <c r="T111" s="43">
        <f>T33/RES_summary!T$6</f>
        <v>0.42299999278433342</v>
      </c>
      <c r="U111" s="43">
        <f>U33/RES_summary!U$6</f>
        <v>0.42599999258745086</v>
      </c>
      <c r="V111" s="43">
        <f>V33/RES_summary!V$6</f>
        <v>0.42699999307886399</v>
      </c>
      <c r="W111" s="43">
        <f>W33/RES_summary!W$6</f>
        <v>0.42700000393018911</v>
      </c>
      <c r="X111" s="43">
        <f>X33/RES_summary!X$6</f>
        <v>0.42700000180658571</v>
      </c>
      <c r="Y111" s="43">
        <f>Y33/RES_summary!Y$6</f>
        <v>0.42700001141487137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0.3253342477393022</v>
      </c>
      <c r="C112" s="43">
        <f>C34/RES_summary!C$6</f>
        <v>0.34030351166176043</v>
      </c>
      <c r="D112" s="43">
        <f>D34/RES_summary!D$6</f>
        <v>0.35389202784887558</v>
      </c>
      <c r="E112" s="43">
        <f>E34/RES_summary!E$6</f>
        <v>0.36500000606853139</v>
      </c>
      <c r="F112" s="43">
        <f>F34/RES_summary!F$6</f>
        <v>0.37248799016260176</v>
      </c>
      <c r="G112" s="43">
        <f>G34/RES_summary!G$6</f>
        <v>0.3773439877069103</v>
      </c>
      <c r="H112" s="43">
        <f>H34/RES_summary!H$6</f>
        <v>0.38045601262552914</v>
      </c>
      <c r="I112" s="43">
        <f>I34/RES_summary!I$6</f>
        <v>0.38271199958558866</v>
      </c>
      <c r="J112" s="43">
        <f>J34/RES_summary!J$6</f>
        <v>0.38500000499891524</v>
      </c>
      <c r="K112" s="43">
        <f>K34/RES_summary!K$6</f>
        <v>0.38667592762787362</v>
      </c>
      <c r="L112" s="43">
        <f>L34/RES_summary!L$6</f>
        <v>0.38719253731039566</v>
      </c>
      <c r="M112" s="43">
        <f>M34/RES_summary!M$6</f>
        <v>0.38744946212225012</v>
      </c>
      <c r="N112" s="43">
        <f>N34/RES_summary!N$6</f>
        <v>0.38834304863077557</v>
      </c>
      <c r="O112" s="43">
        <f>O34/RES_summary!O$6</f>
        <v>0.39099999746382885</v>
      </c>
      <c r="P112" s="43">
        <f>P34/RES_summary!P$6</f>
        <v>0.39672215237440384</v>
      </c>
      <c r="Q112" s="43">
        <f>Q34/RES_summary!Q$6</f>
        <v>0.40463940593038994</v>
      </c>
      <c r="R112" s="43">
        <f>R34/RES_summary!R$6</f>
        <v>0.41364072887654885</v>
      </c>
      <c r="S112" s="43">
        <f>S34/RES_summary!S$6</f>
        <v>0.42199999174325808</v>
      </c>
      <c r="T112" s="43">
        <f>T34/RES_summary!T$6</f>
        <v>0.42299999278433342</v>
      </c>
      <c r="U112" s="43">
        <f>U34/RES_summary!U$6</f>
        <v>0.42599999258745086</v>
      </c>
      <c r="V112" s="43">
        <f>V34/RES_summary!V$6</f>
        <v>0.42699999307886399</v>
      </c>
      <c r="W112" s="43">
        <f>W34/RES_summary!W$6</f>
        <v>0.42700000393018911</v>
      </c>
      <c r="X112" s="43">
        <f>X34/RES_summary!X$6</f>
        <v>0.42700000180658571</v>
      </c>
      <c r="Y112" s="43">
        <f>Y34/RES_summary!Y$6</f>
        <v>0.42700001141487137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0.4929783819101321</v>
      </c>
      <c r="C114" s="43">
        <f>C36/RES_summary!C$6</f>
        <v>0.53896483308048604</v>
      </c>
      <c r="D114" s="43">
        <f>D36/RES_summary!D$6</f>
        <v>0.59954642452566143</v>
      </c>
      <c r="E114" s="43">
        <f>E36/RES_summary!E$6</f>
        <v>0.66416381146453174</v>
      </c>
      <c r="F114" s="43">
        <f>F36/RES_summary!F$6</f>
        <v>0.71507539297222134</v>
      </c>
      <c r="G114" s="43">
        <f>G36/RES_summary!G$6</f>
        <v>0.77489408689836259</v>
      </c>
      <c r="H114" s="43">
        <f>H36/RES_summary!H$6</f>
        <v>0.83088837157901718</v>
      </c>
      <c r="I114" s="43">
        <f>I36/RES_summary!I$6</f>
        <v>0.89694708309179594</v>
      </c>
      <c r="J114" s="43">
        <f>J36/RES_summary!J$6</f>
        <v>0.95439962319588567</v>
      </c>
      <c r="K114" s="43">
        <f>K36/RES_summary!K$6</f>
        <v>1.035858143143316</v>
      </c>
      <c r="L114" s="43">
        <f>L36/RES_summary!L$6</f>
        <v>1.1057646044326725</v>
      </c>
      <c r="M114" s="43">
        <f>M36/RES_summary!M$6</f>
        <v>1.1729739128625152</v>
      </c>
      <c r="N114" s="43">
        <f>N36/RES_summary!N$6</f>
        <v>1.2598524721332649</v>
      </c>
      <c r="O114" s="43">
        <f>O36/RES_summary!O$6</f>
        <v>1.3728429938561018</v>
      </c>
      <c r="P114" s="43">
        <f>P36/RES_summary!P$6</f>
        <v>1.5291850667320048</v>
      </c>
      <c r="Q114" s="43">
        <f>Q36/RES_summary!Q$6</f>
        <v>1.7952555391258718</v>
      </c>
      <c r="R114" s="43">
        <f>R36/RES_summary!R$6</f>
        <v>2.0324020749264737</v>
      </c>
      <c r="S114" s="43">
        <f>S36/RES_summary!S$6</f>
        <v>2.2697093165452715</v>
      </c>
      <c r="T114" s="43">
        <f>T36/RES_summary!T$6</f>
        <v>2.5008742386487848</v>
      </c>
      <c r="U114" s="43">
        <f>U36/RES_summary!U$6</f>
        <v>2.72058485965796</v>
      </c>
      <c r="V114" s="43">
        <f>V36/RES_summary!V$6</f>
        <v>2.9148906901084053</v>
      </c>
      <c r="W114" s="43">
        <f>W36/RES_summary!W$6</f>
        <v>3.0529179828199915</v>
      </c>
      <c r="X114" s="43">
        <f>X36/RES_summary!X$6</f>
        <v>3.1827220620271461</v>
      </c>
      <c r="Y114" s="43">
        <f>Y36/RES_summary!Y$6</f>
        <v>3.3042578798993256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0.32204854361764673</v>
      </c>
      <c r="C115" s="43">
        <f>C37/RES_summary!C$6</f>
        <v>0.35436241597319745</v>
      </c>
      <c r="D115" s="43">
        <f>D37/RES_summary!D$6</f>
        <v>0.38238479695667132</v>
      </c>
      <c r="E115" s="43">
        <f>E37/RES_summary!E$6</f>
        <v>0.41501099232970834</v>
      </c>
      <c r="F115" s="43">
        <f>F37/RES_summary!F$6</f>
        <v>0.46231014361199058</v>
      </c>
      <c r="G115" s="43">
        <f>G37/RES_summary!G$6</f>
        <v>0.51588099921900443</v>
      </c>
      <c r="H115" s="43">
        <f>H37/RES_summary!H$6</f>
        <v>0.55599344213689672</v>
      </c>
      <c r="I115" s="43">
        <f>I37/RES_summary!I$6</f>
        <v>0.61620449442902447</v>
      </c>
      <c r="J115" s="43">
        <f>J37/RES_summary!J$6</f>
        <v>0.65874796750429643</v>
      </c>
      <c r="K115" s="43">
        <f>K37/RES_summary!K$6</f>
        <v>0.70272668627286927</v>
      </c>
      <c r="L115" s="43">
        <f>L37/RES_summary!L$6</f>
        <v>0.797488545161813</v>
      </c>
      <c r="M115" s="43">
        <f>M37/RES_summary!M$6</f>
        <v>0.87150258150268067</v>
      </c>
      <c r="N115" s="43">
        <f>N37/RES_summary!N$6</f>
        <v>0.9478145395169284</v>
      </c>
      <c r="O115" s="43">
        <f>O37/RES_summary!O$6</f>
        <v>1.0475449843613283</v>
      </c>
      <c r="P115" s="43">
        <f>P37/RES_summary!P$6</f>
        <v>1.1833974827543277</v>
      </c>
      <c r="Q115" s="43">
        <f>Q37/RES_summary!Q$6</f>
        <v>1.3233679388953634</v>
      </c>
      <c r="R115" s="43">
        <f>R37/RES_summary!R$6</f>
        <v>1.5001780072534723</v>
      </c>
      <c r="S115" s="43">
        <f>S37/RES_summary!S$6</f>
        <v>1.6508107087075576</v>
      </c>
      <c r="T115" s="43">
        <f>T37/RES_summary!T$6</f>
        <v>1.8447206234753395</v>
      </c>
      <c r="U115" s="43">
        <f>U37/RES_summary!U$6</f>
        <v>2.001901657409618</v>
      </c>
      <c r="V115" s="43">
        <f>V37/RES_summary!V$6</f>
        <v>2.1557160667919049</v>
      </c>
      <c r="W115" s="43">
        <f>W37/RES_summary!W$6</f>
        <v>2.2646200677746671</v>
      </c>
      <c r="X115" s="43">
        <f>X37/RES_summary!X$6</f>
        <v>2.3498935874437401</v>
      </c>
      <c r="Y115" s="43">
        <f>Y37/RES_summary!Y$6</f>
        <v>2.4159493750316643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12.436267356395094</v>
      </c>
      <c r="C117" s="44">
        <f>C39/RES_summary!C$6</f>
        <v>12.803783759624631</v>
      </c>
      <c r="D117" s="44">
        <f>D39/RES_summary!D$6</f>
        <v>13.163832463805631</v>
      </c>
      <c r="E117" s="44">
        <f>E39/RES_summary!E$6</f>
        <v>13.528709660063001</v>
      </c>
      <c r="F117" s="44">
        <f>F39/RES_summary!F$6</f>
        <v>13.882199095809511</v>
      </c>
      <c r="G117" s="44">
        <f>G39/RES_summary!G$6</f>
        <v>14.278368288523836</v>
      </c>
      <c r="H117" s="44">
        <f>H39/RES_summary!H$6</f>
        <v>14.693373081741701</v>
      </c>
      <c r="I117" s="44">
        <f>I39/RES_summary!I$6</f>
        <v>15.094514760147661</v>
      </c>
      <c r="J117" s="44">
        <f>J39/RES_summary!J$6</f>
        <v>15.541143124600556</v>
      </c>
      <c r="K117" s="44">
        <f>K39/RES_summary!K$6</f>
        <v>15.959251720673942</v>
      </c>
      <c r="L117" s="44">
        <f>L39/RES_summary!L$6</f>
        <v>16.369869340545598</v>
      </c>
      <c r="M117" s="44">
        <f>M39/RES_summary!M$6</f>
        <v>16.57225638793</v>
      </c>
      <c r="N117" s="44">
        <f>N39/RES_summary!N$6</f>
        <v>16.797940207898826</v>
      </c>
      <c r="O117" s="44">
        <f>O39/RES_summary!O$6</f>
        <v>17.013928649896702</v>
      </c>
      <c r="P117" s="44">
        <f>P39/RES_summary!P$6</f>
        <v>17.220178292145601</v>
      </c>
      <c r="Q117" s="44">
        <f>Q39/RES_summary!Q$6</f>
        <v>17.460532136365806</v>
      </c>
      <c r="R117" s="44">
        <f>R39/RES_summary!R$6</f>
        <v>17.628469456886076</v>
      </c>
      <c r="S117" s="44">
        <f>S39/RES_summary!S$6</f>
        <v>17.783630470765797</v>
      </c>
      <c r="T117" s="44">
        <f>T39/RES_summary!T$6</f>
        <v>18.355589180653904</v>
      </c>
      <c r="U117" s="44">
        <f>U39/RES_summary!U$6</f>
        <v>18.600787818411906</v>
      </c>
      <c r="V117" s="44">
        <f>V39/RES_summary!V$6</f>
        <v>18.854880956325676</v>
      </c>
      <c r="W117" s="44">
        <f>W39/RES_summary!W$6</f>
        <v>19.502693237515633</v>
      </c>
      <c r="X117" s="44">
        <f>X39/RES_summary!X$6</f>
        <v>20.067506104935791</v>
      </c>
      <c r="Y117" s="44">
        <f>Y39/RES_summary!Y$6</f>
        <v>20.579475476179784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0.4944294318596798</v>
      </c>
      <c r="C118" s="45">
        <f>C40/RES_summary!C$6</f>
        <v>0.496705135622592</v>
      </c>
      <c r="D118" s="45">
        <f>D40/RES_summary!D$6</f>
        <v>0.50303076435476934</v>
      </c>
      <c r="E118" s="45">
        <f>E40/RES_summary!E$6</f>
        <v>0.51256373506051245</v>
      </c>
      <c r="F118" s="45">
        <f>F40/RES_summary!F$6</f>
        <v>0.52239212726305806</v>
      </c>
      <c r="G118" s="45">
        <f>G40/RES_summary!G$6</f>
        <v>0.53470663528232443</v>
      </c>
      <c r="H118" s="45">
        <f>H40/RES_summary!H$6</f>
        <v>0.54386395253433517</v>
      </c>
      <c r="I118" s="45">
        <f>I40/RES_summary!I$6</f>
        <v>0.56816615925718117</v>
      </c>
      <c r="J118" s="45">
        <f>J40/RES_summary!J$6</f>
        <v>0.58051113072578331</v>
      </c>
      <c r="K118" s="45">
        <f>K40/RES_summary!K$6</f>
        <v>0.61181397150890959</v>
      </c>
      <c r="L118" s="45">
        <f>L40/RES_summary!L$6</f>
        <v>0.63891353903227566</v>
      </c>
      <c r="M118" s="45">
        <f>M40/RES_summary!M$6</f>
        <v>0.66239507416418197</v>
      </c>
      <c r="N118" s="45">
        <f>N40/RES_summary!N$6</f>
        <v>0.69184794279770434</v>
      </c>
      <c r="O118" s="45">
        <f>O40/RES_summary!O$6</f>
        <v>0.7185103309156754</v>
      </c>
      <c r="P118" s="45">
        <f>P40/RES_summary!P$6</f>
        <v>0.74459070209503297</v>
      </c>
      <c r="Q118" s="45">
        <f>Q40/RES_summary!Q$6</f>
        <v>0.76748995808426701</v>
      </c>
      <c r="R118" s="45">
        <f>R40/RES_summary!R$6</f>
        <v>0.80095315740696582</v>
      </c>
      <c r="S118" s="45">
        <f>S40/RES_summary!S$6</f>
        <v>0.8260244795587347</v>
      </c>
      <c r="T118" s="45">
        <f>T40/RES_summary!T$6</f>
        <v>0.86103417328564869</v>
      </c>
      <c r="U118" s="45">
        <f>U40/RES_summary!U$6</f>
        <v>0.89821686097232434</v>
      </c>
      <c r="V118" s="45">
        <f>V40/RES_summary!V$6</f>
        <v>0.93670623973088152</v>
      </c>
      <c r="W118" s="45">
        <f>W40/RES_summary!W$6</f>
        <v>0.95480136778370484</v>
      </c>
      <c r="X118" s="45">
        <f>X40/RES_summary!X$6</f>
        <v>0.97138566413908645</v>
      </c>
      <c r="Y118" s="45">
        <f>Y40/RES_summary!Y$6</f>
        <v>0.98655767916692949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78.852496338538813</v>
      </c>
      <c r="C122" s="29">
        <f t="shared" si="82"/>
        <v>77.184915684628848</v>
      </c>
      <c r="D122" s="29">
        <f t="shared" si="82"/>
        <v>75.333087075929683</v>
      </c>
      <c r="E122" s="29">
        <f t="shared" si="82"/>
        <v>73.379022971780856</v>
      </c>
      <c r="F122" s="29">
        <f t="shared" si="82"/>
        <v>71.24501627625871</v>
      </c>
      <c r="G122" s="29">
        <f t="shared" si="82"/>
        <v>68.939824442634873</v>
      </c>
      <c r="H122" s="29">
        <f t="shared" si="82"/>
        <v>66.500375939327341</v>
      </c>
      <c r="I122" s="29">
        <f t="shared" si="82"/>
        <v>64.192336591807177</v>
      </c>
      <c r="J122" s="29">
        <f t="shared" si="82"/>
        <v>62.006584688106535</v>
      </c>
      <c r="K122" s="29">
        <f t="shared" si="82"/>
        <v>60.192832916356288</v>
      </c>
      <c r="L122" s="29">
        <f t="shared" si="82"/>
        <v>58.417765950581099</v>
      </c>
      <c r="M122" s="29">
        <f t="shared" si="82"/>
        <v>57.003511709919032</v>
      </c>
      <c r="N122" s="29">
        <f t="shared" si="82"/>
        <v>55.212082428834485</v>
      </c>
      <c r="O122" s="29">
        <f t="shared" si="82"/>
        <v>53.431048075715253</v>
      </c>
      <c r="P122" s="29">
        <f t="shared" si="82"/>
        <v>51.360982226137843</v>
      </c>
      <c r="Q122" s="29">
        <f t="shared" si="82"/>
        <v>49.074837378514687</v>
      </c>
      <c r="R122" s="29">
        <f t="shared" ref="R122:V122" si="83">R83*R109</f>
        <v>46.860328518336495</v>
      </c>
      <c r="S122" s="29">
        <f t="shared" si="83"/>
        <v>44.510759308285373</v>
      </c>
      <c r="T122" s="29">
        <f t="shared" si="83"/>
        <v>41.378263845110418</v>
      </c>
      <c r="U122" s="29">
        <f t="shared" si="83"/>
        <v>40.173963868304732</v>
      </c>
      <c r="V122" s="29">
        <f t="shared" si="83"/>
        <v>39.111390843632172</v>
      </c>
      <c r="W122" s="29">
        <f t="shared" ref="W122:Y122" si="84">W83*W109</f>
        <v>38.329108872252668</v>
      </c>
      <c r="X122" s="29">
        <f t="shared" si="84"/>
        <v>37.337033487512116</v>
      </c>
      <c r="Y122" s="29">
        <f t="shared" si="84"/>
        <v>36.514288141579605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559.2242471042008</v>
      </c>
      <c r="C123" s="29">
        <f t="shared" si="85"/>
        <v>555.9240913550708</v>
      </c>
      <c r="D123" s="29">
        <f t="shared" si="85"/>
        <v>549.86558815246758</v>
      </c>
      <c r="E123" s="29">
        <f t="shared" si="85"/>
        <v>542.42769705978094</v>
      </c>
      <c r="F123" s="29">
        <f t="shared" si="85"/>
        <v>533.80074398836098</v>
      </c>
      <c r="G123" s="29">
        <f t="shared" si="85"/>
        <v>523.86778183131707</v>
      </c>
      <c r="H123" s="29">
        <f t="shared" si="85"/>
        <v>511.92863952790202</v>
      </c>
      <c r="I123" s="29">
        <f t="shared" si="85"/>
        <v>499.22502986543259</v>
      </c>
      <c r="J123" s="29">
        <f t="shared" si="85"/>
        <v>485.21227937362357</v>
      </c>
      <c r="K123" s="29">
        <f t="shared" si="85"/>
        <v>471.14249966980026</v>
      </c>
      <c r="L123" s="29">
        <f t="shared" si="85"/>
        <v>455.95355515758581</v>
      </c>
      <c r="M123" s="29">
        <f t="shared" si="85"/>
        <v>442.02766760990573</v>
      </c>
      <c r="N123" s="29">
        <f t="shared" si="85"/>
        <v>424.94034055305264</v>
      </c>
      <c r="O123" s="29">
        <f t="shared" si="85"/>
        <v>408.17288135632845</v>
      </c>
      <c r="P123" s="29">
        <f t="shared" si="85"/>
        <v>390.40780951113459</v>
      </c>
      <c r="Q123" s="29">
        <f t="shared" si="85"/>
        <v>372.18659799437393</v>
      </c>
      <c r="R123" s="29">
        <f t="shared" ref="R123:V123" si="86">R84*R110</f>
        <v>361.08699037639263</v>
      </c>
      <c r="S123" s="29">
        <f t="shared" si="86"/>
        <v>351.18798561231591</v>
      </c>
      <c r="T123" s="29">
        <f t="shared" si="86"/>
        <v>336.7657425350618</v>
      </c>
      <c r="U123" s="29">
        <f t="shared" si="86"/>
        <v>329.84256792477993</v>
      </c>
      <c r="V123" s="29">
        <f t="shared" si="86"/>
        <v>322.42436581658438</v>
      </c>
      <c r="W123" s="29">
        <f t="shared" ref="W123:Y123" si="87">W84*W110</f>
        <v>314.54547023101003</v>
      </c>
      <c r="X123" s="29">
        <f t="shared" si="87"/>
        <v>307.57046805754004</v>
      </c>
      <c r="Y123" s="29">
        <f t="shared" si="87"/>
        <v>301.13083444287258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480.51060145435906</v>
      </c>
      <c r="C124" s="29">
        <f t="shared" si="88"/>
        <v>499.82498228068215</v>
      </c>
      <c r="D124" s="29">
        <f t="shared" si="88"/>
        <v>515.74251308774376</v>
      </c>
      <c r="E124" s="29">
        <f t="shared" si="88"/>
        <v>527.72827226166305</v>
      </c>
      <c r="F124" s="29">
        <f t="shared" si="88"/>
        <v>533.46987070630371</v>
      </c>
      <c r="G124" s="29">
        <f t="shared" si="88"/>
        <v>535.53735380789169</v>
      </c>
      <c r="H124" s="29">
        <f t="shared" si="88"/>
        <v>534.84931818463599</v>
      </c>
      <c r="I124" s="29">
        <f t="shared" si="88"/>
        <v>532.81367622003722</v>
      </c>
      <c r="J124" s="29">
        <f t="shared" si="88"/>
        <v>530.44271300143259</v>
      </c>
      <c r="K124" s="29">
        <f t="shared" si="88"/>
        <v>527.38308394584897</v>
      </c>
      <c r="L124" s="29">
        <f t="shared" si="88"/>
        <v>522.32086294614396</v>
      </c>
      <c r="M124" s="29">
        <f t="shared" si="88"/>
        <v>515.60082629148144</v>
      </c>
      <c r="N124" s="29">
        <f t="shared" si="88"/>
        <v>504.63600148722674</v>
      </c>
      <c r="O124" s="29">
        <f t="shared" si="88"/>
        <v>494.17750406672258</v>
      </c>
      <c r="P124" s="29">
        <f t="shared" si="88"/>
        <v>482.04047238448834</v>
      </c>
      <c r="Q124" s="29">
        <f t="shared" si="88"/>
        <v>467.37094495339585</v>
      </c>
      <c r="R124" s="29">
        <f t="shared" ref="R124:V124" si="89">R85*R111</f>
        <v>455.85793040613117</v>
      </c>
      <c r="S124" s="29">
        <f t="shared" si="89"/>
        <v>443.91718697838343</v>
      </c>
      <c r="T124" s="29">
        <f t="shared" si="89"/>
        <v>426.05978939604734</v>
      </c>
      <c r="U124" s="29">
        <f t="shared" si="89"/>
        <v>410.11519070547024</v>
      </c>
      <c r="V124" s="29">
        <f t="shared" si="89"/>
        <v>391.61264099017126</v>
      </c>
      <c r="W124" s="29">
        <f t="shared" ref="W124:Y124" si="90">W85*W111</f>
        <v>373.50644519213341</v>
      </c>
      <c r="X124" s="29">
        <f t="shared" si="90"/>
        <v>354.42065033916231</v>
      </c>
      <c r="Y124" s="29">
        <f t="shared" si="90"/>
        <v>340.9705462007189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204.25800684938781</v>
      </c>
      <c r="C125" s="29">
        <f t="shared" si="91"/>
        <v>210.95293023289625</v>
      </c>
      <c r="D125" s="29">
        <f t="shared" si="91"/>
        <v>215.89071865967642</v>
      </c>
      <c r="E125" s="29">
        <f t="shared" si="91"/>
        <v>219.14257946170949</v>
      </c>
      <c r="F125" s="29">
        <f t="shared" si="91"/>
        <v>220.25580871420377</v>
      </c>
      <c r="G125" s="29">
        <f t="shared" si="91"/>
        <v>219.75840915507558</v>
      </c>
      <c r="H125" s="29">
        <f t="shared" si="91"/>
        <v>217.83918377796672</v>
      </c>
      <c r="I125" s="29">
        <f t="shared" si="91"/>
        <v>215.20199150995145</v>
      </c>
      <c r="J125" s="29">
        <f t="shared" si="91"/>
        <v>212.15385476618357</v>
      </c>
      <c r="K125" s="29">
        <f t="shared" si="91"/>
        <v>208.8489850307233</v>
      </c>
      <c r="L125" s="29">
        <f t="shared" si="91"/>
        <v>204.34072966544534</v>
      </c>
      <c r="M125" s="29">
        <f t="shared" si="91"/>
        <v>199.92853699094005</v>
      </c>
      <c r="N125" s="29">
        <f t="shared" si="91"/>
        <v>194.47181594799352</v>
      </c>
      <c r="O125" s="29">
        <f t="shared" si="91"/>
        <v>189.3451450781042</v>
      </c>
      <c r="P125" s="29">
        <f t="shared" si="91"/>
        <v>184.6587725324992</v>
      </c>
      <c r="Q125" s="29">
        <f t="shared" si="91"/>
        <v>180.20372192650092</v>
      </c>
      <c r="R125" s="29">
        <f t="shared" ref="R125:V125" si="92">R86*R112</f>
        <v>178.5701797670153</v>
      </c>
      <c r="S125" s="29">
        <f t="shared" si="92"/>
        <v>177.39997596107315</v>
      </c>
      <c r="T125" s="29">
        <f t="shared" si="92"/>
        <v>174.02449068720722</v>
      </c>
      <c r="U125" s="29">
        <f t="shared" si="92"/>
        <v>171.976925528263</v>
      </c>
      <c r="V125" s="29">
        <f t="shared" si="92"/>
        <v>169.61537687497508</v>
      </c>
      <c r="W125" s="29">
        <f t="shared" ref="W125:Y125" si="93">W86*W112</f>
        <v>166.90755865937513</v>
      </c>
      <c r="X125" s="29">
        <f t="shared" si="93"/>
        <v>164.48987343971385</v>
      </c>
      <c r="Y125" s="29">
        <f t="shared" si="93"/>
        <v>162.07142605940359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162.79954490748256</v>
      </c>
      <c r="C127" s="29">
        <f t="shared" si="94"/>
        <v>175.42948423327513</v>
      </c>
      <c r="D127" s="29">
        <f t="shared" si="94"/>
        <v>191.50942652526456</v>
      </c>
      <c r="E127" s="29">
        <f t="shared" si="94"/>
        <v>208.08623217794548</v>
      </c>
      <c r="F127" s="29">
        <f t="shared" si="94"/>
        <v>220.10529952971507</v>
      </c>
      <c r="G127" s="29">
        <f t="shared" si="94"/>
        <v>233.37084827509722</v>
      </c>
      <c r="H127" s="29">
        <f t="shared" si="94"/>
        <v>243.98305624084392</v>
      </c>
      <c r="I127" s="29">
        <f t="shared" si="94"/>
        <v>255.4318693405969</v>
      </c>
      <c r="J127" s="29">
        <f t="shared" si="94"/>
        <v>262.96280185013603</v>
      </c>
      <c r="K127" s="29">
        <f t="shared" si="94"/>
        <v>275.70941849254223</v>
      </c>
      <c r="L127" s="29">
        <f t="shared" si="94"/>
        <v>282.17936382530632</v>
      </c>
      <c r="M127" s="29">
        <f t="shared" si="94"/>
        <v>285.82591239238627</v>
      </c>
      <c r="N127" s="29">
        <f t="shared" si="94"/>
        <v>291.00403875448222</v>
      </c>
      <c r="O127" s="29">
        <f t="shared" si="94"/>
        <v>296.83557290851275</v>
      </c>
      <c r="P127" s="29">
        <f t="shared" si="94"/>
        <v>303.50186048310348</v>
      </c>
      <c r="Q127" s="29">
        <f t="shared" si="94"/>
        <v>315.15213993485185</v>
      </c>
      <c r="R127" s="29">
        <f t="shared" ref="R127:V127" si="95">R88*R114</f>
        <v>320.66439516659221</v>
      </c>
      <c r="S127" s="29">
        <f t="shared" si="95"/>
        <v>322.9519242287887</v>
      </c>
      <c r="T127" s="29">
        <f t="shared" si="95"/>
        <v>325.53890011545946</v>
      </c>
      <c r="U127" s="29">
        <f t="shared" si="95"/>
        <v>331.07706977049935</v>
      </c>
      <c r="V127" s="29">
        <f t="shared" si="95"/>
        <v>333.23714632404972</v>
      </c>
      <c r="W127" s="29">
        <f t="shared" ref="W127:Y127" si="96">W88*W114</f>
        <v>331.18874873591005</v>
      </c>
      <c r="X127" s="29">
        <f t="shared" si="96"/>
        <v>329.56463047960693</v>
      </c>
      <c r="Y127" s="29">
        <f t="shared" si="96"/>
        <v>329.76753075182552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109.24206846695583</v>
      </c>
      <c r="C128" s="29">
        <f t="shared" si="97"/>
        <v>118.00318190543099</v>
      </c>
      <c r="D128" s="29">
        <f t="shared" si="97"/>
        <v>124.060380351627</v>
      </c>
      <c r="E128" s="29">
        <f t="shared" si="97"/>
        <v>130.33991464301116</v>
      </c>
      <c r="F128" s="29">
        <f t="shared" si="97"/>
        <v>139.15146024726914</v>
      </c>
      <c r="G128" s="29">
        <f t="shared" si="97"/>
        <v>148.25039549701077</v>
      </c>
      <c r="H128" s="29">
        <f t="shared" si="97"/>
        <v>152.75904938601136</v>
      </c>
      <c r="I128" s="29">
        <f t="shared" si="97"/>
        <v>161.70128088838516</v>
      </c>
      <c r="J128" s="29">
        <f t="shared" si="97"/>
        <v>165.01358840399877</v>
      </c>
      <c r="K128" s="29">
        <f t="shared" si="97"/>
        <v>167.10878648628099</v>
      </c>
      <c r="L128" s="29">
        <f t="shared" si="97"/>
        <v>176.89884242123281</v>
      </c>
      <c r="M128" s="29">
        <f t="shared" si="97"/>
        <v>181.05439004640155</v>
      </c>
      <c r="N128" s="29">
        <f t="shared" si="97"/>
        <v>183.57321170839094</v>
      </c>
      <c r="O128" s="29">
        <f t="shared" si="97"/>
        <v>190.18118084041001</v>
      </c>
      <c r="P128" s="29">
        <f t="shared" si="97"/>
        <v>201.69632357304388</v>
      </c>
      <c r="Q128" s="29">
        <f t="shared" si="97"/>
        <v>209.12972036838963</v>
      </c>
      <c r="R128" s="29">
        <f t="shared" ref="R128:V128" si="98">R89*R115</f>
        <v>225.24893391345711</v>
      </c>
      <c r="S128" s="29">
        <f t="shared" si="98"/>
        <v>238.26511593488163</v>
      </c>
      <c r="T128" s="29">
        <f t="shared" si="98"/>
        <v>259.20843940012327</v>
      </c>
      <c r="U128" s="29">
        <f t="shared" si="98"/>
        <v>275.22847045242946</v>
      </c>
      <c r="V128" s="29">
        <f t="shared" si="98"/>
        <v>293.33014254014529</v>
      </c>
      <c r="W128" s="29">
        <f t="shared" ref="W128:Y128" si="99">W89*W115</f>
        <v>305.03975495507041</v>
      </c>
      <c r="X128" s="29">
        <f t="shared" si="99"/>
        <v>313.16631895027319</v>
      </c>
      <c r="Y128" s="29">
        <f t="shared" si="99"/>
        <v>318.55880485884092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732.54876891971321</v>
      </c>
      <c r="C130" s="31">
        <f t="shared" si="100"/>
        <v>751.25183644536639</v>
      </c>
      <c r="D130" s="31">
        <f t="shared" si="100"/>
        <v>767.23547960089024</v>
      </c>
      <c r="E130" s="31">
        <f t="shared" si="100"/>
        <v>779.06193119482714</v>
      </c>
      <c r="F130" s="31">
        <f t="shared" si="100"/>
        <v>785.95144163366786</v>
      </c>
      <c r="G130" s="31">
        <f t="shared" si="100"/>
        <v>790.79204958876267</v>
      </c>
      <c r="H130" s="31">
        <f t="shared" si="100"/>
        <v>795.82049623613295</v>
      </c>
      <c r="I130" s="31">
        <f t="shared" si="100"/>
        <v>797.09661556222545</v>
      </c>
      <c r="J130" s="31">
        <f t="shared" si="100"/>
        <v>793.66635356452764</v>
      </c>
      <c r="K130" s="31">
        <f t="shared" si="100"/>
        <v>783.22237506776298</v>
      </c>
      <c r="L130" s="31">
        <f t="shared" si="100"/>
        <v>760.92316064237457</v>
      </c>
      <c r="M130" s="31">
        <f t="shared" si="100"/>
        <v>723.54162358213807</v>
      </c>
      <c r="N130" s="31">
        <f t="shared" si="100"/>
        <v>683.25790054367542</v>
      </c>
      <c r="O130" s="31">
        <f t="shared" si="100"/>
        <v>654.61770990202535</v>
      </c>
      <c r="P130" s="31">
        <f t="shared" si="100"/>
        <v>619.55371734230084</v>
      </c>
      <c r="Q130" s="31">
        <f t="shared" si="100"/>
        <v>574.47931547325504</v>
      </c>
      <c r="R130" s="31">
        <f t="shared" ref="R130:V130" si="101">R91*R117</f>
        <v>533.75348056309394</v>
      </c>
      <c r="S130" s="31">
        <f t="shared" si="101"/>
        <v>499.78140177705603</v>
      </c>
      <c r="T130" s="31">
        <f t="shared" si="101"/>
        <v>469.38601676933206</v>
      </c>
      <c r="U130" s="31">
        <f t="shared" si="101"/>
        <v>436.57579711424211</v>
      </c>
      <c r="V130" s="31">
        <f t="shared" si="101"/>
        <v>410.44234810776112</v>
      </c>
      <c r="W130" s="31">
        <f t="shared" ref="W130:Y130" si="102">W91*W117</f>
        <v>393.45956726700837</v>
      </c>
      <c r="X130" s="31">
        <f t="shared" si="102"/>
        <v>378.14799104299823</v>
      </c>
      <c r="Y130" s="31">
        <f t="shared" si="102"/>
        <v>363.9472004607232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4008.7952300317606</v>
      </c>
      <c r="C131" s="33">
        <f t="shared" si="103"/>
        <v>3984.7988120974196</v>
      </c>
      <c r="D131" s="33">
        <f t="shared" si="103"/>
        <v>3981.8042554802159</v>
      </c>
      <c r="E131" s="33">
        <f t="shared" si="103"/>
        <v>3997.4077719732741</v>
      </c>
      <c r="F131" s="33">
        <f t="shared" si="103"/>
        <v>4013.7700835680607</v>
      </c>
      <c r="G131" s="33">
        <f t="shared" si="103"/>
        <v>4045.9062103022043</v>
      </c>
      <c r="H131" s="33">
        <f t="shared" si="103"/>
        <v>4053.7843926770693</v>
      </c>
      <c r="I131" s="33">
        <f t="shared" si="103"/>
        <v>4170.7970935776757</v>
      </c>
      <c r="J131" s="33">
        <f t="shared" si="103"/>
        <v>4201.0720046046608</v>
      </c>
      <c r="K131" s="33">
        <f t="shared" si="103"/>
        <v>4396.0554338163247</v>
      </c>
      <c r="L131" s="33">
        <f t="shared" si="103"/>
        <v>4547.6925029416943</v>
      </c>
      <c r="M131" s="33">
        <f t="shared" si="103"/>
        <v>4660.7917033533822</v>
      </c>
      <c r="N131" s="33">
        <f t="shared" si="103"/>
        <v>4791.4935829502047</v>
      </c>
      <c r="O131" s="33">
        <f t="shared" si="103"/>
        <v>4895.332366710878</v>
      </c>
      <c r="P131" s="33">
        <f t="shared" si="103"/>
        <v>4984.4954269712134</v>
      </c>
      <c r="Q131" s="33">
        <f t="shared" si="103"/>
        <v>5035.4824848239268</v>
      </c>
      <c r="R131" s="33">
        <f t="shared" ref="R131:V131" si="104">R92*R118</f>
        <v>5159.9505861760244</v>
      </c>
      <c r="S131" s="33">
        <f t="shared" si="104"/>
        <v>5229.9472604137554</v>
      </c>
      <c r="T131" s="33">
        <f t="shared" si="104"/>
        <v>5361.5202732280386</v>
      </c>
      <c r="U131" s="33">
        <f t="shared" si="104"/>
        <v>5521.7024430291622</v>
      </c>
      <c r="V131" s="33">
        <f t="shared" si="104"/>
        <v>5676.0705012747949</v>
      </c>
      <c r="W131" s="33">
        <f t="shared" ref="W131:Y131" si="105">W92*W118</f>
        <v>5721.5867932778801</v>
      </c>
      <c r="X131" s="33">
        <f t="shared" si="105"/>
        <v>5754.3642862952447</v>
      </c>
      <c r="Y131" s="33">
        <f t="shared" si="105"/>
        <v>5766.3634426376684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1982.7183603977812</v>
      </c>
      <c r="C133" s="19">
        <f t="shared" ref="C133:Q133" si="107">SUM(C134,C139,C142)</f>
        <v>2005.6849261085029</v>
      </c>
      <c r="D133" s="19">
        <f t="shared" si="107"/>
        <v>2029.0170149554451</v>
      </c>
      <c r="E133" s="19">
        <f t="shared" si="107"/>
        <v>2055.7471525488481</v>
      </c>
      <c r="F133" s="19">
        <f t="shared" si="107"/>
        <v>2063.6127470133874</v>
      </c>
      <c r="G133" s="19">
        <f t="shared" si="107"/>
        <v>2069.0163576784967</v>
      </c>
      <c r="H133" s="19">
        <f t="shared" si="107"/>
        <v>2064.4567770972571</v>
      </c>
      <c r="I133" s="19">
        <f t="shared" si="107"/>
        <v>2062.458885927585</v>
      </c>
      <c r="J133" s="19">
        <f t="shared" si="107"/>
        <v>2040.5003786917721</v>
      </c>
      <c r="K133" s="19">
        <f t="shared" si="107"/>
        <v>2031.3705950908625</v>
      </c>
      <c r="L133" s="19">
        <f t="shared" si="107"/>
        <v>2010.3219234597377</v>
      </c>
      <c r="M133" s="19">
        <f t="shared" si="107"/>
        <v>1982.3072839012762</v>
      </c>
      <c r="N133" s="19">
        <f t="shared" si="107"/>
        <v>1948.6753129176273</v>
      </c>
      <c r="O133" s="19">
        <f t="shared" si="107"/>
        <v>1927.0455698297935</v>
      </c>
      <c r="P133" s="19">
        <f t="shared" si="107"/>
        <v>1901.0772769310308</v>
      </c>
      <c r="Q133" s="19">
        <f t="shared" si="107"/>
        <v>1873.4115950993182</v>
      </c>
      <c r="R133" s="19">
        <f t="shared" ref="R133:V133" si="108">SUM(R134,R139,R142)</f>
        <v>1872.4175563402366</v>
      </c>
      <c r="S133" s="19">
        <f t="shared" si="108"/>
        <v>1846.8925857250515</v>
      </c>
      <c r="T133" s="19">
        <f t="shared" si="108"/>
        <v>1814.7409995310402</v>
      </c>
      <c r="U133" s="19">
        <f t="shared" si="108"/>
        <v>1797.8987745265229</v>
      </c>
      <c r="V133" s="19">
        <f t="shared" si="108"/>
        <v>1843.4207346545145</v>
      </c>
      <c r="W133" s="19">
        <f t="shared" ref="W133:Y133" si="109">SUM(W134,W139,W142)</f>
        <v>1898.4968755630923</v>
      </c>
      <c r="X133" s="19">
        <f t="shared" si="109"/>
        <v>1817.0989368541927</v>
      </c>
      <c r="Y133" s="19">
        <f t="shared" si="109"/>
        <v>1770.0785232898311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1154.7010704825489</v>
      </c>
      <c r="C134" s="22">
        <f t="shared" ref="C134:Q134" si="111">SUM(C135:C138)</f>
        <v>1141.091505616055</v>
      </c>
      <c r="D134" s="22">
        <f t="shared" si="111"/>
        <v>1125.8347269922144</v>
      </c>
      <c r="E134" s="22">
        <f t="shared" si="111"/>
        <v>1114.9813188159378</v>
      </c>
      <c r="F134" s="22">
        <f t="shared" si="111"/>
        <v>1092.9837610703096</v>
      </c>
      <c r="G134" s="22">
        <f t="shared" si="111"/>
        <v>1067.3373242199011</v>
      </c>
      <c r="H134" s="22">
        <f t="shared" si="111"/>
        <v>1040.3508922069491</v>
      </c>
      <c r="I134" s="22">
        <f t="shared" si="111"/>
        <v>1010.268721269303</v>
      </c>
      <c r="J134" s="22">
        <f t="shared" si="111"/>
        <v>978.51311957079417</v>
      </c>
      <c r="K134" s="22">
        <f t="shared" si="111"/>
        <v>952.33664060299202</v>
      </c>
      <c r="L134" s="22">
        <f t="shared" si="111"/>
        <v>924.0006279386331</v>
      </c>
      <c r="M134" s="22">
        <f t="shared" si="111"/>
        <v>900.99540315910451</v>
      </c>
      <c r="N134" s="22">
        <f t="shared" si="111"/>
        <v>873.41393895647866</v>
      </c>
      <c r="O134" s="22">
        <f t="shared" si="111"/>
        <v>847.2214929814719</v>
      </c>
      <c r="P134" s="22">
        <f t="shared" si="111"/>
        <v>815.51126741075961</v>
      </c>
      <c r="Q134" s="22">
        <f t="shared" si="111"/>
        <v>783.49318471072706</v>
      </c>
      <c r="R134" s="22">
        <f t="shared" ref="R134:V134" si="112">SUM(R135:R138)</f>
        <v>760.60129406867247</v>
      </c>
      <c r="S134" s="22">
        <f t="shared" si="112"/>
        <v>733.28179808574055</v>
      </c>
      <c r="T134" s="22">
        <f t="shared" si="112"/>
        <v>693.36806771093211</v>
      </c>
      <c r="U134" s="22">
        <f t="shared" si="112"/>
        <v>672.7703868598943</v>
      </c>
      <c r="V134" s="22">
        <f t="shared" si="112"/>
        <v>658.29962439163774</v>
      </c>
      <c r="W134" s="22">
        <f t="shared" ref="W134:Y134" si="113">SUM(W135:W138)</f>
        <v>648.85148302951006</v>
      </c>
      <c r="X134" s="22">
        <f t="shared" si="113"/>
        <v>625.21452797488337</v>
      </c>
      <c r="Y134" s="22">
        <f t="shared" si="113"/>
        <v>607.87254000423627</v>
      </c>
      <c r="DA134" s="57"/>
    </row>
    <row r="135" spans="1:105" ht="12" customHeight="1" x14ac:dyDescent="0.25">
      <c r="A135" s="28" t="s">
        <v>32</v>
      </c>
      <c r="B135" s="29">
        <f>B5*1000*11630/RES_summary!B$6</f>
        <v>690.74786792559951</v>
      </c>
      <c r="C135" s="29">
        <f>C5*1000*11630/RES_summary!C$6</f>
        <v>676.13986139734811</v>
      </c>
      <c r="D135" s="29">
        <f>D5*1000*11630/RES_summary!D$6</f>
        <v>659.91784278514376</v>
      </c>
      <c r="E135" s="29">
        <f>E5*1000*11630/RES_summary!E$6</f>
        <v>642.80024123279975</v>
      </c>
      <c r="F135" s="29">
        <f>F5*1000*11630/RES_summary!F$6</f>
        <v>624.10634258002563</v>
      </c>
      <c r="G135" s="29">
        <f>G5*1000*11630/RES_summary!G$6</f>
        <v>603.91286211748104</v>
      </c>
      <c r="H135" s="29">
        <f>H5*1000*11630/RES_summary!H$6</f>
        <v>582.5432932285072</v>
      </c>
      <c r="I135" s="29">
        <f>I5*1000*11630/RES_summary!I$6</f>
        <v>562.32486854423075</v>
      </c>
      <c r="J135" s="29">
        <f>J5*1000*11630/RES_summary!J$6</f>
        <v>543.17768186781291</v>
      </c>
      <c r="K135" s="29">
        <f>K5*1000*11630/RES_summary!K$6</f>
        <v>527.28921634728067</v>
      </c>
      <c r="L135" s="29">
        <f>L5*1000*11630/RES_summary!L$6</f>
        <v>511.73962972709012</v>
      </c>
      <c r="M135" s="29">
        <f>M5*1000*11630/RES_summary!M$6</f>
        <v>499.35076257889034</v>
      </c>
      <c r="N135" s="29">
        <f>N5*1000*11630/RES_summary!N$6</f>
        <v>483.65784207658993</v>
      </c>
      <c r="O135" s="29">
        <f>O5*1000*11630/RES_summary!O$6</f>
        <v>468.05598114326534</v>
      </c>
      <c r="P135" s="29">
        <f>P5*1000*11630/RES_summary!P$6</f>
        <v>449.92220430096705</v>
      </c>
      <c r="Q135" s="29">
        <f>Q5*1000*11630/RES_summary!Q$6</f>
        <v>429.8955754357882</v>
      </c>
      <c r="R135" s="29">
        <f>R5*1000*11630/RES_summary!R$6</f>
        <v>410.49647782062743</v>
      </c>
      <c r="S135" s="29">
        <f>S5*1000*11630/RES_summary!S$6</f>
        <v>389.9142515405797</v>
      </c>
      <c r="T135" s="29">
        <f>T5*1000*11630/RES_summary!T$6</f>
        <v>362.47359128316731</v>
      </c>
      <c r="U135" s="29">
        <f>U5*1000*11630/RES_summary!U$6</f>
        <v>351.92392348634934</v>
      </c>
      <c r="V135" s="29">
        <f>V5*1000*11630/RES_summary!V$6</f>
        <v>342.61578379021796</v>
      </c>
      <c r="W135" s="29">
        <f>W5*1000*11630/RES_summary!W$6</f>
        <v>335.76299372093325</v>
      </c>
      <c r="X135" s="29">
        <f>X5*1000*11630/RES_summary!X$6</f>
        <v>327.07241335060604</v>
      </c>
      <c r="Y135" s="29">
        <f>Y5*1000*11630/RES_summary!Y$6</f>
        <v>319.8651641202373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237.24723486513429</v>
      </c>
      <c r="C136" s="29">
        <f>C6*1000*11630/RES_summary!C$6</f>
        <v>230.54862689646586</v>
      </c>
      <c r="D136" s="29">
        <f>D6*1000*11630/RES_summary!D$6</f>
        <v>226.95657693636281</v>
      </c>
      <c r="E136" s="29">
        <f>E6*1000*11630/RES_summary!E$6</f>
        <v>224.93714996283074</v>
      </c>
      <c r="F136" s="29">
        <f>F6*1000*11630/RES_summary!F$6</f>
        <v>221.57672082535188</v>
      </c>
      <c r="G136" s="29">
        <f>G6*1000*11630/RES_summary!G$6</f>
        <v>216.88035198043366</v>
      </c>
      <c r="H136" s="29">
        <f>H6*1000*11630/RES_summary!H$6</f>
        <v>213.63283926699683</v>
      </c>
      <c r="I136" s="29">
        <f>I6*1000*11630/RES_summary!I$6</f>
        <v>207.04623958337621</v>
      </c>
      <c r="J136" s="29">
        <f>J6*1000*11630/RES_summary!J$6</f>
        <v>198.6922229399292</v>
      </c>
      <c r="K136" s="29">
        <f>K6*1000*11630/RES_summary!K$6</f>
        <v>193.47286982088383</v>
      </c>
      <c r="L136" s="29">
        <f>L6*1000*11630/RES_summary!L$6</f>
        <v>186.55264275150682</v>
      </c>
      <c r="M136" s="29">
        <f>M6*1000*11630/RES_summary!M$6</f>
        <v>181.25668099745695</v>
      </c>
      <c r="N136" s="29">
        <f>N6*1000*11630/RES_summary!N$6</f>
        <v>174.55484723770246</v>
      </c>
      <c r="O136" s="29">
        <f>O6*1000*11630/RES_summary!O$6</f>
        <v>167.3614429231759</v>
      </c>
      <c r="P136" s="29">
        <f>P6*1000*11630/RES_summary!P$6</f>
        <v>158.46733224451307</v>
      </c>
      <c r="Q136" s="29">
        <f>Q6*1000*11630/RES_summary!Q$6</f>
        <v>152.12144683825284</v>
      </c>
      <c r="R136" s="29">
        <f>R6*1000*11630/RES_summary!R$6</f>
        <v>149.73247622854407</v>
      </c>
      <c r="S136" s="29">
        <f>S6*1000*11630/RES_summary!S$6</f>
        <v>145.88407925028253</v>
      </c>
      <c r="T136" s="29">
        <f>T6*1000*11630/RES_summary!T$6</f>
        <v>139.50829379809642</v>
      </c>
      <c r="U136" s="29">
        <f>U6*1000*11630/RES_summary!U$6</f>
        <v>135.35022711834441</v>
      </c>
      <c r="V136" s="29">
        <f>V6*1000*11630/RES_summary!V$6</f>
        <v>133.07273071525978</v>
      </c>
      <c r="W136" s="29">
        <f>W6*1000*11630/RES_summary!W$6</f>
        <v>130.55342995973126</v>
      </c>
      <c r="X136" s="29">
        <f>X6*1000*11630/RES_summary!X$6</f>
        <v>127.64774478099204</v>
      </c>
      <c r="Y136" s="29">
        <f>Y6*1000*11630/RES_summary!Y$6</f>
        <v>124.96994252253758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132.04569140141763</v>
      </c>
      <c r="C137" s="29">
        <f>C7*1000*11630/RES_summary!C$6</f>
        <v>136.77801516772101</v>
      </c>
      <c r="D137" s="29">
        <f>D7*1000*11630/RES_summary!D$6</f>
        <v>139.30019471973498</v>
      </c>
      <c r="E137" s="29">
        <f>E7*1000*11630/RES_summary!E$6</f>
        <v>146.20168998108207</v>
      </c>
      <c r="F137" s="29">
        <f>F7*1000*11630/RES_summary!F$6</f>
        <v>145.84758878283415</v>
      </c>
      <c r="G137" s="29">
        <f>G7*1000*11630/RES_summary!G$6</f>
        <v>145.33462157852938</v>
      </c>
      <c r="H137" s="29">
        <f>H7*1000*11630/RES_summary!H$6</f>
        <v>143.92477755216808</v>
      </c>
      <c r="I137" s="29">
        <f>I7*1000*11630/RES_summary!I$6</f>
        <v>142.02991123822835</v>
      </c>
      <c r="J137" s="29">
        <f>J7*1000*11630/RES_summary!J$6</f>
        <v>139.6445557829141</v>
      </c>
      <c r="K137" s="29">
        <f>K7*1000*11630/RES_summary!K$6</f>
        <v>136.67666712142181</v>
      </c>
      <c r="L137" s="29">
        <f>L7*1000*11630/RES_summary!L$6</f>
        <v>133.14954021166716</v>
      </c>
      <c r="M137" s="29">
        <f>M7*1000*11630/RES_summary!M$6</f>
        <v>129.62753708283938</v>
      </c>
      <c r="N137" s="29">
        <f>N7*1000*11630/RES_summary!N$6</f>
        <v>126.57825651914916</v>
      </c>
      <c r="O137" s="29">
        <f>O7*1000*11630/RES_summary!O$6</f>
        <v>125.10316497186153</v>
      </c>
      <c r="P137" s="29">
        <f>P7*1000*11630/RES_summary!P$6</f>
        <v>122.21023751495855</v>
      </c>
      <c r="Q137" s="29">
        <f>Q7*1000*11630/RES_summary!Q$6</f>
        <v>118.40520164584544</v>
      </c>
      <c r="R137" s="29">
        <f>R7*1000*11630/RES_summary!R$6</f>
        <v>117.80511665524708</v>
      </c>
      <c r="S137" s="29">
        <f>S7*1000*11630/RES_summary!S$6</f>
        <v>115.16055833642402</v>
      </c>
      <c r="T137" s="29">
        <f>T7*1000*11630/RES_summary!T$6</f>
        <v>110.20413986882168</v>
      </c>
      <c r="U137" s="29">
        <f>U7*1000*11630/RES_summary!U$6</f>
        <v>105.3078674954064</v>
      </c>
      <c r="V137" s="29">
        <f>V7*1000*11630/RES_summary!V$6</f>
        <v>100.1647500432544</v>
      </c>
      <c r="W137" s="29">
        <f>W7*1000*11630/RES_summary!W$6</f>
        <v>96.19767853593271</v>
      </c>
      <c r="X137" s="29">
        <f>X7*1000*11630/RES_summary!X$6</f>
        <v>89.393216845429947</v>
      </c>
      <c r="Y137" s="29">
        <f>Y7*1000*11630/RES_summary!Y$6</f>
        <v>85.092195514577824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94.660276290397505</v>
      </c>
      <c r="C138" s="29">
        <f>C8*1000*11630/RES_summary!C$6</f>
        <v>97.625002154519947</v>
      </c>
      <c r="D138" s="29">
        <f>D8*1000*11630/RES_summary!D$6</f>
        <v>99.66011255097284</v>
      </c>
      <c r="E138" s="29">
        <f>E8*1000*11630/RES_summary!E$6</f>
        <v>101.04223763922526</v>
      </c>
      <c r="F138" s="29">
        <f>F8*1000*11630/RES_summary!F$6</f>
        <v>101.45310888209784</v>
      </c>
      <c r="G138" s="29">
        <f>G8*1000*11630/RES_summary!G$6</f>
        <v>101.20948854345711</v>
      </c>
      <c r="H138" s="29">
        <f>H8*1000*11630/RES_summary!H$6</f>
        <v>100.24998215927693</v>
      </c>
      <c r="I138" s="29">
        <f>I8*1000*11630/RES_summary!I$6</f>
        <v>98.867701903467747</v>
      </c>
      <c r="J138" s="29">
        <f>J8*1000*11630/RES_summary!J$6</f>
        <v>96.998658980137975</v>
      </c>
      <c r="K138" s="29">
        <f>K8*1000*11630/RES_summary!K$6</f>
        <v>94.897887313405732</v>
      </c>
      <c r="L138" s="29">
        <f>L8*1000*11630/RES_summary!L$6</f>
        <v>92.558815248369015</v>
      </c>
      <c r="M138" s="29">
        <f>M8*1000*11630/RES_summary!M$6</f>
        <v>90.760422499917794</v>
      </c>
      <c r="N138" s="29">
        <f>N8*1000*11630/RES_summary!N$6</f>
        <v>88.622993123037062</v>
      </c>
      <c r="O138" s="29">
        <f>O8*1000*11630/RES_summary!O$6</f>
        <v>86.700903943169052</v>
      </c>
      <c r="P138" s="29">
        <f>P8*1000*11630/RES_summary!P$6</f>
        <v>84.911493350320924</v>
      </c>
      <c r="Q138" s="29">
        <f>Q8*1000*11630/RES_summary!Q$6</f>
        <v>83.070960790840616</v>
      </c>
      <c r="R138" s="29">
        <f>R8*1000*11630/RES_summary!R$6</f>
        <v>82.567223364253863</v>
      </c>
      <c r="S138" s="29">
        <f>S8*1000*11630/RES_summary!S$6</f>
        <v>82.322908958454207</v>
      </c>
      <c r="T138" s="29">
        <f>T8*1000*11630/RES_summary!T$6</f>
        <v>81.182042760846699</v>
      </c>
      <c r="U138" s="29">
        <f>U8*1000*11630/RES_summary!U$6</f>
        <v>80.188368759794145</v>
      </c>
      <c r="V138" s="29">
        <f>V8*1000*11630/RES_summary!V$6</f>
        <v>82.446359842905565</v>
      </c>
      <c r="W138" s="29">
        <f>W8*1000*11630/RES_summary!W$6</f>
        <v>86.337380812912954</v>
      </c>
      <c r="X138" s="29">
        <f>X8*1000*11630/RES_summary!X$6</f>
        <v>81.10115299785538</v>
      </c>
      <c r="Y138" s="29">
        <f>Y8*1000*11630/RES_summary!Y$6</f>
        <v>77.945237846883572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309.59403698911234</v>
      </c>
      <c r="C139" s="22">
        <f t="shared" ref="C139:Q139" si="115">SUM(C140:C141)</f>
        <v>337.1416318195611</v>
      </c>
      <c r="D139" s="22">
        <f t="shared" si="115"/>
        <v>367.84550471941481</v>
      </c>
      <c r="E139" s="22">
        <f t="shared" si="115"/>
        <v>399.22785157884164</v>
      </c>
      <c r="F139" s="22">
        <f t="shared" si="115"/>
        <v>425.25251066355679</v>
      </c>
      <c r="G139" s="22">
        <f t="shared" si="115"/>
        <v>453.05992034791353</v>
      </c>
      <c r="H139" s="22">
        <f t="shared" si="115"/>
        <v>473.32942171135028</v>
      </c>
      <c r="I139" s="22">
        <f t="shared" si="115"/>
        <v>497.46311716418029</v>
      </c>
      <c r="J139" s="22">
        <f t="shared" si="115"/>
        <v>510.2281899697129</v>
      </c>
      <c r="K139" s="22">
        <f t="shared" si="115"/>
        <v>528.80512727787891</v>
      </c>
      <c r="L139" s="22">
        <f t="shared" si="115"/>
        <v>544.16937422077308</v>
      </c>
      <c r="M139" s="22">
        <f t="shared" si="115"/>
        <v>555.17819639053869</v>
      </c>
      <c r="N139" s="22">
        <f t="shared" si="115"/>
        <v>566.54517478664729</v>
      </c>
      <c r="O139" s="22">
        <f t="shared" si="115"/>
        <v>582.61032662959883</v>
      </c>
      <c r="P139" s="22">
        <f t="shared" si="115"/>
        <v>603.59923502864297</v>
      </c>
      <c r="Q139" s="22">
        <f t="shared" si="115"/>
        <v>629.38757986981091</v>
      </c>
      <c r="R139" s="22">
        <f t="shared" ref="R139:V139" si="116">SUM(R140:R141)</f>
        <v>662.57308230397462</v>
      </c>
      <c r="S139" s="22">
        <f t="shared" si="116"/>
        <v>677.74914558633066</v>
      </c>
      <c r="T139" s="22">
        <f t="shared" si="116"/>
        <v>696.12446830872045</v>
      </c>
      <c r="U139" s="22">
        <f t="shared" si="116"/>
        <v>712.46030042615791</v>
      </c>
      <c r="V139" s="22">
        <f t="shared" si="116"/>
        <v>761.21931418340193</v>
      </c>
      <c r="W139" s="22">
        <f t="shared" ref="W139:Y139" si="117">SUM(W140:W141)</f>
        <v>808.88569277636202</v>
      </c>
      <c r="X139" s="22">
        <f t="shared" si="117"/>
        <v>778.21752896617227</v>
      </c>
      <c r="Y139" s="22">
        <f t="shared" si="117"/>
        <v>765.40805856216502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241.63231449933286</v>
      </c>
      <c r="C140" s="29">
        <f>C10*1000*11630/RES_summary!C$6</f>
        <v>262.24316537439398</v>
      </c>
      <c r="D140" s="29">
        <f>D10*1000*11630/RES_summary!D$6</f>
        <v>287.66735498827421</v>
      </c>
      <c r="E140" s="29">
        <f>E10*1000*11630/RES_summary!E$6</f>
        <v>313.56410669350026</v>
      </c>
      <c r="F140" s="29">
        <f>F10*1000*11630/RES_summary!F$6</f>
        <v>332.34049427680094</v>
      </c>
      <c r="G140" s="29">
        <f>G10*1000*11630/RES_summary!G$6</f>
        <v>352.60582808839081</v>
      </c>
      <c r="H140" s="29">
        <f>H10*1000*11630/RES_summary!H$6</f>
        <v>368.4152227721757</v>
      </c>
      <c r="I140" s="29">
        <f>I10*1000*11630/RES_summary!I$6</f>
        <v>384.98928838932062</v>
      </c>
      <c r="J140" s="29">
        <f>J10*1000*11630/RES_summary!J$6</f>
        <v>394.3479183713988</v>
      </c>
      <c r="K140" s="29">
        <f>K10*1000*11630/RES_summary!K$6</f>
        <v>410.52804061796814</v>
      </c>
      <c r="L140" s="29">
        <f>L10*1000*11630/RES_summary!L$6</f>
        <v>417.78364200485476</v>
      </c>
      <c r="M140" s="29">
        <f>M10*1000*11630/RES_summary!M$6</f>
        <v>424.71963641964436</v>
      </c>
      <c r="N140" s="29">
        <f>N10*1000*11630/RES_summary!N$6</f>
        <v>433.32839000722385</v>
      </c>
      <c r="O140" s="29">
        <f>O10*1000*11630/RES_summary!O$6</f>
        <v>443.42094356863038</v>
      </c>
      <c r="P140" s="29">
        <f>P10*1000*11630/RES_summary!P$6</f>
        <v>454.73865206609861</v>
      </c>
      <c r="Q140" s="29">
        <f>Q10*1000*11630/RES_summary!Q$6</f>
        <v>473.68491523885695</v>
      </c>
      <c r="R140" s="29">
        <f>R10*1000*11630/RES_summary!R$6</f>
        <v>491.85673625852644</v>
      </c>
      <c r="S140" s="29">
        <f>S10*1000*11630/RES_summary!S$6</f>
        <v>497.15179182198352</v>
      </c>
      <c r="T140" s="29">
        <f>T10*1000*11630/RES_summary!T$6</f>
        <v>500.6154576282272</v>
      </c>
      <c r="U140" s="29">
        <f>U10*1000*11630/RES_summary!U$6</f>
        <v>506.74109613847145</v>
      </c>
      <c r="V140" s="29">
        <f>V10*1000*11630/RES_summary!V$6</f>
        <v>533.01677013833603</v>
      </c>
      <c r="W140" s="29">
        <f>W10*1000*11630/RES_summary!W$6</f>
        <v>560.37817902493055</v>
      </c>
      <c r="X140" s="29">
        <f>X10*1000*11630/RES_summary!X$6</f>
        <v>532.87410985481131</v>
      </c>
      <c r="Y140" s="29">
        <f>Y10*1000*11630/RES_summary!Y$6</f>
        <v>520.8165454623113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67.961722489779461</v>
      </c>
      <c r="C141" s="29">
        <f>C11*1000*11630/RES_summary!C$6</f>
        <v>74.898466445167145</v>
      </c>
      <c r="D141" s="29">
        <f>D11*1000*11630/RES_summary!D$6</f>
        <v>80.178149731140579</v>
      </c>
      <c r="E141" s="29">
        <f>E11*1000*11630/RES_summary!E$6</f>
        <v>85.663744885341373</v>
      </c>
      <c r="F141" s="29">
        <f>F11*1000*11630/RES_summary!F$6</f>
        <v>92.912016386755823</v>
      </c>
      <c r="G141" s="29">
        <f>G11*1000*11630/RES_summary!G$6</f>
        <v>100.45409225952274</v>
      </c>
      <c r="H141" s="29">
        <f>H11*1000*11630/RES_summary!H$6</f>
        <v>104.91419893917455</v>
      </c>
      <c r="I141" s="29">
        <f>I11*1000*11630/RES_summary!I$6</f>
        <v>112.47382877485967</v>
      </c>
      <c r="J141" s="29">
        <f>J11*1000*11630/RES_summary!J$6</f>
        <v>115.88027159831411</v>
      </c>
      <c r="K141" s="29">
        <f>K11*1000*11630/RES_summary!K$6</f>
        <v>118.27708665991071</v>
      </c>
      <c r="L141" s="29">
        <f>L11*1000*11630/RES_summary!L$6</f>
        <v>126.3857322159183</v>
      </c>
      <c r="M141" s="29">
        <f>M11*1000*11630/RES_summary!M$6</f>
        <v>130.45855997089438</v>
      </c>
      <c r="N141" s="29">
        <f>N11*1000*11630/RES_summary!N$6</f>
        <v>133.21678477942345</v>
      </c>
      <c r="O141" s="29">
        <f>O11*1000*11630/RES_summary!O$6</f>
        <v>139.1893830609684</v>
      </c>
      <c r="P141" s="29">
        <f>P11*1000*11630/RES_summary!P$6</f>
        <v>148.86058296254433</v>
      </c>
      <c r="Q141" s="29">
        <f>Q11*1000*11630/RES_summary!Q$6</f>
        <v>155.70266463095402</v>
      </c>
      <c r="R141" s="29">
        <f>R11*1000*11630/RES_summary!R$6</f>
        <v>170.71634604544818</v>
      </c>
      <c r="S141" s="29">
        <f>S11*1000*11630/RES_summary!S$6</f>
        <v>180.59735376434713</v>
      </c>
      <c r="T141" s="29">
        <f>T11*1000*11630/RES_summary!T$6</f>
        <v>195.50901068049328</v>
      </c>
      <c r="U141" s="29">
        <f>U11*1000*11630/RES_summary!U$6</f>
        <v>205.71920428768649</v>
      </c>
      <c r="V141" s="29">
        <f>V11*1000*11630/RES_summary!V$6</f>
        <v>228.20254404506588</v>
      </c>
      <c r="W141" s="29">
        <f>W11*1000*11630/RES_summary!W$6</f>
        <v>248.50751375143142</v>
      </c>
      <c r="X141" s="29">
        <f>X11*1000*11630/RES_summary!X$6</f>
        <v>245.34341911136099</v>
      </c>
      <c r="Y141" s="29">
        <f>Y11*1000*11630/RES_summary!Y$6</f>
        <v>244.5915130998537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518.42325292612009</v>
      </c>
      <c r="C142" s="22">
        <f t="shared" ref="C142:Q142" si="119">SUM(C143:C144)</f>
        <v>527.45178867288678</v>
      </c>
      <c r="D142" s="22">
        <f t="shared" si="119"/>
        <v>535.33678324381606</v>
      </c>
      <c r="E142" s="22">
        <f t="shared" si="119"/>
        <v>541.53798215406869</v>
      </c>
      <c r="F142" s="22">
        <f t="shared" si="119"/>
        <v>545.37647527952095</v>
      </c>
      <c r="G142" s="22">
        <f t="shared" si="119"/>
        <v>548.61911311068195</v>
      </c>
      <c r="H142" s="22">
        <f t="shared" si="119"/>
        <v>550.77646317895801</v>
      </c>
      <c r="I142" s="22">
        <f t="shared" si="119"/>
        <v>554.72704749410173</v>
      </c>
      <c r="J142" s="22">
        <f t="shared" si="119"/>
        <v>551.75906915126507</v>
      </c>
      <c r="K142" s="22">
        <f t="shared" si="119"/>
        <v>550.22882720999155</v>
      </c>
      <c r="L142" s="22">
        <f t="shared" si="119"/>
        <v>542.15192130033165</v>
      </c>
      <c r="M142" s="22">
        <f t="shared" si="119"/>
        <v>526.13368435163272</v>
      </c>
      <c r="N142" s="22">
        <f t="shared" si="119"/>
        <v>508.71619917450118</v>
      </c>
      <c r="O142" s="22">
        <f t="shared" si="119"/>
        <v>497.21375021872262</v>
      </c>
      <c r="P142" s="22">
        <f t="shared" si="119"/>
        <v>481.96677449162826</v>
      </c>
      <c r="Q142" s="22">
        <f t="shared" si="119"/>
        <v>460.53083051878025</v>
      </c>
      <c r="R142" s="22">
        <f t="shared" ref="R142:V142" si="120">SUM(R143:R144)</f>
        <v>449.24317996758936</v>
      </c>
      <c r="S142" s="22">
        <f t="shared" si="120"/>
        <v>435.86164205298019</v>
      </c>
      <c r="T142" s="22">
        <f t="shared" si="120"/>
        <v>425.24846351138768</v>
      </c>
      <c r="U142" s="22">
        <f t="shared" si="120"/>
        <v>412.66808724047058</v>
      </c>
      <c r="V142" s="22">
        <f t="shared" si="120"/>
        <v>423.90179607947482</v>
      </c>
      <c r="W142" s="22">
        <f t="shared" ref="W142:Y142" si="121">SUM(W143:W144)</f>
        <v>440.75969975722023</v>
      </c>
      <c r="X142" s="22">
        <f t="shared" si="121"/>
        <v>413.666879913137</v>
      </c>
      <c r="Y142" s="22">
        <f t="shared" si="121"/>
        <v>396.7979247234299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377.87868121075843</v>
      </c>
      <c r="C143" s="31">
        <f>C13*1000*11630/RES_summary!C$6</f>
        <v>387.40658816746952</v>
      </c>
      <c r="D143" s="31">
        <f>D13*1000*11630/RES_summary!D$6</f>
        <v>395.31759894603556</v>
      </c>
      <c r="E143" s="31">
        <f>E13*1000*11630/RES_summary!E$6</f>
        <v>401.05917024969415</v>
      </c>
      <c r="F143" s="31">
        <f>F13*1000*11630/RES_summary!F$6</f>
        <v>404.4764488147373</v>
      </c>
      <c r="G143" s="31">
        <f>G13*1000*11630/RES_summary!G$6</f>
        <v>406.86410107455225</v>
      </c>
      <c r="H143" s="31">
        <f>H13*1000*11630/RES_summary!H$6</f>
        <v>409.18806879129403</v>
      </c>
      <c r="I143" s="31">
        <f>I13*1000*11630/RES_summary!I$6</f>
        <v>409.60398748253573</v>
      </c>
      <c r="J143" s="31">
        <f>J13*1000*11630/RES_summary!J$6</f>
        <v>406.5945506169133</v>
      </c>
      <c r="K143" s="31">
        <f>K13*1000*11630/RES_summary!K$6</f>
        <v>399.62163743267342</v>
      </c>
      <c r="L143" s="31">
        <f>L13*1000*11630/RES_summary!L$6</f>
        <v>387.45562359187335</v>
      </c>
      <c r="M143" s="31">
        <f>M13*1000*11630/RES_summary!M$6</f>
        <v>367.97941548548221</v>
      </c>
      <c r="N143" s="31">
        <f>N13*1000*11630/RES_summary!N$6</f>
        <v>346.75169220299711</v>
      </c>
      <c r="O143" s="31">
        <f>O13*1000*11630/RES_summary!O$6</f>
        <v>332.13479913052839</v>
      </c>
      <c r="P143" s="31">
        <f>P13*1000*11630/RES_summary!P$6</f>
        <v>314.32104599075689</v>
      </c>
      <c r="Q143" s="31">
        <f>Q13*1000*11630/RES_summary!Q$6</f>
        <v>291.58708623209378</v>
      </c>
      <c r="R143" s="31">
        <f>R13*1000*11630/RES_summary!R$6</f>
        <v>271.3298928348845</v>
      </c>
      <c r="S143" s="31">
        <f>S13*1000*11630/RES_summary!S$6</f>
        <v>254.50651041640643</v>
      </c>
      <c r="T143" s="31">
        <f>T13*1000*11630/RES_summary!T$6</f>
        <v>238.56823048908427</v>
      </c>
      <c r="U143" s="31">
        <f>U13*1000*11630/RES_summary!U$6</f>
        <v>220.63422855027721</v>
      </c>
      <c r="V143" s="31">
        <f>V13*1000*11630/RES_summary!V$6</f>
        <v>216.78445189504544</v>
      </c>
      <c r="W143" s="31">
        <f>W13*1000*11630/RES_summary!W$6</f>
        <v>218.87280116236155</v>
      </c>
      <c r="X143" s="31">
        <f>X13*1000*11630/RES_summary!X$6</f>
        <v>201.09498518775547</v>
      </c>
      <c r="Y143" s="31">
        <f>Y13*1000*11630/RES_summary!Y$6</f>
        <v>189.08687487457883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140.5445717153616</v>
      </c>
      <c r="C144" s="33">
        <f>C14*1000*11630/RES_summary!C$6</f>
        <v>140.04520050541731</v>
      </c>
      <c r="D144" s="33">
        <f>D14*1000*11630/RES_summary!D$6</f>
        <v>140.01918429778047</v>
      </c>
      <c r="E144" s="33">
        <f>E14*1000*11630/RES_summary!E$6</f>
        <v>140.47881190437454</v>
      </c>
      <c r="F144" s="33">
        <f>F14*1000*11630/RES_summary!F$6</f>
        <v>140.90002646478371</v>
      </c>
      <c r="G144" s="33">
        <f>G14*1000*11630/RES_summary!G$6</f>
        <v>141.75501203612967</v>
      </c>
      <c r="H144" s="33">
        <f>H14*1000*11630/RES_summary!H$6</f>
        <v>141.58839438766393</v>
      </c>
      <c r="I144" s="33">
        <f>I14*1000*11630/RES_summary!I$6</f>
        <v>145.123060011566</v>
      </c>
      <c r="J144" s="33">
        <f>J14*1000*11630/RES_summary!J$6</f>
        <v>145.16451853435183</v>
      </c>
      <c r="K144" s="33">
        <f>K14*1000*11630/RES_summary!K$6</f>
        <v>150.60718977731818</v>
      </c>
      <c r="L144" s="33">
        <f>L14*1000*11630/RES_summary!L$6</f>
        <v>154.69629770845836</v>
      </c>
      <c r="M144" s="33">
        <f>M14*1000*11630/RES_summary!M$6</f>
        <v>158.15426886615049</v>
      </c>
      <c r="N144" s="33">
        <f>N14*1000*11630/RES_summary!N$6</f>
        <v>161.96450697150408</v>
      </c>
      <c r="O144" s="33">
        <f>O14*1000*11630/RES_summary!O$6</f>
        <v>165.07895108819423</v>
      </c>
      <c r="P144" s="33">
        <f>P14*1000*11630/RES_summary!P$6</f>
        <v>167.6457285008714</v>
      </c>
      <c r="Q144" s="33">
        <f>Q14*1000*11630/RES_summary!Q$6</f>
        <v>168.94374428668644</v>
      </c>
      <c r="R144" s="33">
        <f>R14*1000*11630/RES_summary!R$6</f>
        <v>177.91328713270485</v>
      </c>
      <c r="S144" s="33">
        <f>S14*1000*11630/RES_summary!S$6</f>
        <v>181.35513163657376</v>
      </c>
      <c r="T144" s="33">
        <f>T14*1000*11630/RES_summary!T$6</f>
        <v>186.68023302230341</v>
      </c>
      <c r="U144" s="33">
        <f>U14*1000*11630/RES_summary!U$6</f>
        <v>192.03385869019337</v>
      </c>
      <c r="V144" s="33">
        <f>V14*1000*11630/RES_summary!V$6</f>
        <v>207.11734418442941</v>
      </c>
      <c r="W144" s="33">
        <f>W14*1000*11630/RES_summary!W$6</f>
        <v>221.88689859485871</v>
      </c>
      <c r="X144" s="33">
        <f>X14*1000*11630/RES_summary!X$6</f>
        <v>212.57189472538155</v>
      </c>
      <c r="Y144" s="33">
        <f>Y14*1000*11630/RES_summary!Y$6</f>
        <v>207.7110498488511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2265.0492111961958</v>
      </c>
      <c r="C3" s="49">
        <f t="shared" ref="C3:W3" si="0">C5*C11/11630</f>
        <v>2227.696023990472</v>
      </c>
      <c r="D3" s="49">
        <f t="shared" si="0"/>
        <v>2186.8651401507786</v>
      </c>
      <c r="E3" s="49">
        <f t="shared" si="0"/>
        <v>2140.329199689254</v>
      </c>
      <c r="F3" s="49">
        <f t="shared" si="0"/>
        <v>2085.4869226223964</v>
      </c>
      <c r="G3" s="49">
        <f t="shared" si="0"/>
        <v>2024.5910758346804</v>
      </c>
      <c r="H3" s="49">
        <f t="shared" si="0"/>
        <v>1970.0834781146098</v>
      </c>
      <c r="I3" s="49">
        <f t="shared" si="0"/>
        <v>1914.3950768383334</v>
      </c>
      <c r="J3" s="49">
        <f t="shared" si="0"/>
        <v>1868.6003488384465</v>
      </c>
      <c r="K3" s="49">
        <f t="shared" si="0"/>
        <v>1817.1462282954458</v>
      </c>
      <c r="L3" s="49">
        <f t="shared" si="0"/>
        <v>1773.1218468574186</v>
      </c>
      <c r="M3" s="49">
        <f t="shared" si="0"/>
        <v>1706.0176683901241</v>
      </c>
      <c r="N3" s="49">
        <f t="shared" si="0"/>
        <v>1662.8190712005928</v>
      </c>
      <c r="O3" s="49">
        <f t="shared" si="0"/>
        <v>1602.7319802638835</v>
      </c>
      <c r="P3" s="49">
        <f t="shared" si="0"/>
        <v>1548.363743962497</v>
      </c>
      <c r="Q3" s="49">
        <f t="shared" si="0"/>
        <v>1499.2085147545606</v>
      </c>
      <c r="R3" s="49">
        <f t="shared" si="0"/>
        <v>1440.884851577528</v>
      </c>
      <c r="S3" s="49">
        <f t="shared" si="0"/>
        <v>1380.5737153599498</v>
      </c>
      <c r="T3" s="49">
        <f t="shared" si="0"/>
        <v>1291.4910058737798</v>
      </c>
      <c r="U3" s="49">
        <f t="shared" si="0"/>
        <v>1257.3384822666565</v>
      </c>
      <c r="V3" s="49">
        <f t="shared" si="0"/>
        <v>1221.6088323203639</v>
      </c>
      <c r="W3" s="49">
        <f t="shared" si="0"/>
        <v>1197.3669525052492</v>
      </c>
      <c r="X3" s="49">
        <f t="shared" ref="X3:Y3" si="1">X5*X11/11630</f>
        <v>1167.5268829714021</v>
      </c>
      <c r="Y3" s="49">
        <f t="shared" si="1"/>
        <v>1130.0276003020335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3007.1372518506596</v>
      </c>
      <c r="C5" s="49">
        <f t="shared" ref="C5:W5" si="2">C7*C13/1000000</f>
        <v>2957.5462053663477</v>
      </c>
      <c r="D5" s="49">
        <f t="shared" si="2"/>
        <v>2903.3380799033753</v>
      </c>
      <c r="E5" s="49">
        <f t="shared" si="2"/>
        <v>2841.5557753865346</v>
      </c>
      <c r="F5" s="49">
        <f t="shared" si="2"/>
        <v>2768.7457659929792</v>
      </c>
      <c r="G5" s="49">
        <f t="shared" si="2"/>
        <v>2687.8988826435334</v>
      </c>
      <c r="H5" s="49">
        <f t="shared" si="2"/>
        <v>2615.5332021087806</v>
      </c>
      <c r="I5" s="49">
        <f t="shared" si="2"/>
        <v>2541.5998565787468</v>
      </c>
      <c r="J5" s="49">
        <f t="shared" si="2"/>
        <v>2480.8016046793541</v>
      </c>
      <c r="K5" s="49">
        <f t="shared" si="2"/>
        <v>2412.489798524663</v>
      </c>
      <c r="L5" s="49">
        <f t="shared" si="2"/>
        <v>2354.0419039899302</v>
      </c>
      <c r="M5" s="49">
        <f t="shared" si="2"/>
        <v>2264.9526807508173</v>
      </c>
      <c r="N5" s="49">
        <f t="shared" si="2"/>
        <v>2207.6011185003313</v>
      </c>
      <c r="O5" s="49">
        <f t="shared" si="2"/>
        <v>2127.8279600991978</v>
      </c>
      <c r="P5" s="49">
        <f t="shared" si="2"/>
        <v>2055.6472993474727</v>
      </c>
      <c r="Q5" s="49">
        <f t="shared" si="2"/>
        <v>1990.3875601136479</v>
      </c>
      <c r="R5" s="49">
        <f t="shared" si="2"/>
        <v>1912.9555734984774</v>
      </c>
      <c r="S5" s="49">
        <f t="shared" si="2"/>
        <v>1832.8849668534501</v>
      </c>
      <c r="T5" s="49">
        <f t="shared" si="2"/>
        <v>1714.6164838255777</v>
      </c>
      <c r="U5" s="49">
        <f t="shared" si="2"/>
        <v>1669.2747201782213</v>
      </c>
      <c r="V5" s="49">
        <f t="shared" si="2"/>
        <v>1621.8391232746383</v>
      </c>
      <c r="W5" s="49">
        <f t="shared" si="2"/>
        <v>1589.6549837484076</v>
      </c>
      <c r="X5" s="49">
        <f t="shared" ref="X5:Y5" si="3">X7*X13/1000000</f>
        <v>1550.0385444015308</v>
      </c>
      <c r="Y5" s="49">
        <f t="shared" si="3"/>
        <v>1500.2535378439102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65551067</v>
      </c>
      <c r="C7" s="35">
        <v>64986678</v>
      </c>
      <c r="D7" s="35">
        <v>64459473</v>
      </c>
      <c r="E7" s="35">
        <v>63817747</v>
      </c>
      <c r="F7" s="35">
        <v>62946368</v>
      </c>
      <c r="G7" s="35">
        <v>61920240</v>
      </c>
      <c r="H7" s="35">
        <v>61234438</v>
      </c>
      <c r="I7" s="35">
        <v>60563498</v>
      </c>
      <c r="J7" s="35">
        <v>60413107</v>
      </c>
      <c r="K7" s="35">
        <v>60113905</v>
      </c>
      <c r="L7" s="35">
        <v>60304802</v>
      </c>
      <c r="M7" s="35">
        <v>59493974</v>
      </c>
      <c r="N7" s="35">
        <v>59975691</v>
      </c>
      <c r="O7" s="35">
        <v>59815364</v>
      </c>
      <c r="P7" s="35">
        <v>60211341</v>
      </c>
      <c r="Q7" s="35">
        <v>61201404</v>
      </c>
      <c r="R7" s="35">
        <v>61797482</v>
      </c>
      <c r="S7" s="35">
        <v>62385382</v>
      </c>
      <c r="T7" s="35">
        <v>61286230</v>
      </c>
      <c r="U7" s="35">
        <v>61454163</v>
      </c>
      <c r="V7" s="35">
        <v>61288494</v>
      </c>
      <c r="W7" s="35">
        <v>61754534</v>
      </c>
      <c r="X7" s="35">
        <v>61649441</v>
      </c>
      <c r="Y7" s="35">
        <v>60849481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2882270.1585122719</v>
      </c>
      <c r="D8" s="52">
        <v>2941623.9680827856</v>
      </c>
      <c r="E8" s="52">
        <v>2849415.3796437457</v>
      </c>
      <c r="F8" s="52">
        <v>2642218.3104483038</v>
      </c>
      <c r="G8" s="52">
        <v>2510069.6836496219</v>
      </c>
      <c r="H8" s="52">
        <v>2873141.4283388257</v>
      </c>
      <c r="I8" s="52">
        <v>2910895.4795831814</v>
      </c>
      <c r="J8" s="52">
        <v>3454483.7784645855</v>
      </c>
      <c r="K8" s="52">
        <v>3328860.272118181</v>
      </c>
      <c r="L8" s="52">
        <v>3842295.9137713537</v>
      </c>
      <c r="M8" s="52">
        <v>2864057.6627828926</v>
      </c>
      <c r="N8" s="52">
        <v>4180240.4846824259</v>
      </c>
      <c r="O8" s="52">
        <v>3561986.3512101322</v>
      </c>
      <c r="P8" s="52">
        <v>4142233.2403566539</v>
      </c>
      <c r="Q8" s="52">
        <v>4760416.136403352</v>
      </c>
      <c r="R8" s="52">
        <v>4390683.0299627185</v>
      </c>
      <c r="S8" s="52">
        <v>4406912.9180191308</v>
      </c>
      <c r="T8" s="52">
        <v>2744425.8039698452</v>
      </c>
      <c r="U8" s="52">
        <v>3050203.1585122719</v>
      </c>
      <c r="V8" s="52">
        <v>2775954.9680827856</v>
      </c>
      <c r="W8" s="52">
        <v>3315455.3796437457</v>
      </c>
      <c r="X8" s="52">
        <v>2537125.3104483038</v>
      </c>
      <c r="Y8" s="52">
        <v>1710109.6836496219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3446659.1585122645</v>
      </c>
      <c r="D9" s="36">
        <v>3468828.9680827856</v>
      </c>
      <c r="E9" s="36">
        <v>3491141.3796437383</v>
      </c>
      <c r="F9" s="36">
        <v>3513597.3104483038</v>
      </c>
      <c r="G9" s="36">
        <v>3536197.6836496219</v>
      </c>
      <c r="H9" s="36">
        <v>3558943.4283388257</v>
      </c>
      <c r="I9" s="36">
        <v>3581835.4795831814</v>
      </c>
      <c r="J9" s="36">
        <v>3604874.7784645855</v>
      </c>
      <c r="K9" s="36">
        <v>3628062.272118181</v>
      </c>
      <c r="L9" s="36">
        <v>3651398.9137713537</v>
      </c>
      <c r="M9" s="36">
        <v>3674885.6627828926</v>
      </c>
      <c r="N9" s="36">
        <v>3698523.4846824259</v>
      </c>
      <c r="O9" s="36">
        <v>3722313.3512101322</v>
      </c>
      <c r="P9" s="36">
        <v>3746256.2403566539</v>
      </c>
      <c r="Q9" s="36">
        <v>3770353.136403352</v>
      </c>
      <c r="R9" s="36">
        <v>3794605.0299627185</v>
      </c>
      <c r="S9" s="36">
        <v>3819012.9180191308</v>
      </c>
      <c r="T9" s="36">
        <v>3843577.8039698452</v>
      </c>
      <c r="U9" s="36">
        <v>2882270.1585122719</v>
      </c>
      <c r="V9" s="36">
        <v>2941623.9680827856</v>
      </c>
      <c r="W9" s="36">
        <v>2849415.3796437457</v>
      </c>
      <c r="X9" s="36">
        <v>2642218.3104483038</v>
      </c>
      <c r="Y9" s="36">
        <v>2510069.6836496219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8759.9999999999964</v>
      </c>
      <c r="E11" s="54">
        <v>8759.9999999999945</v>
      </c>
      <c r="F11" s="54">
        <v>8759.9999999999909</v>
      </c>
      <c r="G11" s="54">
        <v>8759.9999999999927</v>
      </c>
      <c r="H11" s="54">
        <v>8759.9999999999982</v>
      </c>
      <c r="I11" s="54">
        <v>8759.9999999999982</v>
      </c>
      <c r="J11" s="54">
        <v>8759.9999999999964</v>
      </c>
      <c r="K11" s="54">
        <v>8759.9999999999945</v>
      </c>
      <c r="L11" s="54">
        <v>8759.9999999999964</v>
      </c>
      <c r="M11" s="54">
        <v>8759.9999999999927</v>
      </c>
      <c r="N11" s="54">
        <v>8759.9999999999964</v>
      </c>
      <c r="O11" s="54">
        <v>8759.9999999999964</v>
      </c>
      <c r="P11" s="54">
        <v>8759.9999999999909</v>
      </c>
      <c r="Q11" s="54">
        <v>8759.9999999999927</v>
      </c>
      <c r="R11" s="54">
        <v>8759.9999999999945</v>
      </c>
      <c r="S11" s="54">
        <v>8759.9999999999964</v>
      </c>
      <c r="T11" s="54">
        <v>8759.9999999999982</v>
      </c>
      <c r="U11" s="54">
        <v>8759.9999999999982</v>
      </c>
      <c r="V11" s="54">
        <v>8760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45.874726216899859</v>
      </c>
      <c r="C13" s="35">
        <v>45.51003830918004</v>
      </c>
      <c r="D13" s="35">
        <v>45.041294084166267</v>
      </c>
      <c r="E13" s="35">
        <v>44.526106121962201</v>
      </c>
      <c r="F13" s="35">
        <v>43.985790665364185</v>
      </c>
      <c r="G13" s="35">
        <v>43.409051428798293</v>
      </c>
      <c r="H13" s="35">
        <v>42.713435242253404</v>
      </c>
      <c r="I13" s="35">
        <v>41.965869550314729</v>
      </c>
      <c r="J13" s="35">
        <v>41.063963233663088</v>
      </c>
      <c r="K13" s="35">
        <v>40.131976096456604</v>
      </c>
      <c r="L13" s="35">
        <v>39.035728929015143</v>
      </c>
      <c r="M13" s="35">
        <v>38.070287265577811</v>
      </c>
      <c r="N13" s="35">
        <v>36.808264843506869</v>
      </c>
      <c r="O13" s="35">
        <v>35.573267766107683</v>
      </c>
      <c r="P13" s="35">
        <v>34.140533414585015</v>
      </c>
      <c r="Q13" s="35">
        <v>32.521926459622527</v>
      </c>
      <c r="R13" s="35">
        <v>30.955234931715786</v>
      </c>
      <c r="S13" s="35">
        <v>29.380039170930299</v>
      </c>
      <c r="T13" s="35">
        <v>27.977189718238137</v>
      </c>
      <c r="U13" s="35">
        <v>27.162923367424614</v>
      </c>
      <c r="V13" s="35">
        <v>26.462375193533685</v>
      </c>
      <c r="W13" s="35">
        <v>25.741510473520982</v>
      </c>
      <c r="X13" s="35">
        <v>25.14278344229481</v>
      </c>
      <c r="Y13" s="35">
        <v>24.655157499928556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37.652091166715984</v>
      </c>
      <c r="D14" s="36">
        <v>35.668547332873658</v>
      </c>
      <c r="E14" s="36">
        <v>34.523871514691429</v>
      </c>
      <c r="F14" s="36">
        <v>33.447389608280162</v>
      </c>
      <c r="G14" s="36">
        <v>32.419505230028918</v>
      </c>
      <c r="H14" s="36">
        <v>31.637800341169481</v>
      </c>
      <c r="I14" s="36">
        <v>31.049681132063338</v>
      </c>
      <c r="J14" s="36">
        <v>30.272074878683554</v>
      </c>
      <c r="K14" s="36">
        <v>29.476922807023183</v>
      </c>
      <c r="L14" s="36">
        <v>28.383818787181383</v>
      </c>
      <c r="M14" s="36">
        <v>27.756127766722614</v>
      </c>
      <c r="N14" s="36">
        <v>26.868595342219365</v>
      </c>
      <c r="O14" s="36">
        <v>25.5438787541202</v>
      </c>
      <c r="P14" s="36">
        <v>24.063787051355391</v>
      </c>
      <c r="Q14" s="36">
        <v>22.624950330725298</v>
      </c>
      <c r="R14" s="36">
        <v>22.011263299154844</v>
      </c>
      <c r="S14" s="36">
        <v>21.585533265009964</v>
      </c>
      <c r="T14" s="36">
        <v>21.153640349329422</v>
      </c>
      <c r="U14" s="36">
        <v>20.713943250543736</v>
      </c>
      <c r="V14" s="36">
        <v>20.709218088360238</v>
      </c>
      <c r="W14" s="36">
        <v>19.963686237179267</v>
      </c>
      <c r="X14" s="36">
        <v>19.2181543859983</v>
      </c>
      <c r="Y14" s="36">
        <v>18.472622534817329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1.7188657642492964</v>
      </c>
      <c r="C16" s="44">
        <f>C7/RES_summary!C$6</f>
        <v>1.6959975986014391</v>
      </c>
      <c r="D16" s="44">
        <f>D7/RES_summary!D$6</f>
        <v>1.6725338072027585</v>
      </c>
      <c r="E16" s="44">
        <f>E7/RES_summary!E$6</f>
        <v>1.6480000018592946</v>
      </c>
      <c r="F16" s="44">
        <f>F7/RES_summary!F$6</f>
        <v>1.6197279893927041</v>
      </c>
      <c r="G16" s="44">
        <f>G7/RES_summary!G$6</f>
        <v>1.5881439970120848</v>
      </c>
      <c r="H16" s="44">
        <f>H7/RES_summary!H$6</f>
        <v>1.5568959874607131</v>
      </c>
      <c r="I16" s="44">
        <f>I7/RES_summary!I$6</f>
        <v>1.5296319909407372</v>
      </c>
      <c r="J16" s="44">
        <f>J7/RES_summary!J$6</f>
        <v>1.5100000049989153</v>
      </c>
      <c r="K16" s="44">
        <f>K7/RES_summary!K$6</f>
        <v>1.4998721411495839</v>
      </c>
      <c r="L16" s="44">
        <f>L7/RES_summary!L$6</f>
        <v>1.4965204327761212</v>
      </c>
      <c r="M16" s="44">
        <f>M7/RES_summary!M$6</f>
        <v>1.4973228678907333</v>
      </c>
      <c r="N16" s="44">
        <f>N7/RES_summary!N$6</f>
        <v>1.4999914465833377</v>
      </c>
      <c r="O16" s="44">
        <f>O7/RES_summary!O$6</f>
        <v>1.5019999969365061</v>
      </c>
      <c r="P16" s="44">
        <f>P7/RES_summary!P$6</f>
        <v>1.5043989384242065</v>
      </c>
      <c r="Q16" s="44">
        <f>Q7/RES_summary!Q$6</f>
        <v>1.5089769494265157</v>
      </c>
      <c r="R16" s="44">
        <f>R7/RES_summary!R$6</f>
        <v>1.5138094936674131</v>
      </c>
      <c r="S16" s="44">
        <f>S7/RES_summary!S$6</f>
        <v>1.5149999987857732</v>
      </c>
      <c r="T16" s="44">
        <f>T7/RES_summary!T$6</f>
        <v>1.4790000090014837</v>
      </c>
      <c r="U16" s="44">
        <f>U7/RES_summary!U$6</f>
        <v>1.4790000076532164</v>
      </c>
      <c r="V16" s="44">
        <f>V7/RES_summary!V$6</f>
        <v>1.47800001162365</v>
      </c>
      <c r="W16" s="44">
        <f>W7/RES_summary!W$6</f>
        <v>1.4889999913439393</v>
      </c>
      <c r="X16" s="44">
        <f>X7/RES_summary!X$6</f>
        <v>1.4850000030109762</v>
      </c>
      <c r="Y16" s="44">
        <f>Y7/RES_summary!Y$6</f>
        <v>1.4809999953026223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78.852496338538813</v>
      </c>
      <c r="C17" s="52">
        <f t="shared" si="4"/>
        <v>77.184915684628848</v>
      </c>
      <c r="D17" s="52">
        <f t="shared" si="4"/>
        <v>75.333087075929683</v>
      </c>
      <c r="E17" s="52">
        <f t="shared" si="4"/>
        <v>73.379022971780856</v>
      </c>
      <c r="F17" s="52">
        <f t="shared" si="4"/>
        <v>71.24501627625871</v>
      </c>
      <c r="G17" s="52">
        <f t="shared" si="4"/>
        <v>68.939824442634873</v>
      </c>
      <c r="H17" s="52">
        <f t="shared" si="4"/>
        <v>66.500375939327341</v>
      </c>
      <c r="I17" s="52">
        <f t="shared" si="4"/>
        <v>64.192336591807177</v>
      </c>
      <c r="J17" s="52">
        <f t="shared" si="4"/>
        <v>62.006584688106535</v>
      </c>
      <c r="K17" s="52">
        <f t="shared" si="4"/>
        <v>60.192832916356288</v>
      </c>
      <c r="L17" s="52">
        <f t="shared" si="4"/>
        <v>58.417765950581099</v>
      </c>
      <c r="M17" s="52">
        <f t="shared" si="4"/>
        <v>57.003511709919032</v>
      </c>
      <c r="N17" s="52">
        <f t="shared" si="4"/>
        <v>55.212082428834485</v>
      </c>
      <c r="O17" s="52">
        <f t="shared" si="4"/>
        <v>53.431048075715253</v>
      </c>
      <c r="P17" s="52">
        <f t="shared" si="4"/>
        <v>51.360982226137843</v>
      </c>
      <c r="Q17" s="52">
        <f t="shared" si="4"/>
        <v>49.074837378514687</v>
      </c>
      <c r="R17" s="52">
        <f t="shared" ref="R17:V17" si="5">R13*R16</f>
        <v>46.860328518336495</v>
      </c>
      <c r="S17" s="52">
        <f t="shared" si="5"/>
        <v>44.510759308285373</v>
      </c>
      <c r="T17" s="52">
        <f t="shared" si="5"/>
        <v>41.378263845110418</v>
      </c>
      <c r="U17" s="52">
        <f t="shared" si="5"/>
        <v>40.173963868304732</v>
      </c>
      <c r="V17" s="52">
        <f t="shared" si="5"/>
        <v>39.111390843632172</v>
      </c>
      <c r="W17" s="52">
        <f t="shared" ref="W17:Y17" si="6">W13*W16</f>
        <v>38.329108872252668</v>
      </c>
      <c r="X17" s="52">
        <f t="shared" si="6"/>
        <v>37.337033487512116</v>
      </c>
      <c r="Y17" s="52">
        <f t="shared" si="6"/>
        <v>36.514288141579605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690.74786792559951</v>
      </c>
      <c r="C18" s="36">
        <f>C3*11630*1000/RES_summary!C$6</f>
        <v>676.13986139734823</v>
      </c>
      <c r="D18" s="36">
        <f>D3*11630*1000/RES_summary!D$6</f>
        <v>659.91784278514376</v>
      </c>
      <c r="E18" s="36">
        <f>E3*11630*1000/RES_summary!E$6</f>
        <v>642.80024123279975</v>
      </c>
      <c r="F18" s="36">
        <f>F3*11630*1000/RES_summary!F$6</f>
        <v>624.10634258002563</v>
      </c>
      <c r="G18" s="36">
        <f>G3*11630*1000/RES_summary!G$6</f>
        <v>603.91286211748104</v>
      </c>
      <c r="H18" s="36">
        <f>H3*11630*1000/RES_summary!H$6</f>
        <v>582.5432932285072</v>
      </c>
      <c r="I18" s="36">
        <f>I3*11630*1000/RES_summary!I$6</f>
        <v>562.32486854423075</v>
      </c>
      <c r="J18" s="36">
        <f>J3*11630*1000/RES_summary!J$6</f>
        <v>543.17768186781302</v>
      </c>
      <c r="K18" s="36">
        <f>K3*11630*1000/RES_summary!K$6</f>
        <v>527.28921634728067</v>
      </c>
      <c r="L18" s="36">
        <f>L3*11630*1000/RES_summary!L$6</f>
        <v>511.73962972709012</v>
      </c>
      <c r="M18" s="36">
        <f>M3*11630*1000/RES_summary!M$6</f>
        <v>499.35076257889034</v>
      </c>
      <c r="N18" s="36">
        <f>N3*11630*1000/RES_summary!N$6</f>
        <v>483.65784207658982</v>
      </c>
      <c r="O18" s="36">
        <f>O3*11630*1000/RES_summary!O$6</f>
        <v>468.05598114326534</v>
      </c>
      <c r="P18" s="36">
        <f>P3*11630*1000/RES_summary!P$6</f>
        <v>449.92220430096705</v>
      </c>
      <c r="Q18" s="36">
        <f>Q3*11630*1000/RES_summary!Q$6</f>
        <v>429.8955754357882</v>
      </c>
      <c r="R18" s="36">
        <f>R3*11630*1000/RES_summary!R$6</f>
        <v>410.49647782062743</v>
      </c>
      <c r="S18" s="36">
        <f>S3*11630*1000/RES_summary!S$6</f>
        <v>389.91425154057976</v>
      </c>
      <c r="T18" s="36">
        <f>T3*11630*1000/RES_summary!T$6</f>
        <v>362.47359128316731</v>
      </c>
      <c r="U18" s="36">
        <f>U3*11630*1000/RES_summary!U$6</f>
        <v>351.92392348634939</v>
      </c>
      <c r="V18" s="36">
        <f>V3*11630*1000/RES_summary!V$6</f>
        <v>342.61578379021796</v>
      </c>
      <c r="W18" s="36">
        <f>W3*11630*1000/RES_summary!W$6</f>
        <v>335.76299372093325</v>
      </c>
      <c r="X18" s="36">
        <f>X3*11630*1000/RES_summary!X$6</f>
        <v>327.07241335060604</v>
      </c>
      <c r="Y18" s="36">
        <f>Y3*11630*1000/RES_summary!Y$6</f>
        <v>319.8651641202373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777.96354812293384</v>
      </c>
      <c r="C3" s="49">
        <f t="shared" ref="C3:W3" si="0">C5*C11/11630</f>
        <v>759.59470635602145</v>
      </c>
      <c r="D3" s="49">
        <f t="shared" si="0"/>
        <v>752.09881329375298</v>
      </c>
      <c r="E3" s="49">
        <f t="shared" si="0"/>
        <v>748.97226117556261</v>
      </c>
      <c r="F3" s="49">
        <f t="shared" si="0"/>
        <v>740.41124422569544</v>
      </c>
      <c r="G3" s="49">
        <f t="shared" si="0"/>
        <v>727.08175746396341</v>
      </c>
      <c r="H3" s="49">
        <f t="shared" si="0"/>
        <v>722.47768005378634</v>
      </c>
      <c r="I3" s="49">
        <f t="shared" si="0"/>
        <v>704.87421757184541</v>
      </c>
      <c r="J3" s="49">
        <f t="shared" si="0"/>
        <v>683.52653190819319</v>
      </c>
      <c r="K3" s="49">
        <f t="shared" si="0"/>
        <v>666.74698585333181</v>
      </c>
      <c r="L3" s="49">
        <f t="shared" si="0"/>
        <v>646.38450343994032</v>
      </c>
      <c r="M3" s="49">
        <f t="shared" si="0"/>
        <v>619.25829190370064</v>
      </c>
      <c r="N3" s="49">
        <f t="shared" si="0"/>
        <v>600.12079554247077</v>
      </c>
      <c r="O3" s="49">
        <f t="shared" si="0"/>
        <v>573.08430538777679</v>
      </c>
      <c r="P3" s="49">
        <f t="shared" si="0"/>
        <v>545.34999496430908</v>
      </c>
      <c r="Q3" s="49">
        <f t="shared" si="0"/>
        <v>530.50503752103998</v>
      </c>
      <c r="R3" s="49">
        <f t="shared" si="0"/>
        <v>525.57638967410446</v>
      </c>
      <c r="S3" s="49">
        <f t="shared" si="0"/>
        <v>516.53337754818415</v>
      </c>
      <c r="T3" s="49">
        <f t="shared" si="0"/>
        <v>497.06712714495433</v>
      </c>
      <c r="U3" s="49">
        <f t="shared" si="0"/>
        <v>483.57340260792887</v>
      </c>
      <c r="V3" s="49">
        <f t="shared" si="0"/>
        <v>474.47558131848132</v>
      </c>
      <c r="W3" s="49">
        <f t="shared" si="0"/>
        <v>465.56757442994245</v>
      </c>
      <c r="X3" s="49">
        <f t="shared" ref="X3:Y3" si="1">X5*X11/11630</f>
        <v>455.65497883407642</v>
      </c>
      <c r="Y3" s="49">
        <f t="shared" si="1"/>
        <v>441.4969183875923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21326.706746039628</v>
      </c>
      <c r="C5" s="49">
        <f t="shared" ref="C5:W5" si="2">C7*C13/1000000</f>
        <v>21301.716433517548</v>
      </c>
      <c r="D5" s="49">
        <f t="shared" si="2"/>
        <v>21191.826365783152</v>
      </c>
      <c r="E5" s="49">
        <f t="shared" si="2"/>
        <v>21005.1659573416</v>
      </c>
      <c r="F5" s="49">
        <f t="shared" si="2"/>
        <v>20744.728923504834</v>
      </c>
      <c r="G5" s="49">
        <f t="shared" si="2"/>
        <v>20425.111854020346</v>
      </c>
      <c r="H5" s="49">
        <f t="shared" si="2"/>
        <v>20134.718561850426</v>
      </c>
      <c r="I5" s="49">
        <f t="shared" si="2"/>
        <v>19766.070713002275</v>
      </c>
      <c r="J5" s="49">
        <f t="shared" si="2"/>
        <v>19412.702817529906</v>
      </c>
      <c r="K5" s="49">
        <f t="shared" si="2"/>
        <v>18883.086557568309</v>
      </c>
      <c r="L5" s="49">
        <f t="shared" si="2"/>
        <v>18373.413595140475</v>
      </c>
      <c r="M5" s="49">
        <f t="shared" si="2"/>
        <v>17563.334620748916</v>
      </c>
      <c r="N5" s="49">
        <f t="shared" si="2"/>
        <v>16990.82392536075</v>
      </c>
      <c r="O5" s="49">
        <f t="shared" si="2"/>
        <v>16254.999682459849</v>
      </c>
      <c r="P5" s="49">
        <f t="shared" si="2"/>
        <v>15625.494772125086</v>
      </c>
      <c r="Q5" s="49">
        <f t="shared" si="2"/>
        <v>15095.222200641396</v>
      </c>
      <c r="R5" s="49">
        <f t="shared" si="2"/>
        <v>14740.472220292326</v>
      </c>
      <c r="S5" s="49">
        <f t="shared" si="2"/>
        <v>14461.383929897182</v>
      </c>
      <c r="T5" s="49">
        <f t="shared" si="2"/>
        <v>13954.768510825532</v>
      </c>
      <c r="U5" s="49">
        <f t="shared" si="2"/>
        <v>13705.340654968262</v>
      </c>
      <c r="V5" s="49">
        <f t="shared" si="2"/>
        <v>13370.029536126518</v>
      </c>
      <c r="W5" s="49">
        <f t="shared" si="2"/>
        <v>13045.405674176442</v>
      </c>
      <c r="X5" s="49">
        <f t="shared" ref="X5:Y5" si="3">X7*X13/1000000</f>
        <v>12768.718778053462</v>
      </c>
      <c r="Y5" s="49">
        <f t="shared" si="3"/>
        <v>12372.488215438199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35291779</v>
      </c>
      <c r="C7" s="35">
        <v>35614258</v>
      </c>
      <c r="D7" s="35">
        <v>35942495</v>
      </c>
      <c r="E7" s="35">
        <v>36207278</v>
      </c>
      <c r="F7" s="35">
        <v>36395654</v>
      </c>
      <c r="G7" s="35">
        <v>36557494</v>
      </c>
      <c r="H7" s="35">
        <v>36912760</v>
      </c>
      <c r="I7" s="35">
        <v>37188827</v>
      </c>
      <c r="J7" s="35">
        <v>37606431</v>
      </c>
      <c r="K7" s="35">
        <v>37700673</v>
      </c>
      <c r="L7" s="35">
        <v>37935468</v>
      </c>
      <c r="M7" s="35">
        <v>37440389</v>
      </c>
      <c r="N7" s="35">
        <v>37721303</v>
      </c>
      <c r="O7" s="35">
        <v>37633501</v>
      </c>
      <c r="P7" s="35">
        <v>37945206</v>
      </c>
      <c r="Q7" s="35">
        <v>38648385</v>
      </c>
      <c r="R7" s="35">
        <v>39152603</v>
      </c>
      <c r="S7" s="35">
        <v>39696045</v>
      </c>
      <c r="T7" s="35">
        <v>39365732</v>
      </c>
      <c r="U7" s="35">
        <v>39806009</v>
      </c>
      <c r="V7" s="35">
        <v>39849961</v>
      </c>
      <c r="W7" s="35">
        <v>39897825</v>
      </c>
      <c r="X7" s="35">
        <v>39978728</v>
      </c>
      <c r="Y7" s="35">
        <v>39607630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2469902.790417023</v>
      </c>
      <c r="D8" s="52">
        <v>2503385.2573165894</v>
      </c>
      <c r="E8" s="52">
        <v>2468013.6629091576</v>
      </c>
      <c r="F8" s="52">
        <v>2420051.6283875704</v>
      </c>
      <c r="G8" s="52">
        <v>2422327.8346069008</v>
      </c>
      <c r="H8" s="52">
        <v>2644938.0228547454</v>
      </c>
      <c r="I8" s="52">
        <v>2595299.9956314191</v>
      </c>
      <c r="J8" s="52">
        <v>2766779.6174402609</v>
      </c>
      <c r="K8" s="52">
        <v>2473746.8155881166</v>
      </c>
      <c r="L8" s="52">
        <v>2645020.5809962004</v>
      </c>
      <c r="M8" s="52">
        <v>1946263.9690213352</v>
      </c>
      <c r="N8" s="52">
        <v>2753776.1002879068</v>
      </c>
      <c r="O8" s="52">
        <v>2416986.1615304872</v>
      </c>
      <c r="P8" s="52">
        <v>2848831.4064473361</v>
      </c>
      <c r="Q8" s="52">
        <v>3273061.1565649658</v>
      </c>
      <c r="R8" s="52">
        <v>2974120.790417023</v>
      </c>
      <c r="S8" s="52">
        <v>3046827.2573165894</v>
      </c>
      <c r="T8" s="52">
        <v>2137700.6629091576</v>
      </c>
      <c r="U8" s="52">
        <v>2860328.6283875704</v>
      </c>
      <c r="V8" s="52">
        <v>2466279.8346069008</v>
      </c>
      <c r="W8" s="52">
        <v>2692802.0228547454</v>
      </c>
      <c r="X8" s="52">
        <v>2676202.9956314191</v>
      </c>
      <c r="Y8" s="52">
        <v>2395681.6174402609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2147423.790417023</v>
      </c>
      <c r="D9" s="36">
        <v>2175148.2573165894</v>
      </c>
      <c r="E9" s="36">
        <v>2203230.6629091576</v>
      </c>
      <c r="F9" s="36">
        <v>2231675.6283875704</v>
      </c>
      <c r="G9" s="36">
        <v>2260487.8346069008</v>
      </c>
      <c r="H9" s="36">
        <v>2289672.0228547454</v>
      </c>
      <c r="I9" s="36">
        <v>2319232.9956314191</v>
      </c>
      <c r="J9" s="36">
        <v>2349175.6174402609</v>
      </c>
      <c r="K9" s="36">
        <v>2379504.8155881166</v>
      </c>
      <c r="L9" s="36">
        <v>2410225.5809962004</v>
      </c>
      <c r="M9" s="36">
        <v>2441342.9690213352</v>
      </c>
      <c r="N9" s="36">
        <v>2472862.1002879068</v>
      </c>
      <c r="O9" s="36">
        <v>2504788.1615304872</v>
      </c>
      <c r="P9" s="36">
        <v>2537126.4064473361</v>
      </c>
      <c r="Q9" s="36">
        <v>2569882.1565649658</v>
      </c>
      <c r="R9" s="36">
        <v>2469902.790417023</v>
      </c>
      <c r="S9" s="36">
        <v>2503385.2573165894</v>
      </c>
      <c r="T9" s="36">
        <v>2468013.6629091576</v>
      </c>
      <c r="U9" s="36">
        <v>2420051.6283875704</v>
      </c>
      <c r="V9" s="36">
        <v>2422327.8346069008</v>
      </c>
      <c r="W9" s="36">
        <v>2644938.0228547454</v>
      </c>
      <c r="X9" s="36">
        <v>2595299.9956314191</v>
      </c>
      <c r="Y9" s="36">
        <v>2766779.6174402609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424.24346958068816</v>
      </c>
      <c r="C11" s="54">
        <v>414.71242293979583</v>
      </c>
      <c r="D11" s="54">
        <v>412.74919148683301</v>
      </c>
      <c r="E11" s="54">
        <v>414.68595940454043</v>
      </c>
      <c r="F11" s="54">
        <v>415.09256650676963</v>
      </c>
      <c r="G11" s="54">
        <v>413.99826349746422</v>
      </c>
      <c r="H11" s="54">
        <v>417.30980213181255</v>
      </c>
      <c r="I11" s="54">
        <v>414.73529410010963</v>
      </c>
      <c r="J11" s="54">
        <v>409.4954546418889</v>
      </c>
      <c r="K11" s="54">
        <v>410.64618444839738</v>
      </c>
      <c r="L11" s="54">
        <v>409.1483455744322</v>
      </c>
      <c r="M11" s="54">
        <v>410.05732056894215</v>
      </c>
      <c r="N11" s="54">
        <v>410.77495022130006</v>
      </c>
      <c r="O11" s="54">
        <v>410.02587522974602</v>
      </c>
      <c r="P11" s="54">
        <v>405.90205519439934</v>
      </c>
      <c r="Q11" s="54">
        <v>408.7236017040903</v>
      </c>
      <c r="R11" s="54">
        <v>414.67147867184246</v>
      </c>
      <c r="S11" s="54">
        <v>415.40168008858694</v>
      </c>
      <c r="T11" s="54">
        <v>414.25916053077077</v>
      </c>
      <c r="U11" s="54">
        <v>410.34796681916083</v>
      </c>
      <c r="V11" s="54">
        <v>412.72541663603698</v>
      </c>
      <c r="W11" s="54">
        <v>415.05423639974708</v>
      </c>
      <c r="X11" s="54">
        <v>415.01950947095418</v>
      </c>
      <c r="Y11" s="54">
        <v>415.00214600655772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604.29673284646901</v>
      </c>
      <c r="C13" s="35">
        <v>598.12326943657081</v>
      </c>
      <c r="D13" s="35">
        <v>589.60365344095214</v>
      </c>
      <c r="E13" s="35">
        <v>580.13656694495501</v>
      </c>
      <c r="F13" s="35">
        <v>569.97818815138839</v>
      </c>
      <c r="G13" s="35">
        <v>558.71203463837946</v>
      </c>
      <c r="H13" s="35">
        <v>545.46770715195578</v>
      </c>
      <c r="I13" s="35">
        <v>531.50562433717721</v>
      </c>
      <c r="J13" s="35">
        <v>516.20699708328891</v>
      </c>
      <c r="K13" s="35">
        <v>500.86868628494534</v>
      </c>
      <c r="L13" s="35">
        <v>484.33338413382631</v>
      </c>
      <c r="M13" s="35">
        <v>469.10128579991294</v>
      </c>
      <c r="N13" s="35">
        <v>450.43046167733786</v>
      </c>
      <c r="O13" s="35">
        <v>431.9289795137542</v>
      </c>
      <c r="P13" s="35">
        <v>411.79101181121763</v>
      </c>
      <c r="Q13" s="35">
        <v>390.5783437171151</v>
      </c>
      <c r="R13" s="35">
        <v>376.48766852850946</v>
      </c>
      <c r="S13" s="35">
        <v>364.30289037351662</v>
      </c>
      <c r="T13" s="35">
        <v>354.49025845183144</v>
      </c>
      <c r="U13" s="35">
        <v>344.30330995926425</v>
      </c>
      <c r="V13" s="35">
        <v>335.50922511885312</v>
      </c>
      <c r="W13" s="35">
        <v>326.97034673384928</v>
      </c>
      <c r="X13" s="35">
        <v>319.38781989395619</v>
      </c>
      <c r="Y13" s="35">
        <v>312.37638342506733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515.27974015885241</v>
      </c>
      <c r="D14" s="36">
        <v>481.16641819240994</v>
      </c>
      <c r="E14" s="36">
        <v>463.83239285322441</v>
      </c>
      <c r="F14" s="36">
        <v>449.6421664755776</v>
      </c>
      <c r="G14" s="36">
        <v>431.97635293550832</v>
      </c>
      <c r="H14" s="36">
        <v>413.3359727466119</v>
      </c>
      <c r="I14" s="36">
        <v>397.97213226224949</v>
      </c>
      <c r="J14" s="36">
        <v>385.36905805884663</v>
      </c>
      <c r="K14" s="36">
        <v>367.18014962852965</v>
      </c>
      <c r="L14" s="36">
        <v>357.96261412625796</v>
      </c>
      <c r="M14" s="36">
        <v>341.79156380325441</v>
      </c>
      <c r="N14" s="36">
        <v>334.75190393993734</v>
      </c>
      <c r="O14" s="36">
        <v>321.81030738378632</v>
      </c>
      <c r="P14" s="36">
        <v>317.20806147205411</v>
      </c>
      <c r="Q14" s="36">
        <v>312.4594288370298</v>
      </c>
      <c r="R14" s="36">
        <v>308.64277290698971</v>
      </c>
      <c r="S14" s="36">
        <v>303.74437047626867</v>
      </c>
      <c r="T14" s="36">
        <v>298.51198292727105</v>
      </c>
      <c r="U14" s="36">
        <v>293.22833502053828</v>
      </c>
      <c r="V14" s="36">
        <v>288.31976598440309</v>
      </c>
      <c r="W14" s="36">
        <v>285.43656832455906</v>
      </c>
      <c r="X14" s="36">
        <v>282.55337066471503</v>
      </c>
      <c r="Y14" s="36">
        <v>279.670173004871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0.92541332214397465</v>
      </c>
      <c r="C16" s="44">
        <f>C7/RES_summary!C$6</f>
        <v>0.9294473560253701</v>
      </c>
      <c r="D16" s="44">
        <f>D7/RES_summary!D$6</f>
        <v>0.93260207080371438</v>
      </c>
      <c r="E16" s="44">
        <f>E7/RES_summary!E$6</f>
        <v>0.93500001200794502</v>
      </c>
      <c r="F16" s="44">
        <f>F7/RES_summary!F$6</f>
        <v>0.93652837088317042</v>
      </c>
      <c r="G16" s="44">
        <f>G7/RES_summary!G$6</f>
        <v>0.93763468361726809</v>
      </c>
      <c r="H16" s="44">
        <f>H7/RES_summary!H$6</f>
        <v>0.93851319301893987</v>
      </c>
      <c r="I16" s="44">
        <f>I7/RES_summary!I$6</f>
        <v>0.9392657518685702</v>
      </c>
      <c r="J16" s="44">
        <f>J7/RES_summary!J$6</f>
        <v>0.93995680437345097</v>
      </c>
      <c r="K16" s="44">
        <f>K7/RES_summary!K$6</f>
        <v>0.94065073854859882</v>
      </c>
      <c r="L16" s="44">
        <f>L7/RES_summary!L$6</f>
        <v>0.941404350998859</v>
      </c>
      <c r="M16" s="44">
        <f>M7/RES_summary!M$6</f>
        <v>0.94228619914387746</v>
      </c>
      <c r="N16" s="44">
        <f>N7/RES_summary!N$6</f>
        <v>0.94340941989277616</v>
      </c>
      <c r="O16" s="44">
        <f>O7/RES_summary!O$6</f>
        <v>0.94499999008131086</v>
      </c>
      <c r="P16" s="44">
        <f>P7/RES_summary!P$6</f>
        <v>0.94807268326224181</v>
      </c>
      <c r="Q16" s="44">
        <f>Q7/RES_summary!Q$6</f>
        <v>0.95291150669617819</v>
      </c>
      <c r="R16" s="44">
        <f>R7/RES_summary!R$6</f>
        <v>0.95909380455325421</v>
      </c>
      <c r="S16" s="44">
        <f>S7/RES_summary!S$6</f>
        <v>0.96399999805723724</v>
      </c>
      <c r="T16" s="44">
        <f>T7/RES_summary!T$6</f>
        <v>0.94999999155356751</v>
      </c>
      <c r="U16" s="44">
        <f>U7/RES_summary!U$6</f>
        <v>0.95799999123971469</v>
      </c>
      <c r="V16" s="44">
        <f>V7/RES_summary!V$6</f>
        <v>0.96100000142281194</v>
      </c>
      <c r="W16" s="44">
        <f>W7/RES_summary!W$6</f>
        <v>0.96199998982490909</v>
      </c>
      <c r="X16" s="44">
        <f>X7/RES_summary!X$6</f>
        <v>0.96299999217146182</v>
      </c>
      <c r="Y16" s="44">
        <f>Y7/RES_summary!Y$6</f>
        <v>0.96400000262858443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559.2242471042008</v>
      </c>
      <c r="C17" s="52">
        <f t="shared" si="4"/>
        <v>555.9240913550708</v>
      </c>
      <c r="D17" s="52">
        <f t="shared" si="4"/>
        <v>549.86558815246758</v>
      </c>
      <c r="E17" s="52">
        <f t="shared" si="4"/>
        <v>542.42769705978094</v>
      </c>
      <c r="F17" s="52">
        <f t="shared" si="4"/>
        <v>533.80074398836098</v>
      </c>
      <c r="G17" s="52">
        <f t="shared" si="4"/>
        <v>523.86778183131707</v>
      </c>
      <c r="H17" s="52">
        <f t="shared" si="4"/>
        <v>511.92863952790202</v>
      </c>
      <c r="I17" s="52">
        <f t="shared" si="4"/>
        <v>499.22502986543259</v>
      </c>
      <c r="J17" s="52">
        <f t="shared" si="4"/>
        <v>485.21227937362357</v>
      </c>
      <c r="K17" s="52">
        <f t="shared" si="4"/>
        <v>471.14249966980026</v>
      </c>
      <c r="L17" s="52">
        <f t="shared" si="4"/>
        <v>455.95355515758581</v>
      </c>
      <c r="M17" s="52">
        <f t="shared" si="4"/>
        <v>442.02766760990573</v>
      </c>
      <c r="N17" s="52">
        <f t="shared" si="4"/>
        <v>424.94034055305264</v>
      </c>
      <c r="O17" s="52">
        <f t="shared" si="4"/>
        <v>408.17288135632845</v>
      </c>
      <c r="P17" s="52">
        <f t="shared" si="4"/>
        <v>390.40780951113459</v>
      </c>
      <c r="Q17" s="52">
        <f t="shared" si="4"/>
        <v>372.18659799437393</v>
      </c>
      <c r="R17" s="52">
        <f t="shared" ref="R17:V17" si="5">R13*R16</f>
        <v>361.08699037639263</v>
      </c>
      <c r="S17" s="52">
        <f t="shared" si="5"/>
        <v>351.18798561231591</v>
      </c>
      <c r="T17" s="52">
        <f t="shared" si="5"/>
        <v>336.7657425350618</v>
      </c>
      <c r="U17" s="52">
        <f t="shared" si="5"/>
        <v>329.84256792477993</v>
      </c>
      <c r="V17" s="52">
        <f t="shared" si="5"/>
        <v>322.42436581658438</v>
      </c>
      <c r="W17" s="52">
        <f t="shared" ref="W17:Y17" si="6">W13*W16</f>
        <v>314.54547023101003</v>
      </c>
      <c r="X17" s="52">
        <f t="shared" si="6"/>
        <v>307.57046805754004</v>
      </c>
      <c r="Y17" s="52">
        <f t="shared" si="6"/>
        <v>301.13083444287258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237.24723486513435</v>
      </c>
      <c r="C18" s="36">
        <f>C3*11630*1000/RES_summary!C$6</f>
        <v>230.54862689646583</v>
      </c>
      <c r="D18" s="36">
        <f>D3*11630*1000/RES_summary!D$6</f>
        <v>226.95657693636286</v>
      </c>
      <c r="E18" s="36">
        <f>E3*11630*1000/RES_summary!E$6</f>
        <v>224.93714996283069</v>
      </c>
      <c r="F18" s="36">
        <f>F3*11630*1000/RES_summary!F$6</f>
        <v>221.57672082535188</v>
      </c>
      <c r="G18" s="36">
        <f>G3*11630*1000/RES_summary!G$6</f>
        <v>216.88035198043366</v>
      </c>
      <c r="H18" s="36">
        <f>H3*11630*1000/RES_summary!H$6</f>
        <v>213.6328392669968</v>
      </c>
      <c r="I18" s="36">
        <f>I3*11630*1000/RES_summary!I$6</f>
        <v>207.04623958337621</v>
      </c>
      <c r="J18" s="36">
        <f>J3*11630*1000/RES_summary!J$6</f>
        <v>198.69222293992922</v>
      </c>
      <c r="K18" s="36">
        <f>K3*11630*1000/RES_summary!K$6</f>
        <v>193.4728698208838</v>
      </c>
      <c r="L18" s="36">
        <f>L3*11630*1000/RES_summary!L$6</f>
        <v>186.55264275150685</v>
      </c>
      <c r="M18" s="36">
        <f>M3*11630*1000/RES_summary!M$6</f>
        <v>181.25668099745693</v>
      </c>
      <c r="N18" s="36">
        <f>N3*11630*1000/RES_summary!N$6</f>
        <v>174.55484723770246</v>
      </c>
      <c r="O18" s="36">
        <f>O3*11630*1000/RES_summary!O$6</f>
        <v>167.36144292317587</v>
      </c>
      <c r="P18" s="36">
        <f>P3*11630*1000/RES_summary!P$6</f>
        <v>158.4673322445131</v>
      </c>
      <c r="Q18" s="36">
        <f>Q3*11630*1000/RES_summary!Q$6</f>
        <v>152.12144683825284</v>
      </c>
      <c r="R18" s="36">
        <f>R3*11630*1000/RES_summary!R$6</f>
        <v>149.73247622854404</v>
      </c>
      <c r="S18" s="36">
        <f>S3*11630*1000/RES_summary!S$6</f>
        <v>145.88407925028253</v>
      </c>
      <c r="T18" s="36">
        <f>T3*11630*1000/RES_summary!T$6</f>
        <v>139.50829379809642</v>
      </c>
      <c r="U18" s="36">
        <f>U3*11630*1000/RES_summary!U$6</f>
        <v>135.35022711834441</v>
      </c>
      <c r="V18" s="36">
        <f>V3*11630*1000/RES_summary!V$6</f>
        <v>133.07273071525981</v>
      </c>
      <c r="W18" s="36">
        <f>W3*11630*1000/RES_summary!W$6</f>
        <v>130.55342995973126</v>
      </c>
      <c r="X18" s="36">
        <f>X3*11630*1000/RES_summary!X$6</f>
        <v>127.64774478099204</v>
      </c>
      <c r="Y18" s="36">
        <f>Y3*11630*1000/RES_summary!Y$6</f>
        <v>124.96994252253758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432.9944441940026</v>
      </c>
      <c r="C3" s="49">
        <f t="shared" ref="C3:W3" si="0">C5*C11/11630</f>
        <v>450.64617241872259</v>
      </c>
      <c r="D3" s="49">
        <f t="shared" si="0"/>
        <v>461.61918969053499</v>
      </c>
      <c r="E3" s="49">
        <f t="shared" si="0"/>
        <v>486.80713857588177</v>
      </c>
      <c r="F3" s="49">
        <f t="shared" si="0"/>
        <v>487.35803235905814</v>
      </c>
      <c r="G3" s="49">
        <f t="shared" si="0"/>
        <v>487.22787063353007</v>
      </c>
      <c r="H3" s="49">
        <f t="shared" si="0"/>
        <v>486.73434170947451</v>
      </c>
      <c r="I3" s="49">
        <f t="shared" si="0"/>
        <v>483.53074538950949</v>
      </c>
      <c r="J3" s="49">
        <f t="shared" si="0"/>
        <v>480.39504265354765</v>
      </c>
      <c r="K3" s="49">
        <f t="shared" si="0"/>
        <v>471.01568258150985</v>
      </c>
      <c r="L3" s="49">
        <f t="shared" si="0"/>
        <v>461.34859396024109</v>
      </c>
      <c r="M3" s="49">
        <f t="shared" si="0"/>
        <v>442.86879113012651</v>
      </c>
      <c r="N3" s="49">
        <f t="shared" si="0"/>
        <v>435.17693838205537</v>
      </c>
      <c r="O3" s="49">
        <f t="shared" si="0"/>
        <v>428.38218377826604</v>
      </c>
      <c r="P3" s="49">
        <f t="shared" si="0"/>
        <v>420.57471069515856</v>
      </c>
      <c r="Q3" s="49">
        <f t="shared" si="0"/>
        <v>412.92373460400211</v>
      </c>
      <c r="R3" s="49">
        <f t="shared" si="0"/>
        <v>413.50807424233511</v>
      </c>
      <c r="S3" s="49">
        <f t="shared" si="0"/>
        <v>407.75026626308573</v>
      </c>
      <c r="T3" s="49">
        <f t="shared" si="0"/>
        <v>392.65662071213274</v>
      </c>
      <c r="U3" s="49">
        <f t="shared" si="0"/>
        <v>376.23936723514146</v>
      </c>
      <c r="V3" s="49">
        <f t="shared" si="0"/>
        <v>357.14099912840828</v>
      </c>
      <c r="W3" s="49">
        <f t="shared" si="0"/>
        <v>343.05126932000007</v>
      </c>
      <c r="X3" s="49">
        <f t="shared" ref="X3:Y3" si="1">X5*X11/11630</f>
        <v>319.10054031506741</v>
      </c>
      <c r="Y3" s="49">
        <f t="shared" si="1"/>
        <v>300.61582281471772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18324.864736544179</v>
      </c>
      <c r="C5" s="49">
        <f t="shared" ref="C5:W5" si="2">C7*C13/1000000</f>
        <v>19152.129228612008</v>
      </c>
      <c r="D5" s="49">
        <f t="shared" si="2"/>
        <v>19876.722643311805</v>
      </c>
      <c r="E5" s="49">
        <f t="shared" si="2"/>
        <v>20435.940124966928</v>
      </c>
      <c r="F5" s="49">
        <f t="shared" si="2"/>
        <v>20731.870424108554</v>
      </c>
      <c r="G5" s="49">
        <f t="shared" si="2"/>
        <v>20880.097484319762</v>
      </c>
      <c r="H5" s="49">
        <f t="shared" si="2"/>
        <v>21036.214157849012</v>
      </c>
      <c r="I5" s="49">
        <f t="shared" si="2"/>
        <v>21095.963084741128</v>
      </c>
      <c r="J5" s="49">
        <f t="shared" si="2"/>
        <v>21222.312762806156</v>
      </c>
      <c r="K5" s="49">
        <f t="shared" si="2"/>
        <v>21137.172787694311</v>
      </c>
      <c r="L5" s="49">
        <f t="shared" si="2"/>
        <v>21047.795626822892</v>
      </c>
      <c r="M5" s="49">
        <f t="shared" si="2"/>
        <v>20486.658429905459</v>
      </c>
      <c r="N5" s="49">
        <f t="shared" si="2"/>
        <v>20177.376985457307</v>
      </c>
      <c r="O5" s="49">
        <f t="shared" si="2"/>
        <v>19680.031522404894</v>
      </c>
      <c r="P5" s="49">
        <f t="shared" si="2"/>
        <v>19292.956487290016</v>
      </c>
      <c r="Q5" s="49">
        <f t="shared" si="2"/>
        <v>18955.728933318267</v>
      </c>
      <c r="R5" s="49">
        <f t="shared" si="2"/>
        <v>18609.258540572566</v>
      </c>
      <c r="S5" s="49">
        <f t="shared" si="2"/>
        <v>18279.830566473753</v>
      </c>
      <c r="T5" s="49">
        <f t="shared" si="2"/>
        <v>17654.900667854912</v>
      </c>
      <c r="U5" s="49">
        <f t="shared" si="2"/>
        <v>17040.761087203125</v>
      </c>
      <c r="V5" s="49">
        <f t="shared" si="2"/>
        <v>16239.07226582745</v>
      </c>
      <c r="W5" s="49">
        <f t="shared" si="2"/>
        <v>15490.743185309306</v>
      </c>
      <c r="X5" s="49">
        <f t="shared" ref="X5:Y5" si="3">X7*X13/1000000</f>
        <v>14713.693554183996</v>
      </c>
      <c r="Y5" s="49">
        <f t="shared" si="3"/>
        <v>14009.372612024024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12407023</v>
      </c>
      <c r="C7" s="35">
        <v>13039638</v>
      </c>
      <c r="D7" s="35">
        <v>13639003</v>
      </c>
      <c r="E7" s="35">
        <v>14134392</v>
      </c>
      <c r="F7" s="35">
        <v>14475743</v>
      </c>
      <c r="G7" s="35">
        <v>14712287</v>
      </c>
      <c r="H7" s="35">
        <v>14963755</v>
      </c>
      <c r="I7" s="35">
        <v>15152911</v>
      </c>
      <c r="J7" s="35">
        <v>15403342</v>
      </c>
      <c r="K7" s="35">
        <v>15497721</v>
      </c>
      <c r="L7" s="35">
        <v>15602573</v>
      </c>
      <c r="M7" s="35">
        <v>15394748</v>
      </c>
      <c r="N7" s="35">
        <v>15527517</v>
      </c>
      <c r="O7" s="35">
        <v>15571110</v>
      </c>
      <c r="P7" s="35">
        <v>15878217</v>
      </c>
      <c r="Q7" s="35">
        <v>16411450</v>
      </c>
      <c r="R7" s="35">
        <v>16885847</v>
      </c>
      <c r="S7" s="35">
        <v>17377314</v>
      </c>
      <c r="T7" s="35">
        <v>17528110</v>
      </c>
      <c r="U7" s="35">
        <v>17700793</v>
      </c>
      <c r="V7" s="35">
        <v>17706486</v>
      </c>
      <c r="W7" s="35">
        <v>17709326</v>
      </c>
      <c r="X7" s="35">
        <v>17726809</v>
      </c>
      <c r="Y7" s="35">
        <v>17544044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1431977.4681086782</v>
      </c>
      <c r="D8" s="52">
        <v>1435210.0135114137</v>
      </c>
      <c r="E8" s="52">
        <v>1369381.6059637219</v>
      </c>
      <c r="F8" s="52">
        <v>1255232.2374679856</v>
      </c>
      <c r="G8" s="52">
        <v>1192134.3682675846</v>
      </c>
      <c r="H8" s="52">
        <v>1250671.0851358473</v>
      </c>
      <c r="I8" s="52">
        <v>1233962.2668892667</v>
      </c>
      <c r="J8" s="52">
        <v>1342921.7574546505</v>
      </c>
      <c r="K8" s="52">
        <v>1236730.5468349829</v>
      </c>
      <c r="L8" s="52">
        <v>1299339.9603344798</v>
      </c>
      <c r="M8" s="52">
        <v>1041178.8564198073</v>
      </c>
      <c r="N8" s="52">
        <v>1438776.8336115833</v>
      </c>
      <c r="O8" s="52">
        <v>1475570.4681086782</v>
      </c>
      <c r="P8" s="52">
        <v>1742317.0135114137</v>
      </c>
      <c r="Q8" s="52">
        <v>1902614.6059637219</v>
      </c>
      <c r="R8" s="52">
        <v>1729629.2374679856</v>
      </c>
      <c r="S8" s="52">
        <v>1683601.3682675846</v>
      </c>
      <c r="T8" s="52">
        <v>1401467.0851358473</v>
      </c>
      <c r="U8" s="52">
        <v>1406645.2668892667</v>
      </c>
      <c r="V8" s="52">
        <v>1348614.7574546505</v>
      </c>
      <c r="W8" s="52">
        <v>1239570.5468349829</v>
      </c>
      <c r="X8" s="52">
        <v>1316822.9603344798</v>
      </c>
      <c r="Y8" s="52">
        <v>858413.8564198073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799362.46810867824</v>
      </c>
      <c r="D9" s="36">
        <v>835845.01351141371</v>
      </c>
      <c r="E9" s="36">
        <v>873992.60596372187</v>
      </c>
      <c r="F9" s="36">
        <v>913881.2374679856</v>
      </c>
      <c r="G9" s="36">
        <v>955590.36826758459</v>
      </c>
      <c r="H9" s="36">
        <v>999203.08513584733</v>
      </c>
      <c r="I9" s="36">
        <v>1044806.2668892667</v>
      </c>
      <c r="J9" s="36">
        <v>1092490.7574546505</v>
      </c>
      <c r="K9" s="36">
        <v>1142351.5468349829</v>
      </c>
      <c r="L9" s="36">
        <v>1194487.9603344798</v>
      </c>
      <c r="M9" s="36">
        <v>1249003.8564198073</v>
      </c>
      <c r="N9" s="36">
        <v>1306007.8336115852</v>
      </c>
      <c r="O9" s="36">
        <v>1431977.4681086764</v>
      </c>
      <c r="P9" s="36">
        <v>1435210.0135114118</v>
      </c>
      <c r="Q9" s="36">
        <v>1369381.6059637219</v>
      </c>
      <c r="R9" s="36">
        <v>1255232.2374679856</v>
      </c>
      <c r="S9" s="36">
        <v>1192134.3682675846</v>
      </c>
      <c r="T9" s="36">
        <v>1250671.0851358473</v>
      </c>
      <c r="U9" s="36">
        <v>1233962.2668892667</v>
      </c>
      <c r="V9" s="36">
        <v>1342921.7574546486</v>
      </c>
      <c r="W9" s="36">
        <v>1236730.5468349829</v>
      </c>
      <c r="X9" s="36">
        <v>1299339.9603344798</v>
      </c>
      <c r="Y9" s="36">
        <v>1041178.8564198092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274.80286803611733</v>
      </c>
      <c r="C11" s="54">
        <v>273.65181816964849</v>
      </c>
      <c r="D11" s="54">
        <v>270.09639730055693</v>
      </c>
      <c r="E11" s="54">
        <v>277.03971468974282</v>
      </c>
      <c r="F11" s="54">
        <v>273.39423797211788</v>
      </c>
      <c r="G11" s="54">
        <v>271.38092337563427</v>
      </c>
      <c r="H11" s="54">
        <v>269.09406567193867</v>
      </c>
      <c r="I11" s="54">
        <v>266.56581386168091</v>
      </c>
      <c r="J11" s="54">
        <v>263.26039053822757</v>
      </c>
      <c r="K11" s="54">
        <v>259.16012720547485</v>
      </c>
      <c r="L11" s="54">
        <v>254.91905389464813</v>
      </c>
      <c r="M11" s="54">
        <v>251.4106465173852</v>
      </c>
      <c r="N11" s="54">
        <v>250.83080903087944</v>
      </c>
      <c r="O11" s="54">
        <v>253.15430982259039</v>
      </c>
      <c r="P11" s="54">
        <v>253.52692256404646</v>
      </c>
      <c r="Q11" s="54">
        <v>253.3430948679368</v>
      </c>
      <c r="R11" s="54">
        <v>258.4250679818</v>
      </c>
      <c r="S11" s="54">
        <v>259.41901263226328</v>
      </c>
      <c r="T11" s="54">
        <v>258.65886106041455</v>
      </c>
      <c r="U11" s="54">
        <v>256.77631524513475</v>
      </c>
      <c r="V11" s="54">
        <v>255.77506841963347</v>
      </c>
      <c r="W11" s="54">
        <v>257.55292786567094</v>
      </c>
      <c r="X11" s="54">
        <v>252.22349984371746</v>
      </c>
      <c r="Y11" s="54">
        <v>249.55878583274074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1476.9751564532587</v>
      </c>
      <c r="C13" s="35">
        <v>1468.762340535221</v>
      </c>
      <c r="D13" s="35">
        <v>1457.3442533381512</v>
      </c>
      <c r="E13" s="35">
        <v>1445.8308588701182</v>
      </c>
      <c r="F13" s="35">
        <v>1432.1800562574615</v>
      </c>
      <c r="G13" s="35">
        <v>1419.2285322003142</v>
      </c>
      <c r="H13" s="35">
        <v>1405.811185618116</v>
      </c>
      <c r="I13" s="35">
        <v>1392.2053052869596</v>
      </c>
      <c r="J13" s="35">
        <v>1377.7732626339243</v>
      </c>
      <c r="K13" s="35">
        <v>1363.8891026425313</v>
      </c>
      <c r="L13" s="35">
        <v>1348.9951706569739</v>
      </c>
      <c r="M13" s="35">
        <v>1330.7563352063612</v>
      </c>
      <c r="N13" s="35">
        <v>1299.4593395362122</v>
      </c>
      <c r="O13" s="35">
        <v>1263.881092767625</v>
      </c>
      <c r="P13" s="35">
        <v>1215.0581193902324</v>
      </c>
      <c r="Q13" s="35">
        <v>1155.0307214364525</v>
      </c>
      <c r="R13" s="35">
        <v>1102.0624870385577</v>
      </c>
      <c r="S13" s="35">
        <v>1051.9364826159988</v>
      </c>
      <c r="T13" s="35">
        <v>1007.2335618532124</v>
      </c>
      <c r="U13" s="35">
        <v>962.71173202257808</v>
      </c>
      <c r="V13" s="35">
        <v>917.12563779326115</v>
      </c>
      <c r="W13" s="35">
        <v>874.72234602882713</v>
      </c>
      <c r="X13" s="35">
        <v>830.02493873454591</v>
      </c>
      <c r="Y13" s="35">
        <v>798.52584797575889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1402.1889611974805</v>
      </c>
      <c r="D14" s="36">
        <v>1365.0376710431963</v>
      </c>
      <c r="E14" s="36">
        <v>1351.035269883997</v>
      </c>
      <c r="F14" s="36">
        <v>1311.0802397413559</v>
      </c>
      <c r="G14" s="36">
        <v>1308.2504249540971</v>
      </c>
      <c r="H14" s="36">
        <v>1304.8313228966074</v>
      </c>
      <c r="I14" s="36">
        <v>1298.9877157549079</v>
      </c>
      <c r="J14" s="36">
        <v>1295.6312427152757</v>
      </c>
      <c r="K14" s="36">
        <v>1295.4195104175301</v>
      </c>
      <c r="L14" s="36">
        <v>1289.0020567011454</v>
      </c>
      <c r="M14" s="36">
        <v>1232.8433884479314</v>
      </c>
      <c r="N14" s="36">
        <v>1125.7198768372309</v>
      </c>
      <c r="O14" s="36">
        <v>1023.7108752584749</v>
      </c>
      <c r="P14" s="36">
        <v>902.27018791395108</v>
      </c>
      <c r="Q14" s="36">
        <v>795.14542192286603</v>
      </c>
      <c r="R14" s="36">
        <v>751.16664423808379</v>
      </c>
      <c r="S14" s="36">
        <v>730.68503208421782</v>
      </c>
      <c r="T14" s="36">
        <v>718.52198213409611</v>
      </c>
      <c r="U14" s="36">
        <v>702.92224274073976</v>
      </c>
      <c r="V14" s="36">
        <v>695.70836216822715</v>
      </c>
      <c r="W14" s="36">
        <v>688.75127854654488</v>
      </c>
      <c r="X14" s="36">
        <v>681.79419492486261</v>
      </c>
      <c r="Y14" s="36">
        <v>674.83711130318034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0.3253342477393022</v>
      </c>
      <c r="C16" s="44">
        <f>C7/RES_summary!C$6</f>
        <v>0.34030351166176043</v>
      </c>
      <c r="D16" s="44">
        <f>D7/RES_summary!D$6</f>
        <v>0.35389202784887558</v>
      </c>
      <c r="E16" s="44">
        <f>E7/RES_summary!E$6</f>
        <v>0.36500000606853139</v>
      </c>
      <c r="F16" s="44">
        <f>F7/RES_summary!F$6</f>
        <v>0.37248799016260176</v>
      </c>
      <c r="G16" s="44">
        <f>G7/RES_summary!G$6</f>
        <v>0.3773439877069103</v>
      </c>
      <c r="H16" s="44">
        <f>H7/RES_summary!H$6</f>
        <v>0.38045601262552914</v>
      </c>
      <c r="I16" s="44">
        <f>I7/RES_summary!I$6</f>
        <v>0.38271199958558866</v>
      </c>
      <c r="J16" s="44">
        <f>J7/RES_summary!J$6</f>
        <v>0.38500000499891524</v>
      </c>
      <c r="K16" s="44">
        <f>K7/RES_summary!K$6</f>
        <v>0.38667592762787362</v>
      </c>
      <c r="L16" s="44">
        <f>L7/RES_summary!L$6</f>
        <v>0.38719253731039566</v>
      </c>
      <c r="M16" s="44">
        <f>M7/RES_summary!M$6</f>
        <v>0.38744946212225012</v>
      </c>
      <c r="N16" s="44">
        <f>N7/RES_summary!N$6</f>
        <v>0.38834304863077557</v>
      </c>
      <c r="O16" s="44">
        <f>O7/RES_summary!O$6</f>
        <v>0.39099999746382885</v>
      </c>
      <c r="P16" s="44">
        <f>P7/RES_summary!P$6</f>
        <v>0.39672215237440384</v>
      </c>
      <c r="Q16" s="44">
        <f>Q7/RES_summary!Q$6</f>
        <v>0.40463940593038994</v>
      </c>
      <c r="R16" s="44">
        <f>R7/RES_summary!R$6</f>
        <v>0.41364072887654885</v>
      </c>
      <c r="S16" s="44">
        <f>S7/RES_summary!S$6</f>
        <v>0.42199999174325808</v>
      </c>
      <c r="T16" s="44">
        <f>T7/RES_summary!T$6</f>
        <v>0.42299999278433342</v>
      </c>
      <c r="U16" s="44">
        <f>U7/RES_summary!U$6</f>
        <v>0.42599999258745086</v>
      </c>
      <c r="V16" s="44">
        <f>V7/RES_summary!V$6</f>
        <v>0.42699999307886399</v>
      </c>
      <c r="W16" s="44">
        <f>W7/RES_summary!W$6</f>
        <v>0.42700000393018911</v>
      </c>
      <c r="X16" s="44">
        <f>X7/RES_summary!X$6</f>
        <v>0.42700000180658571</v>
      </c>
      <c r="Y16" s="44">
        <f>Y7/RES_summary!Y$6</f>
        <v>0.42700001141487137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480.51060145435906</v>
      </c>
      <c r="C17" s="52">
        <f t="shared" si="4"/>
        <v>499.82498228068215</v>
      </c>
      <c r="D17" s="52">
        <f t="shared" si="4"/>
        <v>515.74251308774376</v>
      </c>
      <c r="E17" s="52">
        <f t="shared" si="4"/>
        <v>527.72827226166305</v>
      </c>
      <c r="F17" s="52">
        <f t="shared" si="4"/>
        <v>533.46987070630371</v>
      </c>
      <c r="G17" s="52">
        <f t="shared" si="4"/>
        <v>535.53735380789169</v>
      </c>
      <c r="H17" s="52">
        <f t="shared" si="4"/>
        <v>534.84931818463599</v>
      </c>
      <c r="I17" s="52">
        <f t="shared" si="4"/>
        <v>532.81367622003722</v>
      </c>
      <c r="J17" s="52">
        <f t="shared" si="4"/>
        <v>530.44271300143259</v>
      </c>
      <c r="K17" s="52">
        <f t="shared" si="4"/>
        <v>527.38308394584897</v>
      </c>
      <c r="L17" s="52">
        <f t="shared" si="4"/>
        <v>522.32086294614396</v>
      </c>
      <c r="M17" s="52">
        <f t="shared" si="4"/>
        <v>515.60082629148144</v>
      </c>
      <c r="N17" s="52">
        <f t="shared" si="4"/>
        <v>504.63600148722674</v>
      </c>
      <c r="O17" s="52">
        <f t="shared" si="4"/>
        <v>494.17750406672258</v>
      </c>
      <c r="P17" s="52">
        <f t="shared" si="4"/>
        <v>482.04047238448834</v>
      </c>
      <c r="Q17" s="52">
        <f t="shared" si="4"/>
        <v>467.37094495339585</v>
      </c>
      <c r="R17" s="52">
        <f t="shared" ref="R17:V17" si="5">R13*R16</f>
        <v>455.85793040613117</v>
      </c>
      <c r="S17" s="52">
        <f t="shared" si="5"/>
        <v>443.91718697838343</v>
      </c>
      <c r="T17" s="52">
        <f t="shared" si="5"/>
        <v>426.05978939604734</v>
      </c>
      <c r="U17" s="52">
        <f t="shared" si="5"/>
        <v>410.11519070547024</v>
      </c>
      <c r="V17" s="52">
        <f t="shared" si="5"/>
        <v>391.61264099017126</v>
      </c>
      <c r="W17" s="52">
        <f t="shared" ref="W17:Y17" si="6">W13*W16</f>
        <v>373.50644519213341</v>
      </c>
      <c r="X17" s="52">
        <f t="shared" si="6"/>
        <v>354.42065033916231</v>
      </c>
      <c r="Y17" s="52">
        <f t="shared" si="6"/>
        <v>340.9705462007189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132.04569140141763</v>
      </c>
      <c r="C18" s="36">
        <f>C3*11630*1000/RES_summary!C$6</f>
        <v>136.77801516772101</v>
      </c>
      <c r="D18" s="36">
        <f>D3*11630*1000/RES_summary!D$6</f>
        <v>139.30019471973495</v>
      </c>
      <c r="E18" s="36">
        <f>E3*11630*1000/RES_summary!E$6</f>
        <v>146.20168998108204</v>
      </c>
      <c r="F18" s="36">
        <f>F3*11630*1000/RES_summary!F$6</f>
        <v>145.84758878283415</v>
      </c>
      <c r="G18" s="36">
        <f>G3*11630*1000/RES_summary!G$6</f>
        <v>145.33462157852938</v>
      </c>
      <c r="H18" s="36">
        <f>H3*11630*1000/RES_summary!H$6</f>
        <v>143.92477755216808</v>
      </c>
      <c r="I18" s="36">
        <f>I3*11630*1000/RES_summary!I$6</f>
        <v>142.02991123822835</v>
      </c>
      <c r="J18" s="36">
        <f>J3*11630*1000/RES_summary!J$6</f>
        <v>139.6445557829141</v>
      </c>
      <c r="K18" s="36">
        <f>K3*11630*1000/RES_summary!K$6</f>
        <v>136.67666712142181</v>
      </c>
      <c r="L18" s="36">
        <f>L3*11630*1000/RES_summary!L$6</f>
        <v>133.14954021166716</v>
      </c>
      <c r="M18" s="36">
        <f>M3*11630*1000/RES_summary!M$6</f>
        <v>129.62753708283938</v>
      </c>
      <c r="N18" s="36">
        <f>N3*11630*1000/RES_summary!N$6</f>
        <v>126.57825651914916</v>
      </c>
      <c r="O18" s="36">
        <f>O3*11630*1000/RES_summary!O$6</f>
        <v>125.10316497186153</v>
      </c>
      <c r="P18" s="36">
        <f>P3*11630*1000/RES_summary!P$6</f>
        <v>122.21023751495855</v>
      </c>
      <c r="Q18" s="36">
        <f>Q3*11630*1000/RES_summary!Q$6</f>
        <v>118.40520164584541</v>
      </c>
      <c r="R18" s="36">
        <f>R3*11630*1000/RES_summary!R$6</f>
        <v>117.80511665524708</v>
      </c>
      <c r="S18" s="36">
        <f>S3*11630*1000/RES_summary!S$6</f>
        <v>115.16055833642405</v>
      </c>
      <c r="T18" s="36">
        <f>T3*11630*1000/RES_summary!T$6</f>
        <v>110.20413986882168</v>
      </c>
      <c r="U18" s="36">
        <f>U3*11630*1000/RES_summary!U$6</f>
        <v>105.3078674954064</v>
      </c>
      <c r="V18" s="36">
        <f>V3*11630*1000/RES_summary!V$6</f>
        <v>100.16475004325441</v>
      </c>
      <c r="W18" s="36">
        <f>W3*11630*1000/RES_summary!W$6</f>
        <v>96.19767853593271</v>
      </c>
      <c r="X18" s="36">
        <f>X3*11630*1000/RES_summary!X$6</f>
        <v>89.393216845429947</v>
      </c>
      <c r="Y18" s="36">
        <f>Y3*11630*1000/RES_summary!Y$6</f>
        <v>85.092195514577824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310.40296191876621</v>
      </c>
      <c r="C3" s="49">
        <f t="shared" ref="C3:W3" si="0">C5*C11/11630</f>
        <v>321.64769681265579</v>
      </c>
      <c r="D3" s="49">
        <f t="shared" si="0"/>
        <v>330.25811983111299</v>
      </c>
      <c r="E3" s="49">
        <f t="shared" si="0"/>
        <v>336.43990426389911</v>
      </c>
      <c r="F3" s="49">
        <f t="shared" si="0"/>
        <v>339.01134694184196</v>
      </c>
      <c r="G3" s="49">
        <f t="shared" si="0"/>
        <v>339.30031987795991</v>
      </c>
      <c r="H3" s="49">
        <f t="shared" si="0"/>
        <v>339.03202702533662</v>
      </c>
      <c r="I3" s="49">
        <f t="shared" si="0"/>
        <v>336.58806922822589</v>
      </c>
      <c r="J3" s="49">
        <f t="shared" si="0"/>
        <v>333.68773065911148</v>
      </c>
      <c r="K3" s="49">
        <f t="shared" si="0"/>
        <v>327.03748276768789</v>
      </c>
      <c r="L3" s="49">
        <f t="shared" si="0"/>
        <v>320.70617146388793</v>
      </c>
      <c r="M3" s="49">
        <f t="shared" si="0"/>
        <v>310.08040034974408</v>
      </c>
      <c r="N3" s="49">
        <f t="shared" si="0"/>
        <v>304.68647521387464</v>
      </c>
      <c r="O3" s="49">
        <f t="shared" si="0"/>
        <v>296.88395633378497</v>
      </c>
      <c r="P3" s="49">
        <f t="shared" si="0"/>
        <v>292.21469065661535</v>
      </c>
      <c r="Q3" s="49">
        <f t="shared" si="0"/>
        <v>289.69986867211344</v>
      </c>
      <c r="R3" s="49">
        <f t="shared" si="0"/>
        <v>289.81944501447634</v>
      </c>
      <c r="S3" s="49">
        <f t="shared" si="0"/>
        <v>291.48163687518814</v>
      </c>
      <c r="T3" s="49">
        <f t="shared" si="0"/>
        <v>289.25108086615796</v>
      </c>
      <c r="U3" s="49">
        <f t="shared" si="0"/>
        <v>286.4935150559304</v>
      </c>
      <c r="V3" s="49">
        <f t="shared" si="0"/>
        <v>293.96544509001689</v>
      </c>
      <c r="W3" s="49">
        <f t="shared" si="0"/>
        <v>307.88838700063587</v>
      </c>
      <c r="X3" s="49">
        <f t="shared" ref="X3:Y3" si="1">X5*X11/11630</f>
        <v>289.50095605731224</v>
      </c>
      <c r="Y3" s="49">
        <f t="shared" si="1"/>
        <v>275.36687316776926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7789.6311455818568</v>
      </c>
      <c r="C5" s="49">
        <f t="shared" ref="C5:W5" si="2">C7*C13/1000000</f>
        <v>8083.2249771500719</v>
      </c>
      <c r="D5" s="49">
        <f t="shared" si="2"/>
        <v>8320.4308878325537</v>
      </c>
      <c r="E5" s="49">
        <f t="shared" si="2"/>
        <v>8486.1563575464224</v>
      </c>
      <c r="F5" s="49">
        <f t="shared" si="2"/>
        <v>8559.6490770404707</v>
      </c>
      <c r="G5" s="49">
        <f t="shared" si="2"/>
        <v>8568.1735802933817</v>
      </c>
      <c r="H5" s="49">
        <f t="shared" si="2"/>
        <v>8567.8555924463217</v>
      </c>
      <c r="I5" s="49">
        <f t="shared" si="2"/>
        <v>8520.6019876671853</v>
      </c>
      <c r="J5" s="49">
        <f t="shared" si="2"/>
        <v>8487.995686106713</v>
      </c>
      <c r="K5" s="49">
        <f t="shared" si="2"/>
        <v>8370.5321947380744</v>
      </c>
      <c r="L5" s="49">
        <f t="shared" si="2"/>
        <v>8234.252585613498</v>
      </c>
      <c r="M5" s="49">
        <f t="shared" si="2"/>
        <v>7943.8733199558828</v>
      </c>
      <c r="N5" s="49">
        <f t="shared" si="2"/>
        <v>7775.765367244524</v>
      </c>
      <c r="O5" s="49">
        <f t="shared" si="2"/>
        <v>7540.4452713580013</v>
      </c>
      <c r="P5" s="49">
        <f t="shared" si="2"/>
        <v>7390.6940756299336</v>
      </c>
      <c r="Q5" s="49">
        <f t="shared" si="2"/>
        <v>7308.7403966766287</v>
      </c>
      <c r="R5" s="49">
        <f t="shared" si="2"/>
        <v>7289.6804492582633</v>
      </c>
      <c r="S5" s="49">
        <f t="shared" si="2"/>
        <v>7305.0595881137715</v>
      </c>
      <c r="T5" s="49">
        <f t="shared" si="2"/>
        <v>7211.1594976185961</v>
      </c>
      <c r="U5" s="49">
        <f t="shared" si="2"/>
        <v>7145.8404049790897</v>
      </c>
      <c r="V5" s="49">
        <f t="shared" si="2"/>
        <v>7033.4715332578062</v>
      </c>
      <c r="W5" s="49">
        <f t="shared" si="2"/>
        <v>6922.2958804615109</v>
      </c>
      <c r="X5" s="49">
        <f t="shared" ref="X5:Y5" si="3">X7*X13/1000000</f>
        <v>6828.760085628197</v>
      </c>
      <c r="Y5" s="49">
        <f t="shared" si="3"/>
        <v>6658.9886508604786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12407023</v>
      </c>
      <c r="C7" s="35">
        <v>13039638</v>
      </c>
      <c r="D7" s="35">
        <v>13639003</v>
      </c>
      <c r="E7" s="35">
        <v>14134392</v>
      </c>
      <c r="F7" s="35">
        <v>14475743</v>
      </c>
      <c r="G7" s="35">
        <v>14712287</v>
      </c>
      <c r="H7" s="35">
        <v>14963755</v>
      </c>
      <c r="I7" s="35">
        <v>15152911</v>
      </c>
      <c r="J7" s="35">
        <v>15403342</v>
      </c>
      <c r="K7" s="35">
        <v>15497721</v>
      </c>
      <c r="L7" s="35">
        <v>15602573</v>
      </c>
      <c r="M7" s="35">
        <v>15394748</v>
      </c>
      <c r="N7" s="35">
        <v>15527517</v>
      </c>
      <c r="O7" s="35">
        <v>15571110</v>
      </c>
      <c r="P7" s="35">
        <v>15878217</v>
      </c>
      <c r="Q7" s="35">
        <v>16411450</v>
      </c>
      <c r="R7" s="35">
        <v>16885847</v>
      </c>
      <c r="S7" s="35">
        <v>17377314</v>
      </c>
      <c r="T7" s="35">
        <v>17528110</v>
      </c>
      <c r="U7" s="35">
        <v>17700793</v>
      </c>
      <c r="V7" s="35">
        <v>17706486</v>
      </c>
      <c r="W7" s="35">
        <v>17709326</v>
      </c>
      <c r="X7" s="35">
        <v>17726809</v>
      </c>
      <c r="Y7" s="35">
        <v>17544044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1199676.9732523654</v>
      </c>
      <c r="D8" s="52">
        <v>1195822.3182013799</v>
      </c>
      <c r="E8" s="52">
        <v>1122765.4583358057</v>
      </c>
      <c r="F8" s="52">
        <v>1001249.3841138631</v>
      </c>
      <c r="G8" s="52">
        <v>930650.18069924787</v>
      </c>
      <c r="H8" s="52">
        <v>981555.24022237957</v>
      </c>
      <c r="I8" s="52">
        <v>957089.48504482955</v>
      </c>
      <c r="J8" s="52">
        <v>1058172.6025973447</v>
      </c>
      <c r="K8" s="52">
        <v>943992.29239138402</v>
      </c>
      <c r="L8" s="52">
        <v>998507.5258352384</v>
      </c>
      <c r="M8" s="52">
        <v>732155.81951848976</v>
      </c>
      <c r="N8" s="52">
        <v>1121476.5226629917</v>
      </c>
      <c r="O8" s="52">
        <v>1083553.1194747165</v>
      </c>
      <c r="P8" s="52">
        <v>1400976.5471689142</v>
      </c>
      <c r="Q8" s="52">
        <v>1683806.5304810554</v>
      </c>
      <c r="R8" s="52">
        <v>1674073.9732523654</v>
      </c>
      <c r="S8" s="52">
        <v>1687289.3182013799</v>
      </c>
      <c r="T8" s="52">
        <v>1273561.4583358057</v>
      </c>
      <c r="U8" s="52">
        <v>1173932.3841138631</v>
      </c>
      <c r="V8" s="52">
        <v>936343.18069924787</v>
      </c>
      <c r="W8" s="52">
        <v>984395.24022237957</v>
      </c>
      <c r="X8" s="52">
        <v>974572.48504482955</v>
      </c>
      <c r="Y8" s="52">
        <v>875407.60259734467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567061.97325236537</v>
      </c>
      <c r="D9" s="36">
        <v>596457.31820137985</v>
      </c>
      <c r="E9" s="36">
        <v>627376.45833580568</v>
      </c>
      <c r="F9" s="36">
        <v>659898.38411386311</v>
      </c>
      <c r="G9" s="36">
        <v>694106.18069924787</v>
      </c>
      <c r="H9" s="36">
        <v>730087.24022237957</v>
      </c>
      <c r="I9" s="36">
        <v>767933.48504482955</v>
      </c>
      <c r="J9" s="36">
        <v>807741.60259734467</v>
      </c>
      <c r="K9" s="36">
        <v>849613.29239138402</v>
      </c>
      <c r="L9" s="36">
        <v>893655.5258352384</v>
      </c>
      <c r="M9" s="36">
        <v>939980.81951848976</v>
      </c>
      <c r="N9" s="36">
        <v>988707.52266299166</v>
      </c>
      <c r="O9" s="36">
        <v>1039960.1194747165</v>
      </c>
      <c r="P9" s="36">
        <v>1093869.5471689142</v>
      </c>
      <c r="Q9" s="36">
        <v>1150573.5304810554</v>
      </c>
      <c r="R9" s="36">
        <v>1199676.9732523635</v>
      </c>
      <c r="S9" s="36">
        <v>1195822.318201378</v>
      </c>
      <c r="T9" s="36">
        <v>1122765.4583358057</v>
      </c>
      <c r="U9" s="36">
        <v>1001249.3841138631</v>
      </c>
      <c r="V9" s="36">
        <v>930650.18069924787</v>
      </c>
      <c r="W9" s="36">
        <v>981555.24022237957</v>
      </c>
      <c r="X9" s="36">
        <v>957089.48504482955</v>
      </c>
      <c r="Y9" s="36">
        <v>1058172.6025973447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463.43483788224972</v>
      </c>
      <c r="C11" s="54">
        <v>462.78097226115796</v>
      </c>
      <c r="D11" s="54">
        <v>461.62295984605998</v>
      </c>
      <c r="E11" s="54">
        <v>461.07989550647892</v>
      </c>
      <c r="F11" s="54">
        <v>460.61490715888385</v>
      </c>
      <c r="G11" s="54">
        <v>460.54887698079961</v>
      </c>
      <c r="H11" s="54">
        <v>460.20178932297614</v>
      </c>
      <c r="I11" s="54">
        <v>459.4181550540896</v>
      </c>
      <c r="J11" s="54">
        <v>457.209033920411</v>
      </c>
      <c r="K11" s="54">
        <v>454.38519751219064</v>
      </c>
      <c r="L11" s="54">
        <v>452.9631238956128</v>
      </c>
      <c r="M11" s="54">
        <v>453.96432078143351</v>
      </c>
      <c r="N11" s="54">
        <v>455.71124376571345</v>
      </c>
      <c r="O11" s="54">
        <v>457.89874309903877</v>
      </c>
      <c r="P11" s="54">
        <v>459.82918756473822</v>
      </c>
      <c r="Q11" s="54">
        <v>460.98360179665144</v>
      </c>
      <c r="R11" s="54">
        <v>462.37968440184841</v>
      </c>
      <c r="S11" s="54">
        <v>464.05253728173176</v>
      </c>
      <c r="T11" s="54">
        <v>466.49780407496695</v>
      </c>
      <c r="U11" s="54">
        <v>466.27399875581472</v>
      </c>
      <c r="V11" s="54">
        <v>486.07833418120731</v>
      </c>
      <c r="W11" s="54">
        <v>517.27663807671081</v>
      </c>
      <c r="X11" s="54">
        <v>493.04647940883262</v>
      </c>
      <c r="Y11" s="54">
        <v>480.93140007489353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627.84046951326332</v>
      </c>
      <c r="C13" s="35">
        <v>619.89642482023442</v>
      </c>
      <c r="D13" s="35">
        <v>610.04685517207918</v>
      </c>
      <c r="E13" s="35">
        <v>600.39061868005524</v>
      </c>
      <c r="F13" s="35">
        <v>591.30982617199481</v>
      </c>
      <c r="G13" s="35">
        <v>582.38216670823385</v>
      </c>
      <c r="H13" s="35">
        <v>572.57390223552329</v>
      </c>
      <c r="I13" s="35">
        <v>562.3079280058588</v>
      </c>
      <c r="J13" s="35">
        <v>551.04896626373113</v>
      </c>
      <c r="K13" s="35">
        <v>540.11374928856151</v>
      </c>
      <c r="L13" s="35">
        <v>527.74965934230841</v>
      </c>
      <c r="M13" s="35">
        <v>516.0119100329465</v>
      </c>
      <c r="N13" s="35">
        <v>500.77326382862913</v>
      </c>
      <c r="O13" s="35">
        <v>484.25868620528672</v>
      </c>
      <c r="P13" s="35">
        <v>465.46120862499441</v>
      </c>
      <c r="Q13" s="35">
        <v>445.34397610671994</v>
      </c>
      <c r="R13" s="35">
        <v>431.70357099991867</v>
      </c>
      <c r="S13" s="35">
        <v>420.37909818017744</v>
      </c>
      <c r="T13" s="35">
        <v>411.40542235406991</v>
      </c>
      <c r="U13" s="35">
        <v>403.70171014253935</v>
      </c>
      <c r="V13" s="35">
        <v>397.2257134056868</v>
      </c>
      <c r="W13" s="35">
        <v>390.88420871926525</v>
      </c>
      <c r="X13" s="35">
        <v>385.22218441165563</v>
      </c>
      <c r="Y13" s="35">
        <v>379.558364699751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541.4943368771676</v>
      </c>
      <c r="D14" s="36">
        <v>511.51909784280241</v>
      </c>
      <c r="E14" s="36">
        <v>498.42805166670541</v>
      </c>
      <c r="F14" s="36">
        <v>487.19493719225409</v>
      </c>
      <c r="G14" s="36">
        <v>477.42155199642315</v>
      </c>
      <c r="H14" s="36">
        <v>466.66790524802718</v>
      </c>
      <c r="I14" s="36">
        <v>454.38396494972881</v>
      </c>
      <c r="J14" s="36">
        <v>448.43966314653028</v>
      </c>
      <c r="K14" s="36">
        <v>440.63719628191643</v>
      </c>
      <c r="L14" s="36">
        <v>425.42843674974756</v>
      </c>
      <c r="M14" s="36">
        <v>409.44663063593225</v>
      </c>
      <c r="N14" s="36">
        <v>403.61312375389645</v>
      </c>
      <c r="O14" s="36">
        <v>385.40699693800082</v>
      </c>
      <c r="P14" s="36">
        <v>383.32145919069035</v>
      </c>
      <c r="Q14" s="36">
        <v>380.34235824616337</v>
      </c>
      <c r="R14" s="36">
        <v>376.66097780296525</v>
      </c>
      <c r="S14" s="36">
        <v>371.64052748855551</v>
      </c>
      <c r="T14" s="36">
        <v>365.68137825902892</v>
      </c>
      <c r="U14" s="36">
        <v>359.88830692880208</v>
      </c>
      <c r="V14" s="36">
        <v>354.51059905836149</v>
      </c>
      <c r="W14" s="36">
        <v>352.38353546401135</v>
      </c>
      <c r="X14" s="36">
        <v>350.25647186966114</v>
      </c>
      <c r="Y14" s="36">
        <v>348.12940827531099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0.3253342477393022</v>
      </c>
      <c r="C16" s="44">
        <f>C7/RES_summary!C$6</f>
        <v>0.34030351166176043</v>
      </c>
      <c r="D16" s="44">
        <f>D7/RES_summary!D$6</f>
        <v>0.35389202784887558</v>
      </c>
      <c r="E16" s="44">
        <f>E7/RES_summary!E$6</f>
        <v>0.36500000606853139</v>
      </c>
      <c r="F16" s="44">
        <f>F7/RES_summary!F$6</f>
        <v>0.37248799016260176</v>
      </c>
      <c r="G16" s="44">
        <f>G7/RES_summary!G$6</f>
        <v>0.3773439877069103</v>
      </c>
      <c r="H16" s="44">
        <f>H7/RES_summary!H$6</f>
        <v>0.38045601262552914</v>
      </c>
      <c r="I16" s="44">
        <f>I7/RES_summary!I$6</f>
        <v>0.38271199958558866</v>
      </c>
      <c r="J16" s="44">
        <f>J7/RES_summary!J$6</f>
        <v>0.38500000499891524</v>
      </c>
      <c r="K16" s="44">
        <f>K7/RES_summary!K$6</f>
        <v>0.38667592762787362</v>
      </c>
      <c r="L16" s="44">
        <f>L7/RES_summary!L$6</f>
        <v>0.38719253731039566</v>
      </c>
      <c r="M16" s="44">
        <f>M7/RES_summary!M$6</f>
        <v>0.38744946212225012</v>
      </c>
      <c r="N16" s="44">
        <f>N7/RES_summary!N$6</f>
        <v>0.38834304863077557</v>
      </c>
      <c r="O16" s="44">
        <f>O7/RES_summary!O$6</f>
        <v>0.39099999746382885</v>
      </c>
      <c r="P16" s="44">
        <f>P7/RES_summary!P$6</f>
        <v>0.39672215237440384</v>
      </c>
      <c r="Q16" s="44">
        <f>Q7/RES_summary!Q$6</f>
        <v>0.40463940593038994</v>
      </c>
      <c r="R16" s="44">
        <f>R7/RES_summary!R$6</f>
        <v>0.41364072887654885</v>
      </c>
      <c r="S16" s="44">
        <f>S7/RES_summary!S$6</f>
        <v>0.42199999174325808</v>
      </c>
      <c r="T16" s="44">
        <f>T7/RES_summary!T$6</f>
        <v>0.42299999278433342</v>
      </c>
      <c r="U16" s="44">
        <f>U7/RES_summary!U$6</f>
        <v>0.42599999258745086</v>
      </c>
      <c r="V16" s="44">
        <f>V7/RES_summary!V$6</f>
        <v>0.42699999307886399</v>
      </c>
      <c r="W16" s="44">
        <f>W7/RES_summary!W$6</f>
        <v>0.42700000393018911</v>
      </c>
      <c r="X16" s="44">
        <f>X7/RES_summary!X$6</f>
        <v>0.42700000180658571</v>
      </c>
      <c r="Y16" s="44">
        <f>Y7/RES_summary!Y$6</f>
        <v>0.42700001141487137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204.25800684938781</v>
      </c>
      <c r="C17" s="52">
        <f t="shared" si="4"/>
        <v>210.95293023289625</v>
      </c>
      <c r="D17" s="52">
        <f t="shared" si="4"/>
        <v>215.89071865967642</v>
      </c>
      <c r="E17" s="52">
        <f t="shared" si="4"/>
        <v>219.14257946170949</v>
      </c>
      <c r="F17" s="52">
        <f t="shared" si="4"/>
        <v>220.25580871420377</v>
      </c>
      <c r="G17" s="52">
        <f t="shared" si="4"/>
        <v>219.75840915507558</v>
      </c>
      <c r="H17" s="52">
        <f t="shared" si="4"/>
        <v>217.83918377796672</v>
      </c>
      <c r="I17" s="52">
        <f t="shared" si="4"/>
        <v>215.20199150995145</v>
      </c>
      <c r="J17" s="52">
        <f t="shared" si="4"/>
        <v>212.15385476618357</v>
      </c>
      <c r="K17" s="52">
        <f t="shared" si="4"/>
        <v>208.8489850307233</v>
      </c>
      <c r="L17" s="52">
        <f t="shared" si="4"/>
        <v>204.34072966544534</v>
      </c>
      <c r="M17" s="52">
        <f t="shared" si="4"/>
        <v>199.92853699094005</v>
      </c>
      <c r="N17" s="52">
        <f t="shared" si="4"/>
        <v>194.47181594799352</v>
      </c>
      <c r="O17" s="52">
        <f t="shared" si="4"/>
        <v>189.3451450781042</v>
      </c>
      <c r="P17" s="52">
        <f t="shared" si="4"/>
        <v>184.6587725324992</v>
      </c>
      <c r="Q17" s="52">
        <f t="shared" si="4"/>
        <v>180.20372192650092</v>
      </c>
      <c r="R17" s="52">
        <f t="shared" ref="R17:V17" si="5">R13*R16</f>
        <v>178.5701797670153</v>
      </c>
      <c r="S17" s="52">
        <f t="shared" si="5"/>
        <v>177.39997596107315</v>
      </c>
      <c r="T17" s="52">
        <f t="shared" si="5"/>
        <v>174.02449068720722</v>
      </c>
      <c r="U17" s="52">
        <f t="shared" si="5"/>
        <v>171.976925528263</v>
      </c>
      <c r="V17" s="52">
        <f t="shared" si="5"/>
        <v>169.61537687497508</v>
      </c>
      <c r="W17" s="52">
        <f t="shared" ref="W17:Y17" si="6">W13*W16</f>
        <v>166.90755865937513</v>
      </c>
      <c r="X17" s="52">
        <f t="shared" si="6"/>
        <v>164.48987343971385</v>
      </c>
      <c r="Y17" s="52">
        <f t="shared" si="6"/>
        <v>162.07142605940359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94.660276290397505</v>
      </c>
      <c r="C18" s="36">
        <f>C3*11630*1000/RES_summary!C$6</f>
        <v>97.625002154519962</v>
      </c>
      <c r="D18" s="36">
        <f>D3*11630*1000/RES_summary!D$6</f>
        <v>99.66011255097284</v>
      </c>
      <c r="E18" s="36">
        <f>E3*11630*1000/RES_summary!E$6</f>
        <v>101.04223763922526</v>
      </c>
      <c r="F18" s="36">
        <f>F3*11630*1000/RES_summary!F$6</f>
        <v>101.45310888209785</v>
      </c>
      <c r="G18" s="36">
        <f>G3*11630*1000/RES_summary!G$6</f>
        <v>101.20948854345711</v>
      </c>
      <c r="H18" s="36">
        <f>H3*11630*1000/RES_summary!H$6</f>
        <v>100.24998215927693</v>
      </c>
      <c r="I18" s="36">
        <f>I3*11630*1000/RES_summary!I$6</f>
        <v>98.867701903467747</v>
      </c>
      <c r="J18" s="36">
        <f>J3*11630*1000/RES_summary!J$6</f>
        <v>96.998658980137975</v>
      </c>
      <c r="K18" s="36">
        <f>K3*11630*1000/RES_summary!K$6</f>
        <v>94.897887313405732</v>
      </c>
      <c r="L18" s="36">
        <f>L3*11630*1000/RES_summary!L$6</f>
        <v>92.558815248369029</v>
      </c>
      <c r="M18" s="36">
        <f>M3*11630*1000/RES_summary!M$6</f>
        <v>90.760422499917794</v>
      </c>
      <c r="N18" s="36">
        <f>N3*11630*1000/RES_summary!N$6</f>
        <v>88.622993123037062</v>
      </c>
      <c r="O18" s="36">
        <f>O3*11630*1000/RES_summary!O$6</f>
        <v>86.700903943169052</v>
      </c>
      <c r="P18" s="36">
        <f>P3*11630*1000/RES_summary!P$6</f>
        <v>84.911493350320924</v>
      </c>
      <c r="Q18" s="36">
        <f>Q3*11630*1000/RES_summary!Q$6</f>
        <v>83.070960790840601</v>
      </c>
      <c r="R18" s="36">
        <f>R3*11630*1000/RES_summary!R$6</f>
        <v>82.567223364253863</v>
      </c>
      <c r="S18" s="36">
        <f>S3*11630*1000/RES_summary!S$6</f>
        <v>82.322908958454207</v>
      </c>
      <c r="T18" s="36">
        <f>T3*11630*1000/RES_summary!T$6</f>
        <v>81.182042760846699</v>
      </c>
      <c r="U18" s="36">
        <f>U3*11630*1000/RES_summary!U$6</f>
        <v>80.188368759794145</v>
      </c>
      <c r="V18" s="36">
        <f>V3*11630*1000/RES_summary!V$6</f>
        <v>82.446359842905565</v>
      </c>
      <c r="W18" s="36">
        <f>W3*11630*1000/RES_summary!W$6</f>
        <v>86.337380812912969</v>
      </c>
      <c r="X18" s="36">
        <f>X3*11630*1000/RES_summary!X$6</f>
        <v>81.10115299785538</v>
      </c>
      <c r="Y18" s="36">
        <f>Y3*11630*1000/RES_summary!Y$6</f>
        <v>77.945237846883558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792.34277624317713</v>
      </c>
      <c r="C3" s="49">
        <f t="shared" ref="C3:W3" si="0">C5*C11/11630</f>
        <v>864.0195471035787</v>
      </c>
      <c r="D3" s="49">
        <f t="shared" si="0"/>
        <v>953.28489365918722</v>
      </c>
      <c r="E3" s="49">
        <f t="shared" si="0"/>
        <v>1044.073057974344</v>
      </c>
      <c r="F3" s="49">
        <f t="shared" si="0"/>
        <v>1110.5347076059566</v>
      </c>
      <c r="G3" s="49">
        <f t="shared" si="0"/>
        <v>1182.0953942460985</v>
      </c>
      <c r="H3" s="49">
        <f t="shared" si="0"/>
        <v>1245.9309924364238</v>
      </c>
      <c r="I3" s="49">
        <f t="shared" si="0"/>
        <v>1310.6686891441238</v>
      </c>
      <c r="J3" s="49">
        <f t="shared" si="0"/>
        <v>1356.6070227676196</v>
      </c>
      <c r="K3" s="49">
        <f t="shared" si="0"/>
        <v>1414.7633926333519</v>
      </c>
      <c r="L3" s="49">
        <f t="shared" si="0"/>
        <v>1447.5746255835691</v>
      </c>
      <c r="M3" s="49">
        <f t="shared" si="0"/>
        <v>1451.0425499343653</v>
      </c>
      <c r="N3" s="49">
        <f t="shared" si="0"/>
        <v>1489.7860601266912</v>
      </c>
      <c r="O3" s="49">
        <f t="shared" si="0"/>
        <v>1518.3759114461566</v>
      </c>
      <c r="P3" s="49">
        <f t="shared" si="0"/>
        <v>1564.9390830387395</v>
      </c>
      <c r="Q3" s="49">
        <f t="shared" si="0"/>
        <v>1651.9185095519999</v>
      </c>
      <c r="R3" s="49">
        <f t="shared" si="0"/>
        <v>1726.4677255792565</v>
      </c>
      <c r="S3" s="49">
        <f t="shared" si="0"/>
        <v>1760.270863713482</v>
      </c>
      <c r="T3" s="49">
        <f t="shared" si="0"/>
        <v>1783.6895610504191</v>
      </c>
      <c r="U3" s="49">
        <f t="shared" si="0"/>
        <v>1810.4625409065188</v>
      </c>
      <c r="V3" s="49">
        <f t="shared" si="0"/>
        <v>1900.4903597043658</v>
      </c>
      <c r="W3" s="49">
        <f t="shared" si="0"/>
        <v>1998.3688643996313</v>
      </c>
      <c r="X3" s="49">
        <f t="shared" ref="X3:Y3" si="1">X5*X11/11630</f>
        <v>1902.1624053265496</v>
      </c>
      <c r="Y3" s="49">
        <f t="shared" si="1"/>
        <v>1839.9536338541063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6208.5615396852627</v>
      </c>
      <c r="C5" s="49">
        <f t="shared" ref="C5:W5" si="2">C7*C13/1000000</f>
        <v>6722.0492605503241</v>
      </c>
      <c r="D5" s="49">
        <f t="shared" si="2"/>
        <v>7380.7755963968148</v>
      </c>
      <c r="E5" s="49">
        <f t="shared" si="2"/>
        <v>8058.0063739885773</v>
      </c>
      <c r="F5" s="49">
        <f t="shared" si="2"/>
        <v>8553.7999427560426</v>
      </c>
      <c r="G5" s="49">
        <f t="shared" si="2"/>
        <v>9098.9097722778151</v>
      </c>
      <c r="H5" s="49">
        <f t="shared" si="2"/>
        <v>9596.1229592464806</v>
      </c>
      <c r="I5" s="49">
        <f t="shared" si="2"/>
        <v>10113.444017623748</v>
      </c>
      <c r="J5" s="49">
        <f t="shared" si="2"/>
        <v>10520.794591125499</v>
      </c>
      <c r="K5" s="49">
        <f t="shared" si="2"/>
        <v>11050.255109187328</v>
      </c>
      <c r="L5" s="49">
        <f t="shared" si="2"/>
        <v>11370.890962313217</v>
      </c>
      <c r="M5" s="49">
        <f t="shared" si="2"/>
        <v>11356.882182901272</v>
      </c>
      <c r="N5" s="49">
        <f t="shared" si="2"/>
        <v>11635.511887648072</v>
      </c>
      <c r="O5" s="49">
        <f t="shared" si="2"/>
        <v>11821.123753585331</v>
      </c>
      <c r="P5" s="49">
        <f t="shared" si="2"/>
        <v>12147.212783082703</v>
      </c>
      <c r="Q5" s="49">
        <f t="shared" si="2"/>
        <v>12782.006673427108</v>
      </c>
      <c r="R5" s="49">
        <f t="shared" si="2"/>
        <v>13090.320989030628</v>
      </c>
      <c r="S5" s="49">
        <f t="shared" si="2"/>
        <v>13298.666123297447</v>
      </c>
      <c r="T5" s="49">
        <f t="shared" si="2"/>
        <v>13489.554959430065</v>
      </c>
      <c r="U5" s="49">
        <f t="shared" si="2"/>
        <v>13756.63563621104</v>
      </c>
      <c r="V5" s="49">
        <f t="shared" si="2"/>
        <v>13818.405062542854</v>
      </c>
      <c r="W5" s="49">
        <f t="shared" si="2"/>
        <v>13735.666194174597</v>
      </c>
      <c r="X5" s="49">
        <f t="shared" ref="X5:Y5" si="3">X7*X13/1000000</f>
        <v>13681.801482319022</v>
      </c>
      <c r="Y5" s="49">
        <f t="shared" si="3"/>
        <v>13549.077083420159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18800338.929466166</v>
      </c>
      <c r="C7" s="35">
        <v>20651877.154547982</v>
      </c>
      <c r="D7" s="35">
        <v>23106526.395776086</v>
      </c>
      <c r="E7" s="35">
        <v>25719319.198288467</v>
      </c>
      <c r="F7" s="35">
        <v>27789480.1649075</v>
      </c>
      <c r="G7" s="35">
        <v>30212391.272831388</v>
      </c>
      <c r="H7" s="35">
        <v>32679756.954964969</v>
      </c>
      <c r="I7" s="35">
        <v>35513282.406918772</v>
      </c>
      <c r="J7" s="35">
        <v>38184269.116564766</v>
      </c>
      <c r="K7" s="35">
        <v>41516524.17696549</v>
      </c>
      <c r="L7" s="35">
        <v>44558640.208620779</v>
      </c>
      <c r="M7" s="35">
        <v>46606434.037053168</v>
      </c>
      <c r="N7" s="35">
        <v>50373968.962530851</v>
      </c>
      <c r="O7" s="35">
        <v>54671839.919999555</v>
      </c>
      <c r="P7" s="35">
        <v>61203369.102049731</v>
      </c>
      <c r="Q7" s="35">
        <v>72812351.159530327</v>
      </c>
      <c r="R7" s="35">
        <v>82967725.574077666</v>
      </c>
      <c r="S7" s="35">
        <v>93463157.00007996</v>
      </c>
      <c r="T7" s="35">
        <v>103630258.86279799</v>
      </c>
      <c r="U7" s="35">
        <v>113043451.35605572</v>
      </c>
      <c r="V7" s="35">
        <v>120872299.84194015</v>
      </c>
      <c r="W7" s="35">
        <v>126616204.47633724</v>
      </c>
      <c r="X7" s="35">
        <v>132129990.29259302</v>
      </c>
      <c r="Y7" s="35">
        <v>135761227.35972726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3636897.2351198196</v>
      </c>
      <c r="D8" s="52">
        <v>4377868.9339215308</v>
      </c>
      <c r="E8" s="52">
        <v>4684518.4137579724</v>
      </c>
      <c r="F8" s="52">
        <v>4301859.7291665375</v>
      </c>
      <c r="G8" s="52">
        <v>4826935.7237906754</v>
      </c>
      <c r="H8" s="52">
        <v>5057022.6961905695</v>
      </c>
      <c r="I8" s="52">
        <v>5623148.9051381834</v>
      </c>
      <c r="J8" s="52">
        <v>5676017.4794794768</v>
      </c>
      <c r="K8" s="52">
        <v>6969152.2955205441</v>
      </c>
      <c r="L8" s="52">
        <v>7419984.9655768201</v>
      </c>
      <c r="M8" s="52">
        <v>6732312.242190361</v>
      </c>
      <c r="N8" s="52">
        <v>8069394.6546442211</v>
      </c>
      <c r="O8" s="52">
        <v>9124806.6812593788</v>
      </c>
      <c r="P8" s="52">
        <v>11588551.878240742</v>
      </c>
      <c r="Q8" s="52">
        <v>17232130.962618783</v>
      </c>
      <c r="R8" s="52">
        <v>15831391.894026816</v>
      </c>
      <c r="S8" s="52">
        <v>17464583.721522838</v>
      </c>
      <c r="T8" s="52">
        <v>17587086.828294858</v>
      </c>
      <c r="U8" s="52">
        <v>16145504.735448092</v>
      </c>
      <c r="V8" s="52">
        <v>15898243.140528649</v>
      </c>
      <c r="W8" s="52">
        <v>14868711.315656468</v>
      </c>
      <c r="X8" s="52">
        <v>17102337.694496527</v>
      </c>
      <c r="Y8" s="52">
        <v>20863368.029753029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1785359.0100380033</v>
      </c>
      <c r="D9" s="36">
        <v>1923219.6926934272</v>
      </c>
      <c r="E9" s="36">
        <v>2071725.6112455912</v>
      </c>
      <c r="F9" s="36">
        <v>2231698.7625475042</v>
      </c>
      <c r="G9" s="36">
        <v>2404024.6158667877</v>
      </c>
      <c r="H9" s="36">
        <v>2589657.0140569918</v>
      </c>
      <c r="I9" s="36">
        <v>2789623.4531843811</v>
      </c>
      <c r="J9" s="36">
        <v>3005030.7698334828</v>
      </c>
      <c r="K9" s="36">
        <v>3636897.2351198196</v>
      </c>
      <c r="L9" s="36">
        <v>4377868.9339215308</v>
      </c>
      <c r="M9" s="36">
        <v>4684518.4137579724</v>
      </c>
      <c r="N9" s="36">
        <v>4301859.7291665375</v>
      </c>
      <c r="O9" s="36">
        <v>4826935.7237906754</v>
      </c>
      <c r="P9" s="36">
        <v>5057022.6961905658</v>
      </c>
      <c r="Q9" s="36">
        <v>5623148.9051381797</v>
      </c>
      <c r="R9" s="36">
        <v>5676017.4794794768</v>
      </c>
      <c r="S9" s="36">
        <v>6969152.2955205441</v>
      </c>
      <c r="T9" s="36">
        <v>7419984.9655768275</v>
      </c>
      <c r="U9" s="36">
        <v>6732312.242190361</v>
      </c>
      <c r="V9" s="36">
        <v>8069394.6546442211</v>
      </c>
      <c r="W9" s="36">
        <v>9124806.6812593788</v>
      </c>
      <c r="X9" s="36">
        <v>11588551.878240749</v>
      </c>
      <c r="Y9" s="36">
        <v>17232130.962618768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1484.2321250753507</v>
      </c>
      <c r="C11" s="54">
        <v>1494.8636856600426</v>
      </c>
      <c r="D11" s="54">
        <v>1502.1054587635358</v>
      </c>
      <c r="E11" s="54">
        <v>1506.89501852941</v>
      </c>
      <c r="F11" s="54">
        <v>1509.9159129148259</v>
      </c>
      <c r="G11" s="54">
        <v>1510.9249106929565</v>
      </c>
      <c r="H11" s="54">
        <v>1510.0033110844411</v>
      </c>
      <c r="I11" s="54">
        <v>1507.209297661952</v>
      </c>
      <c r="J11" s="54">
        <v>1499.6338478175326</v>
      </c>
      <c r="K11" s="54">
        <v>1488.9880906591975</v>
      </c>
      <c r="L11" s="54">
        <v>1480.5605779999537</v>
      </c>
      <c r="M11" s="54">
        <v>1485.9381812681233</v>
      </c>
      <c r="N11" s="54">
        <v>1489.0803298191315</v>
      </c>
      <c r="O11" s="54">
        <v>1493.8268322216777</v>
      </c>
      <c r="P11" s="54">
        <v>1498.3059785605985</v>
      </c>
      <c r="Q11" s="54">
        <v>1503.035693607465</v>
      </c>
      <c r="R11" s="54">
        <v>1533.8676313065446</v>
      </c>
      <c r="S11" s="54">
        <v>1539.3987603857304</v>
      </c>
      <c r="T11" s="54">
        <v>1537.8053358620828</v>
      </c>
      <c r="U11" s="54">
        <v>1530.5834876747622</v>
      </c>
      <c r="V11" s="54">
        <v>1599.511867203468</v>
      </c>
      <c r="W11" s="54">
        <v>1692.0205809037798</v>
      </c>
      <c r="X11" s="54">
        <v>1616.9032128215133</v>
      </c>
      <c r="Y11" s="54">
        <v>1579.34452878038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330.23668152888746</v>
      </c>
      <c r="C13" s="35">
        <v>325.49337816828853</v>
      </c>
      <c r="D13" s="35">
        <v>319.42384891508544</v>
      </c>
      <c r="E13" s="35">
        <v>313.30558604073821</v>
      </c>
      <c r="F13" s="35">
        <v>307.80712312703724</v>
      </c>
      <c r="G13" s="35">
        <v>301.16483300214787</v>
      </c>
      <c r="H13" s="35">
        <v>293.64119728523752</v>
      </c>
      <c r="I13" s="35">
        <v>284.77919618191714</v>
      </c>
      <c r="J13" s="35">
        <v>275.52693385353973</v>
      </c>
      <c r="K13" s="35">
        <v>266.16522765935963</v>
      </c>
      <c r="L13" s="35">
        <v>255.18936190771115</v>
      </c>
      <c r="M13" s="35">
        <v>243.67627383533127</v>
      </c>
      <c r="N13" s="35">
        <v>230.98263105499575</v>
      </c>
      <c r="O13" s="35">
        <v>216.21960722161529</v>
      </c>
      <c r="P13" s="35">
        <v>198.47294293274268</v>
      </c>
      <c r="Q13" s="35">
        <v>175.54723161489457</v>
      </c>
      <c r="R13" s="35">
        <v>157.77606169694198</v>
      </c>
      <c r="S13" s="35">
        <v>142.28779072042335</v>
      </c>
      <c r="T13" s="35">
        <v>130.17004017417014</v>
      </c>
      <c r="U13" s="35">
        <v>121.69334420692296</v>
      </c>
      <c r="V13" s="35">
        <v>114.32234747425694</v>
      </c>
      <c r="W13" s="35">
        <v>108.48268790699375</v>
      </c>
      <c r="X13" s="35">
        <v>103.54803971468998</v>
      </c>
      <c r="Y13" s="35">
        <v>99.800785149938989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303.3021513574248</v>
      </c>
      <c r="D14" s="36">
        <v>295.54197362724545</v>
      </c>
      <c r="E14" s="36">
        <v>290.61483982849586</v>
      </c>
      <c r="F14" s="36">
        <v>286.569632646326</v>
      </c>
      <c r="G14" s="36">
        <v>277.40310159502849</v>
      </c>
      <c r="H14" s="36">
        <v>267.4326390916973</v>
      </c>
      <c r="I14" s="36">
        <v>255.82766427500115</v>
      </c>
      <c r="J14" s="36">
        <v>246.60282810688639</v>
      </c>
      <c r="K14" s="36">
        <v>234.25220235018577</v>
      </c>
      <c r="L14" s="36">
        <v>217.58533010894769</v>
      </c>
      <c r="M14" s="36">
        <v>200.13655644670396</v>
      </c>
      <c r="N14" s="36">
        <v>187.3017904955492</v>
      </c>
      <c r="O14" s="36">
        <v>167.0850528864261</v>
      </c>
      <c r="P14" s="36">
        <v>144.84138939204871</v>
      </c>
      <c r="Q14" s="36">
        <v>120.31889411205744</v>
      </c>
      <c r="R14" s="36">
        <v>107.88920455387891</v>
      </c>
      <c r="S14" s="36">
        <v>105.40671551980402</v>
      </c>
      <c r="T14" s="36">
        <v>102.65308472614849</v>
      </c>
      <c r="U14" s="36">
        <v>99.994549090331333</v>
      </c>
      <c r="V14" s="36">
        <v>98.953166048357389</v>
      </c>
      <c r="W14" s="36">
        <v>96.974102727390246</v>
      </c>
      <c r="X14" s="36">
        <v>94.995039406423089</v>
      </c>
      <c r="Y14" s="36">
        <v>93.015976085455947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0.4929783819101321</v>
      </c>
      <c r="C16" s="44">
        <f>C7/RES_summary!C$6</f>
        <v>0.53896483308048604</v>
      </c>
      <c r="D16" s="44">
        <f>D7/RES_summary!D$6</f>
        <v>0.59954642452566143</v>
      </c>
      <c r="E16" s="44">
        <f>E7/RES_summary!E$6</f>
        <v>0.66416381146453174</v>
      </c>
      <c r="F16" s="44">
        <f>F7/RES_summary!F$6</f>
        <v>0.71507539297222134</v>
      </c>
      <c r="G16" s="44">
        <f>G7/RES_summary!G$6</f>
        <v>0.77489408689836259</v>
      </c>
      <c r="H16" s="44">
        <f>H7/RES_summary!H$6</f>
        <v>0.83088837157901718</v>
      </c>
      <c r="I16" s="44">
        <f>I7/RES_summary!I$6</f>
        <v>0.89694708309179594</v>
      </c>
      <c r="J16" s="44">
        <f>J7/RES_summary!J$6</f>
        <v>0.95439962319588567</v>
      </c>
      <c r="K16" s="44">
        <f>K7/RES_summary!K$6</f>
        <v>1.035858143143316</v>
      </c>
      <c r="L16" s="44">
        <f>L7/RES_summary!L$6</f>
        <v>1.1057646044326725</v>
      </c>
      <c r="M16" s="44">
        <f>M7/RES_summary!M$6</f>
        <v>1.1729739128625152</v>
      </c>
      <c r="N16" s="44">
        <f>N7/RES_summary!N$6</f>
        <v>1.2598524721332649</v>
      </c>
      <c r="O16" s="44">
        <f>O7/RES_summary!O$6</f>
        <v>1.3728429938561018</v>
      </c>
      <c r="P16" s="44">
        <f>P7/RES_summary!P$6</f>
        <v>1.5291850667320048</v>
      </c>
      <c r="Q16" s="44">
        <f>Q7/RES_summary!Q$6</f>
        <v>1.7952555391258718</v>
      </c>
      <c r="R16" s="44">
        <f>R7/RES_summary!R$6</f>
        <v>2.0324020749264737</v>
      </c>
      <c r="S16" s="44">
        <f>S7/RES_summary!S$6</f>
        <v>2.2697093165452715</v>
      </c>
      <c r="T16" s="44">
        <f>T7/RES_summary!T$6</f>
        <v>2.5008742386487848</v>
      </c>
      <c r="U16" s="44">
        <f>U7/RES_summary!U$6</f>
        <v>2.72058485965796</v>
      </c>
      <c r="V16" s="44">
        <f>V7/RES_summary!V$6</f>
        <v>2.9148906901084053</v>
      </c>
      <c r="W16" s="44">
        <f>W7/RES_summary!W$6</f>
        <v>3.0529179828199915</v>
      </c>
      <c r="X16" s="44">
        <f>X7/RES_summary!X$6</f>
        <v>3.1827220620271461</v>
      </c>
      <c r="Y16" s="44">
        <f>Y7/RES_summary!Y$6</f>
        <v>3.3042578798993256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162.79954490748256</v>
      </c>
      <c r="C17" s="52">
        <f t="shared" si="4"/>
        <v>175.42948423327513</v>
      </c>
      <c r="D17" s="52">
        <f t="shared" si="4"/>
        <v>191.50942652526456</v>
      </c>
      <c r="E17" s="52">
        <f t="shared" si="4"/>
        <v>208.08623217794548</v>
      </c>
      <c r="F17" s="52">
        <f t="shared" si="4"/>
        <v>220.10529952971507</v>
      </c>
      <c r="G17" s="52">
        <f t="shared" si="4"/>
        <v>233.37084827509722</v>
      </c>
      <c r="H17" s="52">
        <f t="shared" si="4"/>
        <v>243.98305624084392</v>
      </c>
      <c r="I17" s="52">
        <f t="shared" si="4"/>
        <v>255.4318693405969</v>
      </c>
      <c r="J17" s="52">
        <f t="shared" si="4"/>
        <v>262.96280185013603</v>
      </c>
      <c r="K17" s="52">
        <f t="shared" si="4"/>
        <v>275.70941849254223</v>
      </c>
      <c r="L17" s="52">
        <f t="shared" si="4"/>
        <v>282.17936382530632</v>
      </c>
      <c r="M17" s="52">
        <f t="shared" si="4"/>
        <v>285.82591239238627</v>
      </c>
      <c r="N17" s="52">
        <f t="shared" si="4"/>
        <v>291.00403875448222</v>
      </c>
      <c r="O17" s="52">
        <f t="shared" si="4"/>
        <v>296.83557290851275</v>
      </c>
      <c r="P17" s="52">
        <f t="shared" si="4"/>
        <v>303.50186048310348</v>
      </c>
      <c r="Q17" s="52">
        <f t="shared" si="4"/>
        <v>315.15213993485185</v>
      </c>
      <c r="R17" s="52">
        <f t="shared" ref="R17:V17" si="5">R13*R16</f>
        <v>320.66439516659221</v>
      </c>
      <c r="S17" s="52">
        <f t="shared" si="5"/>
        <v>322.9519242287887</v>
      </c>
      <c r="T17" s="52">
        <f t="shared" si="5"/>
        <v>325.53890011545946</v>
      </c>
      <c r="U17" s="52">
        <f t="shared" si="5"/>
        <v>331.07706977049935</v>
      </c>
      <c r="V17" s="52">
        <f t="shared" si="5"/>
        <v>333.23714632404972</v>
      </c>
      <c r="W17" s="52">
        <f t="shared" ref="W17:Y17" si="6">W13*W16</f>
        <v>331.18874873591005</v>
      </c>
      <c r="X17" s="52">
        <f t="shared" si="6"/>
        <v>329.56463047960693</v>
      </c>
      <c r="Y17" s="52">
        <f t="shared" si="6"/>
        <v>329.76753075182552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241.63231449933281</v>
      </c>
      <c r="C18" s="36">
        <f>C3*11630*1000/RES_summary!C$6</f>
        <v>262.24316537439398</v>
      </c>
      <c r="D18" s="36">
        <f>D3*11630*1000/RES_summary!D$6</f>
        <v>287.66735498827421</v>
      </c>
      <c r="E18" s="36">
        <f>E3*11630*1000/RES_summary!E$6</f>
        <v>313.56410669350026</v>
      </c>
      <c r="F18" s="36">
        <f>F3*11630*1000/RES_summary!F$6</f>
        <v>332.34049427680088</v>
      </c>
      <c r="G18" s="36">
        <f>G3*11630*1000/RES_summary!G$6</f>
        <v>352.60582808839081</v>
      </c>
      <c r="H18" s="36">
        <f>H3*11630*1000/RES_summary!H$6</f>
        <v>368.4152227721757</v>
      </c>
      <c r="I18" s="36">
        <f>I3*11630*1000/RES_summary!I$6</f>
        <v>384.98928838932062</v>
      </c>
      <c r="J18" s="36">
        <f>J3*11630*1000/RES_summary!J$6</f>
        <v>394.34791837139875</v>
      </c>
      <c r="K18" s="36">
        <f>K3*11630*1000/RES_summary!K$6</f>
        <v>410.52804061796814</v>
      </c>
      <c r="L18" s="36">
        <f>L3*11630*1000/RES_summary!L$6</f>
        <v>417.78364200485476</v>
      </c>
      <c r="M18" s="36">
        <f>M3*11630*1000/RES_summary!M$6</f>
        <v>424.71963641964436</v>
      </c>
      <c r="N18" s="36">
        <f>N3*11630*1000/RES_summary!N$6</f>
        <v>433.32839000722385</v>
      </c>
      <c r="O18" s="36">
        <f>O3*11630*1000/RES_summary!O$6</f>
        <v>443.42094356863038</v>
      </c>
      <c r="P18" s="36">
        <f>P3*11630*1000/RES_summary!P$6</f>
        <v>454.73865206609861</v>
      </c>
      <c r="Q18" s="36">
        <f>Q3*11630*1000/RES_summary!Q$6</f>
        <v>473.68491523885695</v>
      </c>
      <c r="R18" s="36">
        <f>R3*11630*1000/RES_summary!R$6</f>
        <v>491.85673625852644</v>
      </c>
      <c r="S18" s="36">
        <f>S3*11630*1000/RES_summary!S$6</f>
        <v>497.15179182198358</v>
      </c>
      <c r="T18" s="36">
        <f>T3*11630*1000/RES_summary!T$6</f>
        <v>500.6154576282272</v>
      </c>
      <c r="U18" s="36">
        <f>U3*11630*1000/RES_summary!U$6</f>
        <v>506.74109613847133</v>
      </c>
      <c r="V18" s="36">
        <f>V3*11630*1000/RES_summary!V$6</f>
        <v>533.01677013833603</v>
      </c>
      <c r="W18" s="36">
        <f>W3*11630*1000/RES_summary!W$6</f>
        <v>560.37817902493055</v>
      </c>
      <c r="X18" s="36">
        <f>X3*11630*1000/RES_summary!X$6</f>
        <v>532.87410985481131</v>
      </c>
      <c r="Y18" s="36">
        <f>Y3*11630*1000/RES_summary!Y$6</f>
        <v>520.81654546231141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222.85504315677488</v>
      </c>
      <c r="C3" s="49">
        <f t="shared" ref="C3:W3" si="0">C5*C11/11630</f>
        <v>246.76997383064955</v>
      </c>
      <c r="D3" s="49">
        <f t="shared" si="0"/>
        <v>265.69792371246388</v>
      </c>
      <c r="E3" s="49">
        <f t="shared" si="0"/>
        <v>285.23420305690996</v>
      </c>
      <c r="F3" s="49">
        <f t="shared" si="0"/>
        <v>310.47079946028822</v>
      </c>
      <c r="G3" s="49">
        <f t="shared" si="0"/>
        <v>336.76788735150262</v>
      </c>
      <c r="H3" s="49">
        <f t="shared" si="0"/>
        <v>354.80578414044402</v>
      </c>
      <c r="I3" s="49">
        <f t="shared" si="0"/>
        <v>382.90916181099436</v>
      </c>
      <c r="J3" s="49">
        <f t="shared" si="0"/>
        <v>398.64288088478401</v>
      </c>
      <c r="K3" s="49">
        <f t="shared" si="0"/>
        <v>407.60697403733042</v>
      </c>
      <c r="L3" s="49">
        <f t="shared" si="0"/>
        <v>437.9127390282963</v>
      </c>
      <c r="M3" s="49">
        <f t="shared" si="0"/>
        <v>445.70795717552625</v>
      </c>
      <c r="N3" s="49">
        <f t="shared" si="0"/>
        <v>458.00024534735445</v>
      </c>
      <c r="O3" s="49">
        <f t="shared" si="0"/>
        <v>476.61665384579589</v>
      </c>
      <c r="P3" s="49">
        <f t="shared" si="0"/>
        <v>512.28929659613516</v>
      </c>
      <c r="Q3" s="49">
        <f t="shared" si="0"/>
        <v>542.99409885312173</v>
      </c>
      <c r="R3" s="49">
        <f t="shared" si="0"/>
        <v>599.23193065992461</v>
      </c>
      <c r="S3" s="49">
        <f t="shared" si="0"/>
        <v>639.44305365989294</v>
      </c>
      <c r="T3" s="49">
        <f t="shared" si="0"/>
        <v>696.59731062692583</v>
      </c>
      <c r="U3" s="49">
        <f t="shared" si="0"/>
        <v>734.9846226132363</v>
      </c>
      <c r="V3" s="49">
        <f t="shared" si="0"/>
        <v>813.66433349761132</v>
      </c>
      <c r="W3" s="49">
        <f t="shared" si="0"/>
        <v>886.20452515537784</v>
      </c>
      <c r="X3" s="49">
        <f t="shared" ref="X3:Y3" si="1">X5*X11/11630</f>
        <v>875.78476716585135</v>
      </c>
      <c r="Y3" s="49">
        <f t="shared" si="1"/>
        <v>864.09897546259265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4166.0810856998487</v>
      </c>
      <c r="C5" s="49">
        <f t="shared" ref="C5:W5" si="2">C7*C13/1000000</f>
        <v>4521.6071012054581</v>
      </c>
      <c r="D5" s="49">
        <f t="shared" si="2"/>
        <v>4781.2885474762688</v>
      </c>
      <c r="E5" s="49">
        <f t="shared" si="2"/>
        <v>5047.3299073451499</v>
      </c>
      <c r="F5" s="49">
        <f t="shared" si="2"/>
        <v>5407.7469067791299</v>
      </c>
      <c r="G5" s="49">
        <f t="shared" si="2"/>
        <v>5780.1434168062879</v>
      </c>
      <c r="H5" s="49">
        <f t="shared" si="2"/>
        <v>6008.1820583423487</v>
      </c>
      <c r="I5" s="49">
        <f t="shared" si="2"/>
        <v>6402.321120165806</v>
      </c>
      <c r="J5" s="49">
        <f t="shared" si="2"/>
        <v>6601.975854107297</v>
      </c>
      <c r="K5" s="49">
        <f t="shared" si="2"/>
        <v>6697.6120429852845</v>
      </c>
      <c r="L5" s="49">
        <f t="shared" si="2"/>
        <v>7128.4356916211582</v>
      </c>
      <c r="M5" s="49">
        <f t="shared" si="2"/>
        <v>7193.9361943896583</v>
      </c>
      <c r="N5" s="49">
        <f t="shared" si="2"/>
        <v>7339.9953355589614</v>
      </c>
      <c r="O5" s="49">
        <f t="shared" si="2"/>
        <v>7573.7394015453092</v>
      </c>
      <c r="P5" s="49">
        <f t="shared" si="2"/>
        <v>8072.5968404521946</v>
      </c>
      <c r="Q5" s="49">
        <f t="shared" si="2"/>
        <v>8481.9271159424243</v>
      </c>
      <c r="R5" s="49">
        <f t="shared" si="2"/>
        <v>9195.2237036863662</v>
      </c>
      <c r="S5" s="49">
        <f t="shared" si="2"/>
        <v>9811.3929285710456</v>
      </c>
      <c r="T5" s="49">
        <f t="shared" si="2"/>
        <v>10740.97899819626</v>
      </c>
      <c r="U5" s="49">
        <f t="shared" si="2"/>
        <v>11436.061661867228</v>
      </c>
      <c r="V5" s="49">
        <f t="shared" si="2"/>
        <v>12163.574113468005</v>
      </c>
      <c r="W5" s="49">
        <f t="shared" si="2"/>
        <v>12651.167245288001</v>
      </c>
      <c r="X5" s="49">
        <f t="shared" ref="X5:Y5" si="3">X7*X13/1000000</f>
        <v>13001.029268798828</v>
      </c>
      <c r="Y5" s="49">
        <f t="shared" si="3"/>
        <v>13088.546931210398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12281718.618761782</v>
      </c>
      <c r="C7" s="35">
        <v>13578342.470026124</v>
      </c>
      <c r="D7" s="35">
        <v>14737114.663327677</v>
      </c>
      <c r="E7" s="35">
        <v>16071035.485943858</v>
      </c>
      <c r="F7" s="35">
        <v>17966439.19257341</v>
      </c>
      <c r="G7" s="35">
        <v>20113714.715528719</v>
      </c>
      <c r="H7" s="35">
        <v>21867835.896004267</v>
      </c>
      <c r="I7" s="35">
        <v>24397698.196016032</v>
      </c>
      <c r="J7" s="35">
        <v>26355636.632529795</v>
      </c>
      <c r="K7" s="35">
        <v>28164830.921650581</v>
      </c>
      <c r="L7" s="35">
        <v>32136139.113074034</v>
      </c>
      <c r="M7" s="35">
        <v>34627903.598301977</v>
      </c>
      <c r="N7" s="35">
        <v>37897437.399964735</v>
      </c>
      <c r="O7" s="35">
        <v>41717233.471203491</v>
      </c>
      <c r="P7" s="35">
        <v>47363732.818967491</v>
      </c>
      <c r="Q7" s="35">
        <v>53673434.772985317</v>
      </c>
      <c r="R7" s="35">
        <v>61241010.700392842</v>
      </c>
      <c r="S7" s="35">
        <v>67977859.244192898</v>
      </c>
      <c r="T7" s="35">
        <v>76440819.288689837</v>
      </c>
      <c r="U7" s="35">
        <v>83181332.067488909</v>
      </c>
      <c r="V7" s="35">
        <v>89391468.326268017</v>
      </c>
      <c r="W7" s="35">
        <v>93922469.970095083</v>
      </c>
      <c r="X7" s="35">
        <v>97555303.556669697</v>
      </c>
      <c r="Y7" s="35">
        <v>99263515.232430354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3587911.2806992624</v>
      </c>
      <c r="D8" s="52">
        <v>3529766.4516030494</v>
      </c>
      <c r="E8" s="52">
        <v>3787394.6647369266</v>
      </c>
      <c r="F8" s="52">
        <v>4434226.3431225382</v>
      </c>
      <c r="G8" s="52">
        <v>4774415.9753669407</v>
      </c>
      <c r="H8" s="52">
        <v>5342032.4611748103</v>
      </c>
      <c r="I8" s="52">
        <v>6059628.7516148128</v>
      </c>
      <c r="J8" s="52">
        <v>5745333.1012506895</v>
      </c>
      <c r="K8" s="52">
        <v>6243420.6322433241</v>
      </c>
      <c r="L8" s="52">
        <v>8745724.166790396</v>
      </c>
      <c r="M8" s="52">
        <v>7833796.9464027509</v>
      </c>
      <c r="N8" s="52">
        <v>9329162.5532775708</v>
      </c>
      <c r="O8" s="52">
        <v>9565129.1724894457</v>
      </c>
      <c r="P8" s="52">
        <v>11889919.980007321</v>
      </c>
      <c r="Q8" s="52">
        <v>15055426.120808221</v>
      </c>
      <c r="R8" s="52">
        <v>15401372.873810276</v>
      </c>
      <c r="S8" s="52">
        <v>16066011.097077623</v>
      </c>
      <c r="T8" s="52">
        <v>18028089.216986388</v>
      </c>
      <c r="U8" s="52">
        <v>18630432.758806393</v>
      </c>
      <c r="V8" s="52">
        <v>21265562.379587322</v>
      </c>
      <c r="W8" s="52">
        <v>19932374.517637342</v>
      </c>
      <c r="X8" s="52">
        <v>19698844.683652237</v>
      </c>
      <c r="Y8" s="52">
        <v>19736300.892747045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2291287.4294349197</v>
      </c>
      <c r="D9" s="36">
        <v>2370994.2583014984</v>
      </c>
      <c r="E9" s="36">
        <v>2453473.842120748</v>
      </c>
      <c r="F9" s="36">
        <v>2538822.6364929862</v>
      </c>
      <c r="G9" s="36">
        <v>2627140.4524116293</v>
      </c>
      <c r="H9" s="36">
        <v>3587911.2806992605</v>
      </c>
      <c r="I9" s="36">
        <v>3529766.4516030475</v>
      </c>
      <c r="J9" s="36">
        <v>3787394.6647369266</v>
      </c>
      <c r="K9" s="36">
        <v>4434226.3431225382</v>
      </c>
      <c r="L9" s="36">
        <v>4774415.9753669426</v>
      </c>
      <c r="M9" s="36">
        <v>5342032.4611748084</v>
      </c>
      <c r="N9" s="36">
        <v>6059628.751614809</v>
      </c>
      <c r="O9" s="36">
        <v>5745333.1012506932</v>
      </c>
      <c r="P9" s="36">
        <v>6243420.6322433203</v>
      </c>
      <c r="Q9" s="36">
        <v>8745724.166790396</v>
      </c>
      <c r="R9" s="36">
        <v>7833796.9464027584</v>
      </c>
      <c r="S9" s="36">
        <v>9329162.553277567</v>
      </c>
      <c r="T9" s="36">
        <v>9565129.1724894494</v>
      </c>
      <c r="U9" s="36">
        <v>11889919.980007321</v>
      </c>
      <c r="V9" s="36">
        <v>15055426.120808214</v>
      </c>
      <c r="W9" s="36">
        <v>15401372.873810276</v>
      </c>
      <c r="X9" s="36">
        <v>16066011.097077623</v>
      </c>
      <c r="Y9" s="36">
        <v>18028089.216986388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622.12042891092733</v>
      </c>
      <c r="C11" s="54">
        <v>634.71565118635169</v>
      </c>
      <c r="D11" s="54">
        <v>646.28328160763283</v>
      </c>
      <c r="E11" s="54">
        <v>657.23339715210318</v>
      </c>
      <c r="F11" s="54">
        <v>667.7042139669478</v>
      </c>
      <c r="G11" s="54">
        <v>677.59746557673247</v>
      </c>
      <c r="H11" s="54">
        <v>686.79531170728717</v>
      </c>
      <c r="I11" s="54">
        <v>695.56547825057169</v>
      </c>
      <c r="J11" s="54">
        <v>702.24684354240742</v>
      </c>
      <c r="K11" s="54">
        <v>707.78496539211505</v>
      </c>
      <c r="L11" s="54">
        <v>714.4520025459957</v>
      </c>
      <c r="M11" s="54">
        <v>720.54900153185906</v>
      </c>
      <c r="N11" s="54">
        <v>725.68749840821272</v>
      </c>
      <c r="O11" s="54">
        <v>731.87779382739632</v>
      </c>
      <c r="P11" s="54">
        <v>738.04311514203073</v>
      </c>
      <c r="Q11" s="54">
        <v>744.52671938105254</v>
      </c>
      <c r="R11" s="54">
        <v>757.90079482036128</v>
      </c>
      <c r="S11" s="54">
        <v>757.9680854905539</v>
      </c>
      <c r="T11" s="54">
        <v>754.25403251897478</v>
      </c>
      <c r="U11" s="54">
        <v>747.44885203743138</v>
      </c>
      <c r="V11" s="54">
        <v>777.97168088115586</v>
      </c>
      <c r="W11" s="54">
        <v>814.67254583926092</v>
      </c>
      <c r="X11" s="54">
        <v>783.42849874069111</v>
      </c>
      <c r="Y11" s="54">
        <v>767.80647519140621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339.20994406561846</v>
      </c>
      <c r="C13" s="35">
        <v>333.00140360922552</v>
      </c>
      <c r="D13" s="35">
        <v>324.43857951205234</v>
      </c>
      <c r="E13" s="35">
        <v>314.06376470014487</v>
      </c>
      <c r="F13" s="35">
        <v>300.99157928937143</v>
      </c>
      <c r="G13" s="35">
        <v>287.37324251416123</v>
      </c>
      <c r="H13" s="35">
        <v>274.74973229702056</v>
      </c>
      <c r="I13" s="35">
        <v>262.41496508106076</v>
      </c>
      <c r="J13" s="35">
        <v>250.49578373526066</v>
      </c>
      <c r="K13" s="35">
        <v>237.80054144890198</v>
      </c>
      <c r="L13" s="35">
        <v>221.81991640436598</v>
      </c>
      <c r="M13" s="35">
        <v>207.74968874357216</v>
      </c>
      <c r="N13" s="35">
        <v>193.68051876683862</v>
      </c>
      <c r="O13" s="35">
        <v>181.54941666429769</v>
      </c>
      <c r="P13" s="35">
        <v>170.43835778964208</v>
      </c>
      <c r="Q13" s="35">
        <v>158.02840179349786</v>
      </c>
      <c r="R13" s="35">
        <v>150.14813763724155</v>
      </c>
      <c r="S13" s="35">
        <v>144.33218459154693</v>
      </c>
      <c r="T13" s="35">
        <v>140.5136561610021</v>
      </c>
      <c r="U13" s="35">
        <v>137.48351195660842</v>
      </c>
      <c r="V13" s="35">
        <v>136.07086158460262</v>
      </c>
      <c r="W13" s="35">
        <v>134.69798280769376</v>
      </c>
      <c r="X13" s="35">
        <v>133.26829803001488</v>
      </c>
      <c r="Y13" s="35">
        <v>131.85657288645206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315.71390919725212</v>
      </c>
      <c r="D14" s="36">
        <v>301.42115366470534</v>
      </c>
      <c r="E14" s="36">
        <v>289.98406077054676</v>
      </c>
      <c r="F14" s="36">
        <v>275.49583386648817</v>
      </c>
      <c r="G14" s="36">
        <v>264.6498927746066</v>
      </c>
      <c r="H14" s="36">
        <v>254.73303423530342</v>
      </c>
      <c r="I14" s="36">
        <v>240.62288262198581</v>
      </c>
      <c r="J14" s="36">
        <v>225.91184804934346</v>
      </c>
      <c r="K14" s="36">
        <v>210.98163177193771</v>
      </c>
      <c r="L14" s="36">
        <v>193.7372243012237</v>
      </c>
      <c r="M14" s="36">
        <v>182.06913586673869</v>
      </c>
      <c r="N14" s="36">
        <v>171.94946168435553</v>
      </c>
      <c r="O14" s="36">
        <v>160.13196026189317</v>
      </c>
      <c r="P14" s="36">
        <v>152.74320725369998</v>
      </c>
      <c r="Q14" s="36">
        <v>139.73052527293052</v>
      </c>
      <c r="R14" s="36">
        <v>138.9219809079045</v>
      </c>
      <c r="S14" s="36">
        <v>138.19943796070675</v>
      </c>
      <c r="T14" s="36">
        <v>136.52411659107608</v>
      </c>
      <c r="U14" s="36">
        <v>134.78952464054404</v>
      </c>
      <c r="V14" s="36">
        <v>133.13614759545572</v>
      </c>
      <c r="W14" s="36">
        <v>131.80478611950116</v>
      </c>
      <c r="X14" s="36">
        <v>130.47342464354662</v>
      </c>
      <c r="Y14" s="36">
        <v>129.14206316759206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0.32204854361764673</v>
      </c>
      <c r="C16" s="44">
        <f>C7/RES_summary!C$6</f>
        <v>0.35436241597319745</v>
      </c>
      <c r="D16" s="44">
        <f>D7/RES_summary!D$6</f>
        <v>0.38238479695667132</v>
      </c>
      <c r="E16" s="44">
        <f>E7/RES_summary!E$6</f>
        <v>0.41501099232970834</v>
      </c>
      <c r="F16" s="44">
        <f>F7/RES_summary!F$6</f>
        <v>0.46231014361199058</v>
      </c>
      <c r="G16" s="44">
        <f>G7/RES_summary!G$6</f>
        <v>0.51588099921900443</v>
      </c>
      <c r="H16" s="44">
        <f>H7/RES_summary!H$6</f>
        <v>0.55599344213689672</v>
      </c>
      <c r="I16" s="44">
        <f>I7/RES_summary!I$6</f>
        <v>0.61620449442902447</v>
      </c>
      <c r="J16" s="44">
        <f>J7/RES_summary!J$6</f>
        <v>0.65874796750429643</v>
      </c>
      <c r="K16" s="44">
        <f>K7/RES_summary!K$6</f>
        <v>0.70272668627286927</v>
      </c>
      <c r="L16" s="44">
        <f>L7/RES_summary!L$6</f>
        <v>0.797488545161813</v>
      </c>
      <c r="M16" s="44">
        <f>M7/RES_summary!M$6</f>
        <v>0.87150258150268067</v>
      </c>
      <c r="N16" s="44">
        <f>N7/RES_summary!N$6</f>
        <v>0.9478145395169284</v>
      </c>
      <c r="O16" s="44">
        <f>O7/RES_summary!O$6</f>
        <v>1.0475449843613283</v>
      </c>
      <c r="P16" s="44">
        <f>P7/RES_summary!P$6</f>
        <v>1.1833974827543277</v>
      </c>
      <c r="Q16" s="44">
        <f>Q7/RES_summary!Q$6</f>
        <v>1.3233679388953634</v>
      </c>
      <c r="R16" s="44">
        <f>R7/RES_summary!R$6</f>
        <v>1.5001780072534723</v>
      </c>
      <c r="S16" s="44">
        <f>S7/RES_summary!S$6</f>
        <v>1.6508107087075576</v>
      </c>
      <c r="T16" s="44">
        <f>T7/RES_summary!T$6</f>
        <v>1.8447206234753395</v>
      </c>
      <c r="U16" s="44">
        <f>U7/RES_summary!U$6</f>
        <v>2.001901657409618</v>
      </c>
      <c r="V16" s="44">
        <f>V7/RES_summary!V$6</f>
        <v>2.1557160667919049</v>
      </c>
      <c r="W16" s="44">
        <f>W7/RES_summary!W$6</f>
        <v>2.2646200677746671</v>
      </c>
      <c r="X16" s="44">
        <f>X7/RES_summary!X$6</f>
        <v>2.3498935874437401</v>
      </c>
      <c r="Y16" s="44">
        <f>Y7/RES_summary!Y$6</f>
        <v>2.4159493750316643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109.24206846695583</v>
      </c>
      <c r="C17" s="52">
        <f t="shared" si="4"/>
        <v>118.00318190543099</v>
      </c>
      <c r="D17" s="52">
        <f t="shared" si="4"/>
        <v>124.060380351627</v>
      </c>
      <c r="E17" s="52">
        <f t="shared" si="4"/>
        <v>130.33991464301116</v>
      </c>
      <c r="F17" s="52">
        <f t="shared" si="4"/>
        <v>139.15146024726914</v>
      </c>
      <c r="G17" s="52">
        <f t="shared" si="4"/>
        <v>148.25039549701077</v>
      </c>
      <c r="H17" s="52">
        <f t="shared" si="4"/>
        <v>152.75904938601136</v>
      </c>
      <c r="I17" s="52">
        <f t="shared" si="4"/>
        <v>161.70128088838516</v>
      </c>
      <c r="J17" s="52">
        <f t="shared" si="4"/>
        <v>165.01358840399877</v>
      </c>
      <c r="K17" s="52">
        <f t="shared" si="4"/>
        <v>167.10878648628099</v>
      </c>
      <c r="L17" s="52">
        <f t="shared" si="4"/>
        <v>176.89884242123281</v>
      </c>
      <c r="M17" s="52">
        <f t="shared" si="4"/>
        <v>181.05439004640155</v>
      </c>
      <c r="N17" s="52">
        <f t="shared" si="4"/>
        <v>183.57321170839094</v>
      </c>
      <c r="O17" s="52">
        <f t="shared" si="4"/>
        <v>190.18118084041001</v>
      </c>
      <c r="P17" s="52">
        <f t="shared" si="4"/>
        <v>201.69632357304388</v>
      </c>
      <c r="Q17" s="52">
        <f t="shared" si="4"/>
        <v>209.12972036838963</v>
      </c>
      <c r="R17" s="52">
        <f t="shared" ref="R17:V17" si="5">R13*R16</f>
        <v>225.24893391345711</v>
      </c>
      <c r="S17" s="52">
        <f t="shared" si="5"/>
        <v>238.26511593488163</v>
      </c>
      <c r="T17" s="52">
        <f t="shared" si="5"/>
        <v>259.20843940012327</v>
      </c>
      <c r="U17" s="52">
        <f t="shared" si="5"/>
        <v>275.22847045242946</v>
      </c>
      <c r="V17" s="52">
        <f t="shared" si="5"/>
        <v>293.33014254014529</v>
      </c>
      <c r="W17" s="52">
        <f t="shared" ref="W17:Y17" si="6">W13*W16</f>
        <v>305.03975495507041</v>
      </c>
      <c r="X17" s="52">
        <f t="shared" si="6"/>
        <v>313.16631895027319</v>
      </c>
      <c r="Y17" s="52">
        <f t="shared" si="6"/>
        <v>318.55880485884092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67.961722489779461</v>
      </c>
      <c r="C18" s="36">
        <f>C3*11630*1000/RES_summary!C$6</f>
        <v>74.898466445167145</v>
      </c>
      <c r="D18" s="36">
        <f>D3*11630*1000/RES_summary!D$6</f>
        <v>80.178149731140593</v>
      </c>
      <c r="E18" s="36">
        <f>E3*11630*1000/RES_summary!E$6</f>
        <v>85.663744885341373</v>
      </c>
      <c r="F18" s="36">
        <f>F3*11630*1000/RES_summary!F$6</f>
        <v>92.912016386755823</v>
      </c>
      <c r="G18" s="36">
        <f>G3*11630*1000/RES_summary!G$6</f>
        <v>100.45409225952274</v>
      </c>
      <c r="H18" s="36">
        <f>H3*11630*1000/RES_summary!H$6</f>
        <v>104.91419893917455</v>
      </c>
      <c r="I18" s="36">
        <f>I3*11630*1000/RES_summary!I$6</f>
        <v>112.47382877485964</v>
      </c>
      <c r="J18" s="36">
        <f>J3*11630*1000/RES_summary!J$6</f>
        <v>115.88027159831414</v>
      </c>
      <c r="K18" s="36">
        <f>K3*11630*1000/RES_summary!K$6</f>
        <v>118.27708665991071</v>
      </c>
      <c r="L18" s="36">
        <f>L3*11630*1000/RES_summary!L$6</f>
        <v>126.3857322159183</v>
      </c>
      <c r="M18" s="36">
        <f>M3*11630*1000/RES_summary!M$6</f>
        <v>130.45855997089438</v>
      </c>
      <c r="N18" s="36">
        <f>N3*11630*1000/RES_summary!N$6</f>
        <v>133.21678477942345</v>
      </c>
      <c r="O18" s="36">
        <f>O3*11630*1000/RES_summary!O$6</f>
        <v>139.1893830609684</v>
      </c>
      <c r="P18" s="36">
        <f>P3*11630*1000/RES_summary!P$6</f>
        <v>148.86058296254433</v>
      </c>
      <c r="Q18" s="36">
        <f>Q3*11630*1000/RES_summary!Q$6</f>
        <v>155.70266463095402</v>
      </c>
      <c r="R18" s="36">
        <f>R3*11630*1000/RES_summary!R$6</f>
        <v>170.71634604544818</v>
      </c>
      <c r="S18" s="36">
        <f>S3*11630*1000/RES_summary!S$6</f>
        <v>180.59735376434713</v>
      </c>
      <c r="T18" s="36">
        <f>T3*11630*1000/RES_summary!T$6</f>
        <v>195.50901068049328</v>
      </c>
      <c r="U18" s="36">
        <f>U3*11630*1000/RES_summary!U$6</f>
        <v>205.71920428768649</v>
      </c>
      <c r="V18" s="36">
        <f>V3*11630*1000/RES_summary!V$6</f>
        <v>228.20254404506588</v>
      </c>
      <c r="W18" s="36">
        <f>W3*11630*1000/RES_summary!W$6</f>
        <v>248.50751375143147</v>
      </c>
      <c r="X18" s="36">
        <f>X3*11630*1000/RES_summary!X$6</f>
        <v>245.34341911136099</v>
      </c>
      <c r="Y18" s="36">
        <f>Y3*11630*1000/RES_summary!Y$6</f>
        <v>244.5915130998537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1239.1117635653384</v>
      </c>
      <c r="C3" s="49">
        <f t="shared" ref="C3:W3" si="0">C5*C11/11630</f>
        <v>1276.3988124362502</v>
      </c>
      <c r="D3" s="49">
        <f t="shared" si="0"/>
        <v>1310.0210668264315</v>
      </c>
      <c r="E3" s="49">
        <f t="shared" si="0"/>
        <v>1335.4049949363384</v>
      </c>
      <c r="F3" s="49">
        <f t="shared" si="0"/>
        <v>1351.5811120021115</v>
      </c>
      <c r="G3" s="49">
        <f t="shared" si="0"/>
        <v>1363.9938471004025</v>
      </c>
      <c r="H3" s="49">
        <f t="shared" si="0"/>
        <v>1383.8193025958331</v>
      </c>
      <c r="I3" s="49">
        <f t="shared" si="0"/>
        <v>1394.4676839918889</v>
      </c>
      <c r="J3" s="49">
        <f t="shared" si="0"/>
        <v>1398.7369961630168</v>
      </c>
      <c r="K3" s="49">
        <f t="shared" si="0"/>
        <v>1377.1777019004412</v>
      </c>
      <c r="L3" s="49">
        <f t="shared" si="0"/>
        <v>1342.4913588281104</v>
      </c>
      <c r="M3" s="49">
        <f t="shared" si="0"/>
        <v>1257.1911999892518</v>
      </c>
      <c r="N3" s="49">
        <f t="shared" si="0"/>
        <v>1192.1347626467641</v>
      </c>
      <c r="O3" s="49">
        <f t="shared" si="0"/>
        <v>1137.3064030178098</v>
      </c>
      <c r="P3" s="49">
        <f t="shared" si="0"/>
        <v>1081.705474688906</v>
      </c>
      <c r="Q3" s="49">
        <f t="shared" si="0"/>
        <v>1016.8744863877359</v>
      </c>
      <c r="R3" s="49">
        <f t="shared" si="0"/>
        <v>952.3958267353828</v>
      </c>
      <c r="S3" s="49">
        <f t="shared" si="0"/>
        <v>901.13402441845903</v>
      </c>
      <c r="T3" s="49">
        <f t="shared" si="0"/>
        <v>850.01702571809756</v>
      </c>
      <c r="U3" s="49">
        <f t="shared" si="0"/>
        <v>788.27237237323118</v>
      </c>
      <c r="V3" s="49">
        <f t="shared" si="0"/>
        <v>772.95271751656423</v>
      </c>
      <c r="W3" s="49">
        <f t="shared" si="0"/>
        <v>780.52395235635322</v>
      </c>
      <c r="X3" s="49">
        <f t="shared" ref="X3:Y3" si="1">X5*X11/11630</f>
        <v>717.83431330163376</v>
      </c>
      <c r="Y3" s="49">
        <f t="shared" si="1"/>
        <v>668.01081027633063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27936.651267934114</v>
      </c>
      <c r="C5" s="49">
        <f t="shared" ref="C5:W5" si="2">C7*C13/1000000</f>
        <v>28786.220707059358</v>
      </c>
      <c r="D5" s="49">
        <f t="shared" si="2"/>
        <v>29569.264590644067</v>
      </c>
      <c r="E5" s="49">
        <f t="shared" si="2"/>
        <v>30168.675464945649</v>
      </c>
      <c r="F5" s="49">
        <f t="shared" si="2"/>
        <v>30543.88699781162</v>
      </c>
      <c r="G5" s="49">
        <f t="shared" si="2"/>
        <v>30832.237878147193</v>
      </c>
      <c r="H5" s="49">
        <f t="shared" si="2"/>
        <v>31300.498702794954</v>
      </c>
      <c r="I5" s="49">
        <f t="shared" si="2"/>
        <v>31559.852022132516</v>
      </c>
      <c r="J5" s="49">
        <f t="shared" si="2"/>
        <v>31753.543166530046</v>
      </c>
      <c r="K5" s="49">
        <f t="shared" si="2"/>
        <v>31391.046047839271</v>
      </c>
      <c r="L5" s="49">
        <f t="shared" si="2"/>
        <v>30662.675587148045</v>
      </c>
      <c r="M5" s="49">
        <f t="shared" si="2"/>
        <v>28748.887407264789</v>
      </c>
      <c r="N5" s="49">
        <f t="shared" si="2"/>
        <v>27319.398927012127</v>
      </c>
      <c r="O5" s="49">
        <f t="shared" si="2"/>
        <v>26069.371956391082</v>
      </c>
      <c r="P5" s="49">
        <f t="shared" si="2"/>
        <v>24796.72059712392</v>
      </c>
      <c r="Q5" s="49">
        <f t="shared" si="2"/>
        <v>23299.852717620528</v>
      </c>
      <c r="R5" s="49">
        <f t="shared" si="2"/>
        <v>21789.149325272982</v>
      </c>
      <c r="S5" s="49">
        <f t="shared" si="2"/>
        <v>20580.233459634448</v>
      </c>
      <c r="T5" s="49">
        <f t="shared" si="2"/>
        <v>19450.236110499092</v>
      </c>
      <c r="U5" s="49">
        <f t="shared" si="2"/>
        <v>18140.229924869818</v>
      </c>
      <c r="V5" s="49">
        <f t="shared" si="2"/>
        <v>17019.887139049537</v>
      </c>
      <c r="W5" s="49">
        <f t="shared" si="2"/>
        <v>16318.275598165037</v>
      </c>
      <c r="X5" s="49">
        <f t="shared" ref="X5:Y5" si="3">X7*X13/1000000</f>
        <v>15698.728764852087</v>
      </c>
      <c r="Y5" s="49">
        <f t="shared" si="3"/>
        <v>14953.40873037122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474272401.99004471</v>
      </c>
      <c r="C7" s="35">
        <v>490611173.65643966</v>
      </c>
      <c r="D7" s="35">
        <v>507334261.12105858</v>
      </c>
      <c r="E7" s="35">
        <v>523890636.74046695</v>
      </c>
      <c r="F7" s="35">
        <v>539494296.97867072</v>
      </c>
      <c r="G7" s="35">
        <v>556700143.62498486</v>
      </c>
      <c r="H7" s="35">
        <v>577906584.78878331</v>
      </c>
      <c r="I7" s="35">
        <v>597644806.00653923</v>
      </c>
      <c r="J7" s="35">
        <v>621780622.10634375</v>
      </c>
      <c r="K7" s="35">
        <v>639636483.32874835</v>
      </c>
      <c r="L7" s="35">
        <v>659651353.71803832</v>
      </c>
      <c r="M7" s="35">
        <v>658474809.81422544</v>
      </c>
      <c r="N7" s="35">
        <v>671649210.82731116</v>
      </c>
      <c r="O7" s="35">
        <v>677559478.92097139</v>
      </c>
      <c r="P7" s="35">
        <v>689212150.27925527</v>
      </c>
      <c r="Q7" s="35">
        <v>708167929.09847295</v>
      </c>
      <c r="R7" s="35">
        <v>719638123.88985407</v>
      </c>
      <c r="S7" s="35">
        <v>732302693.83151519</v>
      </c>
      <c r="T7" s="35">
        <v>760611800.85492361</v>
      </c>
      <c r="U7" s="35">
        <v>772884273.56730843</v>
      </c>
      <c r="V7" s="35">
        <v>781858761.34940994</v>
      </c>
      <c r="W7" s="35">
        <v>808851403.37756622</v>
      </c>
      <c r="X7" s="35">
        <v>833098000.75753582</v>
      </c>
      <c r="Y7" s="35">
        <v>845543825.75935614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130502569.90990579</v>
      </c>
      <c r="D8" s="52">
        <v>131978126.87567651</v>
      </c>
      <c r="E8" s="52">
        <v>134361921.86741674</v>
      </c>
      <c r="F8" s="52">
        <v>134251103.02485657</v>
      </c>
      <c r="G8" s="52">
        <v>140244958.4243871</v>
      </c>
      <c r="H8" s="52">
        <v>146978149.63326764</v>
      </c>
      <c r="I8" s="52">
        <v>153255289.5277791</v>
      </c>
      <c r="J8" s="52">
        <v>159793720.54122967</v>
      </c>
      <c r="K8" s="52">
        <v>157521731.70266807</v>
      </c>
      <c r="L8" s="52">
        <v>165654341.87867892</v>
      </c>
      <c r="M8" s="52">
        <v>147520475.35550356</v>
      </c>
      <c r="N8" s="52">
        <v>148339927.38417077</v>
      </c>
      <c r="O8" s="52">
        <v>107911879.16443384</v>
      </c>
      <c r="P8" s="52">
        <v>112863647.12416351</v>
      </c>
      <c r="Q8" s="52">
        <v>137899348.839975</v>
      </c>
      <c r="R8" s="52">
        <v>108672332.11862075</v>
      </c>
      <c r="S8" s="52">
        <v>88783302.373502374</v>
      </c>
      <c r="T8" s="52">
        <v>100464812.3159517</v>
      </c>
      <c r="U8" s="52">
        <v>75437214.43787384</v>
      </c>
      <c r="V8" s="52">
        <v>62014755.020448208</v>
      </c>
      <c r="W8" s="52">
        <v>70931318.88081193</v>
      </c>
      <c r="X8" s="52">
        <v>64261120.062194705</v>
      </c>
      <c r="Y8" s="52">
        <v>53892678.602087021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114163798.24351084</v>
      </c>
      <c r="D9" s="36">
        <v>115255039.41105759</v>
      </c>
      <c r="E9" s="36">
        <v>117805546.24800837</v>
      </c>
      <c r="F9" s="36">
        <v>118647442.7866528</v>
      </c>
      <c r="G9" s="36">
        <v>123039111.77807295</v>
      </c>
      <c r="H9" s="36">
        <v>125771708.46946919</v>
      </c>
      <c r="I9" s="36">
        <v>133517068.31002319</v>
      </c>
      <c r="J9" s="36">
        <v>135657904.44142509</v>
      </c>
      <c r="K9" s="36">
        <v>139665870.48026347</v>
      </c>
      <c r="L9" s="36">
        <v>145639471.48938894</v>
      </c>
      <c r="M9" s="36">
        <v>148697019.25931644</v>
      </c>
      <c r="N9" s="36">
        <v>135165526.37108505</v>
      </c>
      <c r="O9" s="36">
        <v>102001611.0707736</v>
      </c>
      <c r="P9" s="36">
        <v>101210975.76587963</v>
      </c>
      <c r="Q9" s="36">
        <v>118943570.02075732</v>
      </c>
      <c r="R9" s="36">
        <v>97202137.327239633</v>
      </c>
      <c r="S9" s="36">
        <v>76118732.431841254</v>
      </c>
      <c r="T9" s="36">
        <v>72155705.292543292</v>
      </c>
      <c r="U9" s="36">
        <v>63164741.72548902</v>
      </c>
      <c r="V9" s="36">
        <v>53040267.238346696</v>
      </c>
      <c r="W9" s="36">
        <v>43938676.852655649</v>
      </c>
      <c r="X9" s="36">
        <v>40014522.682225108</v>
      </c>
      <c r="Y9" s="36">
        <v>41446853.600266695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515.84098867303339</v>
      </c>
      <c r="C11" s="54">
        <v>515.68138588589409</v>
      </c>
      <c r="D11" s="54">
        <v>515.24937187690614</v>
      </c>
      <c r="E11" s="54">
        <v>514.79754585697708</v>
      </c>
      <c r="F11" s="54">
        <v>514.63287346861807</v>
      </c>
      <c r="G11" s="54">
        <v>514.50201261650864</v>
      </c>
      <c r="H11" s="54">
        <v>514.17131215715915</v>
      </c>
      <c r="I11" s="54">
        <v>513.86993682519278</v>
      </c>
      <c r="J11" s="54">
        <v>512.29908990195815</v>
      </c>
      <c r="K11" s="54">
        <v>510.22755497517403</v>
      </c>
      <c r="L11" s="54">
        <v>509.19152370757337</v>
      </c>
      <c r="M11" s="54">
        <v>508.58085214735183</v>
      </c>
      <c r="N11" s="54">
        <v>507.49752315645856</v>
      </c>
      <c r="O11" s="54">
        <v>507.37215646096416</v>
      </c>
      <c r="P11" s="54">
        <v>507.33461392032268</v>
      </c>
      <c r="Q11" s="54">
        <v>507.56759795935363</v>
      </c>
      <c r="R11" s="54">
        <v>508.34308855211503</v>
      </c>
      <c r="S11" s="54">
        <v>509.23565685210798</v>
      </c>
      <c r="T11" s="54">
        <v>508.25593853666635</v>
      </c>
      <c r="U11" s="54">
        <v>505.37439319509991</v>
      </c>
      <c r="V11" s="54">
        <v>528.17272119817653</v>
      </c>
      <c r="W11" s="54">
        <v>556.27774584988242</v>
      </c>
      <c r="X11" s="54">
        <v>531.78911418542873</v>
      </c>
      <c r="Y11" s="54">
        <v>519.54479835320194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58.904231304018658</v>
      </c>
      <c r="C13" s="35">
        <v>58.674205262225613</v>
      </c>
      <c r="D13" s="35">
        <v>58.283594972089489</v>
      </c>
      <c r="E13" s="35">
        <v>57.585826791348197</v>
      </c>
      <c r="F13" s="35">
        <v>56.615773639993073</v>
      </c>
      <c r="G13" s="35">
        <v>55.383922981196505</v>
      </c>
      <c r="H13" s="35">
        <v>54.161865475602504</v>
      </c>
      <c r="I13" s="35">
        <v>52.807038068339203</v>
      </c>
      <c r="J13" s="35">
        <v>51.068724301767006</v>
      </c>
      <c r="K13" s="35">
        <v>49.076384580936249</v>
      </c>
      <c r="L13" s="35">
        <v>46.48315419095541</v>
      </c>
      <c r="M13" s="35">
        <v>43.659813524796299</v>
      </c>
      <c r="N13" s="35">
        <v>40.675100166292403</v>
      </c>
      <c r="O13" s="35">
        <v>38.475399972128116</v>
      </c>
      <c r="P13" s="35">
        <v>35.978356717995723</v>
      </c>
      <c r="Q13" s="35">
        <v>32.901592631118163</v>
      </c>
      <c r="R13" s="35">
        <v>30.277925254287904</v>
      </c>
      <c r="S13" s="35">
        <v>28.103451800724159</v>
      </c>
      <c r="T13" s="35">
        <v>25.57183058248259</v>
      </c>
      <c r="U13" s="35">
        <v>23.470822923000043</v>
      </c>
      <c r="V13" s="35">
        <v>21.768493211836518</v>
      </c>
      <c r="W13" s="35">
        <v>20.174627292508731</v>
      </c>
      <c r="X13" s="35">
        <v>18.843795988679886</v>
      </c>
      <c r="Y13" s="35">
        <v>17.68495999239547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58.039471733279626</v>
      </c>
      <c r="D14" s="36">
        <v>57.37271325716975</v>
      </c>
      <c r="E14" s="36">
        <v>56.080596671931019</v>
      </c>
      <c r="F14" s="36">
        <v>54.653466046128308</v>
      </c>
      <c r="G14" s="36">
        <v>53.050312136735812</v>
      </c>
      <c r="H14" s="36">
        <v>52.17932745765998</v>
      </c>
      <c r="I14" s="36">
        <v>50.672967725333201</v>
      </c>
      <c r="J14" s="36">
        <v>47.776239753150278</v>
      </c>
      <c r="K14" s="36">
        <v>45.07551102311966</v>
      </c>
      <c r="L14" s="36">
        <v>41.429502301338353</v>
      </c>
      <c r="M14" s="36">
        <v>38.064172391238095</v>
      </c>
      <c r="N14" s="36">
        <v>34.806069298606488</v>
      </c>
      <c r="O14" s="36">
        <v>32.281138599167193</v>
      </c>
      <c r="P14" s="36">
        <v>27.964073832868038</v>
      </c>
      <c r="Q14" s="36">
        <v>25.643763339895568</v>
      </c>
      <c r="R14" s="36">
        <v>22.181813547131668</v>
      </c>
      <c r="S14" s="36">
        <v>18.855272228717297</v>
      </c>
      <c r="T14" s="36">
        <v>14.872239758331565</v>
      </c>
      <c r="U14" s="36">
        <v>11.985989641729475</v>
      </c>
      <c r="V14" s="36">
        <v>10.777669547091744</v>
      </c>
      <c r="W14" s="36">
        <v>10.131009374266238</v>
      </c>
      <c r="X14" s="36">
        <v>9.4843492014407342</v>
      </c>
      <c r="Y14" s="36">
        <v>8.8376890286152285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12.436267356395094</v>
      </c>
      <c r="C16" s="44">
        <f>C7/RES_summary!C$6</f>
        <v>12.803783759624631</v>
      </c>
      <c r="D16" s="44">
        <f>D7/RES_summary!D$6</f>
        <v>13.163832463805631</v>
      </c>
      <c r="E16" s="44">
        <f>E7/RES_summary!E$6</f>
        <v>13.528709660063001</v>
      </c>
      <c r="F16" s="44">
        <f>F7/RES_summary!F$6</f>
        <v>13.882199095809511</v>
      </c>
      <c r="G16" s="44">
        <f>G7/RES_summary!G$6</f>
        <v>14.278368288523836</v>
      </c>
      <c r="H16" s="44">
        <f>H7/RES_summary!H$6</f>
        <v>14.693373081741701</v>
      </c>
      <c r="I16" s="44">
        <f>I7/RES_summary!I$6</f>
        <v>15.094514760147661</v>
      </c>
      <c r="J16" s="44">
        <f>J7/RES_summary!J$6</f>
        <v>15.541143124600556</v>
      </c>
      <c r="K16" s="44">
        <f>K7/RES_summary!K$6</f>
        <v>15.959251720673942</v>
      </c>
      <c r="L16" s="44">
        <f>L7/RES_summary!L$6</f>
        <v>16.369869340545598</v>
      </c>
      <c r="M16" s="44">
        <f>M7/RES_summary!M$6</f>
        <v>16.57225638793</v>
      </c>
      <c r="N16" s="44">
        <f>N7/RES_summary!N$6</f>
        <v>16.797940207898826</v>
      </c>
      <c r="O16" s="44">
        <f>O7/RES_summary!O$6</f>
        <v>17.013928649896702</v>
      </c>
      <c r="P16" s="44">
        <f>P7/RES_summary!P$6</f>
        <v>17.220178292145601</v>
      </c>
      <c r="Q16" s="44">
        <f>Q7/RES_summary!Q$6</f>
        <v>17.460532136365806</v>
      </c>
      <c r="R16" s="44">
        <f>R7/RES_summary!R$6</f>
        <v>17.628469456886076</v>
      </c>
      <c r="S16" s="44">
        <f>S7/RES_summary!S$6</f>
        <v>17.783630470765797</v>
      </c>
      <c r="T16" s="44">
        <f>T7/RES_summary!T$6</f>
        <v>18.355589180653904</v>
      </c>
      <c r="U16" s="44">
        <f>U7/RES_summary!U$6</f>
        <v>18.600787818411906</v>
      </c>
      <c r="V16" s="44">
        <f>V7/RES_summary!V$6</f>
        <v>18.854880956325676</v>
      </c>
      <c r="W16" s="44">
        <f>W7/RES_summary!W$6</f>
        <v>19.502693237515633</v>
      </c>
      <c r="X16" s="44">
        <f>X7/RES_summary!X$6</f>
        <v>20.067506104935791</v>
      </c>
      <c r="Y16" s="44">
        <f>Y7/RES_summary!Y$6</f>
        <v>20.579475476179784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732.54876891971321</v>
      </c>
      <c r="C17" s="52">
        <f t="shared" si="4"/>
        <v>751.25183644536639</v>
      </c>
      <c r="D17" s="52">
        <f t="shared" si="4"/>
        <v>767.23547960089024</v>
      </c>
      <c r="E17" s="52">
        <f t="shared" si="4"/>
        <v>779.06193119482714</v>
      </c>
      <c r="F17" s="52">
        <f t="shared" si="4"/>
        <v>785.95144163366786</v>
      </c>
      <c r="G17" s="52">
        <f t="shared" si="4"/>
        <v>790.79204958876267</v>
      </c>
      <c r="H17" s="52">
        <f t="shared" si="4"/>
        <v>795.82049623613295</v>
      </c>
      <c r="I17" s="52">
        <f t="shared" si="4"/>
        <v>797.09661556222545</v>
      </c>
      <c r="J17" s="52">
        <f t="shared" si="4"/>
        <v>793.66635356452764</v>
      </c>
      <c r="K17" s="52">
        <f t="shared" si="4"/>
        <v>783.22237506776298</v>
      </c>
      <c r="L17" s="52">
        <f t="shared" si="4"/>
        <v>760.92316064237457</v>
      </c>
      <c r="M17" s="52">
        <f t="shared" si="4"/>
        <v>723.54162358213807</v>
      </c>
      <c r="N17" s="52">
        <f t="shared" si="4"/>
        <v>683.25790054367542</v>
      </c>
      <c r="O17" s="52">
        <f t="shared" si="4"/>
        <v>654.61770990202535</v>
      </c>
      <c r="P17" s="52">
        <f t="shared" si="4"/>
        <v>619.55371734230084</v>
      </c>
      <c r="Q17" s="52">
        <f t="shared" si="4"/>
        <v>574.47931547325504</v>
      </c>
      <c r="R17" s="52">
        <f t="shared" ref="R17:V17" si="5">R13*R16</f>
        <v>533.75348056309394</v>
      </c>
      <c r="S17" s="52">
        <f t="shared" si="5"/>
        <v>499.78140177705603</v>
      </c>
      <c r="T17" s="52">
        <f t="shared" si="5"/>
        <v>469.38601676933206</v>
      </c>
      <c r="U17" s="52">
        <f t="shared" si="5"/>
        <v>436.57579711424211</v>
      </c>
      <c r="V17" s="52">
        <f t="shared" si="5"/>
        <v>410.44234810776112</v>
      </c>
      <c r="W17" s="52">
        <f t="shared" ref="W17:Y17" si="6">W13*W16</f>
        <v>393.45956726700837</v>
      </c>
      <c r="X17" s="52">
        <f t="shared" si="6"/>
        <v>378.14799104299823</v>
      </c>
      <c r="Y17" s="52">
        <f t="shared" si="6"/>
        <v>363.9472004607232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377.87868121075837</v>
      </c>
      <c r="C18" s="52">
        <f>C3*11630*1000/RES_summary!C$6</f>
        <v>387.40658816746947</v>
      </c>
      <c r="D18" s="52">
        <f>D3*11630*1000/RES_summary!D$6</f>
        <v>395.3175989460355</v>
      </c>
      <c r="E18" s="52">
        <f>E3*11630*1000/RES_summary!E$6</f>
        <v>401.05917024969415</v>
      </c>
      <c r="F18" s="52">
        <f>F3*11630*1000/RES_summary!F$6</f>
        <v>404.4764488147373</v>
      </c>
      <c r="G18" s="52">
        <f>G3*11630*1000/RES_summary!G$6</f>
        <v>406.8641010745522</v>
      </c>
      <c r="H18" s="52">
        <f>H3*11630*1000/RES_summary!H$6</f>
        <v>409.18806879129403</v>
      </c>
      <c r="I18" s="52">
        <f>I3*11630*1000/RES_summary!I$6</f>
        <v>409.60398748253573</v>
      </c>
      <c r="J18" s="52">
        <f>J3*11630*1000/RES_summary!J$6</f>
        <v>406.5945506169133</v>
      </c>
      <c r="K18" s="52">
        <f>K3*11630*1000/RES_summary!K$6</f>
        <v>399.62163743267342</v>
      </c>
      <c r="L18" s="52">
        <f>L3*11630*1000/RES_summary!L$6</f>
        <v>387.4556235918734</v>
      </c>
      <c r="M18" s="52">
        <f>M3*11630*1000/RES_summary!M$6</f>
        <v>367.97941548548226</v>
      </c>
      <c r="N18" s="52">
        <f>N3*11630*1000/RES_summary!N$6</f>
        <v>346.75169220299716</v>
      </c>
      <c r="O18" s="52">
        <f>O3*11630*1000/RES_summary!O$6</f>
        <v>332.13479913052839</v>
      </c>
      <c r="P18" s="52">
        <f>P3*11630*1000/RES_summary!P$6</f>
        <v>314.32104599075689</v>
      </c>
      <c r="Q18" s="52">
        <f>Q3*11630*1000/RES_summary!Q$6</f>
        <v>291.58708623209378</v>
      </c>
      <c r="R18" s="52">
        <f>R3*11630*1000/RES_summary!R$6</f>
        <v>271.3298928348845</v>
      </c>
      <c r="S18" s="52">
        <f>S3*11630*1000/RES_summary!S$6</f>
        <v>254.50651041640643</v>
      </c>
      <c r="T18" s="52">
        <f>T3*11630*1000/RES_summary!T$6</f>
        <v>238.56823048908427</v>
      </c>
      <c r="U18" s="52">
        <f>U3*11630*1000/RES_summary!U$6</f>
        <v>220.63422855027719</v>
      </c>
      <c r="V18" s="52">
        <f>V3*11630*1000/RES_summary!V$6</f>
        <v>216.78445189504544</v>
      </c>
      <c r="W18" s="52">
        <f>W3*11630*1000/RES_summary!W$6</f>
        <v>218.87280116236158</v>
      </c>
      <c r="X18" s="52">
        <f>X3*11630*1000/RES_summary!X$6</f>
        <v>201.09498518775544</v>
      </c>
      <c r="Y18" s="52">
        <f>Y3*11630*1000/RES_summary!Y$6</f>
        <v>189.0868748745788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154.29344071456416</v>
      </c>
      <c r="D19" s="36">
        <v>157.85297768180524</v>
      </c>
      <c r="E19" s="36">
        <v>161.52708154919139</v>
      </c>
      <c r="F19" s="36">
        <v>164.88403501589283</v>
      </c>
      <c r="G19" s="36">
        <v>168.63170675871132</v>
      </c>
      <c r="H19" s="36">
        <v>173.70989329205605</v>
      </c>
      <c r="I19" s="36">
        <v>178.23559571781695</v>
      </c>
      <c r="J19" s="36">
        <v>184.22196152619932</v>
      </c>
      <c r="K19" s="36">
        <v>188.49427810713394</v>
      </c>
      <c r="L19" s="36">
        <v>193.45641329291624</v>
      </c>
      <c r="M19" s="36">
        <v>190.79676567326609</v>
      </c>
      <c r="N19" s="36">
        <v>195.61777310740425</v>
      </c>
      <c r="O19" s="36">
        <v>194.15769512991494</v>
      </c>
      <c r="P19" s="36">
        <v>196.27633569102812</v>
      </c>
      <c r="Q19" s="36">
        <v>198.22054633234234</v>
      </c>
      <c r="R19" s="36">
        <v>196.04020951160189</v>
      </c>
      <c r="S19" s="36">
        <v>198.02626003824631</v>
      </c>
      <c r="T19" s="36">
        <v>204.14165505558751</v>
      </c>
      <c r="U19" s="36">
        <v>205.89849617440549</v>
      </c>
      <c r="V19" s="36">
        <v>206.69079059218092</v>
      </c>
      <c r="W19" s="36">
        <v>212.01979175268596</v>
      </c>
      <c r="X19" s="36">
        <v>218.57798963320008</v>
      </c>
      <c r="Y19" s="36">
        <v>221.86599966402653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460.86334259387894</v>
      </c>
      <c r="C3" s="49">
        <f t="shared" ref="C3:W3" si="0">C5*C11/11630</f>
        <v>461.41065503831595</v>
      </c>
      <c r="D3" s="49">
        <f t="shared" si="0"/>
        <v>464.00180937804561</v>
      </c>
      <c r="E3" s="49">
        <f t="shared" si="0"/>
        <v>467.75169604781564</v>
      </c>
      <c r="F3" s="49">
        <f t="shared" si="0"/>
        <v>470.82547082395314</v>
      </c>
      <c r="G3" s="49">
        <f t="shared" si="0"/>
        <v>475.22738846280049</v>
      </c>
      <c r="H3" s="49">
        <f t="shared" si="0"/>
        <v>478.83300643630497</v>
      </c>
      <c r="I3" s="49">
        <f t="shared" si="0"/>
        <v>494.0611507029646</v>
      </c>
      <c r="J3" s="49">
        <f t="shared" si="0"/>
        <v>499.38441697291074</v>
      </c>
      <c r="K3" s="49">
        <f t="shared" si="0"/>
        <v>519.02310605529897</v>
      </c>
      <c r="L3" s="49">
        <f t="shared" si="0"/>
        <v>536.0057520679178</v>
      </c>
      <c r="M3" s="49">
        <f t="shared" si="0"/>
        <v>540.32955837200325</v>
      </c>
      <c r="N3" s="49">
        <f t="shared" si="0"/>
        <v>556.83511693617993</v>
      </c>
      <c r="O3" s="49">
        <f t="shared" si="0"/>
        <v>565.26852521190801</v>
      </c>
      <c r="P3" s="49">
        <f t="shared" si="0"/>
        <v>576.93655783054135</v>
      </c>
      <c r="Q3" s="49">
        <f t="shared" si="0"/>
        <v>589.17075313548821</v>
      </c>
      <c r="R3" s="49">
        <f t="shared" si="0"/>
        <v>624.49393399154735</v>
      </c>
      <c r="S3" s="49">
        <f t="shared" si="0"/>
        <v>642.12612617736056</v>
      </c>
      <c r="T3" s="49">
        <f t="shared" si="0"/>
        <v>665.14043428443927</v>
      </c>
      <c r="U3" s="49">
        <f t="shared" si="0"/>
        <v>686.09021528683559</v>
      </c>
      <c r="V3" s="49">
        <f t="shared" si="0"/>
        <v>738.48429918615921</v>
      </c>
      <c r="W3" s="49">
        <f t="shared" si="0"/>
        <v>791.2725480169654</v>
      </c>
      <c r="X3" s="49">
        <f t="shared" ref="X3:Y3" si="1">X5*X11/11630</f>
        <v>758.80261228270865</v>
      </c>
      <c r="Y3" s="49">
        <f t="shared" si="1"/>
        <v>733.80675842738037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152880.35295057503</v>
      </c>
      <c r="C5" s="49">
        <f t="shared" ref="C5:W5" si="2">C7*C13/1000000</f>
        <v>152688.20988313973</v>
      </c>
      <c r="D5" s="49">
        <f t="shared" si="2"/>
        <v>153458.78378785859</v>
      </c>
      <c r="E5" s="49">
        <f t="shared" si="2"/>
        <v>154797.06162609876</v>
      </c>
      <c r="F5" s="49">
        <f t="shared" si="2"/>
        <v>155984.36922880771</v>
      </c>
      <c r="G5" s="49">
        <f t="shared" si="2"/>
        <v>157746.07594193902</v>
      </c>
      <c r="H5" s="49">
        <f t="shared" si="2"/>
        <v>159439.81554195861</v>
      </c>
      <c r="I5" s="49">
        <f t="shared" si="2"/>
        <v>165136.49226174151</v>
      </c>
      <c r="J5" s="49">
        <f t="shared" si="2"/>
        <v>168079.34548918641</v>
      </c>
      <c r="K5" s="49">
        <f t="shared" si="2"/>
        <v>176191.05753949261</v>
      </c>
      <c r="L5" s="49">
        <f t="shared" si="2"/>
        <v>183256.90043405551</v>
      </c>
      <c r="M5" s="49">
        <f t="shared" si="2"/>
        <v>185189.86543586061</v>
      </c>
      <c r="N5" s="49">
        <f t="shared" si="2"/>
        <v>191583.1848335398</v>
      </c>
      <c r="O5" s="49">
        <f t="shared" si="2"/>
        <v>194950.79095407669</v>
      </c>
      <c r="P5" s="49">
        <f t="shared" si="2"/>
        <v>199497.0524112909</v>
      </c>
      <c r="Q5" s="49">
        <f t="shared" si="2"/>
        <v>204230.15607081063</v>
      </c>
      <c r="R5" s="49">
        <f t="shared" si="2"/>
        <v>210642.0621643684</v>
      </c>
      <c r="S5" s="49">
        <f t="shared" si="2"/>
        <v>215361.22636453004</v>
      </c>
      <c r="T5" s="49">
        <f t="shared" si="2"/>
        <v>222168.60217367773</v>
      </c>
      <c r="U5" s="49">
        <f t="shared" si="2"/>
        <v>229433.1306392907</v>
      </c>
      <c r="V5" s="49">
        <f t="shared" si="2"/>
        <v>235370.64284512264</v>
      </c>
      <c r="W5" s="49">
        <f t="shared" si="2"/>
        <v>237296.12371623877</v>
      </c>
      <c r="X5" s="49">
        <f t="shared" ref="X5:Y5" si="3">X7*X13/1000000</f>
        <v>238891.13861358265</v>
      </c>
      <c r="Y5" s="49">
        <f t="shared" si="3"/>
        <v>236921.15047588354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18855676.509887803</v>
      </c>
      <c r="C7" s="35">
        <v>19032583.970796861</v>
      </c>
      <c r="D7" s="35">
        <v>19386811.694601983</v>
      </c>
      <c r="E7" s="35">
        <v>19848703.11199164</v>
      </c>
      <c r="F7" s="35">
        <v>20301363.746472158</v>
      </c>
      <c r="G7" s="35">
        <v>20847708.550714027</v>
      </c>
      <c r="H7" s="35">
        <v>21390769.678978998</v>
      </c>
      <c r="I7" s="35">
        <v>22495691.940044634</v>
      </c>
      <c r="J7" s="35">
        <v>23225484.065646034</v>
      </c>
      <c r="K7" s="35">
        <v>24521108.134437531</v>
      </c>
      <c r="L7" s="35">
        <v>25746093.152224045</v>
      </c>
      <c r="M7" s="35">
        <v>26319317.07258727</v>
      </c>
      <c r="N7" s="35">
        <v>27662863.365478151</v>
      </c>
      <c r="O7" s="35">
        <v>28613819.619933315</v>
      </c>
      <c r="P7" s="35">
        <v>29801140.857114594</v>
      </c>
      <c r="Q7" s="35">
        <v>31128018.8928729</v>
      </c>
      <c r="R7" s="35">
        <v>32696907.064433232</v>
      </c>
      <c r="S7" s="35">
        <v>34014424.250774972</v>
      </c>
      <c r="T7" s="35">
        <v>35679200.852385648</v>
      </c>
      <c r="U7" s="35">
        <v>37321950.708525084</v>
      </c>
      <c r="V7" s="35">
        <v>38842567.186749853</v>
      </c>
      <c r="W7" s="35">
        <v>39599270.566030219</v>
      </c>
      <c r="X7" s="35">
        <v>40326857.284959741</v>
      </c>
      <c r="Y7" s="35">
        <v>40534451.684184879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2395256.0429009832</v>
      </c>
      <c r="D8" s="52">
        <v>2610831.2128605582</v>
      </c>
      <c r="E8" s="52">
        <v>2757409.5105130821</v>
      </c>
      <c r="F8" s="52">
        <v>2787764.404998336</v>
      </c>
      <c r="G8" s="52">
        <v>2921716.8979844339</v>
      </c>
      <c r="H8" s="52">
        <v>2959395.9631317332</v>
      </c>
      <c r="I8" s="52">
        <v>3562926.2300317585</v>
      </c>
      <c r="J8" s="52">
        <v>3230183.8032251485</v>
      </c>
      <c r="K8" s="52">
        <v>3690880.1116924807</v>
      </c>
      <c r="L8" s="52">
        <v>3835816.2306470722</v>
      </c>
      <c r="M8" s="52">
        <v>3330633.4308763072</v>
      </c>
      <c r="N8" s="52">
        <v>4131310.6978892162</v>
      </c>
      <c r="O8" s="52">
        <v>3872673.152439598</v>
      </c>
      <c r="P8" s="52">
        <v>4146717.200313013</v>
      </c>
      <c r="Q8" s="52">
        <v>4889804.2657900639</v>
      </c>
      <c r="R8" s="52">
        <v>4799071.9747854806</v>
      </c>
      <c r="S8" s="52">
        <v>5008397.2980342209</v>
      </c>
      <c r="T8" s="52">
        <v>5500592.8322577477</v>
      </c>
      <c r="U8" s="52">
        <v>4973383.2870157436</v>
      </c>
      <c r="V8" s="52">
        <v>5651927.1761139855</v>
      </c>
      <c r="W8" s="52">
        <v>4629376.5317199677</v>
      </c>
      <c r="X8" s="52">
        <v>4874303.9192425385</v>
      </c>
      <c r="Y8" s="52">
        <v>5097398.6650152057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2218348.5819919258</v>
      </c>
      <c r="D9" s="36">
        <v>2256603.4890554361</v>
      </c>
      <c r="E9" s="36">
        <v>2295518.0931234248</v>
      </c>
      <c r="F9" s="36">
        <v>2335103.7705178186</v>
      </c>
      <c r="G9" s="36">
        <v>2375372.0937425643</v>
      </c>
      <c r="H9" s="36">
        <v>2416334.8348667622</v>
      </c>
      <c r="I9" s="36">
        <v>2458003.9689661227</v>
      </c>
      <c r="J9" s="36">
        <v>2500391.6776237488</v>
      </c>
      <c r="K9" s="36">
        <v>2395256.0429009832</v>
      </c>
      <c r="L9" s="36">
        <v>2610831.2128605582</v>
      </c>
      <c r="M9" s="36">
        <v>2757409.5105130821</v>
      </c>
      <c r="N9" s="36">
        <v>2787764.404998336</v>
      </c>
      <c r="O9" s="36">
        <v>2921716.8979844339</v>
      </c>
      <c r="P9" s="36">
        <v>2959395.9631317332</v>
      </c>
      <c r="Q9" s="36">
        <v>3562926.2300317585</v>
      </c>
      <c r="R9" s="36">
        <v>3230183.8032251447</v>
      </c>
      <c r="S9" s="36">
        <v>3690880.1116924807</v>
      </c>
      <c r="T9" s="36">
        <v>3835816.2306470722</v>
      </c>
      <c r="U9" s="36">
        <v>3330633.4308763072</v>
      </c>
      <c r="V9" s="36">
        <v>4131310.6978892162</v>
      </c>
      <c r="W9" s="36">
        <v>3872673.1524396017</v>
      </c>
      <c r="X9" s="36">
        <v>4146717.2003130168</v>
      </c>
      <c r="Y9" s="36">
        <v>4889804.2657900676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35.059054815889944</v>
      </c>
      <c r="C11" s="54">
        <v>35.144861035456849</v>
      </c>
      <c r="D11" s="54">
        <v>35.164758314040675</v>
      </c>
      <c r="E11" s="54">
        <v>35.14247730474311</v>
      </c>
      <c r="F11" s="54">
        <v>35.104159812644255</v>
      </c>
      <c r="G11" s="54">
        <v>35.036653018593199</v>
      </c>
      <c r="H11" s="54">
        <v>34.927460533775637</v>
      </c>
      <c r="I11" s="54">
        <v>34.795041992100515</v>
      </c>
      <c r="J11" s="54">
        <v>34.554161027290569</v>
      </c>
      <c r="K11" s="54">
        <v>34.25962025382659</v>
      </c>
      <c r="L11" s="54">
        <v>34.01643748085263</v>
      </c>
      <c r="M11" s="54">
        <v>33.932919326208129</v>
      </c>
      <c r="N11" s="54">
        <v>33.802509419574299</v>
      </c>
      <c r="O11" s="54">
        <v>33.721704415977989</v>
      </c>
      <c r="P11" s="54">
        <v>33.633440125902553</v>
      </c>
      <c r="Q11" s="54">
        <v>33.550656723730775</v>
      </c>
      <c r="R11" s="54">
        <v>34.479649400006018</v>
      </c>
      <c r="S11" s="54">
        <v>34.676283068718028</v>
      </c>
      <c r="T11" s="54">
        <v>34.818525998020306</v>
      </c>
      <c r="U11" s="54">
        <v>34.77801650333862</v>
      </c>
      <c r="V11" s="54">
        <v>36.489565120431948</v>
      </c>
      <c r="W11" s="54">
        <v>38.780657641259047</v>
      </c>
      <c r="X11" s="54">
        <v>36.940986727525875</v>
      </c>
      <c r="Y11" s="54">
        <v>36.021151270659288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8107.9219231622637</v>
      </c>
      <c r="C13" s="35">
        <v>8022.463482489864</v>
      </c>
      <c r="D13" s="35">
        <v>7915.6277063642847</v>
      </c>
      <c r="E13" s="35">
        <v>7798.850169338154</v>
      </c>
      <c r="F13" s="35">
        <v>7683.4429044656508</v>
      </c>
      <c r="G13" s="35">
        <v>7566.5906187342725</v>
      </c>
      <c r="H13" s="35">
        <v>7453.6736141216234</v>
      </c>
      <c r="I13" s="35">
        <v>7340.8051951396819</v>
      </c>
      <c r="J13" s="35">
        <v>7236.8500485981649</v>
      </c>
      <c r="K13" s="35">
        <v>7185.2812105195717</v>
      </c>
      <c r="L13" s="35">
        <v>7117.8527689831299</v>
      </c>
      <c r="M13" s="35">
        <v>7036.2716830804111</v>
      </c>
      <c r="N13" s="35">
        <v>6925.6454873223965</v>
      </c>
      <c r="O13" s="35">
        <v>6813.1690750670577</v>
      </c>
      <c r="P13" s="35">
        <v>6694.2756778274088</v>
      </c>
      <c r="Q13" s="35">
        <v>6560.9750743749182</v>
      </c>
      <c r="R13" s="35">
        <v>6442.2626198029257</v>
      </c>
      <c r="S13" s="35">
        <v>6331.4676378690529</v>
      </c>
      <c r="T13" s="35">
        <v>6226.8379578580916</v>
      </c>
      <c r="U13" s="35">
        <v>6147.4045778342334</v>
      </c>
      <c r="V13" s="35">
        <v>6059.6057339230993</v>
      </c>
      <c r="W13" s="35">
        <v>5992.436737453455</v>
      </c>
      <c r="X13" s="35">
        <v>5923.8719478068333</v>
      </c>
      <c r="Y13" s="35">
        <v>5844.932906007999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7428.8734544478648</v>
      </c>
      <c r="D14" s="36">
        <v>7303.0147301729085</v>
      </c>
      <c r="E14" s="36">
        <v>7235.1093424563578</v>
      </c>
      <c r="F14" s="36">
        <v>7217.3052430380076</v>
      </c>
      <c r="G14" s="36">
        <v>7194.75531738068</v>
      </c>
      <c r="H14" s="36">
        <v>7192.4115753715359</v>
      </c>
      <c r="I14" s="36">
        <v>7192.3972971943203</v>
      </c>
      <c r="J14" s="36">
        <v>7187.1556360858795</v>
      </c>
      <c r="K14" s="36">
        <v>7018.8587274756783</v>
      </c>
      <c r="L14" s="36">
        <v>6812.8346429334451</v>
      </c>
      <c r="M14" s="36">
        <v>6570.2590112232092</v>
      </c>
      <c r="N14" s="36">
        <v>6417.6887174752464</v>
      </c>
      <c r="O14" s="36">
        <v>6297.6252702420015</v>
      </c>
      <c r="P14" s="36">
        <v>6229.3747055142285</v>
      </c>
      <c r="Q14" s="36">
        <v>6208.6502846137255</v>
      </c>
      <c r="R14" s="36">
        <v>6173.6393986516759</v>
      </c>
      <c r="S14" s="36">
        <v>6114.71663723662</v>
      </c>
      <c r="T14" s="36">
        <v>5988.4740633867277</v>
      </c>
      <c r="U14" s="36">
        <v>5860.7292251145254</v>
      </c>
      <c r="V14" s="36">
        <v>5741.5775626415916</v>
      </c>
      <c r="W14" s="36">
        <v>5684.1617870151758</v>
      </c>
      <c r="X14" s="36">
        <v>5626.7460113887601</v>
      </c>
      <c r="Y14" s="36">
        <v>5569.3302357623434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0.4944294318596798</v>
      </c>
      <c r="C16" s="44">
        <f>C7/RES_summary!C$6</f>
        <v>0.496705135622592</v>
      </c>
      <c r="D16" s="44">
        <f>D7/RES_summary!D$6</f>
        <v>0.50303076435476934</v>
      </c>
      <c r="E16" s="44">
        <f>E7/RES_summary!E$6</f>
        <v>0.51256373506051245</v>
      </c>
      <c r="F16" s="44">
        <f>F7/RES_summary!F$6</f>
        <v>0.52239212726305806</v>
      </c>
      <c r="G16" s="44">
        <f>G7/RES_summary!G$6</f>
        <v>0.53470663528232443</v>
      </c>
      <c r="H16" s="44">
        <f>H7/RES_summary!H$6</f>
        <v>0.54386395253433517</v>
      </c>
      <c r="I16" s="44">
        <f>I7/RES_summary!I$6</f>
        <v>0.56816615925718117</v>
      </c>
      <c r="J16" s="44">
        <f>J7/RES_summary!J$6</f>
        <v>0.58051113072578331</v>
      </c>
      <c r="K16" s="44">
        <f>K7/RES_summary!K$6</f>
        <v>0.61181397150890959</v>
      </c>
      <c r="L16" s="44">
        <f>L7/RES_summary!L$6</f>
        <v>0.63891353903227566</v>
      </c>
      <c r="M16" s="44">
        <f>M7/RES_summary!M$6</f>
        <v>0.66239507416418197</v>
      </c>
      <c r="N16" s="44">
        <f>N7/RES_summary!N$6</f>
        <v>0.69184794279770434</v>
      </c>
      <c r="O16" s="44">
        <f>O7/RES_summary!O$6</f>
        <v>0.7185103309156754</v>
      </c>
      <c r="P16" s="44">
        <f>P7/RES_summary!P$6</f>
        <v>0.74459070209503297</v>
      </c>
      <c r="Q16" s="44">
        <f>Q7/RES_summary!Q$6</f>
        <v>0.76748995808426701</v>
      </c>
      <c r="R16" s="44">
        <f>R7/RES_summary!R$6</f>
        <v>0.80095315740696582</v>
      </c>
      <c r="S16" s="44">
        <f>S7/RES_summary!S$6</f>
        <v>0.8260244795587347</v>
      </c>
      <c r="T16" s="44">
        <f>T7/RES_summary!T$6</f>
        <v>0.86103417328564869</v>
      </c>
      <c r="U16" s="44">
        <f>U7/RES_summary!U$6</f>
        <v>0.89821686097232434</v>
      </c>
      <c r="V16" s="44">
        <f>V7/RES_summary!V$6</f>
        <v>0.93670623973088152</v>
      </c>
      <c r="W16" s="44">
        <f>W7/RES_summary!W$6</f>
        <v>0.95480136778370484</v>
      </c>
      <c r="X16" s="44">
        <f>X7/RES_summary!X$6</f>
        <v>0.97138566413908645</v>
      </c>
      <c r="Y16" s="44">
        <f>Y7/RES_summary!Y$6</f>
        <v>0.98655767916692949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4008.7952300317606</v>
      </c>
      <c r="C17" s="52">
        <f t="shared" si="4"/>
        <v>3984.7988120974196</v>
      </c>
      <c r="D17" s="52">
        <f t="shared" si="4"/>
        <v>3981.8042554802159</v>
      </c>
      <c r="E17" s="52">
        <f t="shared" si="4"/>
        <v>3997.4077719732741</v>
      </c>
      <c r="F17" s="52">
        <f t="shared" si="4"/>
        <v>4013.7700835680607</v>
      </c>
      <c r="G17" s="52">
        <f t="shared" si="4"/>
        <v>4045.9062103022043</v>
      </c>
      <c r="H17" s="52">
        <f t="shared" si="4"/>
        <v>4053.7843926770693</v>
      </c>
      <c r="I17" s="52">
        <f t="shared" si="4"/>
        <v>4170.7970935776757</v>
      </c>
      <c r="J17" s="52">
        <f t="shared" si="4"/>
        <v>4201.0720046046608</v>
      </c>
      <c r="K17" s="52">
        <f t="shared" si="4"/>
        <v>4396.0554338163247</v>
      </c>
      <c r="L17" s="52">
        <f t="shared" si="4"/>
        <v>4547.6925029416943</v>
      </c>
      <c r="M17" s="52">
        <f t="shared" si="4"/>
        <v>4660.7917033533822</v>
      </c>
      <c r="N17" s="52">
        <f t="shared" si="4"/>
        <v>4791.4935829502047</v>
      </c>
      <c r="O17" s="52">
        <f t="shared" si="4"/>
        <v>4895.332366710878</v>
      </c>
      <c r="P17" s="52">
        <f t="shared" si="4"/>
        <v>4984.4954269712134</v>
      </c>
      <c r="Q17" s="52">
        <f t="shared" si="4"/>
        <v>5035.4824848239268</v>
      </c>
      <c r="R17" s="52">
        <f t="shared" ref="R17:V17" si="5">R13*R16</f>
        <v>5159.9505861760244</v>
      </c>
      <c r="S17" s="52">
        <f t="shared" si="5"/>
        <v>5229.9472604137554</v>
      </c>
      <c r="T17" s="52">
        <f t="shared" si="5"/>
        <v>5361.5202732280386</v>
      </c>
      <c r="U17" s="52">
        <f t="shared" si="5"/>
        <v>5521.7024430291622</v>
      </c>
      <c r="V17" s="52">
        <f t="shared" si="5"/>
        <v>5676.0705012747949</v>
      </c>
      <c r="W17" s="52">
        <f t="shared" ref="W17:Y17" si="6">W13*W16</f>
        <v>5721.5867932778801</v>
      </c>
      <c r="X17" s="52">
        <f t="shared" si="6"/>
        <v>5754.3642862952447</v>
      </c>
      <c r="Y17" s="52">
        <f t="shared" si="6"/>
        <v>5766.3634426376684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140.5445717153616</v>
      </c>
      <c r="C18" s="36">
        <f>C3*11630*1000/RES_summary!C$6</f>
        <v>140.04520050541731</v>
      </c>
      <c r="D18" s="36">
        <f>D3*11630*1000/RES_summary!D$6</f>
        <v>140.01918429778047</v>
      </c>
      <c r="E18" s="36">
        <f>E3*11630*1000/RES_summary!E$6</f>
        <v>140.47881190437451</v>
      </c>
      <c r="F18" s="36">
        <f>F3*11630*1000/RES_summary!F$6</f>
        <v>140.90002646478371</v>
      </c>
      <c r="G18" s="36">
        <f>G3*11630*1000/RES_summary!G$6</f>
        <v>141.75501203612967</v>
      </c>
      <c r="H18" s="36">
        <f>H3*11630*1000/RES_summary!H$6</f>
        <v>141.58839438766395</v>
      </c>
      <c r="I18" s="36">
        <f>I3*11630*1000/RES_summary!I$6</f>
        <v>145.123060011566</v>
      </c>
      <c r="J18" s="36">
        <f>J3*11630*1000/RES_summary!J$6</f>
        <v>145.16451853435183</v>
      </c>
      <c r="K18" s="36">
        <f>K3*11630*1000/RES_summary!K$6</f>
        <v>150.60718977731818</v>
      </c>
      <c r="L18" s="36">
        <f>L3*11630*1000/RES_summary!L$6</f>
        <v>154.69629770845836</v>
      </c>
      <c r="M18" s="36">
        <f>M3*11630*1000/RES_summary!M$6</f>
        <v>158.15426886615049</v>
      </c>
      <c r="N18" s="36">
        <f>N3*11630*1000/RES_summary!N$6</f>
        <v>161.96450697150408</v>
      </c>
      <c r="O18" s="36">
        <f>O3*11630*1000/RES_summary!O$6</f>
        <v>165.0789510881942</v>
      </c>
      <c r="P18" s="36">
        <f>P3*11630*1000/RES_summary!P$6</f>
        <v>167.64572850087137</v>
      </c>
      <c r="Q18" s="36">
        <f>Q3*11630*1000/RES_summary!Q$6</f>
        <v>168.94374428668641</v>
      </c>
      <c r="R18" s="36">
        <f>R3*11630*1000/RES_summary!R$6</f>
        <v>177.91328713270488</v>
      </c>
      <c r="S18" s="36">
        <f>S3*11630*1000/RES_summary!S$6</f>
        <v>181.35513163657376</v>
      </c>
      <c r="T18" s="36">
        <f>T3*11630*1000/RES_summary!T$6</f>
        <v>186.68023302230341</v>
      </c>
      <c r="U18" s="36">
        <f>U3*11630*1000/RES_summary!U$6</f>
        <v>192.03385869019337</v>
      </c>
      <c r="V18" s="36">
        <f>V3*11630*1000/RES_summary!V$6</f>
        <v>207.11734418442941</v>
      </c>
      <c r="W18" s="36">
        <f>W3*11630*1000/RES_summary!W$6</f>
        <v>221.88689859485871</v>
      </c>
      <c r="X18" s="36">
        <f>X3*11630*1000/RES_summary!X$6</f>
        <v>212.57189472538153</v>
      </c>
      <c r="Y18" s="36">
        <f>Y3*11630*1000/RES_summary!Y$6</f>
        <v>207.7110498488511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787811</v>
      </c>
      <c r="C3" s="120">
        <v>755069</v>
      </c>
      <c r="D3" s="120">
        <v>710882</v>
      </c>
      <c r="E3" s="120">
        <v>691790</v>
      </c>
      <c r="F3" s="120">
        <v>683110</v>
      </c>
      <c r="G3" s="120">
        <v>675505</v>
      </c>
      <c r="H3" s="120">
        <v>696318</v>
      </c>
      <c r="I3" s="120">
        <v>725036</v>
      </c>
      <c r="J3" s="120">
        <v>760717</v>
      </c>
      <c r="K3" s="120">
        <v>815153</v>
      </c>
      <c r="L3" s="120">
        <v>852708</v>
      </c>
      <c r="M3" s="120">
        <v>863994</v>
      </c>
      <c r="N3" s="120">
        <v>834224</v>
      </c>
      <c r="O3" s="120">
        <v>740752</v>
      </c>
      <c r="P3" s="120">
        <v>685567</v>
      </c>
      <c r="Q3" s="120">
        <v>649599</v>
      </c>
      <c r="R3" s="120">
        <v>598115</v>
      </c>
      <c r="S3" s="120">
        <v>548659</v>
      </c>
      <c r="T3" s="120">
        <v>492465</v>
      </c>
      <c r="U3" s="120">
        <v>411771</v>
      </c>
      <c r="V3" s="120">
        <v>361614</v>
      </c>
      <c r="W3" s="120">
        <v>343504</v>
      </c>
      <c r="X3" s="120">
        <v>336324</v>
      </c>
      <c r="Y3" s="120">
        <v>343339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787811</v>
      </c>
      <c r="C5" s="52">
        <v>755069</v>
      </c>
      <c r="D5" s="52">
        <v>710882</v>
      </c>
      <c r="E5" s="52">
        <v>691790</v>
      </c>
      <c r="F5" s="52">
        <v>683110</v>
      </c>
      <c r="G5" s="52">
        <v>675505</v>
      </c>
      <c r="H5" s="52">
        <v>696318</v>
      </c>
      <c r="I5" s="52">
        <v>725036</v>
      </c>
      <c r="J5" s="52">
        <v>760717</v>
      </c>
      <c r="K5" s="52">
        <v>815153</v>
      </c>
      <c r="L5" s="52">
        <v>852708</v>
      </c>
      <c r="M5" s="52">
        <v>863994</v>
      </c>
      <c r="N5" s="52">
        <v>834224</v>
      </c>
      <c r="O5" s="52">
        <v>740752</v>
      </c>
      <c r="P5" s="52">
        <v>685567</v>
      </c>
      <c r="Q5" s="52">
        <v>649599</v>
      </c>
      <c r="R5" s="52">
        <v>598115</v>
      </c>
      <c r="S5" s="52">
        <v>548659</v>
      </c>
      <c r="T5" s="52">
        <v>492465</v>
      </c>
      <c r="U5" s="52">
        <v>411771</v>
      </c>
      <c r="V5" s="52">
        <v>361614</v>
      </c>
      <c r="W5" s="52">
        <v>343504</v>
      </c>
      <c r="X5" s="52">
        <v>336324</v>
      </c>
      <c r="Y5" s="52">
        <v>343339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14763</v>
      </c>
      <c r="C8" s="52">
        <v>14720</v>
      </c>
      <c r="D8" s="52">
        <v>14499</v>
      </c>
      <c r="E8" s="52">
        <v>13567</v>
      </c>
      <c r="F8" s="52">
        <v>13431</v>
      </c>
      <c r="G8" s="52">
        <v>14079</v>
      </c>
      <c r="H8" s="52">
        <v>17014</v>
      </c>
      <c r="I8" s="52">
        <v>20499</v>
      </c>
      <c r="J8" s="52">
        <v>24555</v>
      </c>
      <c r="K8" s="52">
        <v>28116</v>
      </c>
      <c r="L8" s="52">
        <v>32737</v>
      </c>
      <c r="M8" s="52">
        <v>36983</v>
      </c>
      <c r="N8" s="52">
        <v>39537</v>
      </c>
      <c r="O8" s="52">
        <v>38619</v>
      </c>
      <c r="P8" s="52">
        <v>34693</v>
      </c>
      <c r="Q8" s="52">
        <v>29842</v>
      </c>
      <c r="R8" s="52">
        <v>24469</v>
      </c>
      <c r="S8" s="52">
        <v>18910</v>
      </c>
      <c r="T8" s="52">
        <v>13497</v>
      </c>
      <c r="U8" s="52">
        <v>8816</v>
      </c>
      <c r="V8" s="52">
        <v>5411</v>
      </c>
      <c r="W8" s="52">
        <v>3633</v>
      </c>
      <c r="X8" s="52">
        <v>4817</v>
      </c>
      <c r="Y8" s="52">
        <v>12692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132516</v>
      </c>
      <c r="C11" s="52">
        <v>122164</v>
      </c>
      <c r="D11" s="52">
        <v>106274</v>
      </c>
      <c r="E11" s="52">
        <v>96698</v>
      </c>
      <c r="F11" s="52">
        <v>89895</v>
      </c>
      <c r="G11" s="52">
        <v>82447</v>
      </c>
      <c r="H11" s="52">
        <v>74853</v>
      </c>
      <c r="I11" s="52">
        <v>70624</v>
      </c>
      <c r="J11" s="52">
        <v>71152</v>
      </c>
      <c r="K11" s="52">
        <v>76310</v>
      </c>
      <c r="L11" s="52">
        <v>79161</v>
      </c>
      <c r="M11" s="52">
        <v>79078</v>
      </c>
      <c r="N11" s="52">
        <v>72940</v>
      </c>
      <c r="O11" s="52">
        <v>64269</v>
      </c>
      <c r="P11" s="52">
        <v>63137</v>
      </c>
      <c r="Q11" s="52">
        <v>63816</v>
      </c>
      <c r="R11" s="52">
        <v>58631</v>
      </c>
      <c r="S11" s="52">
        <v>53619</v>
      </c>
      <c r="T11" s="52">
        <v>51774</v>
      </c>
      <c r="U11" s="52">
        <v>44281</v>
      </c>
      <c r="V11" s="52">
        <v>39426</v>
      </c>
      <c r="W11" s="52">
        <v>34827</v>
      </c>
      <c r="X11" s="52">
        <v>29535</v>
      </c>
      <c r="Y11" s="52">
        <v>23545</v>
      </c>
      <c r="DA11" s="63" t="s">
        <v>1062</v>
      </c>
    </row>
    <row r="12" spans="1:105" ht="12" customHeight="1" x14ac:dyDescent="0.25">
      <c r="A12" s="97" t="s">
        <v>123</v>
      </c>
      <c r="B12" s="52">
        <v>242</v>
      </c>
      <c r="C12" s="52">
        <v>254</v>
      </c>
      <c r="D12" s="52">
        <v>240</v>
      </c>
      <c r="E12" s="52">
        <v>248</v>
      </c>
      <c r="F12" s="52">
        <v>329</v>
      </c>
      <c r="G12" s="52">
        <v>324</v>
      </c>
      <c r="H12" s="52">
        <v>404</v>
      </c>
      <c r="I12" s="52">
        <v>368</v>
      </c>
      <c r="J12" s="52">
        <v>480</v>
      </c>
      <c r="K12" s="52">
        <v>593</v>
      </c>
      <c r="L12" s="52">
        <v>626</v>
      </c>
      <c r="M12" s="52">
        <v>699</v>
      </c>
      <c r="N12" s="52">
        <v>653</v>
      </c>
      <c r="O12" s="52">
        <v>584</v>
      </c>
      <c r="P12" s="52">
        <v>747</v>
      </c>
      <c r="Q12" s="52">
        <v>658</v>
      </c>
      <c r="R12" s="52">
        <v>762</v>
      </c>
      <c r="S12" s="52">
        <v>641</v>
      </c>
      <c r="T12" s="52">
        <v>744</v>
      </c>
      <c r="U12" s="52">
        <v>653</v>
      </c>
      <c r="V12" s="52">
        <v>627</v>
      </c>
      <c r="W12" s="52">
        <v>530</v>
      </c>
      <c r="X12" s="52">
        <v>430</v>
      </c>
      <c r="Y12" s="52">
        <v>331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552350</v>
      </c>
      <c r="C15" s="52">
        <v>517928</v>
      </c>
      <c r="D15" s="52">
        <v>479828</v>
      </c>
      <c r="E15" s="52">
        <v>431568</v>
      </c>
      <c r="F15" s="52">
        <v>421749</v>
      </c>
      <c r="G15" s="52">
        <v>394464</v>
      </c>
      <c r="H15" s="52">
        <v>375815</v>
      </c>
      <c r="I15" s="52">
        <v>362076</v>
      </c>
      <c r="J15" s="52">
        <v>366212</v>
      </c>
      <c r="K15" s="52">
        <v>345270</v>
      </c>
      <c r="L15" s="52">
        <v>362687</v>
      </c>
      <c r="M15" s="52">
        <v>332179</v>
      </c>
      <c r="N15" s="52">
        <v>305020</v>
      </c>
      <c r="O15" s="52">
        <v>253190</v>
      </c>
      <c r="P15" s="52">
        <v>213030</v>
      </c>
      <c r="Q15" s="52">
        <v>179296</v>
      </c>
      <c r="R15" s="52">
        <v>146468</v>
      </c>
      <c r="S15" s="52">
        <v>126911</v>
      </c>
      <c r="T15" s="52">
        <v>99767</v>
      </c>
      <c r="U15" s="52">
        <v>77756</v>
      </c>
      <c r="V15" s="52">
        <v>65955</v>
      </c>
      <c r="W15" s="52">
        <v>56168</v>
      </c>
      <c r="X15" s="52">
        <v>68268</v>
      </c>
      <c r="Y15" s="52">
        <v>87907</v>
      </c>
      <c r="DA15" s="63" t="s">
        <v>1064</v>
      </c>
    </row>
    <row r="16" spans="1:105" ht="12" customHeight="1" x14ac:dyDescent="0.25">
      <c r="A16" s="97" t="s">
        <v>121</v>
      </c>
      <c r="B16" s="52">
        <v>102703</v>
      </c>
      <c r="C16" s="52">
        <v>114723</v>
      </c>
      <c r="D16" s="52">
        <v>124540</v>
      </c>
      <c r="E16" s="52">
        <v>163276</v>
      </c>
      <c r="F16" s="52">
        <v>171137</v>
      </c>
      <c r="G16" s="52">
        <v>198270</v>
      </c>
      <c r="H16" s="52">
        <v>245246</v>
      </c>
      <c r="I16" s="52">
        <v>291968</v>
      </c>
      <c r="J16" s="52">
        <v>322873</v>
      </c>
      <c r="K16" s="52">
        <v>392980</v>
      </c>
      <c r="L16" s="52">
        <v>410234</v>
      </c>
      <c r="M16" s="52">
        <v>452038</v>
      </c>
      <c r="N16" s="52">
        <v>455611</v>
      </c>
      <c r="O16" s="52">
        <v>422709</v>
      </c>
      <c r="P16" s="52">
        <v>408653</v>
      </c>
      <c r="Q16" s="52">
        <v>405829</v>
      </c>
      <c r="R16" s="52">
        <v>392254</v>
      </c>
      <c r="S16" s="52">
        <v>367488</v>
      </c>
      <c r="T16" s="52">
        <v>340180</v>
      </c>
      <c r="U16" s="52">
        <v>289081</v>
      </c>
      <c r="V16" s="52">
        <v>255606</v>
      </c>
      <c r="W16" s="52">
        <v>251979</v>
      </c>
      <c r="X16" s="52">
        <v>238091</v>
      </c>
      <c r="Y16" s="52">
        <v>231556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787811</v>
      </c>
      <c r="C22" s="36">
        <v>755069</v>
      </c>
      <c r="D22" s="36">
        <v>710882</v>
      </c>
      <c r="E22" s="36">
        <v>691790</v>
      </c>
      <c r="F22" s="36">
        <v>683110</v>
      </c>
      <c r="G22" s="36">
        <v>675505</v>
      </c>
      <c r="H22" s="36">
        <v>696318</v>
      </c>
      <c r="I22" s="36">
        <v>725036</v>
      </c>
      <c r="J22" s="36">
        <v>760717</v>
      </c>
      <c r="K22" s="36">
        <v>815153</v>
      </c>
      <c r="L22" s="36">
        <v>852708</v>
      </c>
      <c r="M22" s="36">
        <v>863994</v>
      </c>
      <c r="N22" s="36">
        <v>834224</v>
      </c>
      <c r="O22" s="36">
        <v>740752</v>
      </c>
      <c r="P22" s="36">
        <v>685567</v>
      </c>
      <c r="Q22" s="36">
        <v>649599</v>
      </c>
      <c r="R22" s="36">
        <v>598115</v>
      </c>
      <c r="S22" s="36">
        <v>548659</v>
      </c>
      <c r="T22" s="36">
        <v>492465</v>
      </c>
      <c r="U22" s="36">
        <v>411771</v>
      </c>
      <c r="V22" s="36">
        <v>361614</v>
      </c>
      <c r="W22" s="36">
        <v>343504</v>
      </c>
      <c r="X22" s="36">
        <v>336324</v>
      </c>
      <c r="Y22" s="36">
        <v>343339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522003</v>
      </c>
      <c r="C24" s="120">
        <v>524062</v>
      </c>
      <c r="D24" s="120">
        <v>525000</v>
      </c>
      <c r="E24" s="120">
        <v>527038</v>
      </c>
      <c r="F24" s="120">
        <v>534957</v>
      </c>
      <c r="G24" s="120">
        <v>544894</v>
      </c>
      <c r="H24" s="120">
        <v>550825</v>
      </c>
      <c r="I24" s="120">
        <v>548025</v>
      </c>
      <c r="J24" s="120">
        <v>553945</v>
      </c>
      <c r="K24" s="120">
        <v>563752</v>
      </c>
      <c r="L24" s="120">
        <v>586386</v>
      </c>
      <c r="M24" s="120">
        <v>592728</v>
      </c>
      <c r="N24" s="120">
        <v>595204</v>
      </c>
      <c r="O24" s="120">
        <v>600154</v>
      </c>
      <c r="P24" s="120">
        <v>592429</v>
      </c>
      <c r="Q24" s="120">
        <v>588332</v>
      </c>
      <c r="R24" s="120">
        <v>596508</v>
      </c>
      <c r="S24" s="120">
        <v>600765</v>
      </c>
      <c r="T24" s="120">
        <v>625702</v>
      </c>
      <c r="U24" s="120">
        <v>650080</v>
      </c>
      <c r="V24" s="120">
        <v>666593</v>
      </c>
      <c r="W24" s="120">
        <v>644449</v>
      </c>
      <c r="X24" s="120">
        <v>629768</v>
      </c>
      <c r="Y24" s="120">
        <v>555523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522003</v>
      </c>
      <c r="C26" s="52">
        <v>524062</v>
      </c>
      <c r="D26" s="52">
        <v>525000</v>
      </c>
      <c r="E26" s="52">
        <v>527038</v>
      </c>
      <c r="F26" s="52">
        <v>534957</v>
      </c>
      <c r="G26" s="52">
        <v>544894</v>
      </c>
      <c r="H26" s="52">
        <v>550825</v>
      </c>
      <c r="I26" s="52">
        <v>548025</v>
      </c>
      <c r="J26" s="52">
        <v>553945</v>
      </c>
      <c r="K26" s="52">
        <v>563752</v>
      </c>
      <c r="L26" s="52">
        <v>586386</v>
      </c>
      <c r="M26" s="52">
        <v>592728</v>
      </c>
      <c r="N26" s="52">
        <v>595204</v>
      </c>
      <c r="O26" s="52">
        <v>600154</v>
      </c>
      <c r="P26" s="52">
        <v>592429</v>
      </c>
      <c r="Q26" s="52">
        <v>588332</v>
      </c>
      <c r="R26" s="52">
        <v>596508</v>
      </c>
      <c r="S26" s="52">
        <v>600765</v>
      </c>
      <c r="T26" s="52">
        <v>625702</v>
      </c>
      <c r="U26" s="52">
        <v>650080</v>
      </c>
      <c r="V26" s="52">
        <v>666593</v>
      </c>
      <c r="W26" s="52">
        <v>644449</v>
      </c>
      <c r="X26" s="52">
        <v>629768</v>
      </c>
      <c r="Y26" s="52">
        <v>555523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9782</v>
      </c>
      <c r="C29" s="52">
        <v>9817</v>
      </c>
      <c r="D29" s="52">
        <v>9812</v>
      </c>
      <c r="E29" s="52">
        <v>10228</v>
      </c>
      <c r="F29" s="52">
        <v>11225</v>
      </c>
      <c r="G29" s="52">
        <v>12516</v>
      </c>
      <c r="H29" s="52">
        <v>15097</v>
      </c>
      <c r="I29" s="52">
        <v>16962</v>
      </c>
      <c r="J29" s="52">
        <v>18562</v>
      </c>
      <c r="K29" s="52">
        <v>19449</v>
      </c>
      <c r="L29" s="52">
        <v>21008</v>
      </c>
      <c r="M29" s="52">
        <v>22569</v>
      </c>
      <c r="N29" s="52">
        <v>24106</v>
      </c>
      <c r="O29" s="52">
        <v>24965</v>
      </c>
      <c r="P29" s="52">
        <v>25112</v>
      </c>
      <c r="Q29" s="52">
        <v>24578</v>
      </c>
      <c r="R29" s="52">
        <v>23401</v>
      </c>
      <c r="S29" s="52">
        <v>22924</v>
      </c>
      <c r="T29" s="52">
        <v>22945</v>
      </c>
      <c r="U29" s="52">
        <v>23635</v>
      </c>
      <c r="V29" s="52">
        <v>25591</v>
      </c>
      <c r="W29" s="52">
        <v>27403</v>
      </c>
      <c r="X29" s="52">
        <v>28717</v>
      </c>
      <c r="Y29" s="52">
        <v>30518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87806</v>
      </c>
      <c r="C31" s="52">
        <v>83669</v>
      </c>
      <c r="D31" s="52">
        <v>74987</v>
      </c>
      <c r="E31" s="52">
        <v>70214</v>
      </c>
      <c r="F31" s="52">
        <v>67385</v>
      </c>
      <c r="G31" s="52">
        <v>64204</v>
      </c>
      <c r="H31" s="52">
        <v>58437</v>
      </c>
      <c r="I31" s="52">
        <v>53891</v>
      </c>
      <c r="J31" s="52">
        <v>52626</v>
      </c>
      <c r="K31" s="52">
        <v>53516</v>
      </c>
      <c r="L31" s="52">
        <v>55291</v>
      </c>
      <c r="M31" s="52">
        <v>54900</v>
      </c>
      <c r="N31" s="52">
        <v>52035</v>
      </c>
      <c r="O31" s="52">
        <v>52099</v>
      </c>
      <c r="P31" s="52">
        <v>54919</v>
      </c>
      <c r="Q31" s="52">
        <v>57949</v>
      </c>
      <c r="R31" s="52">
        <v>57902</v>
      </c>
      <c r="S31" s="52">
        <v>57951</v>
      </c>
      <c r="T31" s="52">
        <v>67174</v>
      </c>
      <c r="U31" s="52">
        <v>70256</v>
      </c>
      <c r="V31" s="52">
        <v>71276</v>
      </c>
      <c r="W31" s="52">
        <v>65320</v>
      </c>
      <c r="X31" s="52">
        <v>58959</v>
      </c>
      <c r="Y31" s="52">
        <v>48736</v>
      </c>
      <c r="DA31" s="63" t="s">
        <v>1071</v>
      </c>
    </row>
    <row r="32" spans="1:105" ht="12" customHeight="1" x14ac:dyDescent="0.25">
      <c r="A32" s="97" t="s">
        <v>140</v>
      </c>
      <c r="B32" s="52">
        <v>160</v>
      </c>
      <c r="C32" s="52">
        <v>181</v>
      </c>
      <c r="D32" s="52">
        <v>180</v>
      </c>
      <c r="E32" s="52">
        <v>192</v>
      </c>
      <c r="F32" s="52">
        <v>260</v>
      </c>
      <c r="G32" s="52">
        <v>261</v>
      </c>
      <c r="H32" s="52">
        <v>308</v>
      </c>
      <c r="I32" s="52">
        <v>280</v>
      </c>
      <c r="J32" s="52">
        <v>345</v>
      </c>
      <c r="K32" s="52">
        <v>401</v>
      </c>
      <c r="L32" s="52">
        <v>426</v>
      </c>
      <c r="M32" s="52">
        <v>483</v>
      </c>
      <c r="N32" s="52">
        <v>464</v>
      </c>
      <c r="O32" s="52">
        <v>428</v>
      </c>
      <c r="P32" s="52">
        <v>625</v>
      </c>
      <c r="Q32" s="52">
        <v>564</v>
      </c>
      <c r="R32" s="52">
        <v>780</v>
      </c>
      <c r="S32" s="52">
        <v>684</v>
      </c>
      <c r="T32" s="52">
        <v>1035</v>
      </c>
      <c r="U32" s="52">
        <v>1055</v>
      </c>
      <c r="V32" s="52">
        <v>1192</v>
      </c>
      <c r="W32" s="52">
        <v>1065</v>
      </c>
      <c r="X32" s="52">
        <v>935</v>
      </c>
      <c r="Y32" s="52">
        <v>794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365986</v>
      </c>
      <c r="C35" s="52">
        <v>356817</v>
      </c>
      <c r="D35" s="52">
        <v>350027</v>
      </c>
      <c r="E35" s="52">
        <v>323384</v>
      </c>
      <c r="F35" s="52">
        <v>326076</v>
      </c>
      <c r="G35" s="52">
        <v>315533</v>
      </c>
      <c r="H35" s="52">
        <v>298872</v>
      </c>
      <c r="I35" s="52">
        <v>279858</v>
      </c>
      <c r="J35" s="52">
        <v>272998</v>
      </c>
      <c r="K35" s="52">
        <v>246163</v>
      </c>
      <c r="L35" s="52">
        <v>255559</v>
      </c>
      <c r="M35" s="52">
        <v>231852</v>
      </c>
      <c r="N35" s="52">
        <v>220735</v>
      </c>
      <c r="O35" s="52">
        <v>200486</v>
      </c>
      <c r="P35" s="52">
        <v>178014</v>
      </c>
      <c r="Q35" s="52">
        <v>156591</v>
      </c>
      <c r="R35" s="52">
        <v>139069</v>
      </c>
      <c r="S35" s="52">
        <v>133968</v>
      </c>
      <c r="T35" s="52">
        <v>129414</v>
      </c>
      <c r="U35" s="52">
        <v>125345</v>
      </c>
      <c r="V35" s="52">
        <v>139726</v>
      </c>
      <c r="W35" s="52">
        <v>123941</v>
      </c>
      <c r="X35" s="52">
        <v>135247</v>
      </c>
      <c r="Y35" s="52">
        <v>128703</v>
      </c>
      <c r="DA35" s="63" t="s">
        <v>1073</v>
      </c>
    </row>
    <row r="36" spans="1:105" ht="12" customHeight="1" x14ac:dyDescent="0.25">
      <c r="A36" s="97" t="s">
        <v>121</v>
      </c>
      <c r="B36" s="52">
        <v>68051</v>
      </c>
      <c r="C36" s="52">
        <v>83395</v>
      </c>
      <c r="D36" s="52">
        <v>99806</v>
      </c>
      <c r="E36" s="52">
        <v>133248</v>
      </c>
      <c r="F36" s="52">
        <v>141236</v>
      </c>
      <c r="G36" s="52">
        <v>164896</v>
      </c>
      <c r="H36" s="52">
        <v>193208</v>
      </c>
      <c r="I36" s="52">
        <v>213996</v>
      </c>
      <c r="J36" s="52">
        <v>227976</v>
      </c>
      <c r="K36" s="52">
        <v>263672</v>
      </c>
      <c r="L36" s="52">
        <v>275110</v>
      </c>
      <c r="M36" s="52">
        <v>305493</v>
      </c>
      <c r="N36" s="52">
        <v>321970</v>
      </c>
      <c r="O36" s="52">
        <v>347141</v>
      </c>
      <c r="P36" s="52">
        <v>358871</v>
      </c>
      <c r="Q36" s="52">
        <v>373228</v>
      </c>
      <c r="R36" s="52">
        <v>398757</v>
      </c>
      <c r="S36" s="52">
        <v>408162</v>
      </c>
      <c r="T36" s="52">
        <v>428079</v>
      </c>
      <c r="U36" s="52">
        <v>453424</v>
      </c>
      <c r="V36" s="52">
        <v>454399</v>
      </c>
      <c r="W36" s="52">
        <v>454123</v>
      </c>
      <c r="X36" s="52">
        <v>434627</v>
      </c>
      <c r="Y36" s="52">
        <v>377290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522003</v>
      </c>
      <c r="C41" s="36">
        <v>524062</v>
      </c>
      <c r="D41" s="36">
        <v>525000</v>
      </c>
      <c r="E41" s="36">
        <v>527038</v>
      </c>
      <c r="F41" s="36">
        <v>534957</v>
      </c>
      <c r="G41" s="36">
        <v>544894</v>
      </c>
      <c r="H41" s="36">
        <v>550825</v>
      </c>
      <c r="I41" s="36">
        <v>548025</v>
      </c>
      <c r="J41" s="36">
        <v>553945</v>
      </c>
      <c r="K41" s="36">
        <v>563752</v>
      </c>
      <c r="L41" s="36">
        <v>586386</v>
      </c>
      <c r="M41" s="36">
        <v>592728</v>
      </c>
      <c r="N41" s="36">
        <v>595204</v>
      </c>
      <c r="O41" s="36">
        <v>600154</v>
      </c>
      <c r="P41" s="36">
        <v>592429</v>
      </c>
      <c r="Q41" s="36">
        <v>588332</v>
      </c>
      <c r="R41" s="36">
        <v>596508</v>
      </c>
      <c r="S41" s="36">
        <v>600765</v>
      </c>
      <c r="T41" s="36">
        <v>625702</v>
      </c>
      <c r="U41" s="36">
        <v>650080</v>
      </c>
      <c r="V41" s="36">
        <v>666593</v>
      </c>
      <c r="W41" s="36">
        <v>644449</v>
      </c>
      <c r="X41" s="36">
        <v>629768</v>
      </c>
      <c r="Y41" s="36">
        <v>555523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12012893</v>
      </c>
      <c r="C43" s="120">
        <v>11934183</v>
      </c>
      <c r="D43" s="120">
        <v>11648582</v>
      </c>
      <c r="E43" s="120">
        <v>11386109</v>
      </c>
      <c r="F43" s="120">
        <v>11072950</v>
      </c>
      <c r="G43" s="120">
        <v>10781745</v>
      </c>
      <c r="H43" s="120">
        <v>10564772</v>
      </c>
      <c r="I43" s="120">
        <v>10069368</v>
      </c>
      <c r="J43" s="120">
        <v>9846799</v>
      </c>
      <c r="K43" s="120">
        <v>9497400</v>
      </c>
      <c r="L43" s="120">
        <v>9273332</v>
      </c>
      <c r="M43" s="120">
        <v>9052899</v>
      </c>
      <c r="N43" s="120">
        <v>9119817</v>
      </c>
      <c r="O43" s="120">
        <v>9319904</v>
      </c>
      <c r="P43" s="120">
        <v>9395089</v>
      </c>
      <c r="Q43" s="120">
        <v>9130366</v>
      </c>
      <c r="R43" s="120">
        <v>8671822</v>
      </c>
      <c r="S43" s="120">
        <v>8388237</v>
      </c>
      <c r="T43" s="120">
        <v>8212002</v>
      </c>
      <c r="U43" s="120">
        <v>8150425</v>
      </c>
      <c r="V43" s="120">
        <v>7796602</v>
      </c>
      <c r="W43" s="120">
        <v>7355428</v>
      </c>
      <c r="X43" s="120">
        <v>7310849</v>
      </c>
      <c r="Y43" s="120">
        <v>7525864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12012893</v>
      </c>
      <c r="C45" s="52">
        <v>11934183</v>
      </c>
      <c r="D45" s="52">
        <v>11648582</v>
      </c>
      <c r="E45" s="52">
        <v>11386109</v>
      </c>
      <c r="F45" s="52">
        <v>11072950</v>
      </c>
      <c r="G45" s="52">
        <v>10781745</v>
      </c>
      <c r="H45" s="52">
        <v>10564772</v>
      </c>
      <c r="I45" s="52">
        <v>10069368</v>
      </c>
      <c r="J45" s="52">
        <v>9846799</v>
      </c>
      <c r="K45" s="52">
        <v>9497400</v>
      </c>
      <c r="L45" s="52">
        <v>9273332</v>
      </c>
      <c r="M45" s="52">
        <v>9052899</v>
      </c>
      <c r="N45" s="52">
        <v>9119817</v>
      </c>
      <c r="O45" s="52">
        <v>9319904</v>
      </c>
      <c r="P45" s="52">
        <v>9395089</v>
      </c>
      <c r="Q45" s="52">
        <v>9130366</v>
      </c>
      <c r="R45" s="52">
        <v>8671822</v>
      </c>
      <c r="S45" s="52">
        <v>8388237</v>
      </c>
      <c r="T45" s="52">
        <v>8212002</v>
      </c>
      <c r="U45" s="52">
        <v>8150425</v>
      </c>
      <c r="V45" s="52">
        <v>7796602</v>
      </c>
      <c r="W45" s="52">
        <v>7355428</v>
      </c>
      <c r="X45" s="52">
        <v>7310849</v>
      </c>
      <c r="Y45" s="52">
        <v>7525864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225114</v>
      </c>
      <c r="C48" s="52">
        <v>225563</v>
      </c>
      <c r="D48" s="52">
        <v>224365</v>
      </c>
      <c r="E48" s="52">
        <v>224245</v>
      </c>
      <c r="F48" s="52">
        <v>227849</v>
      </c>
      <c r="G48" s="52">
        <v>231896</v>
      </c>
      <c r="H48" s="52">
        <v>252107</v>
      </c>
      <c r="I48" s="52">
        <v>268113</v>
      </c>
      <c r="J48" s="52">
        <v>286025</v>
      </c>
      <c r="K48" s="52">
        <v>288325</v>
      </c>
      <c r="L48" s="52">
        <v>301213</v>
      </c>
      <c r="M48" s="52">
        <v>313874</v>
      </c>
      <c r="N48" s="52">
        <v>336667</v>
      </c>
      <c r="O48" s="52">
        <v>364650</v>
      </c>
      <c r="P48" s="52">
        <v>393837</v>
      </c>
      <c r="Q48" s="52">
        <v>404791</v>
      </c>
      <c r="R48" s="52">
        <v>388327</v>
      </c>
      <c r="S48" s="52">
        <v>356333</v>
      </c>
      <c r="T48" s="52">
        <v>324227</v>
      </c>
      <c r="U48" s="52">
        <v>299799</v>
      </c>
      <c r="V48" s="52">
        <v>280758</v>
      </c>
      <c r="W48" s="52">
        <v>257995</v>
      </c>
      <c r="X48" s="52">
        <v>247351</v>
      </c>
      <c r="Y48" s="52">
        <v>323938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10747944</v>
      </c>
      <c r="C50" s="52">
        <v>10642559</v>
      </c>
      <c r="D50" s="52">
        <v>10380485</v>
      </c>
      <c r="E50" s="52">
        <v>10126975</v>
      </c>
      <c r="F50" s="52">
        <v>9838425</v>
      </c>
      <c r="G50" s="52">
        <v>9564295</v>
      </c>
      <c r="H50" s="52">
        <v>9354558</v>
      </c>
      <c r="I50" s="52">
        <v>8935785</v>
      </c>
      <c r="J50" s="52">
        <v>8696687</v>
      </c>
      <c r="K50" s="52">
        <v>8378891</v>
      </c>
      <c r="L50" s="52">
        <v>8196598</v>
      </c>
      <c r="M50" s="52">
        <v>7822027</v>
      </c>
      <c r="N50" s="52">
        <v>7536663</v>
      </c>
      <c r="O50" s="52">
        <v>6979009</v>
      </c>
      <c r="P50" s="52">
        <v>6754548</v>
      </c>
      <c r="Q50" s="52">
        <v>6457060</v>
      </c>
      <c r="R50" s="52">
        <v>6303379</v>
      </c>
      <c r="S50" s="52">
        <v>6382251</v>
      </c>
      <c r="T50" s="52">
        <v>6573081</v>
      </c>
      <c r="U50" s="52">
        <v>6890363</v>
      </c>
      <c r="V50" s="52">
        <v>6556808</v>
      </c>
      <c r="W50" s="52">
        <v>6538104</v>
      </c>
      <c r="X50" s="52">
        <v>6527931</v>
      </c>
      <c r="Y50" s="52">
        <v>6817443</v>
      </c>
      <c r="DA50" s="63" t="s">
        <v>1079</v>
      </c>
    </row>
    <row r="51" spans="1:105" ht="12" customHeight="1" x14ac:dyDescent="0.25">
      <c r="A51" s="97" t="s">
        <v>137</v>
      </c>
      <c r="B51" s="52">
        <v>17577</v>
      </c>
      <c r="C51" s="52">
        <v>24428</v>
      </c>
      <c r="D51" s="52">
        <v>26067</v>
      </c>
      <c r="E51" s="52">
        <v>35347</v>
      </c>
      <c r="F51" s="52">
        <v>34008</v>
      </c>
      <c r="G51" s="52">
        <v>41186</v>
      </c>
      <c r="H51" s="52">
        <v>52706</v>
      </c>
      <c r="I51" s="52">
        <v>50952</v>
      </c>
      <c r="J51" s="52">
        <v>59226</v>
      </c>
      <c r="K51" s="52">
        <v>63741</v>
      </c>
      <c r="L51" s="52">
        <v>60642</v>
      </c>
      <c r="M51" s="52">
        <v>61831</v>
      </c>
      <c r="N51" s="52">
        <v>68834</v>
      </c>
      <c r="O51" s="52">
        <v>62030</v>
      </c>
      <c r="P51" s="52">
        <v>82398</v>
      </c>
      <c r="Q51" s="52">
        <v>78265</v>
      </c>
      <c r="R51" s="52">
        <v>78572</v>
      </c>
      <c r="S51" s="52">
        <v>81762</v>
      </c>
      <c r="T51" s="52">
        <v>80752</v>
      </c>
      <c r="U51" s="52">
        <v>109449</v>
      </c>
      <c r="V51" s="52">
        <v>124350</v>
      </c>
      <c r="W51" s="52">
        <v>116543</v>
      </c>
      <c r="X51" s="52">
        <v>107487</v>
      </c>
      <c r="Y51" s="52">
        <v>99099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1051802</v>
      </c>
      <c r="C54" s="52">
        <v>1026800</v>
      </c>
      <c r="D54" s="52">
        <v>972917</v>
      </c>
      <c r="E54" s="52">
        <v>880761</v>
      </c>
      <c r="F54" s="52">
        <v>847565</v>
      </c>
      <c r="G54" s="52">
        <v>781304</v>
      </c>
      <c r="H54" s="52">
        <v>706133</v>
      </c>
      <c r="I54" s="52">
        <v>622966</v>
      </c>
      <c r="J54" s="52">
        <v>605356</v>
      </c>
      <c r="K54" s="52">
        <v>525077</v>
      </c>
      <c r="L54" s="52">
        <v>498560</v>
      </c>
      <c r="M54" s="52">
        <v>481475</v>
      </c>
      <c r="N54" s="52">
        <v>599525</v>
      </c>
      <c r="O54" s="52">
        <v>744530</v>
      </c>
      <c r="P54" s="52">
        <v>713047</v>
      </c>
      <c r="Q54" s="52">
        <v>674322</v>
      </c>
      <c r="R54" s="52">
        <v>570476</v>
      </c>
      <c r="S54" s="52">
        <v>455136</v>
      </c>
      <c r="T54" s="52">
        <v>349474</v>
      </c>
      <c r="U54" s="52">
        <v>227992</v>
      </c>
      <c r="V54" s="52">
        <v>269071</v>
      </c>
      <c r="W54" s="52">
        <v>178288</v>
      </c>
      <c r="X54" s="52">
        <v>218697</v>
      </c>
      <c r="Y54" s="52">
        <v>212179</v>
      </c>
      <c r="DA54" s="63" t="s">
        <v>1081</v>
      </c>
    </row>
    <row r="55" spans="1:105" ht="12" customHeight="1" x14ac:dyDescent="0.25">
      <c r="A55" s="97" t="s">
        <v>121</v>
      </c>
      <c r="B55" s="52">
        <v>195570</v>
      </c>
      <c r="C55" s="52">
        <v>240396</v>
      </c>
      <c r="D55" s="52">
        <v>269113</v>
      </c>
      <c r="E55" s="52">
        <v>343026</v>
      </c>
      <c r="F55" s="52">
        <v>352952</v>
      </c>
      <c r="G55" s="52">
        <v>394960</v>
      </c>
      <c r="H55" s="52">
        <v>451375</v>
      </c>
      <c r="I55" s="52">
        <v>459665</v>
      </c>
      <c r="J55" s="52">
        <v>485530</v>
      </c>
      <c r="K55" s="52">
        <v>529691</v>
      </c>
      <c r="L55" s="52">
        <v>517532</v>
      </c>
      <c r="M55" s="52">
        <v>687566</v>
      </c>
      <c r="N55" s="52">
        <v>914795</v>
      </c>
      <c r="O55" s="52">
        <v>1534335</v>
      </c>
      <c r="P55" s="52">
        <v>1845096</v>
      </c>
      <c r="Q55" s="52">
        <v>1920719</v>
      </c>
      <c r="R55" s="52">
        <v>1719395</v>
      </c>
      <c r="S55" s="52">
        <v>1469088</v>
      </c>
      <c r="T55" s="52">
        <v>1208695</v>
      </c>
      <c r="U55" s="52">
        <v>922621</v>
      </c>
      <c r="V55" s="52">
        <v>846373</v>
      </c>
      <c r="W55" s="52">
        <v>522493</v>
      </c>
      <c r="X55" s="52">
        <v>456734</v>
      </c>
      <c r="Y55" s="52">
        <v>397143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12012893</v>
      </c>
      <c r="C60" s="36">
        <v>11934183</v>
      </c>
      <c r="D60" s="36">
        <v>11648582</v>
      </c>
      <c r="E60" s="36">
        <v>11386109</v>
      </c>
      <c r="F60" s="36">
        <v>11072950</v>
      </c>
      <c r="G60" s="36">
        <v>10781745</v>
      </c>
      <c r="H60" s="36">
        <v>10564772</v>
      </c>
      <c r="I60" s="36">
        <v>10069368</v>
      </c>
      <c r="J60" s="36">
        <v>9846799</v>
      </c>
      <c r="K60" s="36">
        <v>9497400</v>
      </c>
      <c r="L60" s="36">
        <v>9273332</v>
      </c>
      <c r="M60" s="36">
        <v>9052899</v>
      </c>
      <c r="N60" s="36">
        <v>9119817</v>
      </c>
      <c r="O60" s="36">
        <v>9319904</v>
      </c>
      <c r="P60" s="36">
        <v>9395089</v>
      </c>
      <c r="Q60" s="36">
        <v>9130366</v>
      </c>
      <c r="R60" s="36">
        <v>8671822</v>
      </c>
      <c r="S60" s="36">
        <v>8388237</v>
      </c>
      <c r="T60" s="36">
        <v>8212002</v>
      </c>
      <c r="U60" s="36">
        <v>8150425</v>
      </c>
      <c r="V60" s="36">
        <v>7796602</v>
      </c>
      <c r="W60" s="36">
        <v>7355428</v>
      </c>
      <c r="X60" s="36">
        <v>7310849</v>
      </c>
      <c r="Y60" s="36">
        <v>7525864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15540140</v>
      </c>
      <c r="C62" s="120">
        <v>15860758</v>
      </c>
      <c r="D62" s="120">
        <v>16208499</v>
      </c>
      <c r="E62" s="120">
        <v>16506381</v>
      </c>
      <c r="F62" s="120">
        <v>16590853</v>
      </c>
      <c r="G62" s="120">
        <v>16602995</v>
      </c>
      <c r="H62" s="120">
        <v>16658231</v>
      </c>
      <c r="I62" s="120">
        <v>16708722</v>
      </c>
      <c r="J62" s="120">
        <v>17089914</v>
      </c>
      <c r="K62" s="120">
        <v>17259350</v>
      </c>
      <c r="L62" s="120">
        <v>17471646</v>
      </c>
      <c r="M62" s="120">
        <v>16963636</v>
      </c>
      <c r="N62" s="120">
        <v>16953899</v>
      </c>
      <c r="O62" s="120">
        <v>16594972</v>
      </c>
      <c r="P62" s="120">
        <v>16691727</v>
      </c>
      <c r="Q62" s="120">
        <v>17458698</v>
      </c>
      <c r="R62" s="120">
        <v>18298161</v>
      </c>
      <c r="S62" s="120">
        <v>18905709</v>
      </c>
      <c r="T62" s="120">
        <v>19434805</v>
      </c>
      <c r="U62" s="120">
        <v>19612487</v>
      </c>
      <c r="V62" s="120">
        <v>19808340</v>
      </c>
      <c r="W62" s="120">
        <v>19850327</v>
      </c>
      <c r="X62" s="120">
        <v>19604611</v>
      </c>
      <c r="Y62" s="120">
        <v>18782714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15540140</v>
      </c>
      <c r="C64" s="52">
        <v>15860758</v>
      </c>
      <c r="D64" s="52">
        <v>16208499</v>
      </c>
      <c r="E64" s="52">
        <v>16506381</v>
      </c>
      <c r="F64" s="52">
        <v>16590853</v>
      </c>
      <c r="G64" s="52">
        <v>16602995</v>
      </c>
      <c r="H64" s="52">
        <v>16658231</v>
      </c>
      <c r="I64" s="52">
        <v>16708722</v>
      </c>
      <c r="J64" s="52">
        <v>17089914</v>
      </c>
      <c r="K64" s="52">
        <v>17259350</v>
      </c>
      <c r="L64" s="52">
        <v>17471646</v>
      </c>
      <c r="M64" s="52">
        <v>16963636</v>
      </c>
      <c r="N64" s="52">
        <v>16953899</v>
      </c>
      <c r="O64" s="52">
        <v>16594972</v>
      </c>
      <c r="P64" s="52">
        <v>16691727</v>
      </c>
      <c r="Q64" s="52">
        <v>17458698</v>
      </c>
      <c r="R64" s="52">
        <v>18298161</v>
      </c>
      <c r="S64" s="52">
        <v>18905709</v>
      </c>
      <c r="T64" s="52">
        <v>19434805</v>
      </c>
      <c r="U64" s="52">
        <v>19612487</v>
      </c>
      <c r="V64" s="52">
        <v>19808340</v>
      </c>
      <c r="W64" s="52">
        <v>19850327</v>
      </c>
      <c r="X64" s="52">
        <v>19604611</v>
      </c>
      <c r="Y64" s="52">
        <v>18782714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291213</v>
      </c>
      <c r="C67" s="52">
        <v>292893</v>
      </c>
      <c r="D67" s="52">
        <v>294321</v>
      </c>
      <c r="E67" s="52">
        <v>318356</v>
      </c>
      <c r="F67" s="52">
        <v>356697</v>
      </c>
      <c r="G67" s="52">
        <v>392896</v>
      </c>
      <c r="H67" s="52">
        <v>453905</v>
      </c>
      <c r="I67" s="52">
        <v>503641</v>
      </c>
      <c r="J67" s="52">
        <v>554937</v>
      </c>
      <c r="K67" s="52">
        <v>584816</v>
      </c>
      <c r="L67" s="52">
        <v>625046</v>
      </c>
      <c r="M67" s="52">
        <v>645723</v>
      </c>
      <c r="N67" s="52">
        <v>660323</v>
      </c>
      <c r="O67" s="52">
        <v>663397</v>
      </c>
      <c r="P67" s="52">
        <v>662137</v>
      </c>
      <c r="Q67" s="52">
        <v>663478</v>
      </c>
      <c r="R67" s="52">
        <v>678422</v>
      </c>
      <c r="S67" s="52">
        <v>731051</v>
      </c>
      <c r="T67" s="52">
        <v>784518</v>
      </c>
      <c r="U67" s="52">
        <v>829226</v>
      </c>
      <c r="V67" s="52">
        <v>870433</v>
      </c>
      <c r="W67" s="52">
        <v>892976</v>
      </c>
      <c r="X67" s="52">
        <v>927078</v>
      </c>
      <c r="Y67" s="52">
        <v>1026844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14872073</v>
      </c>
      <c r="C69" s="52">
        <v>15060845</v>
      </c>
      <c r="D69" s="52">
        <v>15588414</v>
      </c>
      <c r="E69" s="52">
        <v>15949055</v>
      </c>
      <c r="F69" s="52">
        <v>16076487</v>
      </c>
      <c r="G69" s="52">
        <v>16117005</v>
      </c>
      <c r="H69" s="52">
        <v>16207777</v>
      </c>
      <c r="I69" s="52">
        <v>16545241</v>
      </c>
      <c r="J69" s="52">
        <v>16573539</v>
      </c>
      <c r="K69" s="52">
        <v>16465003</v>
      </c>
      <c r="L69" s="52">
        <v>16417228</v>
      </c>
      <c r="M69" s="52">
        <v>15926302</v>
      </c>
      <c r="N69" s="52">
        <v>15857356</v>
      </c>
      <c r="O69" s="52">
        <v>15830811</v>
      </c>
      <c r="P69" s="52">
        <v>16156703</v>
      </c>
      <c r="Q69" s="52">
        <v>17024452</v>
      </c>
      <c r="R69" s="52">
        <v>17772779</v>
      </c>
      <c r="S69" s="52">
        <v>18326491</v>
      </c>
      <c r="T69" s="52">
        <v>18676368</v>
      </c>
      <c r="U69" s="52">
        <v>18763504</v>
      </c>
      <c r="V69" s="52">
        <v>18689308</v>
      </c>
      <c r="W69" s="52">
        <v>19075996</v>
      </c>
      <c r="X69" s="52">
        <v>18777803</v>
      </c>
      <c r="Y69" s="52">
        <v>17715383</v>
      </c>
      <c r="DA69" s="63" t="s">
        <v>1087</v>
      </c>
    </row>
    <row r="70" spans="1:105" ht="12" customHeight="1" x14ac:dyDescent="0.25">
      <c r="A70" s="97" t="s">
        <v>133</v>
      </c>
      <c r="B70" s="52">
        <v>25324</v>
      </c>
      <c r="C70" s="52">
        <v>32515</v>
      </c>
      <c r="D70" s="52">
        <v>39619</v>
      </c>
      <c r="E70" s="52">
        <v>55841</v>
      </c>
      <c r="F70" s="52">
        <v>58000</v>
      </c>
      <c r="G70" s="52">
        <v>68860</v>
      </c>
      <c r="H70" s="52">
        <v>80926</v>
      </c>
      <c r="I70" s="52">
        <v>91538</v>
      </c>
      <c r="J70" s="52">
        <v>103111</v>
      </c>
      <c r="K70" s="52">
        <v>123008</v>
      </c>
      <c r="L70" s="52">
        <v>125915</v>
      </c>
      <c r="M70" s="52">
        <v>121005</v>
      </c>
      <c r="N70" s="52">
        <v>135495</v>
      </c>
      <c r="O70" s="52">
        <v>145134</v>
      </c>
      <c r="P70" s="52">
        <v>185732</v>
      </c>
      <c r="Q70" s="52">
        <v>206741</v>
      </c>
      <c r="R70" s="52">
        <v>235044</v>
      </c>
      <c r="S70" s="52">
        <v>227700</v>
      </c>
      <c r="T70" s="52">
        <v>263875</v>
      </c>
      <c r="U70" s="52">
        <v>271900</v>
      </c>
      <c r="V70" s="52">
        <v>271741</v>
      </c>
      <c r="W70" s="52">
        <v>299799</v>
      </c>
      <c r="X70" s="52">
        <v>282463</v>
      </c>
      <c r="Y70" s="52">
        <v>263943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541970</v>
      </c>
      <c r="C73" s="52">
        <v>603351</v>
      </c>
      <c r="D73" s="52">
        <v>445813</v>
      </c>
      <c r="E73" s="52">
        <v>379812</v>
      </c>
      <c r="F73" s="52">
        <v>343120</v>
      </c>
      <c r="G73" s="52">
        <v>293181</v>
      </c>
      <c r="H73" s="52">
        <v>233344</v>
      </c>
      <c r="I73" s="52">
        <v>38177</v>
      </c>
      <c r="J73" s="52">
        <v>191224</v>
      </c>
      <c r="K73" s="52">
        <v>251221</v>
      </c>
      <c r="L73" s="52">
        <v>394528</v>
      </c>
      <c r="M73" s="52">
        <v>386124</v>
      </c>
      <c r="N73" s="52">
        <v>404794</v>
      </c>
      <c r="O73" s="52">
        <v>250663</v>
      </c>
      <c r="P73" s="52">
        <v>174566</v>
      </c>
      <c r="Q73" s="52">
        <v>110799</v>
      </c>
      <c r="R73" s="52">
        <v>118210</v>
      </c>
      <c r="S73" s="52">
        <v>122843</v>
      </c>
      <c r="T73" s="52">
        <v>136386</v>
      </c>
      <c r="U73" s="52">
        <v>145137</v>
      </c>
      <c r="V73" s="52">
        <v>247657</v>
      </c>
      <c r="W73" s="52">
        <v>152528</v>
      </c>
      <c r="X73" s="52">
        <v>177957</v>
      </c>
      <c r="Y73" s="52">
        <v>281339</v>
      </c>
      <c r="DA73" s="63" t="s">
        <v>1089</v>
      </c>
    </row>
    <row r="74" spans="1:105" ht="12" customHeight="1" x14ac:dyDescent="0.25">
      <c r="A74" s="97" t="s">
        <v>121</v>
      </c>
      <c r="B74" s="52">
        <v>100773</v>
      </c>
      <c r="C74" s="52">
        <v>164047</v>
      </c>
      <c r="D74" s="52">
        <v>134653</v>
      </c>
      <c r="E74" s="52">
        <v>121673</v>
      </c>
      <c r="F74" s="52">
        <v>113246</v>
      </c>
      <c r="G74" s="52">
        <v>123949</v>
      </c>
      <c r="H74" s="52">
        <v>136184</v>
      </c>
      <c r="I74" s="52">
        <v>33766</v>
      </c>
      <c r="J74" s="52">
        <v>222040</v>
      </c>
      <c r="K74" s="52">
        <v>420118</v>
      </c>
      <c r="L74" s="52">
        <v>533975</v>
      </c>
      <c r="M74" s="52">
        <v>530205</v>
      </c>
      <c r="N74" s="52">
        <v>556254</v>
      </c>
      <c r="O74" s="52">
        <v>368364</v>
      </c>
      <c r="P74" s="52">
        <v>174726</v>
      </c>
      <c r="Q74" s="52">
        <v>116706</v>
      </c>
      <c r="R74" s="52">
        <v>172128</v>
      </c>
      <c r="S74" s="52">
        <v>228675</v>
      </c>
      <c r="T74" s="52">
        <v>358176</v>
      </c>
      <c r="U74" s="52">
        <v>431946</v>
      </c>
      <c r="V74" s="52">
        <v>599634</v>
      </c>
      <c r="W74" s="52">
        <v>322004</v>
      </c>
      <c r="X74" s="52">
        <v>366388</v>
      </c>
      <c r="Y74" s="52">
        <v>522049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866472</v>
      </c>
      <c r="C78" s="52">
        <v>875276</v>
      </c>
      <c r="D78" s="52">
        <v>908633</v>
      </c>
      <c r="E78" s="52">
        <v>934604</v>
      </c>
      <c r="F78" s="52">
        <v>946497</v>
      </c>
      <c r="G78" s="52">
        <v>955370</v>
      </c>
      <c r="H78" s="52">
        <v>958161</v>
      </c>
      <c r="I78" s="52">
        <v>981656</v>
      </c>
      <c r="J78" s="52">
        <v>981964</v>
      </c>
      <c r="K78" s="52">
        <v>995448</v>
      </c>
      <c r="L78" s="52">
        <v>1001565</v>
      </c>
      <c r="M78" s="52">
        <v>1018086</v>
      </c>
      <c r="N78" s="52">
        <v>1059031</v>
      </c>
      <c r="O78" s="52">
        <v>1082088</v>
      </c>
      <c r="P78" s="52">
        <v>1123055</v>
      </c>
      <c r="Q78" s="52">
        <v>1132126</v>
      </c>
      <c r="R78" s="52">
        <v>1132148</v>
      </c>
      <c r="S78" s="52">
        <v>1166454</v>
      </c>
      <c r="T78" s="52">
        <v>1243734</v>
      </c>
      <c r="U78" s="52">
        <v>1339094</v>
      </c>
      <c r="V78" s="52">
        <v>1365760</v>
      </c>
      <c r="W78" s="52">
        <v>1356313</v>
      </c>
      <c r="X78" s="52">
        <v>1228769</v>
      </c>
      <c r="Y78" s="52">
        <v>1142879</v>
      </c>
      <c r="DA78" s="63" t="s">
        <v>1091</v>
      </c>
    </row>
    <row r="79" spans="1:105" ht="12" customHeight="1" x14ac:dyDescent="0.25">
      <c r="A79" s="109" t="s">
        <v>120</v>
      </c>
      <c r="B79" s="36">
        <v>14673668</v>
      </c>
      <c r="C79" s="36">
        <v>14985482</v>
      </c>
      <c r="D79" s="36">
        <v>15299866</v>
      </c>
      <c r="E79" s="36">
        <v>15571777</v>
      </c>
      <c r="F79" s="36">
        <v>15644356</v>
      </c>
      <c r="G79" s="36">
        <v>15647625</v>
      </c>
      <c r="H79" s="36">
        <v>15700070</v>
      </c>
      <c r="I79" s="36">
        <v>15727066</v>
      </c>
      <c r="J79" s="36">
        <v>16107950</v>
      </c>
      <c r="K79" s="36">
        <v>16263902</v>
      </c>
      <c r="L79" s="36">
        <v>16470081</v>
      </c>
      <c r="M79" s="36">
        <v>15945550</v>
      </c>
      <c r="N79" s="36">
        <v>15894868</v>
      </c>
      <c r="O79" s="36">
        <v>15512884</v>
      </c>
      <c r="P79" s="36">
        <v>15568672</v>
      </c>
      <c r="Q79" s="36">
        <v>16326572</v>
      </c>
      <c r="R79" s="36">
        <v>17166013</v>
      </c>
      <c r="S79" s="36">
        <v>17739255</v>
      </c>
      <c r="T79" s="36">
        <v>18191071</v>
      </c>
      <c r="U79" s="36">
        <v>18273393</v>
      </c>
      <c r="V79" s="36">
        <v>18442580</v>
      </c>
      <c r="W79" s="36">
        <v>18494014</v>
      </c>
      <c r="X79" s="36">
        <v>18375842</v>
      </c>
      <c r="Y79" s="36">
        <v>17639835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2634284</v>
      </c>
      <c r="C81" s="120">
        <v>2648348</v>
      </c>
      <c r="D81" s="120">
        <v>2910785</v>
      </c>
      <c r="E81" s="120">
        <v>3197125</v>
      </c>
      <c r="F81" s="120">
        <v>3472301</v>
      </c>
      <c r="G81" s="120">
        <v>3858291</v>
      </c>
      <c r="H81" s="120">
        <v>4436527</v>
      </c>
      <c r="I81" s="120">
        <v>5069268</v>
      </c>
      <c r="J81" s="120">
        <v>5449499</v>
      </c>
      <c r="K81" s="120">
        <v>5602515</v>
      </c>
      <c r="L81" s="120">
        <v>5882045</v>
      </c>
      <c r="M81" s="120">
        <v>6039822</v>
      </c>
      <c r="N81" s="120">
        <v>6204106</v>
      </c>
      <c r="O81" s="120">
        <v>6214176</v>
      </c>
      <c r="P81" s="120">
        <v>5949444</v>
      </c>
      <c r="Q81" s="120">
        <v>5628904</v>
      </c>
      <c r="R81" s="120">
        <v>5393678</v>
      </c>
      <c r="S81" s="120">
        <v>5452839</v>
      </c>
      <c r="T81" s="120">
        <v>5603124</v>
      </c>
      <c r="U81" s="120">
        <v>5762324</v>
      </c>
      <c r="V81" s="120">
        <v>5951181</v>
      </c>
      <c r="W81" s="120">
        <v>6321006</v>
      </c>
      <c r="X81" s="120">
        <v>6546173</v>
      </c>
      <c r="Y81" s="120">
        <v>6411758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2634284</v>
      </c>
      <c r="C83" s="52">
        <v>2648348</v>
      </c>
      <c r="D83" s="52">
        <v>2910785</v>
      </c>
      <c r="E83" s="52">
        <v>3197125</v>
      </c>
      <c r="F83" s="52">
        <v>3472301</v>
      </c>
      <c r="G83" s="52">
        <v>3858291</v>
      </c>
      <c r="H83" s="52">
        <v>4436527</v>
      </c>
      <c r="I83" s="52">
        <v>5069268</v>
      </c>
      <c r="J83" s="52">
        <v>5449499</v>
      </c>
      <c r="K83" s="52">
        <v>5602515</v>
      </c>
      <c r="L83" s="52">
        <v>5882045</v>
      </c>
      <c r="M83" s="52">
        <v>6039822</v>
      </c>
      <c r="N83" s="52">
        <v>6204106</v>
      </c>
      <c r="O83" s="52">
        <v>6214176</v>
      </c>
      <c r="P83" s="52">
        <v>5949444</v>
      </c>
      <c r="Q83" s="52">
        <v>5628904</v>
      </c>
      <c r="R83" s="52">
        <v>5393678</v>
      </c>
      <c r="S83" s="52">
        <v>5452839</v>
      </c>
      <c r="T83" s="52">
        <v>5603124</v>
      </c>
      <c r="U83" s="52">
        <v>5762324</v>
      </c>
      <c r="V83" s="52">
        <v>5951181</v>
      </c>
      <c r="W83" s="52">
        <v>6321006</v>
      </c>
      <c r="X83" s="52">
        <v>6546173</v>
      </c>
      <c r="Y83" s="52">
        <v>6411758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49365</v>
      </c>
      <c r="C86" s="52">
        <v>49546</v>
      </c>
      <c r="D86" s="52">
        <v>50154</v>
      </c>
      <c r="E86" s="52">
        <v>58785</v>
      </c>
      <c r="F86" s="52">
        <v>77618</v>
      </c>
      <c r="G86" s="52">
        <v>100518</v>
      </c>
      <c r="H86" s="52">
        <v>145148</v>
      </c>
      <c r="I86" s="52">
        <v>187525</v>
      </c>
      <c r="J86" s="52">
        <v>222467</v>
      </c>
      <c r="K86" s="52">
        <v>244468</v>
      </c>
      <c r="L86" s="52">
        <v>258798</v>
      </c>
      <c r="M86" s="52">
        <v>263207</v>
      </c>
      <c r="N86" s="52">
        <v>265343</v>
      </c>
      <c r="O86" s="52">
        <v>261306</v>
      </c>
      <c r="P86" s="52">
        <v>243296</v>
      </c>
      <c r="Q86" s="52">
        <v>214395</v>
      </c>
      <c r="R86" s="52">
        <v>181423</v>
      </c>
      <c r="S86" s="52">
        <v>158690</v>
      </c>
      <c r="T86" s="52">
        <v>155816</v>
      </c>
      <c r="U86" s="52">
        <v>170657</v>
      </c>
      <c r="V86" s="52">
        <v>197834</v>
      </c>
      <c r="W86" s="52">
        <v>230632</v>
      </c>
      <c r="X86" s="52">
        <v>286570</v>
      </c>
      <c r="Y86" s="52">
        <v>391045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761612</v>
      </c>
      <c r="C88" s="52">
        <v>791197</v>
      </c>
      <c r="D88" s="52">
        <v>917456</v>
      </c>
      <c r="E88" s="52">
        <v>1056615</v>
      </c>
      <c r="F88" s="52">
        <v>1204990</v>
      </c>
      <c r="G88" s="52">
        <v>1409632</v>
      </c>
      <c r="H88" s="52">
        <v>1703596</v>
      </c>
      <c r="I88" s="52">
        <v>2035315</v>
      </c>
      <c r="J88" s="52">
        <v>2286617</v>
      </c>
      <c r="K88" s="52">
        <v>2462237</v>
      </c>
      <c r="L88" s="52">
        <v>2650577</v>
      </c>
      <c r="M88" s="52">
        <v>2859462</v>
      </c>
      <c r="N88" s="52">
        <v>3145928</v>
      </c>
      <c r="O88" s="52">
        <v>3627450</v>
      </c>
      <c r="P88" s="52">
        <v>3859766</v>
      </c>
      <c r="Q88" s="52">
        <v>3946727</v>
      </c>
      <c r="R88" s="52">
        <v>3965183</v>
      </c>
      <c r="S88" s="52">
        <v>3844873</v>
      </c>
      <c r="T88" s="52">
        <v>3814273</v>
      </c>
      <c r="U88" s="52">
        <v>3682987</v>
      </c>
      <c r="V88" s="52">
        <v>3740646</v>
      </c>
      <c r="W88" s="52">
        <v>3684368</v>
      </c>
      <c r="X88" s="52">
        <v>3646053</v>
      </c>
      <c r="Y88" s="52">
        <v>3707050</v>
      </c>
      <c r="DA88" s="63" t="s">
        <v>1095</v>
      </c>
    </row>
    <row r="89" spans="1:105" ht="12" customHeight="1" x14ac:dyDescent="0.25">
      <c r="A89" s="97" t="s">
        <v>131</v>
      </c>
      <c r="B89" s="52">
        <v>1285</v>
      </c>
      <c r="C89" s="52">
        <v>1674</v>
      </c>
      <c r="D89" s="52">
        <v>2220</v>
      </c>
      <c r="E89" s="52">
        <v>3788</v>
      </c>
      <c r="F89" s="52">
        <v>4251</v>
      </c>
      <c r="G89" s="52">
        <v>5518</v>
      </c>
      <c r="H89" s="52">
        <v>8420</v>
      </c>
      <c r="I89" s="52">
        <v>11484</v>
      </c>
      <c r="J89" s="52">
        <v>15163</v>
      </c>
      <c r="K89" s="52">
        <v>17502</v>
      </c>
      <c r="L89" s="52">
        <v>20300</v>
      </c>
      <c r="M89" s="52">
        <v>23091</v>
      </c>
      <c r="N89" s="52">
        <v>24281</v>
      </c>
      <c r="O89" s="52">
        <v>31704</v>
      </c>
      <c r="P89" s="52">
        <v>53531</v>
      </c>
      <c r="Q89" s="52">
        <v>54937</v>
      </c>
      <c r="R89" s="52">
        <v>51857</v>
      </c>
      <c r="S89" s="52">
        <v>47872</v>
      </c>
      <c r="T89" s="52">
        <v>57285</v>
      </c>
      <c r="U89" s="52">
        <v>52153</v>
      </c>
      <c r="V89" s="52">
        <v>52094</v>
      </c>
      <c r="W89" s="52">
        <v>54691</v>
      </c>
      <c r="X89" s="52">
        <v>52025</v>
      </c>
      <c r="Y89" s="52">
        <v>49727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314783</v>
      </c>
      <c r="C92" s="52">
        <v>297283</v>
      </c>
      <c r="D92" s="52">
        <v>274244</v>
      </c>
      <c r="E92" s="52">
        <v>271960</v>
      </c>
      <c r="F92" s="52">
        <v>273755</v>
      </c>
      <c r="G92" s="52">
        <v>279017</v>
      </c>
      <c r="H92" s="52">
        <v>282586</v>
      </c>
      <c r="I92" s="52">
        <v>286949</v>
      </c>
      <c r="J92" s="52">
        <v>290417</v>
      </c>
      <c r="K92" s="52">
        <v>288564</v>
      </c>
      <c r="L92" s="52">
        <v>295734</v>
      </c>
      <c r="M92" s="52">
        <v>286258</v>
      </c>
      <c r="N92" s="52">
        <v>262506</v>
      </c>
      <c r="O92" s="52">
        <v>217776</v>
      </c>
      <c r="P92" s="52">
        <v>175331</v>
      </c>
      <c r="Q92" s="52">
        <v>145953</v>
      </c>
      <c r="R92" s="52">
        <v>123090</v>
      </c>
      <c r="S92" s="52">
        <v>139385</v>
      </c>
      <c r="T92" s="52">
        <v>185481</v>
      </c>
      <c r="U92" s="52">
        <v>218075</v>
      </c>
      <c r="V92" s="52">
        <v>230738</v>
      </c>
      <c r="W92" s="52">
        <v>247199</v>
      </c>
      <c r="X92" s="52">
        <v>249435</v>
      </c>
      <c r="Y92" s="52">
        <v>222013</v>
      </c>
      <c r="DA92" s="63" t="s">
        <v>1097</v>
      </c>
    </row>
    <row r="93" spans="1:105" ht="12" customHeight="1" x14ac:dyDescent="0.25">
      <c r="A93" s="97" t="s">
        <v>123</v>
      </c>
      <c r="B93" s="52">
        <v>575</v>
      </c>
      <c r="C93" s="52">
        <v>637</v>
      </c>
      <c r="D93" s="52">
        <v>676</v>
      </c>
      <c r="E93" s="52">
        <v>777</v>
      </c>
      <c r="F93" s="52">
        <v>1125</v>
      </c>
      <c r="G93" s="52">
        <v>1172</v>
      </c>
      <c r="H93" s="52">
        <v>1554</v>
      </c>
      <c r="I93" s="52">
        <v>1440</v>
      </c>
      <c r="J93" s="52">
        <v>1829</v>
      </c>
      <c r="K93" s="52">
        <v>2031</v>
      </c>
      <c r="L93" s="52">
        <v>2148</v>
      </c>
      <c r="M93" s="52">
        <v>2338</v>
      </c>
      <c r="N93" s="52">
        <v>2173</v>
      </c>
      <c r="O93" s="52">
        <v>1889</v>
      </c>
      <c r="P93" s="52">
        <v>1611</v>
      </c>
      <c r="Q93" s="52">
        <v>1319</v>
      </c>
      <c r="R93" s="52">
        <v>1404</v>
      </c>
      <c r="S93" s="52">
        <v>1081</v>
      </c>
      <c r="T93" s="52">
        <v>2669</v>
      </c>
      <c r="U93" s="52">
        <v>3025</v>
      </c>
      <c r="V93" s="52">
        <v>3608</v>
      </c>
      <c r="W93" s="52">
        <v>3433</v>
      </c>
      <c r="X93" s="52">
        <v>3503</v>
      </c>
      <c r="Y93" s="52">
        <v>3078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1312066</v>
      </c>
      <c r="C96" s="52">
        <v>1265822</v>
      </c>
      <c r="D96" s="52">
        <v>1322271</v>
      </c>
      <c r="E96" s="52">
        <v>1277739</v>
      </c>
      <c r="F96" s="52">
        <v>1352607</v>
      </c>
      <c r="G96" s="52">
        <v>1389116</v>
      </c>
      <c r="H96" s="52">
        <v>1453902</v>
      </c>
      <c r="I96" s="52">
        <v>1492472</v>
      </c>
      <c r="J96" s="52">
        <v>1508624</v>
      </c>
      <c r="K96" s="52">
        <v>1370484</v>
      </c>
      <c r="L96" s="52">
        <v>1406987</v>
      </c>
      <c r="M96" s="52">
        <v>1267883</v>
      </c>
      <c r="N96" s="52">
        <v>1161148</v>
      </c>
      <c r="O96" s="52">
        <v>933881</v>
      </c>
      <c r="P96" s="52">
        <v>715466</v>
      </c>
      <c r="Q96" s="52">
        <v>549416</v>
      </c>
      <c r="R96" s="52">
        <v>425342</v>
      </c>
      <c r="S96" s="52">
        <v>435072</v>
      </c>
      <c r="T96" s="52">
        <v>422265</v>
      </c>
      <c r="U96" s="52">
        <v>439744</v>
      </c>
      <c r="V96" s="52">
        <v>490937</v>
      </c>
      <c r="W96" s="52">
        <v>463490</v>
      </c>
      <c r="X96" s="52">
        <v>578615</v>
      </c>
      <c r="Y96" s="52">
        <v>554038</v>
      </c>
      <c r="DA96" s="63" t="s">
        <v>1099</v>
      </c>
    </row>
    <row r="97" spans="1:105" ht="12" customHeight="1" x14ac:dyDescent="0.25">
      <c r="A97" s="97" t="s">
        <v>121</v>
      </c>
      <c r="B97" s="52">
        <v>243963</v>
      </c>
      <c r="C97" s="52">
        <v>291735</v>
      </c>
      <c r="D97" s="52">
        <v>393918</v>
      </c>
      <c r="E97" s="52">
        <v>586246</v>
      </c>
      <c r="F97" s="52">
        <v>635573</v>
      </c>
      <c r="G97" s="52">
        <v>773836</v>
      </c>
      <c r="H97" s="52">
        <v>986469</v>
      </c>
      <c r="I97" s="52">
        <v>1241608</v>
      </c>
      <c r="J97" s="52">
        <v>1346849</v>
      </c>
      <c r="K97" s="52">
        <v>1461697</v>
      </c>
      <c r="L97" s="52">
        <v>1506299</v>
      </c>
      <c r="M97" s="52">
        <v>1600790</v>
      </c>
      <c r="N97" s="52">
        <v>1608070</v>
      </c>
      <c r="O97" s="52">
        <v>1401476</v>
      </c>
      <c r="P97" s="52">
        <v>1143739</v>
      </c>
      <c r="Q97" s="52">
        <v>930552</v>
      </c>
      <c r="R97" s="52">
        <v>826802</v>
      </c>
      <c r="S97" s="52">
        <v>984556</v>
      </c>
      <c r="T97" s="52">
        <v>1121151</v>
      </c>
      <c r="U97" s="52">
        <v>1366340</v>
      </c>
      <c r="V97" s="52">
        <v>1433158</v>
      </c>
      <c r="W97" s="52">
        <v>1867825</v>
      </c>
      <c r="X97" s="52">
        <v>2016542</v>
      </c>
      <c r="Y97" s="52">
        <v>1875852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1102</v>
      </c>
    </row>
    <row r="103" spans="1:105" ht="12" customHeight="1" x14ac:dyDescent="0.25">
      <c r="A103" s="109" t="s">
        <v>120</v>
      </c>
      <c r="B103" s="36">
        <v>2634284</v>
      </c>
      <c r="C103" s="36">
        <v>2648348</v>
      </c>
      <c r="D103" s="36">
        <v>2910785</v>
      </c>
      <c r="E103" s="36">
        <v>3197125</v>
      </c>
      <c r="F103" s="36">
        <v>3472301</v>
      </c>
      <c r="G103" s="36">
        <v>3858291</v>
      </c>
      <c r="H103" s="36">
        <v>4436527</v>
      </c>
      <c r="I103" s="36">
        <v>5069268</v>
      </c>
      <c r="J103" s="36">
        <v>5449499</v>
      </c>
      <c r="K103" s="36">
        <v>5602515</v>
      </c>
      <c r="L103" s="36">
        <v>5882045</v>
      </c>
      <c r="M103" s="36">
        <v>6039822</v>
      </c>
      <c r="N103" s="36">
        <v>6204106</v>
      </c>
      <c r="O103" s="36">
        <v>6214176</v>
      </c>
      <c r="P103" s="36">
        <v>5949444</v>
      </c>
      <c r="Q103" s="36">
        <v>5628904</v>
      </c>
      <c r="R103" s="36">
        <v>5393678</v>
      </c>
      <c r="S103" s="36">
        <v>5452839</v>
      </c>
      <c r="T103" s="36">
        <v>5603124</v>
      </c>
      <c r="U103" s="36">
        <v>5762324</v>
      </c>
      <c r="V103" s="36">
        <v>5951181</v>
      </c>
      <c r="W103" s="36">
        <v>6321006</v>
      </c>
      <c r="X103" s="36">
        <v>6546173</v>
      </c>
      <c r="Y103" s="36">
        <v>6411758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1883</v>
      </c>
      <c r="F105" s="120">
        <v>3274</v>
      </c>
      <c r="G105" s="120">
        <v>4178</v>
      </c>
      <c r="H105" s="120">
        <v>4824</v>
      </c>
      <c r="I105" s="120">
        <v>5718</v>
      </c>
      <c r="J105" s="120">
        <v>7553</v>
      </c>
      <c r="K105" s="120">
        <v>10704</v>
      </c>
      <c r="L105" s="120">
        <v>14979</v>
      </c>
      <c r="M105" s="120">
        <v>18798</v>
      </c>
      <c r="N105" s="120">
        <v>21852</v>
      </c>
      <c r="O105" s="120">
        <v>23237</v>
      </c>
      <c r="P105" s="120">
        <v>25596</v>
      </c>
      <c r="Q105" s="120">
        <v>28004</v>
      </c>
      <c r="R105" s="120">
        <v>29379</v>
      </c>
      <c r="S105" s="120">
        <v>29234</v>
      </c>
      <c r="T105" s="120">
        <v>29569</v>
      </c>
      <c r="U105" s="120">
        <v>29931</v>
      </c>
      <c r="V105" s="120">
        <v>31691</v>
      </c>
      <c r="W105" s="120">
        <v>35451</v>
      </c>
      <c r="X105" s="120">
        <v>39638</v>
      </c>
      <c r="Y105" s="120">
        <v>41701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1883</v>
      </c>
      <c r="F107" s="52">
        <v>3274</v>
      </c>
      <c r="G107" s="52">
        <v>4178</v>
      </c>
      <c r="H107" s="52">
        <v>4824</v>
      </c>
      <c r="I107" s="52">
        <v>5718</v>
      </c>
      <c r="J107" s="52">
        <v>7553</v>
      </c>
      <c r="K107" s="52">
        <v>10704</v>
      </c>
      <c r="L107" s="52">
        <v>14979</v>
      </c>
      <c r="M107" s="52">
        <v>18798</v>
      </c>
      <c r="N107" s="52">
        <v>21852</v>
      </c>
      <c r="O107" s="52">
        <v>23237</v>
      </c>
      <c r="P107" s="52">
        <v>25596</v>
      </c>
      <c r="Q107" s="52">
        <v>28004</v>
      </c>
      <c r="R107" s="52">
        <v>29379</v>
      </c>
      <c r="S107" s="52">
        <v>29234</v>
      </c>
      <c r="T107" s="52">
        <v>29569</v>
      </c>
      <c r="U107" s="52">
        <v>29931</v>
      </c>
      <c r="V107" s="52">
        <v>31691</v>
      </c>
      <c r="W107" s="52">
        <v>35451</v>
      </c>
      <c r="X107" s="52">
        <v>39638</v>
      </c>
      <c r="Y107" s="52">
        <v>41701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13</v>
      </c>
      <c r="F110" s="52">
        <v>70</v>
      </c>
      <c r="G110" s="52">
        <v>155</v>
      </c>
      <c r="H110" s="52">
        <v>236</v>
      </c>
      <c r="I110" s="52">
        <v>287</v>
      </c>
      <c r="J110" s="52">
        <v>347</v>
      </c>
      <c r="K110" s="52">
        <v>431</v>
      </c>
      <c r="L110" s="52">
        <v>586</v>
      </c>
      <c r="M110" s="52">
        <v>780</v>
      </c>
      <c r="N110" s="52">
        <v>991</v>
      </c>
      <c r="O110" s="52">
        <v>1173</v>
      </c>
      <c r="P110" s="52">
        <v>1249</v>
      </c>
      <c r="Q110" s="52">
        <v>1351</v>
      </c>
      <c r="R110" s="52">
        <v>1439</v>
      </c>
      <c r="S110" s="52">
        <v>1466</v>
      </c>
      <c r="T110" s="52">
        <v>1383</v>
      </c>
      <c r="U110" s="52">
        <v>1258</v>
      </c>
      <c r="V110" s="52">
        <v>1200</v>
      </c>
      <c r="W110" s="52">
        <v>1235</v>
      </c>
      <c r="X110" s="52">
        <v>1491</v>
      </c>
      <c r="Y110" s="52">
        <v>2220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722</v>
      </c>
      <c r="F112" s="52">
        <v>1252</v>
      </c>
      <c r="G112" s="52">
        <v>1593</v>
      </c>
      <c r="H112" s="52">
        <v>1833</v>
      </c>
      <c r="I112" s="52">
        <v>2163</v>
      </c>
      <c r="J112" s="52">
        <v>2843</v>
      </c>
      <c r="K112" s="52">
        <v>4007</v>
      </c>
      <c r="L112" s="52">
        <v>5654</v>
      </c>
      <c r="M112" s="52">
        <v>7295</v>
      </c>
      <c r="N112" s="52">
        <v>8862</v>
      </c>
      <c r="O112" s="52">
        <v>9910</v>
      </c>
      <c r="P112" s="52">
        <v>11120</v>
      </c>
      <c r="Q112" s="52">
        <v>12253</v>
      </c>
      <c r="R112" s="52">
        <v>12401</v>
      </c>
      <c r="S112" s="52">
        <v>12636</v>
      </c>
      <c r="T112" s="52">
        <v>12850</v>
      </c>
      <c r="U112" s="52">
        <v>12996</v>
      </c>
      <c r="V112" s="52">
        <v>13203</v>
      </c>
      <c r="W112" s="52">
        <v>13815</v>
      </c>
      <c r="X112" s="52">
        <v>15288</v>
      </c>
      <c r="Y112" s="52">
        <v>16115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2</v>
      </c>
      <c r="F113" s="52">
        <v>6</v>
      </c>
      <c r="G113" s="52">
        <v>7</v>
      </c>
      <c r="H113" s="52">
        <v>9</v>
      </c>
      <c r="I113" s="52">
        <v>9</v>
      </c>
      <c r="J113" s="52">
        <v>15</v>
      </c>
      <c r="K113" s="52">
        <v>26</v>
      </c>
      <c r="L113" s="52">
        <v>41</v>
      </c>
      <c r="M113" s="52">
        <v>55</v>
      </c>
      <c r="N113" s="52">
        <v>80</v>
      </c>
      <c r="O113" s="52">
        <v>85</v>
      </c>
      <c r="P113" s="52">
        <v>128</v>
      </c>
      <c r="Q113" s="52">
        <v>146</v>
      </c>
      <c r="R113" s="52">
        <v>193</v>
      </c>
      <c r="S113" s="52">
        <v>189</v>
      </c>
      <c r="T113" s="52">
        <v>186</v>
      </c>
      <c r="U113" s="52">
        <v>174</v>
      </c>
      <c r="V113" s="52">
        <v>162</v>
      </c>
      <c r="W113" s="52">
        <v>236</v>
      </c>
      <c r="X113" s="52">
        <v>225</v>
      </c>
      <c r="Y113" s="52">
        <v>247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478</v>
      </c>
      <c r="F116" s="52">
        <v>1128</v>
      </c>
      <c r="G116" s="52">
        <v>1458</v>
      </c>
      <c r="H116" s="52">
        <v>1676</v>
      </c>
      <c r="I116" s="52">
        <v>1879</v>
      </c>
      <c r="J116" s="52">
        <v>2377</v>
      </c>
      <c r="K116" s="52">
        <v>2724</v>
      </c>
      <c r="L116" s="52">
        <v>4190</v>
      </c>
      <c r="M116" s="52">
        <v>4474</v>
      </c>
      <c r="N116" s="52">
        <v>4988</v>
      </c>
      <c r="O116" s="52">
        <v>4885</v>
      </c>
      <c r="P116" s="52">
        <v>4617</v>
      </c>
      <c r="Q116" s="52">
        <v>4266</v>
      </c>
      <c r="R116" s="52">
        <v>3958</v>
      </c>
      <c r="S116" s="52">
        <v>3662</v>
      </c>
      <c r="T116" s="52">
        <v>3438</v>
      </c>
      <c r="U116" s="52">
        <v>3307</v>
      </c>
      <c r="V116" s="52">
        <v>4205</v>
      </c>
      <c r="W116" s="52">
        <v>3821</v>
      </c>
      <c r="X116" s="52">
        <v>5359</v>
      </c>
      <c r="Y116" s="52">
        <v>6475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681</v>
      </c>
      <c r="F117" s="52">
        <v>888</v>
      </c>
      <c r="G117" s="52">
        <v>1120</v>
      </c>
      <c r="H117" s="52">
        <v>1306</v>
      </c>
      <c r="I117" s="52">
        <v>1667</v>
      </c>
      <c r="J117" s="52">
        <v>2318</v>
      </c>
      <c r="K117" s="52">
        <v>3947</v>
      </c>
      <c r="L117" s="52">
        <v>5094</v>
      </c>
      <c r="M117" s="52">
        <v>6974</v>
      </c>
      <c r="N117" s="52">
        <v>7922</v>
      </c>
      <c r="O117" s="52">
        <v>8357</v>
      </c>
      <c r="P117" s="52">
        <v>9731</v>
      </c>
      <c r="Q117" s="52">
        <v>11339</v>
      </c>
      <c r="R117" s="52">
        <v>12827</v>
      </c>
      <c r="S117" s="52">
        <v>12747</v>
      </c>
      <c r="T117" s="52">
        <v>13095</v>
      </c>
      <c r="U117" s="52">
        <v>13454</v>
      </c>
      <c r="V117" s="52">
        <v>14121</v>
      </c>
      <c r="W117" s="52">
        <v>17579</v>
      </c>
      <c r="X117" s="52">
        <v>18766</v>
      </c>
      <c r="Y117" s="52">
        <v>18864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1883</v>
      </c>
      <c r="F122" s="36">
        <v>3274</v>
      </c>
      <c r="G122" s="36">
        <v>4178</v>
      </c>
      <c r="H122" s="36">
        <v>4824</v>
      </c>
      <c r="I122" s="36">
        <v>5718</v>
      </c>
      <c r="J122" s="36">
        <v>7553</v>
      </c>
      <c r="K122" s="36">
        <v>10704</v>
      </c>
      <c r="L122" s="36">
        <v>14979</v>
      </c>
      <c r="M122" s="36">
        <v>18798</v>
      </c>
      <c r="N122" s="36">
        <v>21852</v>
      </c>
      <c r="O122" s="36">
        <v>23237</v>
      </c>
      <c r="P122" s="36">
        <v>25596</v>
      </c>
      <c r="Q122" s="36">
        <v>28004</v>
      </c>
      <c r="R122" s="36">
        <v>29379</v>
      </c>
      <c r="S122" s="36">
        <v>29234</v>
      </c>
      <c r="T122" s="36">
        <v>29569</v>
      </c>
      <c r="U122" s="36">
        <v>29931</v>
      </c>
      <c r="V122" s="36">
        <v>31691</v>
      </c>
      <c r="W122" s="36">
        <v>35451</v>
      </c>
      <c r="X122" s="36">
        <v>39638</v>
      </c>
      <c r="Y122" s="36">
        <v>41701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6237684</v>
      </c>
      <c r="C124" s="120">
        <v>6136994</v>
      </c>
      <c r="D124" s="120">
        <v>5982742</v>
      </c>
      <c r="E124" s="120">
        <v>5779561</v>
      </c>
      <c r="F124" s="120">
        <v>5813814</v>
      </c>
      <c r="G124" s="120">
        <v>5759513</v>
      </c>
      <c r="H124" s="120">
        <v>5566722</v>
      </c>
      <c r="I124" s="120">
        <v>5467592</v>
      </c>
      <c r="J124" s="120">
        <v>5193904</v>
      </c>
      <c r="K124" s="120">
        <v>5078294</v>
      </c>
      <c r="L124" s="120">
        <v>4848841</v>
      </c>
      <c r="M124" s="120">
        <v>4683694</v>
      </c>
      <c r="N124" s="120">
        <v>4622476</v>
      </c>
      <c r="O124" s="120">
        <v>4577677</v>
      </c>
      <c r="P124" s="120">
        <v>4739062</v>
      </c>
      <c r="Q124" s="120">
        <v>5003996</v>
      </c>
      <c r="R124" s="120">
        <v>5060639</v>
      </c>
      <c r="S124" s="120">
        <v>4980887</v>
      </c>
      <c r="T124" s="120">
        <v>4663038</v>
      </c>
      <c r="U124" s="120">
        <v>4479722</v>
      </c>
      <c r="V124" s="120">
        <v>4272943</v>
      </c>
      <c r="W124" s="120">
        <v>4129060</v>
      </c>
      <c r="X124" s="120">
        <v>3929126</v>
      </c>
      <c r="Y124" s="120">
        <v>3905606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6237684</v>
      </c>
      <c r="C126" s="52">
        <v>6136994</v>
      </c>
      <c r="D126" s="52">
        <v>5982742</v>
      </c>
      <c r="E126" s="52">
        <v>5779561</v>
      </c>
      <c r="F126" s="52">
        <v>5813814</v>
      </c>
      <c r="G126" s="52">
        <v>5759513</v>
      </c>
      <c r="H126" s="52">
        <v>5566722</v>
      </c>
      <c r="I126" s="52">
        <v>5467592</v>
      </c>
      <c r="J126" s="52">
        <v>5193904</v>
      </c>
      <c r="K126" s="52">
        <v>5078294</v>
      </c>
      <c r="L126" s="52">
        <v>4848841</v>
      </c>
      <c r="M126" s="52">
        <v>4683694</v>
      </c>
      <c r="N126" s="52">
        <v>4622476</v>
      </c>
      <c r="O126" s="52">
        <v>4577677</v>
      </c>
      <c r="P126" s="52">
        <v>4739062</v>
      </c>
      <c r="Q126" s="52">
        <v>5003996</v>
      </c>
      <c r="R126" s="52">
        <v>5060639</v>
      </c>
      <c r="S126" s="52">
        <v>4980887</v>
      </c>
      <c r="T126" s="52">
        <v>4663038</v>
      </c>
      <c r="U126" s="52">
        <v>4479722</v>
      </c>
      <c r="V126" s="52">
        <v>4272943</v>
      </c>
      <c r="W126" s="52">
        <v>4129060</v>
      </c>
      <c r="X126" s="52">
        <v>3929126</v>
      </c>
      <c r="Y126" s="52">
        <v>3905606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116890</v>
      </c>
      <c r="C129" s="52">
        <v>116967</v>
      </c>
      <c r="D129" s="52">
        <v>116151</v>
      </c>
      <c r="E129" s="52">
        <v>114499</v>
      </c>
      <c r="F129" s="52">
        <v>117800</v>
      </c>
      <c r="G129" s="52">
        <v>124234</v>
      </c>
      <c r="H129" s="52">
        <v>140941</v>
      </c>
      <c r="I129" s="52">
        <v>152802</v>
      </c>
      <c r="J129" s="52">
        <v>159962</v>
      </c>
      <c r="K129" s="52">
        <v>161258</v>
      </c>
      <c r="L129" s="52">
        <v>162937</v>
      </c>
      <c r="M129" s="52">
        <v>165955</v>
      </c>
      <c r="N129" s="52">
        <v>169430</v>
      </c>
      <c r="O129" s="52">
        <v>174709</v>
      </c>
      <c r="P129" s="52">
        <v>182052</v>
      </c>
      <c r="Q129" s="52">
        <v>193898</v>
      </c>
      <c r="R129" s="52">
        <v>206859</v>
      </c>
      <c r="S129" s="52">
        <v>218273</v>
      </c>
      <c r="T129" s="52">
        <v>216612</v>
      </c>
      <c r="U129" s="52">
        <v>201506</v>
      </c>
      <c r="V129" s="52">
        <v>181326</v>
      </c>
      <c r="W129" s="52">
        <v>164255</v>
      </c>
      <c r="X129" s="52">
        <v>154069</v>
      </c>
      <c r="Y129" s="52">
        <v>170496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3427725</v>
      </c>
      <c r="C131" s="52">
        <v>3363041</v>
      </c>
      <c r="D131" s="52">
        <v>3266423</v>
      </c>
      <c r="E131" s="52">
        <v>3144018</v>
      </c>
      <c r="F131" s="52">
        <v>3151410</v>
      </c>
      <c r="G131" s="52">
        <v>3110086</v>
      </c>
      <c r="H131" s="52">
        <v>2994949</v>
      </c>
      <c r="I131" s="52">
        <v>2927704</v>
      </c>
      <c r="J131" s="52">
        <v>2768823</v>
      </c>
      <c r="K131" s="52">
        <v>2692812</v>
      </c>
      <c r="L131" s="52">
        <v>2567696</v>
      </c>
      <c r="M131" s="52">
        <v>2437257</v>
      </c>
      <c r="N131" s="52">
        <v>2223221</v>
      </c>
      <c r="O131" s="52">
        <v>2112185</v>
      </c>
      <c r="P131" s="52">
        <v>2077252</v>
      </c>
      <c r="Q131" s="52">
        <v>2129369</v>
      </c>
      <c r="R131" s="52">
        <v>2152608</v>
      </c>
      <c r="S131" s="52">
        <v>2129606</v>
      </c>
      <c r="T131" s="52">
        <v>2008456</v>
      </c>
      <c r="U131" s="52">
        <v>2017421</v>
      </c>
      <c r="V131" s="52">
        <v>1997016</v>
      </c>
      <c r="W131" s="52">
        <v>2046033</v>
      </c>
      <c r="X131" s="52">
        <v>1918102</v>
      </c>
      <c r="Y131" s="52">
        <v>1849388</v>
      </c>
      <c r="DA131" s="63" t="s">
        <v>1114</v>
      </c>
    </row>
    <row r="132" spans="1:105" ht="12" customHeight="1" x14ac:dyDescent="0.25">
      <c r="A132" s="97" t="s">
        <v>127</v>
      </c>
      <c r="B132" s="52">
        <v>5911</v>
      </c>
      <c r="C132" s="52">
        <v>7211</v>
      </c>
      <c r="D132" s="52">
        <v>8552</v>
      </c>
      <c r="E132" s="52">
        <v>10098</v>
      </c>
      <c r="F132" s="52">
        <v>11601</v>
      </c>
      <c r="G132" s="52">
        <v>13753</v>
      </c>
      <c r="H132" s="52">
        <v>14715</v>
      </c>
      <c r="I132" s="52">
        <v>16254</v>
      </c>
      <c r="J132" s="52">
        <v>17075</v>
      </c>
      <c r="K132" s="52">
        <v>20021</v>
      </c>
      <c r="L132" s="52">
        <v>19621</v>
      </c>
      <c r="M132" s="52">
        <v>20262</v>
      </c>
      <c r="N132" s="52">
        <v>18000</v>
      </c>
      <c r="O132" s="52">
        <v>18364</v>
      </c>
      <c r="P132" s="52">
        <v>23935</v>
      </c>
      <c r="Q132" s="52">
        <v>26020</v>
      </c>
      <c r="R132" s="52">
        <v>28709</v>
      </c>
      <c r="S132" s="52">
        <v>28310</v>
      </c>
      <c r="T132" s="52">
        <v>25625</v>
      </c>
      <c r="U132" s="52">
        <v>29593</v>
      </c>
      <c r="V132" s="52">
        <v>29454</v>
      </c>
      <c r="W132" s="52">
        <v>33580</v>
      </c>
      <c r="X132" s="52">
        <v>30565</v>
      </c>
      <c r="Y132" s="52">
        <v>27509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2364413</v>
      </c>
      <c r="C135" s="52">
        <v>2255083</v>
      </c>
      <c r="D135" s="52">
        <v>2132395</v>
      </c>
      <c r="E135" s="52">
        <v>1908436</v>
      </c>
      <c r="F135" s="52">
        <v>1892241</v>
      </c>
      <c r="G135" s="52">
        <v>1766470</v>
      </c>
      <c r="H135" s="52">
        <v>1578908</v>
      </c>
      <c r="I135" s="52">
        <v>1446953</v>
      </c>
      <c r="J135" s="52">
        <v>1347351</v>
      </c>
      <c r="K135" s="52">
        <v>1178793</v>
      </c>
      <c r="L135" s="52">
        <v>1107471</v>
      </c>
      <c r="M135" s="52">
        <v>965884</v>
      </c>
      <c r="N135" s="52">
        <v>957709</v>
      </c>
      <c r="O135" s="52">
        <v>874609</v>
      </c>
      <c r="P135" s="52">
        <v>789499</v>
      </c>
      <c r="Q135" s="52">
        <v>724596</v>
      </c>
      <c r="R135" s="52">
        <v>664851</v>
      </c>
      <c r="S135" s="52">
        <v>629625</v>
      </c>
      <c r="T135" s="52">
        <v>550437</v>
      </c>
      <c r="U135" s="52">
        <v>474211</v>
      </c>
      <c r="V135" s="52">
        <v>461589</v>
      </c>
      <c r="W135" s="52">
        <v>384579</v>
      </c>
      <c r="X135" s="52">
        <v>451510</v>
      </c>
      <c r="Y135" s="52">
        <v>561712</v>
      </c>
      <c r="DA135" s="63" t="s">
        <v>1116</v>
      </c>
    </row>
    <row r="136" spans="1:105" ht="12" customHeight="1" x14ac:dyDescent="0.25">
      <c r="A136" s="97" t="s">
        <v>121</v>
      </c>
      <c r="B136" s="52">
        <v>439635</v>
      </c>
      <c r="C136" s="52">
        <v>511659</v>
      </c>
      <c r="D136" s="52">
        <v>575372</v>
      </c>
      <c r="E136" s="52">
        <v>717009</v>
      </c>
      <c r="F136" s="52">
        <v>758562</v>
      </c>
      <c r="G136" s="52">
        <v>869204</v>
      </c>
      <c r="H136" s="52">
        <v>978150</v>
      </c>
      <c r="I136" s="52">
        <v>1076681</v>
      </c>
      <c r="J136" s="52">
        <v>1060655</v>
      </c>
      <c r="K136" s="52">
        <v>1186668</v>
      </c>
      <c r="L136" s="52">
        <v>1154053</v>
      </c>
      <c r="M136" s="52">
        <v>1260291</v>
      </c>
      <c r="N136" s="52">
        <v>1423546</v>
      </c>
      <c r="O136" s="52">
        <v>1572519</v>
      </c>
      <c r="P136" s="52">
        <v>1848376</v>
      </c>
      <c r="Q136" s="52">
        <v>2124011</v>
      </c>
      <c r="R136" s="52">
        <v>2214471</v>
      </c>
      <c r="S136" s="52">
        <v>2193346</v>
      </c>
      <c r="T136" s="52">
        <v>2078520</v>
      </c>
      <c r="U136" s="52">
        <v>1958497</v>
      </c>
      <c r="V136" s="52">
        <v>1784884</v>
      </c>
      <c r="W136" s="52">
        <v>1664868</v>
      </c>
      <c r="X136" s="52">
        <v>1528949</v>
      </c>
      <c r="Y136" s="52">
        <v>1466997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6237684</v>
      </c>
      <c r="C141" s="36">
        <v>6136994</v>
      </c>
      <c r="D141" s="36">
        <v>5982742</v>
      </c>
      <c r="E141" s="36">
        <v>5779561</v>
      </c>
      <c r="F141" s="36">
        <v>5813814</v>
      </c>
      <c r="G141" s="36">
        <v>5759513</v>
      </c>
      <c r="H141" s="36">
        <v>5566722</v>
      </c>
      <c r="I141" s="36">
        <v>5467592</v>
      </c>
      <c r="J141" s="36">
        <v>5193904</v>
      </c>
      <c r="K141" s="36">
        <v>5078294</v>
      </c>
      <c r="L141" s="36">
        <v>4848841</v>
      </c>
      <c r="M141" s="36">
        <v>4683694</v>
      </c>
      <c r="N141" s="36">
        <v>4622476</v>
      </c>
      <c r="O141" s="36">
        <v>4577677</v>
      </c>
      <c r="P141" s="36">
        <v>4739062</v>
      </c>
      <c r="Q141" s="36">
        <v>5003996</v>
      </c>
      <c r="R141" s="36">
        <v>5060639</v>
      </c>
      <c r="S141" s="36">
        <v>4980887</v>
      </c>
      <c r="T141" s="36">
        <v>4663038</v>
      </c>
      <c r="U141" s="36">
        <v>4479722</v>
      </c>
      <c r="V141" s="36">
        <v>4272943</v>
      </c>
      <c r="W141" s="36">
        <v>4129060</v>
      </c>
      <c r="X141" s="36">
        <v>3929126</v>
      </c>
      <c r="Y141" s="36">
        <v>3905606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227118</v>
      </c>
      <c r="C143" s="120">
        <v>274014</v>
      </c>
      <c r="D143" s="120">
        <v>350587</v>
      </c>
      <c r="E143" s="120">
        <v>414800</v>
      </c>
      <c r="F143" s="120">
        <v>460309</v>
      </c>
      <c r="G143" s="120">
        <v>524596</v>
      </c>
      <c r="H143" s="120">
        <v>615461</v>
      </c>
      <c r="I143" s="120">
        <v>762328</v>
      </c>
      <c r="J143" s="120">
        <v>875388</v>
      </c>
      <c r="K143" s="120">
        <v>1025590</v>
      </c>
      <c r="L143" s="120">
        <v>1146416</v>
      </c>
      <c r="M143" s="120">
        <v>1303730</v>
      </c>
      <c r="N143" s="120">
        <v>1425477</v>
      </c>
      <c r="O143" s="120">
        <v>1553832</v>
      </c>
      <c r="P143" s="120">
        <v>1754017</v>
      </c>
      <c r="Q143" s="120">
        <v>1887951</v>
      </c>
      <c r="R143" s="120">
        <v>2001543</v>
      </c>
      <c r="S143" s="120">
        <v>2109211</v>
      </c>
      <c r="T143" s="120">
        <v>2228873</v>
      </c>
      <c r="U143" s="120">
        <v>2324819</v>
      </c>
      <c r="V143" s="120">
        <v>2463301</v>
      </c>
      <c r="W143" s="120">
        <v>2688763</v>
      </c>
      <c r="X143" s="120">
        <v>3015033</v>
      </c>
      <c r="Y143" s="120">
        <v>3418150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227118</v>
      </c>
      <c r="C145" s="52">
        <v>274014</v>
      </c>
      <c r="D145" s="52">
        <v>350587</v>
      </c>
      <c r="E145" s="52">
        <v>414800</v>
      </c>
      <c r="F145" s="52">
        <v>460309</v>
      </c>
      <c r="G145" s="52">
        <v>524596</v>
      </c>
      <c r="H145" s="52">
        <v>615461</v>
      </c>
      <c r="I145" s="52">
        <v>762328</v>
      </c>
      <c r="J145" s="52">
        <v>875388</v>
      </c>
      <c r="K145" s="52">
        <v>1025590</v>
      </c>
      <c r="L145" s="52">
        <v>1146416</v>
      </c>
      <c r="M145" s="52">
        <v>1303730</v>
      </c>
      <c r="N145" s="52">
        <v>1425477</v>
      </c>
      <c r="O145" s="52">
        <v>1553832</v>
      </c>
      <c r="P145" s="52">
        <v>1754017</v>
      </c>
      <c r="Q145" s="52">
        <v>1887951</v>
      </c>
      <c r="R145" s="52">
        <v>2001543</v>
      </c>
      <c r="S145" s="52">
        <v>2109211</v>
      </c>
      <c r="T145" s="52">
        <v>2228873</v>
      </c>
      <c r="U145" s="52">
        <v>2324819</v>
      </c>
      <c r="V145" s="52">
        <v>2463301</v>
      </c>
      <c r="W145" s="52">
        <v>2688763</v>
      </c>
      <c r="X145" s="52">
        <v>3015033</v>
      </c>
      <c r="Y145" s="52">
        <v>3418150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42561</v>
      </c>
      <c r="C147" s="52">
        <v>42914</v>
      </c>
      <c r="D147" s="52">
        <v>45120</v>
      </c>
      <c r="E147" s="52">
        <v>49077</v>
      </c>
      <c r="F147" s="52">
        <v>53935</v>
      </c>
      <c r="G147" s="52">
        <v>58348</v>
      </c>
      <c r="H147" s="52">
        <v>66570</v>
      </c>
      <c r="I147" s="52">
        <v>84415</v>
      </c>
      <c r="J147" s="52">
        <v>108604</v>
      </c>
      <c r="K147" s="52">
        <v>134371</v>
      </c>
      <c r="L147" s="52">
        <v>159573</v>
      </c>
      <c r="M147" s="52">
        <v>187830</v>
      </c>
      <c r="N147" s="52">
        <v>216301</v>
      </c>
      <c r="O147" s="52">
        <v>243217</v>
      </c>
      <c r="P147" s="52">
        <v>269863</v>
      </c>
      <c r="Q147" s="52">
        <v>316836</v>
      </c>
      <c r="R147" s="52">
        <v>362047</v>
      </c>
      <c r="S147" s="52">
        <v>394055</v>
      </c>
      <c r="T147" s="52">
        <v>417789</v>
      </c>
      <c r="U147" s="52">
        <v>437674</v>
      </c>
      <c r="V147" s="52">
        <v>462317</v>
      </c>
      <c r="W147" s="52">
        <v>478711</v>
      </c>
      <c r="X147" s="52">
        <v>541562</v>
      </c>
      <c r="Y147" s="52">
        <v>705372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38203</v>
      </c>
      <c r="C149" s="52">
        <v>41674</v>
      </c>
      <c r="D149" s="52">
        <v>42549</v>
      </c>
      <c r="E149" s="52">
        <v>47256</v>
      </c>
      <c r="F149" s="52">
        <v>51182</v>
      </c>
      <c r="G149" s="52">
        <v>56755</v>
      </c>
      <c r="H149" s="52">
        <v>62388</v>
      </c>
      <c r="I149" s="52">
        <v>69923</v>
      </c>
      <c r="J149" s="52">
        <v>76961</v>
      </c>
      <c r="K149" s="52">
        <v>92045</v>
      </c>
      <c r="L149" s="52">
        <v>103126</v>
      </c>
      <c r="M149" s="52">
        <v>117450</v>
      </c>
      <c r="N149" s="52">
        <v>123021</v>
      </c>
      <c r="O149" s="52">
        <v>134564</v>
      </c>
      <c r="P149" s="52">
        <v>172755</v>
      </c>
      <c r="Q149" s="52">
        <v>199632</v>
      </c>
      <c r="R149" s="52">
        <v>206776</v>
      </c>
      <c r="S149" s="52">
        <v>215286</v>
      </c>
      <c r="T149" s="52">
        <v>246764</v>
      </c>
      <c r="U149" s="52">
        <v>256740</v>
      </c>
      <c r="V149" s="52">
        <v>265355</v>
      </c>
      <c r="W149" s="52">
        <v>257916</v>
      </c>
      <c r="X149" s="52">
        <v>247927</v>
      </c>
      <c r="Y149" s="52">
        <v>225109</v>
      </c>
      <c r="DA149" s="63" t="s">
        <v>1122</v>
      </c>
    </row>
    <row r="150" spans="1:105" ht="12" customHeight="1" x14ac:dyDescent="0.25">
      <c r="A150" s="97" t="s">
        <v>123</v>
      </c>
      <c r="B150" s="52">
        <v>70</v>
      </c>
      <c r="C150" s="52">
        <v>105</v>
      </c>
      <c r="D150" s="52">
        <v>128</v>
      </c>
      <c r="E150" s="52">
        <v>161</v>
      </c>
      <c r="F150" s="52">
        <v>234</v>
      </c>
      <c r="G150" s="52">
        <v>252</v>
      </c>
      <c r="H150" s="52">
        <v>345</v>
      </c>
      <c r="I150" s="52">
        <v>323</v>
      </c>
      <c r="J150" s="52">
        <v>531</v>
      </c>
      <c r="K150" s="52">
        <v>747</v>
      </c>
      <c r="L150" s="52">
        <v>843</v>
      </c>
      <c r="M150" s="52">
        <v>1081</v>
      </c>
      <c r="N150" s="52">
        <v>1106</v>
      </c>
      <c r="O150" s="52">
        <v>1092</v>
      </c>
      <c r="P150" s="52">
        <v>2472</v>
      </c>
      <c r="Q150" s="52">
        <v>2312</v>
      </c>
      <c r="R150" s="52">
        <v>3154</v>
      </c>
      <c r="S150" s="52">
        <v>2886</v>
      </c>
      <c r="T150" s="52">
        <v>3956</v>
      </c>
      <c r="U150" s="52">
        <v>3991</v>
      </c>
      <c r="V150" s="52">
        <v>4553</v>
      </c>
      <c r="W150" s="52">
        <v>3962</v>
      </c>
      <c r="X150" s="52">
        <v>3684</v>
      </c>
      <c r="Y150" s="52">
        <v>3179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159237</v>
      </c>
      <c r="C153" s="52">
        <v>181661</v>
      </c>
      <c r="D153" s="52">
        <v>225231</v>
      </c>
      <c r="E153" s="52">
        <v>236816</v>
      </c>
      <c r="F153" s="52">
        <v>266198</v>
      </c>
      <c r="G153" s="52">
        <v>292154</v>
      </c>
      <c r="H153" s="52">
        <v>326321</v>
      </c>
      <c r="I153" s="52">
        <v>366974</v>
      </c>
      <c r="J153" s="52">
        <v>404430</v>
      </c>
      <c r="K153" s="52">
        <v>403082</v>
      </c>
      <c r="L153" s="52">
        <v>462669</v>
      </c>
      <c r="M153" s="52">
        <v>468551</v>
      </c>
      <c r="N153" s="52">
        <v>506036</v>
      </c>
      <c r="O153" s="52">
        <v>503494</v>
      </c>
      <c r="P153" s="52">
        <v>465394</v>
      </c>
      <c r="Q153" s="52">
        <v>421761</v>
      </c>
      <c r="R153" s="52">
        <v>394063</v>
      </c>
      <c r="S153" s="52">
        <v>409720</v>
      </c>
      <c r="T153" s="52">
        <v>419538</v>
      </c>
      <c r="U153" s="52">
        <v>417097</v>
      </c>
      <c r="V153" s="52">
        <v>504351</v>
      </c>
      <c r="W153" s="52">
        <v>450841</v>
      </c>
      <c r="X153" s="52">
        <v>636728</v>
      </c>
      <c r="Y153" s="52">
        <v>873881</v>
      </c>
      <c r="DA153" s="63" t="s">
        <v>1124</v>
      </c>
    </row>
    <row r="154" spans="1:105" ht="12" customHeight="1" x14ac:dyDescent="0.25">
      <c r="A154" s="97" t="s">
        <v>121</v>
      </c>
      <c r="B154" s="52">
        <v>29608</v>
      </c>
      <c r="C154" s="52">
        <v>50574</v>
      </c>
      <c r="D154" s="52">
        <v>82679</v>
      </c>
      <c r="E154" s="52">
        <v>130567</v>
      </c>
      <c r="F154" s="52">
        <v>142695</v>
      </c>
      <c r="G154" s="52">
        <v>175435</v>
      </c>
      <c r="H154" s="52">
        <v>226407</v>
      </c>
      <c r="I154" s="52">
        <v>325108</v>
      </c>
      <c r="J154" s="52">
        <v>393466</v>
      </c>
      <c r="K154" s="52">
        <v>529716</v>
      </c>
      <c r="L154" s="52">
        <v>579778</v>
      </c>
      <c r="M154" s="52">
        <v>716648</v>
      </c>
      <c r="N154" s="52">
        <v>795314</v>
      </c>
      <c r="O154" s="52">
        <v>914682</v>
      </c>
      <c r="P154" s="52">
        <v>1113396</v>
      </c>
      <c r="Q154" s="52">
        <v>1264246</v>
      </c>
      <c r="R154" s="52">
        <v>1397550</v>
      </c>
      <c r="S154" s="52">
        <v>1481319</v>
      </c>
      <c r="T154" s="52">
        <v>1558615</v>
      </c>
      <c r="U154" s="52">
        <v>1646991</v>
      </c>
      <c r="V154" s="52">
        <v>1689042</v>
      </c>
      <c r="W154" s="52">
        <v>1976044</v>
      </c>
      <c r="X154" s="52">
        <v>2126694</v>
      </c>
      <c r="Y154" s="52">
        <v>2315981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1126</v>
      </c>
    </row>
    <row r="159" spans="1:105" ht="12" customHeight="1" x14ac:dyDescent="0.25">
      <c r="A159" s="109" t="s">
        <v>120</v>
      </c>
      <c r="B159" s="36">
        <v>227118</v>
      </c>
      <c r="C159" s="36">
        <v>274014</v>
      </c>
      <c r="D159" s="36">
        <v>350587</v>
      </c>
      <c r="E159" s="36">
        <v>414800</v>
      </c>
      <c r="F159" s="36">
        <v>460309</v>
      </c>
      <c r="G159" s="36">
        <v>524596</v>
      </c>
      <c r="H159" s="36">
        <v>615461</v>
      </c>
      <c r="I159" s="36">
        <v>762328</v>
      </c>
      <c r="J159" s="36">
        <v>875388</v>
      </c>
      <c r="K159" s="36">
        <v>1025590</v>
      </c>
      <c r="L159" s="36">
        <v>1146416</v>
      </c>
      <c r="M159" s="36">
        <v>1303730</v>
      </c>
      <c r="N159" s="36">
        <v>1425477</v>
      </c>
      <c r="O159" s="36">
        <v>1553832</v>
      </c>
      <c r="P159" s="36">
        <v>1754017</v>
      </c>
      <c r="Q159" s="36">
        <v>1887951</v>
      </c>
      <c r="R159" s="36">
        <v>2001543</v>
      </c>
      <c r="S159" s="36">
        <v>2109211</v>
      </c>
      <c r="T159" s="36">
        <v>2228873</v>
      </c>
      <c r="U159" s="36">
        <v>2324819</v>
      </c>
      <c r="V159" s="36">
        <v>2463301</v>
      </c>
      <c r="W159" s="36">
        <v>2688763</v>
      </c>
      <c r="X159" s="36">
        <v>3015033</v>
      </c>
      <c r="Y159" s="36">
        <v>3418150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174301</v>
      </c>
      <c r="C161" s="120">
        <v>184243</v>
      </c>
      <c r="D161" s="120">
        <v>202935</v>
      </c>
      <c r="E161" s="120">
        <v>219674</v>
      </c>
      <c r="F161" s="120">
        <v>230740</v>
      </c>
      <c r="G161" s="120">
        <v>237342</v>
      </c>
      <c r="H161" s="120">
        <v>237424</v>
      </c>
      <c r="I161" s="120">
        <v>237452</v>
      </c>
      <c r="J161" s="120">
        <v>230961</v>
      </c>
      <c r="K161" s="120">
        <v>226595</v>
      </c>
      <c r="L161" s="120">
        <v>220325</v>
      </c>
      <c r="M161" s="120">
        <v>214263</v>
      </c>
      <c r="N161" s="120">
        <v>206967</v>
      </c>
      <c r="O161" s="120">
        <v>199107</v>
      </c>
      <c r="P161" s="120">
        <v>190589</v>
      </c>
      <c r="Q161" s="120">
        <v>182360</v>
      </c>
      <c r="R161" s="120">
        <v>172651</v>
      </c>
      <c r="S161" s="120">
        <v>162929</v>
      </c>
      <c r="T161" s="120">
        <v>148035</v>
      </c>
      <c r="U161" s="120">
        <v>129599</v>
      </c>
      <c r="V161" s="120">
        <v>114916</v>
      </c>
      <c r="W161" s="120">
        <v>105843</v>
      </c>
      <c r="X161" s="120">
        <v>103253</v>
      </c>
      <c r="Y161" s="120">
        <v>102098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174301</v>
      </c>
      <c r="C163" s="52">
        <v>184243</v>
      </c>
      <c r="D163" s="52">
        <v>202935</v>
      </c>
      <c r="E163" s="52">
        <v>219674</v>
      </c>
      <c r="F163" s="52">
        <v>230740</v>
      </c>
      <c r="G163" s="52">
        <v>237342</v>
      </c>
      <c r="H163" s="52">
        <v>237424</v>
      </c>
      <c r="I163" s="52">
        <v>237452</v>
      </c>
      <c r="J163" s="52">
        <v>230961</v>
      </c>
      <c r="K163" s="52">
        <v>226595</v>
      </c>
      <c r="L163" s="52">
        <v>220325</v>
      </c>
      <c r="M163" s="52">
        <v>214263</v>
      </c>
      <c r="N163" s="52">
        <v>206967</v>
      </c>
      <c r="O163" s="52">
        <v>199107</v>
      </c>
      <c r="P163" s="52">
        <v>190589</v>
      </c>
      <c r="Q163" s="52">
        <v>182360</v>
      </c>
      <c r="R163" s="52">
        <v>172651</v>
      </c>
      <c r="S163" s="52">
        <v>162929</v>
      </c>
      <c r="T163" s="52">
        <v>148035</v>
      </c>
      <c r="U163" s="52">
        <v>129599</v>
      </c>
      <c r="V163" s="52">
        <v>114916</v>
      </c>
      <c r="W163" s="52">
        <v>105843</v>
      </c>
      <c r="X163" s="52">
        <v>103253</v>
      </c>
      <c r="Y163" s="52">
        <v>102098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16331</v>
      </c>
      <c r="C165" s="52">
        <v>16339</v>
      </c>
      <c r="D165" s="52">
        <v>16528</v>
      </c>
      <c r="E165" s="52">
        <v>17508</v>
      </c>
      <c r="F165" s="52">
        <v>18883</v>
      </c>
      <c r="G165" s="52">
        <v>19730</v>
      </c>
      <c r="H165" s="52">
        <v>20204</v>
      </c>
      <c r="I165" s="52">
        <v>21328</v>
      </c>
      <c r="J165" s="52">
        <v>22293</v>
      </c>
      <c r="K165" s="52">
        <v>22098</v>
      </c>
      <c r="L165" s="52">
        <v>21556</v>
      </c>
      <c r="M165" s="52">
        <v>20980</v>
      </c>
      <c r="N165" s="52">
        <v>20585</v>
      </c>
      <c r="O165" s="52">
        <v>19739</v>
      </c>
      <c r="P165" s="52">
        <v>19231</v>
      </c>
      <c r="Q165" s="52">
        <v>18966</v>
      </c>
      <c r="R165" s="52">
        <v>18456</v>
      </c>
      <c r="S165" s="52">
        <v>18167</v>
      </c>
      <c r="T165" s="52">
        <v>17742</v>
      </c>
      <c r="U165" s="52">
        <v>16777</v>
      </c>
      <c r="V165" s="52">
        <v>14932</v>
      </c>
      <c r="W165" s="52">
        <v>12889</v>
      </c>
      <c r="X165" s="52">
        <v>12298</v>
      </c>
      <c r="Y165" s="52">
        <v>13923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29318</v>
      </c>
      <c r="C167" s="52">
        <v>28998</v>
      </c>
      <c r="D167" s="52">
        <v>27222</v>
      </c>
      <c r="E167" s="52">
        <v>27350</v>
      </c>
      <c r="F167" s="52">
        <v>27442</v>
      </c>
      <c r="G167" s="52">
        <v>26789</v>
      </c>
      <c r="H167" s="52">
        <v>24695</v>
      </c>
      <c r="I167" s="52">
        <v>23117</v>
      </c>
      <c r="J167" s="52">
        <v>21917</v>
      </c>
      <c r="K167" s="52">
        <v>21531</v>
      </c>
      <c r="L167" s="52">
        <v>20926</v>
      </c>
      <c r="M167" s="52">
        <v>19895</v>
      </c>
      <c r="N167" s="52">
        <v>18136</v>
      </c>
      <c r="O167" s="52">
        <v>17285</v>
      </c>
      <c r="P167" s="52">
        <v>17531</v>
      </c>
      <c r="Q167" s="52">
        <v>17795</v>
      </c>
      <c r="R167" s="52">
        <v>16759</v>
      </c>
      <c r="S167" s="52">
        <v>15710</v>
      </c>
      <c r="T167" s="52">
        <v>15373</v>
      </c>
      <c r="U167" s="52">
        <v>13757</v>
      </c>
      <c r="V167" s="52">
        <v>12346</v>
      </c>
      <c r="W167" s="52">
        <v>10652</v>
      </c>
      <c r="X167" s="52">
        <v>9242</v>
      </c>
      <c r="Y167" s="52">
        <v>7586</v>
      </c>
      <c r="DA167" s="63" t="s">
        <v>1130</v>
      </c>
    </row>
    <row r="168" spans="1:105" ht="12" customHeight="1" x14ac:dyDescent="0.25">
      <c r="A168" s="97" t="s">
        <v>123</v>
      </c>
      <c r="B168" s="52">
        <v>54</v>
      </c>
      <c r="C168" s="52">
        <v>66</v>
      </c>
      <c r="D168" s="52">
        <v>70</v>
      </c>
      <c r="E168" s="52">
        <v>81</v>
      </c>
      <c r="F168" s="52">
        <v>113</v>
      </c>
      <c r="G168" s="52">
        <v>114</v>
      </c>
      <c r="H168" s="52">
        <v>130</v>
      </c>
      <c r="I168" s="52">
        <v>117</v>
      </c>
      <c r="J168" s="52">
        <v>134</v>
      </c>
      <c r="K168" s="52">
        <v>152</v>
      </c>
      <c r="L168" s="52">
        <v>156</v>
      </c>
      <c r="M168" s="52">
        <v>168</v>
      </c>
      <c r="N168" s="52">
        <v>157</v>
      </c>
      <c r="O168" s="52">
        <v>140</v>
      </c>
      <c r="P168" s="52">
        <v>189</v>
      </c>
      <c r="Q168" s="52">
        <v>168</v>
      </c>
      <c r="R168" s="52">
        <v>205</v>
      </c>
      <c r="S168" s="52">
        <v>174</v>
      </c>
      <c r="T168" s="52">
        <v>206</v>
      </c>
      <c r="U168" s="52">
        <v>188</v>
      </c>
      <c r="V168" s="52">
        <v>181</v>
      </c>
      <c r="W168" s="52">
        <v>154</v>
      </c>
      <c r="X168" s="52">
        <v>124</v>
      </c>
      <c r="Y168" s="52">
        <v>97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122206</v>
      </c>
      <c r="C171" s="52">
        <v>124458</v>
      </c>
      <c r="D171" s="52">
        <v>133418</v>
      </c>
      <c r="E171" s="52">
        <v>130405</v>
      </c>
      <c r="F171" s="52">
        <v>136955</v>
      </c>
      <c r="G171" s="52">
        <v>135053</v>
      </c>
      <c r="H171" s="52">
        <v>128347</v>
      </c>
      <c r="I171" s="52">
        <v>121332</v>
      </c>
      <c r="J171" s="52">
        <v>114426</v>
      </c>
      <c r="K171" s="52">
        <v>99835</v>
      </c>
      <c r="L171" s="52">
        <v>95702</v>
      </c>
      <c r="M171" s="52">
        <v>83769</v>
      </c>
      <c r="N171" s="52">
        <v>75937</v>
      </c>
      <c r="O171" s="52">
        <v>66389</v>
      </c>
      <c r="P171" s="52">
        <v>57854</v>
      </c>
      <c r="Q171" s="52">
        <v>49588</v>
      </c>
      <c r="R171" s="52">
        <v>42068</v>
      </c>
      <c r="S171" s="52">
        <v>37831</v>
      </c>
      <c r="T171" s="52">
        <v>31030</v>
      </c>
      <c r="U171" s="52">
        <v>25429</v>
      </c>
      <c r="V171" s="52">
        <v>22591</v>
      </c>
      <c r="W171" s="52">
        <v>18621</v>
      </c>
      <c r="X171" s="52">
        <v>21526</v>
      </c>
      <c r="Y171" s="52">
        <v>25440</v>
      </c>
      <c r="DA171" s="63" t="s">
        <v>1132</v>
      </c>
    </row>
    <row r="172" spans="1:105" ht="12" customHeight="1" x14ac:dyDescent="0.25">
      <c r="A172" s="97" t="s">
        <v>121</v>
      </c>
      <c r="B172" s="52">
        <v>22723</v>
      </c>
      <c r="C172" s="52">
        <v>30721</v>
      </c>
      <c r="D172" s="52">
        <v>42225</v>
      </c>
      <c r="E172" s="52">
        <v>61838</v>
      </c>
      <c r="F172" s="52">
        <v>66230</v>
      </c>
      <c r="G172" s="52">
        <v>75386</v>
      </c>
      <c r="H172" s="52">
        <v>84252</v>
      </c>
      <c r="I172" s="52">
        <v>92886</v>
      </c>
      <c r="J172" s="52">
        <v>94484</v>
      </c>
      <c r="K172" s="52">
        <v>105077</v>
      </c>
      <c r="L172" s="52">
        <v>103541</v>
      </c>
      <c r="M172" s="52">
        <v>110431</v>
      </c>
      <c r="N172" s="52">
        <v>112737</v>
      </c>
      <c r="O172" s="52">
        <v>115293</v>
      </c>
      <c r="P172" s="52">
        <v>115015</v>
      </c>
      <c r="Q172" s="52">
        <v>114809</v>
      </c>
      <c r="R172" s="52">
        <v>113619</v>
      </c>
      <c r="S172" s="52">
        <v>109214</v>
      </c>
      <c r="T172" s="52">
        <v>101426</v>
      </c>
      <c r="U172" s="52">
        <v>90225</v>
      </c>
      <c r="V172" s="52">
        <v>79798</v>
      </c>
      <c r="W172" s="52">
        <v>76416</v>
      </c>
      <c r="X172" s="52">
        <v>72361</v>
      </c>
      <c r="Y172" s="52">
        <v>68975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1134</v>
      </c>
    </row>
    <row r="177" spans="1:105" ht="12" customHeight="1" x14ac:dyDescent="0.25">
      <c r="A177" s="109" t="s">
        <v>120</v>
      </c>
      <c r="B177" s="36">
        <v>174301</v>
      </c>
      <c r="C177" s="36">
        <v>184243</v>
      </c>
      <c r="D177" s="36">
        <v>202935</v>
      </c>
      <c r="E177" s="36">
        <v>219674</v>
      </c>
      <c r="F177" s="36">
        <v>230740</v>
      </c>
      <c r="G177" s="36">
        <v>237342</v>
      </c>
      <c r="H177" s="36">
        <v>237424</v>
      </c>
      <c r="I177" s="36">
        <v>237452</v>
      </c>
      <c r="J177" s="36">
        <v>230961</v>
      </c>
      <c r="K177" s="36">
        <v>226595</v>
      </c>
      <c r="L177" s="36">
        <v>220325</v>
      </c>
      <c r="M177" s="36">
        <v>214263</v>
      </c>
      <c r="N177" s="36">
        <v>206967</v>
      </c>
      <c r="O177" s="36">
        <v>199107</v>
      </c>
      <c r="P177" s="36">
        <v>190589</v>
      </c>
      <c r="Q177" s="36">
        <v>182360</v>
      </c>
      <c r="R177" s="36">
        <v>172651</v>
      </c>
      <c r="S177" s="36">
        <v>162929</v>
      </c>
      <c r="T177" s="36">
        <v>148035</v>
      </c>
      <c r="U177" s="36">
        <v>129599</v>
      </c>
      <c r="V177" s="36">
        <v>114916</v>
      </c>
      <c r="W177" s="36">
        <v>105843</v>
      </c>
      <c r="X177" s="36">
        <v>103253</v>
      </c>
      <c r="Y177" s="36">
        <v>102098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61548</v>
      </c>
      <c r="D5" s="52">
        <v>61554</v>
      </c>
      <c r="E5" s="52">
        <v>61601</v>
      </c>
      <c r="F5" s="52">
        <v>61722</v>
      </c>
      <c r="G5" s="52">
        <v>61974</v>
      </c>
      <c r="H5" s="52">
        <v>62433</v>
      </c>
      <c r="I5" s="52">
        <v>63190</v>
      </c>
      <c r="J5" s="52">
        <v>64356</v>
      </c>
      <c r="K5" s="52">
        <v>66068</v>
      </c>
      <c r="L5" s="52">
        <v>68477</v>
      </c>
      <c r="M5" s="52">
        <v>71745</v>
      </c>
      <c r="N5" s="52">
        <v>76031</v>
      </c>
      <c r="O5" s="52">
        <v>93474</v>
      </c>
      <c r="P5" s="52">
        <v>55185</v>
      </c>
      <c r="Q5" s="52">
        <v>35968</v>
      </c>
      <c r="R5" s="52">
        <v>51484</v>
      </c>
      <c r="S5" s="52">
        <v>49456</v>
      </c>
      <c r="T5" s="52">
        <v>56194</v>
      </c>
      <c r="U5" s="52">
        <v>80694</v>
      </c>
      <c r="V5" s="52">
        <v>50157</v>
      </c>
      <c r="W5" s="52">
        <v>47226</v>
      </c>
      <c r="X5" s="52">
        <v>63573</v>
      </c>
      <c r="Y5" s="52">
        <v>66089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2307</v>
      </c>
      <c r="D8" s="52">
        <v>2310</v>
      </c>
      <c r="E8" s="52">
        <v>2342</v>
      </c>
      <c r="F8" s="52">
        <v>2424</v>
      </c>
      <c r="G8" s="52">
        <v>2569</v>
      </c>
      <c r="H8" s="52">
        <v>2818</v>
      </c>
      <c r="I8" s="52">
        <v>1813</v>
      </c>
      <c r="J8" s="52">
        <v>1476</v>
      </c>
      <c r="K8" s="52">
        <v>2312</v>
      </c>
      <c r="L8" s="52">
        <v>2531</v>
      </c>
      <c r="M8" s="52">
        <v>2974</v>
      </c>
      <c r="N8" s="52">
        <v>3936</v>
      </c>
      <c r="O8" s="52">
        <v>5600</v>
      </c>
      <c r="P8" s="52">
        <v>5565</v>
      </c>
      <c r="Q8" s="52">
        <v>5690</v>
      </c>
      <c r="R8" s="52">
        <v>5961</v>
      </c>
      <c r="S8" s="52">
        <v>6146</v>
      </c>
      <c r="T8" s="52">
        <v>5989</v>
      </c>
      <c r="U8" s="52">
        <v>5155</v>
      </c>
      <c r="V8" s="52">
        <v>3851</v>
      </c>
      <c r="W8" s="52">
        <v>2315</v>
      </c>
      <c r="X8" s="52">
        <v>1128</v>
      </c>
      <c r="Y8" s="52">
        <v>774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20706</v>
      </c>
      <c r="D11" s="52">
        <v>20725</v>
      </c>
      <c r="E11" s="52">
        <v>20857</v>
      </c>
      <c r="F11" s="52">
        <v>21178</v>
      </c>
      <c r="G11" s="52">
        <v>21814</v>
      </c>
      <c r="H11" s="52">
        <v>22930</v>
      </c>
      <c r="I11" s="52">
        <v>12272</v>
      </c>
      <c r="J11" s="52">
        <v>8539</v>
      </c>
      <c r="K11" s="52">
        <v>9945</v>
      </c>
      <c r="L11" s="52">
        <v>10292</v>
      </c>
      <c r="M11" s="52">
        <v>13075</v>
      </c>
      <c r="N11" s="52">
        <v>14091</v>
      </c>
      <c r="O11" s="52">
        <v>13589</v>
      </c>
      <c r="P11" s="52">
        <v>10050</v>
      </c>
      <c r="Q11" s="52">
        <v>9434</v>
      </c>
      <c r="R11" s="52">
        <v>11481</v>
      </c>
      <c r="S11" s="52">
        <v>12173</v>
      </c>
      <c r="T11" s="52">
        <v>10833</v>
      </c>
      <c r="U11" s="52">
        <v>10693</v>
      </c>
      <c r="V11" s="52">
        <v>7180</v>
      </c>
      <c r="W11" s="52">
        <v>7125</v>
      </c>
      <c r="X11" s="52">
        <v>8565</v>
      </c>
      <c r="Y11" s="52">
        <v>7778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38</v>
      </c>
      <c r="D12" s="52">
        <v>38</v>
      </c>
      <c r="E12" s="52">
        <v>38</v>
      </c>
      <c r="F12" s="52">
        <v>40</v>
      </c>
      <c r="G12" s="52">
        <v>42</v>
      </c>
      <c r="H12" s="52">
        <v>49</v>
      </c>
      <c r="I12" s="52">
        <v>36</v>
      </c>
      <c r="J12" s="52">
        <v>46</v>
      </c>
      <c r="K12" s="52">
        <v>51</v>
      </c>
      <c r="L12" s="52">
        <v>57</v>
      </c>
      <c r="M12" s="52">
        <v>75</v>
      </c>
      <c r="N12" s="52">
        <v>91</v>
      </c>
      <c r="O12" s="52">
        <v>84</v>
      </c>
      <c r="P12" s="52">
        <v>84</v>
      </c>
      <c r="Q12" s="52">
        <v>89</v>
      </c>
      <c r="R12" s="52">
        <v>138</v>
      </c>
      <c r="S12" s="52">
        <v>121</v>
      </c>
      <c r="T12" s="52">
        <v>103</v>
      </c>
      <c r="U12" s="52">
        <v>122</v>
      </c>
      <c r="V12" s="52">
        <v>82</v>
      </c>
      <c r="W12" s="52">
        <v>97</v>
      </c>
      <c r="X12" s="52">
        <v>149</v>
      </c>
      <c r="Y12" s="52">
        <v>99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86305</v>
      </c>
      <c r="D15" s="52">
        <v>86406</v>
      </c>
      <c r="E15" s="52">
        <v>87108</v>
      </c>
      <c r="F15" s="52">
        <v>88967</v>
      </c>
      <c r="G15" s="52">
        <v>92531</v>
      </c>
      <c r="H15" s="52">
        <v>98623</v>
      </c>
      <c r="I15" s="52">
        <v>56294</v>
      </c>
      <c r="J15" s="52">
        <v>45558</v>
      </c>
      <c r="K15" s="52">
        <v>53041</v>
      </c>
      <c r="L15" s="52">
        <v>55517</v>
      </c>
      <c r="M15" s="52">
        <v>60566</v>
      </c>
      <c r="N15" s="52">
        <v>70602</v>
      </c>
      <c r="O15" s="52">
        <v>64153</v>
      </c>
      <c r="P15" s="52">
        <v>45443</v>
      </c>
      <c r="Q15" s="52">
        <v>40800</v>
      </c>
      <c r="R15" s="52">
        <v>43776</v>
      </c>
      <c r="S15" s="52">
        <v>38873</v>
      </c>
      <c r="T15" s="52">
        <v>41802</v>
      </c>
      <c r="U15" s="52">
        <v>27280</v>
      </c>
      <c r="V15" s="52">
        <v>20712</v>
      </c>
      <c r="W15" s="52">
        <v>9787</v>
      </c>
      <c r="X15" s="52">
        <v>10437</v>
      </c>
      <c r="Y15" s="52">
        <v>11748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16047</v>
      </c>
      <c r="D16" s="52">
        <v>16103</v>
      </c>
      <c r="E16" s="52">
        <v>16480</v>
      </c>
      <c r="F16" s="52">
        <v>17551</v>
      </c>
      <c r="G16" s="52">
        <v>19843</v>
      </c>
      <c r="H16" s="52">
        <v>23749</v>
      </c>
      <c r="I16" s="52">
        <v>20209</v>
      </c>
      <c r="J16" s="52">
        <v>30230</v>
      </c>
      <c r="K16" s="52">
        <v>35538</v>
      </c>
      <c r="L16" s="52">
        <v>41339</v>
      </c>
      <c r="M16" s="52">
        <v>51125</v>
      </c>
      <c r="N16" s="52">
        <v>54324</v>
      </c>
      <c r="O16" s="52">
        <v>70389</v>
      </c>
      <c r="P16" s="52">
        <v>63592</v>
      </c>
      <c r="Q16" s="52">
        <v>65038</v>
      </c>
      <c r="R16" s="52">
        <v>73822</v>
      </c>
      <c r="S16" s="52">
        <v>76898</v>
      </c>
      <c r="T16" s="52">
        <v>65172</v>
      </c>
      <c r="U16" s="52">
        <v>74725</v>
      </c>
      <c r="V16" s="52">
        <v>48138</v>
      </c>
      <c r="W16" s="52">
        <v>47143</v>
      </c>
      <c r="X16" s="52">
        <v>54842</v>
      </c>
      <c r="Y16" s="52">
        <v>55301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123095</v>
      </c>
      <c r="D22" s="36">
        <v>123272</v>
      </c>
      <c r="E22" s="36">
        <v>124485</v>
      </c>
      <c r="F22" s="36">
        <v>127736</v>
      </c>
      <c r="G22" s="36">
        <v>134233</v>
      </c>
      <c r="H22" s="36">
        <v>145358</v>
      </c>
      <c r="I22" s="36">
        <v>88810</v>
      </c>
      <c r="J22" s="36">
        <v>84376</v>
      </c>
      <c r="K22" s="36">
        <v>98583</v>
      </c>
      <c r="L22" s="36">
        <v>107207</v>
      </c>
      <c r="M22" s="36">
        <v>124831</v>
      </c>
      <c r="N22" s="36">
        <v>139120</v>
      </c>
      <c r="O22" s="36">
        <v>148205</v>
      </c>
      <c r="P22" s="36">
        <v>119191</v>
      </c>
      <c r="Q22" s="36">
        <v>115375</v>
      </c>
      <c r="R22" s="36">
        <v>129222</v>
      </c>
      <c r="S22" s="36">
        <v>128069</v>
      </c>
      <c r="T22" s="36">
        <v>117922</v>
      </c>
      <c r="U22" s="36">
        <v>112823</v>
      </c>
      <c r="V22" s="36">
        <v>76098</v>
      </c>
      <c r="W22" s="36">
        <v>64155</v>
      </c>
      <c r="X22" s="36">
        <v>74002</v>
      </c>
      <c r="Y22" s="36">
        <v>74922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40781</v>
      </c>
      <c r="D26" s="52">
        <v>40792</v>
      </c>
      <c r="E26" s="52">
        <v>40864</v>
      </c>
      <c r="F26" s="52">
        <v>41062</v>
      </c>
      <c r="G26" s="52">
        <v>41448</v>
      </c>
      <c r="H26" s="52">
        <v>42093</v>
      </c>
      <c r="I26" s="52">
        <v>43064</v>
      </c>
      <c r="J26" s="52">
        <v>44452</v>
      </c>
      <c r="K26" s="52">
        <v>46292</v>
      </c>
      <c r="L26" s="52">
        <v>48677</v>
      </c>
      <c r="M26" s="52">
        <v>51680</v>
      </c>
      <c r="N26" s="52">
        <v>55410</v>
      </c>
      <c r="O26" s="52">
        <v>51792</v>
      </c>
      <c r="P26" s="52">
        <v>24587</v>
      </c>
      <c r="Q26" s="52">
        <v>30988</v>
      </c>
      <c r="R26" s="52">
        <v>38381</v>
      </c>
      <c r="S26" s="52">
        <v>46823</v>
      </c>
      <c r="T26" s="52">
        <v>47838</v>
      </c>
      <c r="U26" s="52">
        <v>49181</v>
      </c>
      <c r="V26" s="52">
        <v>50493</v>
      </c>
      <c r="W26" s="52">
        <v>50793</v>
      </c>
      <c r="X26" s="52">
        <v>50684</v>
      </c>
      <c r="Y26" s="52">
        <v>74245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1528</v>
      </c>
      <c r="D29" s="52">
        <v>1532</v>
      </c>
      <c r="E29" s="52">
        <v>1552</v>
      </c>
      <c r="F29" s="52">
        <v>1611</v>
      </c>
      <c r="G29" s="52">
        <v>1730</v>
      </c>
      <c r="H29" s="52">
        <v>1938</v>
      </c>
      <c r="I29" s="52">
        <v>1359</v>
      </c>
      <c r="J29" s="52">
        <v>1264</v>
      </c>
      <c r="K29" s="52">
        <v>1985</v>
      </c>
      <c r="L29" s="52">
        <v>2314</v>
      </c>
      <c r="M29" s="52">
        <v>2750</v>
      </c>
      <c r="N29" s="52">
        <v>3182</v>
      </c>
      <c r="O29" s="52">
        <v>3907</v>
      </c>
      <c r="P29" s="52">
        <v>3529</v>
      </c>
      <c r="Q29" s="52">
        <v>3200</v>
      </c>
      <c r="R29" s="52">
        <v>3352</v>
      </c>
      <c r="S29" s="52">
        <v>3801</v>
      </c>
      <c r="T29" s="52">
        <v>4197</v>
      </c>
      <c r="U29" s="52">
        <v>4240</v>
      </c>
      <c r="V29" s="52">
        <v>4108</v>
      </c>
      <c r="W29" s="52">
        <v>3733</v>
      </c>
      <c r="X29" s="52">
        <v>3265</v>
      </c>
      <c r="Y29" s="52">
        <v>3151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13720</v>
      </c>
      <c r="D31" s="52">
        <v>13737</v>
      </c>
      <c r="E31" s="52">
        <v>13862</v>
      </c>
      <c r="F31" s="52">
        <v>14161</v>
      </c>
      <c r="G31" s="52">
        <v>14746</v>
      </c>
      <c r="H31" s="52">
        <v>15741</v>
      </c>
      <c r="I31" s="52">
        <v>9047</v>
      </c>
      <c r="J31" s="52">
        <v>7052</v>
      </c>
      <c r="K31" s="52">
        <v>8582</v>
      </c>
      <c r="L31" s="52">
        <v>8394</v>
      </c>
      <c r="M31" s="52">
        <v>9971</v>
      </c>
      <c r="N31" s="52">
        <v>10307</v>
      </c>
      <c r="O31" s="52">
        <v>9125</v>
      </c>
      <c r="P31" s="52">
        <v>6086</v>
      </c>
      <c r="Q31" s="52">
        <v>6729</v>
      </c>
      <c r="R31" s="52">
        <v>8253</v>
      </c>
      <c r="S31" s="52">
        <v>9781</v>
      </c>
      <c r="T31" s="52">
        <v>9610</v>
      </c>
      <c r="U31" s="52">
        <v>9169</v>
      </c>
      <c r="V31" s="52">
        <v>9038</v>
      </c>
      <c r="W31" s="52">
        <v>9755</v>
      </c>
      <c r="X31" s="52">
        <v>9917</v>
      </c>
      <c r="Y31" s="52">
        <v>10900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25</v>
      </c>
      <c r="D32" s="52">
        <v>25</v>
      </c>
      <c r="E32" s="52">
        <v>25</v>
      </c>
      <c r="F32" s="52">
        <v>27</v>
      </c>
      <c r="G32" s="52">
        <v>30</v>
      </c>
      <c r="H32" s="52">
        <v>35</v>
      </c>
      <c r="I32" s="52">
        <v>28</v>
      </c>
      <c r="J32" s="52">
        <v>34</v>
      </c>
      <c r="K32" s="52">
        <v>47</v>
      </c>
      <c r="L32" s="52">
        <v>44</v>
      </c>
      <c r="M32" s="52">
        <v>54</v>
      </c>
      <c r="N32" s="52">
        <v>64</v>
      </c>
      <c r="O32" s="52">
        <v>62</v>
      </c>
      <c r="P32" s="52">
        <v>49</v>
      </c>
      <c r="Q32" s="52">
        <v>61</v>
      </c>
      <c r="R32" s="52">
        <v>92</v>
      </c>
      <c r="S32" s="52">
        <v>96</v>
      </c>
      <c r="T32" s="52">
        <v>87</v>
      </c>
      <c r="U32" s="52">
        <v>99</v>
      </c>
      <c r="V32" s="52">
        <v>102</v>
      </c>
      <c r="W32" s="52">
        <v>127</v>
      </c>
      <c r="X32" s="52">
        <v>173</v>
      </c>
      <c r="Y32" s="52">
        <v>141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57185</v>
      </c>
      <c r="D35" s="52">
        <v>57280</v>
      </c>
      <c r="E35" s="52">
        <v>57940</v>
      </c>
      <c r="F35" s="52">
        <v>59718</v>
      </c>
      <c r="G35" s="52">
        <v>63079</v>
      </c>
      <c r="H35" s="52">
        <v>68671</v>
      </c>
      <c r="I35" s="52">
        <v>42821</v>
      </c>
      <c r="J35" s="52">
        <v>38560</v>
      </c>
      <c r="K35" s="52">
        <v>46977</v>
      </c>
      <c r="L35" s="52">
        <v>47042</v>
      </c>
      <c r="M35" s="52">
        <v>45875</v>
      </c>
      <c r="N35" s="52">
        <v>51756</v>
      </c>
      <c r="O35" s="52">
        <v>43269</v>
      </c>
      <c r="P35" s="52">
        <v>27738</v>
      </c>
      <c r="Q35" s="52">
        <v>28237</v>
      </c>
      <c r="R35" s="52">
        <v>31782</v>
      </c>
      <c r="S35" s="52">
        <v>31613</v>
      </c>
      <c r="T35" s="52">
        <v>35273</v>
      </c>
      <c r="U35" s="52">
        <v>24235</v>
      </c>
      <c r="V35" s="52">
        <v>24115</v>
      </c>
      <c r="W35" s="52">
        <v>15785</v>
      </c>
      <c r="X35" s="52">
        <v>13076</v>
      </c>
      <c r="Y35" s="52">
        <v>18464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10633</v>
      </c>
      <c r="D36" s="52">
        <v>10684</v>
      </c>
      <c r="E36" s="52">
        <v>11041</v>
      </c>
      <c r="F36" s="52">
        <v>12051</v>
      </c>
      <c r="G36" s="52">
        <v>14163</v>
      </c>
      <c r="H36" s="52">
        <v>17685</v>
      </c>
      <c r="I36" s="52">
        <v>16663</v>
      </c>
      <c r="J36" s="52">
        <v>25016</v>
      </c>
      <c r="K36" s="52">
        <v>30584</v>
      </c>
      <c r="L36" s="52">
        <v>33898</v>
      </c>
      <c r="M36" s="52">
        <v>38165</v>
      </c>
      <c r="N36" s="52">
        <v>37687</v>
      </c>
      <c r="O36" s="52">
        <v>44844</v>
      </c>
      <c r="P36" s="52">
        <v>37712</v>
      </c>
      <c r="Q36" s="52">
        <v>45665</v>
      </c>
      <c r="R36" s="52">
        <v>52956</v>
      </c>
      <c r="S36" s="52">
        <v>62157</v>
      </c>
      <c r="T36" s="52">
        <v>59449</v>
      </c>
      <c r="U36" s="52">
        <v>65009</v>
      </c>
      <c r="V36" s="52">
        <v>62388</v>
      </c>
      <c r="W36" s="52">
        <v>65825</v>
      </c>
      <c r="X36" s="52">
        <v>63820</v>
      </c>
      <c r="Y36" s="52">
        <v>75877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81563</v>
      </c>
      <c r="D41" s="36">
        <v>81726</v>
      </c>
      <c r="E41" s="36">
        <v>82867</v>
      </c>
      <c r="F41" s="36">
        <v>85963</v>
      </c>
      <c r="G41" s="36">
        <v>92018</v>
      </c>
      <c r="H41" s="36">
        <v>102131</v>
      </c>
      <c r="I41" s="36">
        <v>68562</v>
      </c>
      <c r="J41" s="36">
        <v>70671</v>
      </c>
      <c r="K41" s="36">
        <v>86192</v>
      </c>
      <c r="L41" s="36">
        <v>89371</v>
      </c>
      <c r="M41" s="36">
        <v>94073</v>
      </c>
      <c r="N41" s="36">
        <v>99841</v>
      </c>
      <c r="O41" s="36">
        <v>97285</v>
      </c>
      <c r="P41" s="36">
        <v>71595</v>
      </c>
      <c r="Q41" s="36">
        <v>80704</v>
      </c>
      <c r="R41" s="36">
        <v>93093</v>
      </c>
      <c r="S41" s="36">
        <v>103663</v>
      </c>
      <c r="T41" s="36">
        <v>104449</v>
      </c>
      <c r="U41" s="36">
        <v>98538</v>
      </c>
      <c r="V41" s="36">
        <v>95659</v>
      </c>
      <c r="W41" s="36">
        <v>91487</v>
      </c>
      <c r="X41" s="36">
        <v>87015</v>
      </c>
      <c r="Y41" s="36">
        <v>105389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938507</v>
      </c>
      <c r="D45" s="52">
        <v>938718</v>
      </c>
      <c r="E45" s="52">
        <v>940136</v>
      </c>
      <c r="F45" s="52">
        <v>943777</v>
      </c>
      <c r="G45" s="52">
        <v>950615</v>
      </c>
      <c r="H45" s="52">
        <v>961595</v>
      </c>
      <c r="I45" s="52">
        <v>977691</v>
      </c>
      <c r="J45" s="52">
        <v>999913</v>
      </c>
      <c r="K45" s="52">
        <v>1029101</v>
      </c>
      <c r="L45" s="52">
        <v>1066307</v>
      </c>
      <c r="M45" s="52">
        <v>1112581</v>
      </c>
      <c r="N45" s="52">
        <v>1169120</v>
      </c>
      <c r="O45" s="52">
        <v>1049622</v>
      </c>
      <c r="P45" s="52">
        <v>380407</v>
      </c>
      <c r="Q45" s="52">
        <v>477011</v>
      </c>
      <c r="R45" s="52">
        <v>589433</v>
      </c>
      <c r="S45" s="52">
        <v>718025</v>
      </c>
      <c r="T45" s="52">
        <v>691578</v>
      </c>
      <c r="U45" s="52">
        <v>701990</v>
      </c>
      <c r="V45" s="52">
        <v>707774</v>
      </c>
      <c r="W45" s="52">
        <v>722504</v>
      </c>
      <c r="X45" s="52">
        <v>731779</v>
      </c>
      <c r="Y45" s="52">
        <v>723240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35174</v>
      </c>
      <c r="D48" s="52">
        <v>35243</v>
      </c>
      <c r="E48" s="52">
        <v>35729</v>
      </c>
      <c r="F48" s="52">
        <v>37028</v>
      </c>
      <c r="G48" s="52">
        <v>39580</v>
      </c>
      <c r="H48" s="52">
        <v>43837</v>
      </c>
      <c r="I48" s="52">
        <v>29266</v>
      </c>
      <c r="J48" s="52">
        <v>24646</v>
      </c>
      <c r="K48" s="52">
        <v>37596</v>
      </c>
      <c r="L48" s="52">
        <v>39461</v>
      </c>
      <c r="M48" s="52">
        <v>42711</v>
      </c>
      <c r="N48" s="52">
        <v>46387</v>
      </c>
      <c r="O48" s="52">
        <v>59952</v>
      </c>
      <c r="P48" s="52">
        <v>48448</v>
      </c>
      <c r="Q48" s="52">
        <v>44434</v>
      </c>
      <c r="R48" s="52">
        <v>47461</v>
      </c>
      <c r="S48" s="52">
        <v>55046</v>
      </c>
      <c r="T48" s="52">
        <v>62124</v>
      </c>
      <c r="U48" s="52">
        <v>66209</v>
      </c>
      <c r="V48" s="52">
        <v>68903</v>
      </c>
      <c r="W48" s="52">
        <v>65623</v>
      </c>
      <c r="X48" s="52">
        <v>52661</v>
      </c>
      <c r="Y48" s="52">
        <v>38568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839683</v>
      </c>
      <c r="D50" s="52">
        <v>839863</v>
      </c>
      <c r="E50" s="52">
        <v>841078</v>
      </c>
      <c r="F50" s="52">
        <v>844218</v>
      </c>
      <c r="G50" s="52">
        <v>850139</v>
      </c>
      <c r="H50" s="52">
        <v>859651</v>
      </c>
      <c r="I50" s="52">
        <v>887938</v>
      </c>
      <c r="J50" s="52">
        <v>981988</v>
      </c>
      <c r="K50" s="52">
        <v>1003506</v>
      </c>
      <c r="L50" s="52">
        <v>1041603</v>
      </c>
      <c r="M50" s="52">
        <v>1086970</v>
      </c>
      <c r="N50" s="52">
        <v>1142698</v>
      </c>
      <c r="O50" s="52">
        <v>1021666</v>
      </c>
      <c r="P50" s="52">
        <v>355622</v>
      </c>
      <c r="Q50" s="52">
        <v>504721</v>
      </c>
      <c r="R50" s="52">
        <v>510233</v>
      </c>
      <c r="S50" s="52">
        <v>666800</v>
      </c>
      <c r="T50" s="52">
        <v>641513</v>
      </c>
      <c r="U50" s="52">
        <v>633446</v>
      </c>
      <c r="V50" s="52">
        <v>616057</v>
      </c>
      <c r="W50" s="52">
        <v>630139</v>
      </c>
      <c r="X50" s="52">
        <v>665607</v>
      </c>
      <c r="Y50" s="52">
        <v>678728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1373</v>
      </c>
      <c r="D51" s="52">
        <v>1375</v>
      </c>
      <c r="E51" s="52">
        <v>1388</v>
      </c>
      <c r="F51" s="52">
        <v>1419</v>
      </c>
      <c r="G51" s="52">
        <v>1480</v>
      </c>
      <c r="H51" s="52">
        <v>1573</v>
      </c>
      <c r="I51" s="52">
        <v>1754</v>
      </c>
      <c r="J51" s="52">
        <v>2176</v>
      </c>
      <c r="K51" s="52">
        <v>2518</v>
      </c>
      <c r="L51" s="52">
        <v>3099</v>
      </c>
      <c r="M51" s="52">
        <v>3810</v>
      </c>
      <c r="N51" s="52">
        <v>4927</v>
      </c>
      <c r="O51" s="52">
        <v>6804</v>
      </c>
      <c r="P51" s="52">
        <v>3595</v>
      </c>
      <c r="Q51" s="52">
        <v>4740</v>
      </c>
      <c r="R51" s="52">
        <v>5592</v>
      </c>
      <c r="S51" s="52">
        <v>6885</v>
      </c>
      <c r="T51" s="52">
        <v>6549</v>
      </c>
      <c r="U51" s="52">
        <v>6813</v>
      </c>
      <c r="V51" s="52">
        <v>6669</v>
      </c>
      <c r="W51" s="52">
        <v>7807</v>
      </c>
      <c r="X51" s="52">
        <v>9056</v>
      </c>
      <c r="Y51" s="52">
        <v>9233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164344</v>
      </c>
      <c r="D54" s="52">
        <v>164617</v>
      </c>
      <c r="E54" s="52">
        <v>166465</v>
      </c>
      <c r="F54" s="52">
        <v>171173</v>
      </c>
      <c r="G54" s="52">
        <v>179808</v>
      </c>
      <c r="H54" s="52">
        <v>193813</v>
      </c>
      <c r="I54" s="52">
        <v>115972</v>
      </c>
      <c r="J54" s="52">
        <v>78965</v>
      </c>
      <c r="K54" s="52">
        <v>116286</v>
      </c>
      <c r="L54" s="52">
        <v>103742</v>
      </c>
      <c r="M54" s="52">
        <v>98365</v>
      </c>
      <c r="N54" s="52">
        <v>105705</v>
      </c>
      <c r="O54" s="52">
        <v>87083</v>
      </c>
      <c r="P54" s="52">
        <v>74718</v>
      </c>
      <c r="Q54" s="52">
        <v>59172</v>
      </c>
      <c r="R54" s="52">
        <v>103846</v>
      </c>
      <c r="S54" s="52">
        <v>115340</v>
      </c>
      <c r="T54" s="52">
        <v>105662</v>
      </c>
      <c r="U54" s="52">
        <v>121482</v>
      </c>
      <c r="V54" s="52">
        <v>112451</v>
      </c>
      <c r="W54" s="52">
        <v>90783</v>
      </c>
      <c r="X54" s="52">
        <v>22864</v>
      </c>
      <c r="Y54" s="52">
        <v>14628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30558</v>
      </c>
      <c r="D55" s="52">
        <v>30705</v>
      </c>
      <c r="E55" s="52">
        <v>31703</v>
      </c>
      <c r="F55" s="52">
        <v>34374</v>
      </c>
      <c r="G55" s="52">
        <v>39743</v>
      </c>
      <c r="H55" s="52">
        <v>48515</v>
      </c>
      <c r="I55" s="52">
        <v>43303</v>
      </c>
      <c r="J55" s="52">
        <v>49612</v>
      </c>
      <c r="K55" s="52">
        <v>74326</v>
      </c>
      <c r="L55" s="52">
        <v>74205</v>
      </c>
      <c r="M55" s="52">
        <v>81181</v>
      </c>
      <c r="N55" s="52">
        <v>70938</v>
      </c>
      <c r="O55" s="52">
        <v>86114</v>
      </c>
      <c r="P55" s="52">
        <v>94563</v>
      </c>
      <c r="Q55" s="52">
        <v>104301</v>
      </c>
      <c r="R55" s="52">
        <v>201324</v>
      </c>
      <c r="S55" s="52">
        <v>250307</v>
      </c>
      <c r="T55" s="52">
        <v>260393</v>
      </c>
      <c r="U55" s="52">
        <v>286074</v>
      </c>
      <c r="V55" s="52">
        <v>328867</v>
      </c>
      <c r="W55" s="52">
        <v>364004</v>
      </c>
      <c r="X55" s="52">
        <v>180726</v>
      </c>
      <c r="Y55" s="52">
        <v>72184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1877015</v>
      </c>
      <c r="D60" s="36">
        <v>1880527</v>
      </c>
      <c r="E60" s="36">
        <v>1904716</v>
      </c>
      <c r="F60" s="36">
        <v>1968762</v>
      </c>
      <c r="G60" s="36">
        <v>2091843</v>
      </c>
      <c r="H60" s="36">
        <v>2293618</v>
      </c>
      <c r="I60" s="36">
        <v>1469237</v>
      </c>
      <c r="J60" s="36">
        <v>1439971</v>
      </c>
      <c r="K60" s="36">
        <v>1686924</v>
      </c>
      <c r="L60" s="36">
        <v>1662139</v>
      </c>
      <c r="M60" s="36">
        <v>1710931</v>
      </c>
      <c r="N60" s="36">
        <v>1763042</v>
      </c>
      <c r="O60" s="36">
        <v>1672583</v>
      </c>
      <c r="P60" s="36">
        <v>1051486</v>
      </c>
      <c r="Q60" s="36">
        <v>1167131</v>
      </c>
      <c r="R60" s="36">
        <v>1385571</v>
      </c>
      <c r="S60" s="36">
        <v>1536431</v>
      </c>
      <c r="T60" s="36">
        <v>1569060</v>
      </c>
      <c r="U60" s="36">
        <v>1576830</v>
      </c>
      <c r="V60" s="36">
        <v>1542059</v>
      </c>
      <c r="W60" s="36">
        <v>1359451</v>
      </c>
      <c r="X60" s="36">
        <v>1102665</v>
      </c>
      <c r="Y60" s="36">
        <v>1060154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1214073</v>
      </c>
      <c r="D64" s="52">
        <v>1214449</v>
      </c>
      <c r="E64" s="52">
        <v>1217077</v>
      </c>
      <c r="F64" s="52">
        <v>1224231</v>
      </c>
      <c r="G64" s="52">
        <v>1238093</v>
      </c>
      <c r="H64" s="52">
        <v>1260610</v>
      </c>
      <c r="I64" s="52">
        <v>1293646</v>
      </c>
      <c r="J64" s="52">
        <v>1339125</v>
      </c>
      <c r="K64" s="52">
        <v>1399094</v>
      </c>
      <c r="L64" s="52">
        <v>1475950</v>
      </c>
      <c r="M64" s="52">
        <v>1572040</v>
      </c>
      <c r="N64" s="52">
        <v>1689686</v>
      </c>
      <c r="O64" s="52">
        <v>1587911</v>
      </c>
      <c r="P64" s="52">
        <v>783290</v>
      </c>
      <c r="Q64" s="52">
        <v>977350</v>
      </c>
      <c r="R64" s="52">
        <v>1200424</v>
      </c>
      <c r="S64" s="52">
        <v>1454940</v>
      </c>
      <c r="T64" s="52">
        <v>1437674</v>
      </c>
      <c r="U64" s="52">
        <v>1414058</v>
      </c>
      <c r="V64" s="52">
        <v>1398844</v>
      </c>
      <c r="W64" s="52">
        <v>1425115</v>
      </c>
      <c r="X64" s="52">
        <v>1468563</v>
      </c>
      <c r="Y64" s="52">
        <v>1506137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45502</v>
      </c>
      <c r="D67" s="52">
        <v>45594</v>
      </c>
      <c r="E67" s="52">
        <v>46240</v>
      </c>
      <c r="F67" s="52">
        <v>48029</v>
      </c>
      <c r="G67" s="52">
        <v>51791</v>
      </c>
      <c r="H67" s="52">
        <v>58479</v>
      </c>
      <c r="I67" s="52">
        <v>41905</v>
      </c>
      <c r="J67" s="52">
        <v>39756</v>
      </c>
      <c r="K67" s="52">
        <v>62238</v>
      </c>
      <c r="L67" s="52">
        <v>72242</v>
      </c>
      <c r="M67" s="52">
        <v>85979</v>
      </c>
      <c r="N67" s="52">
        <v>94228</v>
      </c>
      <c r="O67" s="52">
        <v>112330</v>
      </c>
      <c r="P67" s="52">
        <v>98997</v>
      </c>
      <c r="Q67" s="52">
        <v>93149</v>
      </c>
      <c r="R67" s="52">
        <v>96880</v>
      </c>
      <c r="S67" s="52">
        <v>105813</v>
      </c>
      <c r="T67" s="52">
        <v>111096</v>
      </c>
      <c r="U67" s="52">
        <v>109453</v>
      </c>
      <c r="V67" s="52">
        <v>110344</v>
      </c>
      <c r="W67" s="52">
        <v>112697</v>
      </c>
      <c r="X67" s="52">
        <v>114882</v>
      </c>
      <c r="Y67" s="52">
        <v>125669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1161881</v>
      </c>
      <c r="D69" s="52">
        <v>1162209</v>
      </c>
      <c r="E69" s="52">
        <v>1199251</v>
      </c>
      <c r="F69" s="52">
        <v>1181218</v>
      </c>
      <c r="G69" s="52">
        <v>1140723</v>
      </c>
      <c r="H69" s="52">
        <v>1206750</v>
      </c>
      <c r="I69" s="52">
        <v>1245866</v>
      </c>
      <c r="J69" s="52">
        <v>1336122</v>
      </c>
      <c r="K69" s="52">
        <v>1395503</v>
      </c>
      <c r="L69" s="52">
        <v>1470069</v>
      </c>
      <c r="M69" s="52">
        <v>1563929</v>
      </c>
      <c r="N69" s="52">
        <v>1677341</v>
      </c>
      <c r="O69" s="52">
        <v>1569324</v>
      </c>
      <c r="P69" s="52">
        <v>770520</v>
      </c>
      <c r="Q69" s="52">
        <v>964878</v>
      </c>
      <c r="R69" s="52">
        <v>1188934</v>
      </c>
      <c r="S69" s="52">
        <v>1427920</v>
      </c>
      <c r="T69" s="52">
        <v>1411895</v>
      </c>
      <c r="U69" s="52">
        <v>1395875</v>
      </c>
      <c r="V69" s="52">
        <v>1379626</v>
      </c>
      <c r="W69" s="52">
        <v>1405389</v>
      </c>
      <c r="X69" s="52">
        <v>1450119</v>
      </c>
      <c r="Y69" s="52">
        <v>1484977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1978</v>
      </c>
      <c r="D70" s="52">
        <v>1981</v>
      </c>
      <c r="E70" s="52">
        <v>2058</v>
      </c>
      <c r="F70" s="52">
        <v>2060</v>
      </c>
      <c r="G70" s="52">
        <v>2056</v>
      </c>
      <c r="H70" s="52">
        <v>2293</v>
      </c>
      <c r="I70" s="52">
        <v>2537</v>
      </c>
      <c r="J70" s="52">
        <v>3001</v>
      </c>
      <c r="K70" s="52">
        <v>3482</v>
      </c>
      <c r="L70" s="52">
        <v>4092</v>
      </c>
      <c r="M70" s="52">
        <v>4910</v>
      </c>
      <c r="N70" s="52">
        <v>5968</v>
      </c>
      <c r="O70" s="52">
        <v>7671</v>
      </c>
      <c r="P70" s="52">
        <v>6210</v>
      </c>
      <c r="Q70" s="52">
        <v>7969</v>
      </c>
      <c r="R70" s="52">
        <v>9979</v>
      </c>
      <c r="S70" s="52">
        <v>12356</v>
      </c>
      <c r="T70" s="52">
        <v>12846</v>
      </c>
      <c r="U70" s="52">
        <v>14148</v>
      </c>
      <c r="V70" s="52">
        <v>13826</v>
      </c>
      <c r="W70" s="52">
        <v>16218</v>
      </c>
      <c r="X70" s="52">
        <v>17336</v>
      </c>
      <c r="Y70" s="52">
        <v>18520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84683</v>
      </c>
      <c r="D73" s="52">
        <v>157538</v>
      </c>
      <c r="E73" s="52">
        <v>66001</v>
      </c>
      <c r="F73" s="52">
        <v>39071</v>
      </c>
      <c r="G73" s="52">
        <v>94383</v>
      </c>
      <c r="H73" s="52">
        <v>102204</v>
      </c>
      <c r="I73" s="52">
        <v>195167</v>
      </c>
      <c r="J73" s="52">
        <v>3</v>
      </c>
      <c r="K73" s="52">
        <v>313</v>
      </c>
      <c r="L73" s="52">
        <v>3298</v>
      </c>
      <c r="M73" s="52">
        <v>11839</v>
      </c>
      <c r="N73" s="52">
        <v>22837</v>
      </c>
      <c r="O73" s="52">
        <v>154131</v>
      </c>
      <c r="P73" s="52">
        <v>76097</v>
      </c>
      <c r="Q73" s="52">
        <v>63767</v>
      </c>
      <c r="R73" s="52">
        <v>3652</v>
      </c>
      <c r="S73" s="52">
        <v>25413</v>
      </c>
      <c r="T73" s="52">
        <v>56837</v>
      </c>
      <c r="U73" s="52">
        <v>12388</v>
      </c>
      <c r="V73" s="52">
        <v>16614</v>
      </c>
      <c r="W73" s="52">
        <v>95129</v>
      </c>
      <c r="X73" s="52">
        <v>2425</v>
      </c>
      <c r="Y73" s="52">
        <v>6031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15746</v>
      </c>
      <c r="D74" s="52">
        <v>29394</v>
      </c>
      <c r="E74" s="52">
        <v>12980</v>
      </c>
      <c r="F74" s="52">
        <v>9190</v>
      </c>
      <c r="G74" s="52">
        <v>21297</v>
      </c>
      <c r="H74" s="52">
        <v>25235</v>
      </c>
      <c r="I74" s="52">
        <v>102418</v>
      </c>
      <c r="J74" s="52">
        <v>3</v>
      </c>
      <c r="K74" s="52">
        <v>379</v>
      </c>
      <c r="L74" s="52">
        <v>3928</v>
      </c>
      <c r="M74" s="52">
        <v>14393</v>
      </c>
      <c r="N74" s="52">
        <v>29260</v>
      </c>
      <c r="O74" s="52">
        <v>187891</v>
      </c>
      <c r="P74" s="52">
        <v>193638</v>
      </c>
      <c r="Q74" s="52">
        <v>58020</v>
      </c>
      <c r="R74" s="52">
        <v>5460</v>
      </c>
      <c r="S74" s="52">
        <v>24537</v>
      </c>
      <c r="T74" s="52">
        <v>52334</v>
      </c>
      <c r="U74" s="52">
        <v>20950</v>
      </c>
      <c r="V74" s="52">
        <v>28334</v>
      </c>
      <c r="W74" s="52">
        <v>277630</v>
      </c>
      <c r="X74" s="52">
        <v>6234</v>
      </c>
      <c r="Y74" s="52">
        <v>14312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135386</v>
      </c>
      <c r="D78" s="52">
        <v>135667</v>
      </c>
      <c r="E78" s="52">
        <v>137689</v>
      </c>
      <c r="F78" s="52">
        <v>143367</v>
      </c>
      <c r="G78" s="52">
        <v>154619</v>
      </c>
      <c r="H78" s="52">
        <v>173295</v>
      </c>
      <c r="I78" s="52">
        <v>120085</v>
      </c>
      <c r="J78" s="52">
        <v>139804</v>
      </c>
      <c r="K78" s="52">
        <v>155840</v>
      </c>
      <c r="L78" s="52">
        <v>165842</v>
      </c>
      <c r="M78" s="52">
        <v>167311</v>
      </c>
      <c r="N78" s="52">
        <v>174719</v>
      </c>
      <c r="O78" s="52">
        <v>177070</v>
      </c>
      <c r="P78" s="52">
        <v>115439</v>
      </c>
      <c r="Q78" s="52">
        <v>136714</v>
      </c>
      <c r="R78" s="52">
        <v>166488</v>
      </c>
      <c r="S78" s="52">
        <v>200939</v>
      </c>
      <c r="T78" s="52">
        <v>201116</v>
      </c>
      <c r="U78" s="52">
        <v>204518</v>
      </c>
      <c r="V78" s="52">
        <v>202914</v>
      </c>
      <c r="W78" s="52">
        <v>192518</v>
      </c>
      <c r="X78" s="52">
        <v>187668</v>
      </c>
      <c r="Y78" s="52">
        <v>198708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2292761</v>
      </c>
      <c r="D79" s="36">
        <v>2297847</v>
      </c>
      <c r="E79" s="36">
        <v>2333472</v>
      </c>
      <c r="F79" s="36">
        <v>2430216</v>
      </c>
      <c r="G79" s="36">
        <v>2618429</v>
      </c>
      <c r="H79" s="36">
        <v>2927868</v>
      </c>
      <c r="I79" s="36">
        <v>2014071</v>
      </c>
      <c r="J79" s="36">
        <v>2094637</v>
      </c>
      <c r="K79" s="36">
        <v>2585082</v>
      </c>
      <c r="L79" s="36">
        <v>2620128</v>
      </c>
      <c r="M79" s="36">
        <v>2663883</v>
      </c>
      <c r="N79" s="36">
        <v>2730478</v>
      </c>
      <c r="O79" s="36">
        <v>2675439</v>
      </c>
      <c r="P79" s="36">
        <v>2052582</v>
      </c>
      <c r="Q79" s="36">
        <v>2327231</v>
      </c>
      <c r="R79" s="36">
        <v>2572970</v>
      </c>
      <c r="S79" s="36">
        <v>2700449</v>
      </c>
      <c r="T79" s="36">
        <v>2631601</v>
      </c>
      <c r="U79" s="36">
        <v>2509271</v>
      </c>
      <c r="V79" s="36">
        <v>2644148</v>
      </c>
      <c r="W79" s="36">
        <v>2638788</v>
      </c>
      <c r="X79" s="36">
        <v>2812866</v>
      </c>
      <c r="Y79" s="36">
        <v>3130231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205803</v>
      </c>
      <c r="D83" s="52">
        <v>205857</v>
      </c>
      <c r="E83" s="52">
        <v>206294</v>
      </c>
      <c r="F83" s="52">
        <v>207745</v>
      </c>
      <c r="G83" s="52">
        <v>210921</v>
      </c>
      <c r="H83" s="52">
        <v>216564</v>
      </c>
      <c r="I83" s="52">
        <v>225567</v>
      </c>
      <c r="J83" s="52">
        <v>239057</v>
      </c>
      <c r="K83" s="52">
        <v>258230</v>
      </c>
      <c r="L83" s="52">
        <v>283989</v>
      </c>
      <c r="M83" s="52">
        <v>317021</v>
      </c>
      <c r="N83" s="52">
        <v>358111</v>
      </c>
      <c r="O83" s="52">
        <v>366808</v>
      </c>
      <c r="P83" s="52">
        <v>264732</v>
      </c>
      <c r="Q83" s="52">
        <v>327631</v>
      </c>
      <c r="R83" s="52">
        <v>410283</v>
      </c>
      <c r="S83" s="52">
        <v>499834</v>
      </c>
      <c r="T83" s="52">
        <v>555975</v>
      </c>
      <c r="U83" s="52">
        <v>568298</v>
      </c>
      <c r="V83" s="52">
        <v>575985</v>
      </c>
      <c r="W83" s="52">
        <v>585598</v>
      </c>
      <c r="X83" s="52">
        <v>573163</v>
      </c>
      <c r="Y83" s="52">
        <v>519708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7713</v>
      </c>
      <c r="D86" s="52">
        <v>7729</v>
      </c>
      <c r="E86" s="52">
        <v>7837</v>
      </c>
      <c r="F86" s="52">
        <v>8151</v>
      </c>
      <c r="G86" s="52">
        <v>8870</v>
      </c>
      <c r="H86" s="52">
        <v>10297</v>
      </c>
      <c r="I86" s="52">
        <v>8217</v>
      </c>
      <c r="J86" s="52">
        <v>9379</v>
      </c>
      <c r="K86" s="52">
        <v>15922</v>
      </c>
      <c r="L86" s="52">
        <v>21948</v>
      </c>
      <c r="M86" s="52">
        <v>30206</v>
      </c>
      <c r="N86" s="52">
        <v>37748</v>
      </c>
      <c r="O86" s="52">
        <v>45397</v>
      </c>
      <c r="P86" s="52">
        <v>46898</v>
      </c>
      <c r="Q86" s="52">
        <v>42850</v>
      </c>
      <c r="R86" s="52">
        <v>39045</v>
      </c>
      <c r="S86" s="52">
        <v>36927</v>
      </c>
      <c r="T86" s="52">
        <v>36237</v>
      </c>
      <c r="U86" s="52">
        <v>34445</v>
      </c>
      <c r="V86" s="52">
        <v>32343</v>
      </c>
      <c r="W86" s="52">
        <v>27836</v>
      </c>
      <c r="X86" s="52">
        <v>22147</v>
      </c>
      <c r="Y86" s="52">
        <v>20334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59501</v>
      </c>
      <c r="D88" s="52">
        <v>59523</v>
      </c>
      <c r="E88" s="52">
        <v>59700</v>
      </c>
      <c r="F88" s="52">
        <v>60275</v>
      </c>
      <c r="G88" s="52">
        <v>61562</v>
      </c>
      <c r="H88" s="52">
        <v>63846</v>
      </c>
      <c r="I88" s="52">
        <v>74675</v>
      </c>
      <c r="J88" s="52">
        <v>172098</v>
      </c>
      <c r="K88" s="52">
        <v>173833</v>
      </c>
      <c r="L88" s="52">
        <v>199993</v>
      </c>
      <c r="M88" s="52">
        <v>220768</v>
      </c>
      <c r="N88" s="52">
        <v>250960</v>
      </c>
      <c r="O88" s="52">
        <v>252114</v>
      </c>
      <c r="P88" s="52">
        <v>145639</v>
      </c>
      <c r="Q88" s="52">
        <v>204809</v>
      </c>
      <c r="R88" s="52">
        <v>276989</v>
      </c>
      <c r="S88" s="52">
        <v>402835</v>
      </c>
      <c r="T88" s="52">
        <v>393578</v>
      </c>
      <c r="U88" s="52">
        <v>500046</v>
      </c>
      <c r="V88" s="52">
        <v>464810</v>
      </c>
      <c r="W88" s="52">
        <v>508356</v>
      </c>
      <c r="X88" s="52">
        <v>477793</v>
      </c>
      <c r="Y88" s="52">
        <v>409347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100</v>
      </c>
      <c r="D89" s="52">
        <v>101</v>
      </c>
      <c r="E89" s="52">
        <v>101</v>
      </c>
      <c r="F89" s="52">
        <v>104</v>
      </c>
      <c r="G89" s="52">
        <v>110</v>
      </c>
      <c r="H89" s="52">
        <v>124</v>
      </c>
      <c r="I89" s="52">
        <v>170</v>
      </c>
      <c r="J89" s="52">
        <v>616</v>
      </c>
      <c r="K89" s="52">
        <v>720</v>
      </c>
      <c r="L89" s="52">
        <v>906</v>
      </c>
      <c r="M89" s="52">
        <v>1097</v>
      </c>
      <c r="N89" s="52">
        <v>1372</v>
      </c>
      <c r="O89" s="52">
        <v>1541</v>
      </c>
      <c r="P89" s="52">
        <v>1147</v>
      </c>
      <c r="Q89" s="52">
        <v>2030</v>
      </c>
      <c r="R89" s="52">
        <v>3080</v>
      </c>
      <c r="S89" s="52">
        <v>3985</v>
      </c>
      <c r="T89" s="52">
        <v>5071</v>
      </c>
      <c r="U89" s="52">
        <v>5817</v>
      </c>
      <c r="V89" s="52">
        <v>6773</v>
      </c>
      <c r="W89" s="52">
        <v>7713</v>
      </c>
      <c r="X89" s="52">
        <v>8245</v>
      </c>
      <c r="Y89" s="52">
        <v>6292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49185</v>
      </c>
      <c r="D92" s="52">
        <v>49246</v>
      </c>
      <c r="E92" s="52">
        <v>49671</v>
      </c>
      <c r="F92" s="52">
        <v>50810</v>
      </c>
      <c r="G92" s="52">
        <v>53195</v>
      </c>
      <c r="H92" s="52">
        <v>57446</v>
      </c>
      <c r="I92" s="52">
        <v>34846</v>
      </c>
      <c r="J92" s="52">
        <v>26575</v>
      </c>
      <c r="K92" s="52">
        <v>39278</v>
      </c>
      <c r="L92" s="52">
        <v>43901</v>
      </c>
      <c r="M92" s="52">
        <v>51695</v>
      </c>
      <c r="N92" s="52">
        <v>52502</v>
      </c>
      <c r="O92" s="52">
        <v>50785</v>
      </c>
      <c r="P92" s="52">
        <v>45362</v>
      </c>
      <c r="Q92" s="52">
        <v>37821</v>
      </c>
      <c r="R92" s="52">
        <v>35536</v>
      </c>
      <c r="S92" s="52">
        <v>35086</v>
      </c>
      <c r="T92" s="52">
        <v>33620</v>
      </c>
      <c r="U92" s="52">
        <v>23639</v>
      </c>
      <c r="V92" s="52">
        <v>17679</v>
      </c>
      <c r="W92" s="52">
        <v>14316</v>
      </c>
      <c r="X92" s="52">
        <v>20032</v>
      </c>
      <c r="Y92" s="52">
        <v>29343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90</v>
      </c>
      <c r="D93" s="52">
        <v>90</v>
      </c>
      <c r="E93" s="52">
        <v>93</v>
      </c>
      <c r="F93" s="52">
        <v>96</v>
      </c>
      <c r="G93" s="52">
        <v>109</v>
      </c>
      <c r="H93" s="52">
        <v>131</v>
      </c>
      <c r="I93" s="52">
        <v>114</v>
      </c>
      <c r="J93" s="52">
        <v>135</v>
      </c>
      <c r="K93" s="52">
        <v>206</v>
      </c>
      <c r="L93" s="52">
        <v>237</v>
      </c>
      <c r="M93" s="52">
        <v>297</v>
      </c>
      <c r="N93" s="52">
        <v>340</v>
      </c>
      <c r="O93" s="52">
        <v>301</v>
      </c>
      <c r="P93" s="52">
        <v>360</v>
      </c>
      <c r="Q93" s="52">
        <v>292</v>
      </c>
      <c r="R93" s="52">
        <v>405</v>
      </c>
      <c r="S93" s="52">
        <v>323</v>
      </c>
      <c r="T93" s="52">
        <v>280</v>
      </c>
      <c r="U93" s="52">
        <v>234</v>
      </c>
      <c r="V93" s="52">
        <v>162</v>
      </c>
      <c r="W93" s="52">
        <v>175</v>
      </c>
      <c r="X93" s="52">
        <v>277</v>
      </c>
      <c r="Y93" s="52">
        <v>425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205010</v>
      </c>
      <c r="D96" s="52">
        <v>205322</v>
      </c>
      <c r="E96" s="52">
        <v>207692</v>
      </c>
      <c r="F96" s="52">
        <v>214799</v>
      </c>
      <c r="G96" s="52">
        <v>228993</v>
      </c>
      <c r="H96" s="52">
        <v>253375</v>
      </c>
      <c r="I96" s="52">
        <v>168808</v>
      </c>
      <c r="J96" s="52">
        <v>148462</v>
      </c>
      <c r="K96" s="52">
        <v>217676</v>
      </c>
      <c r="L96" s="52">
        <v>246820</v>
      </c>
      <c r="M96" s="52">
        <v>236812</v>
      </c>
      <c r="N96" s="52">
        <v>263772</v>
      </c>
      <c r="O96" s="52">
        <v>242433</v>
      </c>
      <c r="P96" s="52">
        <v>220143</v>
      </c>
      <c r="Q96" s="52">
        <v>171955</v>
      </c>
      <c r="R96" s="52">
        <v>146102</v>
      </c>
      <c r="S96" s="52">
        <v>128803</v>
      </c>
      <c r="T96" s="52">
        <v>142776</v>
      </c>
      <c r="U96" s="52">
        <v>75156</v>
      </c>
      <c r="V96" s="52">
        <v>65020</v>
      </c>
      <c r="W96" s="52">
        <v>27447</v>
      </c>
      <c r="X96" s="52">
        <v>38016</v>
      </c>
      <c r="Y96" s="52">
        <v>58237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38119</v>
      </c>
      <c r="D97" s="52">
        <v>38287</v>
      </c>
      <c r="E97" s="52">
        <v>39568</v>
      </c>
      <c r="F97" s="52">
        <v>43679</v>
      </c>
      <c r="G97" s="52">
        <v>52892</v>
      </c>
      <c r="H97" s="52">
        <v>68752</v>
      </c>
      <c r="I97" s="52">
        <v>71017</v>
      </c>
      <c r="J97" s="52">
        <v>97262</v>
      </c>
      <c r="K97" s="52">
        <v>146880</v>
      </c>
      <c r="L97" s="52">
        <v>183028</v>
      </c>
      <c r="M97" s="52">
        <v>207495</v>
      </c>
      <c r="N97" s="52">
        <v>201985</v>
      </c>
      <c r="O97" s="52">
        <v>252716</v>
      </c>
      <c r="P97" s="52">
        <v>273946</v>
      </c>
      <c r="Q97" s="52">
        <v>265125</v>
      </c>
      <c r="R97" s="52">
        <v>224970</v>
      </c>
      <c r="S97" s="52">
        <v>216080</v>
      </c>
      <c r="T97" s="52">
        <v>199210</v>
      </c>
      <c r="U97" s="52">
        <v>169816</v>
      </c>
      <c r="V97" s="52">
        <v>124408</v>
      </c>
      <c r="W97" s="52">
        <v>94815</v>
      </c>
      <c r="X97" s="52">
        <v>129562</v>
      </c>
      <c r="Y97" s="52">
        <v>192990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411607</v>
      </c>
      <c r="D103" s="36">
        <v>412439</v>
      </c>
      <c r="E103" s="36">
        <v>418744</v>
      </c>
      <c r="F103" s="36">
        <v>438008</v>
      </c>
      <c r="G103" s="36">
        <v>478442</v>
      </c>
      <c r="H103" s="36">
        <v>548695</v>
      </c>
      <c r="I103" s="36">
        <v>412150</v>
      </c>
      <c r="J103" s="36">
        <v>475956</v>
      </c>
      <c r="K103" s="36">
        <v>635302</v>
      </c>
      <c r="L103" s="36">
        <v>764537</v>
      </c>
      <c r="M103" s="36">
        <v>835845</v>
      </c>
      <c r="N103" s="36">
        <v>917490</v>
      </c>
      <c r="O103" s="36">
        <v>984221</v>
      </c>
      <c r="P103" s="36">
        <v>912956</v>
      </c>
      <c r="Q103" s="36">
        <v>938600</v>
      </c>
      <c r="R103" s="36">
        <v>915637</v>
      </c>
      <c r="S103" s="36">
        <v>947409</v>
      </c>
      <c r="T103" s="36">
        <v>1008181</v>
      </c>
      <c r="U103" s="36">
        <v>962907</v>
      </c>
      <c r="V103" s="36">
        <v>923164</v>
      </c>
      <c r="W103" s="36">
        <v>842158</v>
      </c>
      <c r="X103" s="36">
        <v>781245</v>
      </c>
      <c r="Y103" s="36">
        <v>847399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3</v>
      </c>
      <c r="H107" s="52">
        <v>12</v>
      </c>
      <c r="I107" s="52">
        <v>26</v>
      </c>
      <c r="J107" s="52">
        <v>46</v>
      </c>
      <c r="K107" s="52">
        <v>76</v>
      </c>
      <c r="L107" s="52">
        <v>117</v>
      </c>
      <c r="M107" s="52">
        <v>172</v>
      </c>
      <c r="N107" s="52">
        <v>252</v>
      </c>
      <c r="O107" s="52">
        <v>360</v>
      </c>
      <c r="P107" s="52">
        <v>502</v>
      </c>
      <c r="Q107" s="52">
        <v>676</v>
      </c>
      <c r="R107" s="52">
        <v>894</v>
      </c>
      <c r="S107" s="52">
        <v>1158</v>
      </c>
      <c r="T107" s="52">
        <v>1460</v>
      </c>
      <c r="U107" s="52">
        <v>1820</v>
      </c>
      <c r="V107" s="52">
        <v>1850</v>
      </c>
      <c r="W107" s="52">
        <v>1994</v>
      </c>
      <c r="X107" s="52">
        <v>2248</v>
      </c>
      <c r="Y107" s="52">
        <v>2597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2</v>
      </c>
      <c r="I110" s="52">
        <v>3</v>
      </c>
      <c r="J110" s="52">
        <v>10</v>
      </c>
      <c r="K110" s="52">
        <v>19</v>
      </c>
      <c r="L110" s="52">
        <v>32</v>
      </c>
      <c r="M110" s="52">
        <v>52</v>
      </c>
      <c r="N110" s="52">
        <v>73</v>
      </c>
      <c r="O110" s="52">
        <v>82</v>
      </c>
      <c r="P110" s="52">
        <v>94</v>
      </c>
      <c r="Q110" s="52">
        <v>106</v>
      </c>
      <c r="R110" s="52">
        <v>142</v>
      </c>
      <c r="S110" s="52">
        <v>187</v>
      </c>
      <c r="T110" s="52">
        <v>225</v>
      </c>
      <c r="U110" s="52">
        <v>250</v>
      </c>
      <c r="V110" s="52">
        <v>244</v>
      </c>
      <c r="W110" s="52">
        <v>212</v>
      </c>
      <c r="X110" s="52">
        <v>192</v>
      </c>
      <c r="Y110" s="52">
        <v>198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1</v>
      </c>
      <c r="H112" s="52">
        <v>5</v>
      </c>
      <c r="I112" s="52">
        <v>9</v>
      </c>
      <c r="J112" s="52">
        <v>18</v>
      </c>
      <c r="K112" s="52">
        <v>27</v>
      </c>
      <c r="L112" s="52">
        <v>45</v>
      </c>
      <c r="M112" s="52">
        <v>63</v>
      </c>
      <c r="N112" s="52">
        <v>151</v>
      </c>
      <c r="O112" s="52">
        <v>226</v>
      </c>
      <c r="P112" s="52">
        <v>315</v>
      </c>
      <c r="Q112" s="52">
        <v>420</v>
      </c>
      <c r="R112" s="52">
        <v>553</v>
      </c>
      <c r="S112" s="52">
        <v>716</v>
      </c>
      <c r="T112" s="52">
        <v>922</v>
      </c>
      <c r="U112" s="52">
        <v>1178</v>
      </c>
      <c r="V112" s="52">
        <v>1130</v>
      </c>
      <c r="W112" s="52">
        <v>1138</v>
      </c>
      <c r="X112" s="52">
        <v>1187</v>
      </c>
      <c r="Y112" s="52">
        <v>1334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1</v>
      </c>
      <c r="P113" s="52">
        <v>0</v>
      </c>
      <c r="Q113" s="52">
        <v>0</v>
      </c>
      <c r="R113" s="52">
        <v>3</v>
      </c>
      <c r="S113" s="52">
        <v>4</v>
      </c>
      <c r="T113" s="52">
        <v>3</v>
      </c>
      <c r="U113" s="52">
        <v>12</v>
      </c>
      <c r="V113" s="52">
        <v>12</v>
      </c>
      <c r="W113" s="52">
        <v>9</v>
      </c>
      <c r="X113" s="52">
        <v>11</v>
      </c>
      <c r="Y113" s="52">
        <v>20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1</v>
      </c>
      <c r="G116" s="52">
        <v>7</v>
      </c>
      <c r="H116" s="52">
        <v>27</v>
      </c>
      <c r="I116" s="52">
        <v>65</v>
      </c>
      <c r="J116" s="52">
        <v>118</v>
      </c>
      <c r="K116" s="52">
        <v>202</v>
      </c>
      <c r="L116" s="52">
        <v>311</v>
      </c>
      <c r="M116" s="52">
        <v>459</v>
      </c>
      <c r="N116" s="52">
        <v>465</v>
      </c>
      <c r="O116" s="52">
        <v>417</v>
      </c>
      <c r="P116" s="52">
        <v>495</v>
      </c>
      <c r="Q116" s="52">
        <v>652</v>
      </c>
      <c r="R116" s="52">
        <v>828</v>
      </c>
      <c r="S116" s="52">
        <v>913</v>
      </c>
      <c r="T116" s="52">
        <v>1031</v>
      </c>
      <c r="U116" s="52">
        <v>634</v>
      </c>
      <c r="V116" s="52">
        <v>567</v>
      </c>
      <c r="W116" s="52">
        <v>384</v>
      </c>
      <c r="X116" s="52">
        <v>418</v>
      </c>
      <c r="Y116" s="52">
        <v>521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1</v>
      </c>
      <c r="G117" s="52">
        <v>9</v>
      </c>
      <c r="H117" s="52">
        <v>29</v>
      </c>
      <c r="I117" s="52">
        <v>60</v>
      </c>
      <c r="J117" s="52">
        <v>110</v>
      </c>
      <c r="K117" s="52">
        <v>178</v>
      </c>
      <c r="L117" s="52">
        <v>277</v>
      </c>
      <c r="M117" s="52">
        <v>431</v>
      </c>
      <c r="N117" s="52">
        <v>365</v>
      </c>
      <c r="O117" s="52">
        <v>526</v>
      </c>
      <c r="P117" s="52">
        <v>748</v>
      </c>
      <c r="Q117" s="52">
        <v>1065</v>
      </c>
      <c r="R117" s="52">
        <v>1409</v>
      </c>
      <c r="S117" s="52">
        <v>1741</v>
      </c>
      <c r="T117" s="52">
        <v>1736</v>
      </c>
      <c r="U117" s="52">
        <v>1907</v>
      </c>
      <c r="V117" s="52">
        <v>1765</v>
      </c>
      <c r="W117" s="52">
        <v>1958</v>
      </c>
      <c r="X117" s="52">
        <v>2373</v>
      </c>
      <c r="Y117" s="52">
        <v>2446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3</v>
      </c>
      <c r="G122" s="36">
        <v>30</v>
      </c>
      <c r="H122" s="36">
        <v>91</v>
      </c>
      <c r="I122" s="36">
        <v>199</v>
      </c>
      <c r="J122" s="36">
        <v>373</v>
      </c>
      <c r="K122" s="36">
        <v>609</v>
      </c>
      <c r="L122" s="36">
        <v>957</v>
      </c>
      <c r="M122" s="36">
        <v>1447</v>
      </c>
      <c r="N122" s="36">
        <v>1362</v>
      </c>
      <c r="O122" s="36">
        <v>1541</v>
      </c>
      <c r="P122" s="36">
        <v>2001</v>
      </c>
      <c r="Q122" s="36">
        <v>2762</v>
      </c>
      <c r="R122" s="36">
        <v>3712</v>
      </c>
      <c r="S122" s="36">
        <v>4459</v>
      </c>
      <c r="T122" s="36">
        <v>4801</v>
      </c>
      <c r="U122" s="36">
        <v>4710</v>
      </c>
      <c r="V122" s="36">
        <v>4313</v>
      </c>
      <c r="W122" s="36">
        <v>4195</v>
      </c>
      <c r="X122" s="36">
        <v>4755</v>
      </c>
      <c r="Y122" s="36">
        <v>5042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487319</v>
      </c>
      <c r="D126" s="52">
        <v>487414</v>
      </c>
      <c r="E126" s="52">
        <v>488060</v>
      </c>
      <c r="F126" s="52">
        <v>489752</v>
      </c>
      <c r="G126" s="52">
        <v>492971</v>
      </c>
      <c r="H126" s="52">
        <v>498413</v>
      </c>
      <c r="I126" s="52">
        <v>506694</v>
      </c>
      <c r="J126" s="52">
        <v>518344</v>
      </c>
      <c r="K126" s="52">
        <v>533870</v>
      </c>
      <c r="L126" s="52">
        <v>553726</v>
      </c>
      <c r="M126" s="52">
        <v>578464</v>
      </c>
      <c r="N126" s="52">
        <v>608575</v>
      </c>
      <c r="O126" s="52">
        <v>547264</v>
      </c>
      <c r="P126" s="52">
        <v>200304</v>
      </c>
      <c r="Q126" s="52">
        <v>250698</v>
      </c>
      <c r="R126" s="52">
        <v>309165</v>
      </c>
      <c r="S126" s="52">
        <v>376395</v>
      </c>
      <c r="T126" s="52">
        <v>375840</v>
      </c>
      <c r="U126" s="52">
        <v>386021</v>
      </c>
      <c r="V126" s="52">
        <v>406871</v>
      </c>
      <c r="W126" s="52">
        <v>382012</v>
      </c>
      <c r="X126" s="52">
        <v>370140</v>
      </c>
      <c r="Y126" s="52">
        <v>382397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18264</v>
      </c>
      <c r="D129" s="52">
        <v>18300</v>
      </c>
      <c r="E129" s="52">
        <v>18548</v>
      </c>
      <c r="F129" s="52">
        <v>19216</v>
      </c>
      <c r="G129" s="52">
        <v>20514</v>
      </c>
      <c r="H129" s="52">
        <v>22695</v>
      </c>
      <c r="I129" s="52">
        <v>15154</v>
      </c>
      <c r="J129" s="52">
        <v>12884</v>
      </c>
      <c r="K129" s="52">
        <v>19897</v>
      </c>
      <c r="L129" s="52">
        <v>21338</v>
      </c>
      <c r="M129" s="52">
        <v>23672</v>
      </c>
      <c r="N129" s="52">
        <v>26936</v>
      </c>
      <c r="O129" s="52">
        <v>34292</v>
      </c>
      <c r="P129" s="52">
        <v>27275</v>
      </c>
      <c r="Q129" s="52">
        <v>22862</v>
      </c>
      <c r="R129" s="52">
        <v>22404</v>
      </c>
      <c r="S129" s="52">
        <v>25987</v>
      </c>
      <c r="T129" s="52">
        <v>28811</v>
      </c>
      <c r="U129" s="52">
        <v>31933</v>
      </c>
      <c r="V129" s="52">
        <v>35287</v>
      </c>
      <c r="W129" s="52">
        <v>36384</v>
      </c>
      <c r="X129" s="52">
        <v>33501</v>
      </c>
      <c r="Y129" s="52">
        <v>32325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267791</v>
      </c>
      <c r="D131" s="52">
        <v>267840</v>
      </c>
      <c r="E131" s="52">
        <v>268180</v>
      </c>
      <c r="F131" s="52">
        <v>269061</v>
      </c>
      <c r="G131" s="52">
        <v>270738</v>
      </c>
      <c r="H131" s="52">
        <v>273565</v>
      </c>
      <c r="I131" s="52">
        <v>289734</v>
      </c>
      <c r="J131" s="52">
        <v>430894</v>
      </c>
      <c r="K131" s="52">
        <v>419822</v>
      </c>
      <c r="L131" s="52">
        <v>426148</v>
      </c>
      <c r="M131" s="52">
        <v>447324</v>
      </c>
      <c r="N131" s="52">
        <v>559527</v>
      </c>
      <c r="O131" s="52">
        <v>389314</v>
      </c>
      <c r="P131" s="52">
        <v>112231</v>
      </c>
      <c r="Q131" s="52">
        <v>105003</v>
      </c>
      <c r="R131" s="52">
        <v>151813</v>
      </c>
      <c r="S131" s="52">
        <v>209066</v>
      </c>
      <c r="T131" s="52">
        <v>319244</v>
      </c>
      <c r="U131" s="52">
        <v>182244</v>
      </c>
      <c r="V131" s="52">
        <v>216371</v>
      </c>
      <c r="W131" s="52">
        <v>211115</v>
      </c>
      <c r="X131" s="52">
        <v>280379</v>
      </c>
      <c r="Y131" s="52">
        <v>221002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462</v>
      </c>
      <c r="D132" s="52">
        <v>462</v>
      </c>
      <c r="E132" s="52">
        <v>464</v>
      </c>
      <c r="F132" s="52">
        <v>473</v>
      </c>
      <c r="G132" s="52">
        <v>491</v>
      </c>
      <c r="H132" s="52">
        <v>517</v>
      </c>
      <c r="I132" s="52">
        <v>618</v>
      </c>
      <c r="J132" s="52">
        <v>1368</v>
      </c>
      <c r="K132" s="52">
        <v>1638</v>
      </c>
      <c r="L132" s="52">
        <v>1963</v>
      </c>
      <c r="M132" s="52">
        <v>2311</v>
      </c>
      <c r="N132" s="52">
        <v>3024</v>
      </c>
      <c r="O132" s="52">
        <v>2992</v>
      </c>
      <c r="P132" s="52">
        <v>861</v>
      </c>
      <c r="Q132" s="52">
        <v>1060</v>
      </c>
      <c r="R132" s="52">
        <v>1567</v>
      </c>
      <c r="S132" s="52">
        <v>2158</v>
      </c>
      <c r="T132" s="52">
        <v>2685</v>
      </c>
      <c r="U132" s="52">
        <v>2058</v>
      </c>
      <c r="V132" s="52">
        <v>2321</v>
      </c>
      <c r="W132" s="52">
        <v>2442</v>
      </c>
      <c r="X132" s="52">
        <v>3015</v>
      </c>
      <c r="Y132" s="52">
        <v>3056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369440</v>
      </c>
      <c r="D135" s="52">
        <v>369946</v>
      </c>
      <c r="E135" s="52">
        <v>373481</v>
      </c>
      <c r="F135" s="52">
        <v>382762</v>
      </c>
      <c r="G135" s="52">
        <v>400174</v>
      </c>
      <c r="H135" s="52">
        <v>429390</v>
      </c>
      <c r="I135" s="52">
        <v>253057</v>
      </c>
      <c r="J135" s="52">
        <v>178541</v>
      </c>
      <c r="K135" s="52">
        <v>256608</v>
      </c>
      <c r="L135" s="52">
        <v>246491</v>
      </c>
      <c r="M135" s="52">
        <v>236851</v>
      </c>
      <c r="N135" s="52">
        <v>258219</v>
      </c>
      <c r="O135" s="52">
        <v>198955</v>
      </c>
      <c r="P135" s="52">
        <v>133876</v>
      </c>
      <c r="Q135" s="52">
        <v>120053</v>
      </c>
      <c r="R135" s="52">
        <v>116211</v>
      </c>
      <c r="S135" s="52">
        <v>128480</v>
      </c>
      <c r="T135" s="52">
        <v>135273</v>
      </c>
      <c r="U135" s="52">
        <v>128980</v>
      </c>
      <c r="V135" s="52">
        <v>130351</v>
      </c>
      <c r="W135" s="52">
        <v>77010</v>
      </c>
      <c r="X135" s="52">
        <v>54438</v>
      </c>
      <c r="Y135" s="52">
        <v>69066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68693</v>
      </c>
      <c r="D136" s="52">
        <v>68968</v>
      </c>
      <c r="E136" s="52">
        <v>70876</v>
      </c>
      <c r="F136" s="52">
        <v>76144</v>
      </c>
      <c r="G136" s="52">
        <v>86920</v>
      </c>
      <c r="H136" s="52">
        <v>104931</v>
      </c>
      <c r="I136" s="52">
        <v>91934</v>
      </c>
      <c r="J136" s="52">
        <v>113134</v>
      </c>
      <c r="K136" s="52">
        <v>163745</v>
      </c>
      <c r="L136" s="52">
        <v>173351</v>
      </c>
      <c r="M136" s="52">
        <v>188192</v>
      </c>
      <c r="N136" s="52">
        <v>169939</v>
      </c>
      <c r="O136" s="52">
        <v>203287</v>
      </c>
      <c r="P136" s="52">
        <v>181263</v>
      </c>
      <c r="Q136" s="52">
        <v>209711</v>
      </c>
      <c r="R136" s="52">
        <v>220245</v>
      </c>
      <c r="S136" s="52">
        <v>272775</v>
      </c>
      <c r="T136" s="52">
        <v>259748</v>
      </c>
      <c r="U136" s="52">
        <v>356372</v>
      </c>
      <c r="V136" s="52">
        <v>367321</v>
      </c>
      <c r="W136" s="52">
        <v>378892</v>
      </c>
      <c r="X136" s="52">
        <v>356442</v>
      </c>
      <c r="Y136" s="52">
        <v>340459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974638</v>
      </c>
      <c r="D141" s="36">
        <v>976345</v>
      </c>
      <c r="E141" s="36">
        <v>988191</v>
      </c>
      <c r="F141" s="36">
        <v>1019843</v>
      </c>
      <c r="G141" s="36">
        <v>1081096</v>
      </c>
      <c r="H141" s="36">
        <v>1183714</v>
      </c>
      <c r="I141" s="36">
        <v>754952</v>
      </c>
      <c r="J141" s="36">
        <v>740281</v>
      </c>
      <c r="K141" s="36">
        <v>870928</v>
      </c>
      <c r="L141" s="36">
        <v>885732</v>
      </c>
      <c r="M141" s="36">
        <v>925060</v>
      </c>
      <c r="N141" s="36">
        <v>993147</v>
      </c>
      <c r="O141" s="36">
        <v>889112</v>
      </c>
      <c r="P141" s="36">
        <v>528531</v>
      </c>
      <c r="Q141" s="36">
        <v>609187</v>
      </c>
      <c r="R141" s="36">
        <v>656778</v>
      </c>
      <c r="S141" s="36">
        <v>784544</v>
      </c>
      <c r="T141" s="36">
        <v>788185</v>
      </c>
      <c r="U141" s="36">
        <v>831530</v>
      </c>
      <c r="V141" s="36">
        <v>860455</v>
      </c>
      <c r="W141" s="36">
        <v>787781</v>
      </c>
      <c r="X141" s="36">
        <v>726166</v>
      </c>
      <c r="Y141" s="36">
        <v>728047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17744</v>
      </c>
      <c r="D145" s="52">
        <v>17759</v>
      </c>
      <c r="E145" s="52">
        <v>17877</v>
      </c>
      <c r="F145" s="52">
        <v>18224</v>
      </c>
      <c r="G145" s="52">
        <v>18922</v>
      </c>
      <c r="H145" s="52">
        <v>20069</v>
      </c>
      <c r="I145" s="52">
        <v>21790</v>
      </c>
      <c r="J145" s="52">
        <v>24259</v>
      </c>
      <c r="K145" s="52">
        <v>27694</v>
      </c>
      <c r="L145" s="52">
        <v>32324</v>
      </c>
      <c r="M145" s="52">
        <v>38381</v>
      </c>
      <c r="N145" s="52">
        <v>46123</v>
      </c>
      <c r="O145" s="52">
        <v>52249</v>
      </c>
      <c r="P145" s="52">
        <v>49924</v>
      </c>
      <c r="Q145" s="52">
        <v>64293</v>
      </c>
      <c r="R145" s="52">
        <v>81455</v>
      </c>
      <c r="S145" s="52">
        <v>101754</v>
      </c>
      <c r="T145" s="52">
        <v>112545</v>
      </c>
      <c r="U145" s="52">
        <v>119543</v>
      </c>
      <c r="V145" s="52">
        <v>130565</v>
      </c>
      <c r="W145" s="52">
        <v>147366</v>
      </c>
      <c r="X145" s="52">
        <v>163106</v>
      </c>
      <c r="Y145" s="52">
        <v>176163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6650</v>
      </c>
      <c r="D147" s="52">
        <v>6664</v>
      </c>
      <c r="E147" s="52">
        <v>6762</v>
      </c>
      <c r="F147" s="52">
        <v>7055</v>
      </c>
      <c r="G147" s="52">
        <v>7656</v>
      </c>
      <c r="H147" s="52">
        <v>8706</v>
      </c>
      <c r="I147" s="52">
        <v>6377</v>
      </c>
      <c r="J147" s="52">
        <v>6179</v>
      </c>
      <c r="K147" s="52">
        <v>9720</v>
      </c>
      <c r="L147" s="52">
        <v>11745</v>
      </c>
      <c r="M147" s="52">
        <v>14092</v>
      </c>
      <c r="N147" s="52">
        <v>16910</v>
      </c>
      <c r="O147" s="52">
        <v>22586</v>
      </c>
      <c r="P147" s="52">
        <v>25635</v>
      </c>
      <c r="Q147" s="52">
        <v>31339</v>
      </c>
      <c r="R147" s="52">
        <v>36109</v>
      </c>
      <c r="S147" s="52">
        <v>41899</v>
      </c>
      <c r="T147" s="52">
        <v>46514</v>
      </c>
      <c r="U147" s="52">
        <v>51237</v>
      </c>
      <c r="V147" s="52">
        <v>55850</v>
      </c>
      <c r="W147" s="52">
        <v>62606</v>
      </c>
      <c r="X147" s="52">
        <v>70204</v>
      </c>
      <c r="Y147" s="52">
        <v>79472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5969</v>
      </c>
      <c r="D149" s="52">
        <v>5988</v>
      </c>
      <c r="E149" s="52">
        <v>6112</v>
      </c>
      <c r="F149" s="52">
        <v>6434</v>
      </c>
      <c r="G149" s="52">
        <v>7070</v>
      </c>
      <c r="H149" s="52">
        <v>8160</v>
      </c>
      <c r="I149" s="52">
        <v>6248</v>
      </c>
      <c r="J149" s="52">
        <v>6851</v>
      </c>
      <c r="K149" s="52">
        <v>9581</v>
      </c>
      <c r="L149" s="52">
        <v>10159</v>
      </c>
      <c r="M149" s="52">
        <v>12178</v>
      </c>
      <c r="N149" s="52">
        <v>13213</v>
      </c>
      <c r="O149" s="52">
        <v>14700</v>
      </c>
      <c r="P149" s="52">
        <v>15427</v>
      </c>
      <c r="Q149" s="52">
        <v>17981</v>
      </c>
      <c r="R149" s="52">
        <v>21093</v>
      </c>
      <c r="S149" s="52">
        <v>25694</v>
      </c>
      <c r="T149" s="52">
        <v>26819</v>
      </c>
      <c r="U149" s="52">
        <v>29763</v>
      </c>
      <c r="V149" s="52">
        <v>32195</v>
      </c>
      <c r="W149" s="52">
        <v>38895</v>
      </c>
      <c r="X149" s="52">
        <v>44407</v>
      </c>
      <c r="Y149" s="52">
        <v>39940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11</v>
      </c>
      <c r="D150" s="52">
        <v>11</v>
      </c>
      <c r="E150" s="52">
        <v>11</v>
      </c>
      <c r="F150" s="52">
        <v>14</v>
      </c>
      <c r="G150" s="52">
        <v>15</v>
      </c>
      <c r="H150" s="52">
        <v>22</v>
      </c>
      <c r="I150" s="52">
        <v>22</v>
      </c>
      <c r="J150" s="52">
        <v>34</v>
      </c>
      <c r="K150" s="52">
        <v>50</v>
      </c>
      <c r="L150" s="52">
        <v>50</v>
      </c>
      <c r="M150" s="52">
        <v>69</v>
      </c>
      <c r="N150" s="52">
        <v>89</v>
      </c>
      <c r="O150" s="52">
        <v>96</v>
      </c>
      <c r="P150" s="52">
        <v>124</v>
      </c>
      <c r="Q150" s="52">
        <v>160</v>
      </c>
      <c r="R150" s="52">
        <v>248</v>
      </c>
      <c r="S150" s="52">
        <v>268</v>
      </c>
      <c r="T150" s="52">
        <v>287</v>
      </c>
      <c r="U150" s="52">
        <v>376</v>
      </c>
      <c r="V150" s="52">
        <v>431</v>
      </c>
      <c r="W150" s="52">
        <v>591</v>
      </c>
      <c r="X150" s="52">
        <v>811</v>
      </c>
      <c r="Y150" s="52">
        <v>505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24881</v>
      </c>
      <c r="D153" s="52">
        <v>24974</v>
      </c>
      <c r="E153" s="52">
        <v>25660</v>
      </c>
      <c r="F153" s="52">
        <v>27645</v>
      </c>
      <c r="G153" s="52">
        <v>31461</v>
      </c>
      <c r="H153" s="52">
        <v>37748</v>
      </c>
      <c r="I153" s="52">
        <v>32257</v>
      </c>
      <c r="J153" s="52">
        <v>38665</v>
      </c>
      <c r="K153" s="52">
        <v>53762</v>
      </c>
      <c r="L153" s="52">
        <v>58263</v>
      </c>
      <c r="M153" s="52">
        <v>55436</v>
      </c>
      <c r="N153" s="52">
        <v>65100</v>
      </c>
      <c r="O153" s="52">
        <v>68310</v>
      </c>
      <c r="P153" s="52">
        <v>69864</v>
      </c>
      <c r="Q153" s="52">
        <v>74975</v>
      </c>
      <c r="R153" s="52">
        <v>76800</v>
      </c>
      <c r="S153" s="52">
        <v>76574</v>
      </c>
      <c r="T153" s="52">
        <v>85229</v>
      </c>
      <c r="U153" s="52">
        <v>67899</v>
      </c>
      <c r="V153" s="52">
        <v>69043</v>
      </c>
      <c r="W153" s="52">
        <v>53510</v>
      </c>
      <c r="X153" s="52">
        <v>50835</v>
      </c>
      <c r="Y153" s="52">
        <v>62676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4626</v>
      </c>
      <c r="D154" s="52">
        <v>4676</v>
      </c>
      <c r="E154" s="52">
        <v>5048</v>
      </c>
      <c r="F154" s="52">
        <v>6182</v>
      </c>
      <c r="G154" s="52">
        <v>8600</v>
      </c>
      <c r="H154" s="52">
        <v>12625</v>
      </c>
      <c r="I154" s="52">
        <v>15975</v>
      </c>
      <c r="J154" s="52">
        <v>25283</v>
      </c>
      <c r="K154" s="52">
        <v>36243</v>
      </c>
      <c r="L154" s="52">
        <v>44618</v>
      </c>
      <c r="M154" s="52">
        <v>52671</v>
      </c>
      <c r="N154" s="52">
        <v>58039</v>
      </c>
      <c r="O154" s="52">
        <v>80625</v>
      </c>
      <c r="P154" s="52">
        <v>99042</v>
      </c>
      <c r="Q154" s="52">
        <v>125028</v>
      </c>
      <c r="R154" s="52">
        <v>136871</v>
      </c>
      <c r="S154" s="52">
        <v>165107</v>
      </c>
      <c r="T154" s="52">
        <v>168262</v>
      </c>
      <c r="U154" s="52">
        <v>204845</v>
      </c>
      <c r="V154" s="52">
        <v>215125</v>
      </c>
      <c r="W154" s="52">
        <v>254250</v>
      </c>
      <c r="X154" s="52">
        <v>279507</v>
      </c>
      <c r="Y154" s="52">
        <v>276522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35487</v>
      </c>
      <c r="D159" s="36">
        <v>35648</v>
      </c>
      <c r="E159" s="36">
        <v>36833</v>
      </c>
      <c r="F159" s="36">
        <v>40277</v>
      </c>
      <c r="G159" s="36">
        <v>47154</v>
      </c>
      <c r="H159" s="36">
        <v>58550</v>
      </c>
      <c r="I159" s="36">
        <v>54508</v>
      </c>
      <c r="J159" s="36">
        <v>70826</v>
      </c>
      <c r="K159" s="36">
        <v>99644</v>
      </c>
      <c r="L159" s="36">
        <v>113083</v>
      </c>
      <c r="M159" s="36">
        <v>120361</v>
      </c>
      <c r="N159" s="36">
        <v>136452</v>
      </c>
      <c r="O159" s="36">
        <v>163757</v>
      </c>
      <c r="P159" s="36">
        <v>184463</v>
      </c>
      <c r="Q159" s="36">
        <v>218170</v>
      </c>
      <c r="R159" s="36">
        <v>235012</v>
      </c>
      <c r="S159" s="36">
        <v>267646</v>
      </c>
      <c r="T159" s="36">
        <v>280620</v>
      </c>
      <c r="U159" s="36">
        <v>302906</v>
      </c>
      <c r="V159" s="36">
        <v>316829</v>
      </c>
      <c r="W159" s="36">
        <v>347240</v>
      </c>
      <c r="X159" s="36">
        <v>375569</v>
      </c>
      <c r="Y159" s="36">
        <v>379659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13617</v>
      </c>
      <c r="D163" s="52">
        <v>13624</v>
      </c>
      <c r="E163" s="52">
        <v>13665</v>
      </c>
      <c r="F163" s="52">
        <v>13789</v>
      </c>
      <c r="G163" s="52">
        <v>14037</v>
      </c>
      <c r="H163" s="52">
        <v>14449</v>
      </c>
      <c r="I163" s="52">
        <v>15049</v>
      </c>
      <c r="J163" s="52">
        <v>15869</v>
      </c>
      <c r="K163" s="52">
        <v>16915</v>
      </c>
      <c r="L163" s="52">
        <v>18224</v>
      </c>
      <c r="M163" s="52">
        <v>19793</v>
      </c>
      <c r="N163" s="52">
        <v>21645</v>
      </c>
      <c r="O163" s="52">
        <v>21088</v>
      </c>
      <c r="P163" s="52">
        <v>12694</v>
      </c>
      <c r="Q163" s="52">
        <v>15516</v>
      </c>
      <c r="R163" s="52">
        <v>18709</v>
      </c>
      <c r="S163" s="52">
        <v>22263</v>
      </c>
      <c r="T163" s="52">
        <v>21494</v>
      </c>
      <c r="U163" s="52">
        <v>18783</v>
      </c>
      <c r="V163" s="52">
        <v>16014</v>
      </c>
      <c r="W163" s="52">
        <v>13920</v>
      </c>
      <c r="X163" s="52">
        <v>12338</v>
      </c>
      <c r="Y163" s="52">
        <v>11707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2552</v>
      </c>
      <c r="D165" s="52">
        <v>2555</v>
      </c>
      <c r="E165" s="52">
        <v>2593</v>
      </c>
      <c r="F165" s="52">
        <v>2692</v>
      </c>
      <c r="G165" s="52">
        <v>2895</v>
      </c>
      <c r="H165" s="52">
        <v>3249</v>
      </c>
      <c r="I165" s="52">
        <v>2271</v>
      </c>
      <c r="J165" s="52">
        <v>2033</v>
      </c>
      <c r="K165" s="52">
        <v>3108</v>
      </c>
      <c r="L165" s="52">
        <v>3404</v>
      </c>
      <c r="M165" s="52">
        <v>3694</v>
      </c>
      <c r="N165" s="52">
        <v>3707</v>
      </c>
      <c r="O165" s="52">
        <v>4246</v>
      </c>
      <c r="P165" s="52">
        <v>3103</v>
      </c>
      <c r="Q165" s="52">
        <v>2951</v>
      </c>
      <c r="R165" s="52">
        <v>2871</v>
      </c>
      <c r="S165" s="52">
        <v>3201</v>
      </c>
      <c r="T165" s="52">
        <v>3326</v>
      </c>
      <c r="U165" s="52">
        <v>3290</v>
      </c>
      <c r="V165" s="52">
        <v>3104</v>
      </c>
      <c r="W165" s="52">
        <v>2850</v>
      </c>
      <c r="X165" s="52">
        <v>2491</v>
      </c>
      <c r="Y165" s="52">
        <v>2447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4581</v>
      </c>
      <c r="D167" s="52">
        <v>4590</v>
      </c>
      <c r="E167" s="52">
        <v>4644</v>
      </c>
      <c r="F167" s="52">
        <v>4786</v>
      </c>
      <c r="G167" s="52">
        <v>5068</v>
      </c>
      <c r="H167" s="52">
        <v>5542</v>
      </c>
      <c r="I167" s="52">
        <v>3518</v>
      </c>
      <c r="J167" s="52">
        <v>3125</v>
      </c>
      <c r="K167" s="52">
        <v>3983</v>
      </c>
      <c r="L167" s="52">
        <v>3906</v>
      </c>
      <c r="M167" s="52">
        <v>4360</v>
      </c>
      <c r="N167" s="52">
        <v>4064</v>
      </c>
      <c r="O167" s="52">
        <v>3355</v>
      </c>
      <c r="P167" s="52">
        <v>2193</v>
      </c>
      <c r="Q167" s="52">
        <v>2415</v>
      </c>
      <c r="R167" s="52">
        <v>2804</v>
      </c>
      <c r="S167" s="52">
        <v>3408</v>
      </c>
      <c r="T167" s="52">
        <v>3149</v>
      </c>
      <c r="U167" s="52">
        <v>2865</v>
      </c>
      <c r="V167" s="52">
        <v>2513</v>
      </c>
      <c r="W167" s="52">
        <v>2444</v>
      </c>
      <c r="X167" s="52">
        <v>2231</v>
      </c>
      <c r="Y167" s="52">
        <v>2051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9</v>
      </c>
      <c r="E168" s="52">
        <v>8</v>
      </c>
      <c r="F168" s="52">
        <v>9</v>
      </c>
      <c r="G168" s="52">
        <v>10</v>
      </c>
      <c r="H168" s="52">
        <v>13</v>
      </c>
      <c r="I168" s="52">
        <v>13</v>
      </c>
      <c r="J168" s="52">
        <v>15</v>
      </c>
      <c r="K168" s="52">
        <v>21</v>
      </c>
      <c r="L168" s="52">
        <v>17</v>
      </c>
      <c r="M168" s="52">
        <v>24</v>
      </c>
      <c r="N168" s="52">
        <v>23</v>
      </c>
      <c r="O168" s="52">
        <v>23</v>
      </c>
      <c r="P168" s="52">
        <v>16</v>
      </c>
      <c r="Q168" s="52">
        <v>21</v>
      </c>
      <c r="R168" s="52">
        <v>30</v>
      </c>
      <c r="S168" s="52">
        <v>31</v>
      </c>
      <c r="T168" s="52">
        <v>30</v>
      </c>
      <c r="U168" s="52">
        <v>27</v>
      </c>
      <c r="V168" s="52">
        <v>28</v>
      </c>
      <c r="W168" s="52">
        <v>27</v>
      </c>
      <c r="X168" s="52">
        <v>37</v>
      </c>
      <c r="Y168" s="52">
        <v>27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19095</v>
      </c>
      <c r="D171" s="52">
        <v>19136</v>
      </c>
      <c r="E171" s="52">
        <v>19442</v>
      </c>
      <c r="F171" s="52">
        <v>20301</v>
      </c>
      <c r="G171" s="52">
        <v>21957</v>
      </c>
      <c r="H171" s="52">
        <v>24684</v>
      </c>
      <c r="I171" s="52">
        <v>17275</v>
      </c>
      <c r="J171" s="52">
        <v>17445</v>
      </c>
      <c r="K171" s="52">
        <v>22241</v>
      </c>
      <c r="L171" s="52">
        <v>22459</v>
      </c>
      <c r="M171" s="52">
        <v>19634</v>
      </c>
      <c r="N171" s="52">
        <v>20424</v>
      </c>
      <c r="O171" s="52">
        <v>15823</v>
      </c>
      <c r="P171" s="52">
        <v>9974</v>
      </c>
      <c r="Q171" s="52">
        <v>10138</v>
      </c>
      <c r="R171" s="52">
        <v>10586</v>
      </c>
      <c r="S171" s="52">
        <v>10609</v>
      </c>
      <c r="T171" s="52">
        <v>11387</v>
      </c>
      <c r="U171" s="52">
        <v>7658</v>
      </c>
      <c r="V171" s="52">
        <v>7055</v>
      </c>
      <c r="W171" s="52">
        <v>3970</v>
      </c>
      <c r="X171" s="52">
        <v>2737</v>
      </c>
      <c r="Y171" s="52">
        <v>3215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3550</v>
      </c>
      <c r="D172" s="52">
        <v>3574</v>
      </c>
      <c r="E172" s="52">
        <v>3737</v>
      </c>
      <c r="F172" s="52">
        <v>4230</v>
      </c>
      <c r="G172" s="52">
        <v>5280</v>
      </c>
      <c r="H172" s="52">
        <v>7030</v>
      </c>
      <c r="I172" s="52">
        <v>7502</v>
      </c>
      <c r="J172" s="52">
        <v>11374</v>
      </c>
      <c r="K172" s="52">
        <v>14591</v>
      </c>
      <c r="L172" s="52">
        <v>16258</v>
      </c>
      <c r="M172" s="52">
        <v>16929</v>
      </c>
      <c r="N172" s="52">
        <v>14473</v>
      </c>
      <c r="O172" s="52">
        <v>16536</v>
      </c>
      <c r="P172" s="52">
        <v>13847</v>
      </c>
      <c r="Q172" s="52">
        <v>16684</v>
      </c>
      <c r="R172" s="52">
        <v>18104</v>
      </c>
      <c r="S172" s="52">
        <v>21597</v>
      </c>
      <c r="T172" s="52">
        <v>19637</v>
      </c>
      <c r="U172" s="52">
        <v>20453</v>
      </c>
      <c r="V172" s="52">
        <v>17373</v>
      </c>
      <c r="W172" s="52">
        <v>16523</v>
      </c>
      <c r="X172" s="52">
        <v>14315</v>
      </c>
      <c r="Y172" s="52">
        <v>14472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27235</v>
      </c>
      <c r="D177" s="36">
        <v>27307</v>
      </c>
      <c r="E177" s="36">
        <v>27833</v>
      </c>
      <c r="F177" s="36">
        <v>29327</v>
      </c>
      <c r="G177" s="36">
        <v>32316</v>
      </c>
      <c r="H177" s="36">
        <v>37272</v>
      </c>
      <c r="I177" s="36">
        <v>28306</v>
      </c>
      <c r="J177" s="36">
        <v>31957</v>
      </c>
      <c r="K177" s="36">
        <v>40847</v>
      </c>
      <c r="L177" s="36">
        <v>42638</v>
      </c>
      <c r="M177" s="36">
        <v>40947</v>
      </c>
      <c r="N177" s="36">
        <v>38983</v>
      </c>
      <c r="O177" s="36">
        <v>35744</v>
      </c>
      <c r="P177" s="36">
        <v>26035</v>
      </c>
      <c r="Q177" s="36">
        <v>29264</v>
      </c>
      <c r="R177" s="36">
        <v>31535</v>
      </c>
      <c r="S177" s="36">
        <v>35639</v>
      </c>
      <c r="T177" s="36">
        <v>34218</v>
      </c>
      <c r="U177" s="36">
        <v>31004</v>
      </c>
      <c r="V177" s="36">
        <v>26981</v>
      </c>
      <c r="W177" s="36">
        <v>22986</v>
      </c>
      <c r="X177" s="36">
        <v>19335</v>
      </c>
      <c r="Y177" s="36">
        <v>19781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28806</v>
      </c>
      <c r="D5" s="52">
        <v>17367</v>
      </c>
      <c r="E5" s="52">
        <v>42509</v>
      </c>
      <c r="F5" s="52">
        <v>53042</v>
      </c>
      <c r="G5" s="52">
        <v>54369</v>
      </c>
      <c r="H5" s="52">
        <v>83246</v>
      </c>
      <c r="I5" s="52">
        <v>91908</v>
      </c>
      <c r="J5" s="52">
        <v>100037</v>
      </c>
      <c r="K5" s="52">
        <v>120504</v>
      </c>
      <c r="L5" s="52">
        <v>106032</v>
      </c>
      <c r="M5" s="52">
        <v>83031</v>
      </c>
      <c r="N5" s="52">
        <v>46261</v>
      </c>
      <c r="O5" s="52">
        <v>2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29116</v>
      </c>
      <c r="X5" s="52">
        <v>56393</v>
      </c>
      <c r="Y5" s="52">
        <v>73104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2264</v>
      </c>
      <c r="D8" s="52">
        <v>2089</v>
      </c>
      <c r="E8" s="52">
        <v>1410</v>
      </c>
      <c r="F8" s="52">
        <v>2288</v>
      </c>
      <c r="G8" s="52">
        <v>3217</v>
      </c>
      <c r="H8" s="52">
        <v>5753</v>
      </c>
      <c r="I8" s="52">
        <v>5298</v>
      </c>
      <c r="J8" s="52">
        <v>5532</v>
      </c>
      <c r="K8" s="52">
        <v>5873</v>
      </c>
      <c r="L8" s="52">
        <v>7152</v>
      </c>
      <c r="M8" s="52">
        <v>7220</v>
      </c>
      <c r="N8" s="52">
        <v>6490</v>
      </c>
      <c r="O8" s="52">
        <v>4682</v>
      </c>
      <c r="P8" s="52">
        <v>1639</v>
      </c>
      <c r="Q8" s="52">
        <v>839</v>
      </c>
      <c r="R8" s="52">
        <v>588</v>
      </c>
      <c r="S8" s="52">
        <v>587</v>
      </c>
      <c r="T8" s="52">
        <v>576</v>
      </c>
      <c r="U8" s="52">
        <v>474</v>
      </c>
      <c r="V8" s="52">
        <v>446</v>
      </c>
      <c r="W8" s="52">
        <v>537</v>
      </c>
      <c r="X8" s="52">
        <v>2312</v>
      </c>
      <c r="Y8" s="52">
        <v>8649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10354</v>
      </c>
      <c r="D11" s="52">
        <v>4835</v>
      </c>
      <c r="E11" s="52">
        <v>11281</v>
      </c>
      <c r="F11" s="52">
        <v>14375</v>
      </c>
      <c r="G11" s="52">
        <v>14366</v>
      </c>
      <c r="H11" s="52">
        <v>15336</v>
      </c>
      <c r="I11" s="52">
        <v>8043</v>
      </c>
      <c r="J11" s="52">
        <v>9067</v>
      </c>
      <c r="K11" s="52">
        <v>15103</v>
      </c>
      <c r="L11" s="52">
        <v>13143</v>
      </c>
      <c r="M11" s="52">
        <v>12992</v>
      </c>
      <c r="N11" s="52">
        <v>7953</v>
      </c>
      <c r="O11" s="52">
        <v>4918</v>
      </c>
      <c r="P11" s="52">
        <v>8918</v>
      </c>
      <c r="Q11" s="52">
        <v>10113</v>
      </c>
      <c r="R11" s="52">
        <v>6296</v>
      </c>
      <c r="S11" s="52">
        <v>7161</v>
      </c>
      <c r="T11" s="52">
        <v>8988</v>
      </c>
      <c r="U11" s="52">
        <v>3200</v>
      </c>
      <c r="V11" s="52">
        <v>2325</v>
      </c>
      <c r="W11" s="52">
        <v>2526</v>
      </c>
      <c r="X11" s="52">
        <v>3273</v>
      </c>
      <c r="Y11" s="52">
        <v>1788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50</v>
      </c>
      <c r="D12" s="52">
        <v>24</v>
      </c>
      <c r="E12" s="52">
        <v>46</v>
      </c>
      <c r="F12" s="52">
        <v>121</v>
      </c>
      <c r="G12" s="52">
        <v>37</v>
      </c>
      <c r="H12" s="52">
        <v>129</v>
      </c>
      <c r="I12" s="52">
        <v>0</v>
      </c>
      <c r="J12" s="52">
        <v>158</v>
      </c>
      <c r="K12" s="52">
        <v>164</v>
      </c>
      <c r="L12" s="52">
        <v>90</v>
      </c>
      <c r="M12" s="52">
        <v>148</v>
      </c>
      <c r="N12" s="52">
        <v>45</v>
      </c>
      <c r="O12" s="52">
        <v>15</v>
      </c>
      <c r="P12" s="52">
        <v>247</v>
      </c>
      <c r="Q12" s="52">
        <v>0</v>
      </c>
      <c r="R12" s="52">
        <v>242</v>
      </c>
      <c r="S12" s="52">
        <v>0</v>
      </c>
      <c r="T12" s="52">
        <v>206</v>
      </c>
      <c r="U12" s="52">
        <v>31</v>
      </c>
      <c r="V12" s="52">
        <v>56</v>
      </c>
      <c r="W12" s="52">
        <v>0</v>
      </c>
      <c r="X12" s="52">
        <v>49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51883</v>
      </c>
      <c r="D15" s="52">
        <v>48306</v>
      </c>
      <c r="E15" s="52">
        <v>38848</v>
      </c>
      <c r="F15" s="52">
        <v>79148</v>
      </c>
      <c r="G15" s="52">
        <v>65246</v>
      </c>
      <c r="H15" s="52">
        <v>79974</v>
      </c>
      <c r="I15" s="52">
        <v>42555</v>
      </c>
      <c r="J15" s="52">
        <v>49694</v>
      </c>
      <c r="K15" s="52">
        <v>32099</v>
      </c>
      <c r="L15" s="52">
        <v>72934</v>
      </c>
      <c r="M15" s="52">
        <v>30058</v>
      </c>
      <c r="N15" s="52">
        <v>43443</v>
      </c>
      <c r="O15" s="52">
        <v>12323</v>
      </c>
      <c r="P15" s="52">
        <v>5283</v>
      </c>
      <c r="Q15" s="52">
        <v>7066</v>
      </c>
      <c r="R15" s="52">
        <v>10948</v>
      </c>
      <c r="S15" s="52">
        <v>19316</v>
      </c>
      <c r="T15" s="52">
        <v>14658</v>
      </c>
      <c r="U15" s="52">
        <v>5269</v>
      </c>
      <c r="V15" s="52">
        <v>8911</v>
      </c>
      <c r="W15" s="52">
        <v>0</v>
      </c>
      <c r="X15" s="52">
        <v>22537</v>
      </c>
      <c r="Y15" s="52">
        <v>31387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28067</v>
      </c>
      <c r="D16" s="52">
        <v>25920</v>
      </c>
      <c r="E16" s="52">
        <v>55216</v>
      </c>
      <c r="F16" s="52">
        <v>25412</v>
      </c>
      <c r="G16" s="52">
        <v>46976</v>
      </c>
      <c r="H16" s="52">
        <v>70725</v>
      </c>
      <c r="I16" s="52">
        <v>66931</v>
      </c>
      <c r="J16" s="52">
        <v>61135</v>
      </c>
      <c r="K16" s="52">
        <v>105645</v>
      </c>
      <c r="L16" s="52">
        <v>58593</v>
      </c>
      <c r="M16" s="52">
        <v>92929</v>
      </c>
      <c r="N16" s="52">
        <v>57897</v>
      </c>
      <c r="O16" s="52">
        <v>37487</v>
      </c>
      <c r="P16" s="52">
        <v>49536</v>
      </c>
      <c r="Q16" s="52">
        <v>62214</v>
      </c>
      <c r="R16" s="52">
        <v>60247</v>
      </c>
      <c r="S16" s="52">
        <v>52132</v>
      </c>
      <c r="T16" s="52">
        <v>37864</v>
      </c>
      <c r="U16" s="52">
        <v>23626</v>
      </c>
      <c r="V16" s="52">
        <v>14663</v>
      </c>
      <c r="W16" s="52">
        <v>43516</v>
      </c>
      <c r="X16" s="52">
        <v>40954</v>
      </c>
      <c r="Y16" s="52">
        <v>48766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90353</v>
      </c>
      <c r="D22" s="36">
        <v>79085</v>
      </c>
      <c r="E22" s="36">
        <v>105393</v>
      </c>
      <c r="F22" s="36">
        <v>119056</v>
      </c>
      <c r="G22" s="36">
        <v>126628</v>
      </c>
      <c r="H22" s="36">
        <v>166171</v>
      </c>
      <c r="I22" s="36">
        <v>117528</v>
      </c>
      <c r="J22" s="36">
        <v>120057</v>
      </c>
      <c r="K22" s="36">
        <v>153019</v>
      </c>
      <c r="L22" s="36">
        <v>144762</v>
      </c>
      <c r="M22" s="36">
        <v>136117</v>
      </c>
      <c r="N22" s="36">
        <v>109350</v>
      </c>
      <c r="O22" s="36">
        <v>54733</v>
      </c>
      <c r="P22" s="36">
        <v>64006</v>
      </c>
      <c r="Q22" s="36">
        <v>79407</v>
      </c>
      <c r="R22" s="36">
        <v>77738</v>
      </c>
      <c r="S22" s="36">
        <v>78613</v>
      </c>
      <c r="T22" s="36">
        <v>61728</v>
      </c>
      <c r="U22" s="36">
        <v>32129</v>
      </c>
      <c r="V22" s="36">
        <v>25941</v>
      </c>
      <c r="W22" s="36">
        <v>46045</v>
      </c>
      <c r="X22" s="36">
        <v>66822</v>
      </c>
      <c r="Y22" s="36">
        <v>81937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42840</v>
      </c>
      <c r="D26" s="52">
        <v>41730</v>
      </c>
      <c r="E26" s="52">
        <v>42902</v>
      </c>
      <c r="F26" s="52">
        <v>48981</v>
      </c>
      <c r="G26" s="52">
        <v>51385</v>
      </c>
      <c r="H26" s="52">
        <v>48024</v>
      </c>
      <c r="I26" s="52">
        <v>40264</v>
      </c>
      <c r="J26" s="52">
        <v>50372</v>
      </c>
      <c r="K26" s="52">
        <v>56099</v>
      </c>
      <c r="L26" s="52">
        <v>71311</v>
      </c>
      <c r="M26" s="52">
        <v>58022</v>
      </c>
      <c r="N26" s="52">
        <v>57886</v>
      </c>
      <c r="O26" s="52">
        <v>56742</v>
      </c>
      <c r="P26" s="52">
        <v>16862</v>
      </c>
      <c r="Q26" s="52">
        <v>26891</v>
      </c>
      <c r="R26" s="52">
        <v>46557</v>
      </c>
      <c r="S26" s="52">
        <v>51080</v>
      </c>
      <c r="T26" s="52">
        <v>72775</v>
      </c>
      <c r="U26" s="52">
        <v>73559</v>
      </c>
      <c r="V26" s="52">
        <v>67006</v>
      </c>
      <c r="W26" s="52">
        <v>28649</v>
      </c>
      <c r="X26" s="52">
        <v>36003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1563</v>
      </c>
      <c r="D29" s="52">
        <v>1527</v>
      </c>
      <c r="E29" s="52">
        <v>1968</v>
      </c>
      <c r="F29" s="52">
        <v>2608</v>
      </c>
      <c r="G29" s="52">
        <v>3021</v>
      </c>
      <c r="H29" s="52">
        <v>4519</v>
      </c>
      <c r="I29" s="52">
        <v>3224</v>
      </c>
      <c r="J29" s="52">
        <v>2864</v>
      </c>
      <c r="K29" s="52">
        <v>2872</v>
      </c>
      <c r="L29" s="52">
        <v>3873</v>
      </c>
      <c r="M29" s="52">
        <v>4311</v>
      </c>
      <c r="N29" s="52">
        <v>4719</v>
      </c>
      <c r="O29" s="52">
        <v>4766</v>
      </c>
      <c r="P29" s="52">
        <v>3676</v>
      </c>
      <c r="Q29" s="52">
        <v>2666</v>
      </c>
      <c r="R29" s="52">
        <v>2175</v>
      </c>
      <c r="S29" s="52">
        <v>3324</v>
      </c>
      <c r="T29" s="52">
        <v>4218</v>
      </c>
      <c r="U29" s="52">
        <v>4930</v>
      </c>
      <c r="V29" s="52">
        <v>6064</v>
      </c>
      <c r="W29" s="52">
        <v>5545</v>
      </c>
      <c r="X29" s="52">
        <v>4579</v>
      </c>
      <c r="Y29" s="52">
        <v>4952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9583</v>
      </c>
      <c r="D31" s="52">
        <v>5055</v>
      </c>
      <c r="E31" s="52">
        <v>9089</v>
      </c>
      <c r="F31" s="52">
        <v>11332</v>
      </c>
      <c r="G31" s="52">
        <v>11565</v>
      </c>
      <c r="H31" s="52">
        <v>9974</v>
      </c>
      <c r="I31" s="52">
        <v>4501</v>
      </c>
      <c r="J31" s="52">
        <v>5787</v>
      </c>
      <c r="K31" s="52">
        <v>9472</v>
      </c>
      <c r="L31" s="52">
        <v>10169</v>
      </c>
      <c r="M31" s="52">
        <v>9580</v>
      </c>
      <c r="N31" s="52">
        <v>7442</v>
      </c>
      <c r="O31" s="52">
        <v>9189</v>
      </c>
      <c r="P31" s="52">
        <v>8906</v>
      </c>
      <c r="Q31" s="52">
        <v>9759</v>
      </c>
      <c r="R31" s="52">
        <v>8206</v>
      </c>
      <c r="S31" s="52">
        <v>9830</v>
      </c>
      <c r="T31" s="52">
        <v>18833</v>
      </c>
      <c r="U31" s="52">
        <v>12251</v>
      </c>
      <c r="V31" s="52">
        <v>10058</v>
      </c>
      <c r="W31" s="52">
        <v>3799</v>
      </c>
      <c r="X31" s="52">
        <v>3556</v>
      </c>
      <c r="Y31" s="52">
        <v>677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46</v>
      </c>
      <c r="D32" s="52">
        <v>24</v>
      </c>
      <c r="E32" s="52">
        <v>37</v>
      </c>
      <c r="F32" s="52">
        <v>95</v>
      </c>
      <c r="G32" s="52">
        <v>31</v>
      </c>
      <c r="H32" s="52">
        <v>82</v>
      </c>
      <c r="I32" s="52">
        <v>0</v>
      </c>
      <c r="J32" s="52">
        <v>99</v>
      </c>
      <c r="K32" s="52">
        <v>103</v>
      </c>
      <c r="L32" s="52">
        <v>69</v>
      </c>
      <c r="M32" s="52">
        <v>111</v>
      </c>
      <c r="N32" s="52">
        <v>45</v>
      </c>
      <c r="O32" s="52">
        <v>26</v>
      </c>
      <c r="P32" s="52">
        <v>246</v>
      </c>
      <c r="Q32" s="52">
        <v>0</v>
      </c>
      <c r="R32" s="52">
        <v>308</v>
      </c>
      <c r="S32" s="52">
        <v>0</v>
      </c>
      <c r="T32" s="52">
        <v>438</v>
      </c>
      <c r="U32" s="52">
        <v>119</v>
      </c>
      <c r="V32" s="52">
        <v>239</v>
      </c>
      <c r="W32" s="52">
        <v>0</v>
      </c>
      <c r="X32" s="52">
        <v>43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48016</v>
      </c>
      <c r="D35" s="52">
        <v>50490</v>
      </c>
      <c r="E35" s="52">
        <v>31297</v>
      </c>
      <c r="F35" s="52">
        <v>62410</v>
      </c>
      <c r="G35" s="52">
        <v>52536</v>
      </c>
      <c r="H35" s="52">
        <v>52010</v>
      </c>
      <c r="I35" s="52">
        <v>23807</v>
      </c>
      <c r="J35" s="52">
        <v>31700</v>
      </c>
      <c r="K35" s="52">
        <v>20142</v>
      </c>
      <c r="L35" s="52">
        <v>56438</v>
      </c>
      <c r="M35" s="52">
        <v>22168</v>
      </c>
      <c r="N35" s="52">
        <v>40639</v>
      </c>
      <c r="O35" s="52">
        <v>23020</v>
      </c>
      <c r="P35" s="52">
        <v>5266</v>
      </c>
      <c r="Q35" s="52">
        <v>6814</v>
      </c>
      <c r="R35" s="52">
        <v>14260</v>
      </c>
      <c r="S35" s="52">
        <v>26512</v>
      </c>
      <c r="T35" s="52">
        <v>30719</v>
      </c>
      <c r="U35" s="52">
        <v>20166</v>
      </c>
      <c r="V35" s="52">
        <v>38496</v>
      </c>
      <c r="W35" s="52">
        <v>0</v>
      </c>
      <c r="X35" s="52">
        <v>24382</v>
      </c>
      <c r="Y35" s="52">
        <v>11920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25977</v>
      </c>
      <c r="D36" s="52">
        <v>27095</v>
      </c>
      <c r="E36" s="52">
        <v>44483</v>
      </c>
      <c r="F36" s="52">
        <v>20039</v>
      </c>
      <c r="G36" s="52">
        <v>37823</v>
      </c>
      <c r="H36" s="52">
        <v>45997</v>
      </c>
      <c r="I36" s="52">
        <v>37451</v>
      </c>
      <c r="J36" s="52">
        <v>38996</v>
      </c>
      <c r="K36" s="52">
        <v>66280</v>
      </c>
      <c r="L36" s="52">
        <v>45336</v>
      </c>
      <c r="M36" s="52">
        <v>68548</v>
      </c>
      <c r="N36" s="52">
        <v>54164</v>
      </c>
      <c r="O36" s="52">
        <v>70015</v>
      </c>
      <c r="P36" s="52">
        <v>49442</v>
      </c>
      <c r="Q36" s="52">
        <v>60022</v>
      </c>
      <c r="R36" s="52">
        <v>78485</v>
      </c>
      <c r="S36" s="52">
        <v>71562</v>
      </c>
      <c r="T36" s="52">
        <v>79366</v>
      </c>
      <c r="U36" s="52">
        <v>90354</v>
      </c>
      <c r="V36" s="52">
        <v>63363</v>
      </c>
      <c r="W36" s="52">
        <v>65549</v>
      </c>
      <c r="X36" s="52">
        <v>44324</v>
      </c>
      <c r="Y36" s="52">
        <v>18540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83622</v>
      </c>
      <c r="D41" s="36">
        <v>82664</v>
      </c>
      <c r="E41" s="36">
        <v>84905</v>
      </c>
      <c r="F41" s="36">
        <v>93882</v>
      </c>
      <c r="G41" s="36">
        <v>101955</v>
      </c>
      <c r="H41" s="36">
        <v>108062</v>
      </c>
      <c r="I41" s="36">
        <v>65762</v>
      </c>
      <c r="J41" s="36">
        <v>76591</v>
      </c>
      <c r="K41" s="36">
        <v>95999</v>
      </c>
      <c r="L41" s="36">
        <v>112005</v>
      </c>
      <c r="M41" s="36">
        <v>100415</v>
      </c>
      <c r="N41" s="36">
        <v>102317</v>
      </c>
      <c r="O41" s="36">
        <v>102235</v>
      </c>
      <c r="P41" s="36">
        <v>63870</v>
      </c>
      <c r="Q41" s="36">
        <v>76607</v>
      </c>
      <c r="R41" s="36">
        <v>101269</v>
      </c>
      <c r="S41" s="36">
        <v>107920</v>
      </c>
      <c r="T41" s="36">
        <v>129386</v>
      </c>
      <c r="U41" s="36">
        <v>122916</v>
      </c>
      <c r="V41" s="36">
        <v>112172</v>
      </c>
      <c r="W41" s="36">
        <v>69343</v>
      </c>
      <c r="X41" s="36">
        <v>72334</v>
      </c>
      <c r="Y41" s="36">
        <v>31144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859797</v>
      </c>
      <c r="D45" s="52">
        <v>653117</v>
      </c>
      <c r="E45" s="52">
        <v>677663</v>
      </c>
      <c r="F45" s="52">
        <v>630618</v>
      </c>
      <c r="G45" s="52">
        <v>659410</v>
      </c>
      <c r="H45" s="52">
        <v>744622</v>
      </c>
      <c r="I45" s="52">
        <v>482287</v>
      </c>
      <c r="J45" s="52">
        <v>777344</v>
      </c>
      <c r="K45" s="52">
        <v>679702</v>
      </c>
      <c r="L45" s="52">
        <v>842239</v>
      </c>
      <c r="M45" s="52">
        <v>892148</v>
      </c>
      <c r="N45" s="52">
        <v>1236038</v>
      </c>
      <c r="O45" s="52">
        <v>1249709</v>
      </c>
      <c r="P45" s="52">
        <v>455592</v>
      </c>
      <c r="Q45" s="52">
        <v>212288</v>
      </c>
      <c r="R45" s="52">
        <v>130889</v>
      </c>
      <c r="S45" s="52">
        <v>434440</v>
      </c>
      <c r="T45" s="52">
        <v>515343</v>
      </c>
      <c r="U45" s="52">
        <v>640413</v>
      </c>
      <c r="V45" s="52">
        <v>353951</v>
      </c>
      <c r="W45" s="52">
        <v>281330</v>
      </c>
      <c r="X45" s="52">
        <v>687200</v>
      </c>
      <c r="Y45" s="52">
        <v>938255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35623</v>
      </c>
      <c r="D48" s="52">
        <v>34045</v>
      </c>
      <c r="E48" s="52">
        <v>35609</v>
      </c>
      <c r="F48" s="52">
        <v>40632</v>
      </c>
      <c r="G48" s="52">
        <v>43627</v>
      </c>
      <c r="H48" s="52">
        <v>64048</v>
      </c>
      <c r="I48" s="52">
        <v>45272</v>
      </c>
      <c r="J48" s="52">
        <v>42558</v>
      </c>
      <c r="K48" s="52">
        <v>39896</v>
      </c>
      <c r="L48" s="52">
        <v>52349</v>
      </c>
      <c r="M48" s="52">
        <v>55372</v>
      </c>
      <c r="N48" s="52">
        <v>69180</v>
      </c>
      <c r="O48" s="52">
        <v>87935</v>
      </c>
      <c r="P48" s="52">
        <v>77635</v>
      </c>
      <c r="Q48" s="52">
        <v>55388</v>
      </c>
      <c r="R48" s="52">
        <v>30997</v>
      </c>
      <c r="S48" s="52">
        <v>23052</v>
      </c>
      <c r="T48" s="52">
        <v>30018</v>
      </c>
      <c r="U48" s="52">
        <v>41781</v>
      </c>
      <c r="V48" s="52">
        <v>49862</v>
      </c>
      <c r="W48" s="52">
        <v>42860</v>
      </c>
      <c r="X48" s="52">
        <v>42017</v>
      </c>
      <c r="Y48" s="52">
        <v>115155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734298</v>
      </c>
      <c r="D50" s="52">
        <v>577789</v>
      </c>
      <c r="E50" s="52">
        <v>587568</v>
      </c>
      <c r="F50" s="52">
        <v>555668</v>
      </c>
      <c r="G50" s="52">
        <v>576009</v>
      </c>
      <c r="H50" s="52">
        <v>649914</v>
      </c>
      <c r="I50" s="52">
        <v>469165</v>
      </c>
      <c r="J50" s="52">
        <v>742890</v>
      </c>
      <c r="K50" s="52">
        <v>685710</v>
      </c>
      <c r="L50" s="52">
        <v>859310</v>
      </c>
      <c r="M50" s="52">
        <v>712399</v>
      </c>
      <c r="N50" s="52">
        <v>857334</v>
      </c>
      <c r="O50" s="52">
        <v>464012</v>
      </c>
      <c r="P50" s="52">
        <v>131161</v>
      </c>
      <c r="Q50" s="52">
        <v>207233</v>
      </c>
      <c r="R50" s="52">
        <v>356552</v>
      </c>
      <c r="S50" s="52">
        <v>745672</v>
      </c>
      <c r="T50" s="52">
        <v>832343</v>
      </c>
      <c r="U50" s="52">
        <v>950728</v>
      </c>
      <c r="V50" s="52">
        <v>282502</v>
      </c>
      <c r="W50" s="52">
        <v>611435</v>
      </c>
      <c r="X50" s="52">
        <v>655434</v>
      </c>
      <c r="Y50" s="52">
        <v>968240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8224</v>
      </c>
      <c r="D51" s="52">
        <v>3014</v>
      </c>
      <c r="E51" s="52">
        <v>10668</v>
      </c>
      <c r="F51" s="52">
        <v>80</v>
      </c>
      <c r="G51" s="52">
        <v>8658</v>
      </c>
      <c r="H51" s="52">
        <v>13093</v>
      </c>
      <c r="I51" s="52">
        <v>0</v>
      </c>
      <c r="J51" s="52">
        <v>10450</v>
      </c>
      <c r="K51" s="52">
        <v>7033</v>
      </c>
      <c r="L51" s="52">
        <v>0</v>
      </c>
      <c r="M51" s="52">
        <v>4999</v>
      </c>
      <c r="N51" s="52">
        <v>11930</v>
      </c>
      <c r="O51" s="52">
        <v>0</v>
      </c>
      <c r="P51" s="52">
        <v>23963</v>
      </c>
      <c r="Q51" s="52">
        <v>607</v>
      </c>
      <c r="R51" s="52">
        <v>5899</v>
      </c>
      <c r="S51" s="52">
        <v>10075</v>
      </c>
      <c r="T51" s="52">
        <v>5539</v>
      </c>
      <c r="U51" s="52">
        <v>35510</v>
      </c>
      <c r="V51" s="52">
        <v>21570</v>
      </c>
      <c r="W51" s="52">
        <v>0</v>
      </c>
      <c r="X51" s="52">
        <v>0</v>
      </c>
      <c r="Y51" s="52">
        <v>845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139342</v>
      </c>
      <c r="D54" s="52">
        <v>110734</v>
      </c>
      <c r="E54" s="52">
        <v>74309</v>
      </c>
      <c r="F54" s="52">
        <v>137977</v>
      </c>
      <c r="G54" s="52">
        <v>113547</v>
      </c>
      <c r="H54" s="52">
        <v>118642</v>
      </c>
      <c r="I54" s="52">
        <v>32805</v>
      </c>
      <c r="J54" s="52">
        <v>61355</v>
      </c>
      <c r="K54" s="52">
        <v>36007</v>
      </c>
      <c r="L54" s="52">
        <v>77225</v>
      </c>
      <c r="M54" s="52">
        <v>81280</v>
      </c>
      <c r="N54" s="52">
        <v>223755</v>
      </c>
      <c r="O54" s="52">
        <v>232088</v>
      </c>
      <c r="P54" s="52">
        <v>43235</v>
      </c>
      <c r="Q54" s="52">
        <v>20447</v>
      </c>
      <c r="R54" s="52">
        <v>0</v>
      </c>
      <c r="S54" s="52">
        <v>0</v>
      </c>
      <c r="T54" s="52">
        <v>0</v>
      </c>
      <c r="U54" s="52">
        <v>0</v>
      </c>
      <c r="V54" s="52">
        <v>153530</v>
      </c>
      <c r="W54" s="52">
        <v>0</v>
      </c>
      <c r="X54" s="52">
        <v>63273</v>
      </c>
      <c r="Y54" s="52">
        <v>8110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75384</v>
      </c>
      <c r="D55" s="52">
        <v>59422</v>
      </c>
      <c r="E55" s="52">
        <v>105616</v>
      </c>
      <c r="F55" s="52">
        <v>44300</v>
      </c>
      <c r="G55" s="52">
        <v>81751</v>
      </c>
      <c r="H55" s="52">
        <v>104930</v>
      </c>
      <c r="I55" s="52">
        <v>51593</v>
      </c>
      <c r="J55" s="52">
        <v>75477</v>
      </c>
      <c r="K55" s="52">
        <v>118487</v>
      </c>
      <c r="L55" s="52">
        <v>62046</v>
      </c>
      <c r="M55" s="52">
        <v>251215</v>
      </c>
      <c r="N55" s="52">
        <v>298167</v>
      </c>
      <c r="O55" s="52">
        <v>705654</v>
      </c>
      <c r="P55" s="52">
        <v>405324</v>
      </c>
      <c r="Q55" s="52">
        <v>179924</v>
      </c>
      <c r="R55" s="52">
        <v>0</v>
      </c>
      <c r="S55" s="52">
        <v>0</v>
      </c>
      <c r="T55" s="52">
        <v>0</v>
      </c>
      <c r="U55" s="52">
        <v>0</v>
      </c>
      <c r="V55" s="52">
        <v>252619</v>
      </c>
      <c r="W55" s="52">
        <v>40124</v>
      </c>
      <c r="X55" s="52">
        <v>114967</v>
      </c>
      <c r="Y55" s="52">
        <v>12593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1798305</v>
      </c>
      <c r="D60" s="36">
        <v>1594926</v>
      </c>
      <c r="E60" s="36">
        <v>1642243</v>
      </c>
      <c r="F60" s="36">
        <v>1655603</v>
      </c>
      <c r="G60" s="36">
        <v>1800638</v>
      </c>
      <c r="H60" s="36">
        <v>2076645</v>
      </c>
      <c r="I60" s="36">
        <v>973833</v>
      </c>
      <c r="J60" s="36">
        <v>1217402</v>
      </c>
      <c r="K60" s="36">
        <v>1337525</v>
      </c>
      <c r="L60" s="36">
        <v>1438071</v>
      </c>
      <c r="M60" s="36">
        <v>1490498</v>
      </c>
      <c r="N60" s="36">
        <v>1829960</v>
      </c>
      <c r="O60" s="36">
        <v>1872670</v>
      </c>
      <c r="P60" s="36">
        <v>1126671</v>
      </c>
      <c r="Q60" s="36">
        <v>902408</v>
      </c>
      <c r="R60" s="36">
        <v>927027</v>
      </c>
      <c r="S60" s="36">
        <v>1252846</v>
      </c>
      <c r="T60" s="36">
        <v>1392825</v>
      </c>
      <c r="U60" s="36">
        <v>1515253</v>
      </c>
      <c r="V60" s="36">
        <v>1188236</v>
      </c>
      <c r="W60" s="36">
        <v>918277</v>
      </c>
      <c r="X60" s="36">
        <v>1058086</v>
      </c>
      <c r="Y60" s="36">
        <v>1275169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1534691</v>
      </c>
      <c r="D64" s="52">
        <v>1562190</v>
      </c>
      <c r="E64" s="52">
        <v>1514959</v>
      </c>
      <c r="F64" s="52">
        <v>1308703</v>
      </c>
      <c r="G64" s="52">
        <v>1250235</v>
      </c>
      <c r="H64" s="52">
        <v>1315846</v>
      </c>
      <c r="I64" s="52">
        <v>1344137</v>
      </c>
      <c r="J64" s="52">
        <v>1720317</v>
      </c>
      <c r="K64" s="52">
        <v>1568530</v>
      </c>
      <c r="L64" s="52">
        <v>1688246</v>
      </c>
      <c r="M64" s="52">
        <v>1064030</v>
      </c>
      <c r="N64" s="52">
        <v>1679949</v>
      </c>
      <c r="O64" s="52">
        <v>1228984</v>
      </c>
      <c r="P64" s="52">
        <v>880045</v>
      </c>
      <c r="Q64" s="52">
        <v>1744321</v>
      </c>
      <c r="R64" s="52">
        <v>2039887</v>
      </c>
      <c r="S64" s="52">
        <v>2062488</v>
      </c>
      <c r="T64" s="52">
        <v>1966770</v>
      </c>
      <c r="U64" s="52">
        <v>1591740</v>
      </c>
      <c r="V64" s="52">
        <v>1594697</v>
      </c>
      <c r="W64" s="52">
        <v>1467102</v>
      </c>
      <c r="X64" s="52">
        <v>1222847</v>
      </c>
      <c r="Y64" s="52">
        <v>684240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47182</v>
      </c>
      <c r="D67" s="52">
        <v>47022</v>
      </c>
      <c r="E67" s="52">
        <v>70275</v>
      </c>
      <c r="F67" s="52">
        <v>86370</v>
      </c>
      <c r="G67" s="52">
        <v>87990</v>
      </c>
      <c r="H67" s="52">
        <v>119488</v>
      </c>
      <c r="I67" s="52">
        <v>91641</v>
      </c>
      <c r="J67" s="52">
        <v>91052</v>
      </c>
      <c r="K67" s="52">
        <v>92117</v>
      </c>
      <c r="L67" s="52">
        <v>112472</v>
      </c>
      <c r="M67" s="52">
        <v>106656</v>
      </c>
      <c r="N67" s="52">
        <v>108828</v>
      </c>
      <c r="O67" s="52">
        <v>115404</v>
      </c>
      <c r="P67" s="52">
        <v>97737</v>
      </c>
      <c r="Q67" s="52">
        <v>94490</v>
      </c>
      <c r="R67" s="52">
        <v>111824</v>
      </c>
      <c r="S67" s="52">
        <v>158442</v>
      </c>
      <c r="T67" s="52">
        <v>164563</v>
      </c>
      <c r="U67" s="52">
        <v>154161</v>
      </c>
      <c r="V67" s="52">
        <v>151551</v>
      </c>
      <c r="W67" s="52">
        <v>135240</v>
      </c>
      <c r="X67" s="52">
        <v>148984</v>
      </c>
      <c r="Y67" s="52">
        <v>225435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1350653</v>
      </c>
      <c r="D69" s="52">
        <v>1689778</v>
      </c>
      <c r="E69" s="52">
        <v>1559892</v>
      </c>
      <c r="F69" s="52">
        <v>1308650</v>
      </c>
      <c r="G69" s="52">
        <v>1181241</v>
      </c>
      <c r="H69" s="52">
        <v>1297522</v>
      </c>
      <c r="I69" s="52">
        <v>1583330</v>
      </c>
      <c r="J69" s="52">
        <v>1364420</v>
      </c>
      <c r="K69" s="52">
        <v>1286967</v>
      </c>
      <c r="L69" s="52">
        <v>1422294</v>
      </c>
      <c r="M69" s="52">
        <v>1073003</v>
      </c>
      <c r="N69" s="52">
        <v>1608395</v>
      </c>
      <c r="O69" s="52">
        <v>1542779</v>
      </c>
      <c r="P69" s="52">
        <v>1096412</v>
      </c>
      <c r="Q69" s="52">
        <v>1832627</v>
      </c>
      <c r="R69" s="52">
        <v>1937261</v>
      </c>
      <c r="S69" s="52">
        <v>1981632</v>
      </c>
      <c r="T69" s="52">
        <v>1761772</v>
      </c>
      <c r="U69" s="52">
        <v>1483011</v>
      </c>
      <c r="V69" s="52">
        <v>1305430</v>
      </c>
      <c r="W69" s="52">
        <v>1792077</v>
      </c>
      <c r="X69" s="52">
        <v>1151926</v>
      </c>
      <c r="Y69" s="52">
        <v>422557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9169</v>
      </c>
      <c r="D70" s="52">
        <v>9085</v>
      </c>
      <c r="E70" s="52">
        <v>18280</v>
      </c>
      <c r="F70" s="52">
        <v>4219</v>
      </c>
      <c r="G70" s="52">
        <v>12916</v>
      </c>
      <c r="H70" s="52">
        <v>14359</v>
      </c>
      <c r="I70" s="52">
        <v>13149</v>
      </c>
      <c r="J70" s="52">
        <v>14574</v>
      </c>
      <c r="K70" s="52">
        <v>23379</v>
      </c>
      <c r="L70" s="52">
        <v>6999</v>
      </c>
      <c r="M70" s="52">
        <v>0</v>
      </c>
      <c r="N70" s="52">
        <v>20458</v>
      </c>
      <c r="O70" s="52">
        <v>17310</v>
      </c>
      <c r="P70" s="52">
        <v>46808</v>
      </c>
      <c r="Q70" s="52">
        <v>28978</v>
      </c>
      <c r="R70" s="52">
        <v>38282</v>
      </c>
      <c r="S70" s="52">
        <v>5012</v>
      </c>
      <c r="T70" s="52">
        <v>49021</v>
      </c>
      <c r="U70" s="52">
        <v>22173</v>
      </c>
      <c r="V70" s="52">
        <v>13667</v>
      </c>
      <c r="W70" s="52">
        <v>44276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146064</v>
      </c>
      <c r="D73" s="52">
        <v>0</v>
      </c>
      <c r="E73" s="52">
        <v>0</v>
      </c>
      <c r="F73" s="52">
        <v>2379</v>
      </c>
      <c r="G73" s="52">
        <v>44444</v>
      </c>
      <c r="H73" s="52">
        <v>42367</v>
      </c>
      <c r="I73" s="52">
        <v>0</v>
      </c>
      <c r="J73" s="52">
        <v>153050</v>
      </c>
      <c r="K73" s="52">
        <v>60310</v>
      </c>
      <c r="L73" s="52">
        <v>146605</v>
      </c>
      <c r="M73" s="52">
        <v>3435</v>
      </c>
      <c r="N73" s="52">
        <v>41507</v>
      </c>
      <c r="O73" s="52">
        <v>0</v>
      </c>
      <c r="P73" s="52">
        <v>0</v>
      </c>
      <c r="Q73" s="52">
        <v>0</v>
      </c>
      <c r="R73" s="52">
        <v>11063</v>
      </c>
      <c r="S73" s="52">
        <v>30046</v>
      </c>
      <c r="T73" s="52">
        <v>70380</v>
      </c>
      <c r="U73" s="52">
        <v>21139</v>
      </c>
      <c r="V73" s="52">
        <v>119134</v>
      </c>
      <c r="W73" s="52">
        <v>0</v>
      </c>
      <c r="X73" s="52">
        <v>27854</v>
      </c>
      <c r="Y73" s="52">
        <v>109413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79020</v>
      </c>
      <c r="D74" s="52">
        <v>0</v>
      </c>
      <c r="E74" s="52">
        <v>0</v>
      </c>
      <c r="F74" s="52">
        <v>763</v>
      </c>
      <c r="G74" s="52">
        <v>32000</v>
      </c>
      <c r="H74" s="52">
        <v>37470</v>
      </c>
      <c r="I74" s="52">
        <v>0</v>
      </c>
      <c r="J74" s="52">
        <v>188277</v>
      </c>
      <c r="K74" s="52">
        <v>198457</v>
      </c>
      <c r="L74" s="52">
        <v>117785</v>
      </c>
      <c r="M74" s="52">
        <v>10623</v>
      </c>
      <c r="N74" s="52">
        <v>55309</v>
      </c>
      <c r="O74" s="52">
        <v>1</v>
      </c>
      <c r="P74" s="52">
        <v>0</v>
      </c>
      <c r="Q74" s="52">
        <v>0</v>
      </c>
      <c r="R74" s="52">
        <v>60882</v>
      </c>
      <c r="S74" s="52">
        <v>81084</v>
      </c>
      <c r="T74" s="52">
        <v>181835</v>
      </c>
      <c r="U74" s="52">
        <v>94720</v>
      </c>
      <c r="V74" s="52">
        <v>196022</v>
      </c>
      <c r="W74" s="52">
        <v>0</v>
      </c>
      <c r="X74" s="52">
        <v>50618</v>
      </c>
      <c r="Y74" s="52">
        <v>169973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144190</v>
      </c>
      <c r="D78" s="52">
        <v>169024</v>
      </c>
      <c r="E78" s="52">
        <v>163660</v>
      </c>
      <c r="F78" s="52">
        <v>155260</v>
      </c>
      <c r="G78" s="52">
        <v>163492</v>
      </c>
      <c r="H78" s="52">
        <v>176086</v>
      </c>
      <c r="I78" s="52">
        <v>143580</v>
      </c>
      <c r="J78" s="52">
        <v>140112</v>
      </c>
      <c r="K78" s="52">
        <v>169324</v>
      </c>
      <c r="L78" s="52">
        <v>171959</v>
      </c>
      <c r="M78" s="52">
        <v>183832</v>
      </c>
      <c r="N78" s="52">
        <v>215664</v>
      </c>
      <c r="O78" s="52">
        <v>200127</v>
      </c>
      <c r="P78" s="52">
        <v>156406</v>
      </c>
      <c r="Q78" s="52">
        <v>145785</v>
      </c>
      <c r="R78" s="52">
        <v>166510</v>
      </c>
      <c r="S78" s="52">
        <v>235245</v>
      </c>
      <c r="T78" s="52">
        <v>278396</v>
      </c>
      <c r="U78" s="52">
        <v>299878</v>
      </c>
      <c r="V78" s="52">
        <v>229580</v>
      </c>
      <c r="W78" s="52">
        <v>183071</v>
      </c>
      <c r="X78" s="52">
        <v>60124</v>
      </c>
      <c r="Y78" s="52">
        <v>112818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2604575</v>
      </c>
      <c r="D79" s="36">
        <v>2612231</v>
      </c>
      <c r="E79" s="36">
        <v>2605383</v>
      </c>
      <c r="F79" s="36">
        <v>2502795</v>
      </c>
      <c r="G79" s="36">
        <v>2621698</v>
      </c>
      <c r="H79" s="36">
        <v>2980313</v>
      </c>
      <c r="I79" s="36">
        <v>2041067</v>
      </c>
      <c r="J79" s="36">
        <v>2475521</v>
      </c>
      <c r="K79" s="36">
        <v>2741034</v>
      </c>
      <c r="L79" s="36">
        <v>2826307</v>
      </c>
      <c r="M79" s="36">
        <v>2139352</v>
      </c>
      <c r="N79" s="36">
        <v>2679796</v>
      </c>
      <c r="O79" s="36">
        <v>2293455</v>
      </c>
      <c r="P79" s="36">
        <v>2108370</v>
      </c>
      <c r="Q79" s="36">
        <v>3085131</v>
      </c>
      <c r="R79" s="36">
        <v>3412411</v>
      </c>
      <c r="S79" s="36">
        <v>3273691</v>
      </c>
      <c r="T79" s="36">
        <v>3083417</v>
      </c>
      <c r="U79" s="36">
        <v>2591593</v>
      </c>
      <c r="V79" s="36">
        <v>2813335</v>
      </c>
      <c r="W79" s="36">
        <v>2690222</v>
      </c>
      <c r="X79" s="36">
        <v>2694694</v>
      </c>
      <c r="Y79" s="36">
        <v>2394224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219867</v>
      </c>
      <c r="D83" s="52">
        <v>468294</v>
      </c>
      <c r="E83" s="52">
        <v>492634</v>
      </c>
      <c r="F83" s="52">
        <v>482921</v>
      </c>
      <c r="G83" s="52">
        <v>596911</v>
      </c>
      <c r="H83" s="52">
        <v>794800</v>
      </c>
      <c r="I83" s="52">
        <v>858308</v>
      </c>
      <c r="J83" s="52">
        <v>619288</v>
      </c>
      <c r="K83" s="52">
        <v>411246</v>
      </c>
      <c r="L83" s="52">
        <v>563519</v>
      </c>
      <c r="M83" s="52">
        <v>474798</v>
      </c>
      <c r="N83" s="52">
        <v>522395</v>
      </c>
      <c r="O83" s="52">
        <v>376878</v>
      </c>
      <c r="P83" s="52">
        <v>0</v>
      </c>
      <c r="Q83" s="52">
        <v>7091</v>
      </c>
      <c r="R83" s="52">
        <v>175057</v>
      </c>
      <c r="S83" s="52">
        <v>558995</v>
      </c>
      <c r="T83" s="52">
        <v>706260</v>
      </c>
      <c r="U83" s="52">
        <v>727498</v>
      </c>
      <c r="V83" s="52">
        <v>764842</v>
      </c>
      <c r="W83" s="52">
        <v>955423</v>
      </c>
      <c r="X83" s="52">
        <v>798330</v>
      </c>
      <c r="Y83" s="52">
        <v>385293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7894</v>
      </c>
      <c r="D86" s="52">
        <v>8337</v>
      </c>
      <c r="E86" s="52">
        <v>16468</v>
      </c>
      <c r="F86" s="52">
        <v>26984</v>
      </c>
      <c r="G86" s="52">
        <v>31770</v>
      </c>
      <c r="H86" s="52">
        <v>54927</v>
      </c>
      <c r="I86" s="52">
        <v>50594</v>
      </c>
      <c r="J86" s="52">
        <v>44321</v>
      </c>
      <c r="K86" s="52">
        <v>37923</v>
      </c>
      <c r="L86" s="52">
        <v>36278</v>
      </c>
      <c r="M86" s="52">
        <v>34615</v>
      </c>
      <c r="N86" s="52">
        <v>39884</v>
      </c>
      <c r="O86" s="52">
        <v>41360</v>
      </c>
      <c r="P86" s="52">
        <v>28888</v>
      </c>
      <c r="Q86" s="52">
        <v>13949</v>
      </c>
      <c r="R86" s="52">
        <v>6073</v>
      </c>
      <c r="S86" s="52">
        <v>14194</v>
      </c>
      <c r="T86" s="52">
        <v>33363</v>
      </c>
      <c r="U86" s="52">
        <v>49286</v>
      </c>
      <c r="V86" s="52">
        <v>59520</v>
      </c>
      <c r="W86" s="52">
        <v>60634</v>
      </c>
      <c r="X86" s="52">
        <v>78085</v>
      </c>
      <c r="Y86" s="52">
        <v>124809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89086</v>
      </c>
      <c r="D88" s="52">
        <v>185782</v>
      </c>
      <c r="E88" s="52">
        <v>198859</v>
      </c>
      <c r="F88" s="52">
        <v>208650</v>
      </c>
      <c r="G88" s="52">
        <v>266204</v>
      </c>
      <c r="H88" s="52">
        <v>357810</v>
      </c>
      <c r="I88" s="52">
        <v>406394</v>
      </c>
      <c r="J88" s="52">
        <v>423400</v>
      </c>
      <c r="K88" s="52">
        <v>349453</v>
      </c>
      <c r="L88" s="52">
        <v>388333</v>
      </c>
      <c r="M88" s="52">
        <v>429653</v>
      </c>
      <c r="N88" s="52">
        <v>537426</v>
      </c>
      <c r="O88" s="52">
        <v>733636</v>
      </c>
      <c r="P88" s="52">
        <v>377955</v>
      </c>
      <c r="Q88" s="52">
        <v>291770</v>
      </c>
      <c r="R88" s="52">
        <v>295445</v>
      </c>
      <c r="S88" s="52">
        <v>282525</v>
      </c>
      <c r="T88" s="52">
        <v>362978</v>
      </c>
      <c r="U88" s="52">
        <v>368760</v>
      </c>
      <c r="V88" s="52">
        <v>522469</v>
      </c>
      <c r="W88" s="52">
        <v>452078</v>
      </c>
      <c r="X88" s="52">
        <v>439478</v>
      </c>
      <c r="Y88" s="52">
        <v>470344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489</v>
      </c>
      <c r="D89" s="52">
        <v>647</v>
      </c>
      <c r="E89" s="52">
        <v>1669</v>
      </c>
      <c r="F89" s="52">
        <v>567</v>
      </c>
      <c r="G89" s="52">
        <v>1377</v>
      </c>
      <c r="H89" s="52">
        <v>3026</v>
      </c>
      <c r="I89" s="52">
        <v>3234</v>
      </c>
      <c r="J89" s="52">
        <v>4295</v>
      </c>
      <c r="K89" s="52">
        <v>3059</v>
      </c>
      <c r="L89" s="52">
        <v>3704</v>
      </c>
      <c r="M89" s="52">
        <v>3888</v>
      </c>
      <c r="N89" s="52">
        <v>2562</v>
      </c>
      <c r="O89" s="52">
        <v>8964</v>
      </c>
      <c r="P89" s="52">
        <v>22974</v>
      </c>
      <c r="Q89" s="52">
        <v>3436</v>
      </c>
      <c r="R89" s="52">
        <v>0</v>
      </c>
      <c r="S89" s="52">
        <v>0</v>
      </c>
      <c r="T89" s="52">
        <v>14484</v>
      </c>
      <c r="U89" s="52">
        <v>685</v>
      </c>
      <c r="V89" s="52">
        <v>6714</v>
      </c>
      <c r="W89" s="52">
        <v>10310</v>
      </c>
      <c r="X89" s="52">
        <v>5579</v>
      </c>
      <c r="Y89" s="52">
        <v>3994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31685</v>
      </c>
      <c r="D92" s="52">
        <v>26207</v>
      </c>
      <c r="E92" s="52">
        <v>47387</v>
      </c>
      <c r="F92" s="52">
        <v>52605</v>
      </c>
      <c r="G92" s="52">
        <v>58457</v>
      </c>
      <c r="H92" s="52">
        <v>61015</v>
      </c>
      <c r="I92" s="52">
        <v>39209</v>
      </c>
      <c r="J92" s="52">
        <v>30043</v>
      </c>
      <c r="K92" s="52">
        <v>37425</v>
      </c>
      <c r="L92" s="52">
        <v>51071</v>
      </c>
      <c r="M92" s="52">
        <v>42219</v>
      </c>
      <c r="N92" s="52">
        <v>28750</v>
      </c>
      <c r="O92" s="52">
        <v>6055</v>
      </c>
      <c r="P92" s="52">
        <v>2917</v>
      </c>
      <c r="Q92" s="52">
        <v>8443</v>
      </c>
      <c r="R92" s="52">
        <v>12673</v>
      </c>
      <c r="S92" s="52">
        <v>51381</v>
      </c>
      <c r="T92" s="52">
        <v>79716</v>
      </c>
      <c r="U92" s="52">
        <v>56233</v>
      </c>
      <c r="V92" s="52">
        <v>30342</v>
      </c>
      <c r="W92" s="52">
        <v>30777</v>
      </c>
      <c r="X92" s="52">
        <v>22268</v>
      </c>
      <c r="Y92" s="52">
        <v>1921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152</v>
      </c>
      <c r="D93" s="52">
        <v>129</v>
      </c>
      <c r="E93" s="52">
        <v>194</v>
      </c>
      <c r="F93" s="52">
        <v>444</v>
      </c>
      <c r="G93" s="52">
        <v>156</v>
      </c>
      <c r="H93" s="52">
        <v>513</v>
      </c>
      <c r="I93" s="52">
        <v>0</v>
      </c>
      <c r="J93" s="52">
        <v>524</v>
      </c>
      <c r="K93" s="52">
        <v>408</v>
      </c>
      <c r="L93" s="52">
        <v>354</v>
      </c>
      <c r="M93" s="52">
        <v>487</v>
      </c>
      <c r="N93" s="52">
        <v>175</v>
      </c>
      <c r="O93" s="52">
        <v>17</v>
      </c>
      <c r="P93" s="52">
        <v>82</v>
      </c>
      <c r="Q93" s="52">
        <v>0</v>
      </c>
      <c r="R93" s="52">
        <v>490</v>
      </c>
      <c r="S93" s="52">
        <v>0</v>
      </c>
      <c r="T93" s="52">
        <v>1868</v>
      </c>
      <c r="U93" s="52">
        <v>590</v>
      </c>
      <c r="V93" s="52">
        <v>745</v>
      </c>
      <c r="W93" s="52">
        <v>0</v>
      </c>
      <c r="X93" s="52">
        <v>347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158766</v>
      </c>
      <c r="D96" s="52">
        <v>261771</v>
      </c>
      <c r="E96" s="52">
        <v>163160</v>
      </c>
      <c r="F96" s="52">
        <v>289667</v>
      </c>
      <c r="G96" s="52">
        <v>265502</v>
      </c>
      <c r="H96" s="52">
        <v>318161</v>
      </c>
      <c r="I96" s="52">
        <v>207378</v>
      </c>
      <c r="J96" s="52">
        <v>164614</v>
      </c>
      <c r="K96" s="52">
        <v>79536</v>
      </c>
      <c r="L96" s="52">
        <v>283323</v>
      </c>
      <c r="M96" s="52">
        <v>97708</v>
      </c>
      <c r="N96" s="52">
        <v>157037</v>
      </c>
      <c r="O96" s="52">
        <v>15166</v>
      </c>
      <c r="P96" s="52">
        <v>1728</v>
      </c>
      <c r="Q96" s="52">
        <v>5905</v>
      </c>
      <c r="R96" s="52">
        <v>22028</v>
      </c>
      <c r="S96" s="52">
        <v>138533</v>
      </c>
      <c r="T96" s="52">
        <v>129969</v>
      </c>
      <c r="U96" s="52">
        <v>92635</v>
      </c>
      <c r="V96" s="52">
        <v>116213</v>
      </c>
      <c r="W96" s="52">
        <v>0</v>
      </c>
      <c r="X96" s="52">
        <v>153141</v>
      </c>
      <c r="Y96" s="52">
        <v>33660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85891</v>
      </c>
      <c r="D97" s="52">
        <v>140470</v>
      </c>
      <c r="E97" s="52">
        <v>231896</v>
      </c>
      <c r="F97" s="52">
        <v>93006</v>
      </c>
      <c r="G97" s="52">
        <v>191155</v>
      </c>
      <c r="H97" s="52">
        <v>281385</v>
      </c>
      <c r="I97" s="52">
        <v>326156</v>
      </c>
      <c r="J97" s="52">
        <v>202503</v>
      </c>
      <c r="K97" s="52">
        <v>261728</v>
      </c>
      <c r="L97" s="52">
        <v>227630</v>
      </c>
      <c r="M97" s="52">
        <v>301986</v>
      </c>
      <c r="N97" s="52">
        <v>209265</v>
      </c>
      <c r="O97" s="52">
        <v>46122</v>
      </c>
      <c r="P97" s="52">
        <v>16209</v>
      </c>
      <c r="Q97" s="52">
        <v>51938</v>
      </c>
      <c r="R97" s="52">
        <v>121220</v>
      </c>
      <c r="S97" s="52">
        <v>373834</v>
      </c>
      <c r="T97" s="52">
        <v>335805</v>
      </c>
      <c r="U97" s="52">
        <v>415005</v>
      </c>
      <c r="V97" s="52">
        <v>191226</v>
      </c>
      <c r="W97" s="52">
        <v>529482</v>
      </c>
      <c r="X97" s="52">
        <v>278279</v>
      </c>
      <c r="Y97" s="52">
        <v>52300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425671</v>
      </c>
      <c r="D103" s="36">
        <v>674876</v>
      </c>
      <c r="E103" s="36">
        <v>705084</v>
      </c>
      <c r="F103" s="36">
        <v>713184</v>
      </c>
      <c r="G103" s="36">
        <v>864432</v>
      </c>
      <c r="H103" s="36">
        <v>1126931</v>
      </c>
      <c r="I103" s="36">
        <v>1044891</v>
      </c>
      <c r="J103" s="36">
        <v>856187</v>
      </c>
      <c r="K103" s="36">
        <v>788318</v>
      </c>
      <c r="L103" s="36">
        <v>1044067</v>
      </c>
      <c r="M103" s="36">
        <v>993622</v>
      </c>
      <c r="N103" s="36">
        <v>1081774</v>
      </c>
      <c r="O103" s="36">
        <v>994291</v>
      </c>
      <c r="P103" s="36">
        <v>648224</v>
      </c>
      <c r="Q103" s="36">
        <v>618060</v>
      </c>
      <c r="R103" s="36">
        <v>680411</v>
      </c>
      <c r="S103" s="36">
        <v>1006570</v>
      </c>
      <c r="T103" s="36">
        <v>1158466</v>
      </c>
      <c r="U103" s="36">
        <v>1122107</v>
      </c>
      <c r="V103" s="36">
        <v>1112021</v>
      </c>
      <c r="W103" s="36">
        <v>1211983</v>
      </c>
      <c r="X103" s="36">
        <v>1006412</v>
      </c>
      <c r="Y103" s="36">
        <v>712984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1883</v>
      </c>
      <c r="F107" s="52">
        <v>1391</v>
      </c>
      <c r="G107" s="52">
        <v>907</v>
      </c>
      <c r="H107" s="52">
        <v>658</v>
      </c>
      <c r="I107" s="52">
        <v>920</v>
      </c>
      <c r="J107" s="52">
        <v>1881</v>
      </c>
      <c r="K107" s="52">
        <v>3227</v>
      </c>
      <c r="L107" s="52">
        <v>4392</v>
      </c>
      <c r="M107" s="52">
        <v>3991</v>
      </c>
      <c r="N107" s="52">
        <v>3306</v>
      </c>
      <c r="O107" s="52">
        <v>1745</v>
      </c>
      <c r="P107" s="52">
        <v>2861</v>
      </c>
      <c r="Q107" s="52">
        <v>3084</v>
      </c>
      <c r="R107" s="52">
        <v>2269</v>
      </c>
      <c r="S107" s="52">
        <v>1013</v>
      </c>
      <c r="T107" s="52">
        <v>1795</v>
      </c>
      <c r="U107" s="52">
        <v>2182</v>
      </c>
      <c r="V107" s="52">
        <v>3610</v>
      </c>
      <c r="W107" s="52">
        <v>5754</v>
      </c>
      <c r="X107" s="52">
        <v>6435</v>
      </c>
      <c r="Y107" s="52">
        <v>4660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13</v>
      </c>
      <c r="F110" s="52">
        <v>57</v>
      </c>
      <c r="G110" s="52">
        <v>85</v>
      </c>
      <c r="H110" s="52">
        <v>83</v>
      </c>
      <c r="I110" s="52">
        <v>54</v>
      </c>
      <c r="J110" s="52">
        <v>70</v>
      </c>
      <c r="K110" s="52">
        <v>103</v>
      </c>
      <c r="L110" s="52">
        <v>187</v>
      </c>
      <c r="M110" s="52">
        <v>246</v>
      </c>
      <c r="N110" s="52">
        <v>284</v>
      </c>
      <c r="O110" s="52">
        <v>264</v>
      </c>
      <c r="P110" s="52">
        <v>170</v>
      </c>
      <c r="Q110" s="52">
        <v>208</v>
      </c>
      <c r="R110" s="52">
        <v>230</v>
      </c>
      <c r="S110" s="52">
        <v>214</v>
      </c>
      <c r="T110" s="52">
        <v>142</v>
      </c>
      <c r="U110" s="52">
        <v>125</v>
      </c>
      <c r="V110" s="52">
        <v>186</v>
      </c>
      <c r="W110" s="52">
        <v>247</v>
      </c>
      <c r="X110" s="52">
        <v>448</v>
      </c>
      <c r="Y110" s="52">
        <v>927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722</v>
      </c>
      <c r="F112" s="52">
        <v>530</v>
      </c>
      <c r="G112" s="52">
        <v>342</v>
      </c>
      <c r="H112" s="52">
        <v>245</v>
      </c>
      <c r="I112" s="52">
        <v>339</v>
      </c>
      <c r="J112" s="52">
        <v>698</v>
      </c>
      <c r="K112" s="52">
        <v>1191</v>
      </c>
      <c r="L112" s="52">
        <v>1692</v>
      </c>
      <c r="M112" s="52">
        <v>1704</v>
      </c>
      <c r="N112" s="52">
        <v>1718</v>
      </c>
      <c r="O112" s="52">
        <v>1274</v>
      </c>
      <c r="P112" s="52">
        <v>1525</v>
      </c>
      <c r="Q112" s="52">
        <v>1553</v>
      </c>
      <c r="R112" s="52">
        <v>701</v>
      </c>
      <c r="S112" s="52">
        <v>951</v>
      </c>
      <c r="T112" s="52">
        <v>1136</v>
      </c>
      <c r="U112" s="52">
        <v>1324</v>
      </c>
      <c r="V112" s="52">
        <v>1337</v>
      </c>
      <c r="W112" s="52">
        <v>1750</v>
      </c>
      <c r="X112" s="52">
        <v>2660</v>
      </c>
      <c r="Y112" s="52">
        <v>2161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2</v>
      </c>
      <c r="F113" s="52">
        <v>4</v>
      </c>
      <c r="G113" s="52">
        <v>1</v>
      </c>
      <c r="H113" s="52">
        <v>2</v>
      </c>
      <c r="I113" s="52">
        <v>0</v>
      </c>
      <c r="J113" s="52">
        <v>6</v>
      </c>
      <c r="K113" s="52">
        <v>11</v>
      </c>
      <c r="L113" s="52">
        <v>15</v>
      </c>
      <c r="M113" s="52">
        <v>14</v>
      </c>
      <c r="N113" s="52">
        <v>25</v>
      </c>
      <c r="O113" s="52">
        <v>6</v>
      </c>
      <c r="P113" s="52">
        <v>43</v>
      </c>
      <c r="Q113" s="52">
        <v>18</v>
      </c>
      <c r="R113" s="52">
        <v>50</v>
      </c>
      <c r="S113" s="52">
        <v>0</v>
      </c>
      <c r="T113" s="52">
        <v>0</v>
      </c>
      <c r="U113" s="52">
        <v>0</v>
      </c>
      <c r="V113" s="52">
        <v>0</v>
      </c>
      <c r="W113" s="52">
        <v>83</v>
      </c>
      <c r="X113" s="52">
        <v>0</v>
      </c>
      <c r="Y113" s="52">
        <v>42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478</v>
      </c>
      <c r="F116" s="52">
        <v>651</v>
      </c>
      <c r="G116" s="52">
        <v>337</v>
      </c>
      <c r="H116" s="52">
        <v>245</v>
      </c>
      <c r="I116" s="52">
        <v>268</v>
      </c>
      <c r="J116" s="52">
        <v>616</v>
      </c>
      <c r="K116" s="52">
        <v>549</v>
      </c>
      <c r="L116" s="52">
        <v>1777</v>
      </c>
      <c r="M116" s="52">
        <v>743</v>
      </c>
      <c r="N116" s="52">
        <v>979</v>
      </c>
      <c r="O116" s="52">
        <v>314</v>
      </c>
      <c r="P116" s="52">
        <v>227</v>
      </c>
      <c r="Q116" s="52">
        <v>301</v>
      </c>
      <c r="R116" s="52">
        <v>520</v>
      </c>
      <c r="S116" s="52">
        <v>617</v>
      </c>
      <c r="T116" s="52">
        <v>807</v>
      </c>
      <c r="U116" s="52">
        <v>503</v>
      </c>
      <c r="V116" s="52">
        <v>1465</v>
      </c>
      <c r="W116" s="52">
        <v>0</v>
      </c>
      <c r="X116" s="52">
        <v>1956</v>
      </c>
      <c r="Y116" s="52">
        <v>1637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681</v>
      </c>
      <c r="F117" s="52">
        <v>208</v>
      </c>
      <c r="G117" s="52">
        <v>241</v>
      </c>
      <c r="H117" s="52">
        <v>215</v>
      </c>
      <c r="I117" s="52">
        <v>421</v>
      </c>
      <c r="J117" s="52">
        <v>761</v>
      </c>
      <c r="K117" s="52">
        <v>1807</v>
      </c>
      <c r="L117" s="52">
        <v>1424</v>
      </c>
      <c r="M117" s="52">
        <v>2311</v>
      </c>
      <c r="N117" s="52">
        <v>1313</v>
      </c>
      <c r="O117" s="52">
        <v>961</v>
      </c>
      <c r="P117" s="52">
        <v>2122</v>
      </c>
      <c r="Q117" s="52">
        <v>2673</v>
      </c>
      <c r="R117" s="52">
        <v>2897</v>
      </c>
      <c r="S117" s="52">
        <v>1661</v>
      </c>
      <c r="T117" s="52">
        <v>2084</v>
      </c>
      <c r="U117" s="52">
        <v>2266</v>
      </c>
      <c r="V117" s="52">
        <v>2432</v>
      </c>
      <c r="W117" s="52">
        <v>5416</v>
      </c>
      <c r="X117" s="52">
        <v>3560</v>
      </c>
      <c r="Y117" s="52">
        <v>2544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1883</v>
      </c>
      <c r="F122" s="36">
        <v>1394</v>
      </c>
      <c r="G122" s="36">
        <v>934</v>
      </c>
      <c r="H122" s="36">
        <v>737</v>
      </c>
      <c r="I122" s="36">
        <v>1093</v>
      </c>
      <c r="J122" s="36">
        <v>2208</v>
      </c>
      <c r="K122" s="36">
        <v>3760</v>
      </c>
      <c r="L122" s="36">
        <v>5232</v>
      </c>
      <c r="M122" s="36">
        <v>5266</v>
      </c>
      <c r="N122" s="36">
        <v>4416</v>
      </c>
      <c r="O122" s="36">
        <v>2926</v>
      </c>
      <c r="P122" s="36">
        <v>4360</v>
      </c>
      <c r="Q122" s="36">
        <v>5170</v>
      </c>
      <c r="R122" s="36">
        <v>5087</v>
      </c>
      <c r="S122" s="36">
        <v>4314</v>
      </c>
      <c r="T122" s="36">
        <v>5136</v>
      </c>
      <c r="U122" s="36">
        <v>5072</v>
      </c>
      <c r="V122" s="36">
        <v>6073</v>
      </c>
      <c r="W122" s="36">
        <v>7955</v>
      </c>
      <c r="X122" s="36">
        <v>8942</v>
      </c>
      <c r="Y122" s="36">
        <v>7105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386629</v>
      </c>
      <c r="D126" s="52">
        <v>333162</v>
      </c>
      <c r="E126" s="52">
        <v>284879</v>
      </c>
      <c r="F126" s="52">
        <v>524005</v>
      </c>
      <c r="G126" s="52">
        <v>438670</v>
      </c>
      <c r="H126" s="52">
        <v>305622</v>
      </c>
      <c r="I126" s="52">
        <v>407564</v>
      </c>
      <c r="J126" s="52">
        <v>244656</v>
      </c>
      <c r="K126" s="52">
        <v>418260</v>
      </c>
      <c r="L126" s="52">
        <v>324273</v>
      </c>
      <c r="M126" s="52">
        <v>413317</v>
      </c>
      <c r="N126" s="52">
        <v>547357</v>
      </c>
      <c r="O126" s="52">
        <v>502465</v>
      </c>
      <c r="P126" s="52">
        <v>361689</v>
      </c>
      <c r="Q126" s="52">
        <v>515632</v>
      </c>
      <c r="R126" s="52">
        <v>365808</v>
      </c>
      <c r="S126" s="52">
        <v>296643</v>
      </c>
      <c r="T126" s="52">
        <v>57991</v>
      </c>
      <c r="U126" s="52">
        <v>202705</v>
      </c>
      <c r="V126" s="52">
        <v>200092</v>
      </c>
      <c r="W126" s="52">
        <v>238129</v>
      </c>
      <c r="X126" s="52">
        <v>170206</v>
      </c>
      <c r="Y126" s="52">
        <v>358877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18341</v>
      </c>
      <c r="D129" s="52">
        <v>17484</v>
      </c>
      <c r="E129" s="52">
        <v>16896</v>
      </c>
      <c r="F129" s="52">
        <v>22517</v>
      </c>
      <c r="G129" s="52">
        <v>26948</v>
      </c>
      <c r="H129" s="52">
        <v>39402</v>
      </c>
      <c r="I129" s="52">
        <v>27015</v>
      </c>
      <c r="J129" s="52">
        <v>20044</v>
      </c>
      <c r="K129" s="52">
        <v>21193</v>
      </c>
      <c r="L129" s="52">
        <v>23017</v>
      </c>
      <c r="M129" s="52">
        <v>26690</v>
      </c>
      <c r="N129" s="52">
        <v>30411</v>
      </c>
      <c r="O129" s="52">
        <v>39571</v>
      </c>
      <c r="P129" s="52">
        <v>34618</v>
      </c>
      <c r="Q129" s="52">
        <v>34708</v>
      </c>
      <c r="R129" s="52">
        <v>35365</v>
      </c>
      <c r="S129" s="52">
        <v>37401</v>
      </c>
      <c r="T129" s="52">
        <v>27150</v>
      </c>
      <c r="U129" s="52">
        <v>16827</v>
      </c>
      <c r="V129" s="52">
        <v>15107</v>
      </c>
      <c r="W129" s="52">
        <v>19313</v>
      </c>
      <c r="X129" s="52">
        <v>23315</v>
      </c>
      <c r="Y129" s="52">
        <v>48752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203107</v>
      </c>
      <c r="D131" s="52">
        <v>171222</v>
      </c>
      <c r="E131" s="52">
        <v>145775</v>
      </c>
      <c r="F131" s="52">
        <v>276453</v>
      </c>
      <c r="G131" s="52">
        <v>229414</v>
      </c>
      <c r="H131" s="52">
        <v>158428</v>
      </c>
      <c r="I131" s="52">
        <v>222489</v>
      </c>
      <c r="J131" s="52">
        <v>272013</v>
      </c>
      <c r="K131" s="52">
        <v>343811</v>
      </c>
      <c r="L131" s="52">
        <v>301032</v>
      </c>
      <c r="M131" s="52">
        <v>316885</v>
      </c>
      <c r="N131" s="52">
        <v>345491</v>
      </c>
      <c r="O131" s="52">
        <v>278278</v>
      </c>
      <c r="P131" s="52">
        <v>77298</v>
      </c>
      <c r="Q131" s="52">
        <v>157120</v>
      </c>
      <c r="R131" s="52">
        <v>175052</v>
      </c>
      <c r="S131" s="52">
        <v>186064</v>
      </c>
      <c r="T131" s="52">
        <v>198094</v>
      </c>
      <c r="U131" s="52">
        <v>191209</v>
      </c>
      <c r="V131" s="52">
        <v>195966</v>
      </c>
      <c r="W131" s="52">
        <v>260132</v>
      </c>
      <c r="X131" s="52">
        <v>152448</v>
      </c>
      <c r="Y131" s="52">
        <v>152288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1762</v>
      </c>
      <c r="D132" s="52">
        <v>1803</v>
      </c>
      <c r="E132" s="52">
        <v>2010</v>
      </c>
      <c r="F132" s="52">
        <v>1976</v>
      </c>
      <c r="G132" s="52">
        <v>2643</v>
      </c>
      <c r="H132" s="52">
        <v>1479</v>
      </c>
      <c r="I132" s="52">
        <v>2157</v>
      </c>
      <c r="J132" s="52">
        <v>2189</v>
      </c>
      <c r="K132" s="52">
        <v>4584</v>
      </c>
      <c r="L132" s="52">
        <v>1563</v>
      </c>
      <c r="M132" s="52">
        <v>2952</v>
      </c>
      <c r="N132" s="52">
        <v>762</v>
      </c>
      <c r="O132" s="52">
        <v>3356</v>
      </c>
      <c r="P132" s="52">
        <v>6432</v>
      </c>
      <c r="Q132" s="52">
        <v>3145</v>
      </c>
      <c r="R132" s="52">
        <v>4256</v>
      </c>
      <c r="S132" s="52">
        <v>1759</v>
      </c>
      <c r="T132" s="52">
        <v>0</v>
      </c>
      <c r="U132" s="52">
        <v>6026</v>
      </c>
      <c r="V132" s="52">
        <v>2182</v>
      </c>
      <c r="W132" s="52">
        <v>6568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260110</v>
      </c>
      <c r="D135" s="52">
        <v>247258</v>
      </c>
      <c r="E135" s="52">
        <v>149522</v>
      </c>
      <c r="F135" s="52">
        <v>366567</v>
      </c>
      <c r="G135" s="52">
        <v>274403</v>
      </c>
      <c r="H135" s="52">
        <v>241828</v>
      </c>
      <c r="I135" s="52">
        <v>121102</v>
      </c>
      <c r="J135" s="52">
        <v>78939</v>
      </c>
      <c r="K135" s="52">
        <v>88050</v>
      </c>
      <c r="L135" s="52">
        <v>175169</v>
      </c>
      <c r="M135" s="52">
        <v>95264</v>
      </c>
      <c r="N135" s="52">
        <v>250044</v>
      </c>
      <c r="O135" s="52">
        <v>115855</v>
      </c>
      <c r="P135" s="52">
        <v>48766</v>
      </c>
      <c r="Q135" s="52">
        <v>55150</v>
      </c>
      <c r="R135" s="52">
        <v>56466</v>
      </c>
      <c r="S135" s="52">
        <v>93254</v>
      </c>
      <c r="T135" s="52">
        <v>56085</v>
      </c>
      <c r="U135" s="52">
        <v>52754</v>
      </c>
      <c r="V135" s="52">
        <v>117729</v>
      </c>
      <c r="W135" s="52">
        <v>0</v>
      </c>
      <c r="X135" s="52">
        <v>121369</v>
      </c>
      <c r="Y135" s="52">
        <v>179268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140717</v>
      </c>
      <c r="D136" s="52">
        <v>132681</v>
      </c>
      <c r="E136" s="52">
        <v>212513</v>
      </c>
      <c r="F136" s="52">
        <v>117697</v>
      </c>
      <c r="G136" s="52">
        <v>197562</v>
      </c>
      <c r="H136" s="52">
        <v>213877</v>
      </c>
      <c r="I136" s="52">
        <v>190465</v>
      </c>
      <c r="J136" s="52">
        <v>97108</v>
      </c>
      <c r="K136" s="52">
        <v>289758</v>
      </c>
      <c r="L136" s="52">
        <v>140736</v>
      </c>
      <c r="M136" s="52">
        <v>294430</v>
      </c>
      <c r="N136" s="52">
        <v>333194</v>
      </c>
      <c r="O136" s="52">
        <v>352260</v>
      </c>
      <c r="P136" s="52">
        <v>457120</v>
      </c>
      <c r="Q136" s="52">
        <v>485346</v>
      </c>
      <c r="R136" s="52">
        <v>310705</v>
      </c>
      <c r="S136" s="52">
        <v>251650</v>
      </c>
      <c r="T136" s="52">
        <v>144922</v>
      </c>
      <c r="U136" s="52">
        <v>236349</v>
      </c>
      <c r="V136" s="52">
        <v>193708</v>
      </c>
      <c r="W136" s="52">
        <v>258876</v>
      </c>
      <c r="X136" s="52">
        <v>220523</v>
      </c>
      <c r="Y136" s="52">
        <v>278507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873948</v>
      </c>
      <c r="D141" s="36">
        <v>822093</v>
      </c>
      <c r="E141" s="36">
        <v>785010</v>
      </c>
      <c r="F141" s="36">
        <v>1054096</v>
      </c>
      <c r="G141" s="36">
        <v>1026795</v>
      </c>
      <c r="H141" s="36">
        <v>990923</v>
      </c>
      <c r="I141" s="36">
        <v>655822</v>
      </c>
      <c r="J141" s="36">
        <v>466593</v>
      </c>
      <c r="K141" s="36">
        <v>755318</v>
      </c>
      <c r="L141" s="36">
        <v>656279</v>
      </c>
      <c r="M141" s="36">
        <v>759913</v>
      </c>
      <c r="N141" s="36">
        <v>931929</v>
      </c>
      <c r="O141" s="36">
        <v>844313</v>
      </c>
      <c r="P141" s="36">
        <v>689916</v>
      </c>
      <c r="Q141" s="36">
        <v>874121</v>
      </c>
      <c r="R141" s="36">
        <v>713421</v>
      </c>
      <c r="S141" s="36">
        <v>704792</v>
      </c>
      <c r="T141" s="36">
        <v>470336</v>
      </c>
      <c r="U141" s="36">
        <v>648214</v>
      </c>
      <c r="V141" s="36">
        <v>653676</v>
      </c>
      <c r="W141" s="36">
        <v>643898</v>
      </c>
      <c r="X141" s="36">
        <v>526232</v>
      </c>
      <c r="Y141" s="36">
        <v>704527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64640</v>
      </c>
      <c r="D145" s="52">
        <v>94332</v>
      </c>
      <c r="E145" s="52">
        <v>82090</v>
      </c>
      <c r="F145" s="52">
        <v>63733</v>
      </c>
      <c r="G145" s="52">
        <v>83209</v>
      </c>
      <c r="H145" s="52">
        <v>110934</v>
      </c>
      <c r="I145" s="52">
        <v>168657</v>
      </c>
      <c r="J145" s="52">
        <v>137319</v>
      </c>
      <c r="K145" s="52">
        <v>177896</v>
      </c>
      <c r="L145" s="52">
        <v>153150</v>
      </c>
      <c r="M145" s="52">
        <v>195695</v>
      </c>
      <c r="N145" s="52">
        <v>167870</v>
      </c>
      <c r="O145" s="52">
        <v>180604</v>
      </c>
      <c r="P145" s="52">
        <v>250109</v>
      </c>
      <c r="Q145" s="52">
        <v>198227</v>
      </c>
      <c r="R145" s="52">
        <v>195047</v>
      </c>
      <c r="S145" s="52">
        <v>209422</v>
      </c>
      <c r="T145" s="52">
        <v>232207</v>
      </c>
      <c r="U145" s="52">
        <v>215489</v>
      </c>
      <c r="V145" s="52">
        <v>269047</v>
      </c>
      <c r="W145" s="52">
        <v>372828</v>
      </c>
      <c r="X145" s="52">
        <v>489376</v>
      </c>
      <c r="Y145" s="52">
        <v>579280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7003</v>
      </c>
      <c r="D147" s="52">
        <v>8870</v>
      </c>
      <c r="E147" s="52">
        <v>10719</v>
      </c>
      <c r="F147" s="52">
        <v>11913</v>
      </c>
      <c r="G147" s="52">
        <v>12069</v>
      </c>
      <c r="H147" s="52">
        <v>16928</v>
      </c>
      <c r="I147" s="52">
        <v>24222</v>
      </c>
      <c r="J147" s="52">
        <v>30368</v>
      </c>
      <c r="K147" s="52">
        <v>35487</v>
      </c>
      <c r="L147" s="52">
        <v>36947</v>
      </c>
      <c r="M147" s="52">
        <v>42349</v>
      </c>
      <c r="N147" s="52">
        <v>45381</v>
      </c>
      <c r="O147" s="52">
        <v>49502</v>
      </c>
      <c r="P147" s="52">
        <v>52281</v>
      </c>
      <c r="Q147" s="52">
        <v>78312</v>
      </c>
      <c r="R147" s="52">
        <v>81320</v>
      </c>
      <c r="S147" s="52">
        <v>73907</v>
      </c>
      <c r="T147" s="52">
        <v>70248</v>
      </c>
      <c r="U147" s="52">
        <v>71122</v>
      </c>
      <c r="V147" s="52">
        <v>80493</v>
      </c>
      <c r="W147" s="52">
        <v>79000</v>
      </c>
      <c r="X147" s="52">
        <v>133055</v>
      </c>
      <c r="Y147" s="52">
        <v>243282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9440</v>
      </c>
      <c r="D149" s="52">
        <v>6863</v>
      </c>
      <c r="E149" s="52">
        <v>10819</v>
      </c>
      <c r="F149" s="52">
        <v>10360</v>
      </c>
      <c r="G149" s="52">
        <v>12643</v>
      </c>
      <c r="H149" s="52">
        <v>13793</v>
      </c>
      <c r="I149" s="52">
        <v>13783</v>
      </c>
      <c r="J149" s="52">
        <v>13889</v>
      </c>
      <c r="K149" s="52">
        <v>24665</v>
      </c>
      <c r="L149" s="52">
        <v>21240</v>
      </c>
      <c r="M149" s="52">
        <v>26502</v>
      </c>
      <c r="N149" s="52">
        <v>18784</v>
      </c>
      <c r="O149" s="52">
        <v>26243</v>
      </c>
      <c r="P149" s="52">
        <v>53618</v>
      </c>
      <c r="Q149" s="52">
        <v>44858</v>
      </c>
      <c r="R149" s="52">
        <v>28237</v>
      </c>
      <c r="S149" s="52">
        <v>34204</v>
      </c>
      <c r="T149" s="52">
        <v>58297</v>
      </c>
      <c r="U149" s="52">
        <v>39739</v>
      </c>
      <c r="V149" s="52">
        <v>40810</v>
      </c>
      <c r="W149" s="52">
        <v>31456</v>
      </c>
      <c r="X149" s="52">
        <v>34418</v>
      </c>
      <c r="Y149" s="52">
        <v>17122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46</v>
      </c>
      <c r="D150" s="52">
        <v>34</v>
      </c>
      <c r="E150" s="52">
        <v>44</v>
      </c>
      <c r="F150" s="52">
        <v>87</v>
      </c>
      <c r="G150" s="52">
        <v>33</v>
      </c>
      <c r="H150" s="52">
        <v>115</v>
      </c>
      <c r="I150" s="52">
        <v>0</v>
      </c>
      <c r="J150" s="52">
        <v>242</v>
      </c>
      <c r="K150" s="52">
        <v>266</v>
      </c>
      <c r="L150" s="52">
        <v>146</v>
      </c>
      <c r="M150" s="52">
        <v>307</v>
      </c>
      <c r="N150" s="52">
        <v>114</v>
      </c>
      <c r="O150" s="52">
        <v>82</v>
      </c>
      <c r="P150" s="52">
        <v>1504</v>
      </c>
      <c r="Q150" s="52">
        <v>0</v>
      </c>
      <c r="R150" s="52">
        <v>1090</v>
      </c>
      <c r="S150" s="52">
        <v>0</v>
      </c>
      <c r="T150" s="52">
        <v>1357</v>
      </c>
      <c r="U150" s="52">
        <v>411</v>
      </c>
      <c r="V150" s="52">
        <v>993</v>
      </c>
      <c r="W150" s="52">
        <v>0</v>
      </c>
      <c r="X150" s="52">
        <v>533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47305</v>
      </c>
      <c r="D153" s="52">
        <v>68544</v>
      </c>
      <c r="E153" s="52">
        <v>37245</v>
      </c>
      <c r="F153" s="52">
        <v>57027</v>
      </c>
      <c r="G153" s="52">
        <v>57417</v>
      </c>
      <c r="H153" s="52">
        <v>71915</v>
      </c>
      <c r="I153" s="52">
        <v>72910</v>
      </c>
      <c r="J153" s="52">
        <v>76121</v>
      </c>
      <c r="K153" s="52">
        <v>52414</v>
      </c>
      <c r="L153" s="52">
        <v>117850</v>
      </c>
      <c r="M153" s="52">
        <v>61318</v>
      </c>
      <c r="N153" s="52">
        <v>102585</v>
      </c>
      <c r="O153" s="52">
        <v>65768</v>
      </c>
      <c r="P153" s="52">
        <v>31764</v>
      </c>
      <c r="Q153" s="52">
        <v>31342</v>
      </c>
      <c r="R153" s="52">
        <v>49102</v>
      </c>
      <c r="S153" s="52">
        <v>92231</v>
      </c>
      <c r="T153" s="52">
        <v>95047</v>
      </c>
      <c r="U153" s="52">
        <v>65458</v>
      </c>
      <c r="V153" s="52">
        <v>156297</v>
      </c>
      <c r="W153" s="52">
        <v>0</v>
      </c>
      <c r="X153" s="52">
        <v>236722</v>
      </c>
      <c r="Y153" s="52">
        <v>299829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25592</v>
      </c>
      <c r="D154" s="52">
        <v>36781</v>
      </c>
      <c r="E154" s="52">
        <v>52936</v>
      </c>
      <c r="F154" s="52">
        <v>18310</v>
      </c>
      <c r="G154" s="52">
        <v>41340</v>
      </c>
      <c r="H154" s="52">
        <v>63597</v>
      </c>
      <c r="I154" s="52">
        <v>114676</v>
      </c>
      <c r="J154" s="52">
        <v>93641</v>
      </c>
      <c r="K154" s="52">
        <v>172493</v>
      </c>
      <c r="L154" s="52">
        <v>94680</v>
      </c>
      <c r="M154" s="52">
        <v>189541</v>
      </c>
      <c r="N154" s="52">
        <v>136705</v>
      </c>
      <c r="O154" s="52">
        <v>199993</v>
      </c>
      <c r="P154" s="52">
        <v>297756</v>
      </c>
      <c r="Q154" s="52">
        <v>275878</v>
      </c>
      <c r="R154" s="52">
        <v>270175</v>
      </c>
      <c r="S154" s="52">
        <v>248876</v>
      </c>
      <c r="T154" s="52">
        <v>245558</v>
      </c>
      <c r="U154" s="52">
        <v>293221</v>
      </c>
      <c r="V154" s="52">
        <v>257176</v>
      </c>
      <c r="W154" s="52">
        <v>541252</v>
      </c>
      <c r="X154" s="52">
        <v>430157</v>
      </c>
      <c r="Y154" s="52">
        <v>465809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82383</v>
      </c>
      <c r="D159" s="36">
        <v>112221</v>
      </c>
      <c r="E159" s="36">
        <v>101046</v>
      </c>
      <c r="F159" s="36">
        <v>85786</v>
      </c>
      <c r="G159" s="36">
        <v>111441</v>
      </c>
      <c r="H159" s="36">
        <v>149415</v>
      </c>
      <c r="I159" s="36">
        <v>201375</v>
      </c>
      <c r="J159" s="36">
        <v>183886</v>
      </c>
      <c r="K159" s="36">
        <v>249846</v>
      </c>
      <c r="L159" s="36">
        <v>233909</v>
      </c>
      <c r="M159" s="36">
        <v>277675</v>
      </c>
      <c r="N159" s="36">
        <v>258199</v>
      </c>
      <c r="O159" s="36">
        <v>292112</v>
      </c>
      <c r="P159" s="36">
        <v>384648</v>
      </c>
      <c r="Q159" s="36">
        <v>352104</v>
      </c>
      <c r="R159" s="36">
        <v>348604</v>
      </c>
      <c r="S159" s="36">
        <v>375314</v>
      </c>
      <c r="T159" s="36">
        <v>400282</v>
      </c>
      <c r="U159" s="36">
        <v>398852</v>
      </c>
      <c r="V159" s="36">
        <v>455311</v>
      </c>
      <c r="W159" s="36">
        <v>572702</v>
      </c>
      <c r="X159" s="36">
        <v>701839</v>
      </c>
      <c r="Y159" s="36">
        <v>782776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23559</v>
      </c>
      <c r="D163" s="52">
        <v>32316</v>
      </c>
      <c r="E163" s="52">
        <v>30404</v>
      </c>
      <c r="F163" s="52">
        <v>24855</v>
      </c>
      <c r="G163" s="52">
        <v>20639</v>
      </c>
      <c r="H163" s="52">
        <v>14531</v>
      </c>
      <c r="I163" s="52">
        <v>15077</v>
      </c>
      <c r="J163" s="52">
        <v>9378</v>
      </c>
      <c r="K163" s="52">
        <v>12549</v>
      </c>
      <c r="L163" s="52">
        <v>11954</v>
      </c>
      <c r="M163" s="52">
        <v>13731</v>
      </c>
      <c r="N163" s="52">
        <v>14349</v>
      </c>
      <c r="O163" s="52">
        <v>13228</v>
      </c>
      <c r="P163" s="52">
        <v>4176</v>
      </c>
      <c r="Q163" s="52">
        <v>7287</v>
      </c>
      <c r="R163" s="52">
        <v>9000</v>
      </c>
      <c r="S163" s="52">
        <v>12541</v>
      </c>
      <c r="T163" s="52">
        <v>6600</v>
      </c>
      <c r="U163" s="52">
        <v>347</v>
      </c>
      <c r="V163" s="52">
        <v>1331</v>
      </c>
      <c r="W163" s="52">
        <v>4847</v>
      </c>
      <c r="X163" s="52">
        <v>9748</v>
      </c>
      <c r="Y163" s="52">
        <v>10552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2560</v>
      </c>
      <c r="D165" s="52">
        <v>2744</v>
      </c>
      <c r="E165" s="52">
        <v>3573</v>
      </c>
      <c r="F165" s="52">
        <v>4067</v>
      </c>
      <c r="G165" s="52">
        <v>3742</v>
      </c>
      <c r="H165" s="52">
        <v>3723</v>
      </c>
      <c r="I165" s="52">
        <v>3395</v>
      </c>
      <c r="J165" s="52">
        <v>2998</v>
      </c>
      <c r="K165" s="52">
        <v>2913</v>
      </c>
      <c r="L165" s="52">
        <v>2862</v>
      </c>
      <c r="M165" s="52">
        <v>3118</v>
      </c>
      <c r="N165" s="52">
        <v>3312</v>
      </c>
      <c r="O165" s="52">
        <v>3400</v>
      </c>
      <c r="P165" s="52">
        <v>2595</v>
      </c>
      <c r="Q165" s="52">
        <v>2686</v>
      </c>
      <c r="R165" s="52">
        <v>2361</v>
      </c>
      <c r="S165" s="52">
        <v>2912</v>
      </c>
      <c r="T165" s="52">
        <v>2901</v>
      </c>
      <c r="U165" s="52">
        <v>2325</v>
      </c>
      <c r="V165" s="52">
        <v>1259</v>
      </c>
      <c r="W165" s="52">
        <v>807</v>
      </c>
      <c r="X165" s="52">
        <v>1900</v>
      </c>
      <c r="Y165" s="52">
        <v>4072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4261</v>
      </c>
      <c r="D167" s="52">
        <v>2814</v>
      </c>
      <c r="E167" s="52">
        <v>4772</v>
      </c>
      <c r="F167" s="52">
        <v>4878</v>
      </c>
      <c r="G167" s="52">
        <v>4415</v>
      </c>
      <c r="H167" s="52">
        <v>3448</v>
      </c>
      <c r="I167" s="52">
        <v>1940</v>
      </c>
      <c r="J167" s="52">
        <v>1925</v>
      </c>
      <c r="K167" s="52">
        <v>3597</v>
      </c>
      <c r="L167" s="52">
        <v>3301</v>
      </c>
      <c r="M167" s="52">
        <v>3329</v>
      </c>
      <c r="N167" s="52">
        <v>2305</v>
      </c>
      <c r="O167" s="52">
        <v>2504</v>
      </c>
      <c r="P167" s="52">
        <v>2439</v>
      </c>
      <c r="Q167" s="52">
        <v>2679</v>
      </c>
      <c r="R167" s="52">
        <v>1768</v>
      </c>
      <c r="S167" s="52">
        <v>2359</v>
      </c>
      <c r="T167" s="52">
        <v>2812</v>
      </c>
      <c r="U167" s="52">
        <v>1249</v>
      </c>
      <c r="V167" s="52">
        <v>1102</v>
      </c>
      <c r="W167" s="52">
        <v>750</v>
      </c>
      <c r="X167" s="52">
        <v>821</v>
      </c>
      <c r="Y167" s="52">
        <v>395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20</v>
      </c>
      <c r="D168" s="52">
        <v>13</v>
      </c>
      <c r="E168" s="52">
        <v>19</v>
      </c>
      <c r="F168" s="52">
        <v>41</v>
      </c>
      <c r="G168" s="52">
        <v>11</v>
      </c>
      <c r="H168" s="52">
        <v>29</v>
      </c>
      <c r="I168" s="52">
        <v>0</v>
      </c>
      <c r="J168" s="52">
        <v>32</v>
      </c>
      <c r="K168" s="52">
        <v>39</v>
      </c>
      <c r="L168" s="52">
        <v>21</v>
      </c>
      <c r="M168" s="52">
        <v>36</v>
      </c>
      <c r="N168" s="52">
        <v>12</v>
      </c>
      <c r="O168" s="52">
        <v>6</v>
      </c>
      <c r="P168" s="52">
        <v>65</v>
      </c>
      <c r="Q168" s="52">
        <v>0</v>
      </c>
      <c r="R168" s="52">
        <v>67</v>
      </c>
      <c r="S168" s="52">
        <v>0</v>
      </c>
      <c r="T168" s="52">
        <v>62</v>
      </c>
      <c r="U168" s="52">
        <v>9</v>
      </c>
      <c r="V168" s="52">
        <v>21</v>
      </c>
      <c r="W168" s="52">
        <v>0</v>
      </c>
      <c r="X168" s="52">
        <v>7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21347</v>
      </c>
      <c r="D171" s="52">
        <v>28096</v>
      </c>
      <c r="E171" s="52">
        <v>16429</v>
      </c>
      <c r="F171" s="52">
        <v>26851</v>
      </c>
      <c r="G171" s="52">
        <v>20055</v>
      </c>
      <c r="H171" s="52">
        <v>17978</v>
      </c>
      <c r="I171" s="52">
        <v>10260</v>
      </c>
      <c r="J171" s="52">
        <v>10539</v>
      </c>
      <c r="K171" s="52">
        <v>7650</v>
      </c>
      <c r="L171" s="52">
        <v>18326</v>
      </c>
      <c r="M171" s="52">
        <v>7701</v>
      </c>
      <c r="N171" s="52">
        <v>12592</v>
      </c>
      <c r="O171" s="52">
        <v>6275</v>
      </c>
      <c r="P171" s="52">
        <v>1439</v>
      </c>
      <c r="Q171" s="52">
        <v>1872</v>
      </c>
      <c r="R171" s="52">
        <v>3066</v>
      </c>
      <c r="S171" s="52">
        <v>6372</v>
      </c>
      <c r="T171" s="52">
        <v>4586</v>
      </c>
      <c r="U171" s="52">
        <v>2057</v>
      </c>
      <c r="V171" s="52">
        <v>4217</v>
      </c>
      <c r="W171" s="52">
        <v>0</v>
      </c>
      <c r="X171" s="52">
        <v>5642</v>
      </c>
      <c r="Y171" s="52">
        <v>7129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11548</v>
      </c>
      <c r="D172" s="52">
        <v>15078</v>
      </c>
      <c r="E172" s="52">
        <v>23350</v>
      </c>
      <c r="F172" s="52">
        <v>8622</v>
      </c>
      <c r="G172" s="52">
        <v>14436</v>
      </c>
      <c r="H172" s="52">
        <v>15896</v>
      </c>
      <c r="I172" s="52">
        <v>16136</v>
      </c>
      <c r="J172" s="52">
        <v>12972</v>
      </c>
      <c r="K172" s="52">
        <v>25184</v>
      </c>
      <c r="L172" s="52">
        <v>14722</v>
      </c>
      <c r="M172" s="52">
        <v>23819</v>
      </c>
      <c r="N172" s="52">
        <v>16779</v>
      </c>
      <c r="O172" s="52">
        <v>19092</v>
      </c>
      <c r="P172" s="52">
        <v>13569</v>
      </c>
      <c r="Q172" s="52">
        <v>16478</v>
      </c>
      <c r="R172" s="52">
        <v>16914</v>
      </c>
      <c r="S172" s="52">
        <v>17192</v>
      </c>
      <c r="T172" s="52">
        <v>11849</v>
      </c>
      <c r="U172" s="52">
        <v>9252</v>
      </c>
      <c r="V172" s="52">
        <v>6946</v>
      </c>
      <c r="W172" s="52">
        <v>13141</v>
      </c>
      <c r="X172" s="52">
        <v>10260</v>
      </c>
      <c r="Y172" s="52">
        <v>11086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37177</v>
      </c>
      <c r="D177" s="36">
        <v>45999</v>
      </c>
      <c r="E177" s="36">
        <v>44572</v>
      </c>
      <c r="F177" s="36">
        <v>40393</v>
      </c>
      <c r="G177" s="36">
        <v>38918</v>
      </c>
      <c r="H177" s="36">
        <v>37354</v>
      </c>
      <c r="I177" s="36">
        <v>28334</v>
      </c>
      <c r="J177" s="36">
        <v>25466</v>
      </c>
      <c r="K177" s="36">
        <v>36481</v>
      </c>
      <c r="L177" s="36">
        <v>36368</v>
      </c>
      <c r="M177" s="36">
        <v>34885</v>
      </c>
      <c r="N177" s="36">
        <v>31687</v>
      </c>
      <c r="O177" s="36">
        <v>27884</v>
      </c>
      <c r="P177" s="36">
        <v>17517</v>
      </c>
      <c r="Q177" s="36">
        <v>21035</v>
      </c>
      <c r="R177" s="36">
        <v>21826</v>
      </c>
      <c r="S177" s="36">
        <v>25917</v>
      </c>
      <c r="T177" s="36">
        <v>19324</v>
      </c>
      <c r="U177" s="36">
        <v>12568</v>
      </c>
      <c r="V177" s="36">
        <v>12298</v>
      </c>
      <c r="W177" s="36">
        <v>13913</v>
      </c>
      <c r="X177" s="36">
        <v>16745</v>
      </c>
      <c r="Y177" s="36">
        <v>18626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9376</v>
      </c>
      <c r="D5" s="52">
        <v>5823</v>
      </c>
      <c r="E5" s="52">
        <v>13957</v>
      </c>
      <c r="F5" s="52">
        <v>16876</v>
      </c>
      <c r="G5" s="52">
        <v>17062</v>
      </c>
      <c r="H5" s="52">
        <v>29430</v>
      </c>
      <c r="I5" s="52">
        <v>30637</v>
      </c>
      <c r="J5" s="52">
        <v>35390</v>
      </c>
      <c r="K5" s="52">
        <v>33542</v>
      </c>
      <c r="L5" s="52">
        <v>31202</v>
      </c>
      <c r="M5" s="52">
        <v>23244</v>
      </c>
      <c r="N5" s="52">
        <v>12263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7987</v>
      </c>
      <c r="X5" s="52">
        <v>15614</v>
      </c>
      <c r="Y5" s="52">
        <v>22226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15</v>
      </c>
      <c r="D8" s="52">
        <v>7</v>
      </c>
      <c r="E8" s="52">
        <v>286</v>
      </c>
      <c r="F8" s="52">
        <v>753</v>
      </c>
      <c r="G8" s="52">
        <v>795</v>
      </c>
      <c r="H8" s="52">
        <v>2209</v>
      </c>
      <c r="I8" s="52">
        <v>2011</v>
      </c>
      <c r="J8" s="52">
        <v>2179</v>
      </c>
      <c r="K8" s="52">
        <v>1536</v>
      </c>
      <c r="L8" s="52">
        <v>1556</v>
      </c>
      <c r="M8" s="52">
        <v>943</v>
      </c>
      <c r="N8" s="52">
        <v>460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107</v>
      </c>
      <c r="X8" s="52">
        <v>743</v>
      </c>
      <c r="Y8" s="52">
        <v>3196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1075</v>
      </c>
      <c r="D11" s="52">
        <v>356</v>
      </c>
      <c r="E11" s="52">
        <v>1494</v>
      </c>
      <c r="F11" s="52">
        <v>2038</v>
      </c>
      <c r="G11" s="52">
        <v>1936</v>
      </c>
      <c r="H11" s="52">
        <v>2716</v>
      </c>
      <c r="I11" s="52">
        <v>2097</v>
      </c>
      <c r="J11" s="52">
        <v>2673</v>
      </c>
      <c r="K11" s="52">
        <v>3312</v>
      </c>
      <c r="L11" s="52">
        <v>2833</v>
      </c>
      <c r="M11" s="52">
        <v>2218</v>
      </c>
      <c r="N11" s="52">
        <v>893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439</v>
      </c>
      <c r="X11" s="52">
        <v>766</v>
      </c>
      <c r="Y11" s="52">
        <v>486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5</v>
      </c>
      <c r="D12" s="52">
        <v>2</v>
      </c>
      <c r="E12" s="52">
        <v>6</v>
      </c>
      <c r="F12" s="52">
        <v>17</v>
      </c>
      <c r="G12" s="52">
        <v>5</v>
      </c>
      <c r="H12" s="52">
        <v>23</v>
      </c>
      <c r="I12" s="52">
        <v>0</v>
      </c>
      <c r="J12" s="52">
        <v>47</v>
      </c>
      <c r="K12" s="52">
        <v>36</v>
      </c>
      <c r="L12" s="52">
        <v>20</v>
      </c>
      <c r="M12" s="52">
        <v>26</v>
      </c>
      <c r="N12" s="52">
        <v>5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12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5384</v>
      </c>
      <c r="D15" s="52">
        <v>3557</v>
      </c>
      <c r="E15" s="52">
        <v>5145</v>
      </c>
      <c r="F15" s="52">
        <v>11219</v>
      </c>
      <c r="G15" s="52">
        <v>8791</v>
      </c>
      <c r="H15" s="52">
        <v>14164</v>
      </c>
      <c r="I15" s="52">
        <v>11093</v>
      </c>
      <c r="J15" s="52">
        <v>14649</v>
      </c>
      <c r="K15" s="52">
        <v>7037</v>
      </c>
      <c r="L15" s="52">
        <v>15720</v>
      </c>
      <c r="M15" s="52">
        <v>5134</v>
      </c>
      <c r="N15" s="52">
        <v>4872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5266</v>
      </c>
      <c r="Y15" s="52">
        <v>8514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2912</v>
      </c>
      <c r="D16" s="52">
        <v>1908</v>
      </c>
      <c r="E16" s="52">
        <v>7312</v>
      </c>
      <c r="F16" s="52">
        <v>3602</v>
      </c>
      <c r="G16" s="52">
        <v>6330</v>
      </c>
      <c r="H16" s="52">
        <v>12527</v>
      </c>
      <c r="I16" s="52">
        <v>17447</v>
      </c>
      <c r="J16" s="52">
        <v>18021</v>
      </c>
      <c r="K16" s="52">
        <v>23157</v>
      </c>
      <c r="L16" s="52">
        <v>12629</v>
      </c>
      <c r="M16" s="52">
        <v>15866</v>
      </c>
      <c r="N16" s="52">
        <v>6493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7548</v>
      </c>
      <c r="X16" s="52">
        <v>9570</v>
      </c>
      <c r="Y16" s="52">
        <v>13226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9376</v>
      </c>
      <c r="D22" s="36">
        <v>5823</v>
      </c>
      <c r="E22" s="36">
        <v>13957</v>
      </c>
      <c r="F22" s="36">
        <v>16876</v>
      </c>
      <c r="G22" s="36">
        <v>17062</v>
      </c>
      <c r="H22" s="36">
        <v>29430</v>
      </c>
      <c r="I22" s="36">
        <v>30637</v>
      </c>
      <c r="J22" s="36">
        <v>35390</v>
      </c>
      <c r="K22" s="36">
        <v>33542</v>
      </c>
      <c r="L22" s="36">
        <v>31202</v>
      </c>
      <c r="M22" s="36">
        <v>23244</v>
      </c>
      <c r="N22" s="36">
        <v>12263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7987</v>
      </c>
      <c r="X22" s="36">
        <v>15614</v>
      </c>
      <c r="Y22" s="36">
        <v>22226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13945</v>
      </c>
      <c r="D26" s="52">
        <v>13992</v>
      </c>
      <c r="E26" s="52">
        <v>14086</v>
      </c>
      <c r="F26" s="52">
        <v>15584</v>
      </c>
      <c r="G26" s="52">
        <v>16126</v>
      </c>
      <c r="H26" s="52">
        <v>16977</v>
      </c>
      <c r="I26" s="52">
        <v>13421</v>
      </c>
      <c r="J26" s="52">
        <v>17820</v>
      </c>
      <c r="K26" s="52">
        <v>15615</v>
      </c>
      <c r="L26" s="52">
        <v>20984</v>
      </c>
      <c r="M26" s="52">
        <v>16243</v>
      </c>
      <c r="N26" s="52">
        <v>15345</v>
      </c>
      <c r="O26" s="52">
        <v>13964</v>
      </c>
      <c r="P26" s="52">
        <v>9277</v>
      </c>
      <c r="Q26" s="52">
        <v>14106</v>
      </c>
      <c r="R26" s="52">
        <v>18305</v>
      </c>
      <c r="S26" s="52">
        <v>17791</v>
      </c>
      <c r="T26" s="52">
        <v>24005</v>
      </c>
      <c r="U26" s="52">
        <v>22029</v>
      </c>
      <c r="V26" s="52">
        <v>19010</v>
      </c>
      <c r="W26" s="52">
        <v>7859</v>
      </c>
      <c r="X26" s="52">
        <v>9968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23</v>
      </c>
      <c r="D29" s="52">
        <v>16</v>
      </c>
      <c r="E29" s="52">
        <v>289</v>
      </c>
      <c r="F29" s="52">
        <v>696</v>
      </c>
      <c r="G29" s="52">
        <v>752</v>
      </c>
      <c r="H29" s="52">
        <v>1274</v>
      </c>
      <c r="I29" s="52">
        <v>881</v>
      </c>
      <c r="J29" s="52">
        <v>1097</v>
      </c>
      <c r="K29" s="52">
        <v>715</v>
      </c>
      <c r="L29" s="52">
        <v>1046</v>
      </c>
      <c r="M29" s="52">
        <v>659</v>
      </c>
      <c r="N29" s="52">
        <v>575</v>
      </c>
      <c r="O29" s="52">
        <v>487</v>
      </c>
      <c r="P29" s="52">
        <v>126</v>
      </c>
      <c r="Q29" s="52">
        <v>182</v>
      </c>
      <c r="R29" s="52">
        <v>142</v>
      </c>
      <c r="S29" s="52">
        <v>261</v>
      </c>
      <c r="T29" s="52">
        <v>362</v>
      </c>
      <c r="U29" s="52">
        <v>382</v>
      </c>
      <c r="V29" s="52">
        <v>469</v>
      </c>
      <c r="W29" s="52">
        <v>105</v>
      </c>
      <c r="X29" s="52">
        <v>475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1598</v>
      </c>
      <c r="D31" s="52">
        <v>856</v>
      </c>
      <c r="E31" s="52">
        <v>1508</v>
      </c>
      <c r="F31" s="52">
        <v>1881</v>
      </c>
      <c r="G31" s="52">
        <v>1829</v>
      </c>
      <c r="H31" s="52">
        <v>1567</v>
      </c>
      <c r="I31" s="52">
        <v>919</v>
      </c>
      <c r="J31" s="52">
        <v>1347</v>
      </c>
      <c r="K31" s="52">
        <v>1541</v>
      </c>
      <c r="L31" s="52">
        <v>1906</v>
      </c>
      <c r="M31" s="52">
        <v>1550</v>
      </c>
      <c r="N31" s="52">
        <v>1116</v>
      </c>
      <c r="O31" s="52">
        <v>1255</v>
      </c>
      <c r="P31" s="52">
        <v>1294</v>
      </c>
      <c r="Q31" s="52">
        <v>1797</v>
      </c>
      <c r="R31" s="52">
        <v>1483</v>
      </c>
      <c r="S31" s="52">
        <v>1622</v>
      </c>
      <c r="T31" s="52">
        <v>3496</v>
      </c>
      <c r="U31" s="52">
        <v>2195</v>
      </c>
      <c r="V31" s="52">
        <v>1704</v>
      </c>
      <c r="W31" s="52">
        <v>432</v>
      </c>
      <c r="X31" s="52">
        <v>488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8</v>
      </c>
      <c r="D32" s="52">
        <v>4</v>
      </c>
      <c r="E32" s="52">
        <v>6</v>
      </c>
      <c r="F32" s="52">
        <v>16</v>
      </c>
      <c r="G32" s="52">
        <v>5</v>
      </c>
      <c r="H32" s="52">
        <v>13</v>
      </c>
      <c r="I32" s="52">
        <v>0</v>
      </c>
      <c r="J32" s="52">
        <v>23</v>
      </c>
      <c r="K32" s="52">
        <v>17</v>
      </c>
      <c r="L32" s="52">
        <v>13</v>
      </c>
      <c r="M32" s="52">
        <v>18</v>
      </c>
      <c r="N32" s="52">
        <v>7</v>
      </c>
      <c r="O32" s="52">
        <v>4</v>
      </c>
      <c r="P32" s="52">
        <v>36</v>
      </c>
      <c r="Q32" s="52">
        <v>0</v>
      </c>
      <c r="R32" s="52">
        <v>57</v>
      </c>
      <c r="S32" s="52">
        <v>0</v>
      </c>
      <c r="T32" s="52">
        <v>82</v>
      </c>
      <c r="U32" s="52">
        <v>23</v>
      </c>
      <c r="V32" s="52">
        <v>42</v>
      </c>
      <c r="W32" s="52">
        <v>0</v>
      </c>
      <c r="X32" s="52">
        <v>8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8007</v>
      </c>
      <c r="D35" s="52">
        <v>8546</v>
      </c>
      <c r="E35" s="52">
        <v>5192</v>
      </c>
      <c r="F35" s="52">
        <v>10360</v>
      </c>
      <c r="G35" s="52">
        <v>8309</v>
      </c>
      <c r="H35" s="52">
        <v>8171</v>
      </c>
      <c r="I35" s="52">
        <v>4859</v>
      </c>
      <c r="J35" s="52">
        <v>7376</v>
      </c>
      <c r="K35" s="52">
        <v>3276</v>
      </c>
      <c r="L35" s="52">
        <v>10572</v>
      </c>
      <c r="M35" s="52">
        <v>3587</v>
      </c>
      <c r="N35" s="52">
        <v>6097</v>
      </c>
      <c r="O35" s="52">
        <v>3144</v>
      </c>
      <c r="P35" s="52">
        <v>766</v>
      </c>
      <c r="Q35" s="52">
        <v>1256</v>
      </c>
      <c r="R35" s="52">
        <v>2578</v>
      </c>
      <c r="S35" s="52">
        <v>4372</v>
      </c>
      <c r="T35" s="52">
        <v>5700</v>
      </c>
      <c r="U35" s="52">
        <v>3615</v>
      </c>
      <c r="V35" s="52">
        <v>6526</v>
      </c>
      <c r="W35" s="52">
        <v>0</v>
      </c>
      <c r="X35" s="52">
        <v>3362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4332</v>
      </c>
      <c r="D36" s="52">
        <v>4586</v>
      </c>
      <c r="E36" s="52">
        <v>7380</v>
      </c>
      <c r="F36" s="52">
        <v>3327</v>
      </c>
      <c r="G36" s="52">
        <v>5983</v>
      </c>
      <c r="H36" s="52">
        <v>7226</v>
      </c>
      <c r="I36" s="52">
        <v>7643</v>
      </c>
      <c r="J36" s="52">
        <v>9074</v>
      </c>
      <c r="K36" s="52">
        <v>10781</v>
      </c>
      <c r="L36" s="52">
        <v>8493</v>
      </c>
      <c r="M36" s="52">
        <v>11088</v>
      </c>
      <c r="N36" s="52">
        <v>8125</v>
      </c>
      <c r="O36" s="52">
        <v>9561</v>
      </c>
      <c r="P36" s="52">
        <v>7181</v>
      </c>
      <c r="Q36" s="52">
        <v>11053</v>
      </c>
      <c r="R36" s="52">
        <v>14187</v>
      </c>
      <c r="S36" s="52">
        <v>11797</v>
      </c>
      <c r="T36" s="52">
        <v>14727</v>
      </c>
      <c r="U36" s="52">
        <v>16196</v>
      </c>
      <c r="V36" s="52">
        <v>10738</v>
      </c>
      <c r="W36" s="52">
        <v>7427</v>
      </c>
      <c r="X36" s="52">
        <v>6110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13945</v>
      </c>
      <c r="D41" s="36">
        <v>13992</v>
      </c>
      <c r="E41" s="36">
        <v>14086</v>
      </c>
      <c r="F41" s="36">
        <v>15584</v>
      </c>
      <c r="G41" s="36">
        <v>16126</v>
      </c>
      <c r="H41" s="36">
        <v>16977</v>
      </c>
      <c r="I41" s="36">
        <v>13421</v>
      </c>
      <c r="J41" s="36">
        <v>17820</v>
      </c>
      <c r="K41" s="36">
        <v>15615</v>
      </c>
      <c r="L41" s="36">
        <v>20984</v>
      </c>
      <c r="M41" s="36">
        <v>16243</v>
      </c>
      <c r="N41" s="36">
        <v>15345</v>
      </c>
      <c r="O41" s="36">
        <v>13964</v>
      </c>
      <c r="P41" s="36">
        <v>9277</v>
      </c>
      <c r="Q41" s="36">
        <v>14106</v>
      </c>
      <c r="R41" s="36">
        <v>18305</v>
      </c>
      <c r="S41" s="36">
        <v>17791</v>
      </c>
      <c r="T41" s="36">
        <v>24005</v>
      </c>
      <c r="U41" s="36">
        <v>22029</v>
      </c>
      <c r="V41" s="36">
        <v>19010</v>
      </c>
      <c r="W41" s="36">
        <v>7859</v>
      </c>
      <c r="X41" s="36">
        <v>9968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279880</v>
      </c>
      <c r="D45" s="52">
        <v>218999</v>
      </c>
      <c r="E45" s="52">
        <v>222499</v>
      </c>
      <c r="F45" s="52">
        <v>200641</v>
      </c>
      <c r="G45" s="52">
        <v>206941</v>
      </c>
      <c r="H45" s="52">
        <v>263246</v>
      </c>
      <c r="I45" s="52">
        <v>160770</v>
      </c>
      <c r="J45" s="52">
        <v>275005</v>
      </c>
      <c r="K45" s="52">
        <v>189195</v>
      </c>
      <c r="L45" s="52">
        <v>247849</v>
      </c>
      <c r="M45" s="52">
        <v>249753</v>
      </c>
      <c r="N45" s="52">
        <v>327677</v>
      </c>
      <c r="O45" s="52">
        <v>307566</v>
      </c>
      <c r="P45" s="52">
        <v>250679</v>
      </c>
      <c r="Q45" s="52">
        <v>111359</v>
      </c>
      <c r="R45" s="52">
        <v>51462</v>
      </c>
      <c r="S45" s="52">
        <v>151314</v>
      </c>
      <c r="T45" s="52">
        <v>169991</v>
      </c>
      <c r="U45" s="52">
        <v>191790</v>
      </c>
      <c r="V45" s="52">
        <v>100419</v>
      </c>
      <c r="W45" s="52">
        <v>77180</v>
      </c>
      <c r="X45" s="52">
        <v>190272</v>
      </c>
      <c r="Y45" s="52">
        <v>285275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460</v>
      </c>
      <c r="D48" s="52">
        <v>257</v>
      </c>
      <c r="E48" s="52">
        <v>4574</v>
      </c>
      <c r="F48" s="52">
        <v>8957</v>
      </c>
      <c r="G48" s="52">
        <v>9644</v>
      </c>
      <c r="H48" s="52">
        <v>19760</v>
      </c>
      <c r="I48" s="52">
        <v>10556</v>
      </c>
      <c r="J48" s="52">
        <v>16929</v>
      </c>
      <c r="K48" s="52">
        <v>8665</v>
      </c>
      <c r="L48" s="52">
        <v>12354</v>
      </c>
      <c r="M48" s="52">
        <v>10134</v>
      </c>
      <c r="N48" s="52">
        <v>12277</v>
      </c>
      <c r="O48" s="52">
        <v>10710</v>
      </c>
      <c r="P48" s="52">
        <v>3416</v>
      </c>
      <c r="Q48" s="52">
        <v>1438</v>
      </c>
      <c r="R48" s="52">
        <v>398</v>
      </c>
      <c r="S48" s="52">
        <v>2219</v>
      </c>
      <c r="T48" s="52">
        <v>2562</v>
      </c>
      <c r="U48" s="52">
        <v>3325</v>
      </c>
      <c r="V48" s="52">
        <v>2483</v>
      </c>
      <c r="W48" s="52">
        <v>1033</v>
      </c>
      <c r="X48" s="52">
        <v>9056</v>
      </c>
      <c r="Y48" s="52">
        <v>41018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207657</v>
      </c>
      <c r="D50" s="52">
        <v>161103</v>
      </c>
      <c r="E50" s="52">
        <v>160510</v>
      </c>
      <c r="F50" s="52">
        <v>142626</v>
      </c>
      <c r="G50" s="52">
        <v>143494</v>
      </c>
      <c r="H50" s="52">
        <v>180569</v>
      </c>
      <c r="I50" s="52">
        <v>132636</v>
      </c>
      <c r="J50" s="52">
        <v>223454</v>
      </c>
      <c r="K50" s="52">
        <v>145214</v>
      </c>
      <c r="L50" s="52">
        <v>206865</v>
      </c>
      <c r="M50" s="52">
        <v>156179</v>
      </c>
      <c r="N50" s="52">
        <v>186770</v>
      </c>
      <c r="O50" s="52">
        <v>84823</v>
      </c>
      <c r="P50" s="52">
        <v>34777</v>
      </c>
      <c r="Q50" s="52">
        <v>33512</v>
      </c>
      <c r="R50" s="52">
        <v>50624</v>
      </c>
      <c r="S50" s="52">
        <v>149296</v>
      </c>
      <c r="T50" s="52">
        <v>168867</v>
      </c>
      <c r="U50" s="52">
        <v>184883</v>
      </c>
      <c r="V50" s="52">
        <v>31018</v>
      </c>
      <c r="W50" s="52">
        <v>71331</v>
      </c>
      <c r="X50" s="52">
        <v>147152</v>
      </c>
      <c r="Y50" s="52">
        <v>278882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2326</v>
      </c>
      <c r="D51" s="52">
        <v>840</v>
      </c>
      <c r="E51" s="52">
        <v>2914</v>
      </c>
      <c r="F51" s="52">
        <v>21</v>
      </c>
      <c r="G51" s="52">
        <v>2157</v>
      </c>
      <c r="H51" s="52">
        <v>3638</v>
      </c>
      <c r="I51" s="52">
        <v>0</v>
      </c>
      <c r="J51" s="52">
        <v>3143</v>
      </c>
      <c r="K51" s="52">
        <v>1490</v>
      </c>
      <c r="L51" s="52">
        <v>0</v>
      </c>
      <c r="M51" s="52">
        <v>1097</v>
      </c>
      <c r="N51" s="52">
        <v>2600</v>
      </c>
      <c r="O51" s="52">
        <v>0</v>
      </c>
      <c r="P51" s="52">
        <v>6354</v>
      </c>
      <c r="Q51" s="52">
        <v>99</v>
      </c>
      <c r="R51" s="52">
        <v>838</v>
      </c>
      <c r="S51" s="52">
        <v>2018</v>
      </c>
      <c r="T51" s="52">
        <v>1124</v>
      </c>
      <c r="U51" s="52">
        <v>6907</v>
      </c>
      <c r="V51" s="52">
        <v>2368</v>
      </c>
      <c r="W51" s="52">
        <v>0</v>
      </c>
      <c r="X51" s="52">
        <v>0</v>
      </c>
      <c r="Y51" s="52">
        <v>244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45358</v>
      </c>
      <c r="D54" s="52">
        <v>37131</v>
      </c>
      <c r="E54" s="52">
        <v>24398</v>
      </c>
      <c r="F54" s="52">
        <v>43899</v>
      </c>
      <c r="G54" s="52">
        <v>35634</v>
      </c>
      <c r="H54" s="52">
        <v>41943</v>
      </c>
      <c r="I54" s="52">
        <v>10935</v>
      </c>
      <c r="J54" s="52">
        <v>21706</v>
      </c>
      <c r="K54" s="52">
        <v>9903</v>
      </c>
      <c r="L54" s="52">
        <v>22726</v>
      </c>
      <c r="M54" s="52">
        <v>22607</v>
      </c>
      <c r="N54" s="52">
        <v>59294</v>
      </c>
      <c r="O54" s="52">
        <v>55128</v>
      </c>
      <c r="P54" s="52">
        <v>20200</v>
      </c>
      <c r="Q54" s="52">
        <v>7933</v>
      </c>
      <c r="R54" s="52">
        <v>0</v>
      </c>
      <c r="S54" s="52">
        <v>0</v>
      </c>
      <c r="T54" s="52">
        <v>0</v>
      </c>
      <c r="U54" s="52">
        <v>0</v>
      </c>
      <c r="V54" s="52">
        <v>25339</v>
      </c>
      <c r="W54" s="52">
        <v>0</v>
      </c>
      <c r="X54" s="52">
        <v>15307</v>
      </c>
      <c r="Y54" s="52">
        <v>2408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24539</v>
      </c>
      <c r="D55" s="52">
        <v>19925</v>
      </c>
      <c r="E55" s="52">
        <v>34677</v>
      </c>
      <c r="F55" s="52">
        <v>14095</v>
      </c>
      <c r="G55" s="52">
        <v>25656</v>
      </c>
      <c r="H55" s="52">
        <v>37096</v>
      </c>
      <c r="I55" s="52">
        <v>17199</v>
      </c>
      <c r="J55" s="52">
        <v>26702</v>
      </c>
      <c r="K55" s="52">
        <v>32588</v>
      </c>
      <c r="L55" s="52">
        <v>18258</v>
      </c>
      <c r="M55" s="52">
        <v>69870</v>
      </c>
      <c r="N55" s="52">
        <v>79013</v>
      </c>
      <c r="O55" s="52">
        <v>167615</v>
      </c>
      <c r="P55" s="52">
        <v>189348</v>
      </c>
      <c r="Q55" s="52">
        <v>69815</v>
      </c>
      <c r="R55" s="52">
        <v>0</v>
      </c>
      <c r="S55" s="52">
        <v>0</v>
      </c>
      <c r="T55" s="52">
        <v>0</v>
      </c>
      <c r="U55" s="52">
        <v>0</v>
      </c>
      <c r="V55" s="52">
        <v>41694</v>
      </c>
      <c r="W55" s="52">
        <v>5849</v>
      </c>
      <c r="X55" s="52">
        <v>27813</v>
      </c>
      <c r="Y55" s="52">
        <v>3741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279880</v>
      </c>
      <c r="D60" s="36">
        <v>218999</v>
      </c>
      <c r="E60" s="36">
        <v>222499</v>
      </c>
      <c r="F60" s="36">
        <v>200641</v>
      </c>
      <c r="G60" s="36">
        <v>206941</v>
      </c>
      <c r="H60" s="36">
        <v>263246</v>
      </c>
      <c r="I60" s="36">
        <v>160770</v>
      </c>
      <c r="J60" s="36">
        <v>275005</v>
      </c>
      <c r="K60" s="36">
        <v>189195</v>
      </c>
      <c r="L60" s="36">
        <v>247849</v>
      </c>
      <c r="M60" s="36">
        <v>249753</v>
      </c>
      <c r="N60" s="36">
        <v>327677</v>
      </c>
      <c r="O60" s="36">
        <v>307566</v>
      </c>
      <c r="P60" s="36">
        <v>250679</v>
      </c>
      <c r="Q60" s="36">
        <v>111359</v>
      </c>
      <c r="R60" s="36">
        <v>51462</v>
      </c>
      <c r="S60" s="36">
        <v>151314</v>
      </c>
      <c r="T60" s="36">
        <v>169991</v>
      </c>
      <c r="U60" s="36">
        <v>191790</v>
      </c>
      <c r="V60" s="36">
        <v>100419</v>
      </c>
      <c r="W60" s="36">
        <v>77180</v>
      </c>
      <c r="X60" s="36">
        <v>190272</v>
      </c>
      <c r="Y60" s="36">
        <v>285275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499575</v>
      </c>
      <c r="D64" s="52">
        <v>523828</v>
      </c>
      <c r="E64" s="52">
        <v>497417</v>
      </c>
      <c r="F64" s="52">
        <v>416390</v>
      </c>
      <c r="G64" s="52">
        <v>392362</v>
      </c>
      <c r="H64" s="52">
        <v>465197</v>
      </c>
      <c r="I64" s="52">
        <v>448073</v>
      </c>
      <c r="J64" s="52">
        <v>608609</v>
      </c>
      <c r="K64" s="52">
        <v>436603</v>
      </c>
      <c r="L64" s="52">
        <v>496811</v>
      </c>
      <c r="M64" s="52">
        <v>297875</v>
      </c>
      <c r="N64" s="52">
        <v>445366</v>
      </c>
      <c r="O64" s="52">
        <v>302461</v>
      </c>
      <c r="P64" s="52">
        <v>484229</v>
      </c>
      <c r="Q64" s="52">
        <v>915014</v>
      </c>
      <c r="R64" s="52">
        <v>802040</v>
      </c>
      <c r="S64" s="52">
        <v>718361</v>
      </c>
      <c r="T64" s="52">
        <v>648764</v>
      </c>
      <c r="U64" s="52">
        <v>476697</v>
      </c>
      <c r="V64" s="52">
        <v>452436</v>
      </c>
      <c r="W64" s="52">
        <v>402490</v>
      </c>
      <c r="X64" s="52">
        <v>338586</v>
      </c>
      <c r="Y64" s="52">
        <v>208039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821</v>
      </c>
      <c r="D67" s="52">
        <v>615</v>
      </c>
      <c r="E67" s="52">
        <v>10224</v>
      </c>
      <c r="F67" s="52">
        <v>18590</v>
      </c>
      <c r="G67" s="52">
        <v>18284</v>
      </c>
      <c r="H67" s="52">
        <v>34918</v>
      </c>
      <c r="I67" s="52">
        <v>29419</v>
      </c>
      <c r="J67" s="52">
        <v>37467</v>
      </c>
      <c r="K67" s="52">
        <v>19997</v>
      </c>
      <c r="L67" s="52">
        <v>24763</v>
      </c>
      <c r="M67" s="52">
        <v>12087</v>
      </c>
      <c r="N67" s="52">
        <v>16686</v>
      </c>
      <c r="O67" s="52">
        <v>10533</v>
      </c>
      <c r="P67" s="52">
        <v>6599</v>
      </c>
      <c r="Q67" s="52">
        <v>11820</v>
      </c>
      <c r="R67" s="52">
        <v>6195</v>
      </c>
      <c r="S67" s="52">
        <v>10534</v>
      </c>
      <c r="T67" s="52">
        <v>9778</v>
      </c>
      <c r="U67" s="52">
        <v>8262</v>
      </c>
      <c r="V67" s="52">
        <v>11185</v>
      </c>
      <c r="W67" s="52">
        <v>5390</v>
      </c>
      <c r="X67" s="52">
        <v>16116</v>
      </c>
      <c r="Y67" s="52">
        <v>29913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423431</v>
      </c>
      <c r="D69" s="52">
        <v>521027</v>
      </c>
      <c r="E69" s="52">
        <v>491655</v>
      </c>
      <c r="F69" s="52">
        <v>414055</v>
      </c>
      <c r="G69" s="52">
        <v>364386</v>
      </c>
      <c r="H69" s="52">
        <v>432189</v>
      </c>
      <c r="I69" s="52">
        <v>444382</v>
      </c>
      <c r="J69" s="52">
        <v>482699</v>
      </c>
      <c r="K69" s="52">
        <v>358070</v>
      </c>
      <c r="L69" s="52">
        <v>416955</v>
      </c>
      <c r="M69" s="52">
        <v>293939</v>
      </c>
      <c r="N69" s="52">
        <v>414427</v>
      </c>
      <c r="O69" s="52">
        <v>299104</v>
      </c>
      <c r="P69" s="52">
        <v>464402</v>
      </c>
      <c r="Q69" s="52">
        <v>900770</v>
      </c>
      <c r="R69" s="52">
        <v>758758</v>
      </c>
      <c r="S69" s="52">
        <v>677939</v>
      </c>
      <c r="T69" s="52">
        <v>550256</v>
      </c>
      <c r="U69" s="52">
        <v>435488</v>
      </c>
      <c r="V69" s="52">
        <v>359260</v>
      </c>
      <c r="W69" s="52">
        <v>392786</v>
      </c>
      <c r="X69" s="52">
        <v>316859</v>
      </c>
      <c r="Y69" s="52">
        <v>123093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2874</v>
      </c>
      <c r="D70" s="52">
        <v>2801</v>
      </c>
      <c r="E70" s="52">
        <v>5762</v>
      </c>
      <c r="F70" s="52">
        <v>1335</v>
      </c>
      <c r="G70" s="52">
        <v>3985</v>
      </c>
      <c r="H70" s="52">
        <v>4783</v>
      </c>
      <c r="I70" s="52">
        <v>3691</v>
      </c>
      <c r="J70" s="52">
        <v>5156</v>
      </c>
      <c r="K70" s="52">
        <v>6505</v>
      </c>
      <c r="L70" s="52">
        <v>2052</v>
      </c>
      <c r="M70" s="52">
        <v>0</v>
      </c>
      <c r="N70" s="52">
        <v>5272</v>
      </c>
      <c r="O70" s="52">
        <v>3357</v>
      </c>
      <c r="P70" s="52">
        <v>19827</v>
      </c>
      <c r="Q70" s="52">
        <v>14244</v>
      </c>
      <c r="R70" s="52">
        <v>14995</v>
      </c>
      <c r="S70" s="52">
        <v>1716</v>
      </c>
      <c r="T70" s="52">
        <v>15312</v>
      </c>
      <c r="U70" s="52">
        <v>6512</v>
      </c>
      <c r="V70" s="52">
        <v>3762</v>
      </c>
      <c r="W70" s="52">
        <v>9704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47547</v>
      </c>
      <c r="D73" s="52">
        <v>0</v>
      </c>
      <c r="E73" s="52">
        <v>0</v>
      </c>
      <c r="F73" s="52">
        <v>757</v>
      </c>
      <c r="G73" s="52">
        <v>13948</v>
      </c>
      <c r="H73" s="52">
        <v>14978</v>
      </c>
      <c r="I73" s="52">
        <v>0</v>
      </c>
      <c r="J73" s="52">
        <v>54146</v>
      </c>
      <c r="K73" s="52">
        <v>16787</v>
      </c>
      <c r="L73" s="52">
        <v>43142</v>
      </c>
      <c r="M73" s="52">
        <v>962</v>
      </c>
      <c r="N73" s="52">
        <v>11004</v>
      </c>
      <c r="O73" s="52">
        <v>0</v>
      </c>
      <c r="P73" s="52">
        <v>0</v>
      </c>
      <c r="Q73" s="52">
        <v>0</v>
      </c>
      <c r="R73" s="52">
        <v>4350</v>
      </c>
      <c r="S73" s="52">
        <v>10465</v>
      </c>
      <c r="T73" s="52">
        <v>23216</v>
      </c>
      <c r="U73" s="52">
        <v>6331</v>
      </c>
      <c r="V73" s="52">
        <v>33800</v>
      </c>
      <c r="W73" s="52">
        <v>0</v>
      </c>
      <c r="X73" s="52">
        <v>7713</v>
      </c>
      <c r="Y73" s="52">
        <v>33266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25723</v>
      </c>
      <c r="D74" s="52">
        <v>0</v>
      </c>
      <c r="E74" s="52">
        <v>0</v>
      </c>
      <c r="F74" s="52">
        <v>243</v>
      </c>
      <c r="G74" s="52">
        <v>10043</v>
      </c>
      <c r="H74" s="52">
        <v>13247</v>
      </c>
      <c r="I74" s="52">
        <v>0</v>
      </c>
      <c r="J74" s="52">
        <v>66608</v>
      </c>
      <c r="K74" s="52">
        <v>55241</v>
      </c>
      <c r="L74" s="52">
        <v>34662</v>
      </c>
      <c r="M74" s="52">
        <v>2974</v>
      </c>
      <c r="N74" s="52">
        <v>14663</v>
      </c>
      <c r="O74" s="52">
        <v>0</v>
      </c>
      <c r="P74" s="52">
        <v>0</v>
      </c>
      <c r="Q74" s="52">
        <v>0</v>
      </c>
      <c r="R74" s="52">
        <v>23937</v>
      </c>
      <c r="S74" s="52">
        <v>28241</v>
      </c>
      <c r="T74" s="52">
        <v>59980</v>
      </c>
      <c r="U74" s="52">
        <v>28366</v>
      </c>
      <c r="V74" s="52">
        <v>55614</v>
      </c>
      <c r="W74" s="52">
        <v>0</v>
      </c>
      <c r="X74" s="52">
        <v>14014</v>
      </c>
      <c r="Y74" s="52">
        <v>51680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4542</v>
      </c>
      <c r="D78" s="52">
        <v>8104</v>
      </c>
      <c r="E78" s="52">
        <v>7343</v>
      </c>
      <c r="F78" s="52">
        <v>5798</v>
      </c>
      <c r="G78" s="52">
        <v>5435</v>
      </c>
      <c r="H78" s="52">
        <v>6621</v>
      </c>
      <c r="I78" s="52">
        <v>5812</v>
      </c>
      <c r="J78" s="52">
        <v>18459</v>
      </c>
      <c r="K78" s="52">
        <v>13422</v>
      </c>
      <c r="L78" s="52">
        <v>14887</v>
      </c>
      <c r="M78" s="52">
        <v>11991</v>
      </c>
      <c r="N78" s="52">
        <v>16756</v>
      </c>
      <c r="O78" s="52">
        <v>10889</v>
      </c>
      <c r="P78" s="52">
        <v>13007</v>
      </c>
      <c r="Q78" s="52">
        <v>16421</v>
      </c>
      <c r="R78" s="52">
        <v>16990</v>
      </c>
      <c r="S78" s="52">
        <v>23247</v>
      </c>
      <c r="T78" s="52">
        <v>26385</v>
      </c>
      <c r="U78" s="52">
        <v>23739</v>
      </c>
      <c r="V78" s="52">
        <v>13890</v>
      </c>
      <c r="W78" s="52">
        <v>10237</v>
      </c>
      <c r="X78" s="52">
        <v>2522</v>
      </c>
      <c r="Y78" s="52">
        <v>3285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495033</v>
      </c>
      <c r="D79" s="36">
        <v>515724</v>
      </c>
      <c r="E79" s="36">
        <v>490074</v>
      </c>
      <c r="F79" s="36">
        <v>410592</v>
      </c>
      <c r="G79" s="36">
        <v>386927</v>
      </c>
      <c r="H79" s="36">
        <v>458576</v>
      </c>
      <c r="I79" s="36">
        <v>442261</v>
      </c>
      <c r="J79" s="36">
        <v>590150</v>
      </c>
      <c r="K79" s="36">
        <v>423181</v>
      </c>
      <c r="L79" s="36">
        <v>481924</v>
      </c>
      <c r="M79" s="36">
        <v>285884</v>
      </c>
      <c r="N79" s="36">
        <v>428610</v>
      </c>
      <c r="O79" s="36">
        <v>291572</v>
      </c>
      <c r="P79" s="36">
        <v>471222</v>
      </c>
      <c r="Q79" s="36">
        <v>898593</v>
      </c>
      <c r="R79" s="36">
        <v>785050</v>
      </c>
      <c r="S79" s="36">
        <v>695114</v>
      </c>
      <c r="T79" s="36">
        <v>622379</v>
      </c>
      <c r="U79" s="36">
        <v>452958</v>
      </c>
      <c r="V79" s="36">
        <v>438546</v>
      </c>
      <c r="W79" s="36">
        <v>392253</v>
      </c>
      <c r="X79" s="36">
        <v>336064</v>
      </c>
      <c r="Y79" s="36">
        <v>204754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71570</v>
      </c>
      <c r="D83" s="52">
        <v>157025</v>
      </c>
      <c r="E83" s="52">
        <v>161748</v>
      </c>
      <c r="F83" s="52">
        <v>153649</v>
      </c>
      <c r="G83" s="52">
        <v>187327</v>
      </c>
      <c r="H83" s="52">
        <v>280986</v>
      </c>
      <c r="I83" s="52">
        <v>286116</v>
      </c>
      <c r="J83" s="52">
        <v>219088</v>
      </c>
      <c r="K83" s="52">
        <v>114470</v>
      </c>
      <c r="L83" s="52">
        <v>165829</v>
      </c>
      <c r="M83" s="52">
        <v>132917</v>
      </c>
      <c r="N83" s="52">
        <v>138488</v>
      </c>
      <c r="O83" s="52">
        <v>92752</v>
      </c>
      <c r="P83" s="52">
        <v>0</v>
      </c>
      <c r="Q83" s="52">
        <v>3719</v>
      </c>
      <c r="R83" s="52">
        <v>68828</v>
      </c>
      <c r="S83" s="52">
        <v>194696</v>
      </c>
      <c r="T83" s="52">
        <v>232967</v>
      </c>
      <c r="U83" s="52">
        <v>217870</v>
      </c>
      <c r="V83" s="52">
        <v>216994</v>
      </c>
      <c r="W83" s="52">
        <v>262111</v>
      </c>
      <c r="X83" s="52">
        <v>221041</v>
      </c>
      <c r="Y83" s="52">
        <v>117146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118</v>
      </c>
      <c r="D86" s="52">
        <v>184</v>
      </c>
      <c r="E86" s="52">
        <v>3324</v>
      </c>
      <c r="F86" s="52">
        <v>6860</v>
      </c>
      <c r="G86" s="52">
        <v>8729</v>
      </c>
      <c r="H86" s="52">
        <v>21091</v>
      </c>
      <c r="I86" s="52">
        <v>18786</v>
      </c>
      <c r="J86" s="52">
        <v>13487</v>
      </c>
      <c r="K86" s="52">
        <v>5243</v>
      </c>
      <c r="L86" s="52">
        <v>8266</v>
      </c>
      <c r="M86" s="52">
        <v>5393</v>
      </c>
      <c r="N86" s="52">
        <v>5188</v>
      </c>
      <c r="O86" s="52">
        <v>3230</v>
      </c>
      <c r="P86" s="52">
        <v>0</v>
      </c>
      <c r="Q86" s="52">
        <v>48</v>
      </c>
      <c r="R86" s="52">
        <v>531</v>
      </c>
      <c r="S86" s="52">
        <v>2855</v>
      </c>
      <c r="T86" s="52">
        <v>3511</v>
      </c>
      <c r="U86" s="52">
        <v>3776</v>
      </c>
      <c r="V86" s="52">
        <v>5365</v>
      </c>
      <c r="W86" s="52">
        <v>3510</v>
      </c>
      <c r="X86" s="52">
        <v>10521</v>
      </c>
      <c r="Y86" s="52">
        <v>16844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2408</v>
      </c>
      <c r="D88" s="52">
        <v>14563</v>
      </c>
      <c r="E88" s="52">
        <v>22480</v>
      </c>
      <c r="F88" s="52">
        <v>26227</v>
      </c>
      <c r="G88" s="52">
        <v>36704</v>
      </c>
      <c r="H88" s="52">
        <v>61654</v>
      </c>
      <c r="I88" s="52">
        <v>100023</v>
      </c>
      <c r="J88" s="52">
        <v>92581</v>
      </c>
      <c r="K88" s="52">
        <v>40198</v>
      </c>
      <c r="L88" s="52">
        <v>45910</v>
      </c>
      <c r="M88" s="52">
        <v>46230</v>
      </c>
      <c r="N88" s="52">
        <v>60765</v>
      </c>
      <c r="O88" s="52">
        <v>79755</v>
      </c>
      <c r="P88" s="52">
        <v>0</v>
      </c>
      <c r="Q88" s="52">
        <v>2590</v>
      </c>
      <c r="R88" s="52">
        <v>36770</v>
      </c>
      <c r="S88" s="52">
        <v>47577</v>
      </c>
      <c r="T88" s="52">
        <v>77329</v>
      </c>
      <c r="U88" s="52">
        <v>72693</v>
      </c>
      <c r="V88" s="52">
        <v>124277</v>
      </c>
      <c r="W88" s="52">
        <v>105992</v>
      </c>
      <c r="X88" s="52">
        <v>95000</v>
      </c>
      <c r="Y88" s="52">
        <v>91848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13</v>
      </c>
      <c r="D89" s="52">
        <v>51</v>
      </c>
      <c r="E89" s="52">
        <v>189</v>
      </c>
      <c r="F89" s="52">
        <v>71</v>
      </c>
      <c r="G89" s="52">
        <v>190</v>
      </c>
      <c r="H89" s="52">
        <v>521</v>
      </c>
      <c r="I89" s="52">
        <v>796</v>
      </c>
      <c r="J89" s="52">
        <v>940</v>
      </c>
      <c r="K89" s="52">
        <v>352</v>
      </c>
      <c r="L89" s="52">
        <v>438</v>
      </c>
      <c r="M89" s="52">
        <v>419</v>
      </c>
      <c r="N89" s="52">
        <v>290</v>
      </c>
      <c r="O89" s="52">
        <v>975</v>
      </c>
      <c r="P89" s="52">
        <v>0</v>
      </c>
      <c r="Q89" s="52">
        <v>31</v>
      </c>
      <c r="R89" s="52">
        <v>0</v>
      </c>
      <c r="S89" s="52">
        <v>0</v>
      </c>
      <c r="T89" s="52">
        <v>3086</v>
      </c>
      <c r="U89" s="52">
        <v>136</v>
      </c>
      <c r="V89" s="52">
        <v>1599</v>
      </c>
      <c r="W89" s="52">
        <v>2418</v>
      </c>
      <c r="X89" s="52">
        <v>1207</v>
      </c>
      <c r="Y89" s="52">
        <v>780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7924</v>
      </c>
      <c r="D92" s="52">
        <v>8708</v>
      </c>
      <c r="E92" s="52">
        <v>14889</v>
      </c>
      <c r="F92" s="52">
        <v>15375</v>
      </c>
      <c r="G92" s="52">
        <v>17066</v>
      </c>
      <c r="H92" s="52">
        <v>20195</v>
      </c>
      <c r="I92" s="52">
        <v>12685</v>
      </c>
      <c r="J92" s="52">
        <v>9487</v>
      </c>
      <c r="K92" s="52">
        <v>7297</v>
      </c>
      <c r="L92" s="52">
        <v>10851</v>
      </c>
      <c r="M92" s="52">
        <v>8233</v>
      </c>
      <c r="N92" s="52">
        <v>5633</v>
      </c>
      <c r="O92" s="52">
        <v>1081</v>
      </c>
      <c r="P92" s="52">
        <v>0</v>
      </c>
      <c r="Q92" s="52">
        <v>140</v>
      </c>
      <c r="R92" s="52">
        <v>2596</v>
      </c>
      <c r="S92" s="52">
        <v>13409</v>
      </c>
      <c r="T92" s="52">
        <v>22216</v>
      </c>
      <c r="U92" s="52">
        <v>14449</v>
      </c>
      <c r="V92" s="52">
        <v>8167</v>
      </c>
      <c r="W92" s="52">
        <v>8443</v>
      </c>
      <c r="X92" s="52">
        <v>6122</v>
      </c>
      <c r="Y92" s="52">
        <v>536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38</v>
      </c>
      <c r="D93" s="52">
        <v>43</v>
      </c>
      <c r="E93" s="52">
        <v>61</v>
      </c>
      <c r="F93" s="52">
        <v>130</v>
      </c>
      <c r="G93" s="52">
        <v>46</v>
      </c>
      <c r="H93" s="52">
        <v>170</v>
      </c>
      <c r="I93" s="52">
        <v>0</v>
      </c>
      <c r="J93" s="52">
        <v>165</v>
      </c>
      <c r="K93" s="52">
        <v>80</v>
      </c>
      <c r="L93" s="52">
        <v>75</v>
      </c>
      <c r="M93" s="52">
        <v>95</v>
      </c>
      <c r="N93" s="52">
        <v>34</v>
      </c>
      <c r="O93" s="52">
        <v>3</v>
      </c>
      <c r="P93" s="52">
        <v>0</v>
      </c>
      <c r="Q93" s="52">
        <v>0</v>
      </c>
      <c r="R93" s="52">
        <v>101</v>
      </c>
      <c r="S93" s="52">
        <v>0</v>
      </c>
      <c r="T93" s="52">
        <v>521</v>
      </c>
      <c r="U93" s="52">
        <v>152</v>
      </c>
      <c r="V93" s="52">
        <v>201</v>
      </c>
      <c r="W93" s="52">
        <v>0</v>
      </c>
      <c r="X93" s="52">
        <v>96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39706</v>
      </c>
      <c r="D96" s="52">
        <v>86983</v>
      </c>
      <c r="E96" s="52">
        <v>51266</v>
      </c>
      <c r="F96" s="52">
        <v>84663</v>
      </c>
      <c r="G96" s="52">
        <v>77513</v>
      </c>
      <c r="H96" s="52">
        <v>105309</v>
      </c>
      <c r="I96" s="52">
        <v>67092</v>
      </c>
      <c r="J96" s="52">
        <v>51976</v>
      </c>
      <c r="K96" s="52">
        <v>15509</v>
      </c>
      <c r="L96" s="52">
        <v>60194</v>
      </c>
      <c r="M96" s="52">
        <v>19053</v>
      </c>
      <c r="N96" s="52">
        <v>30767</v>
      </c>
      <c r="O96" s="52">
        <v>2707</v>
      </c>
      <c r="P96" s="52">
        <v>0</v>
      </c>
      <c r="Q96" s="52">
        <v>98</v>
      </c>
      <c r="R96" s="52">
        <v>4515</v>
      </c>
      <c r="S96" s="52">
        <v>36152</v>
      </c>
      <c r="T96" s="52">
        <v>36224</v>
      </c>
      <c r="U96" s="52">
        <v>23802</v>
      </c>
      <c r="V96" s="52">
        <v>31281</v>
      </c>
      <c r="W96" s="52">
        <v>0</v>
      </c>
      <c r="X96" s="52">
        <v>42106</v>
      </c>
      <c r="Y96" s="52">
        <v>9392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21481</v>
      </c>
      <c r="D97" s="52">
        <v>46677</v>
      </c>
      <c r="E97" s="52">
        <v>72863</v>
      </c>
      <c r="F97" s="52">
        <v>27183</v>
      </c>
      <c r="G97" s="52">
        <v>55808</v>
      </c>
      <c r="H97" s="52">
        <v>93137</v>
      </c>
      <c r="I97" s="52">
        <v>105520</v>
      </c>
      <c r="J97" s="52">
        <v>63939</v>
      </c>
      <c r="K97" s="52">
        <v>51034</v>
      </c>
      <c r="L97" s="52">
        <v>48361</v>
      </c>
      <c r="M97" s="52">
        <v>58887</v>
      </c>
      <c r="N97" s="52">
        <v>40999</v>
      </c>
      <c r="O97" s="52">
        <v>8231</v>
      </c>
      <c r="P97" s="52">
        <v>0</v>
      </c>
      <c r="Q97" s="52">
        <v>860</v>
      </c>
      <c r="R97" s="52">
        <v>24846</v>
      </c>
      <c r="S97" s="52">
        <v>97558</v>
      </c>
      <c r="T97" s="52">
        <v>93591</v>
      </c>
      <c r="U97" s="52">
        <v>106638</v>
      </c>
      <c r="V97" s="52">
        <v>51469</v>
      </c>
      <c r="W97" s="52">
        <v>145258</v>
      </c>
      <c r="X97" s="52">
        <v>76510</v>
      </c>
      <c r="Y97" s="52">
        <v>14590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71570</v>
      </c>
      <c r="D103" s="36">
        <v>157025</v>
      </c>
      <c r="E103" s="36">
        <v>161748</v>
      </c>
      <c r="F103" s="36">
        <v>153649</v>
      </c>
      <c r="G103" s="36">
        <v>187327</v>
      </c>
      <c r="H103" s="36">
        <v>280986</v>
      </c>
      <c r="I103" s="36">
        <v>286116</v>
      </c>
      <c r="J103" s="36">
        <v>219088</v>
      </c>
      <c r="K103" s="36">
        <v>114470</v>
      </c>
      <c r="L103" s="36">
        <v>165829</v>
      </c>
      <c r="M103" s="36">
        <v>132917</v>
      </c>
      <c r="N103" s="36">
        <v>138488</v>
      </c>
      <c r="O103" s="36">
        <v>92752</v>
      </c>
      <c r="P103" s="36">
        <v>0</v>
      </c>
      <c r="Q103" s="36">
        <v>3719</v>
      </c>
      <c r="R103" s="36">
        <v>68828</v>
      </c>
      <c r="S103" s="36">
        <v>194696</v>
      </c>
      <c r="T103" s="36">
        <v>232967</v>
      </c>
      <c r="U103" s="36">
        <v>217870</v>
      </c>
      <c r="V103" s="36">
        <v>216994</v>
      </c>
      <c r="W103" s="36">
        <v>262111</v>
      </c>
      <c r="X103" s="36">
        <v>221041</v>
      </c>
      <c r="Y103" s="36">
        <v>117146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618</v>
      </c>
      <c r="F107" s="52">
        <v>442</v>
      </c>
      <c r="G107" s="52">
        <v>284</v>
      </c>
      <c r="H107" s="52">
        <v>232</v>
      </c>
      <c r="I107" s="52">
        <v>306</v>
      </c>
      <c r="J107" s="52">
        <v>665</v>
      </c>
      <c r="K107" s="52">
        <v>898</v>
      </c>
      <c r="L107" s="52">
        <v>1292</v>
      </c>
      <c r="M107" s="52">
        <v>1117</v>
      </c>
      <c r="N107" s="52">
        <v>876</v>
      </c>
      <c r="O107" s="52">
        <v>429</v>
      </c>
      <c r="P107" s="52">
        <v>1574</v>
      </c>
      <c r="Q107" s="52">
        <v>1617</v>
      </c>
      <c r="R107" s="52">
        <v>892</v>
      </c>
      <c r="S107" s="52">
        <v>352</v>
      </c>
      <c r="T107" s="52">
        <v>592</v>
      </c>
      <c r="U107" s="52">
        <v>653</v>
      </c>
      <c r="V107" s="52">
        <v>1024</v>
      </c>
      <c r="W107" s="52">
        <v>1578</v>
      </c>
      <c r="X107" s="52">
        <v>1781</v>
      </c>
      <c r="Y107" s="52">
        <v>1416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12</v>
      </c>
      <c r="F110" s="52">
        <v>19</v>
      </c>
      <c r="G110" s="52">
        <v>13</v>
      </c>
      <c r="H110" s="52">
        <v>17</v>
      </c>
      <c r="I110" s="52">
        <v>20</v>
      </c>
      <c r="J110" s="52">
        <v>41</v>
      </c>
      <c r="K110" s="52">
        <v>42</v>
      </c>
      <c r="L110" s="52">
        <v>65</v>
      </c>
      <c r="M110" s="52">
        <v>45</v>
      </c>
      <c r="N110" s="52">
        <v>33</v>
      </c>
      <c r="O110" s="52">
        <v>14</v>
      </c>
      <c r="P110" s="52">
        <v>21</v>
      </c>
      <c r="Q110" s="52">
        <v>21</v>
      </c>
      <c r="R110" s="52">
        <v>7</v>
      </c>
      <c r="S110" s="52">
        <v>5</v>
      </c>
      <c r="T110" s="52">
        <v>9</v>
      </c>
      <c r="U110" s="52">
        <v>12</v>
      </c>
      <c r="V110" s="52">
        <v>25</v>
      </c>
      <c r="W110" s="52">
        <v>21</v>
      </c>
      <c r="X110" s="52">
        <v>85</v>
      </c>
      <c r="Y110" s="52">
        <v>203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237</v>
      </c>
      <c r="F112" s="52">
        <v>168</v>
      </c>
      <c r="G112" s="52">
        <v>103</v>
      </c>
      <c r="H112" s="52">
        <v>69</v>
      </c>
      <c r="I112" s="52">
        <v>77</v>
      </c>
      <c r="J112" s="52">
        <v>177</v>
      </c>
      <c r="K112" s="52">
        <v>241</v>
      </c>
      <c r="L112" s="52">
        <v>360</v>
      </c>
      <c r="M112" s="52">
        <v>319</v>
      </c>
      <c r="N112" s="52">
        <v>309</v>
      </c>
      <c r="O112" s="52">
        <v>163</v>
      </c>
      <c r="P112" s="52">
        <v>422</v>
      </c>
      <c r="Q112" s="52">
        <v>339</v>
      </c>
      <c r="R112" s="52">
        <v>72</v>
      </c>
      <c r="S112" s="52">
        <v>53</v>
      </c>
      <c r="T112" s="52">
        <v>91</v>
      </c>
      <c r="U112" s="52">
        <v>132</v>
      </c>
      <c r="V112" s="52">
        <v>177</v>
      </c>
      <c r="W112" s="52">
        <v>288</v>
      </c>
      <c r="X112" s="52">
        <v>470</v>
      </c>
      <c r="Y112" s="52">
        <v>387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1</v>
      </c>
      <c r="F113" s="52">
        <v>1</v>
      </c>
      <c r="G113" s="52">
        <v>0</v>
      </c>
      <c r="H113" s="52">
        <v>1</v>
      </c>
      <c r="I113" s="52">
        <v>0</v>
      </c>
      <c r="J113" s="52">
        <v>2</v>
      </c>
      <c r="K113" s="52">
        <v>2</v>
      </c>
      <c r="L113" s="52">
        <v>4</v>
      </c>
      <c r="M113" s="52">
        <v>3</v>
      </c>
      <c r="N113" s="52">
        <v>5</v>
      </c>
      <c r="O113" s="52">
        <v>1</v>
      </c>
      <c r="P113" s="52">
        <v>12</v>
      </c>
      <c r="Q113" s="52">
        <v>4</v>
      </c>
      <c r="R113" s="52">
        <v>5</v>
      </c>
      <c r="S113" s="52">
        <v>0</v>
      </c>
      <c r="T113" s="52">
        <v>0</v>
      </c>
      <c r="U113" s="52">
        <v>0</v>
      </c>
      <c r="V113" s="52">
        <v>0</v>
      </c>
      <c r="W113" s="52">
        <v>15</v>
      </c>
      <c r="X113" s="52">
        <v>0</v>
      </c>
      <c r="Y113" s="52">
        <v>8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157</v>
      </c>
      <c r="F116" s="52">
        <v>207</v>
      </c>
      <c r="G116" s="52">
        <v>105</v>
      </c>
      <c r="H116" s="52">
        <v>86</v>
      </c>
      <c r="I116" s="52">
        <v>89</v>
      </c>
      <c r="J116" s="52">
        <v>218</v>
      </c>
      <c r="K116" s="52">
        <v>153</v>
      </c>
      <c r="L116" s="52">
        <v>515</v>
      </c>
      <c r="M116" s="52">
        <v>194</v>
      </c>
      <c r="N116" s="52">
        <v>241</v>
      </c>
      <c r="O116" s="52">
        <v>66</v>
      </c>
      <c r="P116" s="52">
        <v>110</v>
      </c>
      <c r="Q116" s="52">
        <v>130</v>
      </c>
      <c r="R116" s="52">
        <v>125</v>
      </c>
      <c r="S116" s="52">
        <v>81</v>
      </c>
      <c r="T116" s="52">
        <v>140</v>
      </c>
      <c r="U116" s="52">
        <v>95</v>
      </c>
      <c r="V116" s="52">
        <v>320</v>
      </c>
      <c r="W116" s="52">
        <v>0</v>
      </c>
      <c r="X116" s="52">
        <v>465</v>
      </c>
      <c r="Y116" s="52">
        <v>400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223</v>
      </c>
      <c r="F117" s="52">
        <v>66</v>
      </c>
      <c r="G117" s="52">
        <v>76</v>
      </c>
      <c r="H117" s="52">
        <v>76</v>
      </c>
      <c r="I117" s="52">
        <v>140</v>
      </c>
      <c r="J117" s="52">
        <v>268</v>
      </c>
      <c r="K117" s="52">
        <v>502</v>
      </c>
      <c r="L117" s="52">
        <v>413</v>
      </c>
      <c r="M117" s="52">
        <v>601</v>
      </c>
      <c r="N117" s="52">
        <v>321</v>
      </c>
      <c r="O117" s="52">
        <v>199</v>
      </c>
      <c r="P117" s="52">
        <v>1030</v>
      </c>
      <c r="Q117" s="52">
        <v>1144</v>
      </c>
      <c r="R117" s="52">
        <v>690</v>
      </c>
      <c r="S117" s="52">
        <v>218</v>
      </c>
      <c r="T117" s="52">
        <v>361</v>
      </c>
      <c r="U117" s="52">
        <v>426</v>
      </c>
      <c r="V117" s="52">
        <v>527</v>
      </c>
      <c r="W117" s="52">
        <v>1275</v>
      </c>
      <c r="X117" s="52">
        <v>846</v>
      </c>
      <c r="Y117" s="52">
        <v>621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618</v>
      </c>
      <c r="F122" s="36">
        <v>442</v>
      </c>
      <c r="G122" s="36">
        <v>284</v>
      </c>
      <c r="H122" s="36">
        <v>232</v>
      </c>
      <c r="I122" s="36">
        <v>306</v>
      </c>
      <c r="J122" s="36">
        <v>665</v>
      </c>
      <c r="K122" s="36">
        <v>898</v>
      </c>
      <c r="L122" s="36">
        <v>1292</v>
      </c>
      <c r="M122" s="36">
        <v>1117</v>
      </c>
      <c r="N122" s="36">
        <v>876</v>
      </c>
      <c r="O122" s="36">
        <v>429</v>
      </c>
      <c r="P122" s="36">
        <v>1574</v>
      </c>
      <c r="Q122" s="36">
        <v>1617</v>
      </c>
      <c r="R122" s="36">
        <v>892</v>
      </c>
      <c r="S122" s="36">
        <v>352</v>
      </c>
      <c r="T122" s="36">
        <v>592</v>
      </c>
      <c r="U122" s="36">
        <v>653</v>
      </c>
      <c r="V122" s="36">
        <v>1024</v>
      </c>
      <c r="W122" s="36">
        <v>1578</v>
      </c>
      <c r="X122" s="36">
        <v>1781</v>
      </c>
      <c r="Y122" s="36">
        <v>1416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125854</v>
      </c>
      <c r="D126" s="52">
        <v>111713</v>
      </c>
      <c r="E126" s="52">
        <v>93535</v>
      </c>
      <c r="F126" s="52">
        <v>166721</v>
      </c>
      <c r="G126" s="52">
        <v>137666</v>
      </c>
      <c r="H126" s="52">
        <v>108046</v>
      </c>
      <c r="I126" s="52">
        <v>135861</v>
      </c>
      <c r="J126" s="52">
        <v>86553</v>
      </c>
      <c r="K126" s="52">
        <v>116422</v>
      </c>
      <c r="L126" s="52">
        <v>95425</v>
      </c>
      <c r="M126" s="52">
        <v>115706</v>
      </c>
      <c r="N126" s="52">
        <v>145106</v>
      </c>
      <c r="O126" s="52">
        <v>123660</v>
      </c>
      <c r="P126" s="52">
        <v>199011</v>
      </c>
      <c r="Q126" s="52">
        <v>270482</v>
      </c>
      <c r="R126" s="52">
        <v>143827</v>
      </c>
      <c r="S126" s="52">
        <v>103319</v>
      </c>
      <c r="T126" s="52">
        <v>19128</v>
      </c>
      <c r="U126" s="52">
        <v>60705</v>
      </c>
      <c r="V126" s="52">
        <v>56768</v>
      </c>
      <c r="W126" s="52">
        <v>65328</v>
      </c>
      <c r="X126" s="52">
        <v>47126</v>
      </c>
      <c r="Y126" s="52">
        <v>109114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207</v>
      </c>
      <c r="D129" s="52">
        <v>131</v>
      </c>
      <c r="E129" s="52">
        <v>1922</v>
      </c>
      <c r="F129" s="52">
        <v>7443</v>
      </c>
      <c r="G129" s="52">
        <v>6415</v>
      </c>
      <c r="H129" s="52">
        <v>8111</v>
      </c>
      <c r="I129" s="52">
        <v>8921</v>
      </c>
      <c r="J129" s="52">
        <v>5329</v>
      </c>
      <c r="K129" s="52">
        <v>5333</v>
      </c>
      <c r="L129" s="52">
        <v>4756</v>
      </c>
      <c r="M129" s="52">
        <v>4695</v>
      </c>
      <c r="N129" s="52">
        <v>5437</v>
      </c>
      <c r="O129" s="52">
        <v>4306</v>
      </c>
      <c r="P129" s="52">
        <v>2712</v>
      </c>
      <c r="Q129" s="52">
        <v>3494</v>
      </c>
      <c r="R129" s="52">
        <v>1111</v>
      </c>
      <c r="S129" s="52">
        <v>1515</v>
      </c>
      <c r="T129" s="52">
        <v>289</v>
      </c>
      <c r="U129" s="52">
        <v>1052</v>
      </c>
      <c r="V129" s="52">
        <v>1403</v>
      </c>
      <c r="W129" s="52">
        <v>875</v>
      </c>
      <c r="X129" s="52">
        <v>2243</v>
      </c>
      <c r="Y129" s="52">
        <v>15689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4165</v>
      </c>
      <c r="D131" s="52">
        <v>6095</v>
      </c>
      <c r="E131" s="52">
        <v>5562</v>
      </c>
      <c r="F131" s="52">
        <v>17582</v>
      </c>
      <c r="G131" s="52">
        <v>13698</v>
      </c>
      <c r="H131" s="52">
        <v>7727</v>
      </c>
      <c r="I131" s="52">
        <v>47012</v>
      </c>
      <c r="J131" s="52">
        <v>44181</v>
      </c>
      <c r="K131" s="52">
        <v>43009</v>
      </c>
      <c r="L131" s="52">
        <v>36089</v>
      </c>
      <c r="M131" s="52">
        <v>40149</v>
      </c>
      <c r="N131" s="52">
        <v>36580</v>
      </c>
      <c r="O131" s="52">
        <v>35463</v>
      </c>
      <c r="P131" s="52">
        <v>13414</v>
      </c>
      <c r="Q131" s="52">
        <v>38709</v>
      </c>
      <c r="R131" s="52">
        <v>30515</v>
      </c>
      <c r="S131" s="52">
        <v>22694</v>
      </c>
      <c r="T131" s="52">
        <v>5294</v>
      </c>
      <c r="U131" s="52">
        <v>14773</v>
      </c>
      <c r="V131" s="52">
        <v>13715</v>
      </c>
      <c r="W131" s="52">
        <v>23998</v>
      </c>
      <c r="X131" s="52">
        <v>8997</v>
      </c>
      <c r="Y131" s="52">
        <v>19399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36</v>
      </c>
      <c r="D132" s="52">
        <v>64</v>
      </c>
      <c r="E132" s="52">
        <v>77</v>
      </c>
      <c r="F132" s="52">
        <v>126</v>
      </c>
      <c r="G132" s="52">
        <v>158</v>
      </c>
      <c r="H132" s="52">
        <v>72</v>
      </c>
      <c r="I132" s="52">
        <v>456</v>
      </c>
      <c r="J132" s="52">
        <v>356</v>
      </c>
      <c r="K132" s="52">
        <v>574</v>
      </c>
      <c r="L132" s="52">
        <v>188</v>
      </c>
      <c r="M132" s="52">
        <v>374</v>
      </c>
      <c r="N132" s="52">
        <v>82</v>
      </c>
      <c r="O132" s="52">
        <v>428</v>
      </c>
      <c r="P132" s="52">
        <v>1117</v>
      </c>
      <c r="Q132" s="52">
        <v>775</v>
      </c>
      <c r="R132" s="52">
        <v>743</v>
      </c>
      <c r="S132" s="52">
        <v>215</v>
      </c>
      <c r="T132" s="52">
        <v>0</v>
      </c>
      <c r="U132" s="52">
        <v>466</v>
      </c>
      <c r="V132" s="52">
        <v>153</v>
      </c>
      <c r="W132" s="52">
        <v>606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78945</v>
      </c>
      <c r="D135" s="52">
        <v>68693</v>
      </c>
      <c r="E135" s="52">
        <v>36301</v>
      </c>
      <c r="F135" s="52">
        <v>112796</v>
      </c>
      <c r="G135" s="52">
        <v>71984</v>
      </c>
      <c r="H135" s="52">
        <v>53198</v>
      </c>
      <c r="I135" s="52">
        <v>34357</v>
      </c>
      <c r="J135" s="52">
        <v>18840</v>
      </c>
      <c r="K135" s="52">
        <v>16976</v>
      </c>
      <c r="L135" s="52">
        <v>32798</v>
      </c>
      <c r="M135" s="52">
        <v>18379</v>
      </c>
      <c r="N135" s="52">
        <v>46491</v>
      </c>
      <c r="O135" s="52">
        <v>21723</v>
      </c>
      <c r="P135" s="52">
        <v>17783</v>
      </c>
      <c r="Q135" s="52">
        <v>23570</v>
      </c>
      <c r="R135" s="52">
        <v>17312</v>
      </c>
      <c r="S135" s="52">
        <v>21741</v>
      </c>
      <c r="T135" s="52">
        <v>3860</v>
      </c>
      <c r="U135" s="52">
        <v>8297</v>
      </c>
      <c r="V135" s="52">
        <v>16217</v>
      </c>
      <c r="W135" s="52">
        <v>0</v>
      </c>
      <c r="X135" s="52">
        <v>13535</v>
      </c>
      <c r="Y135" s="52">
        <v>35134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42708</v>
      </c>
      <c r="D136" s="52">
        <v>36861</v>
      </c>
      <c r="E136" s="52">
        <v>51595</v>
      </c>
      <c r="F136" s="52">
        <v>36217</v>
      </c>
      <c r="G136" s="52">
        <v>51826</v>
      </c>
      <c r="H136" s="52">
        <v>47049</v>
      </c>
      <c r="I136" s="52">
        <v>54036</v>
      </c>
      <c r="J136" s="52">
        <v>23176</v>
      </c>
      <c r="K136" s="52">
        <v>55863</v>
      </c>
      <c r="L136" s="52">
        <v>26350</v>
      </c>
      <c r="M136" s="52">
        <v>56804</v>
      </c>
      <c r="N136" s="52">
        <v>61953</v>
      </c>
      <c r="O136" s="52">
        <v>66046</v>
      </c>
      <c r="P136" s="52">
        <v>166697</v>
      </c>
      <c r="Q136" s="52">
        <v>207428</v>
      </c>
      <c r="R136" s="52">
        <v>95257</v>
      </c>
      <c r="S136" s="52">
        <v>58669</v>
      </c>
      <c r="T136" s="52">
        <v>9974</v>
      </c>
      <c r="U136" s="52">
        <v>37169</v>
      </c>
      <c r="V136" s="52">
        <v>26683</v>
      </c>
      <c r="W136" s="52">
        <v>40724</v>
      </c>
      <c r="X136" s="52">
        <v>24594</v>
      </c>
      <c r="Y136" s="52">
        <v>54581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125854</v>
      </c>
      <c r="D141" s="36">
        <v>111713</v>
      </c>
      <c r="E141" s="36">
        <v>93535</v>
      </c>
      <c r="F141" s="36">
        <v>166721</v>
      </c>
      <c r="G141" s="36">
        <v>137666</v>
      </c>
      <c r="H141" s="36">
        <v>108046</v>
      </c>
      <c r="I141" s="36">
        <v>135861</v>
      </c>
      <c r="J141" s="36">
        <v>86553</v>
      </c>
      <c r="K141" s="36">
        <v>116422</v>
      </c>
      <c r="L141" s="36">
        <v>95425</v>
      </c>
      <c r="M141" s="36">
        <v>115706</v>
      </c>
      <c r="N141" s="36">
        <v>145106</v>
      </c>
      <c r="O141" s="36">
        <v>123660</v>
      </c>
      <c r="P141" s="36">
        <v>199011</v>
      </c>
      <c r="Q141" s="36">
        <v>270482</v>
      </c>
      <c r="R141" s="36">
        <v>143827</v>
      </c>
      <c r="S141" s="36">
        <v>103319</v>
      </c>
      <c r="T141" s="36">
        <v>19128</v>
      </c>
      <c r="U141" s="36">
        <v>60705</v>
      </c>
      <c r="V141" s="36">
        <v>56768</v>
      </c>
      <c r="W141" s="36">
        <v>65328</v>
      </c>
      <c r="X141" s="36">
        <v>47126</v>
      </c>
      <c r="Y141" s="36">
        <v>109114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21041</v>
      </c>
      <c r="D145" s="52">
        <v>31630</v>
      </c>
      <c r="E145" s="52">
        <v>26952</v>
      </c>
      <c r="F145" s="52">
        <v>20277</v>
      </c>
      <c r="G145" s="52">
        <v>26113</v>
      </c>
      <c r="H145" s="52">
        <v>39218</v>
      </c>
      <c r="I145" s="52">
        <v>56221</v>
      </c>
      <c r="J145" s="52">
        <v>48580</v>
      </c>
      <c r="K145" s="52">
        <v>49517</v>
      </c>
      <c r="L145" s="52">
        <v>45068</v>
      </c>
      <c r="M145" s="52">
        <v>54784</v>
      </c>
      <c r="N145" s="52">
        <v>44502</v>
      </c>
      <c r="O145" s="52">
        <v>44447</v>
      </c>
      <c r="P145" s="52">
        <v>137616</v>
      </c>
      <c r="Q145" s="52">
        <v>103983</v>
      </c>
      <c r="R145" s="52">
        <v>76688</v>
      </c>
      <c r="S145" s="52">
        <v>72941</v>
      </c>
      <c r="T145" s="52">
        <v>76596</v>
      </c>
      <c r="U145" s="52">
        <v>64534</v>
      </c>
      <c r="V145" s="52">
        <v>76331</v>
      </c>
      <c r="W145" s="52">
        <v>102281</v>
      </c>
      <c r="X145" s="52">
        <v>135498</v>
      </c>
      <c r="Y145" s="52">
        <v>176127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346</v>
      </c>
      <c r="D147" s="52">
        <v>371</v>
      </c>
      <c r="E147" s="52">
        <v>3075</v>
      </c>
      <c r="F147" s="52">
        <v>2514</v>
      </c>
      <c r="G147" s="52">
        <v>3483</v>
      </c>
      <c r="H147" s="52">
        <v>6069</v>
      </c>
      <c r="I147" s="52">
        <v>9629</v>
      </c>
      <c r="J147" s="52">
        <v>9109</v>
      </c>
      <c r="K147" s="52">
        <v>9860</v>
      </c>
      <c r="L147" s="52">
        <v>9559</v>
      </c>
      <c r="M147" s="52">
        <v>12360</v>
      </c>
      <c r="N147" s="52">
        <v>10474</v>
      </c>
      <c r="O147" s="52">
        <v>10890</v>
      </c>
      <c r="P147" s="52">
        <v>18616</v>
      </c>
      <c r="Q147" s="52">
        <v>13286</v>
      </c>
      <c r="R147" s="52">
        <v>5875</v>
      </c>
      <c r="S147" s="52">
        <v>10597</v>
      </c>
      <c r="T147" s="52">
        <v>11429</v>
      </c>
      <c r="U147" s="52">
        <v>11075</v>
      </c>
      <c r="V147" s="52">
        <v>18667</v>
      </c>
      <c r="W147" s="52">
        <v>13551</v>
      </c>
      <c r="X147" s="52">
        <v>39496</v>
      </c>
      <c r="Y147" s="52">
        <v>64315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2411</v>
      </c>
      <c r="D149" s="52">
        <v>1934</v>
      </c>
      <c r="E149" s="52">
        <v>2885</v>
      </c>
      <c r="F149" s="52">
        <v>2448</v>
      </c>
      <c r="G149" s="52">
        <v>2962</v>
      </c>
      <c r="H149" s="52">
        <v>3620</v>
      </c>
      <c r="I149" s="52">
        <v>3849</v>
      </c>
      <c r="J149" s="52">
        <v>3670</v>
      </c>
      <c r="K149" s="52">
        <v>4889</v>
      </c>
      <c r="L149" s="52">
        <v>4093</v>
      </c>
      <c r="M149" s="52">
        <v>5229</v>
      </c>
      <c r="N149" s="52">
        <v>3237</v>
      </c>
      <c r="O149" s="52">
        <v>3993</v>
      </c>
      <c r="P149" s="52">
        <v>19182</v>
      </c>
      <c r="Q149" s="52">
        <v>13249</v>
      </c>
      <c r="R149" s="52">
        <v>6210</v>
      </c>
      <c r="S149" s="52">
        <v>6648</v>
      </c>
      <c r="T149" s="52">
        <v>11154</v>
      </c>
      <c r="U149" s="52">
        <v>6429</v>
      </c>
      <c r="V149" s="52">
        <v>6842</v>
      </c>
      <c r="W149" s="52">
        <v>5618</v>
      </c>
      <c r="X149" s="52">
        <v>6645</v>
      </c>
      <c r="Y149" s="52">
        <v>3853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12</v>
      </c>
      <c r="D150" s="52">
        <v>10</v>
      </c>
      <c r="E150" s="52">
        <v>12</v>
      </c>
      <c r="F150" s="52">
        <v>21</v>
      </c>
      <c r="G150" s="52">
        <v>8</v>
      </c>
      <c r="H150" s="52">
        <v>30</v>
      </c>
      <c r="I150" s="52">
        <v>0</v>
      </c>
      <c r="J150" s="52">
        <v>64</v>
      </c>
      <c r="K150" s="52">
        <v>53</v>
      </c>
      <c r="L150" s="52">
        <v>28</v>
      </c>
      <c r="M150" s="52">
        <v>60</v>
      </c>
      <c r="N150" s="52">
        <v>20</v>
      </c>
      <c r="O150" s="52">
        <v>13</v>
      </c>
      <c r="P150" s="52">
        <v>540</v>
      </c>
      <c r="Q150" s="52">
        <v>0</v>
      </c>
      <c r="R150" s="52">
        <v>241</v>
      </c>
      <c r="S150" s="52">
        <v>0</v>
      </c>
      <c r="T150" s="52">
        <v>262</v>
      </c>
      <c r="U150" s="52">
        <v>68</v>
      </c>
      <c r="V150" s="52">
        <v>168</v>
      </c>
      <c r="W150" s="52">
        <v>0</v>
      </c>
      <c r="X150" s="52">
        <v>104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12082</v>
      </c>
      <c r="D153" s="52">
        <v>19319</v>
      </c>
      <c r="E153" s="52">
        <v>9935</v>
      </c>
      <c r="F153" s="52">
        <v>13480</v>
      </c>
      <c r="G153" s="52">
        <v>13455</v>
      </c>
      <c r="H153" s="52">
        <v>18875</v>
      </c>
      <c r="I153" s="52">
        <v>20356</v>
      </c>
      <c r="J153" s="52">
        <v>20109</v>
      </c>
      <c r="K153" s="52">
        <v>10389</v>
      </c>
      <c r="L153" s="52">
        <v>22705</v>
      </c>
      <c r="M153" s="52">
        <v>12099</v>
      </c>
      <c r="N153" s="52">
        <v>17682</v>
      </c>
      <c r="O153" s="52">
        <v>10009</v>
      </c>
      <c r="P153" s="52">
        <v>11364</v>
      </c>
      <c r="Q153" s="52">
        <v>9258</v>
      </c>
      <c r="R153" s="52">
        <v>10802</v>
      </c>
      <c r="S153" s="52">
        <v>17924</v>
      </c>
      <c r="T153" s="52">
        <v>18188</v>
      </c>
      <c r="U153" s="52">
        <v>10590</v>
      </c>
      <c r="V153" s="52">
        <v>26204</v>
      </c>
      <c r="W153" s="52">
        <v>0</v>
      </c>
      <c r="X153" s="52">
        <v>45703</v>
      </c>
      <c r="Y153" s="52">
        <v>67465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6536</v>
      </c>
      <c r="D154" s="52">
        <v>10367</v>
      </c>
      <c r="E154" s="52">
        <v>14120</v>
      </c>
      <c r="F154" s="52">
        <v>4328</v>
      </c>
      <c r="G154" s="52">
        <v>9688</v>
      </c>
      <c r="H154" s="52">
        <v>16693</v>
      </c>
      <c r="I154" s="52">
        <v>32016</v>
      </c>
      <c r="J154" s="52">
        <v>24737</v>
      </c>
      <c r="K154" s="52">
        <v>34186</v>
      </c>
      <c r="L154" s="52">
        <v>18242</v>
      </c>
      <c r="M154" s="52">
        <v>37396</v>
      </c>
      <c r="N154" s="52">
        <v>23563</v>
      </c>
      <c r="O154" s="52">
        <v>30432</v>
      </c>
      <c r="P154" s="52">
        <v>106530</v>
      </c>
      <c r="Q154" s="52">
        <v>81476</v>
      </c>
      <c r="R154" s="52">
        <v>59435</v>
      </c>
      <c r="S154" s="52">
        <v>48369</v>
      </c>
      <c r="T154" s="52">
        <v>46992</v>
      </c>
      <c r="U154" s="52">
        <v>47447</v>
      </c>
      <c r="V154" s="52">
        <v>43117</v>
      </c>
      <c r="W154" s="52">
        <v>96663</v>
      </c>
      <c r="X154" s="52">
        <v>83046</v>
      </c>
      <c r="Y154" s="52">
        <v>104809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21041</v>
      </c>
      <c r="D159" s="36">
        <v>31630</v>
      </c>
      <c r="E159" s="36">
        <v>26952</v>
      </c>
      <c r="F159" s="36">
        <v>20277</v>
      </c>
      <c r="G159" s="36">
        <v>26113</v>
      </c>
      <c r="H159" s="36">
        <v>39218</v>
      </c>
      <c r="I159" s="36">
        <v>56221</v>
      </c>
      <c r="J159" s="36">
        <v>48580</v>
      </c>
      <c r="K159" s="36">
        <v>49517</v>
      </c>
      <c r="L159" s="36">
        <v>45068</v>
      </c>
      <c r="M159" s="36">
        <v>54784</v>
      </c>
      <c r="N159" s="36">
        <v>44502</v>
      </c>
      <c r="O159" s="36">
        <v>44447</v>
      </c>
      <c r="P159" s="36">
        <v>137616</v>
      </c>
      <c r="Q159" s="36">
        <v>103983</v>
      </c>
      <c r="R159" s="36">
        <v>76688</v>
      </c>
      <c r="S159" s="36">
        <v>72941</v>
      </c>
      <c r="T159" s="36">
        <v>76596</v>
      </c>
      <c r="U159" s="36">
        <v>64534</v>
      </c>
      <c r="V159" s="36">
        <v>76331</v>
      </c>
      <c r="W159" s="36">
        <v>102281</v>
      </c>
      <c r="X159" s="36">
        <v>135498</v>
      </c>
      <c r="Y159" s="36">
        <v>176127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7668</v>
      </c>
      <c r="D163" s="52">
        <v>10835</v>
      </c>
      <c r="E163" s="52">
        <v>9982</v>
      </c>
      <c r="F163" s="52">
        <v>7908</v>
      </c>
      <c r="G163" s="52">
        <v>6477</v>
      </c>
      <c r="H163" s="52">
        <v>5137</v>
      </c>
      <c r="I163" s="52">
        <v>5025</v>
      </c>
      <c r="J163" s="52">
        <v>3317</v>
      </c>
      <c r="K163" s="52">
        <v>3493</v>
      </c>
      <c r="L163" s="52">
        <v>3517</v>
      </c>
      <c r="M163" s="52">
        <v>3843</v>
      </c>
      <c r="N163" s="52">
        <v>3803</v>
      </c>
      <c r="O163" s="52">
        <v>3255</v>
      </c>
      <c r="P163" s="52">
        <v>2297</v>
      </c>
      <c r="Q163" s="52">
        <v>3822</v>
      </c>
      <c r="R163" s="52">
        <v>3538</v>
      </c>
      <c r="S163" s="52">
        <v>4367</v>
      </c>
      <c r="T163" s="52">
        <v>2177</v>
      </c>
      <c r="U163" s="52">
        <v>103</v>
      </c>
      <c r="V163" s="52">
        <v>377</v>
      </c>
      <c r="W163" s="52">
        <v>1329</v>
      </c>
      <c r="X163" s="52">
        <v>2699</v>
      </c>
      <c r="Y163" s="52">
        <v>3208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63</v>
      </c>
      <c r="D165" s="52">
        <v>64</v>
      </c>
      <c r="E165" s="52">
        <v>1023</v>
      </c>
      <c r="F165" s="52">
        <v>959</v>
      </c>
      <c r="G165" s="52">
        <v>848</v>
      </c>
      <c r="H165" s="52">
        <v>779</v>
      </c>
      <c r="I165" s="52">
        <v>849</v>
      </c>
      <c r="J165" s="52">
        <v>615</v>
      </c>
      <c r="K165" s="52">
        <v>687</v>
      </c>
      <c r="L165" s="52">
        <v>736</v>
      </c>
      <c r="M165" s="52">
        <v>777</v>
      </c>
      <c r="N165" s="52">
        <v>710</v>
      </c>
      <c r="O165" s="52">
        <v>565</v>
      </c>
      <c r="P165" s="52">
        <v>156</v>
      </c>
      <c r="Q165" s="52">
        <v>245</v>
      </c>
      <c r="R165" s="52">
        <v>137</v>
      </c>
      <c r="S165" s="52">
        <v>319</v>
      </c>
      <c r="T165" s="52">
        <v>163</v>
      </c>
      <c r="U165" s="52">
        <v>9</v>
      </c>
      <c r="V165" s="52">
        <v>46</v>
      </c>
      <c r="W165" s="52">
        <v>88</v>
      </c>
      <c r="X165" s="52">
        <v>638</v>
      </c>
      <c r="Y165" s="52">
        <v>1134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879</v>
      </c>
      <c r="D167" s="52">
        <v>663</v>
      </c>
      <c r="E167" s="52">
        <v>1069</v>
      </c>
      <c r="F167" s="52">
        <v>955</v>
      </c>
      <c r="G167" s="52">
        <v>735</v>
      </c>
      <c r="H167" s="52">
        <v>474</v>
      </c>
      <c r="I167" s="52">
        <v>344</v>
      </c>
      <c r="J167" s="52">
        <v>251</v>
      </c>
      <c r="K167" s="52">
        <v>345</v>
      </c>
      <c r="L167" s="52">
        <v>320</v>
      </c>
      <c r="M167" s="52">
        <v>367</v>
      </c>
      <c r="N167" s="52">
        <v>276</v>
      </c>
      <c r="O167" s="52">
        <v>292</v>
      </c>
      <c r="P167" s="52">
        <v>320</v>
      </c>
      <c r="Q167" s="52">
        <v>487</v>
      </c>
      <c r="R167" s="52">
        <v>287</v>
      </c>
      <c r="S167" s="52">
        <v>398</v>
      </c>
      <c r="T167" s="52">
        <v>317</v>
      </c>
      <c r="U167" s="52">
        <v>10</v>
      </c>
      <c r="V167" s="52">
        <v>34</v>
      </c>
      <c r="W167" s="52">
        <v>73</v>
      </c>
      <c r="X167" s="52">
        <v>132</v>
      </c>
      <c r="Y167" s="52">
        <v>70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3</v>
      </c>
      <c r="E168" s="52">
        <v>4</v>
      </c>
      <c r="F168" s="52">
        <v>8</v>
      </c>
      <c r="G168" s="52">
        <v>2</v>
      </c>
      <c r="H168" s="52">
        <v>4</v>
      </c>
      <c r="I168" s="52">
        <v>0</v>
      </c>
      <c r="J168" s="52">
        <v>4</v>
      </c>
      <c r="K168" s="52">
        <v>4</v>
      </c>
      <c r="L168" s="52">
        <v>2</v>
      </c>
      <c r="M168" s="52">
        <v>4</v>
      </c>
      <c r="N168" s="52">
        <v>2</v>
      </c>
      <c r="O168" s="52">
        <v>1</v>
      </c>
      <c r="P168" s="52">
        <v>9</v>
      </c>
      <c r="Q168" s="52">
        <v>0</v>
      </c>
      <c r="R168" s="52">
        <v>11</v>
      </c>
      <c r="S168" s="52">
        <v>0</v>
      </c>
      <c r="T168" s="52">
        <v>7</v>
      </c>
      <c r="U168" s="52">
        <v>0</v>
      </c>
      <c r="V168" s="52">
        <v>1</v>
      </c>
      <c r="W168" s="52">
        <v>0</v>
      </c>
      <c r="X168" s="52">
        <v>2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4403</v>
      </c>
      <c r="D171" s="52">
        <v>6618</v>
      </c>
      <c r="E171" s="52">
        <v>3679</v>
      </c>
      <c r="F171" s="52">
        <v>5257</v>
      </c>
      <c r="G171" s="52">
        <v>3337</v>
      </c>
      <c r="H171" s="52">
        <v>2472</v>
      </c>
      <c r="I171" s="52">
        <v>1819</v>
      </c>
      <c r="J171" s="52">
        <v>1373</v>
      </c>
      <c r="K171" s="52">
        <v>733</v>
      </c>
      <c r="L171" s="52">
        <v>1772</v>
      </c>
      <c r="M171" s="52">
        <v>849</v>
      </c>
      <c r="N171" s="52">
        <v>1511</v>
      </c>
      <c r="O171" s="52">
        <v>733</v>
      </c>
      <c r="P171" s="52">
        <v>190</v>
      </c>
      <c r="Q171" s="52">
        <v>340</v>
      </c>
      <c r="R171" s="52">
        <v>498</v>
      </c>
      <c r="S171" s="52">
        <v>1073</v>
      </c>
      <c r="T171" s="52">
        <v>517</v>
      </c>
      <c r="U171" s="52">
        <v>17</v>
      </c>
      <c r="V171" s="52">
        <v>129</v>
      </c>
      <c r="W171" s="52">
        <v>0</v>
      </c>
      <c r="X171" s="52">
        <v>911</v>
      </c>
      <c r="Y171" s="52">
        <v>1229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2382</v>
      </c>
      <c r="D172" s="52">
        <v>3551</v>
      </c>
      <c r="E172" s="52">
        <v>5230</v>
      </c>
      <c r="F172" s="52">
        <v>1688</v>
      </c>
      <c r="G172" s="52">
        <v>2403</v>
      </c>
      <c r="H172" s="52">
        <v>2187</v>
      </c>
      <c r="I172" s="52">
        <v>2862</v>
      </c>
      <c r="J172" s="52">
        <v>1689</v>
      </c>
      <c r="K172" s="52">
        <v>2411</v>
      </c>
      <c r="L172" s="52">
        <v>1423</v>
      </c>
      <c r="M172" s="52">
        <v>2623</v>
      </c>
      <c r="N172" s="52">
        <v>2014</v>
      </c>
      <c r="O172" s="52">
        <v>2229</v>
      </c>
      <c r="P172" s="52">
        <v>1778</v>
      </c>
      <c r="Q172" s="52">
        <v>2995</v>
      </c>
      <c r="R172" s="52">
        <v>2742</v>
      </c>
      <c r="S172" s="52">
        <v>2896</v>
      </c>
      <c r="T172" s="52">
        <v>1336</v>
      </c>
      <c r="U172" s="52">
        <v>76</v>
      </c>
      <c r="V172" s="52">
        <v>213</v>
      </c>
      <c r="W172" s="52">
        <v>1256</v>
      </c>
      <c r="X172" s="52">
        <v>1654</v>
      </c>
      <c r="Y172" s="52">
        <v>1909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7668</v>
      </c>
      <c r="D177" s="36">
        <v>10835</v>
      </c>
      <c r="E177" s="36">
        <v>9982</v>
      </c>
      <c r="F177" s="36">
        <v>7908</v>
      </c>
      <c r="G177" s="36">
        <v>6477</v>
      </c>
      <c r="H177" s="36">
        <v>5137</v>
      </c>
      <c r="I177" s="36">
        <v>5025</v>
      </c>
      <c r="J177" s="36">
        <v>3317</v>
      </c>
      <c r="K177" s="36">
        <v>3493</v>
      </c>
      <c r="L177" s="36">
        <v>3517</v>
      </c>
      <c r="M177" s="36">
        <v>3843</v>
      </c>
      <c r="N177" s="36">
        <v>3803</v>
      </c>
      <c r="O177" s="36">
        <v>3255</v>
      </c>
      <c r="P177" s="36">
        <v>2297</v>
      </c>
      <c r="Q177" s="36">
        <v>3822</v>
      </c>
      <c r="R177" s="36">
        <v>3538</v>
      </c>
      <c r="S177" s="36">
        <v>4367</v>
      </c>
      <c r="T177" s="36">
        <v>2177</v>
      </c>
      <c r="U177" s="36">
        <v>103</v>
      </c>
      <c r="V177" s="36">
        <v>377</v>
      </c>
      <c r="W177" s="36">
        <v>1329</v>
      </c>
      <c r="X177" s="36">
        <v>2699</v>
      </c>
      <c r="Y177" s="36">
        <v>3208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19430</v>
      </c>
      <c r="D5" s="52">
        <v>11544</v>
      </c>
      <c r="E5" s="52">
        <v>28552</v>
      </c>
      <c r="F5" s="52">
        <v>36166</v>
      </c>
      <c r="G5" s="52">
        <v>37307</v>
      </c>
      <c r="H5" s="52">
        <v>53816</v>
      </c>
      <c r="I5" s="52">
        <v>61271</v>
      </c>
      <c r="J5" s="52">
        <v>64647</v>
      </c>
      <c r="K5" s="52">
        <v>86962</v>
      </c>
      <c r="L5" s="52">
        <v>74830</v>
      </c>
      <c r="M5" s="52">
        <v>59787</v>
      </c>
      <c r="N5" s="52">
        <v>33998</v>
      </c>
      <c r="O5" s="52">
        <v>2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21129</v>
      </c>
      <c r="X5" s="52">
        <v>40779</v>
      </c>
      <c r="Y5" s="52">
        <v>50878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2249</v>
      </c>
      <c r="D8" s="52">
        <v>2082</v>
      </c>
      <c r="E8" s="52">
        <v>1124</v>
      </c>
      <c r="F8" s="52">
        <v>1535</v>
      </c>
      <c r="G8" s="52">
        <v>2422</v>
      </c>
      <c r="H8" s="52">
        <v>3544</v>
      </c>
      <c r="I8" s="52">
        <v>3287</v>
      </c>
      <c r="J8" s="52">
        <v>3353</v>
      </c>
      <c r="K8" s="52">
        <v>4337</v>
      </c>
      <c r="L8" s="52">
        <v>5596</v>
      </c>
      <c r="M8" s="52">
        <v>6277</v>
      </c>
      <c r="N8" s="52">
        <v>6030</v>
      </c>
      <c r="O8" s="52">
        <v>4682</v>
      </c>
      <c r="P8" s="52">
        <v>1639</v>
      </c>
      <c r="Q8" s="52">
        <v>839</v>
      </c>
      <c r="R8" s="52">
        <v>588</v>
      </c>
      <c r="S8" s="52">
        <v>587</v>
      </c>
      <c r="T8" s="52">
        <v>576</v>
      </c>
      <c r="U8" s="52">
        <v>474</v>
      </c>
      <c r="V8" s="52">
        <v>446</v>
      </c>
      <c r="W8" s="52">
        <v>430</v>
      </c>
      <c r="X8" s="52">
        <v>1569</v>
      </c>
      <c r="Y8" s="52">
        <v>5453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9279</v>
      </c>
      <c r="D11" s="52">
        <f>RES_hhdet_in!D11-RES_hhdet_in_new!D11</f>
        <v>4479</v>
      </c>
      <c r="E11" s="52">
        <f>RES_hhdet_in!E11-RES_hhdet_in_new!E11</f>
        <v>9787</v>
      </c>
      <c r="F11" s="52">
        <f>RES_hhdet_in!F11-RES_hhdet_in_new!F11</f>
        <v>12337</v>
      </c>
      <c r="G11" s="52">
        <f>RES_hhdet_in!G11-RES_hhdet_in_new!G11</f>
        <v>12430</v>
      </c>
      <c r="H11" s="52">
        <f>RES_hhdet_in!H11-RES_hhdet_in_new!H11</f>
        <v>12620</v>
      </c>
      <c r="I11" s="52">
        <f>RES_hhdet_in!I11-RES_hhdet_in_new!I11</f>
        <v>5946</v>
      </c>
      <c r="J11" s="52">
        <f>RES_hhdet_in!J11-RES_hhdet_in_new!J11</f>
        <v>6394</v>
      </c>
      <c r="K11" s="52">
        <f>RES_hhdet_in!K11-RES_hhdet_in_new!K11</f>
        <v>11791</v>
      </c>
      <c r="L11" s="52">
        <f>RES_hhdet_in!L11-RES_hhdet_in_new!L11</f>
        <v>10310</v>
      </c>
      <c r="M11" s="52">
        <f>RES_hhdet_in!M11-RES_hhdet_in_new!M11</f>
        <v>10774</v>
      </c>
      <c r="N11" s="52">
        <f>RES_hhdet_in!N11-RES_hhdet_in_new!N11</f>
        <v>7060</v>
      </c>
      <c r="O11" s="52">
        <f>RES_hhdet_in!O11-RES_hhdet_in_new!O11</f>
        <v>4918</v>
      </c>
      <c r="P11" s="52">
        <f>RES_hhdet_in!P11-RES_hhdet_in_new!P11</f>
        <v>8918</v>
      </c>
      <c r="Q11" s="52">
        <f>RES_hhdet_in!Q11-RES_hhdet_in_new!Q11</f>
        <v>10113</v>
      </c>
      <c r="R11" s="52">
        <f>RES_hhdet_in!R11-RES_hhdet_in_new!R11</f>
        <v>6296</v>
      </c>
      <c r="S11" s="52">
        <f>RES_hhdet_in!S11-RES_hhdet_in_new!S11</f>
        <v>7161</v>
      </c>
      <c r="T11" s="52">
        <f>RES_hhdet_in!T11-RES_hhdet_in_new!T11</f>
        <v>8988</v>
      </c>
      <c r="U11" s="52">
        <f>RES_hhdet_in!U11-RES_hhdet_in_new!U11</f>
        <v>3200</v>
      </c>
      <c r="V11" s="52">
        <f>RES_hhdet_in!V11-RES_hhdet_in_new!V11</f>
        <v>2325</v>
      </c>
      <c r="W11" s="52">
        <f>RES_hhdet_in!W11-RES_hhdet_in_new!W11</f>
        <v>2087</v>
      </c>
      <c r="X11" s="52">
        <f>RES_hhdet_in!X11-RES_hhdet_in_new!X11</f>
        <v>2507</v>
      </c>
      <c r="Y11" s="52">
        <f>RES_hhdet_in!Y11-RES_hhdet_in_new!Y11</f>
        <v>1302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45</v>
      </c>
      <c r="D12" s="52">
        <f>RES_hhdet_in!D12-RES_hhdet_in_new!D12</f>
        <v>22</v>
      </c>
      <c r="E12" s="52">
        <f>RES_hhdet_in!E12-RES_hhdet_in_new!E12</f>
        <v>40</v>
      </c>
      <c r="F12" s="52">
        <f>RES_hhdet_in!F12-RES_hhdet_in_new!F12</f>
        <v>104</v>
      </c>
      <c r="G12" s="52">
        <f>RES_hhdet_in!G12-RES_hhdet_in_new!G12</f>
        <v>32</v>
      </c>
      <c r="H12" s="52">
        <f>RES_hhdet_in!H12-RES_hhdet_in_new!H12</f>
        <v>106</v>
      </c>
      <c r="I12" s="52">
        <f>RES_hhdet_in!I12-RES_hhdet_in_new!I12</f>
        <v>0</v>
      </c>
      <c r="J12" s="52">
        <f>RES_hhdet_in!J12-RES_hhdet_in_new!J12</f>
        <v>111</v>
      </c>
      <c r="K12" s="52">
        <f>RES_hhdet_in!K12-RES_hhdet_in_new!K12</f>
        <v>128</v>
      </c>
      <c r="L12" s="52">
        <f>RES_hhdet_in!L12-RES_hhdet_in_new!L12</f>
        <v>70</v>
      </c>
      <c r="M12" s="52">
        <f>RES_hhdet_in!M12-RES_hhdet_in_new!M12</f>
        <v>122</v>
      </c>
      <c r="N12" s="52">
        <f>RES_hhdet_in!N12-RES_hhdet_in_new!N12</f>
        <v>40</v>
      </c>
      <c r="O12" s="52">
        <f>RES_hhdet_in!O12-RES_hhdet_in_new!O12</f>
        <v>15</v>
      </c>
      <c r="P12" s="52">
        <f>RES_hhdet_in!P12-RES_hhdet_in_new!P12</f>
        <v>247</v>
      </c>
      <c r="Q12" s="52">
        <f>RES_hhdet_in!Q12-RES_hhdet_in_new!Q12</f>
        <v>0</v>
      </c>
      <c r="R12" s="52">
        <f>RES_hhdet_in!R12-RES_hhdet_in_new!R12</f>
        <v>242</v>
      </c>
      <c r="S12" s="52">
        <f>RES_hhdet_in!S12-RES_hhdet_in_new!S12</f>
        <v>0</v>
      </c>
      <c r="T12" s="52">
        <f>RES_hhdet_in!T12-RES_hhdet_in_new!T12</f>
        <v>206</v>
      </c>
      <c r="U12" s="52">
        <f>RES_hhdet_in!U12-RES_hhdet_in_new!U12</f>
        <v>31</v>
      </c>
      <c r="V12" s="52">
        <f>RES_hhdet_in!V12-RES_hhdet_in_new!V12</f>
        <v>56</v>
      </c>
      <c r="W12" s="52">
        <f>RES_hhdet_in!W12-RES_hhdet_in_new!W12</f>
        <v>0</v>
      </c>
      <c r="X12" s="52">
        <f>RES_hhdet_in!X12-RES_hhdet_in_new!X12</f>
        <v>37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46499</v>
      </c>
      <c r="D15" s="52">
        <f>RES_hhdet_in!D15-RES_hhdet_in_new!D15</f>
        <v>44749</v>
      </c>
      <c r="E15" s="52">
        <f>RES_hhdet_in!E15-RES_hhdet_in_new!E15</f>
        <v>33703</v>
      </c>
      <c r="F15" s="52">
        <f>RES_hhdet_in!F15-RES_hhdet_in_new!F15</f>
        <v>67929</v>
      </c>
      <c r="G15" s="52">
        <f>RES_hhdet_in!G15-RES_hhdet_in_new!G15</f>
        <v>56455</v>
      </c>
      <c r="H15" s="52">
        <f>RES_hhdet_in!H15-RES_hhdet_in_new!H15</f>
        <v>65810</v>
      </c>
      <c r="I15" s="52">
        <f>RES_hhdet_in!I15-RES_hhdet_in_new!I15</f>
        <v>31462</v>
      </c>
      <c r="J15" s="52">
        <f>RES_hhdet_in!J15-RES_hhdet_in_new!J15</f>
        <v>35045</v>
      </c>
      <c r="K15" s="52">
        <f>RES_hhdet_in!K15-RES_hhdet_in_new!K15</f>
        <v>25062</v>
      </c>
      <c r="L15" s="52">
        <f>RES_hhdet_in!L15-RES_hhdet_in_new!L15</f>
        <v>57214</v>
      </c>
      <c r="M15" s="52">
        <f>RES_hhdet_in!M15-RES_hhdet_in_new!M15</f>
        <v>24924</v>
      </c>
      <c r="N15" s="52">
        <f>RES_hhdet_in!N15-RES_hhdet_in_new!N15</f>
        <v>38571</v>
      </c>
      <c r="O15" s="52">
        <f>RES_hhdet_in!O15-RES_hhdet_in_new!O15</f>
        <v>12323</v>
      </c>
      <c r="P15" s="52">
        <f>RES_hhdet_in!P15-RES_hhdet_in_new!P15</f>
        <v>5283</v>
      </c>
      <c r="Q15" s="52">
        <f>RES_hhdet_in!Q15-RES_hhdet_in_new!Q15</f>
        <v>7066</v>
      </c>
      <c r="R15" s="52">
        <f>RES_hhdet_in!R15-RES_hhdet_in_new!R15</f>
        <v>10948</v>
      </c>
      <c r="S15" s="52">
        <f>RES_hhdet_in!S15-RES_hhdet_in_new!S15</f>
        <v>19316</v>
      </c>
      <c r="T15" s="52">
        <f>RES_hhdet_in!T15-RES_hhdet_in_new!T15</f>
        <v>14658</v>
      </c>
      <c r="U15" s="52">
        <f>RES_hhdet_in!U15-RES_hhdet_in_new!U15</f>
        <v>5269</v>
      </c>
      <c r="V15" s="52">
        <f>RES_hhdet_in!V15-RES_hhdet_in_new!V15</f>
        <v>8911</v>
      </c>
      <c r="W15" s="52">
        <f>RES_hhdet_in!W15-RES_hhdet_in_new!W15</f>
        <v>0</v>
      </c>
      <c r="X15" s="52">
        <f>RES_hhdet_in!X15-RES_hhdet_in_new!X15</f>
        <v>17271</v>
      </c>
      <c r="Y15" s="52">
        <f>RES_hhdet_in!Y15-RES_hhdet_in_new!Y15</f>
        <v>22873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25155</v>
      </c>
      <c r="D16" s="52">
        <f>RES_hhdet_in!D16-RES_hhdet_in_new!D16</f>
        <v>24012</v>
      </c>
      <c r="E16" s="52">
        <f>RES_hhdet_in!E16-RES_hhdet_in_new!E16</f>
        <v>47904</v>
      </c>
      <c r="F16" s="52">
        <f>RES_hhdet_in!F16-RES_hhdet_in_new!F16</f>
        <v>21810</v>
      </c>
      <c r="G16" s="52">
        <f>RES_hhdet_in!G16-RES_hhdet_in_new!G16</f>
        <v>40646</v>
      </c>
      <c r="H16" s="52">
        <f>RES_hhdet_in!H16-RES_hhdet_in_new!H16</f>
        <v>58198</v>
      </c>
      <c r="I16" s="52">
        <f>RES_hhdet_in!I16-RES_hhdet_in_new!I16</f>
        <v>49484</v>
      </c>
      <c r="J16" s="52">
        <f>RES_hhdet_in!J16-RES_hhdet_in_new!J16</f>
        <v>43114</v>
      </c>
      <c r="K16" s="52">
        <f>RES_hhdet_in!K16-RES_hhdet_in_new!K16</f>
        <v>82488</v>
      </c>
      <c r="L16" s="52">
        <f>RES_hhdet_in!L16-RES_hhdet_in_new!L16</f>
        <v>45964</v>
      </c>
      <c r="M16" s="52">
        <f>RES_hhdet_in!M16-RES_hhdet_in_new!M16</f>
        <v>77063</v>
      </c>
      <c r="N16" s="52">
        <f>RES_hhdet_in!N16-RES_hhdet_in_new!N16</f>
        <v>51404</v>
      </c>
      <c r="O16" s="52">
        <f>RES_hhdet_in!O16-RES_hhdet_in_new!O16</f>
        <v>37487</v>
      </c>
      <c r="P16" s="52">
        <f>RES_hhdet_in!P16-RES_hhdet_in_new!P16</f>
        <v>49536</v>
      </c>
      <c r="Q16" s="52">
        <f>RES_hhdet_in!Q16-RES_hhdet_in_new!Q16</f>
        <v>62214</v>
      </c>
      <c r="R16" s="52">
        <f>RES_hhdet_in!R16-RES_hhdet_in_new!R16</f>
        <v>60247</v>
      </c>
      <c r="S16" s="52">
        <f>RES_hhdet_in!S16-RES_hhdet_in_new!S16</f>
        <v>52132</v>
      </c>
      <c r="T16" s="52">
        <f>RES_hhdet_in!T16-RES_hhdet_in_new!T16</f>
        <v>37864</v>
      </c>
      <c r="U16" s="52">
        <f>RES_hhdet_in!U16-RES_hhdet_in_new!U16</f>
        <v>23626</v>
      </c>
      <c r="V16" s="52">
        <f>RES_hhdet_in!V16-RES_hhdet_in_new!V16</f>
        <v>14663</v>
      </c>
      <c r="W16" s="52">
        <f>RES_hhdet_in!W16-RES_hhdet_in_new!W16</f>
        <v>35968</v>
      </c>
      <c r="X16" s="52">
        <f>RES_hhdet_in!X16-RES_hhdet_in_new!X16</f>
        <v>31384</v>
      </c>
      <c r="Y16" s="52">
        <f>RES_hhdet_in!Y16-RES_hhdet_in_new!Y16</f>
        <v>35540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80977</v>
      </c>
      <c r="D22" s="36">
        <v>73262</v>
      </c>
      <c r="E22" s="36">
        <v>91436</v>
      </c>
      <c r="F22" s="36">
        <v>102180</v>
      </c>
      <c r="G22" s="36">
        <v>109566</v>
      </c>
      <c r="H22" s="36">
        <v>136741</v>
      </c>
      <c r="I22" s="36">
        <v>86891</v>
      </c>
      <c r="J22" s="36">
        <v>84667</v>
      </c>
      <c r="K22" s="36">
        <v>119477</v>
      </c>
      <c r="L22" s="36">
        <v>113560</v>
      </c>
      <c r="M22" s="36">
        <v>112873</v>
      </c>
      <c r="N22" s="36">
        <v>97087</v>
      </c>
      <c r="O22" s="36">
        <v>54733</v>
      </c>
      <c r="P22" s="36">
        <v>64006</v>
      </c>
      <c r="Q22" s="36">
        <v>79407</v>
      </c>
      <c r="R22" s="36">
        <v>77738</v>
      </c>
      <c r="S22" s="36">
        <v>78613</v>
      </c>
      <c r="T22" s="36">
        <v>61728</v>
      </c>
      <c r="U22" s="36">
        <v>32129</v>
      </c>
      <c r="V22" s="36">
        <v>25941</v>
      </c>
      <c r="W22" s="36">
        <v>38058</v>
      </c>
      <c r="X22" s="36">
        <v>51208</v>
      </c>
      <c r="Y22" s="36">
        <v>59711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28895</v>
      </c>
      <c r="D26" s="52">
        <v>27738</v>
      </c>
      <c r="E26" s="52">
        <v>28816</v>
      </c>
      <c r="F26" s="52">
        <v>33397</v>
      </c>
      <c r="G26" s="52">
        <v>35259</v>
      </c>
      <c r="H26" s="52">
        <v>31047</v>
      </c>
      <c r="I26" s="52">
        <v>26843</v>
      </c>
      <c r="J26" s="52">
        <v>32552</v>
      </c>
      <c r="K26" s="52">
        <v>40484</v>
      </c>
      <c r="L26" s="52">
        <v>50327</v>
      </c>
      <c r="M26" s="52">
        <v>41779</v>
      </c>
      <c r="N26" s="52">
        <v>42541</v>
      </c>
      <c r="O26" s="52">
        <v>42778</v>
      </c>
      <c r="P26" s="52">
        <v>7585</v>
      </c>
      <c r="Q26" s="52">
        <v>12785</v>
      </c>
      <c r="R26" s="52">
        <v>28252</v>
      </c>
      <c r="S26" s="52">
        <v>33289</v>
      </c>
      <c r="T26" s="52">
        <v>48770</v>
      </c>
      <c r="U26" s="52">
        <v>51530</v>
      </c>
      <c r="V26" s="52">
        <v>47996</v>
      </c>
      <c r="W26" s="52">
        <v>20790</v>
      </c>
      <c r="X26" s="52">
        <v>26035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1540</v>
      </c>
      <c r="D29" s="52">
        <v>1511</v>
      </c>
      <c r="E29" s="52">
        <v>1679</v>
      </c>
      <c r="F29" s="52">
        <v>1912</v>
      </c>
      <c r="G29" s="52">
        <v>2269</v>
      </c>
      <c r="H29" s="52">
        <v>3245</v>
      </c>
      <c r="I29" s="52">
        <v>2343</v>
      </c>
      <c r="J29" s="52">
        <v>1767</v>
      </c>
      <c r="K29" s="52">
        <v>2157</v>
      </c>
      <c r="L29" s="52">
        <v>2827</v>
      </c>
      <c r="M29" s="52">
        <v>3652</v>
      </c>
      <c r="N29" s="52">
        <v>4144</v>
      </c>
      <c r="O29" s="52">
        <v>4279</v>
      </c>
      <c r="P29" s="52">
        <v>3550</v>
      </c>
      <c r="Q29" s="52">
        <v>2484</v>
      </c>
      <c r="R29" s="52">
        <v>2033</v>
      </c>
      <c r="S29" s="52">
        <v>3063</v>
      </c>
      <c r="T29" s="52">
        <v>3856</v>
      </c>
      <c r="U29" s="52">
        <v>4548</v>
      </c>
      <c r="V29" s="52">
        <v>5595</v>
      </c>
      <c r="W29" s="52">
        <v>5440</v>
      </c>
      <c r="X29" s="52">
        <v>4104</v>
      </c>
      <c r="Y29" s="52">
        <v>4952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7985</v>
      </c>
      <c r="D31" s="52">
        <f>RES_hhdet_in!D31-RES_hhdet_in_new!D31</f>
        <v>4199</v>
      </c>
      <c r="E31" s="52">
        <f>RES_hhdet_in!E31-RES_hhdet_in_new!E31</f>
        <v>7581</v>
      </c>
      <c r="F31" s="52">
        <f>RES_hhdet_in!F31-RES_hhdet_in_new!F31</f>
        <v>9451</v>
      </c>
      <c r="G31" s="52">
        <f>RES_hhdet_in!G31-RES_hhdet_in_new!G31</f>
        <v>9736</v>
      </c>
      <c r="H31" s="52">
        <f>RES_hhdet_in!H31-RES_hhdet_in_new!H31</f>
        <v>8407</v>
      </c>
      <c r="I31" s="52">
        <f>RES_hhdet_in!I31-RES_hhdet_in_new!I31</f>
        <v>3582</v>
      </c>
      <c r="J31" s="52">
        <f>RES_hhdet_in!J31-RES_hhdet_in_new!J31</f>
        <v>4440</v>
      </c>
      <c r="K31" s="52">
        <f>RES_hhdet_in!K31-RES_hhdet_in_new!K31</f>
        <v>7931</v>
      </c>
      <c r="L31" s="52">
        <f>RES_hhdet_in!L31-RES_hhdet_in_new!L31</f>
        <v>8263</v>
      </c>
      <c r="M31" s="52">
        <f>RES_hhdet_in!M31-RES_hhdet_in_new!M31</f>
        <v>8030</v>
      </c>
      <c r="N31" s="52">
        <f>RES_hhdet_in!N31-RES_hhdet_in_new!N31</f>
        <v>6326</v>
      </c>
      <c r="O31" s="52">
        <f>RES_hhdet_in!O31-RES_hhdet_in_new!O31</f>
        <v>7934</v>
      </c>
      <c r="P31" s="52">
        <f>RES_hhdet_in!P31-RES_hhdet_in_new!P31</f>
        <v>7612</v>
      </c>
      <c r="Q31" s="52">
        <f>RES_hhdet_in!Q31-RES_hhdet_in_new!Q31</f>
        <v>7962</v>
      </c>
      <c r="R31" s="52">
        <f>RES_hhdet_in!R31-RES_hhdet_in_new!R31</f>
        <v>6723</v>
      </c>
      <c r="S31" s="52">
        <f>RES_hhdet_in!S31-RES_hhdet_in_new!S31</f>
        <v>8208</v>
      </c>
      <c r="T31" s="52">
        <f>RES_hhdet_in!T31-RES_hhdet_in_new!T31</f>
        <v>15337</v>
      </c>
      <c r="U31" s="52">
        <f>RES_hhdet_in!U31-RES_hhdet_in_new!U31</f>
        <v>10056</v>
      </c>
      <c r="V31" s="52">
        <f>RES_hhdet_in!V31-RES_hhdet_in_new!V31</f>
        <v>8354</v>
      </c>
      <c r="W31" s="52">
        <f>RES_hhdet_in!W31-RES_hhdet_in_new!W31</f>
        <v>3367</v>
      </c>
      <c r="X31" s="52">
        <f>RES_hhdet_in!X31-RES_hhdet_in_new!X31</f>
        <v>3068</v>
      </c>
      <c r="Y31" s="52">
        <f>RES_hhdet_in!Y31-RES_hhdet_in_new!Y31</f>
        <v>677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38</v>
      </c>
      <c r="D32" s="52">
        <f>RES_hhdet_in!D32-RES_hhdet_in_new!D32</f>
        <v>20</v>
      </c>
      <c r="E32" s="52">
        <f>RES_hhdet_in!E32-RES_hhdet_in_new!E32</f>
        <v>31</v>
      </c>
      <c r="F32" s="52">
        <f>RES_hhdet_in!F32-RES_hhdet_in_new!F32</f>
        <v>79</v>
      </c>
      <c r="G32" s="52">
        <f>RES_hhdet_in!G32-RES_hhdet_in_new!G32</f>
        <v>26</v>
      </c>
      <c r="H32" s="52">
        <f>RES_hhdet_in!H32-RES_hhdet_in_new!H32</f>
        <v>69</v>
      </c>
      <c r="I32" s="52">
        <f>RES_hhdet_in!I32-RES_hhdet_in_new!I32</f>
        <v>0</v>
      </c>
      <c r="J32" s="52">
        <f>RES_hhdet_in!J32-RES_hhdet_in_new!J32</f>
        <v>76</v>
      </c>
      <c r="K32" s="52">
        <f>RES_hhdet_in!K32-RES_hhdet_in_new!K32</f>
        <v>86</v>
      </c>
      <c r="L32" s="52">
        <f>RES_hhdet_in!L32-RES_hhdet_in_new!L32</f>
        <v>56</v>
      </c>
      <c r="M32" s="52">
        <f>RES_hhdet_in!M32-RES_hhdet_in_new!M32</f>
        <v>93</v>
      </c>
      <c r="N32" s="52">
        <f>RES_hhdet_in!N32-RES_hhdet_in_new!N32</f>
        <v>38</v>
      </c>
      <c r="O32" s="52">
        <f>RES_hhdet_in!O32-RES_hhdet_in_new!O32</f>
        <v>22</v>
      </c>
      <c r="P32" s="52">
        <f>RES_hhdet_in!P32-RES_hhdet_in_new!P32</f>
        <v>210</v>
      </c>
      <c r="Q32" s="52">
        <f>RES_hhdet_in!Q32-RES_hhdet_in_new!Q32</f>
        <v>0</v>
      </c>
      <c r="R32" s="52">
        <f>RES_hhdet_in!R32-RES_hhdet_in_new!R32</f>
        <v>251</v>
      </c>
      <c r="S32" s="52">
        <f>RES_hhdet_in!S32-RES_hhdet_in_new!S32</f>
        <v>0</v>
      </c>
      <c r="T32" s="52">
        <f>RES_hhdet_in!T32-RES_hhdet_in_new!T32</f>
        <v>356</v>
      </c>
      <c r="U32" s="52">
        <f>RES_hhdet_in!U32-RES_hhdet_in_new!U32</f>
        <v>96</v>
      </c>
      <c r="V32" s="52">
        <f>RES_hhdet_in!V32-RES_hhdet_in_new!V32</f>
        <v>197</v>
      </c>
      <c r="W32" s="52">
        <f>RES_hhdet_in!W32-RES_hhdet_in_new!W32</f>
        <v>0</v>
      </c>
      <c r="X32" s="52">
        <f>RES_hhdet_in!X32-RES_hhdet_in_new!X32</f>
        <v>35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40009</v>
      </c>
      <c r="D35" s="52">
        <f>RES_hhdet_in!D35-RES_hhdet_in_new!D35</f>
        <v>41944</v>
      </c>
      <c r="E35" s="52">
        <f>RES_hhdet_in!E35-RES_hhdet_in_new!E35</f>
        <v>26105</v>
      </c>
      <c r="F35" s="52">
        <f>RES_hhdet_in!F35-RES_hhdet_in_new!F35</f>
        <v>52050</v>
      </c>
      <c r="G35" s="52">
        <f>RES_hhdet_in!G35-RES_hhdet_in_new!G35</f>
        <v>44227</v>
      </c>
      <c r="H35" s="52">
        <f>RES_hhdet_in!H35-RES_hhdet_in_new!H35</f>
        <v>43839</v>
      </c>
      <c r="I35" s="52">
        <f>RES_hhdet_in!I35-RES_hhdet_in_new!I35</f>
        <v>18948</v>
      </c>
      <c r="J35" s="52">
        <f>RES_hhdet_in!J35-RES_hhdet_in_new!J35</f>
        <v>24324</v>
      </c>
      <c r="K35" s="52">
        <f>RES_hhdet_in!K35-RES_hhdet_in_new!K35</f>
        <v>16866</v>
      </c>
      <c r="L35" s="52">
        <f>RES_hhdet_in!L35-RES_hhdet_in_new!L35</f>
        <v>45866</v>
      </c>
      <c r="M35" s="52">
        <f>RES_hhdet_in!M35-RES_hhdet_in_new!M35</f>
        <v>18581</v>
      </c>
      <c r="N35" s="52">
        <f>RES_hhdet_in!N35-RES_hhdet_in_new!N35</f>
        <v>34542</v>
      </c>
      <c r="O35" s="52">
        <f>RES_hhdet_in!O35-RES_hhdet_in_new!O35</f>
        <v>19876</v>
      </c>
      <c r="P35" s="52">
        <f>RES_hhdet_in!P35-RES_hhdet_in_new!P35</f>
        <v>4500</v>
      </c>
      <c r="Q35" s="52">
        <f>RES_hhdet_in!Q35-RES_hhdet_in_new!Q35</f>
        <v>5558</v>
      </c>
      <c r="R35" s="52">
        <f>RES_hhdet_in!R35-RES_hhdet_in_new!R35</f>
        <v>11682</v>
      </c>
      <c r="S35" s="52">
        <f>RES_hhdet_in!S35-RES_hhdet_in_new!S35</f>
        <v>22140</v>
      </c>
      <c r="T35" s="52">
        <f>RES_hhdet_in!T35-RES_hhdet_in_new!T35</f>
        <v>25019</v>
      </c>
      <c r="U35" s="52">
        <f>RES_hhdet_in!U35-RES_hhdet_in_new!U35</f>
        <v>16551</v>
      </c>
      <c r="V35" s="52">
        <f>RES_hhdet_in!V35-RES_hhdet_in_new!V35</f>
        <v>31970</v>
      </c>
      <c r="W35" s="52">
        <f>RES_hhdet_in!W35-RES_hhdet_in_new!W35</f>
        <v>0</v>
      </c>
      <c r="X35" s="52">
        <f>RES_hhdet_in!X35-RES_hhdet_in_new!X35</f>
        <v>21020</v>
      </c>
      <c r="Y35" s="52">
        <f>RES_hhdet_in!Y35-RES_hhdet_in_new!Y35</f>
        <v>11920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21645</v>
      </c>
      <c r="D36" s="52">
        <f>RES_hhdet_in!D36-RES_hhdet_in_new!D36</f>
        <v>22509</v>
      </c>
      <c r="E36" s="52">
        <f>RES_hhdet_in!E36-RES_hhdet_in_new!E36</f>
        <v>37103</v>
      </c>
      <c r="F36" s="52">
        <f>RES_hhdet_in!F36-RES_hhdet_in_new!F36</f>
        <v>16712</v>
      </c>
      <c r="G36" s="52">
        <f>RES_hhdet_in!G36-RES_hhdet_in_new!G36</f>
        <v>31840</v>
      </c>
      <c r="H36" s="52">
        <f>RES_hhdet_in!H36-RES_hhdet_in_new!H36</f>
        <v>38771</v>
      </c>
      <c r="I36" s="52">
        <f>RES_hhdet_in!I36-RES_hhdet_in_new!I36</f>
        <v>29808</v>
      </c>
      <c r="J36" s="52">
        <f>RES_hhdet_in!J36-RES_hhdet_in_new!J36</f>
        <v>29922</v>
      </c>
      <c r="K36" s="52">
        <f>RES_hhdet_in!K36-RES_hhdet_in_new!K36</f>
        <v>55499</v>
      </c>
      <c r="L36" s="52">
        <f>RES_hhdet_in!L36-RES_hhdet_in_new!L36</f>
        <v>36843</v>
      </c>
      <c r="M36" s="52">
        <f>RES_hhdet_in!M36-RES_hhdet_in_new!M36</f>
        <v>57460</v>
      </c>
      <c r="N36" s="52">
        <f>RES_hhdet_in!N36-RES_hhdet_in_new!N36</f>
        <v>46039</v>
      </c>
      <c r="O36" s="52">
        <f>RES_hhdet_in!O36-RES_hhdet_in_new!O36</f>
        <v>60454</v>
      </c>
      <c r="P36" s="52">
        <f>RES_hhdet_in!P36-RES_hhdet_in_new!P36</f>
        <v>42261</v>
      </c>
      <c r="Q36" s="52">
        <f>RES_hhdet_in!Q36-RES_hhdet_in_new!Q36</f>
        <v>48969</v>
      </c>
      <c r="R36" s="52">
        <f>RES_hhdet_in!R36-RES_hhdet_in_new!R36</f>
        <v>64298</v>
      </c>
      <c r="S36" s="52">
        <f>RES_hhdet_in!S36-RES_hhdet_in_new!S36</f>
        <v>59765</v>
      </c>
      <c r="T36" s="52">
        <f>RES_hhdet_in!T36-RES_hhdet_in_new!T36</f>
        <v>64639</v>
      </c>
      <c r="U36" s="52">
        <f>RES_hhdet_in!U36-RES_hhdet_in_new!U36</f>
        <v>74158</v>
      </c>
      <c r="V36" s="52">
        <f>RES_hhdet_in!V36-RES_hhdet_in_new!V36</f>
        <v>52625</v>
      </c>
      <c r="W36" s="52">
        <f>RES_hhdet_in!W36-RES_hhdet_in_new!W36</f>
        <v>58122</v>
      </c>
      <c r="X36" s="52">
        <f>RES_hhdet_in!X36-RES_hhdet_in_new!X36</f>
        <v>38214</v>
      </c>
      <c r="Y36" s="52">
        <f>RES_hhdet_in!Y36-RES_hhdet_in_new!Y36</f>
        <v>18540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69677</v>
      </c>
      <c r="D41" s="36">
        <v>68672</v>
      </c>
      <c r="E41" s="36">
        <v>70819</v>
      </c>
      <c r="F41" s="36">
        <v>78298</v>
      </c>
      <c r="G41" s="36">
        <v>85829</v>
      </c>
      <c r="H41" s="36">
        <v>91085</v>
      </c>
      <c r="I41" s="36">
        <v>52341</v>
      </c>
      <c r="J41" s="36">
        <v>58771</v>
      </c>
      <c r="K41" s="36">
        <v>80384</v>
      </c>
      <c r="L41" s="36">
        <v>91021</v>
      </c>
      <c r="M41" s="36">
        <v>84172</v>
      </c>
      <c r="N41" s="36">
        <v>86972</v>
      </c>
      <c r="O41" s="36">
        <v>88271</v>
      </c>
      <c r="P41" s="36">
        <v>54593</v>
      </c>
      <c r="Q41" s="36">
        <v>62501</v>
      </c>
      <c r="R41" s="36">
        <v>82964</v>
      </c>
      <c r="S41" s="36">
        <v>90129</v>
      </c>
      <c r="T41" s="36">
        <v>105381</v>
      </c>
      <c r="U41" s="36">
        <v>100887</v>
      </c>
      <c r="V41" s="36">
        <v>93162</v>
      </c>
      <c r="W41" s="36">
        <v>61484</v>
      </c>
      <c r="X41" s="36">
        <v>62366</v>
      </c>
      <c r="Y41" s="36">
        <v>31144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579917</v>
      </c>
      <c r="D45" s="52">
        <v>434118</v>
      </c>
      <c r="E45" s="52">
        <v>455164</v>
      </c>
      <c r="F45" s="52">
        <v>429977</v>
      </c>
      <c r="G45" s="52">
        <v>452469</v>
      </c>
      <c r="H45" s="52">
        <v>481376</v>
      </c>
      <c r="I45" s="52">
        <v>321517</v>
      </c>
      <c r="J45" s="52">
        <v>502339</v>
      </c>
      <c r="K45" s="52">
        <v>490507</v>
      </c>
      <c r="L45" s="52">
        <v>594390</v>
      </c>
      <c r="M45" s="52">
        <v>642395</v>
      </c>
      <c r="N45" s="52">
        <v>908361</v>
      </c>
      <c r="O45" s="52">
        <v>942143</v>
      </c>
      <c r="P45" s="52">
        <v>204913</v>
      </c>
      <c r="Q45" s="52">
        <v>100929</v>
      </c>
      <c r="R45" s="52">
        <v>79427</v>
      </c>
      <c r="S45" s="52">
        <v>283126</v>
      </c>
      <c r="T45" s="52">
        <v>345352</v>
      </c>
      <c r="U45" s="52">
        <v>448623</v>
      </c>
      <c r="V45" s="52">
        <v>253532</v>
      </c>
      <c r="W45" s="52">
        <v>204150</v>
      </c>
      <c r="X45" s="52">
        <v>496928</v>
      </c>
      <c r="Y45" s="52">
        <v>652980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35163</v>
      </c>
      <c r="D48" s="52">
        <v>33788</v>
      </c>
      <c r="E48" s="52">
        <v>31035</v>
      </c>
      <c r="F48" s="52">
        <v>31675</v>
      </c>
      <c r="G48" s="52">
        <v>33983</v>
      </c>
      <c r="H48" s="52">
        <v>44288</v>
      </c>
      <c r="I48" s="52">
        <v>34716</v>
      </c>
      <c r="J48" s="52">
        <v>25629</v>
      </c>
      <c r="K48" s="52">
        <v>31231</v>
      </c>
      <c r="L48" s="52">
        <v>39995</v>
      </c>
      <c r="M48" s="52">
        <v>45238</v>
      </c>
      <c r="N48" s="52">
        <v>56903</v>
      </c>
      <c r="O48" s="52">
        <v>77225</v>
      </c>
      <c r="P48" s="52">
        <v>74219</v>
      </c>
      <c r="Q48" s="52">
        <v>53950</v>
      </c>
      <c r="R48" s="52">
        <v>30599</v>
      </c>
      <c r="S48" s="52">
        <v>20833</v>
      </c>
      <c r="T48" s="52">
        <v>27456</v>
      </c>
      <c r="U48" s="52">
        <v>38456</v>
      </c>
      <c r="V48" s="52">
        <v>47379</v>
      </c>
      <c r="W48" s="52">
        <v>41827</v>
      </c>
      <c r="X48" s="52">
        <v>32961</v>
      </c>
      <c r="Y48" s="52">
        <v>74137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526641</v>
      </c>
      <c r="D50" s="52">
        <f>RES_hhdet_in!D50-RES_hhdet_in_new!D50</f>
        <v>416686</v>
      </c>
      <c r="E50" s="52">
        <f>RES_hhdet_in!E50-RES_hhdet_in_new!E50</f>
        <v>427058</v>
      </c>
      <c r="F50" s="52">
        <f>RES_hhdet_in!F50-RES_hhdet_in_new!F50</f>
        <v>413042</v>
      </c>
      <c r="G50" s="52">
        <f>RES_hhdet_in!G50-RES_hhdet_in_new!G50</f>
        <v>432515</v>
      </c>
      <c r="H50" s="52">
        <f>RES_hhdet_in!H50-RES_hhdet_in_new!H50</f>
        <v>469345</v>
      </c>
      <c r="I50" s="52">
        <f>RES_hhdet_in!I50-RES_hhdet_in_new!I50</f>
        <v>336529</v>
      </c>
      <c r="J50" s="52">
        <f>RES_hhdet_in!J50-RES_hhdet_in_new!J50</f>
        <v>519436</v>
      </c>
      <c r="K50" s="52">
        <f>RES_hhdet_in!K50-RES_hhdet_in_new!K50</f>
        <v>540496</v>
      </c>
      <c r="L50" s="52">
        <f>RES_hhdet_in!L50-RES_hhdet_in_new!L50</f>
        <v>652445</v>
      </c>
      <c r="M50" s="52">
        <f>RES_hhdet_in!M50-RES_hhdet_in_new!M50</f>
        <v>556220</v>
      </c>
      <c r="N50" s="52">
        <f>RES_hhdet_in!N50-RES_hhdet_in_new!N50</f>
        <v>670564</v>
      </c>
      <c r="O50" s="52">
        <f>RES_hhdet_in!O50-RES_hhdet_in_new!O50</f>
        <v>379189</v>
      </c>
      <c r="P50" s="52">
        <f>RES_hhdet_in!P50-RES_hhdet_in_new!P50</f>
        <v>96384</v>
      </c>
      <c r="Q50" s="52">
        <f>RES_hhdet_in!Q50-RES_hhdet_in_new!Q50</f>
        <v>173721</v>
      </c>
      <c r="R50" s="52">
        <f>RES_hhdet_in!R50-RES_hhdet_in_new!R50</f>
        <v>305928</v>
      </c>
      <c r="S50" s="52">
        <f>RES_hhdet_in!S50-RES_hhdet_in_new!S50</f>
        <v>596376</v>
      </c>
      <c r="T50" s="52">
        <f>RES_hhdet_in!T50-RES_hhdet_in_new!T50</f>
        <v>663476</v>
      </c>
      <c r="U50" s="52">
        <f>RES_hhdet_in!U50-RES_hhdet_in_new!U50</f>
        <v>765845</v>
      </c>
      <c r="V50" s="52">
        <f>RES_hhdet_in!V50-RES_hhdet_in_new!V50</f>
        <v>251484</v>
      </c>
      <c r="W50" s="52">
        <f>RES_hhdet_in!W50-RES_hhdet_in_new!W50</f>
        <v>540104</v>
      </c>
      <c r="X50" s="52">
        <f>RES_hhdet_in!X50-RES_hhdet_in_new!X50</f>
        <v>508282</v>
      </c>
      <c r="Y50" s="52">
        <f>RES_hhdet_in!Y50-RES_hhdet_in_new!Y50</f>
        <v>689358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5898</v>
      </c>
      <c r="D51" s="52">
        <f>RES_hhdet_in!D51-RES_hhdet_in_new!D51</f>
        <v>2174</v>
      </c>
      <c r="E51" s="52">
        <f>RES_hhdet_in!E51-RES_hhdet_in_new!E51</f>
        <v>7754</v>
      </c>
      <c r="F51" s="52">
        <f>RES_hhdet_in!F51-RES_hhdet_in_new!F51</f>
        <v>59</v>
      </c>
      <c r="G51" s="52">
        <f>RES_hhdet_in!G51-RES_hhdet_in_new!G51</f>
        <v>6501</v>
      </c>
      <c r="H51" s="52">
        <f>RES_hhdet_in!H51-RES_hhdet_in_new!H51</f>
        <v>9455</v>
      </c>
      <c r="I51" s="52">
        <f>RES_hhdet_in!I51-RES_hhdet_in_new!I51</f>
        <v>0</v>
      </c>
      <c r="J51" s="52">
        <f>RES_hhdet_in!J51-RES_hhdet_in_new!J51</f>
        <v>7307</v>
      </c>
      <c r="K51" s="52">
        <f>RES_hhdet_in!K51-RES_hhdet_in_new!K51</f>
        <v>5543</v>
      </c>
      <c r="L51" s="52">
        <f>RES_hhdet_in!L51-RES_hhdet_in_new!L51</f>
        <v>0</v>
      </c>
      <c r="M51" s="52">
        <f>RES_hhdet_in!M51-RES_hhdet_in_new!M51</f>
        <v>3902</v>
      </c>
      <c r="N51" s="52">
        <f>RES_hhdet_in!N51-RES_hhdet_in_new!N51</f>
        <v>9330</v>
      </c>
      <c r="O51" s="52">
        <f>RES_hhdet_in!O51-RES_hhdet_in_new!O51</f>
        <v>0</v>
      </c>
      <c r="P51" s="52">
        <f>RES_hhdet_in!P51-RES_hhdet_in_new!P51</f>
        <v>17609</v>
      </c>
      <c r="Q51" s="52">
        <f>RES_hhdet_in!Q51-RES_hhdet_in_new!Q51</f>
        <v>508</v>
      </c>
      <c r="R51" s="52">
        <f>RES_hhdet_in!R51-RES_hhdet_in_new!R51</f>
        <v>5061</v>
      </c>
      <c r="S51" s="52">
        <f>RES_hhdet_in!S51-RES_hhdet_in_new!S51</f>
        <v>8057</v>
      </c>
      <c r="T51" s="52">
        <f>RES_hhdet_in!T51-RES_hhdet_in_new!T51</f>
        <v>4415</v>
      </c>
      <c r="U51" s="52">
        <f>RES_hhdet_in!U51-RES_hhdet_in_new!U51</f>
        <v>28603</v>
      </c>
      <c r="V51" s="52">
        <f>RES_hhdet_in!V51-RES_hhdet_in_new!V51</f>
        <v>19202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601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93984</v>
      </c>
      <c r="D54" s="52">
        <f>RES_hhdet_in!D54-RES_hhdet_in_new!D54</f>
        <v>73603</v>
      </c>
      <c r="E54" s="52">
        <f>RES_hhdet_in!E54-RES_hhdet_in_new!E54</f>
        <v>49911</v>
      </c>
      <c r="F54" s="52">
        <f>RES_hhdet_in!F54-RES_hhdet_in_new!F54</f>
        <v>94078</v>
      </c>
      <c r="G54" s="52">
        <f>RES_hhdet_in!G54-RES_hhdet_in_new!G54</f>
        <v>77913</v>
      </c>
      <c r="H54" s="52">
        <f>RES_hhdet_in!H54-RES_hhdet_in_new!H54</f>
        <v>76699</v>
      </c>
      <c r="I54" s="52">
        <f>RES_hhdet_in!I54-RES_hhdet_in_new!I54</f>
        <v>21870</v>
      </c>
      <c r="J54" s="52">
        <f>RES_hhdet_in!J54-RES_hhdet_in_new!J54</f>
        <v>39649</v>
      </c>
      <c r="K54" s="52">
        <f>RES_hhdet_in!K54-RES_hhdet_in_new!K54</f>
        <v>26104</v>
      </c>
      <c r="L54" s="52">
        <f>RES_hhdet_in!L54-RES_hhdet_in_new!L54</f>
        <v>54499</v>
      </c>
      <c r="M54" s="52">
        <f>RES_hhdet_in!M54-RES_hhdet_in_new!M54</f>
        <v>58673</v>
      </c>
      <c r="N54" s="52">
        <f>RES_hhdet_in!N54-RES_hhdet_in_new!N54</f>
        <v>164461</v>
      </c>
      <c r="O54" s="52">
        <f>RES_hhdet_in!O54-RES_hhdet_in_new!O54</f>
        <v>176960</v>
      </c>
      <c r="P54" s="52">
        <f>RES_hhdet_in!P54-RES_hhdet_in_new!P54</f>
        <v>23035</v>
      </c>
      <c r="Q54" s="52">
        <f>RES_hhdet_in!Q54-RES_hhdet_in_new!Q54</f>
        <v>12514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128191</v>
      </c>
      <c r="W54" s="52">
        <f>RES_hhdet_in!W54-RES_hhdet_in_new!W54</f>
        <v>0</v>
      </c>
      <c r="X54" s="52">
        <f>RES_hhdet_in!X54-RES_hhdet_in_new!X54</f>
        <v>47966</v>
      </c>
      <c r="Y54" s="52">
        <f>RES_hhdet_in!Y54-RES_hhdet_in_new!Y54</f>
        <v>5702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50845</v>
      </c>
      <c r="D55" s="52">
        <f>RES_hhdet_in!D55-RES_hhdet_in_new!D55</f>
        <v>39497</v>
      </c>
      <c r="E55" s="52">
        <f>RES_hhdet_in!E55-RES_hhdet_in_new!E55</f>
        <v>70939</v>
      </c>
      <c r="F55" s="52">
        <f>RES_hhdet_in!F55-RES_hhdet_in_new!F55</f>
        <v>30205</v>
      </c>
      <c r="G55" s="52">
        <f>RES_hhdet_in!G55-RES_hhdet_in_new!G55</f>
        <v>56095</v>
      </c>
      <c r="H55" s="52">
        <f>RES_hhdet_in!H55-RES_hhdet_in_new!H55</f>
        <v>67834</v>
      </c>
      <c r="I55" s="52">
        <f>RES_hhdet_in!I55-RES_hhdet_in_new!I55</f>
        <v>34394</v>
      </c>
      <c r="J55" s="52">
        <f>RES_hhdet_in!J55-RES_hhdet_in_new!J55</f>
        <v>48775</v>
      </c>
      <c r="K55" s="52">
        <f>RES_hhdet_in!K55-RES_hhdet_in_new!K55</f>
        <v>85899</v>
      </c>
      <c r="L55" s="52">
        <f>RES_hhdet_in!L55-RES_hhdet_in_new!L55</f>
        <v>43788</v>
      </c>
      <c r="M55" s="52">
        <f>RES_hhdet_in!M55-RES_hhdet_in_new!M55</f>
        <v>181345</v>
      </c>
      <c r="N55" s="52">
        <f>RES_hhdet_in!N55-RES_hhdet_in_new!N55</f>
        <v>219154</v>
      </c>
      <c r="O55" s="52">
        <f>RES_hhdet_in!O55-RES_hhdet_in_new!O55</f>
        <v>538039</v>
      </c>
      <c r="P55" s="52">
        <f>RES_hhdet_in!P55-RES_hhdet_in_new!P55</f>
        <v>215976</v>
      </c>
      <c r="Q55" s="52">
        <f>RES_hhdet_in!Q55-RES_hhdet_in_new!Q55</f>
        <v>110109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210925</v>
      </c>
      <c r="W55" s="52">
        <f>RES_hhdet_in!W55-RES_hhdet_in_new!W55</f>
        <v>34275</v>
      </c>
      <c r="X55" s="52">
        <f>RES_hhdet_in!X55-RES_hhdet_in_new!X55</f>
        <v>87154</v>
      </c>
      <c r="Y55" s="52">
        <f>RES_hhdet_in!Y55-RES_hhdet_in_new!Y55</f>
        <v>8852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1518425</v>
      </c>
      <c r="D60" s="36">
        <v>1375927</v>
      </c>
      <c r="E60" s="36">
        <v>1419744</v>
      </c>
      <c r="F60" s="36">
        <v>1454962</v>
      </c>
      <c r="G60" s="36">
        <v>1593697</v>
      </c>
      <c r="H60" s="36">
        <v>1813399</v>
      </c>
      <c r="I60" s="36">
        <v>813063</v>
      </c>
      <c r="J60" s="36">
        <v>942397</v>
      </c>
      <c r="K60" s="36">
        <v>1148330</v>
      </c>
      <c r="L60" s="36">
        <v>1190222</v>
      </c>
      <c r="M60" s="36">
        <v>1240745</v>
      </c>
      <c r="N60" s="36">
        <v>1502283</v>
      </c>
      <c r="O60" s="36">
        <v>1565104</v>
      </c>
      <c r="P60" s="36">
        <v>875992</v>
      </c>
      <c r="Q60" s="36">
        <v>791049</v>
      </c>
      <c r="R60" s="36">
        <v>875565</v>
      </c>
      <c r="S60" s="36">
        <v>1101532</v>
      </c>
      <c r="T60" s="36">
        <v>1222834</v>
      </c>
      <c r="U60" s="36">
        <v>1323463</v>
      </c>
      <c r="V60" s="36">
        <v>1087817</v>
      </c>
      <c r="W60" s="36">
        <v>841097</v>
      </c>
      <c r="X60" s="36">
        <v>867814</v>
      </c>
      <c r="Y60" s="36">
        <v>989894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1035116</v>
      </c>
      <c r="D64" s="52">
        <v>1038362</v>
      </c>
      <c r="E64" s="52">
        <v>1017542</v>
      </c>
      <c r="F64" s="52">
        <v>892313</v>
      </c>
      <c r="G64" s="52">
        <v>857873</v>
      </c>
      <c r="H64" s="52">
        <v>850649</v>
      </c>
      <c r="I64" s="52">
        <v>896064</v>
      </c>
      <c r="J64" s="52">
        <v>1111708</v>
      </c>
      <c r="K64" s="52">
        <v>1131927</v>
      </c>
      <c r="L64" s="52">
        <v>1191435</v>
      </c>
      <c r="M64" s="52">
        <v>766155</v>
      </c>
      <c r="N64" s="52">
        <v>1234583</v>
      </c>
      <c r="O64" s="52">
        <v>926523</v>
      </c>
      <c r="P64" s="52">
        <v>395816</v>
      </c>
      <c r="Q64" s="52">
        <v>829307</v>
      </c>
      <c r="R64" s="52">
        <v>1237847</v>
      </c>
      <c r="S64" s="52">
        <v>1344127</v>
      </c>
      <c r="T64" s="52">
        <v>1318006</v>
      </c>
      <c r="U64" s="52">
        <v>1115043</v>
      </c>
      <c r="V64" s="52">
        <v>1142261</v>
      </c>
      <c r="W64" s="52">
        <v>1064612</v>
      </c>
      <c r="X64" s="52">
        <v>884261</v>
      </c>
      <c r="Y64" s="52">
        <v>476201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46361</v>
      </c>
      <c r="D67" s="52">
        <v>46407</v>
      </c>
      <c r="E67" s="52">
        <v>60051</v>
      </c>
      <c r="F67" s="52">
        <v>67780</v>
      </c>
      <c r="G67" s="52">
        <v>69706</v>
      </c>
      <c r="H67" s="52">
        <v>84570</v>
      </c>
      <c r="I67" s="52">
        <v>62222</v>
      </c>
      <c r="J67" s="52">
        <v>53585</v>
      </c>
      <c r="K67" s="52">
        <v>72120</v>
      </c>
      <c r="L67" s="52">
        <v>87709</v>
      </c>
      <c r="M67" s="52">
        <v>94569</v>
      </c>
      <c r="N67" s="52">
        <v>92142</v>
      </c>
      <c r="O67" s="52">
        <v>104871</v>
      </c>
      <c r="P67" s="52">
        <v>91138</v>
      </c>
      <c r="Q67" s="52">
        <v>82670</v>
      </c>
      <c r="R67" s="52">
        <v>105629</v>
      </c>
      <c r="S67" s="52">
        <v>147908</v>
      </c>
      <c r="T67" s="52">
        <v>154785</v>
      </c>
      <c r="U67" s="52">
        <v>145899</v>
      </c>
      <c r="V67" s="52">
        <v>140366</v>
      </c>
      <c r="W67" s="52">
        <v>129850</v>
      </c>
      <c r="X67" s="52">
        <v>132868</v>
      </c>
      <c r="Y67" s="52">
        <v>195522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927222</v>
      </c>
      <c r="D69" s="52">
        <f>RES_hhdet_in!D69-RES_hhdet_in_new!D69</f>
        <v>1168751</v>
      </c>
      <c r="E69" s="52">
        <f>RES_hhdet_in!E69-RES_hhdet_in_new!E69</f>
        <v>1068237</v>
      </c>
      <c r="F69" s="52">
        <f>RES_hhdet_in!F69-RES_hhdet_in_new!F69</f>
        <v>894595</v>
      </c>
      <c r="G69" s="52">
        <f>RES_hhdet_in!G69-RES_hhdet_in_new!G69</f>
        <v>816855</v>
      </c>
      <c r="H69" s="52">
        <f>RES_hhdet_in!H69-RES_hhdet_in_new!H69</f>
        <v>865333</v>
      </c>
      <c r="I69" s="52">
        <f>RES_hhdet_in!I69-RES_hhdet_in_new!I69</f>
        <v>1138948</v>
      </c>
      <c r="J69" s="52">
        <f>RES_hhdet_in!J69-RES_hhdet_in_new!J69</f>
        <v>881721</v>
      </c>
      <c r="K69" s="52">
        <f>RES_hhdet_in!K69-RES_hhdet_in_new!K69</f>
        <v>928897</v>
      </c>
      <c r="L69" s="52">
        <f>RES_hhdet_in!L69-RES_hhdet_in_new!L69</f>
        <v>1005339</v>
      </c>
      <c r="M69" s="52">
        <f>RES_hhdet_in!M69-RES_hhdet_in_new!M69</f>
        <v>779064</v>
      </c>
      <c r="N69" s="52">
        <f>RES_hhdet_in!N69-RES_hhdet_in_new!N69</f>
        <v>1193968</v>
      </c>
      <c r="O69" s="52">
        <f>RES_hhdet_in!O69-RES_hhdet_in_new!O69</f>
        <v>1243675</v>
      </c>
      <c r="P69" s="52">
        <f>RES_hhdet_in!P69-RES_hhdet_in_new!P69</f>
        <v>632010</v>
      </c>
      <c r="Q69" s="52">
        <f>RES_hhdet_in!Q69-RES_hhdet_in_new!Q69</f>
        <v>931857</v>
      </c>
      <c r="R69" s="52">
        <f>RES_hhdet_in!R69-RES_hhdet_in_new!R69</f>
        <v>1178503</v>
      </c>
      <c r="S69" s="52">
        <f>RES_hhdet_in!S69-RES_hhdet_in_new!S69</f>
        <v>1303693</v>
      </c>
      <c r="T69" s="52">
        <f>RES_hhdet_in!T69-RES_hhdet_in_new!T69</f>
        <v>1211516</v>
      </c>
      <c r="U69" s="52">
        <f>RES_hhdet_in!U69-RES_hhdet_in_new!U69</f>
        <v>1047523</v>
      </c>
      <c r="V69" s="52">
        <f>RES_hhdet_in!V69-RES_hhdet_in_new!V69</f>
        <v>946170</v>
      </c>
      <c r="W69" s="52">
        <f>RES_hhdet_in!W69-RES_hhdet_in_new!W69</f>
        <v>1399291</v>
      </c>
      <c r="X69" s="52">
        <f>RES_hhdet_in!X69-RES_hhdet_in_new!X69</f>
        <v>835067</v>
      </c>
      <c r="Y69" s="52">
        <f>RES_hhdet_in!Y69-RES_hhdet_in_new!Y69</f>
        <v>299464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6295</v>
      </c>
      <c r="D70" s="52">
        <f>RES_hhdet_in!D70-RES_hhdet_in_new!D70</f>
        <v>6284</v>
      </c>
      <c r="E70" s="52">
        <f>RES_hhdet_in!E70-RES_hhdet_in_new!E70</f>
        <v>12518</v>
      </c>
      <c r="F70" s="52">
        <f>RES_hhdet_in!F70-RES_hhdet_in_new!F70</f>
        <v>2884</v>
      </c>
      <c r="G70" s="52">
        <f>RES_hhdet_in!G70-RES_hhdet_in_new!G70</f>
        <v>8931</v>
      </c>
      <c r="H70" s="52">
        <f>RES_hhdet_in!H70-RES_hhdet_in_new!H70</f>
        <v>9576</v>
      </c>
      <c r="I70" s="52">
        <f>RES_hhdet_in!I70-RES_hhdet_in_new!I70</f>
        <v>9458</v>
      </c>
      <c r="J70" s="52">
        <f>RES_hhdet_in!J70-RES_hhdet_in_new!J70</f>
        <v>9418</v>
      </c>
      <c r="K70" s="52">
        <f>RES_hhdet_in!K70-RES_hhdet_in_new!K70</f>
        <v>16874</v>
      </c>
      <c r="L70" s="52">
        <f>RES_hhdet_in!L70-RES_hhdet_in_new!L70</f>
        <v>4947</v>
      </c>
      <c r="M70" s="52">
        <f>RES_hhdet_in!M70-RES_hhdet_in_new!M70</f>
        <v>0</v>
      </c>
      <c r="N70" s="52">
        <f>RES_hhdet_in!N70-RES_hhdet_in_new!N70</f>
        <v>15186</v>
      </c>
      <c r="O70" s="52">
        <f>RES_hhdet_in!O70-RES_hhdet_in_new!O70</f>
        <v>13953</v>
      </c>
      <c r="P70" s="52">
        <f>RES_hhdet_in!P70-RES_hhdet_in_new!P70</f>
        <v>26981</v>
      </c>
      <c r="Q70" s="52">
        <f>RES_hhdet_in!Q70-RES_hhdet_in_new!Q70</f>
        <v>14734</v>
      </c>
      <c r="R70" s="52">
        <f>RES_hhdet_in!R70-RES_hhdet_in_new!R70</f>
        <v>23287</v>
      </c>
      <c r="S70" s="52">
        <f>RES_hhdet_in!S70-RES_hhdet_in_new!S70</f>
        <v>3296</v>
      </c>
      <c r="T70" s="52">
        <f>RES_hhdet_in!T70-RES_hhdet_in_new!T70</f>
        <v>33709</v>
      </c>
      <c r="U70" s="52">
        <f>RES_hhdet_in!U70-RES_hhdet_in_new!U70</f>
        <v>15661</v>
      </c>
      <c r="V70" s="52">
        <f>RES_hhdet_in!V70-RES_hhdet_in_new!V70</f>
        <v>9905</v>
      </c>
      <c r="W70" s="52">
        <f>RES_hhdet_in!W70-RES_hhdet_in_new!W70</f>
        <v>34572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98517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1622</v>
      </c>
      <c r="G73" s="52">
        <f>RES_hhdet_in!G73-RES_hhdet_in_new!G73</f>
        <v>30496</v>
      </c>
      <c r="H73" s="52">
        <f>RES_hhdet_in!H73-RES_hhdet_in_new!H73</f>
        <v>27389</v>
      </c>
      <c r="I73" s="52">
        <f>RES_hhdet_in!I73-RES_hhdet_in_new!I73</f>
        <v>0</v>
      </c>
      <c r="J73" s="52">
        <f>RES_hhdet_in!J73-RES_hhdet_in_new!J73</f>
        <v>98904</v>
      </c>
      <c r="K73" s="52">
        <f>RES_hhdet_in!K73-RES_hhdet_in_new!K73</f>
        <v>43523</v>
      </c>
      <c r="L73" s="52">
        <f>RES_hhdet_in!L73-RES_hhdet_in_new!L73</f>
        <v>103463</v>
      </c>
      <c r="M73" s="52">
        <f>RES_hhdet_in!M73-RES_hhdet_in_new!M73</f>
        <v>2473</v>
      </c>
      <c r="N73" s="52">
        <f>RES_hhdet_in!N73-RES_hhdet_in_new!N73</f>
        <v>30503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6713</v>
      </c>
      <c r="S73" s="52">
        <f>RES_hhdet_in!S73-RES_hhdet_in_new!S73</f>
        <v>19581</v>
      </c>
      <c r="T73" s="52">
        <f>RES_hhdet_in!T73-RES_hhdet_in_new!T73</f>
        <v>47164</v>
      </c>
      <c r="U73" s="52">
        <f>RES_hhdet_in!U73-RES_hhdet_in_new!U73</f>
        <v>14808</v>
      </c>
      <c r="V73" s="52">
        <f>RES_hhdet_in!V73-RES_hhdet_in_new!V73</f>
        <v>85334</v>
      </c>
      <c r="W73" s="52">
        <f>RES_hhdet_in!W73-RES_hhdet_in_new!W73</f>
        <v>0</v>
      </c>
      <c r="X73" s="52">
        <f>RES_hhdet_in!X73-RES_hhdet_in_new!X73</f>
        <v>20141</v>
      </c>
      <c r="Y73" s="52">
        <f>RES_hhdet_in!Y73-RES_hhdet_in_new!Y73</f>
        <v>76147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53297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520</v>
      </c>
      <c r="G74" s="52">
        <f>RES_hhdet_in!G74-RES_hhdet_in_new!G74</f>
        <v>21957</v>
      </c>
      <c r="H74" s="52">
        <f>RES_hhdet_in!H74-RES_hhdet_in_new!H74</f>
        <v>24223</v>
      </c>
      <c r="I74" s="52">
        <f>RES_hhdet_in!I74-RES_hhdet_in_new!I74</f>
        <v>0</v>
      </c>
      <c r="J74" s="52">
        <f>RES_hhdet_in!J74-RES_hhdet_in_new!J74</f>
        <v>121669</v>
      </c>
      <c r="K74" s="52">
        <f>RES_hhdet_in!K74-RES_hhdet_in_new!K74</f>
        <v>143216</v>
      </c>
      <c r="L74" s="52">
        <f>RES_hhdet_in!L74-RES_hhdet_in_new!L74</f>
        <v>83123</v>
      </c>
      <c r="M74" s="52">
        <f>RES_hhdet_in!M74-RES_hhdet_in_new!M74</f>
        <v>7649</v>
      </c>
      <c r="N74" s="52">
        <f>RES_hhdet_in!N74-RES_hhdet_in_new!N74</f>
        <v>40646</v>
      </c>
      <c r="O74" s="52">
        <f>RES_hhdet_in!O74-RES_hhdet_in_new!O74</f>
        <v>1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36945</v>
      </c>
      <c r="S74" s="52">
        <f>RES_hhdet_in!S74-RES_hhdet_in_new!S74</f>
        <v>52843</v>
      </c>
      <c r="T74" s="52">
        <f>RES_hhdet_in!T74-RES_hhdet_in_new!T74</f>
        <v>121855</v>
      </c>
      <c r="U74" s="52">
        <f>RES_hhdet_in!U74-RES_hhdet_in_new!U74</f>
        <v>66354</v>
      </c>
      <c r="V74" s="52">
        <f>RES_hhdet_in!V74-RES_hhdet_in_new!V74</f>
        <v>140408</v>
      </c>
      <c r="W74" s="52">
        <f>RES_hhdet_in!W74-RES_hhdet_in_new!W74</f>
        <v>0</v>
      </c>
      <c r="X74" s="52">
        <f>RES_hhdet_in!X74-RES_hhdet_in_new!X74</f>
        <v>36604</v>
      </c>
      <c r="Y74" s="52">
        <f>RES_hhdet_in!Y74-RES_hhdet_in_new!Y74</f>
        <v>118293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139648</v>
      </c>
      <c r="D78" s="52">
        <v>160920</v>
      </c>
      <c r="E78" s="52">
        <v>156317</v>
      </c>
      <c r="F78" s="52">
        <v>149462</v>
      </c>
      <c r="G78" s="52">
        <v>158057</v>
      </c>
      <c r="H78" s="52">
        <v>169465</v>
      </c>
      <c r="I78" s="52">
        <v>137768</v>
      </c>
      <c r="J78" s="52">
        <v>121653</v>
      </c>
      <c r="K78" s="52">
        <v>155902</v>
      </c>
      <c r="L78" s="52">
        <v>157072</v>
      </c>
      <c r="M78" s="52">
        <v>171841</v>
      </c>
      <c r="N78" s="52">
        <v>198908</v>
      </c>
      <c r="O78" s="52">
        <v>189238</v>
      </c>
      <c r="P78" s="52">
        <v>143399</v>
      </c>
      <c r="Q78" s="52">
        <v>129364</v>
      </c>
      <c r="R78" s="52">
        <v>149520</v>
      </c>
      <c r="S78" s="52">
        <v>211998</v>
      </c>
      <c r="T78" s="52">
        <v>252011</v>
      </c>
      <c r="U78" s="52">
        <v>276139</v>
      </c>
      <c r="V78" s="52">
        <v>215690</v>
      </c>
      <c r="W78" s="52">
        <v>172834</v>
      </c>
      <c r="X78" s="52">
        <v>57602</v>
      </c>
      <c r="Y78" s="52">
        <v>109533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2109542</v>
      </c>
      <c r="D79" s="36">
        <v>2096507</v>
      </c>
      <c r="E79" s="36">
        <v>2115309</v>
      </c>
      <c r="F79" s="36">
        <v>2092203</v>
      </c>
      <c r="G79" s="36">
        <v>2234771</v>
      </c>
      <c r="H79" s="36">
        <v>2521737</v>
      </c>
      <c r="I79" s="36">
        <v>1598806</v>
      </c>
      <c r="J79" s="36">
        <v>1885371</v>
      </c>
      <c r="K79" s="36">
        <v>2317853</v>
      </c>
      <c r="L79" s="36">
        <v>2344383</v>
      </c>
      <c r="M79" s="36">
        <v>1853468</v>
      </c>
      <c r="N79" s="36">
        <v>2251186</v>
      </c>
      <c r="O79" s="36">
        <v>2001883</v>
      </c>
      <c r="P79" s="36">
        <v>1637148</v>
      </c>
      <c r="Q79" s="36">
        <v>2186538</v>
      </c>
      <c r="R79" s="36">
        <v>2627361</v>
      </c>
      <c r="S79" s="36">
        <v>2578577</v>
      </c>
      <c r="T79" s="36">
        <v>2461038</v>
      </c>
      <c r="U79" s="36">
        <v>2138635</v>
      </c>
      <c r="V79" s="36">
        <v>2374789</v>
      </c>
      <c r="W79" s="36">
        <v>2297969</v>
      </c>
      <c r="X79" s="36">
        <v>2358630</v>
      </c>
      <c r="Y79" s="36">
        <v>2189470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148297</v>
      </c>
      <c r="D83" s="52">
        <v>311269</v>
      </c>
      <c r="E83" s="52">
        <v>330886</v>
      </c>
      <c r="F83" s="52">
        <v>329272</v>
      </c>
      <c r="G83" s="52">
        <v>409584</v>
      </c>
      <c r="H83" s="52">
        <v>513814</v>
      </c>
      <c r="I83" s="52">
        <v>572192</v>
      </c>
      <c r="J83" s="52">
        <v>400200</v>
      </c>
      <c r="K83" s="52">
        <v>296776</v>
      </c>
      <c r="L83" s="52">
        <v>397690</v>
      </c>
      <c r="M83" s="52">
        <v>341881</v>
      </c>
      <c r="N83" s="52">
        <v>383907</v>
      </c>
      <c r="O83" s="52">
        <v>284126</v>
      </c>
      <c r="P83" s="52">
        <v>0</v>
      </c>
      <c r="Q83" s="52">
        <v>3372</v>
      </c>
      <c r="R83" s="52">
        <v>106229</v>
      </c>
      <c r="S83" s="52">
        <v>364299</v>
      </c>
      <c r="T83" s="52">
        <v>473293</v>
      </c>
      <c r="U83" s="52">
        <v>509628</v>
      </c>
      <c r="V83" s="52">
        <v>547848</v>
      </c>
      <c r="W83" s="52">
        <v>693312</v>
      </c>
      <c r="X83" s="52">
        <v>577289</v>
      </c>
      <c r="Y83" s="52">
        <v>268147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7776</v>
      </c>
      <c r="D86" s="52">
        <v>8153</v>
      </c>
      <c r="E86" s="52">
        <v>13144</v>
      </c>
      <c r="F86" s="52">
        <v>20124</v>
      </c>
      <c r="G86" s="52">
        <v>23041</v>
      </c>
      <c r="H86" s="52">
        <v>33836</v>
      </c>
      <c r="I86" s="52">
        <v>31808</v>
      </c>
      <c r="J86" s="52">
        <v>30834</v>
      </c>
      <c r="K86" s="52">
        <v>32680</v>
      </c>
      <c r="L86" s="52">
        <v>28012</v>
      </c>
      <c r="M86" s="52">
        <v>29222</v>
      </c>
      <c r="N86" s="52">
        <v>34696</v>
      </c>
      <c r="O86" s="52">
        <v>38130</v>
      </c>
      <c r="P86" s="52">
        <v>28888</v>
      </c>
      <c r="Q86" s="52">
        <v>13901</v>
      </c>
      <c r="R86" s="52">
        <v>5542</v>
      </c>
      <c r="S86" s="52">
        <v>11339</v>
      </c>
      <c r="T86" s="52">
        <v>29852</v>
      </c>
      <c r="U86" s="52">
        <v>45510</v>
      </c>
      <c r="V86" s="52">
        <v>54155</v>
      </c>
      <c r="W86" s="52">
        <v>57124</v>
      </c>
      <c r="X86" s="52">
        <v>67564</v>
      </c>
      <c r="Y86" s="52">
        <v>107965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86678</v>
      </c>
      <c r="D88" s="52">
        <f>RES_hhdet_in!D88-RES_hhdet_in_new!D88</f>
        <v>171219</v>
      </c>
      <c r="E88" s="52">
        <f>RES_hhdet_in!E88-RES_hhdet_in_new!E88</f>
        <v>176379</v>
      </c>
      <c r="F88" s="52">
        <f>RES_hhdet_in!F88-RES_hhdet_in_new!F88</f>
        <v>182423</v>
      </c>
      <c r="G88" s="52">
        <f>RES_hhdet_in!G88-RES_hhdet_in_new!G88</f>
        <v>229500</v>
      </c>
      <c r="H88" s="52">
        <f>RES_hhdet_in!H88-RES_hhdet_in_new!H88</f>
        <v>296156</v>
      </c>
      <c r="I88" s="52">
        <f>RES_hhdet_in!I88-RES_hhdet_in_new!I88</f>
        <v>306371</v>
      </c>
      <c r="J88" s="52">
        <f>RES_hhdet_in!J88-RES_hhdet_in_new!J88</f>
        <v>330819</v>
      </c>
      <c r="K88" s="52">
        <f>RES_hhdet_in!K88-RES_hhdet_in_new!K88</f>
        <v>309255</v>
      </c>
      <c r="L88" s="52">
        <f>RES_hhdet_in!L88-RES_hhdet_in_new!L88</f>
        <v>342423</v>
      </c>
      <c r="M88" s="52">
        <f>RES_hhdet_in!M88-RES_hhdet_in_new!M88</f>
        <v>383423</v>
      </c>
      <c r="N88" s="52">
        <f>RES_hhdet_in!N88-RES_hhdet_in_new!N88</f>
        <v>476661</v>
      </c>
      <c r="O88" s="52">
        <f>RES_hhdet_in!O88-RES_hhdet_in_new!O88</f>
        <v>653881</v>
      </c>
      <c r="P88" s="52">
        <f>RES_hhdet_in!P88-RES_hhdet_in_new!P88</f>
        <v>377955</v>
      </c>
      <c r="Q88" s="52">
        <f>RES_hhdet_in!Q88-RES_hhdet_in_new!Q88</f>
        <v>289180</v>
      </c>
      <c r="R88" s="52">
        <f>RES_hhdet_in!R88-RES_hhdet_in_new!R88</f>
        <v>258675</v>
      </c>
      <c r="S88" s="52">
        <f>RES_hhdet_in!S88-RES_hhdet_in_new!S88</f>
        <v>234948</v>
      </c>
      <c r="T88" s="52">
        <f>RES_hhdet_in!T88-RES_hhdet_in_new!T88</f>
        <v>285649</v>
      </c>
      <c r="U88" s="52">
        <f>RES_hhdet_in!U88-RES_hhdet_in_new!U88</f>
        <v>296067</v>
      </c>
      <c r="V88" s="52">
        <f>RES_hhdet_in!V88-RES_hhdet_in_new!V88</f>
        <v>398192</v>
      </c>
      <c r="W88" s="52">
        <f>RES_hhdet_in!W88-RES_hhdet_in_new!W88</f>
        <v>346086</v>
      </c>
      <c r="X88" s="52">
        <f>RES_hhdet_in!X88-RES_hhdet_in_new!X88</f>
        <v>344478</v>
      </c>
      <c r="Y88" s="52">
        <f>RES_hhdet_in!Y88-RES_hhdet_in_new!Y88</f>
        <v>378496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476</v>
      </c>
      <c r="D89" s="52">
        <f>RES_hhdet_in!D89-RES_hhdet_in_new!D89</f>
        <v>596</v>
      </c>
      <c r="E89" s="52">
        <f>RES_hhdet_in!E89-RES_hhdet_in_new!E89</f>
        <v>1480</v>
      </c>
      <c r="F89" s="52">
        <f>RES_hhdet_in!F89-RES_hhdet_in_new!F89</f>
        <v>496</v>
      </c>
      <c r="G89" s="52">
        <f>RES_hhdet_in!G89-RES_hhdet_in_new!G89</f>
        <v>1187</v>
      </c>
      <c r="H89" s="52">
        <f>RES_hhdet_in!H89-RES_hhdet_in_new!H89</f>
        <v>2505</v>
      </c>
      <c r="I89" s="52">
        <f>RES_hhdet_in!I89-RES_hhdet_in_new!I89</f>
        <v>2438</v>
      </c>
      <c r="J89" s="52">
        <f>RES_hhdet_in!J89-RES_hhdet_in_new!J89</f>
        <v>3355</v>
      </c>
      <c r="K89" s="52">
        <f>RES_hhdet_in!K89-RES_hhdet_in_new!K89</f>
        <v>2707</v>
      </c>
      <c r="L89" s="52">
        <f>RES_hhdet_in!L89-RES_hhdet_in_new!L89</f>
        <v>3266</v>
      </c>
      <c r="M89" s="52">
        <f>RES_hhdet_in!M89-RES_hhdet_in_new!M89</f>
        <v>3469</v>
      </c>
      <c r="N89" s="52">
        <f>RES_hhdet_in!N89-RES_hhdet_in_new!N89</f>
        <v>2272</v>
      </c>
      <c r="O89" s="52">
        <f>RES_hhdet_in!O89-RES_hhdet_in_new!O89</f>
        <v>7989</v>
      </c>
      <c r="P89" s="52">
        <f>RES_hhdet_in!P89-RES_hhdet_in_new!P89</f>
        <v>22974</v>
      </c>
      <c r="Q89" s="52">
        <f>RES_hhdet_in!Q89-RES_hhdet_in_new!Q89</f>
        <v>3405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11398</v>
      </c>
      <c r="U89" s="52">
        <f>RES_hhdet_in!U89-RES_hhdet_in_new!U89</f>
        <v>549</v>
      </c>
      <c r="V89" s="52">
        <f>RES_hhdet_in!V89-RES_hhdet_in_new!V89</f>
        <v>5115</v>
      </c>
      <c r="W89" s="52">
        <f>RES_hhdet_in!W89-RES_hhdet_in_new!W89</f>
        <v>7892</v>
      </c>
      <c r="X89" s="52">
        <f>RES_hhdet_in!X89-RES_hhdet_in_new!X89</f>
        <v>4372</v>
      </c>
      <c r="Y89" s="52">
        <f>RES_hhdet_in!Y89-RES_hhdet_in_new!Y89</f>
        <v>3214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23761</v>
      </c>
      <c r="D92" s="52">
        <f>RES_hhdet_in!D92-RES_hhdet_in_new!D92</f>
        <v>17499</v>
      </c>
      <c r="E92" s="52">
        <f>RES_hhdet_in!E92-RES_hhdet_in_new!E92</f>
        <v>32498</v>
      </c>
      <c r="F92" s="52">
        <f>RES_hhdet_in!F92-RES_hhdet_in_new!F92</f>
        <v>37230</v>
      </c>
      <c r="G92" s="52">
        <f>RES_hhdet_in!G92-RES_hhdet_in_new!G92</f>
        <v>41391</v>
      </c>
      <c r="H92" s="52">
        <f>RES_hhdet_in!H92-RES_hhdet_in_new!H92</f>
        <v>40820</v>
      </c>
      <c r="I92" s="52">
        <f>RES_hhdet_in!I92-RES_hhdet_in_new!I92</f>
        <v>26524</v>
      </c>
      <c r="J92" s="52">
        <f>RES_hhdet_in!J92-RES_hhdet_in_new!J92</f>
        <v>20556</v>
      </c>
      <c r="K92" s="52">
        <f>RES_hhdet_in!K92-RES_hhdet_in_new!K92</f>
        <v>30128</v>
      </c>
      <c r="L92" s="52">
        <f>RES_hhdet_in!L92-RES_hhdet_in_new!L92</f>
        <v>40220</v>
      </c>
      <c r="M92" s="52">
        <f>RES_hhdet_in!M92-RES_hhdet_in_new!M92</f>
        <v>33986</v>
      </c>
      <c r="N92" s="52">
        <f>RES_hhdet_in!N92-RES_hhdet_in_new!N92</f>
        <v>23117</v>
      </c>
      <c r="O92" s="52">
        <f>RES_hhdet_in!O92-RES_hhdet_in_new!O92</f>
        <v>4974</v>
      </c>
      <c r="P92" s="52">
        <f>RES_hhdet_in!P92-RES_hhdet_in_new!P92</f>
        <v>2917</v>
      </c>
      <c r="Q92" s="52">
        <f>RES_hhdet_in!Q92-RES_hhdet_in_new!Q92</f>
        <v>8303</v>
      </c>
      <c r="R92" s="52">
        <f>RES_hhdet_in!R92-RES_hhdet_in_new!R92</f>
        <v>10077</v>
      </c>
      <c r="S92" s="52">
        <f>RES_hhdet_in!S92-RES_hhdet_in_new!S92</f>
        <v>37972</v>
      </c>
      <c r="T92" s="52">
        <f>RES_hhdet_in!T92-RES_hhdet_in_new!T92</f>
        <v>57500</v>
      </c>
      <c r="U92" s="52">
        <f>RES_hhdet_in!U92-RES_hhdet_in_new!U92</f>
        <v>41784</v>
      </c>
      <c r="V92" s="52">
        <f>RES_hhdet_in!V92-RES_hhdet_in_new!V92</f>
        <v>22175</v>
      </c>
      <c r="W92" s="52">
        <f>RES_hhdet_in!W92-RES_hhdet_in_new!W92</f>
        <v>22334</v>
      </c>
      <c r="X92" s="52">
        <f>RES_hhdet_in!X92-RES_hhdet_in_new!X92</f>
        <v>16146</v>
      </c>
      <c r="Y92" s="52">
        <f>RES_hhdet_in!Y92-RES_hhdet_in_new!Y92</f>
        <v>1385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114</v>
      </c>
      <c r="D93" s="52">
        <f>RES_hhdet_in!D93-RES_hhdet_in_new!D93</f>
        <v>86</v>
      </c>
      <c r="E93" s="52">
        <f>RES_hhdet_in!E93-RES_hhdet_in_new!E93</f>
        <v>133</v>
      </c>
      <c r="F93" s="52">
        <f>RES_hhdet_in!F93-RES_hhdet_in_new!F93</f>
        <v>314</v>
      </c>
      <c r="G93" s="52">
        <f>RES_hhdet_in!G93-RES_hhdet_in_new!G93</f>
        <v>110</v>
      </c>
      <c r="H93" s="52">
        <f>RES_hhdet_in!H93-RES_hhdet_in_new!H93</f>
        <v>343</v>
      </c>
      <c r="I93" s="52">
        <f>RES_hhdet_in!I93-RES_hhdet_in_new!I93</f>
        <v>0</v>
      </c>
      <c r="J93" s="52">
        <f>RES_hhdet_in!J93-RES_hhdet_in_new!J93</f>
        <v>359</v>
      </c>
      <c r="K93" s="52">
        <f>RES_hhdet_in!K93-RES_hhdet_in_new!K93</f>
        <v>328</v>
      </c>
      <c r="L93" s="52">
        <f>RES_hhdet_in!L93-RES_hhdet_in_new!L93</f>
        <v>279</v>
      </c>
      <c r="M93" s="52">
        <f>RES_hhdet_in!M93-RES_hhdet_in_new!M93</f>
        <v>392</v>
      </c>
      <c r="N93" s="52">
        <f>RES_hhdet_in!N93-RES_hhdet_in_new!N93</f>
        <v>141</v>
      </c>
      <c r="O93" s="52">
        <f>RES_hhdet_in!O93-RES_hhdet_in_new!O93</f>
        <v>14</v>
      </c>
      <c r="P93" s="52">
        <f>RES_hhdet_in!P93-RES_hhdet_in_new!P93</f>
        <v>82</v>
      </c>
      <c r="Q93" s="52">
        <f>RES_hhdet_in!Q93-RES_hhdet_in_new!Q93</f>
        <v>0</v>
      </c>
      <c r="R93" s="52">
        <f>RES_hhdet_in!R93-RES_hhdet_in_new!R93</f>
        <v>389</v>
      </c>
      <c r="S93" s="52">
        <f>RES_hhdet_in!S93-RES_hhdet_in_new!S93</f>
        <v>0</v>
      </c>
      <c r="T93" s="52">
        <f>RES_hhdet_in!T93-RES_hhdet_in_new!T93</f>
        <v>1347</v>
      </c>
      <c r="U93" s="52">
        <f>RES_hhdet_in!U93-RES_hhdet_in_new!U93</f>
        <v>438</v>
      </c>
      <c r="V93" s="52">
        <f>RES_hhdet_in!V93-RES_hhdet_in_new!V93</f>
        <v>544</v>
      </c>
      <c r="W93" s="52">
        <f>RES_hhdet_in!W93-RES_hhdet_in_new!W93</f>
        <v>0</v>
      </c>
      <c r="X93" s="52">
        <f>RES_hhdet_in!X93-RES_hhdet_in_new!X93</f>
        <v>251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119060</v>
      </c>
      <c r="D96" s="52">
        <f>RES_hhdet_in!D96-RES_hhdet_in_new!D96</f>
        <v>174788</v>
      </c>
      <c r="E96" s="52">
        <f>RES_hhdet_in!E96-RES_hhdet_in_new!E96</f>
        <v>111894</v>
      </c>
      <c r="F96" s="52">
        <f>RES_hhdet_in!F96-RES_hhdet_in_new!F96</f>
        <v>205004</v>
      </c>
      <c r="G96" s="52">
        <f>RES_hhdet_in!G96-RES_hhdet_in_new!G96</f>
        <v>187989</v>
      </c>
      <c r="H96" s="52">
        <f>RES_hhdet_in!H96-RES_hhdet_in_new!H96</f>
        <v>212852</v>
      </c>
      <c r="I96" s="52">
        <f>RES_hhdet_in!I96-RES_hhdet_in_new!I96</f>
        <v>140286</v>
      </c>
      <c r="J96" s="52">
        <f>RES_hhdet_in!J96-RES_hhdet_in_new!J96</f>
        <v>112638</v>
      </c>
      <c r="K96" s="52">
        <f>RES_hhdet_in!K96-RES_hhdet_in_new!K96</f>
        <v>64027</v>
      </c>
      <c r="L96" s="52">
        <f>RES_hhdet_in!L96-RES_hhdet_in_new!L96</f>
        <v>223129</v>
      </c>
      <c r="M96" s="52">
        <f>RES_hhdet_in!M96-RES_hhdet_in_new!M96</f>
        <v>78655</v>
      </c>
      <c r="N96" s="52">
        <f>RES_hhdet_in!N96-RES_hhdet_in_new!N96</f>
        <v>126270</v>
      </c>
      <c r="O96" s="52">
        <f>RES_hhdet_in!O96-RES_hhdet_in_new!O96</f>
        <v>12459</v>
      </c>
      <c r="P96" s="52">
        <f>RES_hhdet_in!P96-RES_hhdet_in_new!P96</f>
        <v>1728</v>
      </c>
      <c r="Q96" s="52">
        <f>RES_hhdet_in!Q96-RES_hhdet_in_new!Q96</f>
        <v>5807</v>
      </c>
      <c r="R96" s="52">
        <f>RES_hhdet_in!R96-RES_hhdet_in_new!R96</f>
        <v>17513</v>
      </c>
      <c r="S96" s="52">
        <f>RES_hhdet_in!S96-RES_hhdet_in_new!S96</f>
        <v>102381</v>
      </c>
      <c r="T96" s="52">
        <f>RES_hhdet_in!T96-RES_hhdet_in_new!T96</f>
        <v>93745</v>
      </c>
      <c r="U96" s="52">
        <f>RES_hhdet_in!U96-RES_hhdet_in_new!U96</f>
        <v>68833</v>
      </c>
      <c r="V96" s="52">
        <f>RES_hhdet_in!V96-RES_hhdet_in_new!V96</f>
        <v>84932</v>
      </c>
      <c r="W96" s="52">
        <f>RES_hhdet_in!W96-RES_hhdet_in_new!W96</f>
        <v>0</v>
      </c>
      <c r="X96" s="52">
        <f>RES_hhdet_in!X96-RES_hhdet_in_new!X96</f>
        <v>111035</v>
      </c>
      <c r="Y96" s="52">
        <f>RES_hhdet_in!Y96-RES_hhdet_in_new!Y96</f>
        <v>24268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64410</v>
      </c>
      <c r="D97" s="52">
        <f>RES_hhdet_in!D97-RES_hhdet_in_new!D97</f>
        <v>93793</v>
      </c>
      <c r="E97" s="52">
        <f>RES_hhdet_in!E97-RES_hhdet_in_new!E97</f>
        <v>159033</v>
      </c>
      <c r="F97" s="52">
        <f>RES_hhdet_in!F97-RES_hhdet_in_new!F97</f>
        <v>65823</v>
      </c>
      <c r="G97" s="52">
        <f>RES_hhdet_in!G97-RES_hhdet_in_new!G97</f>
        <v>135347</v>
      </c>
      <c r="H97" s="52">
        <f>RES_hhdet_in!H97-RES_hhdet_in_new!H97</f>
        <v>188248</v>
      </c>
      <c r="I97" s="52">
        <f>RES_hhdet_in!I97-RES_hhdet_in_new!I97</f>
        <v>220636</v>
      </c>
      <c r="J97" s="52">
        <f>RES_hhdet_in!J97-RES_hhdet_in_new!J97</f>
        <v>138564</v>
      </c>
      <c r="K97" s="52">
        <f>RES_hhdet_in!K97-RES_hhdet_in_new!K97</f>
        <v>210694</v>
      </c>
      <c r="L97" s="52">
        <f>RES_hhdet_in!L97-RES_hhdet_in_new!L97</f>
        <v>179269</v>
      </c>
      <c r="M97" s="52">
        <f>RES_hhdet_in!M97-RES_hhdet_in_new!M97</f>
        <v>243099</v>
      </c>
      <c r="N97" s="52">
        <f>RES_hhdet_in!N97-RES_hhdet_in_new!N97</f>
        <v>168266</v>
      </c>
      <c r="O97" s="52">
        <f>RES_hhdet_in!O97-RES_hhdet_in_new!O97</f>
        <v>37891</v>
      </c>
      <c r="P97" s="52">
        <f>RES_hhdet_in!P97-RES_hhdet_in_new!P97</f>
        <v>16209</v>
      </c>
      <c r="Q97" s="52">
        <f>RES_hhdet_in!Q97-RES_hhdet_in_new!Q97</f>
        <v>51078</v>
      </c>
      <c r="R97" s="52">
        <f>RES_hhdet_in!R97-RES_hhdet_in_new!R97</f>
        <v>96374</v>
      </c>
      <c r="S97" s="52">
        <f>RES_hhdet_in!S97-RES_hhdet_in_new!S97</f>
        <v>276276</v>
      </c>
      <c r="T97" s="52">
        <f>RES_hhdet_in!T97-RES_hhdet_in_new!T97</f>
        <v>242214</v>
      </c>
      <c r="U97" s="52">
        <f>RES_hhdet_in!U97-RES_hhdet_in_new!U97</f>
        <v>308367</v>
      </c>
      <c r="V97" s="52">
        <f>RES_hhdet_in!V97-RES_hhdet_in_new!V97</f>
        <v>139757</v>
      </c>
      <c r="W97" s="52">
        <f>RES_hhdet_in!W97-RES_hhdet_in_new!W97</f>
        <v>384224</v>
      </c>
      <c r="X97" s="52">
        <f>RES_hhdet_in!X97-RES_hhdet_in_new!X97</f>
        <v>201769</v>
      </c>
      <c r="Y97" s="52">
        <f>RES_hhdet_in!Y97-RES_hhdet_in_new!Y97</f>
        <v>37710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354101</v>
      </c>
      <c r="D103" s="36">
        <v>517851</v>
      </c>
      <c r="E103" s="36">
        <v>543336</v>
      </c>
      <c r="F103" s="36">
        <v>559535</v>
      </c>
      <c r="G103" s="36">
        <v>677105</v>
      </c>
      <c r="H103" s="36">
        <v>845945</v>
      </c>
      <c r="I103" s="36">
        <v>758775</v>
      </c>
      <c r="J103" s="36">
        <v>637099</v>
      </c>
      <c r="K103" s="36">
        <v>673848</v>
      </c>
      <c r="L103" s="36">
        <v>878238</v>
      </c>
      <c r="M103" s="36">
        <v>860705</v>
      </c>
      <c r="N103" s="36">
        <v>943286</v>
      </c>
      <c r="O103" s="36">
        <v>901539</v>
      </c>
      <c r="P103" s="36">
        <v>648224</v>
      </c>
      <c r="Q103" s="36">
        <v>614341</v>
      </c>
      <c r="R103" s="36">
        <v>611583</v>
      </c>
      <c r="S103" s="36">
        <v>811874</v>
      </c>
      <c r="T103" s="36">
        <v>925499</v>
      </c>
      <c r="U103" s="36">
        <v>904237</v>
      </c>
      <c r="V103" s="36">
        <v>895027</v>
      </c>
      <c r="W103" s="36">
        <v>949872</v>
      </c>
      <c r="X103" s="36">
        <v>785371</v>
      </c>
      <c r="Y103" s="36">
        <v>595838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1265</v>
      </c>
      <c r="F107" s="52">
        <v>949</v>
      </c>
      <c r="G107" s="52">
        <v>623</v>
      </c>
      <c r="H107" s="52">
        <v>426</v>
      </c>
      <c r="I107" s="52">
        <v>614</v>
      </c>
      <c r="J107" s="52">
        <v>1216</v>
      </c>
      <c r="K107" s="52">
        <v>2329</v>
      </c>
      <c r="L107" s="52">
        <v>3100</v>
      </c>
      <c r="M107" s="52">
        <v>2874</v>
      </c>
      <c r="N107" s="52">
        <v>2430</v>
      </c>
      <c r="O107" s="52">
        <v>1316</v>
      </c>
      <c r="P107" s="52">
        <v>1287</v>
      </c>
      <c r="Q107" s="52">
        <v>1467</v>
      </c>
      <c r="R107" s="52">
        <v>1377</v>
      </c>
      <c r="S107" s="52">
        <v>661</v>
      </c>
      <c r="T107" s="52">
        <v>1203</v>
      </c>
      <c r="U107" s="52">
        <v>1529</v>
      </c>
      <c r="V107" s="52">
        <v>2586</v>
      </c>
      <c r="W107" s="52">
        <v>4176</v>
      </c>
      <c r="X107" s="52">
        <v>4654</v>
      </c>
      <c r="Y107" s="52">
        <v>3244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</v>
      </c>
      <c r="F110" s="52">
        <v>38</v>
      </c>
      <c r="G110" s="52">
        <v>72</v>
      </c>
      <c r="H110" s="52">
        <v>66</v>
      </c>
      <c r="I110" s="52">
        <v>34</v>
      </c>
      <c r="J110" s="52">
        <v>29</v>
      </c>
      <c r="K110" s="52">
        <v>61</v>
      </c>
      <c r="L110" s="52">
        <v>122</v>
      </c>
      <c r="M110" s="52">
        <v>201</v>
      </c>
      <c r="N110" s="52">
        <v>251</v>
      </c>
      <c r="O110" s="52">
        <v>250</v>
      </c>
      <c r="P110" s="52">
        <v>149</v>
      </c>
      <c r="Q110" s="52">
        <v>187</v>
      </c>
      <c r="R110" s="52">
        <v>223</v>
      </c>
      <c r="S110" s="52">
        <v>209</v>
      </c>
      <c r="T110" s="52">
        <v>133</v>
      </c>
      <c r="U110" s="52">
        <v>113</v>
      </c>
      <c r="V110" s="52">
        <v>161</v>
      </c>
      <c r="W110" s="52">
        <v>226</v>
      </c>
      <c r="X110" s="52">
        <v>363</v>
      </c>
      <c r="Y110" s="52">
        <v>724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485</v>
      </c>
      <c r="F112" s="52">
        <f>RES_hhdet_in!F112-RES_hhdet_in_new!F112</f>
        <v>362</v>
      </c>
      <c r="G112" s="52">
        <f>RES_hhdet_in!G112-RES_hhdet_in_new!G112</f>
        <v>239</v>
      </c>
      <c r="H112" s="52">
        <f>RES_hhdet_in!H112-RES_hhdet_in_new!H112</f>
        <v>176</v>
      </c>
      <c r="I112" s="52">
        <f>RES_hhdet_in!I112-RES_hhdet_in_new!I112</f>
        <v>262</v>
      </c>
      <c r="J112" s="52">
        <f>RES_hhdet_in!J112-RES_hhdet_in_new!J112</f>
        <v>521</v>
      </c>
      <c r="K112" s="52">
        <f>RES_hhdet_in!K112-RES_hhdet_in_new!K112</f>
        <v>950</v>
      </c>
      <c r="L112" s="52">
        <f>RES_hhdet_in!L112-RES_hhdet_in_new!L112</f>
        <v>1332</v>
      </c>
      <c r="M112" s="52">
        <f>RES_hhdet_in!M112-RES_hhdet_in_new!M112</f>
        <v>1385</v>
      </c>
      <c r="N112" s="52">
        <f>RES_hhdet_in!N112-RES_hhdet_in_new!N112</f>
        <v>1409</v>
      </c>
      <c r="O112" s="52">
        <f>RES_hhdet_in!O112-RES_hhdet_in_new!O112</f>
        <v>1111</v>
      </c>
      <c r="P112" s="52">
        <f>RES_hhdet_in!P112-RES_hhdet_in_new!P112</f>
        <v>1103</v>
      </c>
      <c r="Q112" s="52">
        <f>RES_hhdet_in!Q112-RES_hhdet_in_new!Q112</f>
        <v>1214</v>
      </c>
      <c r="R112" s="52">
        <f>RES_hhdet_in!R112-RES_hhdet_in_new!R112</f>
        <v>629</v>
      </c>
      <c r="S112" s="52">
        <f>RES_hhdet_in!S112-RES_hhdet_in_new!S112</f>
        <v>898</v>
      </c>
      <c r="T112" s="52">
        <f>RES_hhdet_in!T112-RES_hhdet_in_new!T112</f>
        <v>1045</v>
      </c>
      <c r="U112" s="52">
        <f>RES_hhdet_in!U112-RES_hhdet_in_new!U112</f>
        <v>1192</v>
      </c>
      <c r="V112" s="52">
        <f>RES_hhdet_in!V112-RES_hhdet_in_new!V112</f>
        <v>1160</v>
      </c>
      <c r="W112" s="52">
        <f>RES_hhdet_in!W112-RES_hhdet_in_new!W112</f>
        <v>1462</v>
      </c>
      <c r="X112" s="52">
        <f>RES_hhdet_in!X112-RES_hhdet_in_new!X112</f>
        <v>2190</v>
      </c>
      <c r="Y112" s="52">
        <f>RES_hhdet_in!Y112-RES_hhdet_in_new!Y112</f>
        <v>1774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1</v>
      </c>
      <c r="F113" s="52">
        <f>RES_hhdet_in!F113-RES_hhdet_in_new!F113</f>
        <v>3</v>
      </c>
      <c r="G113" s="52">
        <f>RES_hhdet_in!G113-RES_hhdet_in_new!G113</f>
        <v>1</v>
      </c>
      <c r="H113" s="52">
        <f>RES_hhdet_in!H113-RES_hhdet_in_new!H113</f>
        <v>1</v>
      </c>
      <c r="I113" s="52">
        <f>RES_hhdet_in!I113-RES_hhdet_in_new!I113</f>
        <v>0</v>
      </c>
      <c r="J113" s="52">
        <f>RES_hhdet_in!J113-RES_hhdet_in_new!J113</f>
        <v>4</v>
      </c>
      <c r="K113" s="52">
        <f>RES_hhdet_in!K113-RES_hhdet_in_new!K113</f>
        <v>9</v>
      </c>
      <c r="L113" s="52">
        <f>RES_hhdet_in!L113-RES_hhdet_in_new!L113</f>
        <v>11</v>
      </c>
      <c r="M113" s="52">
        <f>RES_hhdet_in!M113-RES_hhdet_in_new!M113</f>
        <v>11</v>
      </c>
      <c r="N113" s="52">
        <f>RES_hhdet_in!N113-RES_hhdet_in_new!N113</f>
        <v>20</v>
      </c>
      <c r="O113" s="52">
        <f>RES_hhdet_in!O113-RES_hhdet_in_new!O113</f>
        <v>5</v>
      </c>
      <c r="P113" s="52">
        <f>RES_hhdet_in!P113-RES_hhdet_in_new!P113</f>
        <v>31</v>
      </c>
      <c r="Q113" s="52">
        <f>RES_hhdet_in!Q113-RES_hhdet_in_new!Q113</f>
        <v>14</v>
      </c>
      <c r="R113" s="52">
        <f>RES_hhdet_in!R113-RES_hhdet_in_new!R113</f>
        <v>45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68</v>
      </c>
      <c r="X113" s="52">
        <f>RES_hhdet_in!X113-RES_hhdet_in_new!X113</f>
        <v>0</v>
      </c>
      <c r="Y113" s="52">
        <f>RES_hhdet_in!Y113-RES_hhdet_in_new!Y113</f>
        <v>34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321</v>
      </c>
      <c r="F116" s="52">
        <f>RES_hhdet_in!F116-RES_hhdet_in_new!F116</f>
        <v>444</v>
      </c>
      <c r="G116" s="52">
        <f>RES_hhdet_in!G116-RES_hhdet_in_new!G116</f>
        <v>232</v>
      </c>
      <c r="H116" s="52">
        <f>RES_hhdet_in!H116-RES_hhdet_in_new!H116</f>
        <v>159</v>
      </c>
      <c r="I116" s="52">
        <f>RES_hhdet_in!I116-RES_hhdet_in_new!I116</f>
        <v>179</v>
      </c>
      <c r="J116" s="52">
        <f>RES_hhdet_in!J116-RES_hhdet_in_new!J116</f>
        <v>398</v>
      </c>
      <c r="K116" s="52">
        <f>RES_hhdet_in!K116-RES_hhdet_in_new!K116</f>
        <v>396</v>
      </c>
      <c r="L116" s="52">
        <f>RES_hhdet_in!L116-RES_hhdet_in_new!L116</f>
        <v>1262</v>
      </c>
      <c r="M116" s="52">
        <f>RES_hhdet_in!M116-RES_hhdet_in_new!M116</f>
        <v>549</v>
      </c>
      <c r="N116" s="52">
        <f>RES_hhdet_in!N116-RES_hhdet_in_new!N116</f>
        <v>738</v>
      </c>
      <c r="O116" s="52">
        <f>RES_hhdet_in!O116-RES_hhdet_in_new!O116</f>
        <v>248</v>
      </c>
      <c r="P116" s="52">
        <f>RES_hhdet_in!P116-RES_hhdet_in_new!P116</f>
        <v>117</v>
      </c>
      <c r="Q116" s="52">
        <f>RES_hhdet_in!Q116-RES_hhdet_in_new!Q116</f>
        <v>171</v>
      </c>
      <c r="R116" s="52">
        <f>RES_hhdet_in!R116-RES_hhdet_in_new!R116</f>
        <v>395</v>
      </c>
      <c r="S116" s="52">
        <f>RES_hhdet_in!S116-RES_hhdet_in_new!S116</f>
        <v>536</v>
      </c>
      <c r="T116" s="52">
        <f>RES_hhdet_in!T116-RES_hhdet_in_new!T116</f>
        <v>667</v>
      </c>
      <c r="U116" s="52">
        <f>RES_hhdet_in!U116-RES_hhdet_in_new!U116</f>
        <v>408</v>
      </c>
      <c r="V116" s="52">
        <f>RES_hhdet_in!V116-RES_hhdet_in_new!V116</f>
        <v>1145</v>
      </c>
      <c r="W116" s="52">
        <f>RES_hhdet_in!W116-RES_hhdet_in_new!W116</f>
        <v>0</v>
      </c>
      <c r="X116" s="52">
        <f>RES_hhdet_in!X116-RES_hhdet_in_new!X116</f>
        <v>1491</v>
      </c>
      <c r="Y116" s="52">
        <f>RES_hhdet_in!Y116-RES_hhdet_in_new!Y116</f>
        <v>1237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458</v>
      </c>
      <c r="F117" s="52">
        <f>RES_hhdet_in!F117-RES_hhdet_in_new!F117</f>
        <v>142</v>
      </c>
      <c r="G117" s="52">
        <f>RES_hhdet_in!G117-RES_hhdet_in_new!G117</f>
        <v>165</v>
      </c>
      <c r="H117" s="52">
        <f>RES_hhdet_in!H117-RES_hhdet_in_new!H117</f>
        <v>139</v>
      </c>
      <c r="I117" s="52">
        <f>RES_hhdet_in!I117-RES_hhdet_in_new!I117</f>
        <v>281</v>
      </c>
      <c r="J117" s="52">
        <f>RES_hhdet_in!J117-RES_hhdet_in_new!J117</f>
        <v>493</v>
      </c>
      <c r="K117" s="52">
        <f>RES_hhdet_in!K117-RES_hhdet_in_new!K117</f>
        <v>1305</v>
      </c>
      <c r="L117" s="52">
        <f>RES_hhdet_in!L117-RES_hhdet_in_new!L117</f>
        <v>1011</v>
      </c>
      <c r="M117" s="52">
        <f>RES_hhdet_in!M117-RES_hhdet_in_new!M117</f>
        <v>1710</v>
      </c>
      <c r="N117" s="52">
        <f>RES_hhdet_in!N117-RES_hhdet_in_new!N117</f>
        <v>992</v>
      </c>
      <c r="O117" s="52">
        <f>RES_hhdet_in!O117-RES_hhdet_in_new!O117</f>
        <v>762</v>
      </c>
      <c r="P117" s="52">
        <f>RES_hhdet_in!P117-RES_hhdet_in_new!P117</f>
        <v>1092</v>
      </c>
      <c r="Q117" s="52">
        <f>RES_hhdet_in!Q117-RES_hhdet_in_new!Q117</f>
        <v>1529</v>
      </c>
      <c r="R117" s="52">
        <f>RES_hhdet_in!R117-RES_hhdet_in_new!R117</f>
        <v>2207</v>
      </c>
      <c r="S117" s="52">
        <f>RES_hhdet_in!S117-RES_hhdet_in_new!S117</f>
        <v>1443</v>
      </c>
      <c r="T117" s="52">
        <f>RES_hhdet_in!T117-RES_hhdet_in_new!T117</f>
        <v>1723</v>
      </c>
      <c r="U117" s="52">
        <f>RES_hhdet_in!U117-RES_hhdet_in_new!U117</f>
        <v>1840</v>
      </c>
      <c r="V117" s="52">
        <f>RES_hhdet_in!V117-RES_hhdet_in_new!V117</f>
        <v>1905</v>
      </c>
      <c r="W117" s="52">
        <f>RES_hhdet_in!W117-RES_hhdet_in_new!W117</f>
        <v>4141</v>
      </c>
      <c r="X117" s="52">
        <f>RES_hhdet_in!X117-RES_hhdet_in_new!X117</f>
        <v>2714</v>
      </c>
      <c r="Y117" s="52">
        <f>RES_hhdet_in!Y117-RES_hhdet_in_new!Y117</f>
        <v>1923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1265</v>
      </c>
      <c r="F122" s="36">
        <v>952</v>
      </c>
      <c r="G122" s="36">
        <v>650</v>
      </c>
      <c r="H122" s="36">
        <v>505</v>
      </c>
      <c r="I122" s="36">
        <v>787</v>
      </c>
      <c r="J122" s="36">
        <v>1543</v>
      </c>
      <c r="K122" s="36">
        <v>2862</v>
      </c>
      <c r="L122" s="36">
        <v>3940</v>
      </c>
      <c r="M122" s="36">
        <v>4149</v>
      </c>
      <c r="N122" s="36">
        <v>3540</v>
      </c>
      <c r="O122" s="36">
        <v>2497</v>
      </c>
      <c r="P122" s="36">
        <v>2786</v>
      </c>
      <c r="Q122" s="36">
        <v>3553</v>
      </c>
      <c r="R122" s="36">
        <v>4195</v>
      </c>
      <c r="S122" s="36">
        <v>3962</v>
      </c>
      <c r="T122" s="36">
        <v>4544</v>
      </c>
      <c r="U122" s="36">
        <v>4419</v>
      </c>
      <c r="V122" s="36">
        <v>5049</v>
      </c>
      <c r="W122" s="36">
        <v>6377</v>
      </c>
      <c r="X122" s="36">
        <v>7161</v>
      </c>
      <c r="Y122" s="36">
        <v>5689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260775</v>
      </c>
      <c r="D126" s="52">
        <v>221449</v>
      </c>
      <c r="E126" s="52">
        <v>191344</v>
      </c>
      <c r="F126" s="52">
        <v>357284</v>
      </c>
      <c r="G126" s="52">
        <v>301004</v>
      </c>
      <c r="H126" s="52">
        <v>197576</v>
      </c>
      <c r="I126" s="52">
        <v>271703</v>
      </c>
      <c r="J126" s="52">
        <v>158103</v>
      </c>
      <c r="K126" s="52">
        <v>301838</v>
      </c>
      <c r="L126" s="52">
        <v>228848</v>
      </c>
      <c r="M126" s="52">
        <v>297611</v>
      </c>
      <c r="N126" s="52">
        <v>402251</v>
      </c>
      <c r="O126" s="52">
        <v>378805</v>
      </c>
      <c r="P126" s="52">
        <v>162678</v>
      </c>
      <c r="Q126" s="52">
        <v>245150</v>
      </c>
      <c r="R126" s="52">
        <v>221981</v>
      </c>
      <c r="S126" s="52">
        <v>193324</v>
      </c>
      <c r="T126" s="52">
        <v>38863</v>
      </c>
      <c r="U126" s="52">
        <v>142000</v>
      </c>
      <c r="V126" s="52">
        <v>143324</v>
      </c>
      <c r="W126" s="52">
        <v>172801</v>
      </c>
      <c r="X126" s="52">
        <v>123080</v>
      </c>
      <c r="Y126" s="52">
        <v>249763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18134</v>
      </c>
      <c r="D129" s="52">
        <v>17353</v>
      </c>
      <c r="E129" s="52">
        <v>14974</v>
      </c>
      <c r="F129" s="52">
        <v>15074</v>
      </c>
      <c r="G129" s="52">
        <v>20533</v>
      </c>
      <c r="H129" s="52">
        <v>31291</v>
      </c>
      <c r="I129" s="52">
        <v>18094</v>
      </c>
      <c r="J129" s="52">
        <v>14715</v>
      </c>
      <c r="K129" s="52">
        <v>15860</v>
      </c>
      <c r="L129" s="52">
        <v>18261</v>
      </c>
      <c r="M129" s="52">
        <v>21995</v>
      </c>
      <c r="N129" s="52">
        <v>24974</v>
      </c>
      <c r="O129" s="52">
        <v>35265</v>
      </c>
      <c r="P129" s="52">
        <v>31906</v>
      </c>
      <c r="Q129" s="52">
        <v>31214</v>
      </c>
      <c r="R129" s="52">
        <v>34254</v>
      </c>
      <c r="S129" s="52">
        <v>35886</v>
      </c>
      <c r="T129" s="52">
        <v>26861</v>
      </c>
      <c r="U129" s="52">
        <v>15775</v>
      </c>
      <c r="V129" s="52">
        <v>13704</v>
      </c>
      <c r="W129" s="52">
        <v>18438</v>
      </c>
      <c r="X129" s="52">
        <v>21072</v>
      </c>
      <c r="Y129" s="52">
        <v>33063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198942</v>
      </c>
      <c r="D131" s="52">
        <f>RES_hhdet_in!D131-RES_hhdet_in_new!D131</f>
        <v>165127</v>
      </c>
      <c r="E131" s="52">
        <f>RES_hhdet_in!E131-RES_hhdet_in_new!E131</f>
        <v>140213</v>
      </c>
      <c r="F131" s="52">
        <f>RES_hhdet_in!F131-RES_hhdet_in_new!F131</f>
        <v>258871</v>
      </c>
      <c r="G131" s="52">
        <f>RES_hhdet_in!G131-RES_hhdet_in_new!G131</f>
        <v>215716</v>
      </c>
      <c r="H131" s="52">
        <f>RES_hhdet_in!H131-RES_hhdet_in_new!H131</f>
        <v>150701</v>
      </c>
      <c r="I131" s="52">
        <f>RES_hhdet_in!I131-RES_hhdet_in_new!I131</f>
        <v>175477</v>
      </c>
      <c r="J131" s="52">
        <f>RES_hhdet_in!J131-RES_hhdet_in_new!J131</f>
        <v>227832</v>
      </c>
      <c r="K131" s="52">
        <f>RES_hhdet_in!K131-RES_hhdet_in_new!K131</f>
        <v>300802</v>
      </c>
      <c r="L131" s="52">
        <f>RES_hhdet_in!L131-RES_hhdet_in_new!L131</f>
        <v>264943</v>
      </c>
      <c r="M131" s="52">
        <f>RES_hhdet_in!M131-RES_hhdet_in_new!M131</f>
        <v>276736</v>
      </c>
      <c r="N131" s="52">
        <f>RES_hhdet_in!N131-RES_hhdet_in_new!N131</f>
        <v>308911</v>
      </c>
      <c r="O131" s="52">
        <f>RES_hhdet_in!O131-RES_hhdet_in_new!O131</f>
        <v>242815</v>
      </c>
      <c r="P131" s="52">
        <f>RES_hhdet_in!P131-RES_hhdet_in_new!P131</f>
        <v>63884</v>
      </c>
      <c r="Q131" s="52">
        <f>RES_hhdet_in!Q131-RES_hhdet_in_new!Q131</f>
        <v>118411</v>
      </c>
      <c r="R131" s="52">
        <f>RES_hhdet_in!R131-RES_hhdet_in_new!R131</f>
        <v>144537</v>
      </c>
      <c r="S131" s="52">
        <f>RES_hhdet_in!S131-RES_hhdet_in_new!S131</f>
        <v>163370</v>
      </c>
      <c r="T131" s="52">
        <f>RES_hhdet_in!T131-RES_hhdet_in_new!T131</f>
        <v>192800</v>
      </c>
      <c r="U131" s="52">
        <f>RES_hhdet_in!U131-RES_hhdet_in_new!U131</f>
        <v>176436</v>
      </c>
      <c r="V131" s="52">
        <f>RES_hhdet_in!V131-RES_hhdet_in_new!V131</f>
        <v>182251</v>
      </c>
      <c r="W131" s="52">
        <f>RES_hhdet_in!W131-RES_hhdet_in_new!W131</f>
        <v>236134</v>
      </c>
      <c r="X131" s="52">
        <f>RES_hhdet_in!X131-RES_hhdet_in_new!X131</f>
        <v>143451</v>
      </c>
      <c r="Y131" s="52">
        <f>RES_hhdet_in!Y131-RES_hhdet_in_new!Y131</f>
        <v>132889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1726</v>
      </c>
      <c r="D132" s="52">
        <f>RES_hhdet_in!D132-RES_hhdet_in_new!D132</f>
        <v>1739</v>
      </c>
      <c r="E132" s="52">
        <f>RES_hhdet_in!E132-RES_hhdet_in_new!E132</f>
        <v>1933</v>
      </c>
      <c r="F132" s="52">
        <f>RES_hhdet_in!F132-RES_hhdet_in_new!F132</f>
        <v>1850</v>
      </c>
      <c r="G132" s="52">
        <f>RES_hhdet_in!G132-RES_hhdet_in_new!G132</f>
        <v>2485</v>
      </c>
      <c r="H132" s="52">
        <f>RES_hhdet_in!H132-RES_hhdet_in_new!H132</f>
        <v>1407</v>
      </c>
      <c r="I132" s="52">
        <f>RES_hhdet_in!I132-RES_hhdet_in_new!I132</f>
        <v>1701</v>
      </c>
      <c r="J132" s="52">
        <f>RES_hhdet_in!J132-RES_hhdet_in_new!J132</f>
        <v>1833</v>
      </c>
      <c r="K132" s="52">
        <f>RES_hhdet_in!K132-RES_hhdet_in_new!K132</f>
        <v>4010</v>
      </c>
      <c r="L132" s="52">
        <f>RES_hhdet_in!L132-RES_hhdet_in_new!L132</f>
        <v>1375</v>
      </c>
      <c r="M132" s="52">
        <f>RES_hhdet_in!M132-RES_hhdet_in_new!M132</f>
        <v>2578</v>
      </c>
      <c r="N132" s="52">
        <f>RES_hhdet_in!N132-RES_hhdet_in_new!N132</f>
        <v>680</v>
      </c>
      <c r="O132" s="52">
        <f>RES_hhdet_in!O132-RES_hhdet_in_new!O132</f>
        <v>2928</v>
      </c>
      <c r="P132" s="52">
        <f>RES_hhdet_in!P132-RES_hhdet_in_new!P132</f>
        <v>5315</v>
      </c>
      <c r="Q132" s="52">
        <f>RES_hhdet_in!Q132-RES_hhdet_in_new!Q132</f>
        <v>2370</v>
      </c>
      <c r="R132" s="52">
        <f>RES_hhdet_in!R132-RES_hhdet_in_new!R132</f>
        <v>3513</v>
      </c>
      <c r="S132" s="52">
        <f>RES_hhdet_in!S132-RES_hhdet_in_new!S132</f>
        <v>1544</v>
      </c>
      <c r="T132" s="52">
        <f>RES_hhdet_in!T132-RES_hhdet_in_new!T132</f>
        <v>0</v>
      </c>
      <c r="U132" s="52">
        <f>RES_hhdet_in!U132-RES_hhdet_in_new!U132</f>
        <v>5560</v>
      </c>
      <c r="V132" s="52">
        <f>RES_hhdet_in!V132-RES_hhdet_in_new!V132</f>
        <v>2029</v>
      </c>
      <c r="W132" s="52">
        <f>RES_hhdet_in!W132-RES_hhdet_in_new!W132</f>
        <v>5962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181165</v>
      </c>
      <c r="D135" s="52">
        <f>RES_hhdet_in!D135-RES_hhdet_in_new!D135</f>
        <v>178565</v>
      </c>
      <c r="E135" s="52">
        <f>RES_hhdet_in!E135-RES_hhdet_in_new!E135</f>
        <v>113221</v>
      </c>
      <c r="F135" s="52">
        <f>RES_hhdet_in!F135-RES_hhdet_in_new!F135</f>
        <v>253771</v>
      </c>
      <c r="G135" s="52">
        <f>RES_hhdet_in!G135-RES_hhdet_in_new!G135</f>
        <v>202419</v>
      </c>
      <c r="H135" s="52">
        <f>RES_hhdet_in!H135-RES_hhdet_in_new!H135</f>
        <v>188630</v>
      </c>
      <c r="I135" s="52">
        <f>RES_hhdet_in!I135-RES_hhdet_in_new!I135</f>
        <v>86745</v>
      </c>
      <c r="J135" s="52">
        <f>RES_hhdet_in!J135-RES_hhdet_in_new!J135</f>
        <v>60099</v>
      </c>
      <c r="K135" s="52">
        <f>RES_hhdet_in!K135-RES_hhdet_in_new!K135</f>
        <v>71074</v>
      </c>
      <c r="L135" s="52">
        <f>RES_hhdet_in!L135-RES_hhdet_in_new!L135</f>
        <v>142371</v>
      </c>
      <c r="M135" s="52">
        <f>RES_hhdet_in!M135-RES_hhdet_in_new!M135</f>
        <v>76885</v>
      </c>
      <c r="N135" s="52">
        <f>RES_hhdet_in!N135-RES_hhdet_in_new!N135</f>
        <v>203553</v>
      </c>
      <c r="O135" s="52">
        <f>RES_hhdet_in!O135-RES_hhdet_in_new!O135</f>
        <v>94132</v>
      </c>
      <c r="P135" s="52">
        <f>RES_hhdet_in!P135-RES_hhdet_in_new!P135</f>
        <v>30983</v>
      </c>
      <c r="Q135" s="52">
        <f>RES_hhdet_in!Q135-RES_hhdet_in_new!Q135</f>
        <v>31580</v>
      </c>
      <c r="R135" s="52">
        <f>RES_hhdet_in!R135-RES_hhdet_in_new!R135</f>
        <v>39154</v>
      </c>
      <c r="S135" s="52">
        <f>RES_hhdet_in!S135-RES_hhdet_in_new!S135</f>
        <v>71513</v>
      </c>
      <c r="T135" s="52">
        <f>RES_hhdet_in!T135-RES_hhdet_in_new!T135</f>
        <v>52225</v>
      </c>
      <c r="U135" s="52">
        <f>RES_hhdet_in!U135-RES_hhdet_in_new!U135</f>
        <v>44457</v>
      </c>
      <c r="V135" s="52">
        <f>RES_hhdet_in!V135-RES_hhdet_in_new!V135</f>
        <v>101512</v>
      </c>
      <c r="W135" s="52">
        <f>RES_hhdet_in!W135-RES_hhdet_in_new!W135</f>
        <v>0</v>
      </c>
      <c r="X135" s="52">
        <f>RES_hhdet_in!X135-RES_hhdet_in_new!X135</f>
        <v>107834</v>
      </c>
      <c r="Y135" s="52">
        <f>RES_hhdet_in!Y135-RES_hhdet_in_new!Y135</f>
        <v>144134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98009</v>
      </c>
      <c r="D136" s="52">
        <f>RES_hhdet_in!D136-RES_hhdet_in_new!D136</f>
        <v>95820</v>
      </c>
      <c r="E136" s="52">
        <f>RES_hhdet_in!E136-RES_hhdet_in_new!E136</f>
        <v>160918</v>
      </c>
      <c r="F136" s="52">
        <f>RES_hhdet_in!F136-RES_hhdet_in_new!F136</f>
        <v>81480</v>
      </c>
      <c r="G136" s="52">
        <f>RES_hhdet_in!G136-RES_hhdet_in_new!G136</f>
        <v>145736</v>
      </c>
      <c r="H136" s="52">
        <f>RES_hhdet_in!H136-RES_hhdet_in_new!H136</f>
        <v>166828</v>
      </c>
      <c r="I136" s="52">
        <f>RES_hhdet_in!I136-RES_hhdet_in_new!I136</f>
        <v>136429</v>
      </c>
      <c r="J136" s="52">
        <f>RES_hhdet_in!J136-RES_hhdet_in_new!J136</f>
        <v>73932</v>
      </c>
      <c r="K136" s="52">
        <f>RES_hhdet_in!K136-RES_hhdet_in_new!K136</f>
        <v>233895</v>
      </c>
      <c r="L136" s="52">
        <f>RES_hhdet_in!L136-RES_hhdet_in_new!L136</f>
        <v>114386</v>
      </c>
      <c r="M136" s="52">
        <f>RES_hhdet_in!M136-RES_hhdet_in_new!M136</f>
        <v>237626</v>
      </c>
      <c r="N136" s="52">
        <f>RES_hhdet_in!N136-RES_hhdet_in_new!N136</f>
        <v>271241</v>
      </c>
      <c r="O136" s="52">
        <f>RES_hhdet_in!O136-RES_hhdet_in_new!O136</f>
        <v>286214</v>
      </c>
      <c r="P136" s="52">
        <f>RES_hhdet_in!P136-RES_hhdet_in_new!P136</f>
        <v>290423</v>
      </c>
      <c r="Q136" s="52">
        <f>RES_hhdet_in!Q136-RES_hhdet_in_new!Q136</f>
        <v>277918</v>
      </c>
      <c r="R136" s="52">
        <f>RES_hhdet_in!R136-RES_hhdet_in_new!R136</f>
        <v>215448</v>
      </c>
      <c r="S136" s="52">
        <f>RES_hhdet_in!S136-RES_hhdet_in_new!S136</f>
        <v>192981</v>
      </c>
      <c r="T136" s="52">
        <f>RES_hhdet_in!T136-RES_hhdet_in_new!T136</f>
        <v>134948</v>
      </c>
      <c r="U136" s="52">
        <f>RES_hhdet_in!U136-RES_hhdet_in_new!U136</f>
        <v>199180</v>
      </c>
      <c r="V136" s="52">
        <f>RES_hhdet_in!V136-RES_hhdet_in_new!V136</f>
        <v>167025</v>
      </c>
      <c r="W136" s="52">
        <f>RES_hhdet_in!W136-RES_hhdet_in_new!W136</f>
        <v>218152</v>
      </c>
      <c r="X136" s="52">
        <f>RES_hhdet_in!X136-RES_hhdet_in_new!X136</f>
        <v>195929</v>
      </c>
      <c r="Y136" s="52">
        <f>RES_hhdet_in!Y136-RES_hhdet_in_new!Y136</f>
        <v>223926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748094</v>
      </c>
      <c r="D141" s="36">
        <v>710380</v>
      </c>
      <c r="E141" s="36">
        <v>691475</v>
      </c>
      <c r="F141" s="36">
        <v>887375</v>
      </c>
      <c r="G141" s="36">
        <v>889129</v>
      </c>
      <c r="H141" s="36">
        <v>882877</v>
      </c>
      <c r="I141" s="36">
        <v>519961</v>
      </c>
      <c r="J141" s="36">
        <v>380040</v>
      </c>
      <c r="K141" s="36">
        <v>638896</v>
      </c>
      <c r="L141" s="36">
        <v>560854</v>
      </c>
      <c r="M141" s="36">
        <v>644207</v>
      </c>
      <c r="N141" s="36">
        <v>786823</v>
      </c>
      <c r="O141" s="36">
        <v>720653</v>
      </c>
      <c r="P141" s="36">
        <v>490905</v>
      </c>
      <c r="Q141" s="36">
        <v>603639</v>
      </c>
      <c r="R141" s="36">
        <v>569594</v>
      </c>
      <c r="S141" s="36">
        <v>601473</v>
      </c>
      <c r="T141" s="36">
        <v>451208</v>
      </c>
      <c r="U141" s="36">
        <v>587509</v>
      </c>
      <c r="V141" s="36">
        <v>596908</v>
      </c>
      <c r="W141" s="36">
        <v>578570</v>
      </c>
      <c r="X141" s="36">
        <v>479106</v>
      </c>
      <c r="Y141" s="36">
        <v>595413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43599</v>
      </c>
      <c r="D145" s="52">
        <v>62702</v>
      </c>
      <c r="E145" s="52">
        <v>55138</v>
      </c>
      <c r="F145" s="52">
        <v>43456</v>
      </c>
      <c r="G145" s="52">
        <v>57096</v>
      </c>
      <c r="H145" s="52">
        <v>71716</v>
      </c>
      <c r="I145" s="52">
        <v>112436</v>
      </c>
      <c r="J145" s="52">
        <v>88739</v>
      </c>
      <c r="K145" s="52">
        <v>128379</v>
      </c>
      <c r="L145" s="52">
        <v>108082</v>
      </c>
      <c r="M145" s="52">
        <v>140911</v>
      </c>
      <c r="N145" s="52">
        <v>123368</v>
      </c>
      <c r="O145" s="52">
        <v>136157</v>
      </c>
      <c r="P145" s="52">
        <v>112493</v>
      </c>
      <c r="Q145" s="52">
        <v>94244</v>
      </c>
      <c r="R145" s="52">
        <v>118359</v>
      </c>
      <c r="S145" s="52">
        <v>136481</v>
      </c>
      <c r="T145" s="52">
        <v>155611</v>
      </c>
      <c r="U145" s="52">
        <v>150955</v>
      </c>
      <c r="V145" s="52">
        <v>192716</v>
      </c>
      <c r="W145" s="52">
        <v>270547</v>
      </c>
      <c r="X145" s="52">
        <v>353878</v>
      </c>
      <c r="Y145" s="52">
        <v>403153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6657</v>
      </c>
      <c r="D147" s="52">
        <v>8499</v>
      </c>
      <c r="E147" s="52">
        <v>7644</v>
      </c>
      <c r="F147" s="52">
        <v>9399</v>
      </c>
      <c r="G147" s="52">
        <v>8586</v>
      </c>
      <c r="H147" s="52">
        <v>10859</v>
      </c>
      <c r="I147" s="52">
        <v>14593</v>
      </c>
      <c r="J147" s="52">
        <v>21259</v>
      </c>
      <c r="K147" s="52">
        <v>25627</v>
      </c>
      <c r="L147" s="52">
        <v>27388</v>
      </c>
      <c r="M147" s="52">
        <v>29989</v>
      </c>
      <c r="N147" s="52">
        <v>34907</v>
      </c>
      <c r="O147" s="52">
        <v>38612</v>
      </c>
      <c r="P147" s="52">
        <v>33665</v>
      </c>
      <c r="Q147" s="52">
        <v>65026</v>
      </c>
      <c r="R147" s="52">
        <v>75445</v>
      </c>
      <c r="S147" s="52">
        <v>63310</v>
      </c>
      <c r="T147" s="52">
        <v>58819</v>
      </c>
      <c r="U147" s="52">
        <v>60047</v>
      </c>
      <c r="V147" s="52">
        <v>61826</v>
      </c>
      <c r="W147" s="52">
        <v>65449</v>
      </c>
      <c r="X147" s="52">
        <v>93559</v>
      </c>
      <c r="Y147" s="52">
        <v>178967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7029</v>
      </c>
      <c r="D149" s="52">
        <f>RES_hhdet_in!D149-RES_hhdet_in_new!D149</f>
        <v>4929</v>
      </c>
      <c r="E149" s="52">
        <f>RES_hhdet_in!E149-RES_hhdet_in_new!E149</f>
        <v>7934</v>
      </c>
      <c r="F149" s="52">
        <f>RES_hhdet_in!F149-RES_hhdet_in_new!F149</f>
        <v>7912</v>
      </c>
      <c r="G149" s="52">
        <f>RES_hhdet_in!G149-RES_hhdet_in_new!G149</f>
        <v>9681</v>
      </c>
      <c r="H149" s="52">
        <f>RES_hhdet_in!H149-RES_hhdet_in_new!H149</f>
        <v>10173</v>
      </c>
      <c r="I149" s="52">
        <f>RES_hhdet_in!I149-RES_hhdet_in_new!I149</f>
        <v>9934</v>
      </c>
      <c r="J149" s="52">
        <f>RES_hhdet_in!J149-RES_hhdet_in_new!J149</f>
        <v>10219</v>
      </c>
      <c r="K149" s="52">
        <f>RES_hhdet_in!K149-RES_hhdet_in_new!K149</f>
        <v>19776</v>
      </c>
      <c r="L149" s="52">
        <f>RES_hhdet_in!L149-RES_hhdet_in_new!L149</f>
        <v>17147</v>
      </c>
      <c r="M149" s="52">
        <f>RES_hhdet_in!M149-RES_hhdet_in_new!M149</f>
        <v>21273</v>
      </c>
      <c r="N149" s="52">
        <f>RES_hhdet_in!N149-RES_hhdet_in_new!N149</f>
        <v>15547</v>
      </c>
      <c r="O149" s="52">
        <f>RES_hhdet_in!O149-RES_hhdet_in_new!O149</f>
        <v>22250</v>
      </c>
      <c r="P149" s="52">
        <f>RES_hhdet_in!P149-RES_hhdet_in_new!P149</f>
        <v>34436</v>
      </c>
      <c r="Q149" s="52">
        <f>RES_hhdet_in!Q149-RES_hhdet_in_new!Q149</f>
        <v>31609</v>
      </c>
      <c r="R149" s="52">
        <f>RES_hhdet_in!R149-RES_hhdet_in_new!R149</f>
        <v>22027</v>
      </c>
      <c r="S149" s="52">
        <f>RES_hhdet_in!S149-RES_hhdet_in_new!S149</f>
        <v>27556</v>
      </c>
      <c r="T149" s="52">
        <f>RES_hhdet_in!T149-RES_hhdet_in_new!T149</f>
        <v>47143</v>
      </c>
      <c r="U149" s="52">
        <f>RES_hhdet_in!U149-RES_hhdet_in_new!U149</f>
        <v>33310</v>
      </c>
      <c r="V149" s="52">
        <f>RES_hhdet_in!V149-RES_hhdet_in_new!V149</f>
        <v>33968</v>
      </c>
      <c r="W149" s="52">
        <f>RES_hhdet_in!W149-RES_hhdet_in_new!W149</f>
        <v>25838</v>
      </c>
      <c r="X149" s="52">
        <f>RES_hhdet_in!X149-RES_hhdet_in_new!X149</f>
        <v>27773</v>
      </c>
      <c r="Y149" s="52">
        <f>RES_hhdet_in!Y149-RES_hhdet_in_new!Y149</f>
        <v>13269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34</v>
      </c>
      <c r="D150" s="52">
        <f>RES_hhdet_in!D150-RES_hhdet_in_new!D150</f>
        <v>24</v>
      </c>
      <c r="E150" s="52">
        <f>RES_hhdet_in!E150-RES_hhdet_in_new!E150</f>
        <v>32</v>
      </c>
      <c r="F150" s="52">
        <f>RES_hhdet_in!F150-RES_hhdet_in_new!F150</f>
        <v>66</v>
      </c>
      <c r="G150" s="52">
        <f>RES_hhdet_in!G150-RES_hhdet_in_new!G150</f>
        <v>25</v>
      </c>
      <c r="H150" s="52">
        <f>RES_hhdet_in!H150-RES_hhdet_in_new!H150</f>
        <v>85</v>
      </c>
      <c r="I150" s="52">
        <f>RES_hhdet_in!I150-RES_hhdet_in_new!I150</f>
        <v>0</v>
      </c>
      <c r="J150" s="52">
        <f>RES_hhdet_in!J150-RES_hhdet_in_new!J150</f>
        <v>178</v>
      </c>
      <c r="K150" s="52">
        <f>RES_hhdet_in!K150-RES_hhdet_in_new!K150</f>
        <v>213</v>
      </c>
      <c r="L150" s="52">
        <f>RES_hhdet_in!L150-RES_hhdet_in_new!L150</f>
        <v>118</v>
      </c>
      <c r="M150" s="52">
        <f>RES_hhdet_in!M150-RES_hhdet_in_new!M150</f>
        <v>247</v>
      </c>
      <c r="N150" s="52">
        <f>RES_hhdet_in!N150-RES_hhdet_in_new!N150</f>
        <v>94</v>
      </c>
      <c r="O150" s="52">
        <f>RES_hhdet_in!O150-RES_hhdet_in_new!O150</f>
        <v>69</v>
      </c>
      <c r="P150" s="52">
        <f>RES_hhdet_in!P150-RES_hhdet_in_new!P150</f>
        <v>964</v>
      </c>
      <c r="Q150" s="52">
        <f>RES_hhdet_in!Q150-RES_hhdet_in_new!Q150</f>
        <v>0</v>
      </c>
      <c r="R150" s="52">
        <f>RES_hhdet_in!R150-RES_hhdet_in_new!R150</f>
        <v>849</v>
      </c>
      <c r="S150" s="52">
        <f>RES_hhdet_in!S150-RES_hhdet_in_new!S150</f>
        <v>0</v>
      </c>
      <c r="T150" s="52">
        <f>RES_hhdet_in!T150-RES_hhdet_in_new!T150</f>
        <v>1095</v>
      </c>
      <c r="U150" s="52">
        <f>RES_hhdet_in!U150-RES_hhdet_in_new!U150</f>
        <v>343</v>
      </c>
      <c r="V150" s="52">
        <f>RES_hhdet_in!V150-RES_hhdet_in_new!V150</f>
        <v>825</v>
      </c>
      <c r="W150" s="52">
        <f>RES_hhdet_in!W150-RES_hhdet_in_new!W150</f>
        <v>0</v>
      </c>
      <c r="X150" s="52">
        <f>RES_hhdet_in!X150-RES_hhdet_in_new!X150</f>
        <v>429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35223</v>
      </c>
      <c r="D153" s="52">
        <f>RES_hhdet_in!D153-RES_hhdet_in_new!D153</f>
        <v>49225</v>
      </c>
      <c r="E153" s="52">
        <f>RES_hhdet_in!E153-RES_hhdet_in_new!E153</f>
        <v>27310</v>
      </c>
      <c r="F153" s="52">
        <f>RES_hhdet_in!F153-RES_hhdet_in_new!F153</f>
        <v>43547</v>
      </c>
      <c r="G153" s="52">
        <f>RES_hhdet_in!G153-RES_hhdet_in_new!G153</f>
        <v>43962</v>
      </c>
      <c r="H153" s="52">
        <f>RES_hhdet_in!H153-RES_hhdet_in_new!H153</f>
        <v>53040</v>
      </c>
      <c r="I153" s="52">
        <f>RES_hhdet_in!I153-RES_hhdet_in_new!I153</f>
        <v>52554</v>
      </c>
      <c r="J153" s="52">
        <f>RES_hhdet_in!J153-RES_hhdet_in_new!J153</f>
        <v>56012</v>
      </c>
      <c r="K153" s="52">
        <f>RES_hhdet_in!K153-RES_hhdet_in_new!K153</f>
        <v>42025</v>
      </c>
      <c r="L153" s="52">
        <f>RES_hhdet_in!L153-RES_hhdet_in_new!L153</f>
        <v>95145</v>
      </c>
      <c r="M153" s="52">
        <f>RES_hhdet_in!M153-RES_hhdet_in_new!M153</f>
        <v>49219</v>
      </c>
      <c r="N153" s="52">
        <f>RES_hhdet_in!N153-RES_hhdet_in_new!N153</f>
        <v>84903</v>
      </c>
      <c r="O153" s="52">
        <f>RES_hhdet_in!O153-RES_hhdet_in_new!O153</f>
        <v>55759</v>
      </c>
      <c r="P153" s="52">
        <f>RES_hhdet_in!P153-RES_hhdet_in_new!P153</f>
        <v>20400</v>
      </c>
      <c r="Q153" s="52">
        <f>RES_hhdet_in!Q153-RES_hhdet_in_new!Q153</f>
        <v>22084</v>
      </c>
      <c r="R153" s="52">
        <f>RES_hhdet_in!R153-RES_hhdet_in_new!R153</f>
        <v>38300</v>
      </c>
      <c r="S153" s="52">
        <f>RES_hhdet_in!S153-RES_hhdet_in_new!S153</f>
        <v>74307</v>
      </c>
      <c r="T153" s="52">
        <f>RES_hhdet_in!T153-RES_hhdet_in_new!T153</f>
        <v>76859</v>
      </c>
      <c r="U153" s="52">
        <f>RES_hhdet_in!U153-RES_hhdet_in_new!U153</f>
        <v>54868</v>
      </c>
      <c r="V153" s="52">
        <f>RES_hhdet_in!V153-RES_hhdet_in_new!V153</f>
        <v>130093</v>
      </c>
      <c r="W153" s="52">
        <f>RES_hhdet_in!W153-RES_hhdet_in_new!W153</f>
        <v>0</v>
      </c>
      <c r="X153" s="52">
        <f>RES_hhdet_in!X153-RES_hhdet_in_new!X153</f>
        <v>191019</v>
      </c>
      <c r="Y153" s="52">
        <f>RES_hhdet_in!Y153-RES_hhdet_in_new!Y153</f>
        <v>232364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19056</v>
      </c>
      <c r="D154" s="52">
        <f>RES_hhdet_in!D154-RES_hhdet_in_new!D154</f>
        <v>26414</v>
      </c>
      <c r="E154" s="52">
        <f>RES_hhdet_in!E154-RES_hhdet_in_new!E154</f>
        <v>38816</v>
      </c>
      <c r="F154" s="52">
        <f>RES_hhdet_in!F154-RES_hhdet_in_new!F154</f>
        <v>13982</v>
      </c>
      <c r="G154" s="52">
        <f>RES_hhdet_in!G154-RES_hhdet_in_new!G154</f>
        <v>31652</v>
      </c>
      <c r="H154" s="52">
        <f>RES_hhdet_in!H154-RES_hhdet_in_new!H154</f>
        <v>46904</v>
      </c>
      <c r="I154" s="52">
        <f>RES_hhdet_in!I154-RES_hhdet_in_new!I154</f>
        <v>82660</v>
      </c>
      <c r="J154" s="52">
        <f>RES_hhdet_in!J154-RES_hhdet_in_new!J154</f>
        <v>68904</v>
      </c>
      <c r="K154" s="52">
        <f>RES_hhdet_in!K154-RES_hhdet_in_new!K154</f>
        <v>138307</v>
      </c>
      <c r="L154" s="52">
        <f>RES_hhdet_in!L154-RES_hhdet_in_new!L154</f>
        <v>76438</v>
      </c>
      <c r="M154" s="52">
        <f>RES_hhdet_in!M154-RES_hhdet_in_new!M154</f>
        <v>152145</v>
      </c>
      <c r="N154" s="52">
        <f>RES_hhdet_in!N154-RES_hhdet_in_new!N154</f>
        <v>113142</v>
      </c>
      <c r="O154" s="52">
        <f>RES_hhdet_in!O154-RES_hhdet_in_new!O154</f>
        <v>169561</v>
      </c>
      <c r="P154" s="52">
        <f>RES_hhdet_in!P154-RES_hhdet_in_new!P154</f>
        <v>191226</v>
      </c>
      <c r="Q154" s="52">
        <f>RES_hhdet_in!Q154-RES_hhdet_in_new!Q154</f>
        <v>194402</v>
      </c>
      <c r="R154" s="52">
        <f>RES_hhdet_in!R154-RES_hhdet_in_new!R154</f>
        <v>210740</v>
      </c>
      <c r="S154" s="52">
        <f>RES_hhdet_in!S154-RES_hhdet_in_new!S154</f>
        <v>200507</v>
      </c>
      <c r="T154" s="52">
        <f>RES_hhdet_in!T154-RES_hhdet_in_new!T154</f>
        <v>198566</v>
      </c>
      <c r="U154" s="52">
        <f>RES_hhdet_in!U154-RES_hhdet_in_new!U154</f>
        <v>245774</v>
      </c>
      <c r="V154" s="52">
        <f>RES_hhdet_in!V154-RES_hhdet_in_new!V154</f>
        <v>214059</v>
      </c>
      <c r="W154" s="52">
        <f>RES_hhdet_in!W154-RES_hhdet_in_new!W154</f>
        <v>444589</v>
      </c>
      <c r="X154" s="52">
        <f>RES_hhdet_in!X154-RES_hhdet_in_new!X154</f>
        <v>347111</v>
      </c>
      <c r="Y154" s="52">
        <f>RES_hhdet_in!Y154-RES_hhdet_in_new!Y154</f>
        <v>361000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61342</v>
      </c>
      <c r="D159" s="36">
        <v>80591</v>
      </c>
      <c r="E159" s="36">
        <v>74094</v>
      </c>
      <c r="F159" s="36">
        <v>65509</v>
      </c>
      <c r="G159" s="36">
        <v>85328</v>
      </c>
      <c r="H159" s="36">
        <v>110197</v>
      </c>
      <c r="I159" s="36">
        <v>145154</v>
      </c>
      <c r="J159" s="36">
        <v>135306</v>
      </c>
      <c r="K159" s="36">
        <v>200329</v>
      </c>
      <c r="L159" s="36">
        <v>188841</v>
      </c>
      <c r="M159" s="36">
        <v>222891</v>
      </c>
      <c r="N159" s="36">
        <v>213697</v>
      </c>
      <c r="O159" s="36">
        <v>247665</v>
      </c>
      <c r="P159" s="36">
        <v>247032</v>
      </c>
      <c r="Q159" s="36">
        <v>248121</v>
      </c>
      <c r="R159" s="36">
        <v>271916</v>
      </c>
      <c r="S159" s="36">
        <v>302373</v>
      </c>
      <c r="T159" s="36">
        <v>323686</v>
      </c>
      <c r="U159" s="36">
        <v>334318</v>
      </c>
      <c r="V159" s="36">
        <v>378980</v>
      </c>
      <c r="W159" s="36">
        <v>470421</v>
      </c>
      <c r="X159" s="36">
        <v>566341</v>
      </c>
      <c r="Y159" s="36">
        <v>606649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15891</v>
      </c>
      <c r="D163" s="52">
        <v>21481</v>
      </c>
      <c r="E163" s="52">
        <v>20422</v>
      </c>
      <c r="F163" s="52">
        <v>16947</v>
      </c>
      <c r="G163" s="52">
        <v>14162</v>
      </c>
      <c r="H163" s="52">
        <v>9394</v>
      </c>
      <c r="I163" s="52">
        <v>10052</v>
      </c>
      <c r="J163" s="52">
        <v>6061</v>
      </c>
      <c r="K163" s="52">
        <v>9056</v>
      </c>
      <c r="L163" s="52">
        <v>8437</v>
      </c>
      <c r="M163" s="52">
        <v>9888</v>
      </c>
      <c r="N163" s="52">
        <v>10546</v>
      </c>
      <c r="O163" s="52">
        <v>9973</v>
      </c>
      <c r="P163" s="52">
        <v>1879</v>
      </c>
      <c r="Q163" s="52">
        <v>3465</v>
      </c>
      <c r="R163" s="52">
        <v>5462</v>
      </c>
      <c r="S163" s="52">
        <v>8174</v>
      </c>
      <c r="T163" s="52">
        <v>4423</v>
      </c>
      <c r="U163" s="52">
        <v>244</v>
      </c>
      <c r="V163" s="52">
        <v>954</v>
      </c>
      <c r="W163" s="52">
        <v>3518</v>
      </c>
      <c r="X163" s="52">
        <v>7049</v>
      </c>
      <c r="Y163" s="52">
        <v>7344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2497</v>
      </c>
      <c r="D165" s="52">
        <v>2680</v>
      </c>
      <c r="E165" s="52">
        <v>2550</v>
      </c>
      <c r="F165" s="52">
        <v>3108</v>
      </c>
      <c r="G165" s="52">
        <v>2894</v>
      </c>
      <c r="H165" s="52">
        <v>2944</v>
      </c>
      <c r="I165" s="52">
        <v>2546</v>
      </c>
      <c r="J165" s="52">
        <v>2383</v>
      </c>
      <c r="K165" s="52">
        <v>2226</v>
      </c>
      <c r="L165" s="52">
        <v>2126</v>
      </c>
      <c r="M165" s="52">
        <v>2341</v>
      </c>
      <c r="N165" s="52">
        <v>2602</v>
      </c>
      <c r="O165" s="52">
        <v>2835</v>
      </c>
      <c r="P165" s="52">
        <v>2439</v>
      </c>
      <c r="Q165" s="52">
        <v>2441</v>
      </c>
      <c r="R165" s="52">
        <v>2224</v>
      </c>
      <c r="S165" s="52">
        <v>2593</v>
      </c>
      <c r="T165" s="52">
        <v>2738</v>
      </c>
      <c r="U165" s="52">
        <v>2316</v>
      </c>
      <c r="V165" s="52">
        <v>1213</v>
      </c>
      <c r="W165" s="52">
        <v>719</v>
      </c>
      <c r="X165" s="52">
        <v>1262</v>
      </c>
      <c r="Y165" s="52">
        <v>2938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3382</v>
      </c>
      <c r="D167" s="52">
        <f>RES_hhdet_in!D167-RES_hhdet_in_new!D167</f>
        <v>2151</v>
      </c>
      <c r="E167" s="52">
        <f>RES_hhdet_in!E167-RES_hhdet_in_new!E167</f>
        <v>3703</v>
      </c>
      <c r="F167" s="52">
        <f>RES_hhdet_in!F167-RES_hhdet_in_new!F167</f>
        <v>3923</v>
      </c>
      <c r="G167" s="52">
        <f>RES_hhdet_in!G167-RES_hhdet_in_new!G167</f>
        <v>3680</v>
      </c>
      <c r="H167" s="52">
        <f>RES_hhdet_in!H167-RES_hhdet_in_new!H167</f>
        <v>2974</v>
      </c>
      <c r="I167" s="52">
        <f>RES_hhdet_in!I167-RES_hhdet_in_new!I167</f>
        <v>1596</v>
      </c>
      <c r="J167" s="52">
        <f>RES_hhdet_in!J167-RES_hhdet_in_new!J167</f>
        <v>1674</v>
      </c>
      <c r="K167" s="52">
        <f>RES_hhdet_in!K167-RES_hhdet_in_new!K167</f>
        <v>3252</v>
      </c>
      <c r="L167" s="52">
        <f>RES_hhdet_in!L167-RES_hhdet_in_new!L167</f>
        <v>2981</v>
      </c>
      <c r="M167" s="52">
        <f>RES_hhdet_in!M167-RES_hhdet_in_new!M167</f>
        <v>2962</v>
      </c>
      <c r="N167" s="52">
        <f>RES_hhdet_in!N167-RES_hhdet_in_new!N167</f>
        <v>2029</v>
      </c>
      <c r="O167" s="52">
        <f>RES_hhdet_in!O167-RES_hhdet_in_new!O167</f>
        <v>2212</v>
      </c>
      <c r="P167" s="52">
        <f>RES_hhdet_in!P167-RES_hhdet_in_new!P167</f>
        <v>2119</v>
      </c>
      <c r="Q167" s="52">
        <f>RES_hhdet_in!Q167-RES_hhdet_in_new!Q167</f>
        <v>2192</v>
      </c>
      <c r="R167" s="52">
        <f>RES_hhdet_in!R167-RES_hhdet_in_new!R167</f>
        <v>1481</v>
      </c>
      <c r="S167" s="52">
        <f>RES_hhdet_in!S167-RES_hhdet_in_new!S167</f>
        <v>1961</v>
      </c>
      <c r="T167" s="52">
        <f>RES_hhdet_in!T167-RES_hhdet_in_new!T167</f>
        <v>2495</v>
      </c>
      <c r="U167" s="52">
        <f>RES_hhdet_in!U167-RES_hhdet_in_new!U167</f>
        <v>1239</v>
      </c>
      <c r="V167" s="52">
        <f>RES_hhdet_in!V167-RES_hhdet_in_new!V167</f>
        <v>1068</v>
      </c>
      <c r="W167" s="52">
        <f>RES_hhdet_in!W167-RES_hhdet_in_new!W167</f>
        <v>677</v>
      </c>
      <c r="X167" s="52">
        <f>RES_hhdet_in!X167-RES_hhdet_in_new!X167</f>
        <v>689</v>
      </c>
      <c r="Y167" s="52">
        <f>RES_hhdet_in!Y167-RES_hhdet_in_new!Y167</f>
        <v>325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16</v>
      </c>
      <c r="D168" s="52">
        <f>RES_hhdet_in!D168-RES_hhdet_in_new!D168</f>
        <v>10</v>
      </c>
      <c r="E168" s="52">
        <f>RES_hhdet_in!E168-RES_hhdet_in_new!E168</f>
        <v>15</v>
      </c>
      <c r="F168" s="52">
        <f>RES_hhdet_in!F168-RES_hhdet_in_new!F168</f>
        <v>33</v>
      </c>
      <c r="G168" s="52">
        <f>RES_hhdet_in!G168-RES_hhdet_in_new!G168</f>
        <v>9</v>
      </c>
      <c r="H168" s="52">
        <f>RES_hhdet_in!H168-RES_hhdet_in_new!H168</f>
        <v>25</v>
      </c>
      <c r="I168" s="52">
        <f>RES_hhdet_in!I168-RES_hhdet_in_new!I168</f>
        <v>0</v>
      </c>
      <c r="J168" s="52">
        <f>RES_hhdet_in!J168-RES_hhdet_in_new!J168</f>
        <v>28</v>
      </c>
      <c r="K168" s="52">
        <f>RES_hhdet_in!K168-RES_hhdet_in_new!K168</f>
        <v>35</v>
      </c>
      <c r="L168" s="52">
        <f>RES_hhdet_in!L168-RES_hhdet_in_new!L168</f>
        <v>19</v>
      </c>
      <c r="M168" s="52">
        <f>RES_hhdet_in!M168-RES_hhdet_in_new!M168</f>
        <v>32</v>
      </c>
      <c r="N168" s="52">
        <f>RES_hhdet_in!N168-RES_hhdet_in_new!N168</f>
        <v>10</v>
      </c>
      <c r="O168" s="52">
        <f>RES_hhdet_in!O168-RES_hhdet_in_new!O168</f>
        <v>5</v>
      </c>
      <c r="P168" s="52">
        <f>RES_hhdet_in!P168-RES_hhdet_in_new!P168</f>
        <v>56</v>
      </c>
      <c r="Q168" s="52">
        <f>RES_hhdet_in!Q168-RES_hhdet_in_new!Q168</f>
        <v>0</v>
      </c>
      <c r="R168" s="52">
        <f>RES_hhdet_in!R168-RES_hhdet_in_new!R168</f>
        <v>56</v>
      </c>
      <c r="S168" s="52">
        <f>RES_hhdet_in!S168-RES_hhdet_in_new!S168</f>
        <v>0</v>
      </c>
      <c r="T168" s="52">
        <f>RES_hhdet_in!T168-RES_hhdet_in_new!T168</f>
        <v>55</v>
      </c>
      <c r="U168" s="52">
        <f>RES_hhdet_in!U168-RES_hhdet_in_new!U168</f>
        <v>9</v>
      </c>
      <c r="V168" s="52">
        <f>RES_hhdet_in!V168-RES_hhdet_in_new!V168</f>
        <v>20</v>
      </c>
      <c r="W168" s="52">
        <f>RES_hhdet_in!W168-RES_hhdet_in_new!W168</f>
        <v>0</v>
      </c>
      <c r="X168" s="52">
        <f>RES_hhdet_in!X168-RES_hhdet_in_new!X168</f>
        <v>5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16944</v>
      </c>
      <c r="D171" s="52">
        <f>RES_hhdet_in!D171-RES_hhdet_in_new!D171</f>
        <v>21478</v>
      </c>
      <c r="E171" s="52">
        <f>RES_hhdet_in!E171-RES_hhdet_in_new!E171</f>
        <v>12750</v>
      </c>
      <c r="F171" s="52">
        <f>RES_hhdet_in!F171-RES_hhdet_in_new!F171</f>
        <v>21594</v>
      </c>
      <c r="G171" s="52">
        <f>RES_hhdet_in!G171-RES_hhdet_in_new!G171</f>
        <v>16718</v>
      </c>
      <c r="H171" s="52">
        <f>RES_hhdet_in!H171-RES_hhdet_in_new!H171</f>
        <v>15506</v>
      </c>
      <c r="I171" s="52">
        <f>RES_hhdet_in!I171-RES_hhdet_in_new!I171</f>
        <v>8441</v>
      </c>
      <c r="J171" s="52">
        <f>RES_hhdet_in!J171-RES_hhdet_in_new!J171</f>
        <v>9166</v>
      </c>
      <c r="K171" s="52">
        <f>RES_hhdet_in!K171-RES_hhdet_in_new!K171</f>
        <v>6917</v>
      </c>
      <c r="L171" s="52">
        <f>RES_hhdet_in!L171-RES_hhdet_in_new!L171</f>
        <v>16554</v>
      </c>
      <c r="M171" s="52">
        <f>RES_hhdet_in!M171-RES_hhdet_in_new!M171</f>
        <v>6852</v>
      </c>
      <c r="N171" s="52">
        <f>RES_hhdet_in!N171-RES_hhdet_in_new!N171</f>
        <v>11081</v>
      </c>
      <c r="O171" s="52">
        <f>RES_hhdet_in!O171-RES_hhdet_in_new!O171</f>
        <v>5542</v>
      </c>
      <c r="P171" s="52">
        <f>RES_hhdet_in!P171-RES_hhdet_in_new!P171</f>
        <v>1249</v>
      </c>
      <c r="Q171" s="52">
        <f>RES_hhdet_in!Q171-RES_hhdet_in_new!Q171</f>
        <v>1532</v>
      </c>
      <c r="R171" s="52">
        <f>RES_hhdet_in!R171-RES_hhdet_in_new!R171</f>
        <v>2568</v>
      </c>
      <c r="S171" s="52">
        <f>RES_hhdet_in!S171-RES_hhdet_in_new!S171</f>
        <v>5299</v>
      </c>
      <c r="T171" s="52">
        <f>RES_hhdet_in!T171-RES_hhdet_in_new!T171</f>
        <v>4069</v>
      </c>
      <c r="U171" s="52">
        <f>RES_hhdet_in!U171-RES_hhdet_in_new!U171</f>
        <v>2040</v>
      </c>
      <c r="V171" s="52">
        <f>RES_hhdet_in!V171-RES_hhdet_in_new!V171</f>
        <v>4088</v>
      </c>
      <c r="W171" s="52">
        <f>RES_hhdet_in!W171-RES_hhdet_in_new!W171</f>
        <v>0</v>
      </c>
      <c r="X171" s="52">
        <f>RES_hhdet_in!X171-RES_hhdet_in_new!X171</f>
        <v>4731</v>
      </c>
      <c r="Y171" s="52">
        <f>RES_hhdet_in!Y171-RES_hhdet_in_new!Y171</f>
        <v>5900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9166</v>
      </c>
      <c r="D172" s="52">
        <f>RES_hhdet_in!D172-RES_hhdet_in_new!D172</f>
        <v>11527</v>
      </c>
      <c r="E172" s="52">
        <f>RES_hhdet_in!E172-RES_hhdet_in_new!E172</f>
        <v>18120</v>
      </c>
      <c r="F172" s="52">
        <f>RES_hhdet_in!F172-RES_hhdet_in_new!F172</f>
        <v>6934</v>
      </c>
      <c r="G172" s="52">
        <f>RES_hhdet_in!G172-RES_hhdet_in_new!G172</f>
        <v>12033</v>
      </c>
      <c r="H172" s="52">
        <f>RES_hhdet_in!H172-RES_hhdet_in_new!H172</f>
        <v>13709</v>
      </c>
      <c r="I172" s="52">
        <f>RES_hhdet_in!I172-RES_hhdet_in_new!I172</f>
        <v>13274</v>
      </c>
      <c r="J172" s="52">
        <f>RES_hhdet_in!J172-RES_hhdet_in_new!J172</f>
        <v>11283</v>
      </c>
      <c r="K172" s="52">
        <f>RES_hhdet_in!K172-RES_hhdet_in_new!K172</f>
        <v>22773</v>
      </c>
      <c r="L172" s="52">
        <f>RES_hhdet_in!L172-RES_hhdet_in_new!L172</f>
        <v>13299</v>
      </c>
      <c r="M172" s="52">
        <f>RES_hhdet_in!M172-RES_hhdet_in_new!M172</f>
        <v>21196</v>
      </c>
      <c r="N172" s="52">
        <f>RES_hhdet_in!N172-RES_hhdet_in_new!N172</f>
        <v>14765</v>
      </c>
      <c r="O172" s="52">
        <f>RES_hhdet_in!O172-RES_hhdet_in_new!O172</f>
        <v>16863</v>
      </c>
      <c r="P172" s="52">
        <f>RES_hhdet_in!P172-RES_hhdet_in_new!P172</f>
        <v>11791</v>
      </c>
      <c r="Q172" s="52">
        <f>RES_hhdet_in!Q172-RES_hhdet_in_new!Q172</f>
        <v>13483</v>
      </c>
      <c r="R172" s="52">
        <f>RES_hhdet_in!R172-RES_hhdet_in_new!R172</f>
        <v>14172</v>
      </c>
      <c r="S172" s="52">
        <f>RES_hhdet_in!S172-RES_hhdet_in_new!S172</f>
        <v>14296</v>
      </c>
      <c r="T172" s="52">
        <f>RES_hhdet_in!T172-RES_hhdet_in_new!T172</f>
        <v>10513</v>
      </c>
      <c r="U172" s="52">
        <f>RES_hhdet_in!U172-RES_hhdet_in_new!U172</f>
        <v>9176</v>
      </c>
      <c r="V172" s="52">
        <f>RES_hhdet_in!V172-RES_hhdet_in_new!V172</f>
        <v>6733</v>
      </c>
      <c r="W172" s="52">
        <f>RES_hhdet_in!W172-RES_hhdet_in_new!W172</f>
        <v>11885</v>
      </c>
      <c r="X172" s="52">
        <f>RES_hhdet_in!X172-RES_hhdet_in_new!X172</f>
        <v>8606</v>
      </c>
      <c r="Y172" s="52">
        <f>RES_hhdet_in!Y172-RES_hhdet_in_new!Y172</f>
        <v>9177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29509</v>
      </c>
      <c r="D177" s="36">
        <v>35164</v>
      </c>
      <c r="E177" s="36">
        <v>34590</v>
      </c>
      <c r="F177" s="36">
        <v>32485</v>
      </c>
      <c r="G177" s="36">
        <v>32441</v>
      </c>
      <c r="H177" s="36">
        <v>32217</v>
      </c>
      <c r="I177" s="36">
        <v>23309</v>
      </c>
      <c r="J177" s="36">
        <v>22149</v>
      </c>
      <c r="K177" s="36">
        <v>32988</v>
      </c>
      <c r="L177" s="36">
        <v>32851</v>
      </c>
      <c r="M177" s="36">
        <v>31042</v>
      </c>
      <c r="N177" s="36">
        <v>27884</v>
      </c>
      <c r="O177" s="36">
        <v>24629</v>
      </c>
      <c r="P177" s="36">
        <v>15220</v>
      </c>
      <c r="Q177" s="36">
        <v>17213</v>
      </c>
      <c r="R177" s="36">
        <v>18288</v>
      </c>
      <c r="S177" s="36">
        <v>21550</v>
      </c>
      <c r="T177" s="36">
        <v>17147</v>
      </c>
      <c r="U177" s="36">
        <v>12465</v>
      </c>
      <c r="V177" s="36">
        <v>11921</v>
      </c>
      <c r="W177" s="36">
        <v>12584</v>
      </c>
      <c r="X177" s="36">
        <v>14046</v>
      </c>
      <c r="Y177" s="36">
        <v>15418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17609</v>
      </c>
      <c r="K5" s="52">
        <v>39775</v>
      </c>
      <c r="L5" s="52">
        <v>49159</v>
      </c>
      <c r="M5" s="52">
        <v>48003</v>
      </c>
      <c r="N5" s="52">
        <v>30248</v>
      </c>
      <c r="O5" s="52">
        <v>2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29058</v>
      </c>
      <c r="X5" s="52">
        <v>56381</v>
      </c>
      <c r="Y5" s="52">
        <v>73104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116</v>
      </c>
      <c r="S8" s="52">
        <v>226</v>
      </c>
      <c r="T8" s="52">
        <v>302</v>
      </c>
      <c r="U8" s="52">
        <v>307</v>
      </c>
      <c r="V8" s="52">
        <v>336</v>
      </c>
      <c r="W8" s="52">
        <v>474</v>
      </c>
      <c r="X8" s="52">
        <v>2282</v>
      </c>
      <c r="Y8" s="52">
        <v>8649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2015</v>
      </c>
      <c r="S11" s="52">
        <v>3905</v>
      </c>
      <c r="T11" s="52">
        <v>6174</v>
      </c>
      <c r="U11" s="52">
        <v>2637</v>
      </c>
      <c r="V11" s="52">
        <v>1456</v>
      </c>
      <c r="W11" s="52">
        <v>2302</v>
      </c>
      <c r="X11" s="52">
        <v>3268</v>
      </c>
      <c r="Y11" s="52">
        <v>1788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75</v>
      </c>
      <c r="S12" s="52">
        <v>0</v>
      </c>
      <c r="T12" s="52">
        <v>145</v>
      </c>
      <c r="U12" s="52">
        <v>25</v>
      </c>
      <c r="V12" s="52">
        <v>37</v>
      </c>
      <c r="W12" s="52">
        <v>0</v>
      </c>
      <c r="X12" s="52">
        <v>49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3507</v>
      </c>
      <c r="S15" s="52">
        <v>10533</v>
      </c>
      <c r="T15" s="52">
        <v>10069</v>
      </c>
      <c r="U15" s="52">
        <v>4341</v>
      </c>
      <c r="V15" s="52">
        <v>5587</v>
      </c>
      <c r="W15" s="52">
        <v>0</v>
      </c>
      <c r="X15" s="52">
        <v>22483</v>
      </c>
      <c r="Y15" s="52">
        <v>31387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19268</v>
      </c>
      <c r="S16" s="52">
        <v>28426</v>
      </c>
      <c r="T16" s="52">
        <v>26003</v>
      </c>
      <c r="U16" s="52">
        <v>19454</v>
      </c>
      <c r="V16" s="52">
        <v>9188</v>
      </c>
      <c r="W16" s="52">
        <v>39599</v>
      </c>
      <c r="X16" s="52">
        <v>40852</v>
      </c>
      <c r="Y16" s="52">
        <v>48766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24868</v>
      </c>
      <c r="S22" s="36">
        <v>42871</v>
      </c>
      <c r="T22" s="36">
        <v>42397</v>
      </c>
      <c r="U22" s="36">
        <v>26463</v>
      </c>
      <c r="V22" s="36">
        <v>16251</v>
      </c>
      <c r="W22" s="36">
        <v>41898</v>
      </c>
      <c r="X22" s="36">
        <v>66654</v>
      </c>
      <c r="Y22" s="36">
        <v>81937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8517</v>
      </c>
      <c r="K26" s="52">
        <v>17782</v>
      </c>
      <c r="L26" s="52">
        <v>31748</v>
      </c>
      <c r="M26" s="52">
        <v>32211</v>
      </c>
      <c r="N26" s="52">
        <v>37525</v>
      </c>
      <c r="O26" s="52">
        <v>41179</v>
      </c>
      <c r="P26" s="52">
        <v>13312</v>
      </c>
      <c r="Q26" s="52">
        <v>22595</v>
      </c>
      <c r="R26" s="52">
        <v>40965</v>
      </c>
      <c r="S26" s="52">
        <v>46464</v>
      </c>
      <c r="T26" s="52">
        <v>67751</v>
      </c>
      <c r="U26" s="52">
        <v>69533</v>
      </c>
      <c r="V26" s="52">
        <v>63920</v>
      </c>
      <c r="W26" s="52">
        <v>27456</v>
      </c>
      <c r="X26" s="52">
        <v>34565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653</v>
      </c>
      <c r="S29" s="52">
        <v>1852</v>
      </c>
      <c r="T29" s="52">
        <v>3112</v>
      </c>
      <c r="U29" s="52">
        <v>4254</v>
      </c>
      <c r="V29" s="52">
        <v>5699</v>
      </c>
      <c r="W29" s="52">
        <v>5436</v>
      </c>
      <c r="X29" s="52">
        <v>4560</v>
      </c>
      <c r="Y29" s="52">
        <v>4952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2582</v>
      </c>
      <c r="S31" s="52">
        <v>5455</v>
      </c>
      <c r="T31" s="52">
        <v>13677</v>
      </c>
      <c r="U31" s="52">
        <v>10249</v>
      </c>
      <c r="V31" s="52">
        <v>9073</v>
      </c>
      <c r="W31" s="52">
        <v>3555</v>
      </c>
      <c r="X31" s="52">
        <v>3468</v>
      </c>
      <c r="Y31" s="52">
        <v>677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97</v>
      </c>
      <c r="S32" s="52">
        <v>0</v>
      </c>
      <c r="T32" s="52">
        <v>327</v>
      </c>
      <c r="U32" s="52">
        <v>106</v>
      </c>
      <c r="V32" s="52">
        <v>221</v>
      </c>
      <c r="W32" s="52">
        <v>0</v>
      </c>
      <c r="X32" s="52">
        <v>43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4489</v>
      </c>
      <c r="S35" s="52">
        <v>14693</v>
      </c>
      <c r="T35" s="52">
        <v>22300</v>
      </c>
      <c r="U35" s="52">
        <v>16855</v>
      </c>
      <c r="V35" s="52">
        <v>34699</v>
      </c>
      <c r="W35" s="52">
        <v>0</v>
      </c>
      <c r="X35" s="52">
        <v>23747</v>
      </c>
      <c r="Y35" s="52">
        <v>11920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24695</v>
      </c>
      <c r="S36" s="52">
        <v>39651</v>
      </c>
      <c r="T36" s="52">
        <v>57598</v>
      </c>
      <c r="U36" s="52">
        <v>75471</v>
      </c>
      <c r="V36" s="52">
        <v>57070</v>
      </c>
      <c r="W36" s="52">
        <v>61107</v>
      </c>
      <c r="X36" s="52">
        <v>43158</v>
      </c>
      <c r="Y36" s="52">
        <v>18540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31870</v>
      </c>
      <c r="S41" s="36">
        <v>59786</v>
      </c>
      <c r="T41" s="36">
        <v>93893</v>
      </c>
      <c r="U41" s="36">
        <v>102671</v>
      </c>
      <c r="V41" s="36">
        <v>101061</v>
      </c>
      <c r="W41" s="36">
        <v>64670</v>
      </c>
      <c r="X41" s="36">
        <v>70428</v>
      </c>
      <c r="Y41" s="36">
        <v>31144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136832</v>
      </c>
      <c r="K45" s="52">
        <v>224354</v>
      </c>
      <c r="L45" s="52">
        <v>390483</v>
      </c>
      <c r="M45" s="52">
        <v>515773</v>
      </c>
      <c r="N45" s="52">
        <v>834386</v>
      </c>
      <c r="O45" s="52">
        <v>944606</v>
      </c>
      <c r="P45" s="52">
        <v>374507</v>
      </c>
      <c r="Q45" s="52">
        <v>185755</v>
      </c>
      <c r="R45" s="52">
        <v>119930</v>
      </c>
      <c r="S45" s="52">
        <v>411529</v>
      </c>
      <c r="T45" s="52">
        <v>499615</v>
      </c>
      <c r="U45" s="52">
        <v>630407</v>
      </c>
      <c r="V45" s="52">
        <v>351618</v>
      </c>
      <c r="W45" s="52">
        <v>280781</v>
      </c>
      <c r="X45" s="52">
        <v>687033</v>
      </c>
      <c r="Y45" s="52">
        <v>938255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9405</v>
      </c>
      <c r="S48" s="52">
        <v>12140</v>
      </c>
      <c r="T48" s="52">
        <v>21449</v>
      </c>
      <c r="U48" s="52">
        <v>35596</v>
      </c>
      <c r="V48" s="52">
        <v>46555</v>
      </c>
      <c r="W48" s="52">
        <v>41844</v>
      </c>
      <c r="X48" s="52">
        <v>41794</v>
      </c>
      <c r="Y48" s="52">
        <v>115155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84669</v>
      </c>
      <c r="K50" s="52">
        <v>145482</v>
      </c>
      <c r="L50" s="52">
        <v>296321</v>
      </c>
      <c r="M50" s="52">
        <v>292804</v>
      </c>
      <c r="N50" s="52">
        <v>447855</v>
      </c>
      <c r="O50" s="52">
        <v>262156</v>
      </c>
      <c r="P50" s="52">
        <v>78883</v>
      </c>
      <c r="Q50" s="52">
        <v>147194</v>
      </c>
      <c r="R50" s="52">
        <v>278425</v>
      </c>
      <c r="S50" s="52">
        <v>654917</v>
      </c>
      <c r="T50" s="52">
        <v>763559</v>
      </c>
      <c r="U50" s="52">
        <v>901605</v>
      </c>
      <c r="V50" s="52">
        <v>263775</v>
      </c>
      <c r="W50" s="52">
        <v>580424</v>
      </c>
      <c r="X50" s="52">
        <v>651134</v>
      </c>
      <c r="Y50" s="52">
        <v>968240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1192</v>
      </c>
      <c r="K51" s="52">
        <v>1494</v>
      </c>
      <c r="L51" s="52">
        <v>0</v>
      </c>
      <c r="M51" s="52">
        <v>2056</v>
      </c>
      <c r="N51" s="52">
        <v>6234</v>
      </c>
      <c r="O51" s="52">
        <v>0</v>
      </c>
      <c r="P51" s="52">
        <v>14432</v>
      </c>
      <c r="Q51" s="52">
        <v>439</v>
      </c>
      <c r="R51" s="52">
        <v>4625</v>
      </c>
      <c r="S51" s="52">
        <v>8864</v>
      </c>
      <c r="T51" s="52">
        <v>5096</v>
      </c>
      <c r="U51" s="52">
        <v>33677</v>
      </c>
      <c r="V51" s="52">
        <v>20145</v>
      </c>
      <c r="W51" s="52">
        <v>0</v>
      </c>
      <c r="X51" s="52">
        <v>0</v>
      </c>
      <c r="Y51" s="52">
        <v>845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141215</v>
      </c>
      <c r="W54" s="52">
        <v>0</v>
      </c>
      <c r="X54" s="52">
        <v>62854</v>
      </c>
      <c r="Y54" s="52">
        <v>8110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232352</v>
      </c>
      <c r="W55" s="52">
        <v>37994</v>
      </c>
      <c r="X55" s="52">
        <v>114204</v>
      </c>
      <c r="Y55" s="52">
        <v>12593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286645</v>
      </c>
      <c r="S60" s="36">
        <v>691439</v>
      </c>
      <c r="T60" s="36">
        <v>1006821</v>
      </c>
      <c r="U60" s="36">
        <v>1268692</v>
      </c>
      <c r="V60" s="36">
        <v>1071444</v>
      </c>
      <c r="W60" s="36">
        <v>873101</v>
      </c>
      <c r="X60" s="36">
        <v>1052553</v>
      </c>
      <c r="Y60" s="36">
        <v>1275169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302821</v>
      </c>
      <c r="K64" s="52">
        <v>517738</v>
      </c>
      <c r="L64" s="52">
        <v>782708</v>
      </c>
      <c r="M64" s="52">
        <v>615143</v>
      </c>
      <c r="N64" s="52">
        <v>1134049</v>
      </c>
      <c r="O64" s="52">
        <v>928940</v>
      </c>
      <c r="P64" s="52">
        <v>723416</v>
      </c>
      <c r="Q64" s="52">
        <v>1526282</v>
      </c>
      <c r="R64" s="52">
        <v>1869067</v>
      </c>
      <c r="S64" s="52">
        <v>1953724</v>
      </c>
      <c r="T64" s="52">
        <v>1906750</v>
      </c>
      <c r="U64" s="52">
        <v>1566868</v>
      </c>
      <c r="V64" s="52">
        <v>1584185</v>
      </c>
      <c r="W64" s="52">
        <v>1464235</v>
      </c>
      <c r="X64" s="52">
        <v>1222548</v>
      </c>
      <c r="Y64" s="52">
        <v>684240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35161</v>
      </c>
      <c r="S67" s="52">
        <v>89047</v>
      </c>
      <c r="T67" s="52">
        <v>121730</v>
      </c>
      <c r="U67" s="52">
        <v>132826</v>
      </c>
      <c r="V67" s="52">
        <v>142054</v>
      </c>
      <c r="W67" s="52">
        <v>132290</v>
      </c>
      <c r="X67" s="52">
        <v>148301</v>
      </c>
      <c r="Y67" s="52">
        <v>225435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167799</v>
      </c>
      <c r="K69" s="52">
        <v>358146</v>
      </c>
      <c r="L69" s="52">
        <v>599198</v>
      </c>
      <c r="M69" s="52">
        <v>609537</v>
      </c>
      <c r="N69" s="52">
        <v>1055021</v>
      </c>
      <c r="O69" s="52">
        <v>1039370</v>
      </c>
      <c r="P69" s="52">
        <v>844956</v>
      </c>
      <c r="Q69" s="52">
        <v>1591693</v>
      </c>
      <c r="R69" s="52">
        <v>1771512</v>
      </c>
      <c r="S69" s="52">
        <v>1869975</v>
      </c>
      <c r="T69" s="52">
        <v>1690508</v>
      </c>
      <c r="U69" s="52">
        <v>1459515</v>
      </c>
      <c r="V69" s="52">
        <v>1296257</v>
      </c>
      <c r="W69" s="52">
        <v>1787694</v>
      </c>
      <c r="X69" s="52">
        <v>1151645</v>
      </c>
      <c r="Y69" s="52">
        <v>422557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1793</v>
      </c>
      <c r="K70" s="52">
        <v>6506</v>
      </c>
      <c r="L70" s="52">
        <v>2948</v>
      </c>
      <c r="M70" s="52">
        <v>0</v>
      </c>
      <c r="N70" s="52">
        <v>13422</v>
      </c>
      <c r="O70" s="52">
        <v>11665</v>
      </c>
      <c r="P70" s="52">
        <v>36075</v>
      </c>
      <c r="Q70" s="52">
        <v>25175</v>
      </c>
      <c r="R70" s="52">
        <v>35008</v>
      </c>
      <c r="S70" s="52">
        <v>4737</v>
      </c>
      <c r="T70" s="52">
        <v>47046</v>
      </c>
      <c r="U70" s="52">
        <v>21822</v>
      </c>
      <c r="V70" s="52">
        <v>13571</v>
      </c>
      <c r="W70" s="52">
        <v>44175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12772</v>
      </c>
      <c r="U73" s="52">
        <v>18500</v>
      </c>
      <c r="V73" s="52">
        <v>112855</v>
      </c>
      <c r="W73" s="52">
        <v>0</v>
      </c>
      <c r="X73" s="52">
        <v>27799</v>
      </c>
      <c r="Y73" s="52">
        <v>109413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32990</v>
      </c>
      <c r="U74" s="52">
        <v>82881</v>
      </c>
      <c r="V74" s="52">
        <v>185685</v>
      </c>
      <c r="W74" s="52">
        <v>0</v>
      </c>
      <c r="X74" s="52">
        <v>50520</v>
      </c>
      <c r="Y74" s="52">
        <v>169973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48249</v>
      </c>
      <c r="S78" s="52">
        <v>121144</v>
      </c>
      <c r="T78" s="52">
        <v>188582</v>
      </c>
      <c r="U78" s="52">
        <v>234462</v>
      </c>
      <c r="V78" s="52">
        <v>203037</v>
      </c>
      <c r="W78" s="52">
        <v>174669</v>
      </c>
      <c r="X78" s="52">
        <v>59918</v>
      </c>
      <c r="Y78" s="52">
        <v>112818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1090268</v>
      </c>
      <c r="S79" s="36">
        <v>1840917</v>
      </c>
      <c r="T79" s="36">
        <v>2268026</v>
      </c>
      <c r="U79" s="36">
        <v>2192548</v>
      </c>
      <c r="V79" s="36">
        <v>2575600</v>
      </c>
      <c r="W79" s="36">
        <v>2595523</v>
      </c>
      <c r="X79" s="36">
        <v>2682729</v>
      </c>
      <c r="Y79" s="36">
        <v>2394224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109010</v>
      </c>
      <c r="K83" s="52">
        <v>135742</v>
      </c>
      <c r="L83" s="52">
        <v>261259</v>
      </c>
      <c r="M83" s="52">
        <v>274493</v>
      </c>
      <c r="N83" s="52">
        <v>352642</v>
      </c>
      <c r="O83" s="52">
        <v>284866</v>
      </c>
      <c r="P83" s="52">
        <v>0</v>
      </c>
      <c r="Q83" s="52">
        <v>6204</v>
      </c>
      <c r="R83" s="52">
        <v>160398</v>
      </c>
      <c r="S83" s="52">
        <v>529517</v>
      </c>
      <c r="T83" s="52">
        <v>684707</v>
      </c>
      <c r="U83" s="52">
        <v>716132</v>
      </c>
      <c r="V83" s="52">
        <v>759801</v>
      </c>
      <c r="W83" s="52">
        <v>953557</v>
      </c>
      <c r="X83" s="52">
        <v>798137</v>
      </c>
      <c r="Y83" s="52">
        <v>385293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1194</v>
      </c>
      <c r="S86" s="52">
        <v>6935</v>
      </c>
      <c r="T86" s="52">
        <v>23819</v>
      </c>
      <c r="U86" s="52">
        <v>41962</v>
      </c>
      <c r="V86" s="52">
        <v>55484</v>
      </c>
      <c r="W86" s="52">
        <v>59164</v>
      </c>
      <c r="X86" s="52">
        <v>77678</v>
      </c>
      <c r="Y86" s="52">
        <v>124809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28445</v>
      </c>
      <c r="K88" s="52">
        <v>36731</v>
      </c>
      <c r="L88" s="52">
        <v>62277</v>
      </c>
      <c r="M88" s="52">
        <v>89204</v>
      </c>
      <c r="N88" s="52">
        <v>154766</v>
      </c>
      <c r="O88" s="52">
        <v>268009</v>
      </c>
      <c r="P88" s="52">
        <v>47702</v>
      </c>
      <c r="Q88" s="52">
        <v>80229</v>
      </c>
      <c r="R88" s="52">
        <v>184397</v>
      </c>
      <c r="S88" s="52">
        <v>225683</v>
      </c>
      <c r="T88" s="52">
        <v>315561</v>
      </c>
      <c r="U88" s="52">
        <v>343830</v>
      </c>
      <c r="V88" s="52">
        <v>509627</v>
      </c>
      <c r="W88" s="52">
        <v>450866</v>
      </c>
      <c r="X88" s="52">
        <v>439379</v>
      </c>
      <c r="Y88" s="52">
        <v>470344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289</v>
      </c>
      <c r="K89" s="52">
        <v>324</v>
      </c>
      <c r="L89" s="52">
        <v>592</v>
      </c>
      <c r="M89" s="52">
        <v>812</v>
      </c>
      <c r="N89" s="52">
        <v>741</v>
      </c>
      <c r="O89" s="52">
        <v>3294</v>
      </c>
      <c r="P89" s="52">
        <v>2971</v>
      </c>
      <c r="Q89" s="52">
        <v>982</v>
      </c>
      <c r="R89" s="52">
        <v>0</v>
      </c>
      <c r="S89" s="52">
        <v>0</v>
      </c>
      <c r="T89" s="52">
        <v>12661</v>
      </c>
      <c r="U89" s="52">
        <v>644</v>
      </c>
      <c r="V89" s="52">
        <v>6556</v>
      </c>
      <c r="W89" s="52">
        <v>10288</v>
      </c>
      <c r="X89" s="52">
        <v>5579</v>
      </c>
      <c r="Y89" s="52">
        <v>3994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3619</v>
      </c>
      <c r="S92" s="52">
        <v>28423</v>
      </c>
      <c r="T92" s="52">
        <v>58768</v>
      </c>
      <c r="U92" s="52">
        <v>48190</v>
      </c>
      <c r="V92" s="52">
        <v>28571</v>
      </c>
      <c r="W92" s="52">
        <v>30295</v>
      </c>
      <c r="X92" s="52">
        <v>22226</v>
      </c>
      <c r="Y92" s="52">
        <v>1921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137</v>
      </c>
      <c r="S93" s="52">
        <v>0</v>
      </c>
      <c r="T93" s="52">
        <v>1383</v>
      </c>
      <c r="U93" s="52">
        <v>509</v>
      </c>
      <c r="V93" s="52">
        <v>702</v>
      </c>
      <c r="W93" s="52">
        <v>0</v>
      </c>
      <c r="X93" s="52">
        <v>347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6293</v>
      </c>
      <c r="S96" s="52">
        <v>76624</v>
      </c>
      <c r="T96" s="52">
        <v>95806</v>
      </c>
      <c r="U96" s="52">
        <v>79387</v>
      </c>
      <c r="V96" s="52">
        <v>109427</v>
      </c>
      <c r="W96" s="52">
        <v>0</v>
      </c>
      <c r="X96" s="52">
        <v>152841</v>
      </c>
      <c r="Y96" s="52">
        <v>33660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34603</v>
      </c>
      <c r="S97" s="52">
        <v>206783</v>
      </c>
      <c r="T97" s="52">
        <v>247543</v>
      </c>
      <c r="U97" s="52">
        <v>355620</v>
      </c>
      <c r="V97" s="52">
        <v>180057</v>
      </c>
      <c r="W97" s="52">
        <v>521208</v>
      </c>
      <c r="X97" s="52">
        <v>277738</v>
      </c>
      <c r="Y97" s="52">
        <v>52300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210818</v>
      </c>
      <c r="S103" s="36">
        <v>557819</v>
      </c>
      <c r="T103" s="36">
        <v>838210</v>
      </c>
      <c r="U103" s="36">
        <v>927820</v>
      </c>
      <c r="V103" s="36">
        <v>996287</v>
      </c>
      <c r="W103" s="36">
        <v>1163623</v>
      </c>
      <c r="X103" s="36">
        <v>1004197</v>
      </c>
      <c r="Y103" s="36">
        <v>712984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331</v>
      </c>
      <c r="K107" s="52">
        <v>1064</v>
      </c>
      <c r="L107" s="52">
        <v>2038</v>
      </c>
      <c r="M107" s="52">
        <v>2308</v>
      </c>
      <c r="N107" s="52">
        <v>2233</v>
      </c>
      <c r="O107" s="52">
        <v>1321</v>
      </c>
      <c r="P107" s="52">
        <v>2352</v>
      </c>
      <c r="Q107" s="52">
        <v>2699</v>
      </c>
      <c r="R107" s="52">
        <v>2078</v>
      </c>
      <c r="S107" s="52">
        <v>960</v>
      </c>
      <c r="T107" s="52">
        <v>1742</v>
      </c>
      <c r="U107" s="52">
        <v>2150</v>
      </c>
      <c r="V107" s="52">
        <v>3588</v>
      </c>
      <c r="W107" s="52">
        <v>5743</v>
      </c>
      <c r="X107" s="52">
        <v>6434</v>
      </c>
      <c r="Y107" s="52">
        <v>4660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72</v>
      </c>
      <c r="S110" s="52">
        <v>127</v>
      </c>
      <c r="T110" s="52">
        <v>111</v>
      </c>
      <c r="U110" s="52">
        <v>113</v>
      </c>
      <c r="V110" s="52">
        <v>178</v>
      </c>
      <c r="W110" s="52">
        <v>244</v>
      </c>
      <c r="X110" s="52">
        <v>448</v>
      </c>
      <c r="Y110" s="52">
        <v>927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58</v>
      </c>
      <c r="K112" s="52">
        <v>228</v>
      </c>
      <c r="L112" s="52">
        <v>482</v>
      </c>
      <c r="M112" s="52">
        <v>594</v>
      </c>
      <c r="N112" s="52">
        <v>796</v>
      </c>
      <c r="O112" s="52">
        <v>656</v>
      </c>
      <c r="P112" s="52">
        <v>937</v>
      </c>
      <c r="Q112" s="52">
        <v>1079</v>
      </c>
      <c r="R112" s="52">
        <v>513</v>
      </c>
      <c r="S112" s="52">
        <v>731</v>
      </c>
      <c r="T112" s="52">
        <v>973</v>
      </c>
      <c r="U112" s="52">
        <v>1221</v>
      </c>
      <c r="V112" s="52">
        <v>1297</v>
      </c>
      <c r="W112" s="52">
        <v>1737</v>
      </c>
      <c r="X112" s="52">
        <v>2652</v>
      </c>
      <c r="Y112" s="52">
        <v>2161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1</v>
      </c>
      <c r="K113" s="52">
        <v>3</v>
      </c>
      <c r="L113" s="52">
        <v>5</v>
      </c>
      <c r="M113" s="52">
        <v>6</v>
      </c>
      <c r="N113" s="52">
        <v>12</v>
      </c>
      <c r="O113" s="52">
        <v>5</v>
      </c>
      <c r="P113" s="52">
        <v>32</v>
      </c>
      <c r="Q113" s="52">
        <v>17</v>
      </c>
      <c r="R113" s="52">
        <v>41</v>
      </c>
      <c r="S113" s="52">
        <v>0</v>
      </c>
      <c r="T113" s="52">
        <v>0</v>
      </c>
      <c r="U113" s="52">
        <v>0</v>
      </c>
      <c r="V113" s="52">
        <v>0</v>
      </c>
      <c r="W113" s="52">
        <v>83</v>
      </c>
      <c r="X113" s="52">
        <v>0</v>
      </c>
      <c r="Y113" s="52">
        <v>42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157</v>
      </c>
      <c r="S116" s="52">
        <v>337</v>
      </c>
      <c r="T116" s="52">
        <v>587</v>
      </c>
      <c r="U116" s="52">
        <v>431</v>
      </c>
      <c r="V116" s="52">
        <v>1375</v>
      </c>
      <c r="W116" s="52">
        <v>0</v>
      </c>
      <c r="X116" s="52">
        <v>1951</v>
      </c>
      <c r="Y116" s="52">
        <v>1637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886</v>
      </c>
      <c r="S117" s="52">
        <v>883</v>
      </c>
      <c r="T117" s="52">
        <v>1491</v>
      </c>
      <c r="U117" s="52">
        <v>1917</v>
      </c>
      <c r="V117" s="52">
        <v>2278</v>
      </c>
      <c r="W117" s="52">
        <v>5316</v>
      </c>
      <c r="X117" s="52">
        <v>3549</v>
      </c>
      <c r="Y117" s="52">
        <v>2544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1640</v>
      </c>
      <c r="S122" s="36">
        <v>2426</v>
      </c>
      <c r="T122" s="36">
        <v>3818</v>
      </c>
      <c r="U122" s="36">
        <v>4367</v>
      </c>
      <c r="V122" s="36">
        <v>5667</v>
      </c>
      <c r="W122" s="36">
        <v>7768</v>
      </c>
      <c r="X122" s="36">
        <v>8910</v>
      </c>
      <c r="Y122" s="36">
        <v>7105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43066</v>
      </c>
      <c r="K126" s="52">
        <v>138058</v>
      </c>
      <c r="L126" s="52">
        <v>150340</v>
      </c>
      <c r="M126" s="52">
        <v>238951</v>
      </c>
      <c r="N126" s="52">
        <v>369492</v>
      </c>
      <c r="O126" s="52">
        <v>379793</v>
      </c>
      <c r="P126" s="52">
        <v>297316</v>
      </c>
      <c r="Q126" s="52">
        <v>451180</v>
      </c>
      <c r="R126" s="52">
        <v>335175</v>
      </c>
      <c r="S126" s="52">
        <v>281002</v>
      </c>
      <c r="T126" s="52">
        <v>56219</v>
      </c>
      <c r="U126" s="52">
        <v>199537</v>
      </c>
      <c r="V126" s="52">
        <v>198773</v>
      </c>
      <c r="W126" s="52">
        <v>237663</v>
      </c>
      <c r="X126" s="52">
        <v>170164</v>
      </c>
      <c r="Y126" s="52">
        <v>358877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11172</v>
      </c>
      <c r="S129" s="52">
        <v>20885</v>
      </c>
      <c r="T129" s="52">
        <v>19739</v>
      </c>
      <c r="U129" s="52">
        <v>14117</v>
      </c>
      <c r="V129" s="52">
        <v>13886</v>
      </c>
      <c r="W129" s="52">
        <v>18791</v>
      </c>
      <c r="X129" s="52">
        <v>23154</v>
      </c>
      <c r="Y129" s="52">
        <v>48752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15587</v>
      </c>
      <c r="K131" s="52">
        <v>43143</v>
      </c>
      <c r="L131" s="52">
        <v>50116</v>
      </c>
      <c r="M131" s="52">
        <v>77369</v>
      </c>
      <c r="N131" s="52">
        <v>110127</v>
      </c>
      <c r="O131" s="52">
        <v>118989</v>
      </c>
      <c r="P131" s="52">
        <v>40279</v>
      </c>
      <c r="Q131" s="52">
        <v>101089</v>
      </c>
      <c r="R131" s="52">
        <v>126678</v>
      </c>
      <c r="S131" s="52">
        <v>137793</v>
      </c>
      <c r="T131" s="52">
        <v>157150</v>
      </c>
      <c r="U131" s="52">
        <v>163337</v>
      </c>
      <c r="V131" s="52">
        <v>172382</v>
      </c>
      <c r="W131" s="52">
        <v>234555</v>
      </c>
      <c r="X131" s="52">
        <v>148506</v>
      </c>
      <c r="Y131" s="52">
        <v>152288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127</v>
      </c>
      <c r="K132" s="52">
        <v>582</v>
      </c>
      <c r="L132" s="52">
        <v>263</v>
      </c>
      <c r="M132" s="52">
        <v>732</v>
      </c>
      <c r="N132" s="52">
        <v>250</v>
      </c>
      <c r="O132" s="52">
        <v>1474</v>
      </c>
      <c r="P132" s="52">
        <v>3510</v>
      </c>
      <c r="Q132" s="52">
        <v>2151</v>
      </c>
      <c r="R132" s="52">
        <v>3346</v>
      </c>
      <c r="S132" s="52">
        <v>1442</v>
      </c>
      <c r="T132" s="52">
        <v>0</v>
      </c>
      <c r="U132" s="52">
        <v>5401</v>
      </c>
      <c r="V132" s="52">
        <v>2027</v>
      </c>
      <c r="W132" s="52">
        <v>6204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17984</v>
      </c>
      <c r="S135" s="52">
        <v>51892</v>
      </c>
      <c r="T135" s="52">
        <v>39594</v>
      </c>
      <c r="U135" s="52">
        <v>44642</v>
      </c>
      <c r="V135" s="52">
        <v>108383</v>
      </c>
      <c r="W135" s="52">
        <v>0</v>
      </c>
      <c r="X135" s="52">
        <v>119949</v>
      </c>
      <c r="Y135" s="52">
        <v>179268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98915</v>
      </c>
      <c r="S136" s="52">
        <v>140029</v>
      </c>
      <c r="T136" s="52">
        <v>102325</v>
      </c>
      <c r="U136" s="52">
        <v>199952</v>
      </c>
      <c r="V136" s="52">
        <v>178325</v>
      </c>
      <c r="W136" s="52">
        <v>251019</v>
      </c>
      <c r="X136" s="52">
        <v>217925</v>
      </c>
      <c r="Y136" s="52">
        <v>278507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225757</v>
      </c>
      <c r="S141" s="36">
        <v>386911</v>
      </c>
      <c r="T141" s="36">
        <v>325873</v>
      </c>
      <c r="U141" s="36">
        <v>536505</v>
      </c>
      <c r="V141" s="36">
        <v>589038</v>
      </c>
      <c r="W141" s="36">
        <v>614379</v>
      </c>
      <c r="X141" s="36">
        <v>522616</v>
      </c>
      <c r="Y141" s="36">
        <v>704527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24171</v>
      </c>
      <c r="K145" s="52">
        <v>58718</v>
      </c>
      <c r="L145" s="52">
        <v>71004</v>
      </c>
      <c r="M145" s="52">
        <v>113136</v>
      </c>
      <c r="N145" s="52">
        <v>113320</v>
      </c>
      <c r="O145" s="52">
        <v>136511</v>
      </c>
      <c r="P145" s="52">
        <v>205594</v>
      </c>
      <c r="Q145" s="52">
        <v>173450</v>
      </c>
      <c r="R145" s="52">
        <v>178713</v>
      </c>
      <c r="S145" s="52">
        <v>198380</v>
      </c>
      <c r="T145" s="52">
        <v>225120</v>
      </c>
      <c r="U145" s="52">
        <v>212123</v>
      </c>
      <c r="V145" s="52">
        <v>267274</v>
      </c>
      <c r="W145" s="52">
        <v>372101</v>
      </c>
      <c r="X145" s="52">
        <v>489255</v>
      </c>
      <c r="Y145" s="52">
        <v>579280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25597</v>
      </c>
      <c r="S147" s="52">
        <v>40801</v>
      </c>
      <c r="T147" s="52">
        <v>50990</v>
      </c>
      <c r="U147" s="52">
        <v>60482</v>
      </c>
      <c r="V147" s="52">
        <v>74876</v>
      </c>
      <c r="W147" s="52">
        <v>76950</v>
      </c>
      <c r="X147" s="52">
        <v>132394</v>
      </c>
      <c r="Y147" s="52">
        <v>243282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9116</v>
      </c>
      <c r="S149" s="52">
        <v>19430</v>
      </c>
      <c r="T149" s="52">
        <v>43214</v>
      </c>
      <c r="U149" s="52">
        <v>33835</v>
      </c>
      <c r="V149" s="52">
        <v>37602</v>
      </c>
      <c r="W149" s="52">
        <v>30519</v>
      </c>
      <c r="X149" s="52">
        <v>34271</v>
      </c>
      <c r="Y149" s="52">
        <v>17122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351</v>
      </c>
      <c r="S150" s="52">
        <v>0</v>
      </c>
      <c r="T150" s="52">
        <v>1018</v>
      </c>
      <c r="U150" s="52">
        <v>359</v>
      </c>
      <c r="V150" s="52">
        <v>919</v>
      </c>
      <c r="W150" s="52">
        <v>0</v>
      </c>
      <c r="X150" s="52">
        <v>532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15859</v>
      </c>
      <c r="S153" s="52">
        <v>52372</v>
      </c>
      <c r="T153" s="52">
        <v>70444</v>
      </c>
      <c r="U153" s="52">
        <v>55724</v>
      </c>
      <c r="V153" s="52">
        <v>143985</v>
      </c>
      <c r="W153" s="52">
        <v>0</v>
      </c>
      <c r="X153" s="52">
        <v>235668</v>
      </c>
      <c r="Y153" s="52">
        <v>299829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87210</v>
      </c>
      <c r="S154" s="52">
        <v>141318</v>
      </c>
      <c r="T154" s="52">
        <v>181991</v>
      </c>
      <c r="U154" s="52">
        <v>249570</v>
      </c>
      <c r="V154" s="52">
        <v>236897</v>
      </c>
      <c r="W154" s="52">
        <v>524956</v>
      </c>
      <c r="X154" s="52">
        <v>428230</v>
      </c>
      <c r="Y154" s="52">
        <v>465809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112527</v>
      </c>
      <c r="S159" s="36">
        <v>213108</v>
      </c>
      <c r="T159" s="36">
        <v>296665</v>
      </c>
      <c r="U159" s="36">
        <v>339469</v>
      </c>
      <c r="V159" s="36">
        <v>419425</v>
      </c>
      <c r="W159" s="36">
        <v>555495</v>
      </c>
      <c r="X159" s="36">
        <v>698685</v>
      </c>
      <c r="Y159" s="36">
        <v>782776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1651</v>
      </c>
      <c r="K163" s="52">
        <v>4143</v>
      </c>
      <c r="L163" s="52">
        <v>5541</v>
      </c>
      <c r="M163" s="52">
        <v>7939</v>
      </c>
      <c r="N163" s="52">
        <v>9685</v>
      </c>
      <c r="O163" s="52">
        <v>10000</v>
      </c>
      <c r="P163" s="52">
        <v>3433</v>
      </c>
      <c r="Q163" s="52">
        <v>6377</v>
      </c>
      <c r="R163" s="52">
        <v>8247</v>
      </c>
      <c r="S163" s="52">
        <v>11880</v>
      </c>
      <c r="T163" s="52">
        <v>6397</v>
      </c>
      <c r="U163" s="52">
        <v>343</v>
      </c>
      <c r="V163" s="52">
        <v>1325</v>
      </c>
      <c r="W163" s="52">
        <v>4839</v>
      </c>
      <c r="X163" s="52">
        <v>9746</v>
      </c>
      <c r="Y163" s="52">
        <v>10552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642</v>
      </c>
      <c r="S165" s="52">
        <v>1514</v>
      </c>
      <c r="T165" s="52">
        <v>2034</v>
      </c>
      <c r="U165" s="52">
        <v>1916</v>
      </c>
      <c r="V165" s="52">
        <v>1113</v>
      </c>
      <c r="W165" s="52">
        <v>755</v>
      </c>
      <c r="X165" s="52">
        <v>1877</v>
      </c>
      <c r="Y165" s="52">
        <v>4072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515</v>
      </c>
      <c r="S167" s="52">
        <v>1260</v>
      </c>
      <c r="T167" s="52">
        <v>1951</v>
      </c>
      <c r="U167" s="52">
        <v>977</v>
      </c>
      <c r="V167" s="52">
        <v>956</v>
      </c>
      <c r="W167" s="52">
        <v>712</v>
      </c>
      <c r="X167" s="52">
        <v>820</v>
      </c>
      <c r="Y167" s="52">
        <v>395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18</v>
      </c>
      <c r="S168" s="52">
        <v>0</v>
      </c>
      <c r="T168" s="52">
        <v>44</v>
      </c>
      <c r="U168" s="52">
        <v>9</v>
      </c>
      <c r="V168" s="52">
        <v>19</v>
      </c>
      <c r="W168" s="52">
        <v>0</v>
      </c>
      <c r="X168" s="52">
        <v>7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897</v>
      </c>
      <c r="S171" s="52">
        <v>3389</v>
      </c>
      <c r="T171" s="52">
        <v>3163</v>
      </c>
      <c r="U171" s="52">
        <v>1606</v>
      </c>
      <c r="V171" s="52">
        <v>3628</v>
      </c>
      <c r="W171" s="52">
        <v>0</v>
      </c>
      <c r="X171" s="52">
        <v>5628</v>
      </c>
      <c r="Y171" s="52">
        <v>7129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4951</v>
      </c>
      <c r="S172" s="52">
        <v>9125</v>
      </c>
      <c r="T172" s="52">
        <v>8151</v>
      </c>
      <c r="U172" s="52">
        <v>7159</v>
      </c>
      <c r="V172" s="52">
        <v>5953</v>
      </c>
      <c r="W172" s="52">
        <v>12328</v>
      </c>
      <c r="X172" s="52">
        <v>10222</v>
      </c>
      <c r="Y172" s="52">
        <v>11086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6387</v>
      </c>
      <c r="S177" s="36">
        <v>13764</v>
      </c>
      <c r="T177" s="36">
        <v>13286</v>
      </c>
      <c r="U177" s="36">
        <v>9724</v>
      </c>
      <c r="V177" s="36">
        <v>10544</v>
      </c>
      <c r="W177" s="36">
        <v>13086</v>
      </c>
      <c r="X177" s="36">
        <v>16681</v>
      </c>
      <c r="Y177" s="36">
        <v>18626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1125.5842313262008</v>
      </c>
      <c r="C3" s="117">
        <f t="shared" si="0"/>
        <v>1091.0184162611488</v>
      </c>
      <c r="D3" s="117">
        <f t="shared" si="0"/>
        <v>922.45250928447592</v>
      </c>
      <c r="E3" s="117">
        <f t="shared" si="0"/>
        <v>927.42740728652439</v>
      </c>
      <c r="F3" s="117">
        <f t="shared" si="0"/>
        <v>790.98412437338379</v>
      </c>
      <c r="G3" s="117">
        <f t="shared" si="0"/>
        <v>790.4165796872918</v>
      </c>
      <c r="H3" s="117">
        <f t="shared" si="0"/>
        <v>868.34203978305413</v>
      </c>
      <c r="I3" s="117">
        <f t="shared" si="0"/>
        <v>917.7086473661725</v>
      </c>
      <c r="J3" s="117">
        <f t="shared" si="0"/>
        <v>849.8239251305157</v>
      </c>
      <c r="K3" s="117">
        <f t="shared" si="0"/>
        <v>846.63367441850801</v>
      </c>
      <c r="L3" s="117">
        <f t="shared" si="0"/>
        <v>1220.896595161707</v>
      </c>
      <c r="M3" s="117">
        <f t="shared" si="0"/>
        <v>1103.3322488862743</v>
      </c>
      <c r="N3" s="117">
        <f t="shared" si="0"/>
        <v>962.98544590129143</v>
      </c>
      <c r="O3" s="117">
        <f t="shared" si="0"/>
        <v>882.64089783611098</v>
      </c>
      <c r="P3" s="117">
        <f t="shared" si="0"/>
        <v>735.53142944672334</v>
      </c>
      <c r="Q3" s="117">
        <f t="shared" si="0"/>
        <v>753.36099857670933</v>
      </c>
      <c r="R3" s="117">
        <f t="shared" ref="R3:V3" si="1">R4+R7+R9+R19</f>
        <v>661.4866248443293</v>
      </c>
      <c r="S3" s="117">
        <f t="shared" si="1"/>
        <v>636.73500484121598</v>
      </c>
      <c r="T3" s="117">
        <f t="shared" si="1"/>
        <v>619.59457362336695</v>
      </c>
      <c r="U3" s="117">
        <f t="shared" si="1"/>
        <v>446.7671635027973</v>
      </c>
      <c r="V3" s="117">
        <f t="shared" si="1"/>
        <v>403.24341690954134</v>
      </c>
      <c r="W3" s="117">
        <f t="shared" ref="W3:Y3" si="2">W4+W7+W9+W19</f>
        <v>434.13984074886702</v>
      </c>
      <c r="X3" s="117">
        <f t="shared" si="2"/>
        <v>389.29086354107812</v>
      </c>
      <c r="Y3" s="117">
        <f t="shared" si="2"/>
        <v>390.73986634007139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924.60819188615596</v>
      </c>
      <c r="C4" s="122">
        <f t="shared" si="3"/>
        <v>898.28462054727322</v>
      </c>
      <c r="D4" s="122">
        <f t="shared" si="3"/>
        <v>735.30011433796199</v>
      </c>
      <c r="E4" s="122">
        <f t="shared" si="3"/>
        <v>745.7194677770791</v>
      </c>
      <c r="F4" s="122">
        <f t="shared" si="3"/>
        <v>602.8594682727919</v>
      </c>
      <c r="G4" s="122">
        <f t="shared" si="3"/>
        <v>607.59157191443626</v>
      </c>
      <c r="H4" s="122">
        <f t="shared" si="3"/>
        <v>683.8729343719275</v>
      </c>
      <c r="I4" s="122">
        <f t="shared" si="3"/>
        <v>722.02936122457231</v>
      </c>
      <c r="J4" s="122">
        <f t="shared" si="3"/>
        <v>655.81428804621032</v>
      </c>
      <c r="K4" s="122">
        <f t="shared" si="3"/>
        <v>638.80916066456393</v>
      </c>
      <c r="L4" s="122">
        <f t="shared" si="3"/>
        <v>998.35781220896001</v>
      </c>
      <c r="M4" s="122">
        <f t="shared" si="3"/>
        <v>871.16198924526987</v>
      </c>
      <c r="N4" s="122">
        <f t="shared" si="3"/>
        <v>747.45942411495548</v>
      </c>
      <c r="O4" s="122">
        <f t="shared" si="3"/>
        <v>695.92618985644231</v>
      </c>
      <c r="P4" s="122">
        <f t="shared" si="3"/>
        <v>576.3114597644751</v>
      </c>
      <c r="Q4" s="122">
        <f t="shared" si="3"/>
        <v>604.50269813752595</v>
      </c>
      <c r="R4" s="122">
        <f t="shared" ref="R4:V4" si="4">SUM(R5:R6)</f>
        <v>522.75870114137831</v>
      </c>
      <c r="S4" s="122">
        <f t="shared" si="4"/>
        <v>503.41390462513448</v>
      </c>
      <c r="T4" s="122">
        <f t="shared" si="4"/>
        <v>495.45821389772965</v>
      </c>
      <c r="U4" s="122">
        <f t="shared" si="4"/>
        <v>347.45349192434452</v>
      </c>
      <c r="V4" s="122">
        <f t="shared" si="4"/>
        <v>317.59357039217593</v>
      </c>
      <c r="W4" s="122">
        <f t="shared" ref="W4:Y4" si="5">SUM(W5:W6)</f>
        <v>350.19882019648651</v>
      </c>
      <c r="X4" s="122">
        <f t="shared" si="5"/>
        <v>299.99168661970117</v>
      </c>
      <c r="Y4" s="122">
        <f t="shared" si="5"/>
        <v>313.45895993917026</v>
      </c>
      <c r="DA4" s="130" t="s">
        <v>1573</v>
      </c>
    </row>
    <row r="5" spans="1:105" ht="12" customHeight="1" x14ac:dyDescent="0.25">
      <c r="A5" s="97" t="s">
        <v>51</v>
      </c>
      <c r="B5" s="98">
        <v>918.35425623387778</v>
      </c>
      <c r="C5" s="98">
        <v>892.27291487532239</v>
      </c>
      <c r="D5" s="98">
        <v>730.45356835769553</v>
      </c>
      <c r="E5" s="98">
        <v>740.90472914875306</v>
      </c>
      <c r="F5" s="98">
        <v>598.9794496990545</v>
      </c>
      <c r="G5" s="98">
        <v>603.70395528804795</v>
      </c>
      <c r="H5" s="98">
        <v>679.55829750644898</v>
      </c>
      <c r="I5" s="98">
        <v>717.50730868443679</v>
      </c>
      <c r="J5" s="98">
        <v>651.70541702493574</v>
      </c>
      <c r="K5" s="98">
        <v>634.81289767841781</v>
      </c>
      <c r="L5" s="98">
        <v>992.14153052450547</v>
      </c>
      <c r="M5" s="98">
        <v>865.78306104901071</v>
      </c>
      <c r="N5" s="98">
        <v>742.84488392089406</v>
      </c>
      <c r="O5" s="98">
        <v>691.63147033533994</v>
      </c>
      <c r="P5" s="98">
        <v>572.76491831470321</v>
      </c>
      <c r="Q5" s="98">
        <v>600.78486672398913</v>
      </c>
      <c r="R5" s="98">
        <v>519.57970765262269</v>
      </c>
      <c r="S5" s="98">
        <v>500.37652622527958</v>
      </c>
      <c r="T5" s="98">
        <v>492.47523645743752</v>
      </c>
      <c r="U5" s="98">
        <v>345.38830610490106</v>
      </c>
      <c r="V5" s="98">
        <v>315.70593293207219</v>
      </c>
      <c r="W5" s="98">
        <v>348.11298366294045</v>
      </c>
      <c r="X5" s="98">
        <v>298.14660361135003</v>
      </c>
      <c r="Y5" s="98">
        <v>311.48366294067068</v>
      </c>
      <c r="DA5" s="63" t="s">
        <v>1574</v>
      </c>
    </row>
    <row r="6" spans="1:105" ht="12" customHeight="1" x14ac:dyDescent="0.25">
      <c r="A6" s="97" t="s">
        <v>53</v>
      </c>
      <c r="B6" s="98">
        <v>6.2539356522782157</v>
      </c>
      <c r="C6" s="98">
        <v>6.0117056719508426</v>
      </c>
      <c r="D6" s="98">
        <v>4.8465459802664359</v>
      </c>
      <c r="E6" s="98">
        <v>4.8147386283259985</v>
      </c>
      <c r="F6" s="98">
        <v>3.880018573737436</v>
      </c>
      <c r="G6" s="98">
        <v>3.8876166263882777</v>
      </c>
      <c r="H6" s="98">
        <v>4.3146368654784748</v>
      </c>
      <c r="I6" s="98">
        <v>4.5220525401355518</v>
      </c>
      <c r="J6" s="98">
        <v>4.1088710212746005</v>
      </c>
      <c r="K6" s="98">
        <v>3.9962629861461125</v>
      </c>
      <c r="L6" s="98">
        <v>6.2162816844545539</v>
      </c>
      <c r="M6" s="98">
        <v>5.3789281962591291</v>
      </c>
      <c r="N6" s="98">
        <v>4.6145401940613766</v>
      </c>
      <c r="O6" s="98">
        <v>4.2947195211023095</v>
      </c>
      <c r="P6" s="98">
        <v>3.5465414497718526</v>
      </c>
      <c r="Q6" s="98">
        <v>3.7178314135367732</v>
      </c>
      <c r="R6" s="98">
        <v>3.1789934887556046</v>
      </c>
      <c r="S6" s="98">
        <v>3.0373783998548776</v>
      </c>
      <c r="T6" s="98">
        <v>2.9829774402921201</v>
      </c>
      <c r="U6" s="98">
        <v>2.0651858194434372</v>
      </c>
      <c r="V6" s="98">
        <v>1.8876374601037709</v>
      </c>
      <c r="W6" s="98">
        <v>2.0858365335460638</v>
      </c>
      <c r="X6" s="98">
        <v>1.845083008351124</v>
      </c>
      <c r="Y6" s="98">
        <v>1.9752969984995565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0.95910663567582632</v>
      </c>
      <c r="C7" s="122">
        <f t="shared" si="6"/>
        <v>0.95152926432845641</v>
      </c>
      <c r="D7" s="122">
        <f t="shared" si="6"/>
        <v>0.93676750849345303</v>
      </c>
      <c r="E7" s="122">
        <f t="shared" si="6"/>
        <v>1.5954281535248778</v>
      </c>
      <c r="F7" s="122">
        <f t="shared" si="6"/>
        <v>0.79989266705527928</v>
      </c>
      <c r="G7" s="122">
        <f t="shared" si="6"/>
        <v>0.83262400323938324</v>
      </c>
      <c r="H7" s="122">
        <f t="shared" si="6"/>
        <v>1.3409319444056589</v>
      </c>
      <c r="I7" s="122">
        <f t="shared" si="6"/>
        <v>1.1158120410969357</v>
      </c>
      <c r="J7" s="122">
        <f t="shared" si="6"/>
        <v>1.32751067414693</v>
      </c>
      <c r="K7" s="122">
        <f t="shared" si="6"/>
        <v>1.4820283162075798</v>
      </c>
      <c r="L7" s="122">
        <f t="shared" si="6"/>
        <v>1.9146346797656708</v>
      </c>
      <c r="M7" s="122">
        <f t="shared" si="6"/>
        <v>2.2370665317716107</v>
      </c>
      <c r="N7" s="122">
        <f t="shared" si="6"/>
        <v>2.3227579683080717</v>
      </c>
      <c r="O7" s="122">
        <f t="shared" si="6"/>
        <v>2.2020087503697292</v>
      </c>
      <c r="P7" s="122">
        <f t="shared" si="6"/>
        <v>1.9063988406602519</v>
      </c>
      <c r="Q7" s="122">
        <f t="shared" si="6"/>
        <v>1.5888563587556854</v>
      </c>
      <c r="R7" s="122">
        <f t="shared" si="6"/>
        <v>1.4087844496143882</v>
      </c>
      <c r="S7" s="122">
        <f t="shared" si="6"/>
        <v>1.1826702293047664</v>
      </c>
      <c r="T7" s="122">
        <f t="shared" si="6"/>
        <v>0.82654027647758654</v>
      </c>
      <c r="U7" s="122">
        <f t="shared" si="6"/>
        <v>0.56242298956776304</v>
      </c>
      <c r="V7" s="122">
        <f t="shared" si="6"/>
        <v>0.34525791167705572</v>
      </c>
      <c r="W7" s="122">
        <f t="shared" si="6"/>
        <v>0.24496236086048792</v>
      </c>
      <c r="X7" s="122">
        <f t="shared" si="6"/>
        <v>0.24949888161947001</v>
      </c>
      <c r="Y7" s="122">
        <f t="shared" si="6"/>
        <v>0.40580855719734144</v>
      </c>
      <c r="DA7" s="130" t="s">
        <v>1576</v>
      </c>
    </row>
    <row r="8" spans="1:105" ht="12" customHeight="1" x14ac:dyDescent="0.25">
      <c r="A8" s="97" t="s">
        <v>53</v>
      </c>
      <c r="B8" s="98">
        <v>0.95910663567582632</v>
      </c>
      <c r="C8" s="98">
        <v>0.95152926432845641</v>
      </c>
      <c r="D8" s="98">
        <v>0.93676750849345303</v>
      </c>
      <c r="E8" s="98">
        <v>1.5954281535248778</v>
      </c>
      <c r="F8" s="98">
        <v>0.79989266705527928</v>
      </c>
      <c r="G8" s="98">
        <v>0.83262400323938324</v>
      </c>
      <c r="H8" s="98">
        <v>1.3409319444056589</v>
      </c>
      <c r="I8" s="98">
        <v>1.1158120410969357</v>
      </c>
      <c r="J8" s="98">
        <v>1.32751067414693</v>
      </c>
      <c r="K8" s="98">
        <v>1.4820283162075798</v>
      </c>
      <c r="L8" s="98">
        <v>1.9146346797656708</v>
      </c>
      <c r="M8" s="98">
        <v>2.2370665317716107</v>
      </c>
      <c r="N8" s="98">
        <v>2.3227579683080717</v>
      </c>
      <c r="O8" s="98">
        <v>2.2020087503697292</v>
      </c>
      <c r="P8" s="98">
        <v>1.9063988406602519</v>
      </c>
      <c r="Q8" s="98">
        <v>1.5888563587556854</v>
      </c>
      <c r="R8" s="98">
        <v>1.4087844496143882</v>
      </c>
      <c r="S8" s="98">
        <v>1.1826702293047664</v>
      </c>
      <c r="T8" s="98">
        <v>0.82654027647758654</v>
      </c>
      <c r="U8" s="98">
        <v>0.56242298956776304</v>
      </c>
      <c r="V8" s="98">
        <v>0.34525791167705572</v>
      </c>
      <c r="W8" s="98">
        <v>0.24496236086048792</v>
      </c>
      <c r="X8" s="98">
        <v>0.24949888161947001</v>
      </c>
      <c r="Y8" s="98">
        <v>0.40580855719734144</v>
      </c>
      <c r="DA8" s="63" t="s">
        <v>1577</v>
      </c>
    </row>
    <row r="9" spans="1:105" ht="12" customHeight="1" x14ac:dyDescent="0.25">
      <c r="A9" s="121" t="s">
        <v>55</v>
      </c>
      <c r="B9" s="122">
        <v>144.99182177377665</v>
      </c>
      <c r="C9" s="122">
        <v>137.10491346043227</v>
      </c>
      <c r="D9" s="122">
        <v>133.46445299852195</v>
      </c>
      <c r="E9" s="122">
        <v>127.74267184508641</v>
      </c>
      <c r="F9" s="122">
        <v>134.18555069631364</v>
      </c>
      <c r="G9" s="122">
        <v>128.49809531638516</v>
      </c>
      <c r="H9" s="122">
        <v>129.29813975528563</v>
      </c>
      <c r="I9" s="122">
        <v>141.69974561559721</v>
      </c>
      <c r="J9" s="122">
        <v>139.79394191331875</v>
      </c>
      <c r="K9" s="122">
        <v>150.00015178664569</v>
      </c>
      <c r="L9" s="122">
        <v>160.28535440123613</v>
      </c>
      <c r="M9" s="122">
        <v>173.89552396165243</v>
      </c>
      <c r="N9" s="122">
        <v>158.45551448416035</v>
      </c>
      <c r="O9" s="122">
        <v>136.18445738831974</v>
      </c>
      <c r="P9" s="122">
        <v>114.65187881598474</v>
      </c>
      <c r="Q9" s="122">
        <v>108.65335717422839</v>
      </c>
      <c r="R9" s="122">
        <v>103.19896508495144</v>
      </c>
      <c r="S9" s="122">
        <v>98.820417353813724</v>
      </c>
      <c r="T9" s="122">
        <v>95.051439761465957</v>
      </c>
      <c r="U9" s="122">
        <v>75.277825438507278</v>
      </c>
      <c r="V9" s="122">
        <v>65.242950856594234</v>
      </c>
      <c r="W9" s="122">
        <v>63.876872958671498</v>
      </c>
      <c r="X9" s="122">
        <v>67.183624178672915</v>
      </c>
      <c r="Y9" s="122">
        <v>57.347833028488957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28.745000257850112</v>
      </c>
      <c r="C11" s="98">
        <v>25.264038046711907</v>
      </c>
      <c r="D11" s="98">
        <v>22.147653413667999</v>
      </c>
      <c r="E11" s="98">
        <v>17.322788734616211</v>
      </c>
      <c r="F11" s="98">
        <v>22.439104495651698</v>
      </c>
      <c r="G11" s="98">
        <v>17.915577587339019</v>
      </c>
      <c r="H11" s="98">
        <v>17.186870465624644</v>
      </c>
      <c r="I11" s="98">
        <v>13.518182610033723</v>
      </c>
      <c r="J11" s="98">
        <v>15.647867765691737</v>
      </c>
      <c r="K11" s="98">
        <v>16.345592071694156</v>
      </c>
      <c r="L11" s="98">
        <v>17.63371096432563</v>
      </c>
      <c r="M11" s="98">
        <v>19.072745814140085</v>
      </c>
      <c r="N11" s="98">
        <v>15.962445162758069</v>
      </c>
      <c r="O11" s="98">
        <v>12.469265216086841</v>
      </c>
      <c r="P11" s="98">
        <v>12.806413680730316</v>
      </c>
      <c r="Q11" s="98">
        <v>10.118896883258431</v>
      </c>
      <c r="R11" s="98">
        <v>12.180207403287019</v>
      </c>
      <c r="S11" s="98">
        <v>8.9766355118269132</v>
      </c>
      <c r="T11" s="98">
        <v>12.082771652098002</v>
      </c>
      <c r="U11" s="98">
        <v>9.1885098882225797</v>
      </c>
      <c r="V11" s="98">
        <v>8.8306516523999292</v>
      </c>
      <c r="W11" s="98">
        <v>7.0875442257727546</v>
      </c>
      <c r="X11" s="98">
        <v>6.8428837226545216</v>
      </c>
      <c r="Y11" s="98">
        <v>3.9302888809791572</v>
      </c>
      <c r="DA11" s="63" t="s">
        <v>1580</v>
      </c>
    </row>
    <row r="12" spans="1:105" ht="12" customHeight="1" x14ac:dyDescent="0.25">
      <c r="A12" s="97" t="s">
        <v>123</v>
      </c>
      <c r="B12" s="98">
        <v>4.276041810842101E-2</v>
      </c>
      <c r="C12" s="98">
        <v>4.2389900918677115E-2</v>
      </c>
      <c r="D12" s="98">
        <v>4.055594887108703E-2</v>
      </c>
      <c r="E12" s="98">
        <v>3.6059292994331915E-2</v>
      </c>
      <c r="F12" s="98">
        <v>6.7536816450134415E-2</v>
      </c>
      <c r="G12" s="98">
        <v>5.8094067942837335E-2</v>
      </c>
      <c r="H12" s="98">
        <v>7.7038135115151368E-2</v>
      </c>
      <c r="I12" s="98">
        <v>5.9842933312148613E-2</v>
      </c>
      <c r="J12" s="98">
        <v>8.8085946012604957E-2</v>
      </c>
      <c r="K12" s="98">
        <v>0.1063473725007285</v>
      </c>
      <c r="L12" s="98">
        <v>0.11687947884836142</v>
      </c>
      <c r="M12" s="98">
        <v>0.14251471719645847</v>
      </c>
      <c r="N12" s="98">
        <v>0.12136357602404071</v>
      </c>
      <c r="O12" s="98">
        <v>9.7340598201086953E-2</v>
      </c>
      <c r="P12" s="98">
        <v>0.12800123593761917</v>
      </c>
      <c r="Q12" s="98">
        <v>8.9221539523664128E-2</v>
      </c>
      <c r="R12" s="98">
        <v>0.13572856549299406</v>
      </c>
      <c r="S12" s="98">
        <v>9.3980083564279143E-2</v>
      </c>
      <c r="T12" s="98">
        <v>0.15255593977998194</v>
      </c>
      <c r="U12" s="98">
        <v>0.12044392620967656</v>
      </c>
      <c r="V12" s="98">
        <v>0.12500869070344439</v>
      </c>
      <c r="W12" s="98">
        <v>9.7776490303938729E-2</v>
      </c>
      <c r="X12" s="98">
        <v>9.0362651087673565E-2</v>
      </c>
      <c r="Y12" s="98">
        <v>5.0223470795678661E-2</v>
      </c>
      <c r="DA12" s="63" t="s">
        <v>1581</v>
      </c>
    </row>
    <row r="13" spans="1:105" ht="12" customHeight="1" x14ac:dyDescent="0.25">
      <c r="A13" s="100" t="s">
        <v>50</v>
      </c>
      <c r="B13" s="101">
        <v>2.2926872338163165E-2</v>
      </c>
      <c r="C13" s="101">
        <v>2.1717853422401148E-2</v>
      </c>
      <c r="D13" s="101">
        <v>2.1232192995613342E-2</v>
      </c>
      <c r="E13" s="101">
        <v>1.8761714854223982E-2</v>
      </c>
      <c r="F13" s="101">
        <v>3.7052042770236493E-2</v>
      </c>
      <c r="G13" s="101">
        <v>3.1317183003334394E-2</v>
      </c>
      <c r="H13" s="101">
        <v>4.1108780493163903E-2</v>
      </c>
      <c r="I13" s="101">
        <v>3.4788866970143918E-2</v>
      </c>
      <c r="J13" s="101">
        <v>4.6930803700531237E-2</v>
      </c>
      <c r="K13" s="101">
        <v>5.7142719455759834E-2</v>
      </c>
      <c r="L13" s="101">
        <v>6.2354336935032055E-2</v>
      </c>
      <c r="M13" s="101">
        <v>7.8420724101550252E-2</v>
      </c>
      <c r="N13" s="101">
        <v>6.6891192027033461E-2</v>
      </c>
      <c r="O13" s="101">
        <v>5.5423027333942922E-2</v>
      </c>
      <c r="P13" s="101">
        <v>6.5362463148612771E-2</v>
      </c>
      <c r="Q13" s="101">
        <v>4.4746098379494281E-2</v>
      </c>
      <c r="R13" s="101">
        <v>6.8466964712920172E-2</v>
      </c>
      <c r="S13" s="101">
        <v>4.9446398082322728E-2</v>
      </c>
      <c r="T13" s="101">
        <v>7.3818460393921259E-2</v>
      </c>
      <c r="U13" s="101">
        <v>5.8386789834913758E-2</v>
      </c>
      <c r="V13" s="101">
        <v>5.6488963455338152E-2</v>
      </c>
      <c r="W13" s="101">
        <v>4.8904073528703657E-2</v>
      </c>
      <c r="X13" s="101">
        <v>4.259708315409251E-2</v>
      </c>
      <c r="Y13" s="101">
        <v>2.1129464161915738E-2</v>
      </c>
      <c r="DA13" s="131" t="s">
        <v>1582</v>
      </c>
    </row>
    <row r="14" spans="1:105" ht="12" customHeight="1" x14ac:dyDescent="0.25">
      <c r="A14" s="103" t="s">
        <v>52</v>
      </c>
      <c r="B14" s="104">
        <v>1.9833545770257845E-2</v>
      </c>
      <c r="C14" s="104">
        <v>2.0672047496275967E-2</v>
      </c>
      <c r="D14" s="104">
        <v>1.9323755875473685E-2</v>
      </c>
      <c r="E14" s="104">
        <v>1.7297578140107937E-2</v>
      </c>
      <c r="F14" s="104">
        <v>3.0484773679897922E-2</v>
      </c>
      <c r="G14" s="104">
        <v>2.6776884939502942E-2</v>
      </c>
      <c r="H14" s="104">
        <v>3.5929354621987472E-2</v>
      </c>
      <c r="I14" s="104">
        <v>2.5054066342004692E-2</v>
      </c>
      <c r="J14" s="104">
        <v>4.115514231207372E-2</v>
      </c>
      <c r="K14" s="104">
        <v>4.9204653044968662E-2</v>
      </c>
      <c r="L14" s="104">
        <v>5.452514191332937E-2</v>
      </c>
      <c r="M14" s="104">
        <v>6.4093993094908208E-2</v>
      </c>
      <c r="N14" s="104">
        <v>5.4472383997007254E-2</v>
      </c>
      <c r="O14" s="104">
        <v>4.1917570867144038E-2</v>
      </c>
      <c r="P14" s="104">
        <v>6.2638772789006397E-2</v>
      </c>
      <c r="Q14" s="104">
        <v>4.447544114416984E-2</v>
      </c>
      <c r="R14" s="104">
        <v>6.7261600780073885E-2</v>
      </c>
      <c r="S14" s="104">
        <v>4.4533685481956416E-2</v>
      </c>
      <c r="T14" s="104">
        <v>7.8737479386060696E-2</v>
      </c>
      <c r="U14" s="104">
        <v>6.2057136374762796E-2</v>
      </c>
      <c r="V14" s="104">
        <v>6.8519727248106232E-2</v>
      </c>
      <c r="W14" s="104">
        <v>4.8872416775235066E-2</v>
      </c>
      <c r="X14" s="104">
        <v>4.7765567933581055E-2</v>
      </c>
      <c r="Y14" s="104">
        <v>2.9094006633762923E-2</v>
      </c>
      <c r="DA14" s="132" t="s">
        <v>1583</v>
      </c>
    </row>
    <row r="15" spans="1:105" ht="12" customHeight="1" x14ac:dyDescent="0.25">
      <c r="A15" s="106" t="s">
        <v>122</v>
      </c>
      <c r="B15" s="101">
        <v>100.13579810295816</v>
      </c>
      <c r="C15" s="101">
        <v>93.95387783429257</v>
      </c>
      <c r="D15" s="101">
        <v>90.951562124668271</v>
      </c>
      <c r="E15" s="101">
        <v>83.264466655907611</v>
      </c>
      <c r="F15" s="101">
        <v>82.516079333207301</v>
      </c>
      <c r="G15" s="101">
        <v>76.822322707029429</v>
      </c>
      <c r="H15" s="101">
        <v>71.263448654786771</v>
      </c>
      <c r="I15" s="101">
        <v>74.593028907775505</v>
      </c>
      <c r="J15" s="101">
        <v>69.880422488299217</v>
      </c>
      <c r="K15" s="101">
        <v>66.698011968590677</v>
      </c>
      <c r="L15" s="101">
        <v>71.38232151499804</v>
      </c>
      <c r="M15" s="101">
        <v>70.132905417859192</v>
      </c>
      <c r="N15" s="101">
        <v>61.188974533246586</v>
      </c>
      <c r="O15" s="101">
        <v>49.594014297814716</v>
      </c>
      <c r="P15" s="101">
        <v>37.767234826920728</v>
      </c>
      <c r="Q15" s="101">
        <v>32.839117689903787</v>
      </c>
      <c r="R15" s="101">
        <v>26.958602811241473</v>
      </c>
      <c r="S15" s="101">
        <v>24.970524961998688</v>
      </c>
      <c r="T15" s="101">
        <v>20.372860039818516</v>
      </c>
      <c r="U15" s="101">
        <v>15.106058951172454</v>
      </c>
      <c r="V15" s="101">
        <v>12.435364593654951</v>
      </c>
      <c r="W15" s="101">
        <v>11.101617020091481</v>
      </c>
      <c r="X15" s="101">
        <v>14.254478485903697</v>
      </c>
      <c r="Y15" s="101">
        <v>15.44097885161389</v>
      </c>
      <c r="DA15" s="131" t="s">
        <v>1584</v>
      </c>
    </row>
    <row r="16" spans="1:105" ht="12" customHeight="1" x14ac:dyDescent="0.25">
      <c r="A16" s="107" t="s">
        <v>121</v>
      </c>
      <c r="B16" s="104">
        <v>16.068262994859957</v>
      </c>
      <c r="C16" s="104">
        <v>17.84460767850911</v>
      </c>
      <c r="D16" s="104">
        <v>20.324681511314598</v>
      </c>
      <c r="E16" s="104">
        <v>27.11935716156826</v>
      </c>
      <c r="F16" s="104">
        <v>29.162830051004505</v>
      </c>
      <c r="G16" s="104">
        <v>33.702100954073863</v>
      </c>
      <c r="H16" s="104">
        <v>40.770782499759058</v>
      </c>
      <c r="I16" s="104">
        <v>53.528691164475831</v>
      </c>
      <c r="J16" s="104">
        <v>54.17756571331519</v>
      </c>
      <c r="K16" s="104">
        <v>66.850200373860133</v>
      </c>
      <c r="L16" s="104">
        <v>71.152442443064118</v>
      </c>
      <c r="M16" s="104">
        <v>84.547358012456698</v>
      </c>
      <c r="N16" s="104">
        <v>81.182731212131642</v>
      </c>
      <c r="O16" s="104">
        <v>74.02383727621708</v>
      </c>
      <c r="P16" s="104">
        <v>63.950229072396084</v>
      </c>
      <c r="Q16" s="104">
        <v>65.60612106154251</v>
      </c>
      <c r="R16" s="104">
        <v>63.924426304929952</v>
      </c>
      <c r="S16" s="104">
        <v>64.779276796423844</v>
      </c>
      <c r="T16" s="104">
        <v>62.443252129769469</v>
      </c>
      <c r="U16" s="104">
        <v>50.862812672902578</v>
      </c>
      <c r="V16" s="104">
        <v>43.851925919835907</v>
      </c>
      <c r="W16" s="104">
        <v>45.589935222503328</v>
      </c>
      <c r="X16" s="104">
        <v>45.995899319027018</v>
      </c>
      <c r="Y16" s="104">
        <v>37.926341825100231</v>
      </c>
      <c r="DA16" s="132" t="s">
        <v>1585</v>
      </c>
    </row>
    <row r="17" spans="1:105" ht="12" customHeight="1" x14ac:dyDescent="0.25">
      <c r="A17" s="108" t="s">
        <v>53</v>
      </c>
      <c r="B17" s="98">
        <v>8.1326860115749842</v>
      </c>
      <c r="C17" s="98">
        <v>8.5963070947748257</v>
      </c>
      <c r="D17" s="98">
        <v>10.022730372915587</v>
      </c>
      <c r="E17" s="98">
        <v>13.307511855168778</v>
      </c>
      <c r="F17" s="98">
        <v>15.141542924083378</v>
      </c>
      <c r="G17" s="98">
        <v>17.19797785284598</v>
      </c>
      <c r="H17" s="98">
        <v>20.573916487201856</v>
      </c>
      <c r="I17" s="98">
        <v>29.737843207556718</v>
      </c>
      <c r="J17" s="98">
        <v>27.354164873944853</v>
      </c>
      <c r="K17" s="98">
        <v>34.152812451502641</v>
      </c>
      <c r="L17" s="98">
        <v>36.057719749501423</v>
      </c>
      <c r="M17" s="98">
        <v>44.515280764263103</v>
      </c>
      <c r="N17" s="98">
        <v>42.796785703106607</v>
      </c>
      <c r="O17" s="98">
        <v>40.523711041017087</v>
      </c>
      <c r="P17" s="98">
        <v>31.146035239738705</v>
      </c>
      <c r="Q17" s="98">
        <v>31.750925861374395</v>
      </c>
      <c r="R17" s="98">
        <v>31.22666685530001</v>
      </c>
      <c r="S17" s="98">
        <v>33.384145650170595</v>
      </c>
      <c r="T17" s="98">
        <v>29.537906647996316</v>
      </c>
      <c r="U17" s="98">
        <v>24.118032732658328</v>
      </c>
      <c r="V17" s="98">
        <v>19.056975106820179</v>
      </c>
      <c r="W17" s="98">
        <v>22.082159215090833</v>
      </c>
      <c r="X17" s="98">
        <v>20.964306008621708</v>
      </c>
      <c r="Y17" s="98">
        <v>15.314958239206572</v>
      </c>
      <c r="DA17" s="63" t="s">
        <v>1586</v>
      </c>
    </row>
    <row r="18" spans="1:105" ht="12" customHeight="1" x14ac:dyDescent="0.25">
      <c r="A18" s="108" t="s">
        <v>52</v>
      </c>
      <c r="B18" s="98">
        <v>7.9355769832849727</v>
      </c>
      <c r="C18" s="98">
        <v>9.2483005837342844</v>
      </c>
      <c r="D18" s="98">
        <v>10.30195113839901</v>
      </c>
      <c r="E18" s="98">
        <v>13.811845306399482</v>
      </c>
      <c r="F18" s="98">
        <v>14.021287126921129</v>
      </c>
      <c r="G18" s="98">
        <v>16.504123101227883</v>
      </c>
      <c r="H18" s="98">
        <v>20.196866012557201</v>
      </c>
      <c r="I18" s="98">
        <v>23.790847956919116</v>
      </c>
      <c r="J18" s="98">
        <v>26.823400839370336</v>
      </c>
      <c r="K18" s="98">
        <v>32.6973879223575</v>
      </c>
      <c r="L18" s="98">
        <v>35.094722693562694</v>
      </c>
      <c r="M18" s="98">
        <v>40.032077248193588</v>
      </c>
      <c r="N18" s="98">
        <v>38.385945509025035</v>
      </c>
      <c r="O18" s="98">
        <v>33.500126235199986</v>
      </c>
      <c r="P18" s="98">
        <v>32.804193832657383</v>
      </c>
      <c r="Q18" s="98">
        <v>33.855195200168119</v>
      </c>
      <c r="R18" s="98">
        <v>32.697759449629942</v>
      </c>
      <c r="S18" s="98">
        <v>31.395131146253249</v>
      </c>
      <c r="T18" s="98">
        <v>32.905345481773153</v>
      </c>
      <c r="U18" s="98">
        <v>26.744779940244246</v>
      </c>
      <c r="V18" s="98">
        <v>24.794950813015724</v>
      </c>
      <c r="W18" s="98">
        <v>23.507776007412495</v>
      </c>
      <c r="X18" s="98">
        <v>25.031593310405306</v>
      </c>
      <c r="Y18" s="98">
        <v>22.611383585893659</v>
      </c>
      <c r="DA18" s="63" t="s">
        <v>1587</v>
      </c>
    </row>
    <row r="19" spans="1:105" ht="12" customHeight="1" x14ac:dyDescent="0.25">
      <c r="A19" s="121" t="s">
        <v>54</v>
      </c>
      <c r="B19" s="122">
        <v>55.025111030592448</v>
      </c>
      <c r="C19" s="122">
        <v>54.677352989114993</v>
      </c>
      <c r="D19" s="122">
        <v>52.751174439498591</v>
      </c>
      <c r="E19" s="122">
        <v>52.369839510834083</v>
      </c>
      <c r="F19" s="122">
        <v>53.139212737223069</v>
      </c>
      <c r="G19" s="122">
        <v>53.494288453230944</v>
      </c>
      <c r="H19" s="122">
        <v>53.830033711435405</v>
      </c>
      <c r="I19" s="122">
        <v>52.863728484906076</v>
      </c>
      <c r="J19" s="122">
        <v>52.888184496839678</v>
      </c>
      <c r="K19" s="122">
        <v>56.342333651090875</v>
      </c>
      <c r="L19" s="122">
        <v>60.338793871745011</v>
      </c>
      <c r="M19" s="122">
        <v>56.037669147580537</v>
      </c>
      <c r="N19" s="122">
        <v>54.747749333867539</v>
      </c>
      <c r="O19" s="122">
        <v>48.328241840979217</v>
      </c>
      <c r="P19" s="122">
        <v>42.66169202560323</v>
      </c>
      <c r="Q19" s="122">
        <v>38.616086906199271</v>
      </c>
      <c r="R19" s="122">
        <v>34.120174168385276</v>
      </c>
      <c r="S19" s="122">
        <v>33.31801263296299</v>
      </c>
      <c r="T19" s="122">
        <v>28.258379687693683</v>
      </c>
      <c r="U19" s="122">
        <v>23.473423150377702</v>
      </c>
      <c r="V19" s="122">
        <v>20.06163774909415</v>
      </c>
      <c r="W19" s="122">
        <v>19.819185232848486</v>
      </c>
      <c r="X19" s="122">
        <v>21.86605386108457</v>
      </c>
      <c r="Y19" s="122">
        <v>19.527264815214831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55.025111030592448</v>
      </c>
      <c r="C22" s="33">
        <v>54.677352989114993</v>
      </c>
      <c r="D22" s="33">
        <v>52.751174439498591</v>
      </c>
      <c r="E22" s="33">
        <v>52.369839510834083</v>
      </c>
      <c r="F22" s="33">
        <v>53.139212737223069</v>
      </c>
      <c r="G22" s="33">
        <v>53.494288453230944</v>
      </c>
      <c r="H22" s="33">
        <v>53.830033711435405</v>
      </c>
      <c r="I22" s="33">
        <v>52.863728484906076</v>
      </c>
      <c r="J22" s="33">
        <v>52.888184496839678</v>
      </c>
      <c r="K22" s="33">
        <v>56.342333651090875</v>
      </c>
      <c r="L22" s="33">
        <v>60.338793871745011</v>
      </c>
      <c r="M22" s="33">
        <v>56.037669147580537</v>
      </c>
      <c r="N22" s="33">
        <v>54.747749333867539</v>
      </c>
      <c r="O22" s="33">
        <v>48.328241840979217</v>
      </c>
      <c r="P22" s="33">
        <v>42.66169202560323</v>
      </c>
      <c r="Q22" s="33">
        <v>38.616086906199271</v>
      </c>
      <c r="R22" s="33">
        <v>34.120174168385276</v>
      </c>
      <c r="S22" s="33">
        <v>33.31801263296299</v>
      </c>
      <c r="T22" s="33">
        <v>28.258379687693683</v>
      </c>
      <c r="U22" s="33">
        <v>23.473423150377702</v>
      </c>
      <c r="V22" s="33">
        <v>20.06163774909415</v>
      </c>
      <c r="W22" s="33">
        <v>19.819185232848486</v>
      </c>
      <c r="X22" s="33">
        <v>21.86605386108457</v>
      </c>
      <c r="Y22" s="33">
        <v>19.527264815214831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899.15784967790478</v>
      </c>
      <c r="C24" s="117">
        <f t="shared" si="7"/>
        <v>917.50868910048996</v>
      </c>
      <c r="D24" s="117">
        <f t="shared" si="7"/>
        <v>836.03722588799451</v>
      </c>
      <c r="E24" s="117">
        <f t="shared" si="7"/>
        <v>743.0584875158969</v>
      </c>
      <c r="F24" s="117">
        <f t="shared" si="7"/>
        <v>945.6039137205405</v>
      </c>
      <c r="G24" s="117">
        <f t="shared" si="7"/>
        <v>852.24257384117811</v>
      </c>
      <c r="H24" s="117">
        <f t="shared" si="7"/>
        <v>906.37438258298641</v>
      </c>
      <c r="I24" s="117">
        <f t="shared" si="7"/>
        <v>618.09691208794686</v>
      </c>
      <c r="J24" s="117">
        <f t="shared" si="7"/>
        <v>793.21192764122634</v>
      </c>
      <c r="K24" s="117">
        <f t="shared" si="7"/>
        <v>772.06442039566866</v>
      </c>
      <c r="L24" s="117">
        <f t="shared" si="7"/>
        <v>867.32954766006333</v>
      </c>
      <c r="M24" s="117">
        <f t="shared" si="7"/>
        <v>822.01760876592289</v>
      </c>
      <c r="N24" s="117">
        <f t="shared" si="7"/>
        <v>770.8709786487799</v>
      </c>
      <c r="O24" s="117">
        <f t="shared" si="7"/>
        <v>926.70184792076714</v>
      </c>
      <c r="P24" s="117">
        <f t="shared" si="7"/>
        <v>760.52872256210674</v>
      </c>
      <c r="Q24" s="117">
        <f t="shared" si="7"/>
        <v>651.25888019956756</v>
      </c>
      <c r="R24" s="117">
        <f t="shared" ref="R24:V24" si="8">R25+R28+R30+R39</f>
        <v>804.08215384169307</v>
      </c>
      <c r="S24" s="117">
        <f t="shared" si="8"/>
        <v>637.28276731181245</v>
      </c>
      <c r="T24" s="117">
        <f t="shared" si="8"/>
        <v>901.54252534879583</v>
      </c>
      <c r="U24" s="117">
        <f t="shared" si="8"/>
        <v>828.55278996365541</v>
      </c>
      <c r="V24" s="117">
        <f t="shared" si="8"/>
        <v>901.06209256521197</v>
      </c>
      <c r="W24" s="117">
        <f t="shared" ref="W24:Y24" si="9">W25+W28+W30+W39</f>
        <v>833.14519490795658</v>
      </c>
      <c r="X24" s="117">
        <f t="shared" si="9"/>
        <v>908.21235891540346</v>
      </c>
      <c r="Y24" s="117">
        <f t="shared" si="9"/>
        <v>602.53845897627275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765.99123258390284</v>
      </c>
      <c r="C25" s="122">
        <f t="shared" si="10"/>
        <v>784.01733007749885</v>
      </c>
      <c r="D25" s="122">
        <f t="shared" si="10"/>
        <v>698.41798949007671</v>
      </c>
      <c r="E25" s="122">
        <f t="shared" si="10"/>
        <v>605.11566541265802</v>
      </c>
      <c r="F25" s="122">
        <f t="shared" si="10"/>
        <v>798.86141546062026</v>
      </c>
      <c r="G25" s="122">
        <f t="shared" si="10"/>
        <v>705.07905244345591</v>
      </c>
      <c r="H25" s="122">
        <f t="shared" si="10"/>
        <v>760.34073118090657</v>
      </c>
      <c r="I25" s="122">
        <f t="shared" si="10"/>
        <v>469.85433398690765</v>
      </c>
      <c r="J25" s="122">
        <f t="shared" si="10"/>
        <v>651.5531484498207</v>
      </c>
      <c r="K25" s="122">
        <f t="shared" si="10"/>
        <v>627.94630533395718</v>
      </c>
      <c r="L25" s="122">
        <f t="shared" si="10"/>
        <v>714.0424479160647</v>
      </c>
      <c r="M25" s="122">
        <f t="shared" si="10"/>
        <v>662.66336001626723</v>
      </c>
      <c r="N25" s="122">
        <f t="shared" si="10"/>
        <v>617.28917579472886</v>
      </c>
      <c r="O25" s="122">
        <f t="shared" si="10"/>
        <v>776.22866617591762</v>
      </c>
      <c r="P25" s="122">
        <f t="shared" si="10"/>
        <v>623.74547988189966</v>
      </c>
      <c r="Q25" s="122">
        <f t="shared" si="10"/>
        <v>517.22372378022396</v>
      </c>
      <c r="R25" s="122">
        <f t="shared" ref="R25:V25" si="11">SUM(R26:R27)</f>
        <v>666.80644549104704</v>
      </c>
      <c r="S25" s="122">
        <f t="shared" si="11"/>
        <v>492.44227897049456</v>
      </c>
      <c r="T25" s="122">
        <f t="shared" si="11"/>
        <v>745.27319844573049</v>
      </c>
      <c r="U25" s="122">
        <f t="shared" si="11"/>
        <v>673.63217213851624</v>
      </c>
      <c r="V25" s="122">
        <f t="shared" si="11"/>
        <v>745.1066135855956</v>
      </c>
      <c r="W25" s="122">
        <f t="shared" ref="W25:Y25" si="12">SUM(W26:W27)</f>
        <v>676.8225477139473</v>
      </c>
      <c r="X25" s="122">
        <f t="shared" si="12"/>
        <v>741.04741636694655</v>
      </c>
      <c r="Y25" s="122">
        <f t="shared" si="12"/>
        <v>476.17426848903739</v>
      </c>
      <c r="DA25" s="130" t="s">
        <v>1593</v>
      </c>
    </row>
    <row r="26" spans="1:105" ht="12" customHeight="1" x14ac:dyDescent="0.25">
      <c r="A26" s="97" t="s">
        <v>74</v>
      </c>
      <c r="B26" s="98">
        <v>756.02252056832799</v>
      </c>
      <c r="C26" s="98">
        <v>773.85653456235491</v>
      </c>
      <c r="D26" s="98">
        <v>689.44032449720703</v>
      </c>
      <c r="E26" s="98">
        <v>597.45575063556203</v>
      </c>
      <c r="F26" s="98">
        <v>788.7283893281375</v>
      </c>
      <c r="G26" s="98">
        <v>696.14201101508138</v>
      </c>
      <c r="H26" s="98">
        <v>750.81802941062256</v>
      </c>
      <c r="I26" s="98">
        <v>464.00897645448163</v>
      </c>
      <c r="J26" s="98">
        <v>643.42839261928304</v>
      </c>
      <c r="K26" s="98">
        <v>620.11047197494008</v>
      </c>
      <c r="L26" s="98">
        <v>705.12489723238741</v>
      </c>
      <c r="M26" s="98">
        <v>654.40582502149584</v>
      </c>
      <c r="N26" s="98">
        <v>609.52487818859242</v>
      </c>
      <c r="O26" s="98">
        <v>766.34231119231777</v>
      </c>
      <c r="P26" s="98">
        <v>615.7856384828508</v>
      </c>
      <c r="Q26" s="98">
        <v>510.57226196617955</v>
      </c>
      <c r="R26" s="98">
        <v>658.21903267411892</v>
      </c>
      <c r="S26" s="98">
        <v>486.05883490971598</v>
      </c>
      <c r="T26" s="98">
        <v>735.46169819432532</v>
      </c>
      <c r="U26" s="98">
        <v>664.73136715391149</v>
      </c>
      <c r="V26" s="98">
        <v>735.11499097162528</v>
      </c>
      <c r="W26" s="98">
        <v>667.72827558039535</v>
      </c>
      <c r="X26" s="98">
        <v>730.8680846947542</v>
      </c>
      <c r="Y26" s="98">
        <v>469.59590025795364</v>
      </c>
      <c r="DA26" s="63" t="s">
        <v>1594</v>
      </c>
    </row>
    <row r="27" spans="1:105" ht="12" customHeight="1" x14ac:dyDescent="0.25">
      <c r="A27" s="97" t="s">
        <v>53</v>
      </c>
      <c r="B27" s="98">
        <v>9.9687120155748428</v>
      </c>
      <c r="C27" s="98">
        <v>10.160795515143892</v>
      </c>
      <c r="D27" s="98">
        <v>8.9776649928696326</v>
      </c>
      <c r="E27" s="98">
        <v>7.659914777096013</v>
      </c>
      <c r="F27" s="98">
        <v>10.133026132482755</v>
      </c>
      <c r="G27" s="98">
        <v>8.9370414283744886</v>
      </c>
      <c r="H27" s="98">
        <v>9.5227017702840069</v>
      </c>
      <c r="I27" s="98">
        <v>5.8453575324260019</v>
      </c>
      <c r="J27" s="98">
        <v>8.1247558305376391</v>
      </c>
      <c r="K27" s="98">
        <v>7.8358333590170508</v>
      </c>
      <c r="L27" s="98">
        <v>8.9175506836772946</v>
      </c>
      <c r="M27" s="98">
        <v>8.2575349947714081</v>
      </c>
      <c r="N27" s="98">
        <v>7.7642976061363926</v>
      </c>
      <c r="O27" s="98">
        <v>9.8863549835998032</v>
      </c>
      <c r="P27" s="98">
        <v>7.9598413990488277</v>
      </c>
      <c r="Q27" s="98">
        <v>6.6514618140443611</v>
      </c>
      <c r="R27" s="98">
        <v>8.5874128169280901</v>
      </c>
      <c r="S27" s="98">
        <v>6.3834440607785634</v>
      </c>
      <c r="T27" s="98">
        <v>9.811500251405187</v>
      </c>
      <c r="U27" s="98">
        <v>8.9008049846047967</v>
      </c>
      <c r="V27" s="98">
        <v>9.9916226139702751</v>
      </c>
      <c r="W27" s="98">
        <v>9.094272133551911</v>
      </c>
      <c r="X27" s="98">
        <v>10.179331672192324</v>
      </c>
      <c r="Y27" s="98">
        <v>6.5783682310837657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0.63550640860129604</v>
      </c>
      <c r="C28" s="122">
        <f t="shared" si="13"/>
        <v>0.63396976922512494</v>
      </c>
      <c r="D28" s="122">
        <f t="shared" si="13"/>
        <v>0.63198605758944593</v>
      </c>
      <c r="E28" s="122">
        <f t="shared" si="13"/>
        <v>1.1867528417228013</v>
      </c>
      <c r="F28" s="122">
        <f t="shared" si="13"/>
        <v>0.65546216141791991</v>
      </c>
      <c r="G28" s="122">
        <f t="shared" si="13"/>
        <v>0.72988724914962666</v>
      </c>
      <c r="H28" s="122">
        <f t="shared" si="13"/>
        <v>1.2000450468973969</v>
      </c>
      <c r="I28" s="122">
        <f t="shared" si="13"/>
        <v>0.95011986218593536</v>
      </c>
      <c r="J28" s="122">
        <f t="shared" si="13"/>
        <v>1.0493811741127528</v>
      </c>
      <c r="K28" s="122">
        <f t="shared" si="13"/>
        <v>1.0814485476785121</v>
      </c>
      <c r="L28" s="122">
        <f t="shared" si="13"/>
        <v>1.2911588423027658</v>
      </c>
      <c r="M28" s="122">
        <f t="shared" si="13"/>
        <v>1.4138797375470347</v>
      </c>
      <c r="N28" s="122">
        <f t="shared" si="13"/>
        <v>1.4465520875692206</v>
      </c>
      <c r="O28" s="122">
        <f t="shared" si="13"/>
        <v>1.4381648776588349</v>
      </c>
      <c r="P28" s="122">
        <f t="shared" si="13"/>
        <v>1.3810185855365125</v>
      </c>
      <c r="Q28" s="122">
        <f t="shared" si="13"/>
        <v>1.3007119838460626</v>
      </c>
      <c r="R28" s="122">
        <f t="shared" si="13"/>
        <v>1.3242260614561452</v>
      </c>
      <c r="S28" s="122">
        <f t="shared" si="13"/>
        <v>1.3603974082962733</v>
      </c>
      <c r="T28" s="122">
        <f t="shared" si="13"/>
        <v>1.2540178286145325</v>
      </c>
      <c r="U28" s="122">
        <f t="shared" si="13"/>
        <v>1.2670947808032367</v>
      </c>
      <c r="V28" s="122">
        <f t="shared" si="13"/>
        <v>1.3228598171948782</v>
      </c>
      <c r="W28" s="122">
        <f t="shared" si="13"/>
        <v>1.5200379073813737</v>
      </c>
      <c r="X28" s="122">
        <f t="shared" si="13"/>
        <v>1.4789369900820908</v>
      </c>
      <c r="Y28" s="122">
        <f t="shared" si="13"/>
        <v>1.2964374174341946</v>
      </c>
      <c r="DA28" s="130" t="s">
        <v>1596</v>
      </c>
    </row>
    <row r="29" spans="1:105" ht="12" customHeight="1" x14ac:dyDescent="0.25">
      <c r="A29" s="97" t="s">
        <v>53</v>
      </c>
      <c r="B29" s="98">
        <v>0.63550640860129604</v>
      </c>
      <c r="C29" s="98">
        <v>0.63396976922512494</v>
      </c>
      <c r="D29" s="98">
        <v>0.63198605758944593</v>
      </c>
      <c r="E29" s="98">
        <v>1.1867528417228013</v>
      </c>
      <c r="F29" s="98">
        <v>0.65546216141791991</v>
      </c>
      <c r="G29" s="98">
        <v>0.72988724914962666</v>
      </c>
      <c r="H29" s="98">
        <v>1.2000450468973969</v>
      </c>
      <c r="I29" s="98">
        <v>0.95011986218593536</v>
      </c>
      <c r="J29" s="98">
        <v>1.0493811741127528</v>
      </c>
      <c r="K29" s="98">
        <v>1.0814485476785121</v>
      </c>
      <c r="L29" s="98">
        <v>1.2911588423027658</v>
      </c>
      <c r="M29" s="98">
        <v>1.4138797375470347</v>
      </c>
      <c r="N29" s="98">
        <v>1.4465520875692206</v>
      </c>
      <c r="O29" s="98">
        <v>1.4381648776588349</v>
      </c>
      <c r="P29" s="98">
        <v>1.3810185855365125</v>
      </c>
      <c r="Q29" s="98">
        <v>1.3007119838460626</v>
      </c>
      <c r="R29" s="98">
        <v>1.3242260614561452</v>
      </c>
      <c r="S29" s="98">
        <v>1.3603974082962733</v>
      </c>
      <c r="T29" s="98">
        <v>1.2540178286145325</v>
      </c>
      <c r="U29" s="98">
        <v>1.2670947808032367</v>
      </c>
      <c r="V29" s="98">
        <v>1.3228598171948782</v>
      </c>
      <c r="W29" s="98">
        <v>1.5200379073813737</v>
      </c>
      <c r="X29" s="98">
        <v>1.4789369900820908</v>
      </c>
      <c r="Y29" s="98">
        <v>1.2964374174341946</v>
      </c>
      <c r="DA29" s="63" t="s">
        <v>1597</v>
      </c>
    </row>
    <row r="30" spans="1:105" ht="12" customHeight="1" x14ac:dyDescent="0.25">
      <c r="A30" s="121" t="s">
        <v>55</v>
      </c>
      <c r="B30" s="122">
        <v>96.071511830723153</v>
      </c>
      <c r="C30" s="122">
        <v>94.93349051294399</v>
      </c>
      <c r="D30" s="122">
        <v>98.083447470321858</v>
      </c>
      <c r="E30" s="122">
        <v>96.914879010739895</v>
      </c>
      <c r="F30" s="122">
        <v>104.5227068807602</v>
      </c>
      <c r="G30" s="122">
        <v>103.31724722215452</v>
      </c>
      <c r="H30" s="122">
        <v>102.24807371990346</v>
      </c>
      <c r="I30" s="122">
        <v>107.31505967833235</v>
      </c>
      <c r="J30" s="122">
        <v>102.07668685137054</v>
      </c>
      <c r="K30" s="122">
        <v>104.05318066265093</v>
      </c>
      <c r="L30" s="122">
        <v>110.49779936151154</v>
      </c>
      <c r="M30" s="122">
        <v>119.50009760394457</v>
      </c>
      <c r="N30" s="122">
        <v>113.09646649337569</v>
      </c>
      <c r="O30" s="122">
        <v>109.95434279846123</v>
      </c>
      <c r="P30" s="122">
        <v>98.610445808150246</v>
      </c>
      <c r="Q30" s="122">
        <v>97.824460552294937</v>
      </c>
      <c r="R30" s="122">
        <v>102.01238636115107</v>
      </c>
      <c r="S30" s="122">
        <v>107.11472748427127</v>
      </c>
      <c r="T30" s="122">
        <v>119.32214472699297</v>
      </c>
      <c r="U30" s="122">
        <v>116.96552718754995</v>
      </c>
      <c r="V30" s="122">
        <v>118.16303140585191</v>
      </c>
      <c r="W30" s="122">
        <v>118.03886319910487</v>
      </c>
      <c r="X30" s="122">
        <v>124.8992460643761</v>
      </c>
      <c r="Y30" s="122">
        <v>93.252922573631764</v>
      </c>
      <c r="DA30" s="130" t="s">
        <v>1598</v>
      </c>
    </row>
    <row r="31" spans="1:105" ht="12" customHeight="1" x14ac:dyDescent="0.25">
      <c r="A31" s="97" t="s">
        <v>141</v>
      </c>
      <c r="B31" s="98">
        <v>19.046632049267913</v>
      </c>
      <c r="C31" s="98">
        <v>17.284039284616767</v>
      </c>
      <c r="D31" s="98">
        <v>15.596078930529227</v>
      </c>
      <c r="E31" s="98">
        <v>12.546471272393283</v>
      </c>
      <c r="F31" s="98">
        <v>16.775489730662535</v>
      </c>
      <c r="G31" s="98">
        <v>13.919384232898372</v>
      </c>
      <c r="H31" s="98">
        <v>13.412364790463606</v>
      </c>
      <c r="I31" s="98">
        <v>10.323923087814002</v>
      </c>
      <c r="J31" s="98">
        <v>11.587115274221512</v>
      </c>
      <c r="K31" s="98">
        <v>11.479899623148754</v>
      </c>
      <c r="L31" s="98">
        <v>12.328242067245041</v>
      </c>
      <c r="M31" s="98">
        <v>13.248137160729241</v>
      </c>
      <c r="N31" s="98">
        <v>11.37593332552996</v>
      </c>
      <c r="O31" s="98">
        <v>10.03961451345037</v>
      </c>
      <c r="P31" s="98">
        <v>11.042580488787273</v>
      </c>
      <c r="Q31" s="98">
        <v>9.0990563991390871</v>
      </c>
      <c r="R31" s="98">
        <v>11.88279613616254</v>
      </c>
      <c r="S31" s="98">
        <v>9.571840206008952</v>
      </c>
      <c r="T31" s="98">
        <v>15.371967791548734</v>
      </c>
      <c r="U31" s="98">
        <v>14.248093038948829</v>
      </c>
      <c r="V31" s="98">
        <v>15.545858250206246</v>
      </c>
      <c r="W31" s="98">
        <v>12.968256439354166</v>
      </c>
      <c r="X31" s="98">
        <v>13.430579671496378</v>
      </c>
      <c r="Y31" s="98">
        <v>8.0702035898993625</v>
      </c>
      <c r="DA31" s="63" t="s">
        <v>1599</v>
      </c>
    </row>
    <row r="32" spans="1:105" ht="12" customHeight="1" x14ac:dyDescent="0.25">
      <c r="A32" s="97" t="s">
        <v>140</v>
      </c>
      <c r="B32" s="98">
        <v>2.8271350815484965E-2</v>
      </c>
      <c r="C32" s="98">
        <v>3.0173166853289766E-2</v>
      </c>
      <c r="D32" s="98">
        <v>3.0365616060880653E-2</v>
      </c>
      <c r="E32" s="98">
        <v>2.7869948001674541E-2</v>
      </c>
      <c r="F32" s="98">
        <v>5.3310819407085014E-2</v>
      </c>
      <c r="G32" s="98">
        <v>4.6758946459166492E-2</v>
      </c>
      <c r="H32" s="98">
        <v>5.8741570572999988E-2</v>
      </c>
      <c r="I32" s="98">
        <v>4.5547669616991623E-2</v>
      </c>
      <c r="J32" s="98">
        <v>6.338232985320337E-2</v>
      </c>
      <c r="K32" s="98">
        <v>7.2005586481596814E-2</v>
      </c>
      <c r="L32" s="98">
        <v>7.961685828758916E-2</v>
      </c>
      <c r="M32" s="98">
        <v>9.8537253129985333E-2</v>
      </c>
      <c r="N32" s="98">
        <v>8.6226580738816491E-2</v>
      </c>
      <c r="O32" s="98">
        <v>7.1225542076448628E-2</v>
      </c>
      <c r="P32" s="98">
        <v>0.10643199458983213</v>
      </c>
      <c r="Q32" s="98">
        <v>7.5990538406294536E-2</v>
      </c>
      <c r="R32" s="98">
        <v>0.13735492379374209</v>
      </c>
      <c r="S32" s="98">
        <v>9.918161331283408E-2</v>
      </c>
      <c r="T32" s="98">
        <v>0.20866465207323903</v>
      </c>
      <c r="U32" s="98">
        <v>0.19109621852205794</v>
      </c>
      <c r="V32" s="98">
        <v>0.23267634163904602</v>
      </c>
      <c r="W32" s="98">
        <v>0.19224920695733211</v>
      </c>
      <c r="X32" s="98">
        <v>0.19341017840108174</v>
      </c>
      <c r="Y32" s="98">
        <v>0.11878062103489619</v>
      </c>
      <c r="DA32" s="63" t="s">
        <v>1600</v>
      </c>
    </row>
    <row r="33" spans="1:105" ht="12" customHeight="1" x14ac:dyDescent="0.25">
      <c r="A33" s="100" t="s">
        <v>50</v>
      </c>
      <c r="B33" s="101">
        <v>1.5158262702917794E-2</v>
      </c>
      <c r="C33" s="101">
        <v>1.5443020611051846E-2</v>
      </c>
      <c r="D33" s="101">
        <v>1.5874341631115497E-2</v>
      </c>
      <c r="E33" s="101">
        <v>1.4480222042907229E-2</v>
      </c>
      <c r="F33" s="101">
        <v>2.9224294062869523E-2</v>
      </c>
      <c r="G33" s="101">
        <v>2.5193655428957209E-2</v>
      </c>
      <c r="H33" s="101">
        <v>3.1350072678094976E-2</v>
      </c>
      <c r="I33" s="101">
        <v>2.6484413883134592E-2</v>
      </c>
      <c r="J33" s="101">
        <v>3.3782585299446118E-2</v>
      </c>
      <c r="K33" s="101">
        <v>3.8702323156550637E-2</v>
      </c>
      <c r="L33" s="101">
        <v>4.2479568822192774E-2</v>
      </c>
      <c r="M33" s="101">
        <v>5.4214097689085382E-2</v>
      </c>
      <c r="N33" s="101">
        <v>4.7496462453780863E-2</v>
      </c>
      <c r="O33" s="101">
        <v>4.0493665497089278E-2</v>
      </c>
      <c r="P33" s="101">
        <v>5.4160281927170803E-2</v>
      </c>
      <c r="Q33" s="101">
        <v>3.7985615048548069E-2</v>
      </c>
      <c r="R33" s="101">
        <v>6.8962046317131098E-2</v>
      </c>
      <c r="S33" s="101">
        <v>5.2018558739846649E-2</v>
      </c>
      <c r="T33" s="101">
        <v>0.10035070260338584</v>
      </c>
      <c r="U33" s="101">
        <v>9.210232243770719E-2</v>
      </c>
      <c r="V33" s="101">
        <v>0.10433990183415323</v>
      </c>
      <c r="W33" s="101">
        <v>9.5549267621942255E-2</v>
      </c>
      <c r="X33" s="101">
        <v>9.0899868747245288E-2</v>
      </c>
      <c r="Y33" s="101">
        <v>4.9842588767333926E-2</v>
      </c>
      <c r="DA33" s="131" t="s">
        <v>1601</v>
      </c>
    </row>
    <row r="34" spans="1:105" ht="12" customHeight="1" x14ac:dyDescent="0.25">
      <c r="A34" s="103" t="s">
        <v>52</v>
      </c>
      <c r="B34" s="104">
        <v>1.3113088112567169E-2</v>
      </c>
      <c r="C34" s="104">
        <v>1.473014624223792E-2</v>
      </c>
      <c r="D34" s="104">
        <v>1.4491274429765156E-2</v>
      </c>
      <c r="E34" s="104">
        <v>1.338972595876731E-2</v>
      </c>
      <c r="F34" s="104">
        <v>2.408652534421549E-2</v>
      </c>
      <c r="G34" s="104">
        <v>2.1565291030209287E-2</v>
      </c>
      <c r="H34" s="104">
        <v>2.7391497894905015E-2</v>
      </c>
      <c r="I34" s="104">
        <v>1.9063255733857028E-2</v>
      </c>
      <c r="J34" s="104">
        <v>2.9599744553757253E-2</v>
      </c>
      <c r="K34" s="104">
        <v>3.3303263325046177E-2</v>
      </c>
      <c r="L34" s="104">
        <v>3.7137289465396392E-2</v>
      </c>
      <c r="M34" s="104">
        <v>4.4323155440899951E-2</v>
      </c>
      <c r="N34" s="104">
        <v>3.8730118285035628E-2</v>
      </c>
      <c r="O34" s="104">
        <v>3.0731876579359343E-2</v>
      </c>
      <c r="P34" s="104">
        <v>5.227171266266132E-2</v>
      </c>
      <c r="Q34" s="104">
        <v>3.8004923357746467E-2</v>
      </c>
      <c r="R34" s="104">
        <v>6.8392877476610991E-2</v>
      </c>
      <c r="S34" s="104">
        <v>4.7163054572987431E-2</v>
      </c>
      <c r="T34" s="104">
        <v>0.1083139494698532</v>
      </c>
      <c r="U34" s="104">
        <v>9.8993896084350747E-2</v>
      </c>
      <c r="V34" s="104">
        <v>0.12833643980489279</v>
      </c>
      <c r="W34" s="104">
        <v>9.6699939335389867E-2</v>
      </c>
      <c r="X34" s="104">
        <v>0.10251030965383645</v>
      </c>
      <c r="Y34" s="104">
        <v>6.893803226756226E-2</v>
      </c>
      <c r="DA34" s="132" t="s">
        <v>1602</v>
      </c>
    </row>
    <row r="35" spans="1:105" ht="12" customHeight="1" x14ac:dyDescent="0.25">
      <c r="A35" s="106" t="s">
        <v>122</v>
      </c>
      <c r="B35" s="101">
        <v>66.349778590584307</v>
      </c>
      <c r="C35" s="101">
        <v>64.660640414323964</v>
      </c>
      <c r="D35" s="101">
        <v>66.195710254861794</v>
      </c>
      <c r="E35" s="101">
        <v>62.234014564713391</v>
      </c>
      <c r="F35" s="101">
        <v>63.648100085948897</v>
      </c>
      <c r="G35" s="101">
        <v>61.337625402530463</v>
      </c>
      <c r="H35" s="101">
        <v>56.655356902297811</v>
      </c>
      <c r="I35" s="101">
        <v>57.687809849576226</v>
      </c>
      <c r="J35" s="101">
        <v>52.139111412643281</v>
      </c>
      <c r="K35" s="101">
        <v>47.59946215042411</v>
      </c>
      <c r="L35" s="101">
        <v>50.331890171668775</v>
      </c>
      <c r="M35" s="101">
        <v>48.979003485395495</v>
      </c>
      <c r="N35" s="101">
        <v>44.262227269782166</v>
      </c>
      <c r="O35" s="101">
        <v>39.178021053755508</v>
      </c>
      <c r="P35" s="101">
        <v>31.470659555094578</v>
      </c>
      <c r="Q35" s="101">
        <v>28.582466431853934</v>
      </c>
      <c r="R35" s="101">
        <v>25.449627350453159</v>
      </c>
      <c r="S35" s="101">
        <v>26.108021164253163</v>
      </c>
      <c r="T35" s="101">
        <v>26.040300994875182</v>
      </c>
      <c r="U35" s="101">
        <v>23.911862549277114</v>
      </c>
      <c r="V35" s="101">
        <v>25.763408424099971</v>
      </c>
      <c r="W35" s="101">
        <v>23.942900217745152</v>
      </c>
      <c r="X35" s="101">
        <v>28.04394619444005</v>
      </c>
      <c r="Y35" s="101">
        <v>23.020610642044574</v>
      </c>
      <c r="DA35" s="131" t="s">
        <v>1603</v>
      </c>
    </row>
    <row r="36" spans="1:105" ht="12" customHeight="1" x14ac:dyDescent="0.25">
      <c r="A36" s="107" t="s">
        <v>121</v>
      </c>
      <c r="B36" s="104">
        <v>10.646829840055453</v>
      </c>
      <c r="C36" s="104">
        <v>12.958637647149978</v>
      </c>
      <c r="D36" s="104">
        <v>16.261292668869949</v>
      </c>
      <c r="E36" s="104">
        <v>22.106523225631541</v>
      </c>
      <c r="F36" s="104">
        <v>24.045806244741684</v>
      </c>
      <c r="G36" s="104">
        <v>28.013478640266527</v>
      </c>
      <c r="H36" s="104">
        <v>32.121610456569037</v>
      </c>
      <c r="I36" s="104">
        <v>39.257779071325125</v>
      </c>
      <c r="J36" s="104">
        <v>38.287077834652536</v>
      </c>
      <c r="K36" s="104">
        <v>44.90181330259648</v>
      </c>
      <c r="L36" s="104">
        <v>47.758050264310128</v>
      </c>
      <c r="M36" s="104">
        <v>57.174419704689853</v>
      </c>
      <c r="N36" s="104">
        <v>57.372079317324747</v>
      </c>
      <c r="O36" s="104">
        <v>60.665481689178904</v>
      </c>
      <c r="P36" s="104">
        <v>55.990773769678555</v>
      </c>
      <c r="Q36" s="104">
        <v>60.066947182895611</v>
      </c>
      <c r="R36" s="104">
        <v>64.542607950741626</v>
      </c>
      <c r="S36" s="104">
        <v>71.335684500696317</v>
      </c>
      <c r="T36" s="104">
        <v>77.701211288495827</v>
      </c>
      <c r="U36" s="104">
        <v>78.614475380801949</v>
      </c>
      <c r="V36" s="104">
        <v>76.621088389906646</v>
      </c>
      <c r="W36" s="104">
        <v>80.935457335048227</v>
      </c>
      <c r="X36" s="104">
        <v>83.231310020038592</v>
      </c>
      <c r="Y36" s="104">
        <v>62.043327720652925</v>
      </c>
      <c r="DA36" s="132" t="s">
        <v>1604</v>
      </c>
    </row>
    <row r="37" spans="1:105" ht="12" customHeight="1" x14ac:dyDescent="0.25">
      <c r="A37" s="108" t="s">
        <v>53</v>
      </c>
      <c r="B37" s="98">
        <v>5.3887171336152724</v>
      </c>
      <c r="C37" s="98">
        <v>6.2361752679831204</v>
      </c>
      <c r="D37" s="98">
        <v>8.0067472338736749</v>
      </c>
      <c r="E37" s="98">
        <v>10.837046237280065</v>
      </c>
      <c r="F37" s="98">
        <v>12.476702983399869</v>
      </c>
      <c r="G37" s="98">
        <v>14.290565881232819</v>
      </c>
      <c r="H37" s="98">
        <v>16.210486817917165</v>
      </c>
      <c r="I37" s="98">
        <v>21.814090577234321</v>
      </c>
      <c r="J37" s="98">
        <v>19.335411519435084</v>
      </c>
      <c r="K37" s="98">
        <v>22.943779982273337</v>
      </c>
      <c r="L37" s="98">
        <v>24.203038105722889</v>
      </c>
      <c r="M37" s="98">
        <v>30.100244954878857</v>
      </c>
      <c r="N37" s="98">
        <v>30.233134793639362</v>
      </c>
      <c r="O37" s="98">
        <v>33.161475874171018</v>
      </c>
      <c r="P37" s="98">
        <v>27.220946483703727</v>
      </c>
      <c r="Q37" s="98">
        <v>29.024818897429949</v>
      </c>
      <c r="R37" s="98">
        <v>31.469380946020138</v>
      </c>
      <c r="S37" s="98">
        <v>36.705425546802751</v>
      </c>
      <c r="T37" s="98">
        <v>36.672648354464187</v>
      </c>
      <c r="U37" s="98">
        <v>37.15607436254961</v>
      </c>
      <c r="V37" s="98">
        <v>33.150983129748177</v>
      </c>
      <c r="W37" s="98">
        <v>39.081587502998154</v>
      </c>
      <c r="X37" s="98">
        <v>37.910362484671914</v>
      </c>
      <c r="Y37" s="98">
        <v>25.16627213026192</v>
      </c>
      <c r="DA37" s="63" t="s">
        <v>1605</v>
      </c>
    </row>
    <row r="38" spans="1:105" ht="12" customHeight="1" x14ac:dyDescent="0.25">
      <c r="A38" s="108" t="s">
        <v>52</v>
      </c>
      <c r="B38" s="98">
        <v>5.2581127064401816</v>
      </c>
      <c r="C38" s="98">
        <v>6.7224623791668563</v>
      </c>
      <c r="D38" s="98">
        <v>8.2545454349962739</v>
      </c>
      <c r="E38" s="98">
        <v>11.269476988351478</v>
      </c>
      <c r="F38" s="98">
        <v>11.569103261341812</v>
      </c>
      <c r="G38" s="98">
        <v>13.722912759033708</v>
      </c>
      <c r="H38" s="98">
        <v>15.911123638651873</v>
      </c>
      <c r="I38" s="98">
        <v>17.443688494090804</v>
      </c>
      <c r="J38" s="98">
        <v>18.951666315217452</v>
      </c>
      <c r="K38" s="98">
        <v>21.958033320323146</v>
      </c>
      <c r="L38" s="98">
        <v>23.555012158587235</v>
      </c>
      <c r="M38" s="98">
        <v>27.074174749811</v>
      </c>
      <c r="N38" s="98">
        <v>27.138944523685389</v>
      </c>
      <c r="O38" s="98">
        <v>27.50400581500789</v>
      </c>
      <c r="P38" s="98">
        <v>28.769827285974827</v>
      </c>
      <c r="Q38" s="98">
        <v>31.042128285465662</v>
      </c>
      <c r="R38" s="98">
        <v>33.073227004721481</v>
      </c>
      <c r="S38" s="98">
        <v>34.630258953893559</v>
      </c>
      <c r="T38" s="98">
        <v>41.02856293403164</v>
      </c>
      <c r="U38" s="98">
        <v>41.458401018252339</v>
      </c>
      <c r="V38" s="98">
        <v>43.470105260158469</v>
      </c>
      <c r="W38" s="98">
        <v>41.853869832050073</v>
      </c>
      <c r="X38" s="98">
        <v>45.32094753536667</v>
      </c>
      <c r="Y38" s="98">
        <v>36.877055590391009</v>
      </c>
      <c r="DA38" s="63" t="s">
        <v>1606</v>
      </c>
    </row>
    <row r="39" spans="1:105" ht="12" customHeight="1" x14ac:dyDescent="0.25">
      <c r="A39" s="121" t="s">
        <v>54</v>
      </c>
      <c r="B39" s="122">
        <v>36.459598854677523</v>
      </c>
      <c r="C39" s="122">
        <v>37.923898740821947</v>
      </c>
      <c r="D39" s="122">
        <v>38.903802870006501</v>
      </c>
      <c r="E39" s="122">
        <v>39.841190250776215</v>
      </c>
      <c r="F39" s="122">
        <v>41.564329217742021</v>
      </c>
      <c r="G39" s="122">
        <v>43.116386926418031</v>
      </c>
      <c r="H39" s="122">
        <v>42.585532635278994</v>
      </c>
      <c r="I39" s="122">
        <v>39.977398560520946</v>
      </c>
      <c r="J39" s="122">
        <v>38.532711165922329</v>
      </c>
      <c r="K39" s="122">
        <v>38.983485851382078</v>
      </c>
      <c r="L39" s="122">
        <v>41.498141540184243</v>
      </c>
      <c r="M39" s="122">
        <v>38.440271408163966</v>
      </c>
      <c r="N39" s="122">
        <v>39.03878427310606</v>
      </c>
      <c r="O39" s="122">
        <v>39.080674068729472</v>
      </c>
      <c r="P39" s="122">
        <v>36.791778286520334</v>
      </c>
      <c r="Q39" s="122">
        <v>34.909983883202543</v>
      </c>
      <c r="R39" s="122">
        <v>33.939095928038775</v>
      </c>
      <c r="S39" s="122">
        <v>36.365363448750401</v>
      </c>
      <c r="T39" s="122">
        <v>35.693164347457781</v>
      </c>
      <c r="U39" s="122">
        <v>36.68799585678601</v>
      </c>
      <c r="V39" s="122">
        <v>36.469587756569602</v>
      </c>
      <c r="W39" s="122">
        <v>36.763746087523067</v>
      </c>
      <c r="X39" s="122">
        <v>40.786759493998737</v>
      </c>
      <c r="Y39" s="122">
        <v>31.81483049616935</v>
      </c>
      <c r="DA39" s="130" t="s">
        <v>1607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36.459598854677523</v>
      </c>
      <c r="C41" s="33">
        <v>37.923898740821947</v>
      </c>
      <c r="D41" s="33">
        <v>38.903802870006501</v>
      </c>
      <c r="E41" s="33">
        <v>39.841190250776215</v>
      </c>
      <c r="F41" s="33">
        <v>41.564329217742021</v>
      </c>
      <c r="G41" s="33">
        <v>43.116386926418031</v>
      </c>
      <c r="H41" s="33">
        <v>42.585532635278994</v>
      </c>
      <c r="I41" s="33">
        <v>39.977398560520946</v>
      </c>
      <c r="J41" s="33">
        <v>38.532711165922329</v>
      </c>
      <c r="K41" s="33">
        <v>38.983485851382078</v>
      </c>
      <c r="L41" s="33">
        <v>41.498141540184243</v>
      </c>
      <c r="M41" s="33">
        <v>38.440271408163966</v>
      </c>
      <c r="N41" s="33">
        <v>39.03878427310606</v>
      </c>
      <c r="O41" s="33">
        <v>39.080674068729472</v>
      </c>
      <c r="P41" s="33">
        <v>36.791778286520334</v>
      </c>
      <c r="Q41" s="33">
        <v>34.909983883202543</v>
      </c>
      <c r="R41" s="33">
        <v>33.939095928038775</v>
      </c>
      <c r="S41" s="33">
        <v>36.365363448750401</v>
      </c>
      <c r="T41" s="33">
        <v>35.693164347457781</v>
      </c>
      <c r="U41" s="33">
        <v>36.68799585678601</v>
      </c>
      <c r="V41" s="33">
        <v>36.469587756569602</v>
      </c>
      <c r="W41" s="33">
        <v>36.763746087523067</v>
      </c>
      <c r="X41" s="33">
        <v>40.786759493998737</v>
      </c>
      <c r="Y41" s="33">
        <v>31.81483049616935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20079.311692165746</v>
      </c>
      <c r="C43" s="117">
        <f t="shared" si="14"/>
        <v>22894.444164836401</v>
      </c>
      <c r="D43" s="117">
        <f t="shared" si="14"/>
        <v>20362.193567899962</v>
      </c>
      <c r="E43" s="117">
        <f t="shared" si="14"/>
        <v>19811.056968615419</v>
      </c>
      <c r="F43" s="117">
        <f t="shared" si="14"/>
        <v>17992.659995636084</v>
      </c>
      <c r="G43" s="117">
        <f t="shared" si="14"/>
        <v>17823.629692326045</v>
      </c>
      <c r="H43" s="117">
        <f t="shared" si="14"/>
        <v>18870.41090723918</v>
      </c>
      <c r="I43" s="117">
        <f t="shared" si="14"/>
        <v>11757.495865545307</v>
      </c>
      <c r="J43" s="117">
        <f t="shared" si="14"/>
        <v>16443.143283495174</v>
      </c>
      <c r="K43" s="117">
        <f t="shared" si="14"/>
        <v>14367.512842214721</v>
      </c>
      <c r="L43" s="117">
        <f t="shared" si="14"/>
        <v>14518.063279324935</v>
      </c>
      <c r="M43" s="117">
        <f t="shared" si="14"/>
        <v>12535.387147274945</v>
      </c>
      <c r="N43" s="117">
        <f t="shared" si="14"/>
        <v>13335.292637669965</v>
      </c>
      <c r="O43" s="117">
        <f t="shared" si="14"/>
        <v>14538.80953225375</v>
      </c>
      <c r="P43" s="117">
        <f t="shared" si="14"/>
        <v>12780.283046162158</v>
      </c>
      <c r="Q43" s="117">
        <f t="shared" si="14"/>
        <v>12255.722376730955</v>
      </c>
      <c r="R43" s="117">
        <f t="shared" ref="R43:V43" si="15">R44+R47+R49+R58</f>
        <v>11796.23437700714</v>
      </c>
      <c r="S43" s="117">
        <f t="shared" si="15"/>
        <v>11785.078123427224</v>
      </c>
      <c r="T43" s="117">
        <f t="shared" si="15"/>
        <v>10300.043790609578</v>
      </c>
      <c r="U43" s="117">
        <f t="shared" si="15"/>
        <v>11903.239577649831</v>
      </c>
      <c r="V43" s="117">
        <f t="shared" si="15"/>
        <v>12957.864174115812</v>
      </c>
      <c r="W43" s="117">
        <f t="shared" ref="W43:Y43" si="16">W44+W47+W49+W58</f>
        <v>7764.254430586554</v>
      </c>
      <c r="X43" s="117">
        <f t="shared" si="16"/>
        <v>10663.115117663792</v>
      </c>
      <c r="Y43" s="117">
        <f t="shared" si="16"/>
        <v>10043.818040216742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16683.531131230757</v>
      </c>
      <c r="C44" s="122">
        <f t="shared" si="17"/>
        <v>19196.651397760819</v>
      </c>
      <c r="D44" s="122">
        <f t="shared" si="17"/>
        <v>16807.712858857689</v>
      </c>
      <c r="E44" s="122">
        <f t="shared" si="17"/>
        <v>16215.000911551053</v>
      </c>
      <c r="F44" s="122">
        <f t="shared" si="17"/>
        <v>14541.944243462025</v>
      </c>
      <c r="G44" s="122">
        <f t="shared" si="17"/>
        <v>14321.075159534315</v>
      </c>
      <c r="H44" s="122">
        <f t="shared" si="17"/>
        <v>15301.511622536844</v>
      </c>
      <c r="I44" s="122">
        <f t="shared" si="17"/>
        <v>9021.5928895462439</v>
      </c>
      <c r="J44" s="122">
        <f t="shared" si="17"/>
        <v>13256.842235689996</v>
      </c>
      <c r="K44" s="122">
        <f t="shared" si="17"/>
        <v>11405.990352193561</v>
      </c>
      <c r="L44" s="122">
        <f t="shared" si="17"/>
        <v>11658.443194848325</v>
      </c>
      <c r="M44" s="122">
        <f t="shared" si="17"/>
        <v>9736.7227593191019</v>
      </c>
      <c r="N44" s="122">
        <f t="shared" si="17"/>
        <v>10482.386058070748</v>
      </c>
      <c r="O44" s="122">
        <f t="shared" si="17"/>
        <v>12046.605384884439</v>
      </c>
      <c r="P44" s="122">
        <f t="shared" si="17"/>
        <v>10164.090883616522</v>
      </c>
      <c r="Q44" s="122">
        <f t="shared" si="17"/>
        <v>9832.0604510441699</v>
      </c>
      <c r="R44" s="122">
        <f t="shared" ref="R44:V44" si="18">SUM(R45:R46)</f>
        <v>9537.201447890764</v>
      </c>
      <c r="S44" s="122">
        <f t="shared" si="18"/>
        <v>9398.6611822945051</v>
      </c>
      <c r="T44" s="122">
        <f t="shared" si="18"/>
        <v>8119.3985596684061</v>
      </c>
      <c r="U44" s="122">
        <f t="shared" si="18"/>
        <v>9503.9759360650751</v>
      </c>
      <c r="V44" s="122">
        <f t="shared" si="18"/>
        <v>10435.444321694649</v>
      </c>
      <c r="W44" s="122">
        <f t="shared" ref="W44:Y44" si="19">SUM(W45:W46)</f>
        <v>6114.104534191878</v>
      </c>
      <c r="X44" s="122">
        <f t="shared" si="19"/>
        <v>8503.7943787973309</v>
      </c>
      <c r="Y44" s="122">
        <f t="shared" si="19"/>
        <v>8030.6297380034703</v>
      </c>
      <c r="DA44" s="130" t="s">
        <v>1611</v>
      </c>
    </row>
    <row r="45" spans="1:105" ht="12" customHeight="1" x14ac:dyDescent="0.25">
      <c r="A45" s="97" t="s">
        <v>211</v>
      </c>
      <c r="B45" s="98">
        <v>16476.626661662511</v>
      </c>
      <c r="C45" s="98">
        <v>18959.80096605574</v>
      </c>
      <c r="D45" s="98">
        <v>16602.492670259431</v>
      </c>
      <c r="E45" s="98">
        <v>16020.429477592916</v>
      </c>
      <c r="F45" s="98">
        <v>14367.639295791456</v>
      </c>
      <c r="G45" s="98">
        <v>14149.994557980152</v>
      </c>
      <c r="H45" s="98">
        <v>15121.033035879123</v>
      </c>
      <c r="I45" s="98">
        <v>8916.0434155245457</v>
      </c>
      <c r="J45" s="98">
        <v>13101.305042702797</v>
      </c>
      <c r="K45" s="98">
        <v>11272.101532999748</v>
      </c>
      <c r="L45" s="98">
        <v>11521.357199284197</v>
      </c>
      <c r="M45" s="98">
        <v>9621.9769704786395</v>
      </c>
      <c r="N45" s="98">
        <v>10356.522002483996</v>
      </c>
      <c r="O45" s="98">
        <v>11898.65489634088</v>
      </c>
      <c r="P45" s="98">
        <v>10038.619074233307</v>
      </c>
      <c r="Q45" s="98">
        <v>9710.0330228336679</v>
      </c>
      <c r="R45" s="98">
        <v>9419.5193847329792</v>
      </c>
      <c r="S45" s="98">
        <v>9282.2658402598572</v>
      </c>
      <c r="T45" s="98">
        <v>8017.8134852393287</v>
      </c>
      <c r="U45" s="98">
        <v>9384.9258526798494</v>
      </c>
      <c r="V45" s="98">
        <v>10303.364923091623</v>
      </c>
      <c r="W45" s="98">
        <v>6036.5581207604782</v>
      </c>
      <c r="X45" s="98">
        <v>8393.0687971720527</v>
      </c>
      <c r="Y45" s="98">
        <v>7924.5869637909582</v>
      </c>
      <c r="DA45" s="63" t="s">
        <v>1612</v>
      </c>
    </row>
    <row r="46" spans="1:105" ht="12" customHeight="1" x14ac:dyDescent="0.25">
      <c r="A46" s="97" t="s">
        <v>53</v>
      </c>
      <c r="B46" s="98">
        <v>206.90446956824437</v>
      </c>
      <c r="C46" s="98">
        <v>236.85043170507998</v>
      </c>
      <c r="D46" s="98">
        <v>205.22018859825619</v>
      </c>
      <c r="E46" s="98">
        <v>194.57143395813645</v>
      </c>
      <c r="F46" s="98">
        <v>174.30494767056948</v>
      </c>
      <c r="G46" s="98">
        <v>171.08060155416365</v>
      </c>
      <c r="H46" s="98">
        <v>180.47858665771975</v>
      </c>
      <c r="I46" s="98">
        <v>105.54947402169743</v>
      </c>
      <c r="J46" s="98">
        <v>155.53719298719818</v>
      </c>
      <c r="K46" s="98">
        <v>133.88881919381308</v>
      </c>
      <c r="L46" s="98">
        <v>137.08599556412798</v>
      </c>
      <c r="M46" s="98">
        <v>114.74578884046217</v>
      </c>
      <c r="N46" s="98">
        <v>125.86405558675128</v>
      </c>
      <c r="O46" s="98">
        <v>147.95048854355767</v>
      </c>
      <c r="P46" s="98">
        <v>125.47180938321355</v>
      </c>
      <c r="Q46" s="98">
        <v>122.02742821050168</v>
      </c>
      <c r="R46" s="98">
        <v>117.68206315778436</v>
      </c>
      <c r="S46" s="98">
        <v>116.39534203464837</v>
      </c>
      <c r="T46" s="98">
        <v>101.58507442907754</v>
      </c>
      <c r="U46" s="98">
        <v>119.05008338522576</v>
      </c>
      <c r="V46" s="98">
        <v>132.07939860302622</v>
      </c>
      <c r="W46" s="98">
        <v>77.546413431400183</v>
      </c>
      <c r="X46" s="98">
        <v>110.72558162527775</v>
      </c>
      <c r="Y46" s="98">
        <v>106.04277421251227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14.624963163552662</v>
      </c>
      <c r="C47" s="122">
        <f t="shared" si="20"/>
        <v>14.569985663429449</v>
      </c>
      <c r="D47" s="122">
        <f t="shared" si="20"/>
        <v>14.465335147239029</v>
      </c>
      <c r="E47" s="122">
        <f t="shared" si="20"/>
        <v>26.158321035479268</v>
      </c>
      <c r="F47" s="122">
        <f t="shared" si="20"/>
        <v>13.454453823373214</v>
      </c>
      <c r="G47" s="122">
        <f t="shared" si="20"/>
        <v>13.702910905313486</v>
      </c>
      <c r="H47" s="122">
        <f t="shared" si="20"/>
        <v>20.231005132442668</v>
      </c>
      <c r="I47" s="122">
        <f t="shared" si="20"/>
        <v>15.121848644709015</v>
      </c>
      <c r="J47" s="122">
        <f t="shared" si="20"/>
        <v>16.272710703597454</v>
      </c>
      <c r="K47" s="122">
        <f t="shared" si="20"/>
        <v>16.093878926038077</v>
      </c>
      <c r="L47" s="122">
        <f t="shared" si="20"/>
        <v>18.518837247006164</v>
      </c>
      <c r="M47" s="122">
        <f t="shared" si="20"/>
        <v>19.640678899332414</v>
      </c>
      <c r="N47" s="122">
        <f t="shared" si="20"/>
        <v>20.16334314962905</v>
      </c>
      <c r="O47" s="122">
        <f t="shared" si="20"/>
        <v>20.910899018329193</v>
      </c>
      <c r="P47" s="122">
        <f t="shared" si="20"/>
        <v>21.543678122171237</v>
      </c>
      <c r="Q47" s="122">
        <f t="shared" si="20"/>
        <v>21.297218159413411</v>
      </c>
      <c r="R47" s="122">
        <f t="shared" si="20"/>
        <v>21.937833200813991</v>
      </c>
      <c r="S47" s="122">
        <f t="shared" si="20"/>
        <v>21.639949280401943</v>
      </c>
      <c r="T47" s="122">
        <f t="shared" si="20"/>
        <v>18.82999116813118</v>
      </c>
      <c r="U47" s="122">
        <f t="shared" si="20"/>
        <v>17.582820234923751</v>
      </c>
      <c r="V47" s="122">
        <f t="shared" si="20"/>
        <v>16.005673692832996</v>
      </c>
      <c r="W47" s="122">
        <f t="shared" si="20"/>
        <v>15.459877344511328</v>
      </c>
      <c r="X47" s="122">
        <f t="shared" si="20"/>
        <v>13.230458214787738</v>
      </c>
      <c r="Y47" s="122">
        <f t="shared" si="20"/>
        <v>12.689277192852538</v>
      </c>
      <c r="DA47" s="130" t="s">
        <v>1614</v>
      </c>
    </row>
    <row r="48" spans="1:105" ht="12" customHeight="1" x14ac:dyDescent="0.25">
      <c r="A48" s="97" t="s">
        <v>53</v>
      </c>
      <c r="B48" s="98">
        <v>14.624963163552662</v>
      </c>
      <c r="C48" s="98">
        <v>14.569985663429449</v>
      </c>
      <c r="D48" s="98">
        <v>14.465335147239029</v>
      </c>
      <c r="E48" s="98">
        <v>26.158321035479268</v>
      </c>
      <c r="F48" s="98">
        <v>13.454453823373214</v>
      </c>
      <c r="G48" s="98">
        <v>13.702910905313486</v>
      </c>
      <c r="H48" s="98">
        <v>20.231005132442668</v>
      </c>
      <c r="I48" s="98">
        <v>15.121848644709015</v>
      </c>
      <c r="J48" s="98">
        <v>16.272710703597454</v>
      </c>
      <c r="K48" s="98">
        <v>16.093878926038077</v>
      </c>
      <c r="L48" s="98">
        <v>18.518837247006164</v>
      </c>
      <c r="M48" s="98">
        <v>19.640678899332414</v>
      </c>
      <c r="N48" s="98">
        <v>20.16334314962905</v>
      </c>
      <c r="O48" s="98">
        <v>20.910899018329193</v>
      </c>
      <c r="P48" s="98">
        <v>21.543678122171237</v>
      </c>
      <c r="Q48" s="98">
        <v>21.297218159413411</v>
      </c>
      <c r="R48" s="98">
        <v>21.937833200813991</v>
      </c>
      <c r="S48" s="98">
        <v>21.639949280401943</v>
      </c>
      <c r="T48" s="98">
        <v>18.82999116813118</v>
      </c>
      <c r="U48" s="98">
        <v>17.582820234923751</v>
      </c>
      <c r="V48" s="98">
        <v>16.005673692832996</v>
      </c>
      <c r="W48" s="98">
        <v>15.459877344511328</v>
      </c>
      <c r="X48" s="98">
        <v>13.230458214787738</v>
      </c>
      <c r="Y48" s="98">
        <v>12.689277192852538</v>
      </c>
      <c r="DA48" s="63" t="s">
        <v>1615</v>
      </c>
    </row>
    <row r="49" spans="1:105" ht="12" customHeight="1" x14ac:dyDescent="0.25">
      <c r="A49" s="121" t="s">
        <v>55</v>
      </c>
      <c r="B49" s="122">
        <v>2542.1081979209293</v>
      </c>
      <c r="C49" s="122">
        <v>2819.4735536148446</v>
      </c>
      <c r="D49" s="122">
        <v>2676.4307441762844</v>
      </c>
      <c r="E49" s="122">
        <v>2708.6052744083563</v>
      </c>
      <c r="F49" s="122">
        <v>2576.1893220178786</v>
      </c>
      <c r="G49" s="122">
        <v>2635.0203772085792</v>
      </c>
      <c r="H49" s="122">
        <v>2731.5951386706834</v>
      </c>
      <c r="I49" s="122">
        <v>1986.0910718428679</v>
      </c>
      <c r="J49" s="122">
        <v>2484.9101961425204</v>
      </c>
      <c r="K49" s="122">
        <v>2288.4516861119846</v>
      </c>
      <c r="L49" s="122">
        <v>2184.4954007622418</v>
      </c>
      <c r="M49" s="122">
        <v>2191.6733729549187</v>
      </c>
      <c r="N49" s="122">
        <v>2234.623885912617</v>
      </c>
      <c r="O49" s="122">
        <v>1864.8006055965936</v>
      </c>
      <c r="P49" s="122">
        <v>2011.6664597160141</v>
      </c>
      <c r="Q49" s="122">
        <v>1860.5627268421822</v>
      </c>
      <c r="R49" s="122">
        <v>1742.5740159449347</v>
      </c>
      <c r="S49" s="122">
        <v>1855.1328354933044</v>
      </c>
      <c r="T49" s="122">
        <v>1690.8586213181916</v>
      </c>
      <c r="U49" s="122">
        <v>1919.7722964240529</v>
      </c>
      <c r="V49" s="122">
        <v>2078.6954669289485</v>
      </c>
      <c r="W49" s="122">
        <v>1215.2276051120095</v>
      </c>
      <c r="X49" s="122">
        <v>1673.776137090071</v>
      </c>
      <c r="Y49" s="122">
        <v>1572.2824308565707</v>
      </c>
      <c r="DA49" s="130" t="s">
        <v>1616</v>
      </c>
    </row>
    <row r="50" spans="1:105" ht="12" customHeight="1" x14ac:dyDescent="0.25">
      <c r="A50" s="97" t="s">
        <v>138</v>
      </c>
      <c r="B50" s="98">
        <v>2317.8830616746554</v>
      </c>
      <c r="C50" s="98">
        <v>2591.5124520606728</v>
      </c>
      <c r="D50" s="98">
        <v>2443.7316356285337</v>
      </c>
      <c r="E50" s="98">
        <v>2475.4120051284444</v>
      </c>
      <c r="F50" s="98">
        <v>2344.161326123859</v>
      </c>
      <c r="G50" s="98">
        <v>2407.8993809755279</v>
      </c>
      <c r="H50" s="98">
        <v>2511.8863902712897</v>
      </c>
      <c r="I50" s="98">
        <v>1765.5941216590845</v>
      </c>
      <c r="J50" s="98">
        <v>2275.9003988660211</v>
      </c>
      <c r="K50" s="98">
        <v>2084.5438981257616</v>
      </c>
      <c r="L50" s="98">
        <v>1985.0814314222334</v>
      </c>
      <c r="M50" s="98">
        <v>1949.5706135912874</v>
      </c>
      <c r="N50" s="98">
        <v>1938.6003334905263</v>
      </c>
      <c r="O50" s="98">
        <v>1444.1292169149701</v>
      </c>
      <c r="P50" s="98">
        <v>1587.0309804481365</v>
      </c>
      <c r="Q50" s="98">
        <v>1418.7431618450803</v>
      </c>
      <c r="R50" s="98">
        <v>1347.9089583776599</v>
      </c>
      <c r="S50" s="98">
        <v>1492.8154880868115</v>
      </c>
      <c r="T50" s="98">
        <v>1383.6980705700605</v>
      </c>
      <c r="U50" s="98">
        <v>1690.3156087980756</v>
      </c>
      <c r="V50" s="98">
        <v>1856.2974688214406</v>
      </c>
      <c r="W50" s="98">
        <v>1072.1246323263354</v>
      </c>
      <c r="X50" s="98">
        <v>1521.4150397456856</v>
      </c>
      <c r="Y50" s="98">
        <v>1452.2252110068293</v>
      </c>
      <c r="DA50" s="63" t="s">
        <v>1617</v>
      </c>
    </row>
    <row r="51" spans="1:105" ht="12" customHeight="1" x14ac:dyDescent="0.25">
      <c r="A51" s="97" t="s">
        <v>137</v>
      </c>
      <c r="B51" s="98">
        <v>2.9457964662444187</v>
      </c>
      <c r="C51" s="98">
        <v>4.5535416535532454</v>
      </c>
      <c r="D51" s="98">
        <v>4.726148404066624</v>
      </c>
      <c r="E51" s="98">
        <v>6.6369958124942166</v>
      </c>
      <c r="F51" s="98">
        <v>6.3257681365111349</v>
      </c>
      <c r="G51" s="98">
        <v>8.0653795279701335</v>
      </c>
      <c r="H51" s="98">
        <v>10.992890050304204</v>
      </c>
      <c r="I51" s="98">
        <v>8.0252582955526197</v>
      </c>
      <c r="J51" s="98">
        <v>12.116848569448363</v>
      </c>
      <c r="K51" s="98">
        <v>12.480266876974486</v>
      </c>
      <c r="L51" s="98">
        <v>11.631162104428782</v>
      </c>
      <c r="M51" s="98">
        <v>12.386409077569493</v>
      </c>
      <c r="N51" s="98">
        <v>14.346040172427889</v>
      </c>
      <c r="O51" s="98">
        <v>10.594996009771496</v>
      </c>
      <c r="P51" s="98">
        <v>15.36247712999894</v>
      </c>
      <c r="Q51" s="98">
        <v>13.672738550548692</v>
      </c>
      <c r="R51" s="98">
        <v>13.444868083435797</v>
      </c>
      <c r="S51" s="98">
        <v>15.634125228942658</v>
      </c>
      <c r="T51" s="98">
        <v>13.938851396561484</v>
      </c>
      <c r="U51" s="98">
        <v>22.127743053830539</v>
      </c>
      <c r="V51" s="98">
        <v>28.88615538648201</v>
      </c>
      <c r="W51" s="98">
        <v>16.158764667885539</v>
      </c>
      <c r="X51" s="98">
        <v>21.429978627351922</v>
      </c>
      <c r="Y51" s="98">
        <v>18.225869658169223</v>
      </c>
      <c r="DA51" s="63" t="s">
        <v>1618</v>
      </c>
    </row>
    <row r="52" spans="1:105" ht="12" customHeight="1" x14ac:dyDescent="0.25">
      <c r="A52" s="100" t="s">
        <v>211</v>
      </c>
      <c r="B52" s="101">
        <v>1.6544211168331358</v>
      </c>
      <c r="C52" s="101">
        <v>2.4459971888286169</v>
      </c>
      <c r="D52" s="101">
        <v>2.5909993570954115</v>
      </c>
      <c r="E52" s="101">
        <v>3.6213719647961837</v>
      </c>
      <c r="F52" s="101">
        <v>3.6317082652613148</v>
      </c>
      <c r="G52" s="101">
        <v>4.5623809067488938</v>
      </c>
      <c r="H52" s="101">
        <v>6.1646667128668229</v>
      </c>
      <c r="I52" s="101">
        <v>4.8822392566127384</v>
      </c>
      <c r="J52" s="101">
        <v>6.7860459634295811</v>
      </c>
      <c r="K52" s="101">
        <v>7.0423590722488001</v>
      </c>
      <c r="L52" s="101">
        <v>6.515625527440295</v>
      </c>
      <c r="M52" s="101">
        <v>7.138400452852717</v>
      </c>
      <c r="N52" s="101">
        <v>8.2742246445666119</v>
      </c>
      <c r="O52" s="101">
        <v>6.2990337776861063</v>
      </c>
      <c r="P52" s="101">
        <v>8.2191628594001003</v>
      </c>
      <c r="Q52" s="101">
        <v>7.2221816153186849</v>
      </c>
      <c r="R52" s="101">
        <v>7.1405304921207771</v>
      </c>
      <c r="S52" s="101">
        <v>8.6651892801518748</v>
      </c>
      <c r="T52" s="101">
        <v>7.0774381717006571</v>
      </c>
      <c r="U52" s="101">
        <v>11.211333019059246</v>
      </c>
      <c r="V52" s="101">
        <v>13.681202239986272</v>
      </c>
      <c r="W52" s="101">
        <v>8.4087344454272799</v>
      </c>
      <c r="X52" s="101">
        <v>10.531984234447455</v>
      </c>
      <c r="Y52" s="101">
        <v>7.9591063716032586</v>
      </c>
      <c r="DA52" s="131" t="s">
        <v>1619</v>
      </c>
    </row>
    <row r="53" spans="1:105" ht="12" customHeight="1" x14ac:dyDescent="0.25">
      <c r="A53" s="103" t="s">
        <v>52</v>
      </c>
      <c r="B53" s="104">
        <v>1.2913753494112827</v>
      </c>
      <c r="C53" s="104">
        <v>2.1075444647246284</v>
      </c>
      <c r="D53" s="104">
        <v>2.1351490469712124</v>
      </c>
      <c r="E53" s="104">
        <v>3.0156238476980324</v>
      </c>
      <c r="F53" s="104">
        <v>2.6940598712498205</v>
      </c>
      <c r="G53" s="104">
        <v>3.5029986212212392</v>
      </c>
      <c r="H53" s="104">
        <v>4.8282233374373824</v>
      </c>
      <c r="I53" s="104">
        <v>3.1430190389398813</v>
      </c>
      <c r="J53" s="104">
        <v>5.3308026060187821</v>
      </c>
      <c r="K53" s="104">
        <v>5.4379078047256861</v>
      </c>
      <c r="L53" s="104">
        <v>5.1155365769884868</v>
      </c>
      <c r="M53" s="104">
        <v>5.2480086247167765</v>
      </c>
      <c r="N53" s="104">
        <v>6.0718155278612773</v>
      </c>
      <c r="O53" s="104">
        <v>4.2959622320853894</v>
      </c>
      <c r="P53" s="104">
        <v>7.1433142705988386</v>
      </c>
      <c r="Q53" s="104">
        <v>6.4505569352300069</v>
      </c>
      <c r="R53" s="104">
        <v>6.3043375913150204</v>
      </c>
      <c r="S53" s="104">
        <v>6.9689359487907838</v>
      </c>
      <c r="T53" s="104">
        <v>6.8614132248608266</v>
      </c>
      <c r="U53" s="104">
        <v>10.916410034771292</v>
      </c>
      <c r="V53" s="104">
        <v>15.204953146495736</v>
      </c>
      <c r="W53" s="104">
        <v>7.7500302224582596</v>
      </c>
      <c r="X53" s="104">
        <v>10.897994392904467</v>
      </c>
      <c r="Y53" s="104">
        <v>10.266763286565963</v>
      </c>
      <c r="DA53" s="132" t="s">
        <v>1620</v>
      </c>
    </row>
    <row r="54" spans="1:105" ht="12" customHeight="1" x14ac:dyDescent="0.25">
      <c r="A54" s="106" t="s">
        <v>122</v>
      </c>
      <c r="B54" s="101">
        <v>190.68169225362104</v>
      </c>
      <c r="C54" s="101">
        <v>186.05756987558141</v>
      </c>
      <c r="D54" s="101">
        <v>184.11480425846079</v>
      </c>
      <c r="E54" s="101">
        <v>169.64478668655519</v>
      </c>
      <c r="F54" s="101">
        <v>165.61999836257368</v>
      </c>
      <c r="G54" s="101">
        <v>151.99599222403006</v>
      </c>
      <c r="H54" s="101">
        <v>133.77625994536913</v>
      </c>
      <c r="I54" s="101">
        <v>128.25778262774963</v>
      </c>
      <c r="J54" s="101">
        <v>115.4695236947511</v>
      </c>
      <c r="K54" s="101">
        <v>101.37823484218114</v>
      </c>
      <c r="L54" s="101">
        <v>98.09080138528725</v>
      </c>
      <c r="M54" s="101">
        <v>101.47062708788498</v>
      </c>
      <c r="N54" s="101">
        <v>119.4712955586299</v>
      </c>
      <c r="O54" s="101">
        <v>144.03400312801153</v>
      </c>
      <c r="P54" s="101">
        <v>124.53917734429641</v>
      </c>
      <c r="Q54" s="101">
        <v>121.73329626473837</v>
      </c>
      <c r="R54" s="101">
        <v>103.85577880363088</v>
      </c>
      <c r="S54" s="101">
        <v>89.379886280481557</v>
      </c>
      <c r="T54" s="101">
        <v>72.247299850746785</v>
      </c>
      <c r="U54" s="101">
        <v>45.211118230059178</v>
      </c>
      <c r="V54" s="101">
        <v>50.050977472735823</v>
      </c>
      <c r="W54" s="101">
        <v>34.027070330868405</v>
      </c>
      <c r="X54" s="101">
        <v>44.499849207568076</v>
      </c>
      <c r="Y54" s="101">
        <v>37.347987928483903</v>
      </c>
      <c r="DA54" s="131" t="s">
        <v>1621</v>
      </c>
    </row>
    <row r="55" spans="1:105" ht="12" customHeight="1" x14ac:dyDescent="0.25">
      <c r="A55" s="107" t="s">
        <v>121</v>
      </c>
      <c r="B55" s="104">
        <v>30.597647526408792</v>
      </c>
      <c r="C55" s="104">
        <v>37.34999002503713</v>
      </c>
      <c r="D55" s="104">
        <v>43.858155885223546</v>
      </c>
      <c r="E55" s="104">
        <v>56.911486780862447</v>
      </c>
      <c r="F55" s="104">
        <v>60.082229394934316</v>
      </c>
      <c r="G55" s="104">
        <v>67.059624481051188</v>
      </c>
      <c r="H55" s="104">
        <v>74.939598403720566</v>
      </c>
      <c r="I55" s="104">
        <v>84.213909260481003</v>
      </c>
      <c r="J55" s="104">
        <v>81.423425012300186</v>
      </c>
      <c r="K55" s="104">
        <v>90.049286267067572</v>
      </c>
      <c r="L55" s="104">
        <v>89.69200585029229</v>
      </c>
      <c r="M55" s="104">
        <v>128.24572319817707</v>
      </c>
      <c r="N55" s="104">
        <v>162.20621669103267</v>
      </c>
      <c r="O55" s="104">
        <v>266.0423895438405</v>
      </c>
      <c r="P55" s="104">
        <v>284.7338247935823</v>
      </c>
      <c r="Q55" s="104">
        <v>306.41353018181491</v>
      </c>
      <c r="R55" s="104">
        <v>277.36441068020815</v>
      </c>
      <c r="S55" s="104">
        <v>257.30333589706879</v>
      </c>
      <c r="T55" s="104">
        <v>220.9743995008229</v>
      </c>
      <c r="U55" s="104">
        <v>162.11782634208782</v>
      </c>
      <c r="V55" s="104">
        <v>143.46086524829002</v>
      </c>
      <c r="W55" s="104">
        <v>92.917137786920293</v>
      </c>
      <c r="X55" s="104">
        <v>86.43126950946548</v>
      </c>
      <c r="Y55" s="104">
        <v>64.483362263088424</v>
      </c>
      <c r="DA55" s="132" t="s">
        <v>1622</v>
      </c>
    </row>
    <row r="56" spans="1:105" ht="12" customHeight="1" x14ac:dyDescent="0.25">
      <c r="A56" s="108" t="s">
        <v>53</v>
      </c>
      <c r="B56" s="98">
        <v>15.486494097384886</v>
      </c>
      <c r="C56" s="98">
        <v>17.973636312918735</v>
      </c>
      <c r="D56" s="98">
        <v>21.605707628024373</v>
      </c>
      <c r="E56" s="98">
        <v>27.914114662073253</v>
      </c>
      <c r="F56" s="98">
        <v>31.189281805265828</v>
      </c>
      <c r="G56" s="98">
        <v>34.221410831253898</v>
      </c>
      <c r="H56" s="98">
        <v>37.824512405070188</v>
      </c>
      <c r="I56" s="98">
        <v>46.802318163337461</v>
      </c>
      <c r="J56" s="98">
        <v>41.127673771787052</v>
      </c>
      <c r="K56" s="98">
        <v>46.022058922100513</v>
      </c>
      <c r="L56" s="98">
        <v>45.467707617528418</v>
      </c>
      <c r="M56" s="98">
        <v>67.486174700360166</v>
      </c>
      <c r="N56" s="98">
        <v>85.362667281820649</v>
      </c>
      <c r="O56" s="98">
        <v>144.95701176345068</v>
      </c>
      <c r="P56" s="98">
        <v>137.8605893113041</v>
      </c>
      <c r="Q56" s="98">
        <v>147.75867128400489</v>
      </c>
      <c r="R56" s="98">
        <v>135.53808306134141</v>
      </c>
      <c r="S56" s="98">
        <v>133.19692805553504</v>
      </c>
      <c r="T56" s="98">
        <v>105.45191539941598</v>
      </c>
      <c r="U56" s="98">
        <v>77.853767999682631</v>
      </c>
      <c r="V56" s="98">
        <v>62.709614371252755</v>
      </c>
      <c r="W56" s="98">
        <v>45.010826236268848</v>
      </c>
      <c r="X56" s="98">
        <v>39.149258557386759</v>
      </c>
      <c r="Y56" s="98">
        <v>25.965316796157765</v>
      </c>
      <c r="DA56" s="63" t="s">
        <v>1623</v>
      </c>
    </row>
    <row r="57" spans="1:105" ht="12" customHeight="1" x14ac:dyDescent="0.25">
      <c r="A57" s="108" t="s">
        <v>52</v>
      </c>
      <c r="B57" s="98">
        <v>15.111153429023906</v>
      </c>
      <c r="C57" s="98">
        <v>19.376353712118394</v>
      </c>
      <c r="D57" s="98">
        <v>22.252448257199173</v>
      </c>
      <c r="E57" s="98">
        <v>28.997372118789194</v>
      </c>
      <c r="F57" s="98">
        <v>28.892947589668488</v>
      </c>
      <c r="G57" s="98">
        <v>32.838213649797289</v>
      </c>
      <c r="H57" s="98">
        <v>37.115085998650379</v>
      </c>
      <c r="I57" s="98">
        <v>37.411591097143543</v>
      </c>
      <c r="J57" s="98">
        <v>40.295751240513127</v>
      </c>
      <c r="K57" s="98">
        <v>44.027227344967059</v>
      </c>
      <c r="L57" s="98">
        <v>44.224298232763871</v>
      </c>
      <c r="M57" s="98">
        <v>60.759548497816908</v>
      </c>
      <c r="N57" s="98">
        <v>76.843549409212017</v>
      </c>
      <c r="O57" s="98">
        <v>121.08537778038981</v>
      </c>
      <c r="P57" s="98">
        <v>146.8732354822782</v>
      </c>
      <c r="Q57" s="98">
        <v>158.65485889781002</v>
      </c>
      <c r="R57" s="98">
        <v>141.82632761886671</v>
      </c>
      <c r="S57" s="98">
        <v>124.10640784153375</v>
      </c>
      <c r="T57" s="98">
        <v>115.52248410140692</v>
      </c>
      <c r="U57" s="98">
        <v>84.264058342405207</v>
      </c>
      <c r="V57" s="98">
        <v>80.751250877037279</v>
      </c>
      <c r="W57" s="98">
        <v>47.906311550651445</v>
      </c>
      <c r="X57" s="98">
        <v>47.282010952078721</v>
      </c>
      <c r="Y57" s="98">
        <v>38.518045466930666</v>
      </c>
      <c r="DA57" s="63" t="s">
        <v>1624</v>
      </c>
    </row>
    <row r="58" spans="1:105" ht="12" customHeight="1" x14ac:dyDescent="0.25">
      <c r="A58" s="121" t="s">
        <v>54</v>
      </c>
      <c r="B58" s="122">
        <v>839.04739985050594</v>
      </c>
      <c r="C58" s="122">
        <v>863.74922779730809</v>
      </c>
      <c r="D58" s="122">
        <v>863.58462971875053</v>
      </c>
      <c r="E58" s="122">
        <v>861.29246162053244</v>
      </c>
      <c r="F58" s="122">
        <v>861.07197633280919</v>
      </c>
      <c r="G58" s="122">
        <v>853.8312446778375</v>
      </c>
      <c r="H58" s="122">
        <v>817.07314089921238</v>
      </c>
      <c r="I58" s="122">
        <v>734.69005551148632</v>
      </c>
      <c r="J58" s="122">
        <v>685.11814095906084</v>
      </c>
      <c r="K58" s="122">
        <v>656.97692498313688</v>
      </c>
      <c r="L58" s="122">
        <v>656.60584646736152</v>
      </c>
      <c r="M58" s="122">
        <v>587.35033610159292</v>
      </c>
      <c r="N58" s="122">
        <v>598.1193505369713</v>
      </c>
      <c r="O58" s="122">
        <v>606.49264275438929</v>
      </c>
      <c r="P58" s="122">
        <v>582.98202470745093</v>
      </c>
      <c r="Q58" s="122">
        <v>541.80198068518723</v>
      </c>
      <c r="R58" s="122">
        <v>494.52107997062785</v>
      </c>
      <c r="S58" s="122">
        <v>509.64415635901327</v>
      </c>
      <c r="T58" s="122">
        <v>470.95661845484824</v>
      </c>
      <c r="U58" s="122">
        <v>461.90852492577801</v>
      </c>
      <c r="V58" s="122">
        <v>427.71871179938177</v>
      </c>
      <c r="W58" s="122">
        <v>419.46241393815484</v>
      </c>
      <c r="X58" s="122">
        <v>472.31414356160127</v>
      </c>
      <c r="Y58" s="122">
        <v>428.2165941638479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839.04739985050594</v>
      </c>
      <c r="C60" s="33">
        <v>863.74922779730809</v>
      </c>
      <c r="D60" s="33">
        <v>863.58462971875053</v>
      </c>
      <c r="E60" s="33">
        <v>861.29246162053244</v>
      </c>
      <c r="F60" s="33">
        <v>861.07197633280919</v>
      </c>
      <c r="G60" s="33">
        <v>853.8312446778375</v>
      </c>
      <c r="H60" s="33">
        <v>817.07314089921238</v>
      </c>
      <c r="I60" s="33">
        <v>734.69005551148632</v>
      </c>
      <c r="J60" s="33">
        <v>685.11814095906084</v>
      </c>
      <c r="K60" s="33">
        <v>656.97692498313688</v>
      </c>
      <c r="L60" s="33">
        <v>656.60584646736152</v>
      </c>
      <c r="M60" s="33">
        <v>587.35033610159292</v>
      </c>
      <c r="N60" s="33">
        <v>598.1193505369713</v>
      </c>
      <c r="O60" s="33">
        <v>606.49264275438929</v>
      </c>
      <c r="P60" s="33">
        <v>582.98202470745093</v>
      </c>
      <c r="Q60" s="33">
        <v>541.80198068518723</v>
      </c>
      <c r="R60" s="33">
        <v>494.52107997062785</v>
      </c>
      <c r="S60" s="33">
        <v>509.64415635901327</v>
      </c>
      <c r="T60" s="33">
        <v>470.95661845484824</v>
      </c>
      <c r="U60" s="33">
        <v>461.90852492577801</v>
      </c>
      <c r="V60" s="33">
        <v>427.71871179938177</v>
      </c>
      <c r="W60" s="33">
        <v>419.46241393815484</v>
      </c>
      <c r="X60" s="33">
        <v>472.31414356160127</v>
      </c>
      <c r="Y60" s="33">
        <v>428.2165941638479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24879.675253115609</v>
      </c>
      <c r="C62" s="117">
        <f t="shared" si="21"/>
        <v>26263.48354380234</v>
      </c>
      <c r="D62" s="117">
        <f t="shared" si="21"/>
        <v>26278.723513260698</v>
      </c>
      <c r="E62" s="117">
        <f t="shared" si="21"/>
        <v>26386.94137539994</v>
      </c>
      <c r="F62" s="117">
        <f t="shared" si="21"/>
        <v>25675.781155043191</v>
      </c>
      <c r="G62" s="117">
        <f t="shared" si="21"/>
        <v>24909.558616836788</v>
      </c>
      <c r="H62" s="117">
        <f t="shared" si="21"/>
        <v>24271.416591422003</v>
      </c>
      <c r="I62" s="117">
        <f t="shared" si="21"/>
        <v>22566.832789081618</v>
      </c>
      <c r="J62" s="117">
        <f t="shared" si="21"/>
        <v>23715.932583465277</v>
      </c>
      <c r="K62" s="117">
        <f t="shared" si="21"/>
        <v>23485.515983764715</v>
      </c>
      <c r="L62" s="117">
        <f t="shared" si="21"/>
        <v>25695.686878524695</v>
      </c>
      <c r="M62" s="117">
        <f t="shared" si="21"/>
        <v>21403.971585480231</v>
      </c>
      <c r="N62" s="117">
        <f t="shared" si="21"/>
        <v>23333.80368689949</v>
      </c>
      <c r="O62" s="117">
        <f t="shared" si="21"/>
        <v>24170.416885600123</v>
      </c>
      <c r="P62" s="117">
        <f t="shared" si="21"/>
        <v>19843.434292966198</v>
      </c>
      <c r="Q62" s="117">
        <f t="shared" si="21"/>
        <v>21307.404622640635</v>
      </c>
      <c r="R62" s="117">
        <f t="shared" ref="R62:V62" si="22">R63+R66+R68+R77</f>
        <v>23736.749476235509</v>
      </c>
      <c r="S62" s="117">
        <f t="shared" si="22"/>
        <v>23364.537391189955</v>
      </c>
      <c r="T62" s="117">
        <f t="shared" si="22"/>
        <v>24014.521037541399</v>
      </c>
      <c r="U62" s="117">
        <f t="shared" si="22"/>
        <v>24145.644938665791</v>
      </c>
      <c r="V62" s="117">
        <f t="shared" si="22"/>
        <v>23537.047707007725</v>
      </c>
      <c r="W62" s="117">
        <f t="shared" ref="W62:Y62" si="23">W63+W66+W68+W77</f>
        <v>26934.64352247637</v>
      </c>
      <c r="X62" s="117">
        <f t="shared" si="23"/>
        <v>23289.317586053268</v>
      </c>
      <c r="Y62" s="117">
        <f t="shared" si="23"/>
        <v>21433.430345385001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20417.587761691721</v>
      </c>
      <c r="C63" s="122">
        <f t="shared" si="24"/>
        <v>21630.744000842435</v>
      </c>
      <c r="D63" s="122">
        <f t="shared" si="24"/>
        <v>21392.531821658038</v>
      </c>
      <c r="E63" s="122">
        <f t="shared" si="24"/>
        <v>21284.250674509105</v>
      </c>
      <c r="F63" s="122">
        <f t="shared" si="24"/>
        <v>20495.099787188487</v>
      </c>
      <c r="G63" s="122">
        <f t="shared" si="24"/>
        <v>19703.296450987469</v>
      </c>
      <c r="H63" s="122">
        <f t="shared" si="24"/>
        <v>19268.93999024561</v>
      </c>
      <c r="I63" s="122">
        <f t="shared" si="24"/>
        <v>17404.725971755004</v>
      </c>
      <c r="J63" s="122">
        <f t="shared" si="24"/>
        <v>18762.425409673375</v>
      </c>
      <c r="K63" s="122">
        <f t="shared" si="24"/>
        <v>18439.521895048565</v>
      </c>
      <c r="L63" s="122">
        <f t="shared" si="24"/>
        <v>20450.521785267083</v>
      </c>
      <c r="M63" s="122">
        <f t="shared" si="24"/>
        <v>16640.591665740794</v>
      </c>
      <c r="N63" s="122">
        <f t="shared" si="24"/>
        <v>18541.207093453362</v>
      </c>
      <c r="O63" s="122">
        <f t="shared" si="24"/>
        <v>19641.08661163424</v>
      </c>
      <c r="P63" s="122">
        <f t="shared" si="24"/>
        <v>15501.310501292321</v>
      </c>
      <c r="Q63" s="122">
        <f t="shared" si="24"/>
        <v>16868.586604010103</v>
      </c>
      <c r="R63" s="122">
        <f t="shared" ref="R63:V63" si="25">SUM(R64:R65)</f>
        <v>19055.597443442341</v>
      </c>
      <c r="S63" s="122">
        <f t="shared" si="25"/>
        <v>18442.736057493577</v>
      </c>
      <c r="T63" s="122">
        <f t="shared" si="25"/>
        <v>18744.87855849876</v>
      </c>
      <c r="U63" s="122">
        <f t="shared" si="25"/>
        <v>19092.493477563603</v>
      </c>
      <c r="V63" s="122">
        <f t="shared" si="25"/>
        <v>18587.208112424651</v>
      </c>
      <c r="W63" s="122">
        <f t="shared" ref="W63:Y63" si="26">SUM(W64:W65)</f>
        <v>21484.468265432424</v>
      </c>
      <c r="X63" s="122">
        <f t="shared" si="26"/>
        <v>18084.466377752349</v>
      </c>
      <c r="Y63" s="122">
        <f t="shared" si="26"/>
        <v>16868.604147090373</v>
      </c>
      <c r="DA63" s="130" t="s">
        <v>1629</v>
      </c>
    </row>
    <row r="64" spans="1:105" ht="12" customHeight="1" x14ac:dyDescent="0.25">
      <c r="A64" s="97" t="s">
        <v>212</v>
      </c>
      <c r="B64" s="98">
        <v>20138.715725801441</v>
      </c>
      <c r="C64" s="98">
        <v>21336.334737316614</v>
      </c>
      <c r="D64" s="98">
        <v>21103.503782834021</v>
      </c>
      <c r="E64" s="98">
        <v>21001.014305604469</v>
      </c>
      <c r="F64" s="98">
        <v>20222.339370878759</v>
      </c>
      <c r="G64" s="98">
        <v>19441.881824455013</v>
      </c>
      <c r="H64" s="98">
        <v>19016.656625272892</v>
      </c>
      <c r="I64" s="98">
        <v>17178.382609026088</v>
      </c>
      <c r="J64" s="98">
        <v>18517.836163793021</v>
      </c>
      <c r="K64" s="98">
        <v>18199.264970668079</v>
      </c>
      <c r="L64" s="98">
        <v>20184.413384127645</v>
      </c>
      <c r="M64" s="98">
        <v>16425.105099735571</v>
      </c>
      <c r="N64" s="98">
        <v>18298.61186829257</v>
      </c>
      <c r="O64" s="98">
        <v>19381.049833129113</v>
      </c>
      <c r="P64" s="98">
        <v>15294.750179626184</v>
      </c>
      <c r="Q64" s="98">
        <v>16639.637728026661</v>
      </c>
      <c r="R64" s="98">
        <v>18794.501914558776</v>
      </c>
      <c r="S64" s="98">
        <v>18186.45086002196</v>
      </c>
      <c r="T64" s="98">
        <v>18479.508529507355</v>
      </c>
      <c r="U64" s="98">
        <v>18820.847108924972</v>
      </c>
      <c r="V64" s="98">
        <v>18318.067182797709</v>
      </c>
      <c r="W64" s="98">
        <v>21170.771814461321</v>
      </c>
      <c r="X64" s="98">
        <v>17813.3290308986</v>
      </c>
      <c r="Y64" s="98">
        <v>16612.912507796816</v>
      </c>
      <c r="DA64" s="63" t="s">
        <v>1630</v>
      </c>
    </row>
    <row r="65" spans="1:105" ht="12" customHeight="1" x14ac:dyDescent="0.25">
      <c r="A65" s="97" t="s">
        <v>53</v>
      </c>
      <c r="B65" s="98">
        <v>278.87203589027985</v>
      </c>
      <c r="C65" s="98">
        <v>294.40926352582187</v>
      </c>
      <c r="D65" s="98">
        <v>289.02803882401662</v>
      </c>
      <c r="E65" s="98">
        <v>283.23636890463479</v>
      </c>
      <c r="F65" s="98">
        <v>272.76041630972622</v>
      </c>
      <c r="G65" s="98">
        <v>261.41462653245782</v>
      </c>
      <c r="H65" s="98">
        <v>252.28336497271729</v>
      </c>
      <c r="I65" s="98">
        <v>226.3433627289163</v>
      </c>
      <c r="J65" s="98">
        <v>244.58924588035458</v>
      </c>
      <c r="K65" s="98">
        <v>240.25692438048557</v>
      </c>
      <c r="L65" s="98">
        <v>266.10840113943749</v>
      </c>
      <c r="M65" s="98">
        <v>215.48656600522321</v>
      </c>
      <c r="N65" s="98">
        <v>242.59522516079252</v>
      </c>
      <c r="O65" s="98">
        <v>260.03677850512889</v>
      </c>
      <c r="P65" s="98">
        <v>206.56032166613733</v>
      </c>
      <c r="Q65" s="98">
        <v>228.94887598344178</v>
      </c>
      <c r="R65" s="98">
        <v>261.0955288835666</v>
      </c>
      <c r="S65" s="98">
        <v>256.28519747161596</v>
      </c>
      <c r="T65" s="98">
        <v>265.37002899140526</v>
      </c>
      <c r="U65" s="98">
        <v>271.64636863863143</v>
      </c>
      <c r="V65" s="98">
        <v>269.1409296269415</v>
      </c>
      <c r="W65" s="98">
        <v>313.69645097110185</v>
      </c>
      <c r="X65" s="98">
        <v>271.13734685375056</v>
      </c>
      <c r="Y65" s="98">
        <v>255.69163929355545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18.919211589450949</v>
      </c>
      <c r="C66" s="122">
        <f t="shared" si="27"/>
        <v>18.908256031031279</v>
      </c>
      <c r="D66" s="122">
        <f t="shared" si="27"/>
        <v>18.936377827004058</v>
      </c>
      <c r="E66" s="122">
        <f t="shared" si="27"/>
        <v>36.780142411511463</v>
      </c>
      <c r="F66" s="122">
        <f t="shared" si="27"/>
        <v>20.727511255876394</v>
      </c>
      <c r="G66" s="122">
        <f t="shared" si="27"/>
        <v>22.883383369207696</v>
      </c>
      <c r="H66" s="122">
        <f t="shared" si="27"/>
        <v>36.254153928826184</v>
      </c>
      <c r="I66" s="122">
        <f t="shared" si="27"/>
        <v>28.349634067274422</v>
      </c>
      <c r="J66" s="122">
        <f t="shared" si="27"/>
        <v>31.403854789499359</v>
      </c>
      <c r="K66" s="122">
        <f t="shared" si="27"/>
        <v>32.417115479483044</v>
      </c>
      <c r="L66" s="122">
        <f t="shared" si="27"/>
        <v>38.184855407463274</v>
      </c>
      <c r="M66" s="122">
        <f t="shared" si="27"/>
        <v>40.15318859235412</v>
      </c>
      <c r="N66" s="122">
        <f t="shared" si="27"/>
        <v>39.307650878398668</v>
      </c>
      <c r="O66" s="122">
        <f t="shared" si="27"/>
        <v>37.897094044737507</v>
      </c>
      <c r="P66" s="122">
        <f t="shared" si="27"/>
        <v>36.123016220468664</v>
      </c>
      <c r="Q66" s="122">
        <f t="shared" si="27"/>
        <v>34.728626846699612</v>
      </c>
      <c r="R66" s="122">
        <f t="shared" si="27"/>
        <v>37.673482422124053</v>
      </c>
      <c r="S66" s="122">
        <f t="shared" si="27"/>
        <v>42.018458851511276</v>
      </c>
      <c r="T66" s="122">
        <f t="shared" si="27"/>
        <v>41.293240196721385</v>
      </c>
      <c r="U66" s="122">
        <f t="shared" si="27"/>
        <v>43.505869083427243</v>
      </c>
      <c r="V66" s="122">
        <f t="shared" si="27"/>
        <v>45.199701738188161</v>
      </c>
      <c r="W66" s="122">
        <f t="shared" si="27"/>
        <v>50.378602789541354</v>
      </c>
      <c r="X66" s="122">
        <f t="shared" si="27"/>
        <v>48.125725409331828</v>
      </c>
      <c r="Y66" s="122">
        <f t="shared" si="27"/>
        <v>42.461808551740056</v>
      </c>
      <c r="DA66" s="130" t="s">
        <v>1632</v>
      </c>
    </row>
    <row r="67" spans="1:105" ht="12" customHeight="1" x14ac:dyDescent="0.25">
      <c r="A67" s="97" t="s">
        <v>53</v>
      </c>
      <c r="B67" s="98">
        <v>18.919211589450949</v>
      </c>
      <c r="C67" s="98">
        <v>18.908256031031279</v>
      </c>
      <c r="D67" s="98">
        <v>18.936377827004058</v>
      </c>
      <c r="E67" s="98">
        <v>36.780142411511463</v>
      </c>
      <c r="F67" s="98">
        <v>20.727511255876394</v>
      </c>
      <c r="G67" s="98">
        <v>22.883383369207696</v>
      </c>
      <c r="H67" s="98">
        <v>36.254153928826184</v>
      </c>
      <c r="I67" s="98">
        <v>28.349634067274422</v>
      </c>
      <c r="J67" s="98">
        <v>31.403854789499359</v>
      </c>
      <c r="K67" s="98">
        <v>32.417115479483044</v>
      </c>
      <c r="L67" s="98">
        <v>38.184855407463274</v>
      </c>
      <c r="M67" s="98">
        <v>40.15318859235412</v>
      </c>
      <c r="N67" s="98">
        <v>39.307650878398668</v>
      </c>
      <c r="O67" s="98">
        <v>37.897094044737507</v>
      </c>
      <c r="P67" s="98">
        <v>36.123016220468664</v>
      </c>
      <c r="Q67" s="98">
        <v>34.728626846699612</v>
      </c>
      <c r="R67" s="98">
        <v>37.673482422124053</v>
      </c>
      <c r="S67" s="98">
        <v>42.018458851511276</v>
      </c>
      <c r="T67" s="98">
        <v>41.293240196721385</v>
      </c>
      <c r="U67" s="98">
        <v>43.505869083427243</v>
      </c>
      <c r="V67" s="98">
        <v>45.199701738188161</v>
      </c>
      <c r="W67" s="98">
        <v>50.378602789541354</v>
      </c>
      <c r="X67" s="98">
        <v>48.125725409331828</v>
      </c>
      <c r="Y67" s="98">
        <v>42.461808551740056</v>
      </c>
      <c r="DA67" s="63" t="s">
        <v>1633</v>
      </c>
    </row>
    <row r="68" spans="1:105" ht="12" customHeight="1" x14ac:dyDescent="0.25">
      <c r="A68" s="121" t="s">
        <v>55</v>
      </c>
      <c r="B68" s="122">
        <v>3343.1775563568403</v>
      </c>
      <c r="C68" s="122">
        <v>3452.5125896028053</v>
      </c>
      <c r="D68" s="122">
        <v>3650.4352873668449</v>
      </c>
      <c r="E68" s="122">
        <v>3800.0271708326468</v>
      </c>
      <c r="F68" s="122">
        <v>3852.4681396500355</v>
      </c>
      <c r="G68" s="122">
        <v>3851.2242236294774</v>
      </c>
      <c r="H68" s="122">
        <v>3662.3787845142447</v>
      </c>
      <c r="I68" s="122">
        <v>3893.0122883265731</v>
      </c>
      <c r="J68" s="122">
        <v>3718.5910165536216</v>
      </c>
      <c r="K68" s="122">
        <v>3801.7921278996887</v>
      </c>
      <c r="L68" s="122">
        <v>3950.8623921573244</v>
      </c>
      <c r="M68" s="122">
        <v>3609.7548388291393</v>
      </c>
      <c r="N68" s="122">
        <v>3623.9249087317166</v>
      </c>
      <c r="O68" s="122">
        <v>3383.3794309812274</v>
      </c>
      <c r="P68" s="122">
        <v>3252.1012113803095</v>
      </c>
      <c r="Q68" s="122">
        <v>3349.8669873550034</v>
      </c>
      <c r="R68" s="122">
        <v>3587.6138685385008</v>
      </c>
      <c r="S68" s="122">
        <v>3722.2117257317723</v>
      </c>
      <c r="T68" s="122">
        <v>4097.5215227432445</v>
      </c>
      <c r="U68" s="122">
        <v>3870.4405660653329</v>
      </c>
      <c r="V68" s="122">
        <v>3789.7469051463781</v>
      </c>
      <c r="W68" s="122">
        <v>4225.077336514265</v>
      </c>
      <c r="X68" s="122">
        <v>3866.3073084474668</v>
      </c>
      <c r="Y68" s="122">
        <v>3426.0171684160346</v>
      </c>
      <c r="DA68" s="130" t="s">
        <v>1634</v>
      </c>
    </row>
    <row r="69" spans="1:105" ht="12" customHeight="1" x14ac:dyDescent="0.25">
      <c r="A69" s="97" t="s">
        <v>134</v>
      </c>
      <c r="B69" s="98">
        <v>3224.8232013319985</v>
      </c>
      <c r="C69" s="98">
        <v>3312.5553979348492</v>
      </c>
      <c r="D69" s="98">
        <v>3537.281272471283</v>
      </c>
      <c r="E69" s="98">
        <v>3696.5395499234505</v>
      </c>
      <c r="F69" s="98">
        <v>3754.9629359661321</v>
      </c>
      <c r="G69" s="98">
        <v>3760.0709828588469</v>
      </c>
      <c r="H69" s="98">
        <v>3581.1950097245376</v>
      </c>
      <c r="I69" s="98">
        <v>3861.6086028244954</v>
      </c>
      <c r="J69" s="98">
        <v>3627.2007560561037</v>
      </c>
      <c r="K69" s="98">
        <v>3660.2793610512581</v>
      </c>
      <c r="L69" s="98">
        <v>3757.8383935370161</v>
      </c>
      <c r="M69" s="98">
        <v>3407.9759142626112</v>
      </c>
      <c r="N69" s="98">
        <v>3419.1661302139323</v>
      </c>
      <c r="O69" s="98">
        <v>3244.2659418825838</v>
      </c>
      <c r="P69" s="98">
        <v>3163.2668777186018</v>
      </c>
      <c r="Q69" s="98">
        <v>3276.9357154008953</v>
      </c>
      <c r="R69" s="98">
        <v>3498.470485042023</v>
      </c>
      <c r="S69" s="98">
        <v>3619.2899361480681</v>
      </c>
      <c r="T69" s="98">
        <v>3958.2406568757933</v>
      </c>
      <c r="U69" s="98">
        <v>3722.0656137713363</v>
      </c>
      <c r="V69" s="98">
        <v>3599.191547957259</v>
      </c>
      <c r="W69" s="98">
        <v>4081.970947315936</v>
      </c>
      <c r="X69" s="98">
        <v>3710.2182034506332</v>
      </c>
      <c r="Y69" s="98">
        <v>3249.5052692788745</v>
      </c>
      <c r="DA69" s="63" t="s">
        <v>1635</v>
      </c>
    </row>
    <row r="70" spans="1:105" ht="12" customHeight="1" x14ac:dyDescent="0.25">
      <c r="A70" s="97" t="s">
        <v>133</v>
      </c>
      <c r="B70" s="98">
        <v>4.3340447526552186</v>
      </c>
      <c r="C70" s="98">
        <v>5.5560752471012567</v>
      </c>
      <c r="D70" s="98">
        <v>7.0265788105603022</v>
      </c>
      <c r="E70" s="98">
        <v>10.090852646412865</v>
      </c>
      <c r="F70" s="98">
        <v>10.749505120503279</v>
      </c>
      <c r="G70" s="98">
        <v>12.739496972293153</v>
      </c>
      <c r="H70" s="98">
        <v>14.215196170473856</v>
      </c>
      <c r="I70" s="98">
        <v>17.420187831511249</v>
      </c>
      <c r="J70" s="98">
        <v>18.202580651816056</v>
      </c>
      <c r="K70" s="98">
        <v>22.237301783321357</v>
      </c>
      <c r="L70" s="98">
        <v>23.680104091981867</v>
      </c>
      <c r="M70" s="98">
        <v>21.669815850881037</v>
      </c>
      <c r="N70" s="98">
        <v>24.75204684685589</v>
      </c>
      <c r="O70" s="98">
        <v>25.639259385209442</v>
      </c>
      <c r="P70" s="98">
        <v>30.629854201407902</v>
      </c>
      <c r="Q70" s="98">
        <v>33.740936912527459</v>
      </c>
      <c r="R70" s="98">
        <v>39.615530542777655</v>
      </c>
      <c r="S70" s="98">
        <v>39.404908261213357</v>
      </c>
      <c r="T70" s="98">
        <v>48.900820191044645</v>
      </c>
      <c r="U70" s="98">
        <v>47.698006792418809</v>
      </c>
      <c r="V70" s="98">
        <v>46.517649400083116</v>
      </c>
      <c r="W70" s="98">
        <v>58.017058420253768</v>
      </c>
      <c r="X70" s="98">
        <v>50.836069857187908</v>
      </c>
      <c r="Y70" s="98">
        <v>44.147149735101259</v>
      </c>
      <c r="DA70" s="63" t="s">
        <v>1636</v>
      </c>
    </row>
    <row r="71" spans="1:105" ht="12" customHeight="1" x14ac:dyDescent="0.25">
      <c r="A71" s="100" t="s">
        <v>212</v>
      </c>
      <c r="B71" s="101">
        <v>2.3972183185139149</v>
      </c>
      <c r="C71" s="101">
        <v>2.916207177774782</v>
      </c>
      <c r="D71" s="101">
        <v>3.7425456865443198</v>
      </c>
      <c r="E71" s="101">
        <v>5.3124318390887533</v>
      </c>
      <c r="F71" s="101">
        <v>5.9568128720710627</v>
      </c>
      <c r="G71" s="101">
        <v>6.9282957394292479</v>
      </c>
      <c r="H71" s="101">
        <v>7.6290782877793335</v>
      </c>
      <c r="I71" s="101">
        <v>10.171654784578067</v>
      </c>
      <c r="J71" s="101">
        <v>9.7055524516847047</v>
      </c>
      <c r="K71" s="101">
        <v>11.928781609458653</v>
      </c>
      <c r="L71" s="101">
        <v>12.598382099478144</v>
      </c>
      <c r="M71" s="101">
        <v>11.874178511625157</v>
      </c>
      <c r="N71" s="101">
        <v>13.552182061007347</v>
      </c>
      <c r="O71" s="101">
        <v>14.458439185316481</v>
      </c>
      <c r="P71" s="101">
        <v>15.419581615753838</v>
      </c>
      <c r="Q71" s="101">
        <v>16.679704561374116</v>
      </c>
      <c r="R71" s="101">
        <v>19.678636990394924</v>
      </c>
      <c r="S71" s="101">
        <v>20.555578149267276</v>
      </c>
      <c r="T71" s="101">
        <v>23.305256150547997</v>
      </c>
      <c r="U71" s="101">
        <v>22.817883016911324</v>
      </c>
      <c r="V71" s="101">
        <v>20.583951006773855</v>
      </c>
      <c r="W71" s="101">
        <v>28.566304812968671</v>
      </c>
      <c r="X71" s="101">
        <v>23.648991885585506</v>
      </c>
      <c r="Y71" s="101">
        <v>18.303757270350339</v>
      </c>
      <c r="DA71" s="131" t="s">
        <v>1637</v>
      </c>
    </row>
    <row r="72" spans="1:105" ht="12" customHeight="1" x14ac:dyDescent="0.25">
      <c r="A72" s="103" t="s">
        <v>52</v>
      </c>
      <c r="B72" s="104">
        <v>1.9368264341413035</v>
      </c>
      <c r="C72" s="104">
        <v>2.6398680693264742</v>
      </c>
      <c r="D72" s="104">
        <v>3.2840331240159828</v>
      </c>
      <c r="E72" s="104">
        <v>4.7784208073241112</v>
      </c>
      <c r="F72" s="104">
        <v>4.7926922484322168</v>
      </c>
      <c r="G72" s="104">
        <v>5.8112012328639047</v>
      </c>
      <c r="H72" s="104">
        <v>6.5861178826945226</v>
      </c>
      <c r="I72" s="104">
        <v>7.2485330469331819</v>
      </c>
      <c r="J72" s="104">
        <v>8.4970282001313517</v>
      </c>
      <c r="K72" s="104">
        <v>10.308520173862702</v>
      </c>
      <c r="L72" s="104">
        <v>11.081721992503724</v>
      </c>
      <c r="M72" s="104">
        <v>9.7956373392558795</v>
      </c>
      <c r="N72" s="104">
        <v>11.199864785848542</v>
      </c>
      <c r="O72" s="104">
        <v>11.18082019989296</v>
      </c>
      <c r="P72" s="104">
        <v>15.210272585654064</v>
      </c>
      <c r="Q72" s="104">
        <v>17.06123235115334</v>
      </c>
      <c r="R72" s="104">
        <v>19.936893552382731</v>
      </c>
      <c r="S72" s="104">
        <v>18.849330111946081</v>
      </c>
      <c r="T72" s="104">
        <v>25.595564040496647</v>
      </c>
      <c r="U72" s="104">
        <v>24.880123775507485</v>
      </c>
      <c r="V72" s="104">
        <v>25.93369839330926</v>
      </c>
      <c r="W72" s="104">
        <v>29.450753607285098</v>
      </c>
      <c r="X72" s="104">
        <v>27.187077971602406</v>
      </c>
      <c r="Y72" s="104">
        <v>25.84339246475092</v>
      </c>
      <c r="DA72" s="132" t="s">
        <v>1638</v>
      </c>
    </row>
    <row r="73" spans="1:105" ht="12" customHeight="1" x14ac:dyDescent="0.25">
      <c r="A73" s="106" t="s">
        <v>122</v>
      </c>
      <c r="B73" s="101">
        <v>98.254002892840106</v>
      </c>
      <c r="C73" s="101">
        <v>108.97732073919416</v>
      </c>
      <c r="D73" s="101">
        <v>84.204821463649168</v>
      </c>
      <c r="E73" s="101">
        <v>73.169895600451724</v>
      </c>
      <c r="F73" s="101">
        <v>67.407875333614243</v>
      </c>
      <c r="G73" s="101">
        <v>57.321800016171515</v>
      </c>
      <c r="H73" s="101">
        <v>44.340282746129951</v>
      </c>
      <c r="I73" s="101">
        <v>7.8182814388121722</v>
      </c>
      <c r="J73" s="101">
        <v>36.160243561534017</v>
      </c>
      <c r="K73" s="101">
        <v>48.146262053144923</v>
      </c>
      <c r="L73" s="101">
        <v>77.105336164892535</v>
      </c>
      <c r="M73" s="101">
        <v>81.139042683279456</v>
      </c>
      <c r="N73" s="101">
        <v>81.020666340661634</v>
      </c>
      <c r="O73" s="101">
        <v>49.008015019249257</v>
      </c>
      <c r="P73" s="101">
        <v>30.893601506570629</v>
      </c>
      <c r="Q73" s="101">
        <v>20.292180852949436</v>
      </c>
      <c r="R73" s="101">
        <v>21.748949374400716</v>
      </c>
      <c r="S73" s="101">
        <v>23.952230851080209</v>
      </c>
      <c r="T73" s="101">
        <v>26.715562534710266</v>
      </c>
      <c r="U73" s="101">
        <v>27.100692331893434</v>
      </c>
      <c r="V73" s="101">
        <v>44.704812406852859</v>
      </c>
      <c r="W73" s="101">
        <v>28.73760694499434</v>
      </c>
      <c r="X73" s="101">
        <v>36.184459211640636</v>
      </c>
      <c r="Y73" s="101">
        <v>48.585067911341469</v>
      </c>
      <c r="DA73" s="131" t="s">
        <v>1639</v>
      </c>
    </row>
    <row r="74" spans="1:105" ht="12" customHeight="1" x14ac:dyDescent="0.25">
      <c r="A74" s="107" t="s">
        <v>121</v>
      </c>
      <c r="B74" s="104">
        <v>15.76630737934649</v>
      </c>
      <c r="C74" s="104">
        <v>25.423795681660927</v>
      </c>
      <c r="D74" s="104">
        <v>21.922614621352281</v>
      </c>
      <c r="E74" s="104">
        <v>20.226872662331949</v>
      </c>
      <c r="F74" s="104">
        <v>19.347823229785945</v>
      </c>
      <c r="G74" s="104">
        <v>21.0919437821656</v>
      </c>
      <c r="H74" s="104">
        <v>22.628295873102871</v>
      </c>
      <c r="I74" s="104">
        <v>6.1652162317541936</v>
      </c>
      <c r="J74" s="104">
        <v>37.027436284167791</v>
      </c>
      <c r="K74" s="104">
        <v>71.129203011964279</v>
      </c>
      <c r="L74" s="104">
        <v>92.238558363434151</v>
      </c>
      <c r="M74" s="104">
        <v>98.970066032367612</v>
      </c>
      <c r="N74" s="104">
        <v>98.986065330266655</v>
      </c>
      <c r="O74" s="104">
        <v>64.466214694184927</v>
      </c>
      <c r="P74" s="104">
        <v>27.310877953729118</v>
      </c>
      <c r="Q74" s="104">
        <v>18.898154188630926</v>
      </c>
      <c r="R74" s="104">
        <v>27.778903579299197</v>
      </c>
      <c r="S74" s="104">
        <v>39.564650471410872</v>
      </c>
      <c r="T74" s="104">
        <v>63.664483141696429</v>
      </c>
      <c r="U74" s="104">
        <v>73.576253169684605</v>
      </c>
      <c r="V74" s="104">
        <v>99.332895382183352</v>
      </c>
      <c r="W74" s="104">
        <v>56.351723833080719</v>
      </c>
      <c r="X74" s="104">
        <v>69.06857592800516</v>
      </c>
      <c r="Y74" s="104">
        <v>83.779681490717479</v>
      </c>
      <c r="DA74" s="132" t="s">
        <v>1640</v>
      </c>
    </row>
    <row r="75" spans="1:105" ht="12" customHeight="1" x14ac:dyDescent="0.25">
      <c r="A75" s="108" t="s">
        <v>53</v>
      </c>
      <c r="B75" s="98">
        <v>7.9798561623754516</v>
      </c>
      <c r="C75" s="98">
        <v>12.202757379706672</v>
      </c>
      <c r="D75" s="98">
        <v>10.78711536790928</v>
      </c>
      <c r="E75" s="98">
        <v>9.934575898266802</v>
      </c>
      <c r="F75" s="98">
        <v>10.06841620159215</v>
      </c>
      <c r="G75" s="98">
        <v>10.779662579964178</v>
      </c>
      <c r="H75" s="98">
        <v>11.42724269207387</v>
      </c>
      <c r="I75" s="98">
        <v>3.4226843256649797</v>
      </c>
      <c r="J75" s="98">
        <v>18.664279826371533</v>
      </c>
      <c r="K75" s="98">
        <v>36.291954494589781</v>
      </c>
      <c r="L75" s="98">
        <v>46.694292101363402</v>
      </c>
      <c r="M75" s="98">
        <v>52.113000194563661</v>
      </c>
      <c r="N75" s="98">
        <v>52.20838612566601</v>
      </c>
      <c r="O75" s="98">
        <v>35.328534033252488</v>
      </c>
      <c r="P75" s="98">
        <v>13.329581364293251</v>
      </c>
      <c r="Q75" s="98">
        <v>9.1964128416120108</v>
      </c>
      <c r="R75" s="98">
        <v>13.580453491557801</v>
      </c>
      <c r="S75" s="98">
        <v>20.333422854869482</v>
      </c>
      <c r="T75" s="98">
        <v>29.792771580095227</v>
      </c>
      <c r="U75" s="98">
        <v>34.564946919858897</v>
      </c>
      <c r="V75" s="98">
        <v>42.683002245358679</v>
      </c>
      <c r="W75" s="98">
        <v>27.037061424099903</v>
      </c>
      <c r="X75" s="98">
        <v>31.304652154636855</v>
      </c>
      <c r="Y75" s="98">
        <v>33.674813025849623</v>
      </c>
      <c r="DA75" s="63" t="s">
        <v>1641</v>
      </c>
    </row>
    <row r="76" spans="1:105" ht="12" customHeight="1" x14ac:dyDescent="0.25">
      <c r="A76" s="108" t="s">
        <v>52</v>
      </c>
      <c r="B76" s="98">
        <v>7.7864512169710389</v>
      </c>
      <c r="C76" s="98">
        <v>13.221038301954255</v>
      </c>
      <c r="D76" s="98">
        <v>11.135499253443003</v>
      </c>
      <c r="E76" s="98">
        <v>10.292296764065149</v>
      </c>
      <c r="F76" s="98">
        <v>9.279407028193793</v>
      </c>
      <c r="G76" s="98">
        <v>10.312281202201422</v>
      </c>
      <c r="H76" s="98">
        <v>11.201053181029</v>
      </c>
      <c r="I76" s="98">
        <v>2.7425319060892139</v>
      </c>
      <c r="J76" s="98">
        <v>18.363156457796258</v>
      </c>
      <c r="K76" s="98">
        <v>34.837248517374491</v>
      </c>
      <c r="L76" s="98">
        <v>45.544266262070757</v>
      </c>
      <c r="M76" s="98">
        <v>46.857065837803944</v>
      </c>
      <c r="N76" s="98">
        <v>46.777679204600645</v>
      </c>
      <c r="O76" s="98">
        <v>29.137680660932439</v>
      </c>
      <c r="P76" s="98">
        <v>13.981296589435868</v>
      </c>
      <c r="Q76" s="98">
        <v>9.7017413470189169</v>
      </c>
      <c r="R76" s="98">
        <v>14.198450087741394</v>
      </c>
      <c r="S76" s="98">
        <v>19.231227616541386</v>
      </c>
      <c r="T76" s="98">
        <v>33.871711561601202</v>
      </c>
      <c r="U76" s="98">
        <v>39.011306249825701</v>
      </c>
      <c r="V76" s="98">
        <v>56.64989313682468</v>
      </c>
      <c r="W76" s="98">
        <v>29.314662408980816</v>
      </c>
      <c r="X76" s="98">
        <v>37.763923773368305</v>
      </c>
      <c r="Y76" s="98">
        <v>50.104868464867863</v>
      </c>
      <c r="DA76" s="63" t="s">
        <v>1642</v>
      </c>
    </row>
    <row r="77" spans="1:105" ht="12" customHeight="1" x14ac:dyDescent="0.25">
      <c r="A77" s="121" t="s">
        <v>54</v>
      </c>
      <c r="B77" s="122">
        <v>1099.9907234775976</v>
      </c>
      <c r="C77" s="122">
        <v>1161.3186973260699</v>
      </c>
      <c r="D77" s="122">
        <v>1216.8200264088127</v>
      </c>
      <c r="E77" s="122">
        <v>1265.8833876466758</v>
      </c>
      <c r="F77" s="122">
        <v>1307.4857169487923</v>
      </c>
      <c r="G77" s="122">
        <v>1332.1545588506349</v>
      </c>
      <c r="H77" s="122">
        <v>1303.8436627333235</v>
      </c>
      <c r="I77" s="122">
        <v>1240.744894932765</v>
      </c>
      <c r="J77" s="122">
        <v>1203.5123024487814</v>
      </c>
      <c r="K77" s="122">
        <v>1211.7848453369818</v>
      </c>
      <c r="L77" s="122">
        <v>1256.1178456928258</v>
      </c>
      <c r="M77" s="122">
        <v>1113.4718923179419</v>
      </c>
      <c r="N77" s="122">
        <v>1129.3640338360117</v>
      </c>
      <c r="O77" s="122">
        <v>1108.0537489399189</v>
      </c>
      <c r="P77" s="122">
        <v>1053.8995640731016</v>
      </c>
      <c r="Q77" s="122">
        <v>1054.2224044288298</v>
      </c>
      <c r="R77" s="122">
        <v>1055.8646818325419</v>
      </c>
      <c r="S77" s="122">
        <v>1157.5711491130926</v>
      </c>
      <c r="T77" s="122">
        <v>1130.8277161026692</v>
      </c>
      <c r="U77" s="122">
        <v>1139.2050259534296</v>
      </c>
      <c r="V77" s="122">
        <v>1114.8929876985105</v>
      </c>
      <c r="W77" s="122">
        <v>1174.7193177401414</v>
      </c>
      <c r="X77" s="122">
        <v>1290.4181744441178</v>
      </c>
      <c r="Y77" s="122">
        <v>1096.3472213268531</v>
      </c>
      <c r="DA77" s="130" t="s">
        <v>1643</v>
      </c>
    </row>
    <row r="78" spans="1:105" ht="12" customHeight="1" x14ac:dyDescent="0.25">
      <c r="A78" s="97" t="s">
        <v>189</v>
      </c>
      <c r="B78" s="98">
        <v>75.099968047613174</v>
      </c>
      <c r="C78" s="98">
        <v>77.14894561891532</v>
      </c>
      <c r="D78" s="98">
        <v>83.546345697753424</v>
      </c>
      <c r="E78" s="98">
        <v>89.291838170387493</v>
      </c>
      <c r="F78" s="98">
        <v>92.228412527229807</v>
      </c>
      <c r="G78" s="98">
        <v>93.924142002584219</v>
      </c>
      <c r="H78" s="98">
        <v>89.856861951252256</v>
      </c>
      <c r="I78" s="98">
        <v>93.37634230722044</v>
      </c>
      <c r="J78" s="98">
        <v>83.071113253794735</v>
      </c>
      <c r="K78" s="98">
        <v>87.210721580924258</v>
      </c>
      <c r="L78" s="98">
        <v>90.4982495221726</v>
      </c>
      <c r="M78" s="98">
        <v>79.031909811789575</v>
      </c>
      <c r="N78" s="98">
        <v>86.475064488391993</v>
      </c>
      <c r="O78" s="98">
        <v>97.260007643068619</v>
      </c>
      <c r="P78" s="98">
        <v>87.038597496894894</v>
      </c>
      <c r="Q78" s="98">
        <v>87.046336103945947</v>
      </c>
      <c r="R78" s="98">
        <v>81.720072609152524</v>
      </c>
      <c r="S78" s="98">
        <v>86.392877615362707</v>
      </c>
      <c r="T78" s="98">
        <v>92.938162797363233</v>
      </c>
      <c r="U78" s="98">
        <v>104.37128594630737</v>
      </c>
      <c r="V78" s="98">
        <v>101.41518582210752</v>
      </c>
      <c r="W78" s="98">
        <v>116.99703831088171</v>
      </c>
      <c r="X78" s="98">
        <v>100.36662845132312</v>
      </c>
      <c r="Y78" s="98">
        <v>90.882678895576788</v>
      </c>
      <c r="DA78" s="63" t="s">
        <v>1644</v>
      </c>
    </row>
    <row r="79" spans="1:105" ht="12" customHeight="1" x14ac:dyDescent="0.25">
      <c r="A79" s="109" t="s">
        <v>120</v>
      </c>
      <c r="B79" s="33">
        <v>1024.8907554299844</v>
      </c>
      <c r="C79" s="33">
        <v>1084.1697517071545</v>
      </c>
      <c r="D79" s="33">
        <v>1133.2736807110593</v>
      </c>
      <c r="E79" s="33">
        <v>1176.5915494762883</v>
      </c>
      <c r="F79" s="33">
        <v>1215.2573044215624</v>
      </c>
      <c r="G79" s="33">
        <v>1238.2304168480507</v>
      </c>
      <c r="H79" s="33">
        <v>1213.9868007820712</v>
      </c>
      <c r="I79" s="33">
        <v>1147.3685526255445</v>
      </c>
      <c r="J79" s="33">
        <v>1120.4411891949867</v>
      </c>
      <c r="K79" s="33">
        <v>1124.5741237560576</v>
      </c>
      <c r="L79" s="33">
        <v>1165.6195961706533</v>
      </c>
      <c r="M79" s="33">
        <v>1034.4399825061523</v>
      </c>
      <c r="N79" s="33">
        <v>1042.8889693476196</v>
      </c>
      <c r="O79" s="33">
        <v>1010.7937412968504</v>
      </c>
      <c r="P79" s="33">
        <v>966.86096657620669</v>
      </c>
      <c r="Q79" s="33">
        <v>967.17606832488389</v>
      </c>
      <c r="R79" s="33">
        <v>974.14460922338935</v>
      </c>
      <c r="S79" s="33">
        <v>1071.1782714977298</v>
      </c>
      <c r="T79" s="33">
        <v>1037.889553305306</v>
      </c>
      <c r="U79" s="33">
        <v>1034.8337400071223</v>
      </c>
      <c r="V79" s="33">
        <v>1013.4778018764031</v>
      </c>
      <c r="W79" s="33">
        <v>1057.7222794292597</v>
      </c>
      <c r="X79" s="33">
        <v>1190.0515459927947</v>
      </c>
      <c r="Y79" s="33">
        <v>1005.4645424312763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4578.6254429050123</v>
      </c>
      <c r="C81" s="117">
        <f t="shared" si="28"/>
        <v>4652.0118322378685</v>
      </c>
      <c r="D81" s="117">
        <f t="shared" si="28"/>
        <v>4744.3934021342802</v>
      </c>
      <c r="E81" s="117">
        <f t="shared" si="28"/>
        <v>5329.8984451454235</v>
      </c>
      <c r="F81" s="117">
        <f t="shared" si="28"/>
        <v>5297.2340187147438</v>
      </c>
      <c r="G81" s="117">
        <f t="shared" si="28"/>
        <v>5284.8140441855594</v>
      </c>
      <c r="H81" s="117">
        <f t="shared" si="28"/>
        <v>6196.9452398071844</v>
      </c>
      <c r="I81" s="117">
        <f t="shared" si="28"/>
        <v>6509.2706201201481</v>
      </c>
      <c r="J81" s="117">
        <f t="shared" si="28"/>
        <v>7521.4204346442739</v>
      </c>
      <c r="K81" s="117">
        <f t="shared" si="28"/>
        <v>6751.8704610087043</v>
      </c>
      <c r="L81" s="117">
        <f t="shared" si="28"/>
        <v>7892.4659748478452</v>
      </c>
      <c r="M81" s="117">
        <f t="shared" si="28"/>
        <v>7185.2657136881953</v>
      </c>
      <c r="N81" s="117">
        <f t="shared" si="28"/>
        <v>8295.5639906210763</v>
      </c>
      <c r="O81" s="117">
        <f t="shared" si="28"/>
        <v>8439.8330263611624</v>
      </c>
      <c r="P81" s="117">
        <f t="shared" si="28"/>
        <v>6735.2951544513908</v>
      </c>
      <c r="Q81" s="117">
        <f t="shared" si="28"/>
        <v>6635.9038640200215</v>
      </c>
      <c r="R81" s="117">
        <f t="shared" ref="R81:V81" si="29">R82+R85+R87+R100</f>
        <v>6093.1385728743453</v>
      </c>
      <c r="S81" s="117">
        <f t="shared" si="29"/>
        <v>6316.8422628850885</v>
      </c>
      <c r="T81" s="117">
        <f t="shared" si="29"/>
        <v>6729.2741872956512</v>
      </c>
      <c r="U81" s="117">
        <f t="shared" si="29"/>
        <v>6868.2617486007093</v>
      </c>
      <c r="V81" s="117">
        <f t="shared" si="29"/>
        <v>6500.4417829556669</v>
      </c>
      <c r="W81" s="117">
        <f t="shared" ref="W81:Y81" si="30">W82+W85+W87+W100</f>
        <v>7635.1994735340741</v>
      </c>
      <c r="X81" s="117">
        <f t="shared" si="30"/>
        <v>8368.9414986837801</v>
      </c>
      <c r="Y81" s="117">
        <f t="shared" si="30"/>
        <v>6568.3526188449614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3859.501579983445</v>
      </c>
      <c r="C82" s="122">
        <f t="shared" si="31"/>
        <v>3928.2444105298628</v>
      </c>
      <c r="D82" s="122">
        <f t="shared" si="31"/>
        <v>3938.2468542203169</v>
      </c>
      <c r="E82" s="122">
        <f t="shared" si="31"/>
        <v>4424.2923860552419</v>
      </c>
      <c r="F82" s="122">
        <f t="shared" si="31"/>
        <v>4298.3824564056376</v>
      </c>
      <c r="G82" s="122">
        <f t="shared" si="31"/>
        <v>4208.1631130614251</v>
      </c>
      <c r="H82" s="122">
        <f t="shared" si="31"/>
        <v>4970.7975709712155</v>
      </c>
      <c r="I82" s="122">
        <f t="shared" si="31"/>
        <v>5068.9220633652794</v>
      </c>
      <c r="J82" s="122">
        <f t="shared" si="31"/>
        <v>6041.8487828860116</v>
      </c>
      <c r="K82" s="122">
        <f t="shared" si="31"/>
        <v>5280.4857326110687</v>
      </c>
      <c r="L82" s="122">
        <f t="shared" si="31"/>
        <v>6283.3839681916834</v>
      </c>
      <c r="M82" s="122">
        <f t="shared" si="31"/>
        <v>5523.4841902924109</v>
      </c>
      <c r="N82" s="122">
        <f t="shared" si="31"/>
        <v>6719.0934945753188</v>
      </c>
      <c r="O82" s="122">
        <f t="shared" si="31"/>
        <v>6880.739620337401</v>
      </c>
      <c r="P82" s="122">
        <f t="shared" si="31"/>
        <v>5144.7221915332993</v>
      </c>
      <c r="Q82" s="122">
        <f t="shared" si="31"/>
        <v>5178.250888220814</v>
      </c>
      <c r="R82" s="122">
        <f t="shared" ref="R82:V82" si="32">SUM(R83:R84)</f>
        <v>4852.4365991613522</v>
      </c>
      <c r="S82" s="122">
        <f t="shared" si="32"/>
        <v>4971.2347193427495</v>
      </c>
      <c r="T82" s="122">
        <f t="shared" si="32"/>
        <v>5216.3435407664056</v>
      </c>
      <c r="U82" s="122">
        <f t="shared" si="32"/>
        <v>5457.9364478976877</v>
      </c>
      <c r="V82" s="122">
        <f t="shared" si="32"/>
        <v>5095.0147850224203</v>
      </c>
      <c r="W82" s="122">
        <f t="shared" ref="W82:Y82" si="33">SUM(W83:W84)</f>
        <v>6048.3141893796455</v>
      </c>
      <c r="X82" s="122">
        <f t="shared" si="33"/>
        <v>6576.5507391936726</v>
      </c>
      <c r="Y82" s="122">
        <f t="shared" si="33"/>
        <v>5086.3450072844071</v>
      </c>
      <c r="DA82" s="130" t="s">
        <v>1647</v>
      </c>
    </row>
    <row r="83" spans="1:105" ht="12" customHeight="1" x14ac:dyDescent="0.25">
      <c r="A83" s="97" t="s">
        <v>199</v>
      </c>
      <c r="B83" s="98">
        <v>3840.22561751382</v>
      </c>
      <c r="C83" s="98">
        <v>3908.5143514055371</v>
      </c>
      <c r="D83" s="98">
        <v>3918.0783835673315</v>
      </c>
      <c r="E83" s="98">
        <v>4401.4052014611761</v>
      </c>
      <c r="F83" s="98">
        <v>4275.6266551517265</v>
      </c>
      <c r="G83" s="98">
        <v>4185.3921074350856</v>
      </c>
      <c r="H83" s="98">
        <v>4943.5591140285114</v>
      </c>
      <c r="I83" s="98">
        <v>5040.7136207113626</v>
      </c>
      <c r="J83" s="98">
        <v>6007.756513655956</v>
      </c>
      <c r="K83" s="98">
        <v>5250.4921621177682</v>
      </c>
      <c r="L83" s="98">
        <v>6247.4150859737128</v>
      </c>
      <c r="M83" s="98">
        <v>5491.7577863762308</v>
      </c>
      <c r="N83" s="98">
        <v>6679.9666045667273</v>
      </c>
      <c r="O83" s="98">
        <v>6840.2067927772978</v>
      </c>
      <c r="P83" s="98">
        <v>5114.4394525652024</v>
      </c>
      <c r="Q83" s="98">
        <v>5147.7006974300148</v>
      </c>
      <c r="R83" s="98">
        <v>4823.9447358364323</v>
      </c>
      <c r="S83" s="98">
        <v>4941.8250023884548</v>
      </c>
      <c r="T83" s="98">
        <v>5184.9461402503111</v>
      </c>
      <c r="U83" s="98">
        <v>5424.8579726760281</v>
      </c>
      <c r="V83" s="98">
        <v>5063.5053883634264</v>
      </c>
      <c r="W83" s="98">
        <v>6010.4094009744922</v>
      </c>
      <c r="X83" s="98">
        <v>6534.126488009927</v>
      </c>
      <c r="Y83" s="98">
        <v>5053.2169723894212</v>
      </c>
      <c r="DA83" s="63" t="s">
        <v>1648</v>
      </c>
    </row>
    <row r="84" spans="1:105" ht="12" customHeight="1" x14ac:dyDescent="0.25">
      <c r="A84" s="97" t="s">
        <v>53</v>
      </c>
      <c r="B84" s="98">
        <v>19.275962469624911</v>
      </c>
      <c r="C84" s="98">
        <v>19.730059124325422</v>
      </c>
      <c r="D84" s="98">
        <v>20.168470652985597</v>
      </c>
      <c r="E84" s="98">
        <v>22.887184594066021</v>
      </c>
      <c r="F84" s="98">
        <v>22.755801253911443</v>
      </c>
      <c r="G84" s="98">
        <v>22.771005626339736</v>
      </c>
      <c r="H84" s="98">
        <v>27.238456942703831</v>
      </c>
      <c r="I84" s="98">
        <v>28.208442653917125</v>
      </c>
      <c r="J84" s="98">
        <v>34.092269230055102</v>
      </c>
      <c r="K84" s="98">
        <v>29.993570493300115</v>
      </c>
      <c r="L84" s="98">
        <v>35.968882217970474</v>
      </c>
      <c r="M84" s="98">
        <v>31.726403916179745</v>
      </c>
      <c r="N84" s="98">
        <v>39.126890008591893</v>
      </c>
      <c r="O84" s="98">
        <v>40.532827560103428</v>
      </c>
      <c r="P84" s="98">
        <v>30.282738968096549</v>
      </c>
      <c r="Q84" s="98">
        <v>30.550190790798883</v>
      </c>
      <c r="R84" s="98">
        <v>28.491863324919535</v>
      </c>
      <c r="S84" s="98">
        <v>29.409716954294584</v>
      </c>
      <c r="T84" s="98">
        <v>31.397400516094663</v>
      </c>
      <c r="U84" s="98">
        <v>33.07847522166</v>
      </c>
      <c r="V84" s="98">
        <v>31.509396658993641</v>
      </c>
      <c r="W84" s="98">
        <v>37.904788405153546</v>
      </c>
      <c r="X84" s="98">
        <v>42.424251183745412</v>
      </c>
      <c r="Y84" s="98">
        <v>33.128034894986179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3.2070919914744409</v>
      </c>
      <c r="C85" s="122">
        <f t="shared" si="34"/>
        <v>3.199559203502754</v>
      </c>
      <c r="D85" s="122">
        <f t="shared" si="34"/>
        <v>3.2233126327179615</v>
      </c>
      <c r="E85" s="122">
        <f t="shared" si="34"/>
        <v>6.7187673655888167</v>
      </c>
      <c r="F85" s="122">
        <f t="shared" si="34"/>
        <v>4.4191122828566707</v>
      </c>
      <c r="G85" s="122">
        <f t="shared" si="34"/>
        <v>5.7305200756363135</v>
      </c>
      <c r="H85" s="122">
        <f t="shared" si="34"/>
        <v>11.262888339705164</v>
      </c>
      <c r="I85" s="122">
        <f t="shared" si="34"/>
        <v>10.178087306328422</v>
      </c>
      <c r="J85" s="122">
        <f t="shared" si="34"/>
        <v>12.130381133399842</v>
      </c>
      <c r="K85" s="122">
        <f t="shared" si="34"/>
        <v>13.181028843019737</v>
      </c>
      <c r="L85" s="122">
        <f t="shared" si="34"/>
        <v>15.617553744537044</v>
      </c>
      <c r="M85" s="122">
        <f t="shared" si="34"/>
        <v>16.361306433620349</v>
      </c>
      <c r="N85" s="122">
        <f t="shared" si="34"/>
        <v>15.867143495990277</v>
      </c>
      <c r="O85" s="122">
        <f t="shared" si="34"/>
        <v>15.023919413209756</v>
      </c>
      <c r="P85" s="122">
        <f t="shared" si="34"/>
        <v>13.337558603526913</v>
      </c>
      <c r="Q85" s="122">
        <f t="shared" si="34"/>
        <v>11.313875410525931</v>
      </c>
      <c r="R85" s="122">
        <f t="shared" si="34"/>
        <v>10.311101375737632</v>
      </c>
      <c r="S85" s="122">
        <f t="shared" si="34"/>
        <v>9.5855596216487076</v>
      </c>
      <c r="T85" s="122">
        <f t="shared" si="34"/>
        <v>8.5707780356217622</v>
      </c>
      <c r="U85" s="122">
        <f t="shared" si="34"/>
        <v>8.9196868570735823</v>
      </c>
      <c r="V85" s="122">
        <f t="shared" si="34"/>
        <v>9.811406601482993</v>
      </c>
      <c r="W85" s="122">
        <f t="shared" si="34"/>
        <v>12.247130867347764</v>
      </c>
      <c r="X85" s="122">
        <f t="shared" si="34"/>
        <v>13.712871681588748</v>
      </c>
      <c r="Y85" s="122">
        <f t="shared" si="34"/>
        <v>14.570201618708261</v>
      </c>
      <c r="DA85" s="130" t="s">
        <v>1650</v>
      </c>
    </row>
    <row r="86" spans="1:105" ht="12" customHeight="1" x14ac:dyDescent="0.25">
      <c r="A86" s="97" t="s">
        <v>53</v>
      </c>
      <c r="B86" s="98">
        <v>3.2070919914744409</v>
      </c>
      <c r="C86" s="98">
        <v>3.199559203502754</v>
      </c>
      <c r="D86" s="98">
        <v>3.2233126327179615</v>
      </c>
      <c r="E86" s="98">
        <v>6.7187673655888167</v>
      </c>
      <c r="F86" s="98">
        <v>4.4191122828566707</v>
      </c>
      <c r="G86" s="98">
        <v>5.7305200756363135</v>
      </c>
      <c r="H86" s="98">
        <v>11.262888339705164</v>
      </c>
      <c r="I86" s="98">
        <v>10.178087306328422</v>
      </c>
      <c r="J86" s="98">
        <v>12.130381133399842</v>
      </c>
      <c r="K86" s="98">
        <v>13.181028843019737</v>
      </c>
      <c r="L86" s="98">
        <v>15.617553744537044</v>
      </c>
      <c r="M86" s="98">
        <v>16.361306433620349</v>
      </c>
      <c r="N86" s="98">
        <v>15.867143495990277</v>
      </c>
      <c r="O86" s="98">
        <v>15.023919413209756</v>
      </c>
      <c r="P86" s="98">
        <v>13.337558603526913</v>
      </c>
      <c r="Q86" s="98">
        <v>11.313875410525931</v>
      </c>
      <c r="R86" s="98">
        <v>10.311101375737632</v>
      </c>
      <c r="S86" s="98">
        <v>9.5855596216487076</v>
      </c>
      <c r="T86" s="98">
        <v>8.5707780356217622</v>
      </c>
      <c r="U86" s="98">
        <v>8.9196868570735823</v>
      </c>
      <c r="V86" s="98">
        <v>9.811406601482993</v>
      </c>
      <c r="W86" s="98">
        <v>12.247130867347764</v>
      </c>
      <c r="X86" s="98">
        <v>13.712871681588748</v>
      </c>
      <c r="Y86" s="98">
        <v>14.570201618708261</v>
      </c>
      <c r="DA86" s="63" t="s">
        <v>1651</v>
      </c>
    </row>
    <row r="87" spans="1:105" ht="12" customHeight="1" x14ac:dyDescent="0.25">
      <c r="A87" s="121" t="s">
        <v>55</v>
      </c>
      <c r="B87" s="122">
        <v>531.92369443571329</v>
      </c>
      <c r="C87" s="122">
        <v>528.92313734418951</v>
      </c>
      <c r="D87" s="122">
        <v>587.47365877160109</v>
      </c>
      <c r="E87" s="122">
        <v>657.62683292375391</v>
      </c>
      <c r="F87" s="122">
        <v>725.10917572894141</v>
      </c>
      <c r="G87" s="122">
        <v>766.05874486381845</v>
      </c>
      <c r="H87" s="122">
        <v>872.18827699157509</v>
      </c>
      <c r="I87" s="122">
        <v>1060.656383884404</v>
      </c>
      <c r="J87" s="122">
        <v>1088.6379198165985</v>
      </c>
      <c r="K87" s="122">
        <v>1070.8914447256852</v>
      </c>
      <c r="L87" s="122">
        <v>1177.2070766813054</v>
      </c>
      <c r="M87" s="122">
        <v>1253.6579733011263</v>
      </c>
      <c r="N87" s="122">
        <v>1153.5686169272674</v>
      </c>
      <c r="O87" s="122">
        <v>1139.2273215587602</v>
      </c>
      <c r="P87" s="122">
        <v>1207.7080886327508</v>
      </c>
      <c r="Q87" s="122">
        <v>1112.2229051544009</v>
      </c>
      <c r="R87" s="122">
        <v>922.9600027022833</v>
      </c>
      <c r="S87" s="122">
        <v>1005.4325203147855</v>
      </c>
      <c r="T87" s="122">
        <v>1184.3298045402043</v>
      </c>
      <c r="U87" s="122">
        <v>1076.0927049667978</v>
      </c>
      <c r="V87" s="122">
        <v>1070.4530614641108</v>
      </c>
      <c r="W87" s="122">
        <v>1215.9265861135921</v>
      </c>
      <c r="X87" s="122">
        <v>1357.3185852601343</v>
      </c>
      <c r="Y87" s="122">
        <v>1102.8006110785122</v>
      </c>
      <c r="DA87" s="130" t="s">
        <v>1652</v>
      </c>
    </row>
    <row r="88" spans="1:105" ht="12" customHeight="1" x14ac:dyDescent="0.25">
      <c r="A88" s="97" t="s">
        <v>132</v>
      </c>
      <c r="B88" s="98">
        <v>187.27093308991763</v>
      </c>
      <c r="C88" s="98">
        <v>192.3072141493206</v>
      </c>
      <c r="D88" s="98">
        <v>216.13148901147133</v>
      </c>
      <c r="E88" s="98">
        <v>265.84003653166678</v>
      </c>
      <c r="F88" s="98">
        <v>284.75261395769445</v>
      </c>
      <c r="G88" s="98">
        <v>304.02334384103</v>
      </c>
      <c r="H88" s="98">
        <v>367.15498361989012</v>
      </c>
      <c r="I88" s="98">
        <v>469.23589256769452</v>
      </c>
      <c r="J88" s="98">
        <v>508.49236661766889</v>
      </c>
      <c r="K88" s="98">
        <v>492.671866510896</v>
      </c>
      <c r="L88" s="98">
        <v>569.29353730443609</v>
      </c>
      <c r="M88" s="98">
        <v>612.80786484682869</v>
      </c>
      <c r="N88" s="98">
        <v>572.34950543145169</v>
      </c>
      <c r="O88" s="98">
        <v>662.73707169357067</v>
      </c>
      <c r="P88" s="98">
        <v>854.87188959180571</v>
      </c>
      <c r="Q88" s="98">
        <v>826.61011544006976</v>
      </c>
      <c r="R88" s="98">
        <v>675.37930424759998</v>
      </c>
      <c r="S88" s="98">
        <v>717.85845557054165</v>
      </c>
      <c r="T88" s="98">
        <v>844.95009882591569</v>
      </c>
      <c r="U88" s="98">
        <v>706.37262683581878</v>
      </c>
      <c r="V88" s="98">
        <v>683.02721019765397</v>
      </c>
      <c r="W88" s="98">
        <v>739.20793635672692</v>
      </c>
      <c r="X88" s="98">
        <v>789.79561618643481</v>
      </c>
      <c r="Y88" s="98">
        <v>654.54993061955236</v>
      </c>
      <c r="DA88" s="63" t="s">
        <v>1653</v>
      </c>
    </row>
    <row r="89" spans="1:105" ht="12" customHeight="1" x14ac:dyDescent="0.25">
      <c r="A89" s="97" t="s">
        <v>131</v>
      </c>
      <c r="B89" s="98">
        <v>0.23532360036618549</v>
      </c>
      <c r="C89" s="98">
        <v>0.29575763909142483</v>
      </c>
      <c r="D89" s="98">
        <v>0.38782368968405168</v>
      </c>
      <c r="E89" s="98">
        <v>0.7086195094693879</v>
      </c>
      <c r="F89" s="98">
        <v>0.7745060217255807</v>
      </c>
      <c r="G89" s="98">
        <v>0.9324565780702232</v>
      </c>
      <c r="H89" s="98">
        <v>1.4433914622858772</v>
      </c>
      <c r="I89" s="98">
        <v>2.1797127268900098</v>
      </c>
      <c r="J89" s="98">
        <v>2.7801357721306088</v>
      </c>
      <c r="K89" s="98">
        <v>2.9317253474117049</v>
      </c>
      <c r="L89" s="98">
        <v>3.6964602835977507</v>
      </c>
      <c r="M89" s="98">
        <v>4.2710963130516175</v>
      </c>
      <c r="N89" s="98">
        <v>3.8728185705855722</v>
      </c>
      <c r="O89" s="98">
        <v>5.1440406739701254</v>
      </c>
      <c r="P89" s="98">
        <v>10.367332913905738</v>
      </c>
      <c r="Q89" s="98">
        <v>10.08646602882102</v>
      </c>
      <c r="R89" s="98">
        <v>7.7959490934097184</v>
      </c>
      <c r="S89" s="98">
        <v>7.9905837893183058</v>
      </c>
      <c r="T89" s="98">
        <v>11.254117894893241</v>
      </c>
      <c r="U89" s="98">
        <v>8.9665978719113379</v>
      </c>
      <c r="V89" s="98">
        <v>8.5555215287486703</v>
      </c>
      <c r="W89" s="98">
        <v>10.016109413596254</v>
      </c>
      <c r="X89" s="98">
        <v>10.327470688738863</v>
      </c>
      <c r="Y89" s="98">
        <v>8.0604044604695879</v>
      </c>
      <c r="DA89" s="63" t="s">
        <v>1654</v>
      </c>
    </row>
    <row r="90" spans="1:105" ht="12" customHeight="1" x14ac:dyDescent="0.25">
      <c r="A90" s="100" t="s">
        <v>199</v>
      </c>
      <c r="B90" s="101">
        <v>0.13792918989947073</v>
      </c>
      <c r="C90" s="101">
        <v>0.16244132390414445</v>
      </c>
      <c r="D90" s="101">
        <v>0.212569381643712</v>
      </c>
      <c r="E90" s="101">
        <v>0.37677404499141709</v>
      </c>
      <c r="F90" s="101">
        <v>0.43087706426845374</v>
      </c>
      <c r="G90" s="101">
        <v>0.50527099387755914</v>
      </c>
      <c r="H90" s="101">
        <v>0.76483614351717577</v>
      </c>
      <c r="I90" s="101">
        <v>1.2523783804411333</v>
      </c>
      <c r="J90" s="101">
        <v>1.4495720049685534</v>
      </c>
      <c r="K90" s="101">
        <v>1.5336497892197383</v>
      </c>
      <c r="L90" s="101">
        <v>1.9118410382756583</v>
      </c>
      <c r="M90" s="101">
        <v>2.2701183384205152</v>
      </c>
      <c r="N90" s="101">
        <v>2.0547412485909242</v>
      </c>
      <c r="O90" s="101">
        <v>2.8123694070305452</v>
      </c>
      <c r="P90" s="101">
        <v>5.1082623141855166</v>
      </c>
      <c r="Q90" s="101">
        <v>4.9095654618124449</v>
      </c>
      <c r="R90" s="101">
        <v>3.8287544129511613</v>
      </c>
      <c r="S90" s="101">
        <v>4.1408756609495825</v>
      </c>
      <c r="T90" s="101">
        <v>5.3574152659915351</v>
      </c>
      <c r="U90" s="101">
        <v>4.2905526807576191</v>
      </c>
      <c r="V90" s="101">
        <v>3.7778915506962285</v>
      </c>
      <c r="W90" s="101">
        <v>4.9207538123764625</v>
      </c>
      <c r="X90" s="101">
        <v>4.7776378500606347</v>
      </c>
      <c r="Y90" s="101">
        <v>3.301196733079732</v>
      </c>
      <c r="DA90" s="131" t="s">
        <v>1655</v>
      </c>
    </row>
    <row r="91" spans="1:105" ht="12" customHeight="1" x14ac:dyDescent="0.25">
      <c r="A91" s="103" t="s">
        <v>52</v>
      </c>
      <c r="B91" s="104">
        <v>9.7394410466714765E-2</v>
      </c>
      <c r="C91" s="104">
        <v>0.13331631518728038</v>
      </c>
      <c r="D91" s="104">
        <v>0.1752543080403397</v>
      </c>
      <c r="E91" s="104">
        <v>0.33184546447797086</v>
      </c>
      <c r="F91" s="104">
        <v>0.34362895745712696</v>
      </c>
      <c r="G91" s="104">
        <v>0.427185584192664</v>
      </c>
      <c r="H91" s="104">
        <v>0.67855531876870157</v>
      </c>
      <c r="I91" s="104">
        <v>0.92733434644887658</v>
      </c>
      <c r="J91" s="104">
        <v>1.3305637671620554</v>
      </c>
      <c r="K91" s="104">
        <v>1.3980755581919664</v>
      </c>
      <c r="L91" s="104">
        <v>1.7846192453220926</v>
      </c>
      <c r="M91" s="104">
        <v>2.0009779746311023</v>
      </c>
      <c r="N91" s="104">
        <v>1.8180773219946482</v>
      </c>
      <c r="O91" s="104">
        <v>2.3316712669395803</v>
      </c>
      <c r="P91" s="104">
        <v>5.2590705997202205</v>
      </c>
      <c r="Q91" s="104">
        <v>5.176900567008575</v>
      </c>
      <c r="R91" s="104">
        <v>3.9671946804585572</v>
      </c>
      <c r="S91" s="104">
        <v>3.8497081283687229</v>
      </c>
      <c r="T91" s="104">
        <v>5.8967026289017062</v>
      </c>
      <c r="U91" s="104">
        <v>4.6760451911537189</v>
      </c>
      <c r="V91" s="104">
        <v>4.7776299780524427</v>
      </c>
      <c r="W91" s="104">
        <v>5.0953556012197918</v>
      </c>
      <c r="X91" s="104">
        <v>5.5498328386782276</v>
      </c>
      <c r="Y91" s="104">
        <v>4.7592077273898568</v>
      </c>
      <c r="DA91" s="132" t="s">
        <v>1656</v>
      </c>
    </row>
    <row r="92" spans="1:105" ht="12" customHeight="1" x14ac:dyDescent="0.25">
      <c r="A92" s="106" t="s">
        <v>124</v>
      </c>
      <c r="B92" s="101">
        <v>68.281848351646843</v>
      </c>
      <c r="C92" s="101">
        <v>61.42851416243083</v>
      </c>
      <c r="D92" s="101">
        <v>56.99611085464872</v>
      </c>
      <c r="E92" s="101">
        <v>48.480193319137783</v>
      </c>
      <c r="F92" s="101">
        <v>67.941224446903519</v>
      </c>
      <c r="G92" s="101">
        <v>60.28399063063101</v>
      </c>
      <c r="H92" s="101">
        <v>64.656753454922665</v>
      </c>
      <c r="I92" s="101">
        <v>54.819650309121485</v>
      </c>
      <c r="J92" s="101">
        <v>63.785467687808712</v>
      </c>
      <c r="K92" s="101">
        <v>61.819886109565935</v>
      </c>
      <c r="L92" s="101">
        <v>65.882750596009544</v>
      </c>
      <c r="M92" s="101">
        <v>69.084868517651032</v>
      </c>
      <c r="N92" s="101">
        <v>57.490212299760266</v>
      </c>
      <c r="O92" s="101">
        <v>42.381346981122057</v>
      </c>
      <c r="P92" s="101">
        <v>35.948997559917522</v>
      </c>
      <c r="Q92" s="101">
        <v>23.592592117139624</v>
      </c>
      <c r="R92" s="101">
        <v>26.060141943757866</v>
      </c>
      <c r="S92" s="101">
        <v>23.072172507058539</v>
      </c>
      <c r="T92" s="101">
        <v>41.665202386743502</v>
      </c>
      <c r="U92" s="101">
        <v>43.20063049251219</v>
      </c>
      <c r="V92" s="101">
        <v>49.34640213185402</v>
      </c>
      <c r="W92" s="101">
        <v>48.299767139450267</v>
      </c>
      <c r="X92" s="101">
        <v>56.114650358757174</v>
      </c>
      <c r="Y92" s="101">
        <v>36.407615631234798</v>
      </c>
      <c r="DA92" s="131" t="s">
        <v>1657</v>
      </c>
    </row>
    <row r="93" spans="1:105" ht="12" customHeight="1" x14ac:dyDescent="0.25">
      <c r="A93" s="107" t="s">
        <v>123</v>
      </c>
      <c r="B93" s="104">
        <v>0.10160016699314908</v>
      </c>
      <c r="C93" s="104">
        <v>0.10621715782524052</v>
      </c>
      <c r="D93" s="104">
        <v>0.11395109751967816</v>
      </c>
      <c r="E93" s="104">
        <v>0.112602894312349</v>
      </c>
      <c r="F93" s="104">
        <v>0.23024775614753124</v>
      </c>
      <c r="G93" s="104">
        <v>0.2095989146648467</v>
      </c>
      <c r="H93" s="104">
        <v>0.29570411498747862</v>
      </c>
      <c r="I93" s="104">
        <v>0.23374397231710897</v>
      </c>
      <c r="J93" s="104">
        <v>0.33536028229039472</v>
      </c>
      <c r="K93" s="104">
        <v>0.36427190697991163</v>
      </c>
      <c r="L93" s="104">
        <v>0.40103233467920296</v>
      </c>
      <c r="M93" s="104">
        <v>0.47668556314727639</v>
      </c>
      <c r="N93" s="104">
        <v>0.40372956232000246</v>
      </c>
      <c r="O93" s="104">
        <v>0.31490700491901624</v>
      </c>
      <c r="P93" s="104">
        <v>0.27899210576080458</v>
      </c>
      <c r="Q93" s="104">
        <v>0.18092710344842439</v>
      </c>
      <c r="R93" s="104">
        <v>0.25096291720338787</v>
      </c>
      <c r="S93" s="104">
        <v>0.15862280452009198</v>
      </c>
      <c r="T93" s="104">
        <v>0.53135887873356369</v>
      </c>
      <c r="U93" s="104">
        <v>0.5397824621963111</v>
      </c>
      <c r="V93" s="104">
        <v>0.69557092429036715</v>
      </c>
      <c r="W93" s="104">
        <v>0.6129587335774429</v>
      </c>
      <c r="X93" s="104">
        <v>0.71836149908450586</v>
      </c>
      <c r="Y93" s="104">
        <v>0.456763341004499</v>
      </c>
      <c r="DA93" s="132" t="s">
        <v>1658</v>
      </c>
    </row>
    <row r="94" spans="1:105" ht="12" customHeight="1" x14ac:dyDescent="0.25">
      <c r="A94" s="108" t="s">
        <v>50</v>
      </c>
      <c r="B94" s="98">
        <v>5.4475006588610819E-2</v>
      </c>
      <c r="C94" s="98">
        <v>5.4378411498542334E-2</v>
      </c>
      <c r="D94" s="98">
        <v>5.9539194952288661E-2</v>
      </c>
      <c r="E94" s="98">
        <v>5.8442372816567799E-2</v>
      </c>
      <c r="F94" s="98">
        <v>0.12611362697865217</v>
      </c>
      <c r="G94" s="98">
        <v>0.11285976965610912</v>
      </c>
      <c r="H94" s="98">
        <v>0.15773760247309013</v>
      </c>
      <c r="I94" s="98">
        <v>0.13588083175853322</v>
      </c>
      <c r="J94" s="98">
        <v>0.17871418382023202</v>
      </c>
      <c r="K94" s="98">
        <v>0.1958444126523691</v>
      </c>
      <c r="L94" s="98">
        <v>0.21402003414772541</v>
      </c>
      <c r="M94" s="98">
        <v>0.2623717043603806</v>
      </c>
      <c r="N94" s="98">
        <v>0.22252779414850471</v>
      </c>
      <c r="O94" s="98">
        <v>0.1793618654142512</v>
      </c>
      <c r="P94" s="98">
        <v>0.14398918123807888</v>
      </c>
      <c r="Q94" s="98">
        <v>9.1840538774655381E-2</v>
      </c>
      <c r="R94" s="98">
        <v>0.12763839036729122</v>
      </c>
      <c r="S94" s="98">
        <v>8.3993763960659718E-2</v>
      </c>
      <c r="T94" s="98">
        <v>0.25378522841838425</v>
      </c>
      <c r="U94" s="98">
        <v>0.25791988850938402</v>
      </c>
      <c r="V94" s="98">
        <v>0.30981429506290004</v>
      </c>
      <c r="W94" s="98">
        <v>0.30326779328514175</v>
      </c>
      <c r="X94" s="98">
        <v>0.33683381136290463</v>
      </c>
      <c r="Y94" s="98">
        <v>0.19129874385084078</v>
      </c>
      <c r="DA94" s="63" t="s">
        <v>1659</v>
      </c>
    </row>
    <row r="95" spans="1:105" ht="12" customHeight="1" x14ac:dyDescent="0.25">
      <c r="A95" s="108" t="s">
        <v>52</v>
      </c>
      <c r="B95" s="98">
        <v>4.7125160404538263E-2</v>
      </c>
      <c r="C95" s="98">
        <v>5.1838746326698187E-2</v>
      </c>
      <c r="D95" s="98">
        <v>5.4411902567389508E-2</v>
      </c>
      <c r="E95" s="98">
        <v>5.4160521495781204E-2</v>
      </c>
      <c r="F95" s="98">
        <v>0.10413412916887907</v>
      </c>
      <c r="G95" s="98">
        <v>9.6739145008737579E-2</v>
      </c>
      <c r="H95" s="98">
        <v>0.13796651251438849</v>
      </c>
      <c r="I95" s="98">
        <v>9.7863140558575756E-2</v>
      </c>
      <c r="J95" s="98">
        <v>0.15664609847016267</v>
      </c>
      <c r="K95" s="98">
        <v>0.1684274943275425</v>
      </c>
      <c r="L95" s="98">
        <v>0.18701230053147758</v>
      </c>
      <c r="M95" s="98">
        <v>0.21431385878689579</v>
      </c>
      <c r="N95" s="98">
        <v>0.18120176817149772</v>
      </c>
      <c r="O95" s="98">
        <v>0.13554513950476504</v>
      </c>
      <c r="P95" s="98">
        <v>0.13500292452272572</v>
      </c>
      <c r="Q95" s="98">
        <v>8.908656467376902E-2</v>
      </c>
      <c r="R95" s="98">
        <v>0.12332452683609664</v>
      </c>
      <c r="S95" s="98">
        <v>7.4629040559432272E-2</v>
      </c>
      <c r="T95" s="98">
        <v>0.27757365031517939</v>
      </c>
      <c r="U95" s="98">
        <v>0.28186257368692708</v>
      </c>
      <c r="V95" s="98">
        <v>0.38575662922746712</v>
      </c>
      <c r="W95" s="98">
        <v>0.3096909402923011</v>
      </c>
      <c r="X95" s="98">
        <v>0.38152768772160123</v>
      </c>
      <c r="Y95" s="98">
        <v>0.26546459715365822</v>
      </c>
      <c r="DA95" s="63" t="s">
        <v>1660</v>
      </c>
    </row>
    <row r="96" spans="1:105" ht="12" customHeight="1" x14ac:dyDescent="0.25">
      <c r="A96" s="106" t="s">
        <v>122</v>
      </c>
      <c r="B96" s="101">
        <v>237.86507843533249</v>
      </c>
      <c r="C96" s="101">
        <v>229.44401319586558</v>
      </c>
      <c r="D96" s="101">
        <v>249.72849006064607</v>
      </c>
      <c r="E96" s="101">
        <v>245.37027316603007</v>
      </c>
      <c r="F96" s="101">
        <v>263.35911343597945</v>
      </c>
      <c r="G96" s="101">
        <v>269.33908555411591</v>
      </c>
      <c r="H96" s="101">
        <v>274.9403250945436</v>
      </c>
      <c r="I96" s="101">
        <v>306.94766591864504</v>
      </c>
      <c r="J96" s="101">
        <v>287.51610938160752</v>
      </c>
      <c r="K96" s="101">
        <v>264.53304035317819</v>
      </c>
      <c r="L96" s="101">
        <v>276.7441338957222</v>
      </c>
      <c r="M96" s="101">
        <v>267.6251514397598</v>
      </c>
      <c r="N96" s="101">
        <v>232.95593966451435</v>
      </c>
      <c r="O96" s="101">
        <v>183.11869384464035</v>
      </c>
      <c r="P96" s="101">
        <v>126.96975320062886</v>
      </c>
      <c r="Q96" s="101">
        <v>100.82819929210154</v>
      </c>
      <c r="R96" s="101">
        <v>78.524117494146893</v>
      </c>
      <c r="S96" s="101">
        <v>84.629733130471564</v>
      </c>
      <c r="T96" s="101">
        <v>84.064350433756587</v>
      </c>
      <c r="U96" s="101">
        <v>82.749155850450165</v>
      </c>
      <c r="V96" s="101">
        <v>89.584820218736823</v>
      </c>
      <c r="W96" s="101">
        <v>88.957021886925503</v>
      </c>
      <c r="X96" s="101">
        <v>118.70121845663115</v>
      </c>
      <c r="Y96" s="101">
        <v>98.113236798722639</v>
      </c>
      <c r="DA96" s="131" t="s">
        <v>1661</v>
      </c>
    </row>
    <row r="97" spans="1:105" ht="12" customHeight="1" x14ac:dyDescent="0.25">
      <c r="A97" s="107" t="s">
        <v>121</v>
      </c>
      <c r="B97" s="104">
        <v>38.168910791457108</v>
      </c>
      <c r="C97" s="104">
        <v>45.341421039655827</v>
      </c>
      <c r="D97" s="104">
        <v>64.115794057631234</v>
      </c>
      <c r="E97" s="104">
        <v>97.115107503137594</v>
      </c>
      <c r="F97" s="104">
        <v>108.05147011049081</v>
      </c>
      <c r="G97" s="104">
        <v>131.2702693453063</v>
      </c>
      <c r="H97" s="104">
        <v>163.69711924494533</v>
      </c>
      <c r="I97" s="104">
        <v>227.23971838973569</v>
      </c>
      <c r="J97" s="104">
        <v>225.72848007509225</v>
      </c>
      <c r="K97" s="104">
        <v>248.57065449765366</v>
      </c>
      <c r="L97" s="104">
        <v>261.18916226686065</v>
      </c>
      <c r="M97" s="104">
        <v>299.39230662068775</v>
      </c>
      <c r="N97" s="104">
        <v>286.49641139863542</v>
      </c>
      <c r="O97" s="104">
        <v>245.53126136053794</v>
      </c>
      <c r="P97" s="104">
        <v>179.27112326073205</v>
      </c>
      <c r="Q97" s="104">
        <v>150.92460517282046</v>
      </c>
      <c r="R97" s="104">
        <v>134.94952700616534</v>
      </c>
      <c r="S97" s="104">
        <v>171.72295251287539</v>
      </c>
      <c r="T97" s="104">
        <v>201.86467612016176</v>
      </c>
      <c r="U97" s="104">
        <v>234.26391145390909</v>
      </c>
      <c r="V97" s="104">
        <v>239.24353646282682</v>
      </c>
      <c r="W97" s="104">
        <v>328.83279258331555</v>
      </c>
      <c r="X97" s="104">
        <v>381.66126807048772</v>
      </c>
      <c r="Y97" s="104">
        <v>305.21266022752849</v>
      </c>
      <c r="DA97" s="132" t="s">
        <v>1662</v>
      </c>
    </row>
    <row r="98" spans="1:105" ht="12" customHeight="1" x14ac:dyDescent="0.25">
      <c r="A98" s="108" t="s">
        <v>53</v>
      </c>
      <c r="B98" s="98">
        <v>19.318563989775061</v>
      </c>
      <c r="C98" s="98">
        <v>21.825712761533264</v>
      </c>
      <c r="D98" s="98">
        <v>31.547246221573829</v>
      </c>
      <c r="E98" s="98">
        <v>47.566328580824056</v>
      </c>
      <c r="F98" s="98">
        <v>56.030336096124408</v>
      </c>
      <c r="G98" s="98">
        <v>66.938100491504642</v>
      </c>
      <c r="H98" s="98">
        <v>82.591532441427589</v>
      </c>
      <c r="I98" s="98">
        <v>126.23672180073829</v>
      </c>
      <c r="J98" s="98">
        <v>113.97672152549752</v>
      </c>
      <c r="K98" s="98">
        <v>127.02888625515246</v>
      </c>
      <c r="L98" s="98">
        <v>132.38953392397258</v>
      </c>
      <c r="M98" s="98">
        <v>157.67014535412756</v>
      </c>
      <c r="N98" s="98">
        <v>151.06153342043427</v>
      </c>
      <c r="O98" s="98">
        <v>134.5124074875302</v>
      </c>
      <c r="P98" s="98">
        <v>87.527337246430875</v>
      </c>
      <c r="Q98" s="98">
        <v>73.374185805927496</v>
      </c>
      <c r="R98" s="98">
        <v>66.223831161210398</v>
      </c>
      <c r="S98" s="98">
        <v>88.362908504572331</v>
      </c>
      <c r="T98" s="98">
        <v>94.94238840541675</v>
      </c>
      <c r="U98" s="98">
        <v>110.14813839593603</v>
      </c>
      <c r="V98" s="98">
        <v>103.05496286795011</v>
      </c>
      <c r="W98" s="98">
        <v>158.19812266432257</v>
      </c>
      <c r="X98" s="98">
        <v>173.31420984599256</v>
      </c>
      <c r="Y98" s="98">
        <v>123.5942357781055</v>
      </c>
      <c r="DA98" s="63" t="s">
        <v>1663</v>
      </c>
    </row>
    <row r="99" spans="1:105" ht="12" customHeight="1" x14ac:dyDescent="0.25">
      <c r="A99" s="108" t="s">
        <v>52</v>
      </c>
      <c r="B99" s="98">
        <v>18.850346801682051</v>
      </c>
      <c r="C99" s="98">
        <v>23.515708278122567</v>
      </c>
      <c r="D99" s="98">
        <v>32.568547836057412</v>
      </c>
      <c r="E99" s="98">
        <v>49.548778922313538</v>
      </c>
      <c r="F99" s="98">
        <v>52.021134014366396</v>
      </c>
      <c r="G99" s="98">
        <v>64.332168853801676</v>
      </c>
      <c r="H99" s="98">
        <v>81.105586803517738</v>
      </c>
      <c r="I99" s="98">
        <v>101.00299658899741</v>
      </c>
      <c r="J99" s="98">
        <v>111.75175854959474</v>
      </c>
      <c r="K99" s="98">
        <v>121.54176824250121</v>
      </c>
      <c r="L99" s="98">
        <v>128.79962834288804</v>
      </c>
      <c r="M99" s="98">
        <v>141.72216126656019</v>
      </c>
      <c r="N99" s="98">
        <v>135.43487797820114</v>
      </c>
      <c r="O99" s="98">
        <v>111.01885387300776</v>
      </c>
      <c r="P99" s="98">
        <v>91.743786014301193</v>
      </c>
      <c r="Q99" s="98">
        <v>77.550419366892982</v>
      </c>
      <c r="R99" s="98">
        <v>68.725695844954927</v>
      </c>
      <c r="S99" s="98">
        <v>83.360044008303078</v>
      </c>
      <c r="T99" s="98">
        <v>106.92228771474501</v>
      </c>
      <c r="U99" s="98">
        <v>124.11577305797304</v>
      </c>
      <c r="V99" s="98">
        <v>136.18857359487671</v>
      </c>
      <c r="W99" s="98">
        <v>170.63466991899298</v>
      </c>
      <c r="X99" s="98">
        <v>208.34705822449513</v>
      </c>
      <c r="Y99" s="98">
        <v>181.618424449423</v>
      </c>
      <c r="DA99" s="63" t="s">
        <v>1664</v>
      </c>
    </row>
    <row r="100" spans="1:105" ht="12" customHeight="1" x14ac:dyDescent="0.25">
      <c r="A100" s="121" t="s">
        <v>54</v>
      </c>
      <c r="B100" s="122">
        <v>183.99307649437901</v>
      </c>
      <c r="C100" s="122">
        <v>191.64472516031299</v>
      </c>
      <c r="D100" s="122">
        <v>215.44957650964437</v>
      </c>
      <c r="E100" s="122">
        <v>241.26045880083893</v>
      </c>
      <c r="F100" s="122">
        <v>269.32327429730742</v>
      </c>
      <c r="G100" s="122">
        <v>304.86166618467888</v>
      </c>
      <c r="H100" s="122">
        <v>342.69650350468919</v>
      </c>
      <c r="I100" s="122">
        <v>369.51408556413696</v>
      </c>
      <c r="J100" s="122">
        <v>378.80335080826353</v>
      </c>
      <c r="K100" s="122">
        <v>387.31225482893046</v>
      </c>
      <c r="L100" s="122">
        <v>416.25737623031881</v>
      </c>
      <c r="M100" s="122">
        <v>391.76224366103827</v>
      </c>
      <c r="N100" s="122">
        <v>407.03473562249843</v>
      </c>
      <c r="O100" s="122">
        <v>404.8421650517916</v>
      </c>
      <c r="P100" s="122">
        <v>369.52731568181321</v>
      </c>
      <c r="Q100" s="122">
        <v>334.11619523428101</v>
      </c>
      <c r="R100" s="122">
        <v>307.43086963497177</v>
      </c>
      <c r="S100" s="122">
        <v>330.58946360590437</v>
      </c>
      <c r="T100" s="122">
        <v>320.03006395342021</v>
      </c>
      <c r="U100" s="122">
        <v>325.3129088791506</v>
      </c>
      <c r="V100" s="122">
        <v>325.16252986765295</v>
      </c>
      <c r="W100" s="122">
        <v>358.71156717348879</v>
      </c>
      <c r="X100" s="122">
        <v>421.35930254838337</v>
      </c>
      <c r="Y100" s="122">
        <v>364.63679886333375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1667</v>
      </c>
    </row>
    <row r="103" spans="1:105" ht="12" customHeight="1" x14ac:dyDescent="0.25">
      <c r="A103" s="109" t="s">
        <v>120</v>
      </c>
      <c r="B103" s="33">
        <v>183.99307649437901</v>
      </c>
      <c r="C103" s="33">
        <v>191.64472516031299</v>
      </c>
      <c r="D103" s="33">
        <v>215.44957650964437</v>
      </c>
      <c r="E103" s="33">
        <v>241.26045880083893</v>
      </c>
      <c r="F103" s="33">
        <v>269.32327429730742</v>
      </c>
      <c r="G103" s="33">
        <v>304.86166618467888</v>
      </c>
      <c r="H103" s="33">
        <v>342.69650350468919</v>
      </c>
      <c r="I103" s="33">
        <v>369.51408556413696</v>
      </c>
      <c r="J103" s="33">
        <v>378.80335080826353</v>
      </c>
      <c r="K103" s="33">
        <v>387.31225482893046</v>
      </c>
      <c r="L103" s="33">
        <v>416.25737623031881</v>
      </c>
      <c r="M103" s="33">
        <v>391.76224366103827</v>
      </c>
      <c r="N103" s="33">
        <v>407.03473562249843</v>
      </c>
      <c r="O103" s="33">
        <v>404.8421650517916</v>
      </c>
      <c r="P103" s="33">
        <v>369.52731568181321</v>
      </c>
      <c r="Q103" s="33">
        <v>334.11619523428101</v>
      </c>
      <c r="R103" s="33">
        <v>307.43086963497177</v>
      </c>
      <c r="S103" s="33">
        <v>330.58946360590437</v>
      </c>
      <c r="T103" s="33">
        <v>320.03006395342021</v>
      </c>
      <c r="U103" s="33">
        <v>325.3129088791506</v>
      </c>
      <c r="V103" s="33">
        <v>325.16252986765295</v>
      </c>
      <c r="W103" s="33">
        <v>358.71156717348879</v>
      </c>
      <c r="X103" s="33">
        <v>421.35930254838337</v>
      </c>
      <c r="Y103" s="33">
        <v>364.63679886333375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1.8785854668802344</v>
      </c>
      <c r="F105" s="117">
        <f t="shared" si="35"/>
        <v>4.3866440087718628</v>
      </c>
      <c r="G105" s="117">
        <f t="shared" si="35"/>
        <v>4.8439926308724415</v>
      </c>
      <c r="H105" s="117">
        <f t="shared" si="35"/>
        <v>5.2141709648566845</v>
      </c>
      <c r="I105" s="117">
        <f t="shared" si="35"/>
        <v>5.1988682958933561</v>
      </c>
      <c r="J105" s="117">
        <f t="shared" si="35"/>
        <v>7.1609933216786921</v>
      </c>
      <c r="K105" s="117">
        <f t="shared" si="35"/>
        <v>10.177996796529294</v>
      </c>
      <c r="L105" s="117">
        <f t="shared" si="35"/>
        <v>16.984085952207803</v>
      </c>
      <c r="M105" s="117">
        <f t="shared" si="35"/>
        <v>19.418238466499002</v>
      </c>
      <c r="N105" s="117">
        <f t="shared" si="35"/>
        <v>25.008594934656269</v>
      </c>
      <c r="O105" s="117">
        <f t="shared" si="35"/>
        <v>25.802744095386824</v>
      </c>
      <c r="P105" s="117">
        <f t="shared" si="35"/>
        <v>24.380819322953307</v>
      </c>
      <c r="Q105" s="117">
        <f t="shared" si="35"/>
        <v>27.374397510076506</v>
      </c>
      <c r="R105" s="117">
        <f t="shared" ref="R105:V105" si="36">R106+R109+R111+R120</f>
        <v>34.399511689986504</v>
      </c>
      <c r="S105" s="117">
        <f t="shared" si="36"/>
        <v>32.683266884822544</v>
      </c>
      <c r="T105" s="117">
        <f t="shared" si="36"/>
        <v>27.882260518704527</v>
      </c>
      <c r="U105" s="117">
        <f t="shared" si="36"/>
        <v>30.128307283152612</v>
      </c>
      <c r="V105" s="117">
        <f t="shared" si="36"/>
        <v>29.207782626863292</v>
      </c>
      <c r="W105" s="117">
        <f t="shared" ref="W105:Y105" si="37">W106+W109+W111+W120</f>
        <v>44.029697720893715</v>
      </c>
      <c r="X105" s="117">
        <f t="shared" si="37"/>
        <v>43.043475813501409</v>
      </c>
      <c r="Y105" s="117">
        <f t="shared" si="37"/>
        <v>45.710498010374991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1.4253789927606115</v>
      </c>
      <c r="F106" s="122">
        <f t="shared" si="38"/>
        <v>3.4843176415325514</v>
      </c>
      <c r="G106" s="122">
        <f t="shared" si="38"/>
        <v>3.7272607707857497</v>
      </c>
      <c r="H106" s="122">
        <f t="shared" si="38"/>
        <v>3.9714823094647915</v>
      </c>
      <c r="I106" s="122">
        <f t="shared" si="38"/>
        <v>3.7199119596425123</v>
      </c>
      <c r="J106" s="122">
        <f t="shared" si="38"/>
        <v>5.3356553359626346</v>
      </c>
      <c r="K106" s="122">
        <f t="shared" si="38"/>
        <v>7.5623061990495506</v>
      </c>
      <c r="L106" s="122">
        <f t="shared" si="38"/>
        <v>13.136039694231057</v>
      </c>
      <c r="M106" s="122">
        <f t="shared" si="38"/>
        <v>14.560857194349136</v>
      </c>
      <c r="N106" s="122">
        <f t="shared" si="38"/>
        <v>19.375804605578644</v>
      </c>
      <c r="O106" s="122">
        <f t="shared" si="38"/>
        <v>20.116283891150736</v>
      </c>
      <c r="P106" s="122">
        <f t="shared" si="38"/>
        <v>18.529930202054992</v>
      </c>
      <c r="Q106" s="122">
        <f t="shared" si="38"/>
        <v>21.038751922448316</v>
      </c>
      <c r="R106" s="122">
        <f t="shared" ref="R106:V106" si="39">SUM(R107:R108)</f>
        <v>27.266527276188892</v>
      </c>
      <c r="S106" s="122">
        <f t="shared" si="39"/>
        <v>25.495365841124592</v>
      </c>
      <c r="T106" s="122">
        <f t="shared" si="39"/>
        <v>21.091405788512574</v>
      </c>
      <c r="U106" s="122">
        <f t="shared" si="39"/>
        <v>23.258168766958228</v>
      </c>
      <c r="V106" s="122">
        <f t="shared" si="39"/>
        <v>22.220478893789178</v>
      </c>
      <c r="W106" s="122">
        <f t="shared" ref="W106:Y106" si="40">SUM(W107:W108)</f>
        <v>34.907163862924172</v>
      </c>
      <c r="X106" s="122">
        <f t="shared" si="40"/>
        <v>32.796459545926254</v>
      </c>
      <c r="Y106" s="122">
        <f t="shared" si="40"/>
        <v>35.849175597233952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1.4198915096844189</v>
      </c>
      <c r="F107" s="98">
        <v>3.4709882925818567</v>
      </c>
      <c r="G107" s="98">
        <v>3.7131463489756569</v>
      </c>
      <c r="H107" s="98">
        <v>3.9567590344201506</v>
      </c>
      <c r="I107" s="98">
        <v>3.7063188034837431</v>
      </c>
      <c r="J107" s="98">
        <v>5.3162546320704251</v>
      </c>
      <c r="K107" s="98">
        <v>7.5349923752635384</v>
      </c>
      <c r="L107" s="98">
        <v>13.089026116948013</v>
      </c>
      <c r="M107" s="98">
        <v>14.50944800785552</v>
      </c>
      <c r="N107" s="98">
        <v>19.30775848107438</v>
      </c>
      <c r="O107" s="98">
        <v>20.045965004188353</v>
      </c>
      <c r="P107" s="98">
        <v>18.465148237418141</v>
      </c>
      <c r="Q107" s="98">
        <v>20.965015308685327</v>
      </c>
      <c r="R107" s="98">
        <v>27.171867465019716</v>
      </c>
      <c r="S107" s="98">
        <v>25.407494579218049</v>
      </c>
      <c r="T107" s="98">
        <v>21.018756984377116</v>
      </c>
      <c r="U107" s="98">
        <v>23.17892472450357</v>
      </c>
      <c r="V107" s="98">
        <v>22.144541222662326</v>
      </c>
      <c r="W107" s="98">
        <v>34.788311331179536</v>
      </c>
      <c r="X107" s="98">
        <v>32.683021162508474</v>
      </c>
      <c r="Y107" s="98">
        <v>35.725052429159511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5.4874830761925163E-3</v>
      </c>
      <c r="F108" s="98">
        <v>1.3329348950694866E-2</v>
      </c>
      <c r="G108" s="98">
        <v>1.411442181009261E-2</v>
      </c>
      <c r="H108" s="98">
        <v>1.4723275044640851E-2</v>
      </c>
      <c r="I108" s="98">
        <v>1.359315615876909E-2</v>
      </c>
      <c r="J108" s="98">
        <v>1.9400703892209478E-2</v>
      </c>
      <c r="K108" s="98">
        <v>2.7313823786012374E-2</v>
      </c>
      <c r="L108" s="98">
        <v>4.701357728304445E-2</v>
      </c>
      <c r="M108" s="98">
        <v>5.1409186493616331E-2</v>
      </c>
      <c r="N108" s="98">
        <v>6.8046124504262243E-2</v>
      </c>
      <c r="O108" s="98">
        <v>7.0318886962384294E-2</v>
      </c>
      <c r="P108" s="98">
        <v>6.4781964636849917E-2</v>
      </c>
      <c r="Q108" s="98">
        <v>7.3736613762988401E-2</v>
      </c>
      <c r="R108" s="98">
        <v>9.4659811169175878E-2</v>
      </c>
      <c r="S108" s="98">
        <v>8.7871261906541889E-2</v>
      </c>
      <c r="T108" s="98">
        <v>7.2648804135457809E-2</v>
      </c>
      <c r="U108" s="98">
        <v>7.9244042454659366E-2</v>
      </c>
      <c r="V108" s="98">
        <v>7.5937671126852846E-2</v>
      </c>
      <c r="W108" s="98">
        <v>0.11885253174463535</v>
      </c>
      <c r="X108" s="98">
        <v>0.1134383834177782</v>
      </c>
      <c r="Y108" s="98">
        <v>0.12412316807443989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1.3307511197569568E-3</v>
      </c>
      <c r="F109" s="122">
        <f t="shared" si="41"/>
        <v>3.7161452870969162E-3</v>
      </c>
      <c r="G109" s="122">
        <f t="shared" si="41"/>
        <v>8.4717845115368801E-3</v>
      </c>
      <c r="H109" s="122">
        <f t="shared" si="41"/>
        <v>1.8373553547927145E-2</v>
      </c>
      <c r="I109" s="122">
        <f t="shared" si="41"/>
        <v>1.6022769730825427E-2</v>
      </c>
      <c r="J109" s="122">
        <f t="shared" si="41"/>
        <v>1.9274938730365922E-2</v>
      </c>
      <c r="K109" s="122">
        <f t="shared" si="41"/>
        <v>2.3284722873428049E-2</v>
      </c>
      <c r="L109" s="122">
        <f t="shared" si="41"/>
        <v>3.4807543296758295E-2</v>
      </c>
      <c r="M109" s="122">
        <f t="shared" si="41"/>
        <v>4.7582099016843869E-2</v>
      </c>
      <c r="N109" s="122">
        <f t="shared" si="41"/>
        <v>5.8443889625424732E-2</v>
      </c>
      <c r="O109" s="122">
        <f t="shared" si="41"/>
        <v>6.7207187180978206E-2</v>
      </c>
      <c r="P109" s="122">
        <f t="shared" si="41"/>
        <v>6.9011476580821407E-2</v>
      </c>
      <c r="Q109" s="122">
        <f t="shared" si="41"/>
        <v>7.171245129836433E-2</v>
      </c>
      <c r="R109" s="122">
        <f t="shared" si="41"/>
        <v>8.1085102678143658E-2</v>
      </c>
      <c r="S109" s="122">
        <f t="shared" si="41"/>
        <v>8.7053182943014534E-2</v>
      </c>
      <c r="T109" s="122">
        <f t="shared" si="41"/>
        <v>7.7822364257600876E-2</v>
      </c>
      <c r="U109" s="122">
        <f t="shared" si="41"/>
        <v>7.2097494291773909E-2</v>
      </c>
      <c r="V109" s="122">
        <f t="shared" si="41"/>
        <v>6.75333912884684E-2</v>
      </c>
      <c r="W109" s="122">
        <f t="shared" si="41"/>
        <v>7.3730069795519743E-2</v>
      </c>
      <c r="X109" s="122">
        <f t="shared" si="41"/>
        <v>7.6272964527036191E-2</v>
      </c>
      <c r="Y109" s="122">
        <f t="shared" si="41"/>
        <v>8.0650609561789016E-2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1.3307511197569568E-3</v>
      </c>
      <c r="F110" s="98">
        <v>3.7161452870969162E-3</v>
      </c>
      <c r="G110" s="98">
        <v>8.4717845115368801E-3</v>
      </c>
      <c r="H110" s="98">
        <v>1.8373553547927145E-2</v>
      </c>
      <c r="I110" s="98">
        <v>1.6022769730825427E-2</v>
      </c>
      <c r="J110" s="98">
        <v>1.9274938730365922E-2</v>
      </c>
      <c r="K110" s="98">
        <v>2.3284722873428049E-2</v>
      </c>
      <c r="L110" s="98">
        <v>3.4807543296758295E-2</v>
      </c>
      <c r="M110" s="98">
        <v>4.7582099016843869E-2</v>
      </c>
      <c r="N110" s="98">
        <v>5.8443889625424732E-2</v>
      </c>
      <c r="O110" s="98">
        <v>6.7207187180978206E-2</v>
      </c>
      <c r="P110" s="98">
        <v>6.9011476580821407E-2</v>
      </c>
      <c r="Q110" s="98">
        <v>7.171245129836433E-2</v>
      </c>
      <c r="R110" s="98">
        <v>8.1085102678143658E-2</v>
      </c>
      <c r="S110" s="98">
        <v>8.7053182943014534E-2</v>
      </c>
      <c r="T110" s="98">
        <v>7.7822364257600876E-2</v>
      </c>
      <c r="U110" s="98">
        <v>7.2097494291773909E-2</v>
      </c>
      <c r="V110" s="98">
        <v>6.75333912884684E-2</v>
      </c>
      <c r="W110" s="98">
        <v>7.3730069795519743E-2</v>
      </c>
      <c r="X110" s="98">
        <v>7.6272964527036191E-2</v>
      </c>
      <c r="Y110" s="98">
        <v>8.0650609561789016E-2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0.31112950564086317</v>
      </c>
      <c r="F111" s="122">
        <v>0.64637429827488602</v>
      </c>
      <c r="G111" s="122">
        <v>0.77939285386834767</v>
      </c>
      <c r="H111" s="122">
        <v>0.85201742492873733</v>
      </c>
      <c r="I111" s="122">
        <v>1.046081959934658</v>
      </c>
      <c r="J111" s="122">
        <v>1.2813080990288452</v>
      </c>
      <c r="K111" s="122">
        <v>1.8534944818631249</v>
      </c>
      <c r="L111" s="122">
        <v>2.7553661620564953</v>
      </c>
      <c r="M111" s="122">
        <v>3.5934604349307482</v>
      </c>
      <c r="N111" s="122">
        <v>4.1434845978602439</v>
      </c>
      <c r="O111" s="122">
        <v>4.106374776698722</v>
      </c>
      <c r="P111" s="122">
        <v>4.1937422141108254</v>
      </c>
      <c r="Q111" s="122">
        <v>4.6053951869685115</v>
      </c>
      <c r="R111" s="122">
        <v>5.3829809405396905</v>
      </c>
      <c r="S111" s="122">
        <v>5.3311846012705004</v>
      </c>
      <c r="T111" s="122">
        <v>5.0232780213975605</v>
      </c>
      <c r="U111" s="122">
        <v>5.1041786719853146</v>
      </c>
      <c r="V111" s="122">
        <v>5.1828111342201844</v>
      </c>
      <c r="W111" s="122">
        <v>7.0332514419820367</v>
      </c>
      <c r="X111" s="122">
        <v>7.6256018062510496</v>
      </c>
      <c r="Y111" s="122">
        <v>7.4218519000483525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0.10861347189564777</v>
      </c>
      <c r="F112" s="98">
        <v>0.27827335838728362</v>
      </c>
      <c r="G112" s="98">
        <v>0.30834392983754394</v>
      </c>
      <c r="H112" s="98">
        <v>0.31787158134722204</v>
      </c>
      <c r="I112" s="98">
        <v>0.35331764189133941</v>
      </c>
      <c r="J112" s="98">
        <v>0.43886913408106676</v>
      </c>
      <c r="K112" s="98">
        <v>0.65553576257877377</v>
      </c>
      <c r="L112" s="98">
        <v>1.0472282528305272</v>
      </c>
      <c r="M112" s="98">
        <v>1.3451838217379322</v>
      </c>
      <c r="N112" s="98">
        <v>1.7272693585014394</v>
      </c>
      <c r="O112" s="98">
        <v>1.6820175844437344</v>
      </c>
      <c r="P112" s="98">
        <v>1.8514404455159026</v>
      </c>
      <c r="Q112" s="98">
        <v>2.001732386600426</v>
      </c>
      <c r="R112" s="98">
        <v>2.570788777904502</v>
      </c>
      <c r="S112" s="98">
        <v>2.3775762055961591</v>
      </c>
      <c r="T112" s="98">
        <v>1.9461946268966923</v>
      </c>
      <c r="U112" s="98">
        <v>2.1264409934084889</v>
      </c>
      <c r="V112" s="98">
        <v>2.0168048656827651</v>
      </c>
      <c r="W112" s="98">
        <v>3.1399988697195975</v>
      </c>
      <c r="X112" s="98">
        <v>2.9342657382591582</v>
      </c>
      <c r="Y112" s="98">
        <v>3.1882165372248972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2.7153192389100579E-4</v>
      </c>
      <c r="F113" s="98">
        <v>1.2119759691282682E-3</v>
      </c>
      <c r="G113" s="98">
        <v>1.2314889755680972E-3</v>
      </c>
      <c r="H113" s="98">
        <v>1.4172956302987857E-3</v>
      </c>
      <c r="I113" s="98">
        <v>1.3502913909094563E-3</v>
      </c>
      <c r="J113" s="98">
        <v>2.1092952256281175E-3</v>
      </c>
      <c r="K113" s="98">
        <v>3.8889798279468681E-3</v>
      </c>
      <c r="L113" s="98">
        <v>6.9616830851212579E-3</v>
      </c>
      <c r="M113" s="98">
        <v>9.3485354413882261E-3</v>
      </c>
      <c r="N113" s="98">
        <v>1.4404372827293207E-2</v>
      </c>
      <c r="O113" s="98">
        <v>1.3397639928828505E-2</v>
      </c>
      <c r="P113" s="98">
        <v>1.9625770638874947E-2</v>
      </c>
      <c r="Q113" s="98">
        <v>2.2015726807726024E-2</v>
      </c>
      <c r="R113" s="98">
        <v>3.6960266973332413E-2</v>
      </c>
      <c r="S113" s="98">
        <v>3.3058909246760512E-2</v>
      </c>
      <c r="T113" s="98">
        <v>2.6157861728906308E-2</v>
      </c>
      <c r="U113" s="98">
        <v>2.6563021334670277E-2</v>
      </c>
      <c r="V113" s="98">
        <v>2.3089707414439161E-2</v>
      </c>
      <c r="W113" s="98">
        <v>5.0252668121173544E-2</v>
      </c>
      <c r="X113" s="98">
        <v>4.0607603589930097E-2</v>
      </c>
      <c r="Y113" s="98">
        <v>4.5782364766187841E-2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1.2786450763717643E-4</v>
      </c>
      <c r="F114" s="101">
        <v>6.0937224668055733E-4</v>
      </c>
      <c r="G114" s="101">
        <v>6.0774354277277432E-4</v>
      </c>
      <c r="H114" s="101">
        <v>6.9182619307275905E-4</v>
      </c>
      <c r="I114" s="101">
        <v>7.2468962061866208E-4</v>
      </c>
      <c r="J114" s="101">
        <v>1.0241272276972249E-3</v>
      </c>
      <c r="K114" s="101">
        <v>1.9052241525299039E-3</v>
      </c>
      <c r="L114" s="101">
        <v>3.3844952257661284E-3</v>
      </c>
      <c r="M114" s="101">
        <v>4.6974911288255828E-3</v>
      </c>
      <c r="N114" s="101">
        <v>7.2765456348494193E-3</v>
      </c>
      <c r="O114" s="101">
        <v>7.0131121417766253E-3</v>
      </c>
      <c r="P114" s="101">
        <v>9.206673901734878E-3</v>
      </c>
      <c r="Q114" s="101">
        <v>1.0208452607621642E-2</v>
      </c>
      <c r="R114" s="101">
        <v>1.7532923025911112E-2</v>
      </c>
      <c r="S114" s="101">
        <v>1.6562921118736348E-2</v>
      </c>
      <c r="T114" s="101">
        <v>1.2004536619573784E-2</v>
      </c>
      <c r="U114" s="101">
        <v>1.2261109259056961E-2</v>
      </c>
      <c r="V114" s="101">
        <v>9.84909652165635E-3</v>
      </c>
      <c r="W114" s="101">
        <v>2.4312327045825522E-2</v>
      </c>
      <c r="X114" s="101">
        <v>1.848266071125736E-2</v>
      </c>
      <c r="Y114" s="101">
        <v>1.8631291569104307E-2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1.4366741625382938E-4</v>
      </c>
      <c r="F115" s="104">
        <v>6.0260372244771076E-4</v>
      </c>
      <c r="G115" s="104">
        <v>6.2374543279532289E-4</v>
      </c>
      <c r="H115" s="104">
        <v>7.254694372260265E-4</v>
      </c>
      <c r="I115" s="104">
        <v>6.2560177029079408E-4</v>
      </c>
      <c r="J115" s="104">
        <v>1.0851679979308928E-3</v>
      </c>
      <c r="K115" s="104">
        <v>1.9837556754169639E-3</v>
      </c>
      <c r="L115" s="104">
        <v>3.5771878593551295E-3</v>
      </c>
      <c r="M115" s="104">
        <v>4.6510443125626424E-3</v>
      </c>
      <c r="N115" s="104">
        <v>7.1278271924437872E-3</v>
      </c>
      <c r="O115" s="104">
        <v>6.3845277870518795E-3</v>
      </c>
      <c r="P115" s="104">
        <v>1.0419096737140069E-2</v>
      </c>
      <c r="Q115" s="104">
        <v>1.1807274200104382E-2</v>
      </c>
      <c r="R115" s="104">
        <v>1.9427343947421301E-2</v>
      </c>
      <c r="S115" s="104">
        <v>1.6495988128024167E-2</v>
      </c>
      <c r="T115" s="104">
        <v>1.4153325109332525E-2</v>
      </c>
      <c r="U115" s="104">
        <v>1.4301912075613318E-2</v>
      </c>
      <c r="V115" s="104">
        <v>1.3240610892782811E-2</v>
      </c>
      <c r="W115" s="104">
        <v>2.5940341075348018E-2</v>
      </c>
      <c r="X115" s="104">
        <v>2.2124942878672737E-2</v>
      </c>
      <c r="Y115" s="104">
        <v>2.7151073197083538E-2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8.997824843416527E-2</v>
      </c>
      <c r="F116" s="101">
        <v>0.2164786301362695</v>
      </c>
      <c r="G116" s="101">
        <v>0.28020173551124289</v>
      </c>
      <c r="H116" s="101">
        <v>0.31606205008875954</v>
      </c>
      <c r="I116" s="101">
        <v>0.38627147297358727</v>
      </c>
      <c r="J116" s="101">
        <v>0.45225860044446664</v>
      </c>
      <c r="K116" s="101">
        <v>0.52449702270686838</v>
      </c>
      <c r="L116" s="101">
        <v>0.8204770479947302</v>
      </c>
      <c r="M116" s="101">
        <v>0.93937943894622422</v>
      </c>
      <c r="N116" s="101">
        <v>0.99531265584856377</v>
      </c>
      <c r="O116" s="101">
        <v>0.95277626166852314</v>
      </c>
      <c r="P116" s="101">
        <v>0.81404334494862085</v>
      </c>
      <c r="Q116" s="101">
        <v>0.77516343858715819</v>
      </c>
      <c r="R116" s="101">
        <v>0.71974655693334855</v>
      </c>
      <c r="S116" s="101">
        <v>0.71044933035416946</v>
      </c>
      <c r="T116" s="101">
        <v>0.68855373427428923</v>
      </c>
      <c r="U116" s="101">
        <v>0.62846036783968795</v>
      </c>
      <c r="V116" s="101">
        <v>0.77141718780569368</v>
      </c>
      <c r="W116" s="101">
        <v>0.735874483705797</v>
      </c>
      <c r="X116" s="101">
        <v>1.095638053000338</v>
      </c>
      <c r="Y116" s="101">
        <v>1.1302241222583285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0.11226625338715912</v>
      </c>
      <c r="F117" s="104">
        <v>0.15041033378220464</v>
      </c>
      <c r="G117" s="104">
        <v>0.18961569954399288</v>
      </c>
      <c r="H117" s="104">
        <v>0.21666649786245695</v>
      </c>
      <c r="I117" s="104">
        <v>0.30514255367882193</v>
      </c>
      <c r="J117" s="104">
        <v>0.38807106927768353</v>
      </c>
      <c r="K117" s="104">
        <v>0.66957271674953578</v>
      </c>
      <c r="L117" s="104">
        <v>0.88069917814611642</v>
      </c>
      <c r="M117" s="104">
        <v>1.2995486388052035</v>
      </c>
      <c r="N117" s="104">
        <v>1.406498210682948</v>
      </c>
      <c r="O117" s="104">
        <v>1.4581832906576355</v>
      </c>
      <c r="P117" s="104">
        <v>1.5086326530074274</v>
      </c>
      <c r="Q117" s="104">
        <v>1.8064836349732016</v>
      </c>
      <c r="R117" s="104">
        <v>2.0554853387285075</v>
      </c>
      <c r="S117" s="104">
        <v>2.2101001560734108</v>
      </c>
      <c r="T117" s="104">
        <v>2.3623717984976729</v>
      </c>
      <c r="U117" s="104">
        <v>2.3227142894024677</v>
      </c>
      <c r="V117" s="104">
        <v>2.3714993733172869</v>
      </c>
      <c r="W117" s="104">
        <v>3.1071254204354681</v>
      </c>
      <c r="X117" s="104">
        <v>3.5550904114016237</v>
      </c>
      <c r="Y117" s="104">
        <v>3.0576288757989385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5.476500705868987E-2</v>
      </c>
      <c r="F118" s="98">
        <v>7.7790921147769573E-2</v>
      </c>
      <c r="G118" s="98">
        <v>9.6560055577224357E-2</v>
      </c>
      <c r="H118" s="98">
        <v>0.1092956822138534</v>
      </c>
      <c r="I118" s="98">
        <v>0.16953032451992808</v>
      </c>
      <c r="J118" s="98">
        <v>0.19589028766313937</v>
      </c>
      <c r="K118" s="98">
        <v>0.34187303878236419</v>
      </c>
      <c r="L118" s="98">
        <v>0.44595148373697924</v>
      </c>
      <c r="M118" s="98">
        <v>0.6835114537469309</v>
      </c>
      <c r="N118" s="98">
        <v>0.74072274539493532</v>
      </c>
      <c r="O118" s="98">
        <v>0.79757758539142309</v>
      </c>
      <c r="P118" s="98">
        <v>0.7331086804692426</v>
      </c>
      <c r="Q118" s="98">
        <v>0.87140887763150898</v>
      </c>
      <c r="R118" s="98">
        <v>1.0002565216407622</v>
      </c>
      <c r="S118" s="98">
        <v>1.1361449831403494</v>
      </c>
      <c r="T118" s="98">
        <v>1.114498365354943</v>
      </c>
      <c r="U118" s="98">
        <v>1.0981346897188635</v>
      </c>
      <c r="V118" s="98">
        <v>1.0263460867932608</v>
      </c>
      <c r="W118" s="98">
        <v>1.4976414900089741</v>
      </c>
      <c r="X118" s="98">
        <v>1.6133660305822799</v>
      </c>
      <c r="Y118" s="98">
        <v>1.2329566614041905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5.7501246328469244E-2</v>
      </c>
      <c r="F119" s="98">
        <v>7.2619412634435054E-2</v>
      </c>
      <c r="G119" s="98">
        <v>9.305564396676852E-2</v>
      </c>
      <c r="H119" s="98">
        <v>0.10737081564860354</v>
      </c>
      <c r="I119" s="98">
        <v>0.13561222915889384</v>
      </c>
      <c r="J119" s="98">
        <v>0.19218078161454416</v>
      </c>
      <c r="K119" s="98">
        <v>0.32769967796717159</v>
      </c>
      <c r="L119" s="98">
        <v>0.43474769440913713</v>
      </c>
      <c r="M119" s="98">
        <v>0.61603718505827254</v>
      </c>
      <c r="N119" s="98">
        <v>0.66577546528801279</v>
      </c>
      <c r="O119" s="98">
        <v>0.66060570526621243</v>
      </c>
      <c r="P119" s="98">
        <v>0.77552397253818484</v>
      </c>
      <c r="Q119" s="98">
        <v>0.93507475734169254</v>
      </c>
      <c r="R119" s="98">
        <v>1.0552288170877455</v>
      </c>
      <c r="S119" s="98">
        <v>1.0739551729330612</v>
      </c>
      <c r="T119" s="98">
        <v>1.2478734331427301</v>
      </c>
      <c r="U119" s="98">
        <v>1.224579599683604</v>
      </c>
      <c r="V119" s="98">
        <v>1.3451532865240261</v>
      </c>
      <c r="W119" s="98">
        <v>1.6094839304264941</v>
      </c>
      <c r="X119" s="98">
        <v>1.9417243808193438</v>
      </c>
      <c r="Y119" s="98">
        <v>1.8246722143947478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0.14074621735900275</v>
      </c>
      <c r="F120" s="122">
        <v>0.25223592367732811</v>
      </c>
      <c r="G120" s="122">
        <v>0.32886722170680771</v>
      </c>
      <c r="H120" s="122">
        <v>0.3722976769152288</v>
      </c>
      <c r="I120" s="122">
        <v>0.41685160658536025</v>
      </c>
      <c r="J120" s="122">
        <v>0.52475494795684741</v>
      </c>
      <c r="K120" s="122">
        <v>0.73891139274319073</v>
      </c>
      <c r="L120" s="122">
        <v>1.057872552623492</v>
      </c>
      <c r="M120" s="122">
        <v>1.2163387382022721</v>
      </c>
      <c r="N120" s="122">
        <v>1.4308618415919552</v>
      </c>
      <c r="O120" s="122">
        <v>1.5128782403563867</v>
      </c>
      <c r="P120" s="122">
        <v>1.5881354302066684</v>
      </c>
      <c r="Q120" s="122">
        <v>1.6585379493613139</v>
      </c>
      <c r="R120" s="122">
        <v>1.6689183705797719</v>
      </c>
      <c r="S120" s="122">
        <v>1.7696632594844419</v>
      </c>
      <c r="T120" s="122">
        <v>1.689754344536796</v>
      </c>
      <c r="U120" s="122">
        <v>1.6938623499172918</v>
      </c>
      <c r="V120" s="122">
        <v>1.736959207565461</v>
      </c>
      <c r="W120" s="122">
        <v>2.0155523461919898</v>
      </c>
      <c r="X120" s="122">
        <v>2.5451414967970742</v>
      </c>
      <c r="Y120" s="122">
        <v>2.3588199035309025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0.14074621735900275</v>
      </c>
      <c r="F122" s="33">
        <v>0.25223592367732811</v>
      </c>
      <c r="G122" s="33">
        <v>0.32886722170680771</v>
      </c>
      <c r="H122" s="33">
        <v>0.3722976769152288</v>
      </c>
      <c r="I122" s="33">
        <v>0.41685160658536025</v>
      </c>
      <c r="J122" s="33">
        <v>0.52475494795684741</v>
      </c>
      <c r="K122" s="33">
        <v>0.73891139274319073</v>
      </c>
      <c r="L122" s="33">
        <v>1.057872552623492</v>
      </c>
      <c r="M122" s="33">
        <v>1.2163387382022721</v>
      </c>
      <c r="N122" s="33">
        <v>1.4308618415919552</v>
      </c>
      <c r="O122" s="33">
        <v>1.5128782403563867</v>
      </c>
      <c r="P122" s="33">
        <v>1.5881354302066684</v>
      </c>
      <c r="Q122" s="33">
        <v>1.6585379493613139</v>
      </c>
      <c r="R122" s="33">
        <v>1.6689183705797719</v>
      </c>
      <c r="S122" s="33">
        <v>1.7696632594844419</v>
      </c>
      <c r="T122" s="33">
        <v>1.689754344536796</v>
      </c>
      <c r="U122" s="33">
        <v>1.6938623499172918</v>
      </c>
      <c r="V122" s="33">
        <v>1.736959207565461</v>
      </c>
      <c r="W122" s="33">
        <v>2.0155523461919898</v>
      </c>
      <c r="X122" s="33">
        <v>2.5451414967970742</v>
      </c>
      <c r="Y122" s="33">
        <v>2.3588199035309025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6894.3606608816199</v>
      </c>
      <c r="C124" s="117">
        <f t="shared" si="42"/>
        <v>6989.8637810382143</v>
      </c>
      <c r="D124" s="117">
        <f t="shared" si="42"/>
        <v>6907.5008546269528</v>
      </c>
      <c r="E124" s="117">
        <f t="shared" si="42"/>
        <v>6001.9873328474059</v>
      </c>
      <c r="F124" s="117">
        <f t="shared" si="42"/>
        <v>6445.12574719842</v>
      </c>
      <c r="G124" s="117">
        <f t="shared" si="42"/>
        <v>6310.066025376158</v>
      </c>
      <c r="H124" s="117">
        <f t="shared" si="42"/>
        <v>5725.5852181580321</v>
      </c>
      <c r="I124" s="117">
        <f t="shared" si="42"/>
        <v>5308.5324487644666</v>
      </c>
      <c r="J124" s="117">
        <f t="shared" si="42"/>
        <v>5233.0793091587184</v>
      </c>
      <c r="K124" s="117">
        <f t="shared" si="42"/>
        <v>5020.4717225527747</v>
      </c>
      <c r="L124" s="117">
        <f t="shared" si="42"/>
        <v>5300.5809933381406</v>
      </c>
      <c r="M124" s="117">
        <f t="shared" si="42"/>
        <v>4694.5398176952094</v>
      </c>
      <c r="N124" s="117">
        <f t="shared" si="42"/>
        <v>4147.3719383294692</v>
      </c>
      <c r="O124" s="117">
        <f t="shared" si="42"/>
        <v>5175.7447759627157</v>
      </c>
      <c r="P124" s="117">
        <f t="shared" si="42"/>
        <v>4406.2623350836157</v>
      </c>
      <c r="Q124" s="117">
        <f t="shared" si="42"/>
        <v>4862.1157780943577</v>
      </c>
      <c r="R124" s="117">
        <f t="shared" ref="R124:V124" si="43">R125+R128+R130+R139</f>
        <v>5212.5009689787466</v>
      </c>
      <c r="S124" s="117">
        <f t="shared" si="43"/>
        <v>5266.0904083707346</v>
      </c>
      <c r="T124" s="117">
        <f t="shared" si="43"/>
        <v>4438.4606770482178</v>
      </c>
      <c r="U124" s="117">
        <f t="shared" si="43"/>
        <v>4680.0616146475404</v>
      </c>
      <c r="V124" s="117">
        <f t="shared" si="43"/>
        <v>4511.7511159207379</v>
      </c>
      <c r="W124" s="117">
        <f t="shared" ref="W124:Y124" si="44">W125+W128+W130+W139</f>
        <v>4497.0001641342897</v>
      </c>
      <c r="X124" s="117">
        <f t="shared" si="44"/>
        <v>4112.687490235754</v>
      </c>
      <c r="Y124" s="117">
        <f t="shared" si="44"/>
        <v>3975.6742146510464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5412.7775261460856</v>
      </c>
      <c r="C125" s="122">
        <f t="shared" si="45"/>
        <v>5518.18217926947</v>
      </c>
      <c r="D125" s="122">
        <f t="shared" si="45"/>
        <v>5401.2610637771777</v>
      </c>
      <c r="E125" s="122">
        <f t="shared" si="45"/>
        <v>4571.8819195922706</v>
      </c>
      <c r="F125" s="122">
        <f t="shared" si="45"/>
        <v>4930.3142267593157</v>
      </c>
      <c r="G125" s="122">
        <f t="shared" si="45"/>
        <v>4794.8160687841973</v>
      </c>
      <c r="H125" s="122">
        <f t="shared" si="45"/>
        <v>4331.7303025805204</v>
      </c>
      <c r="I125" s="122">
        <f t="shared" si="45"/>
        <v>3884.5221188372943</v>
      </c>
      <c r="J125" s="122">
        <f t="shared" si="45"/>
        <v>3966.780345685766</v>
      </c>
      <c r="K125" s="122">
        <f t="shared" si="45"/>
        <v>3769.5908979400442</v>
      </c>
      <c r="L125" s="122">
        <f t="shared" si="45"/>
        <v>4071.3240158612971</v>
      </c>
      <c r="M125" s="122">
        <f t="shared" si="45"/>
        <v>3486.7650168589917</v>
      </c>
      <c r="N125" s="122">
        <f t="shared" si="45"/>
        <v>3025.9686750378673</v>
      </c>
      <c r="O125" s="122">
        <f t="shared" si="45"/>
        <v>4090.2546423653521</v>
      </c>
      <c r="P125" s="122">
        <f t="shared" si="45"/>
        <v>3342.7296764580474</v>
      </c>
      <c r="Q125" s="122">
        <f t="shared" si="45"/>
        <v>3742.5572383200565</v>
      </c>
      <c r="R125" s="122">
        <f t="shared" ref="R125:V125" si="46">SUM(R126:R127)</f>
        <v>4074.6944163216422</v>
      </c>
      <c r="S125" s="122">
        <f t="shared" si="46"/>
        <v>4060.2067069683417</v>
      </c>
      <c r="T125" s="122">
        <f t="shared" si="46"/>
        <v>3337.5008754218657</v>
      </c>
      <c r="U125" s="122">
        <f t="shared" si="46"/>
        <v>3622.4933107951942</v>
      </c>
      <c r="V125" s="122">
        <f t="shared" si="46"/>
        <v>3528.0663256983462</v>
      </c>
      <c r="W125" s="122">
        <f t="shared" ref="W125:Y125" si="47">SUM(W126:W127)</f>
        <v>3461.9948242014816</v>
      </c>
      <c r="X125" s="122">
        <f t="shared" si="47"/>
        <v>3138.3535667820324</v>
      </c>
      <c r="Y125" s="122">
        <f t="shared" si="47"/>
        <v>3083.6836486216507</v>
      </c>
      <c r="DA125" s="130" t="s">
        <v>1688</v>
      </c>
    </row>
    <row r="126" spans="1:105" ht="12" customHeight="1" x14ac:dyDescent="0.25">
      <c r="A126" s="97" t="s">
        <v>198</v>
      </c>
      <c r="B126" s="98">
        <v>5389.732825676203</v>
      </c>
      <c r="C126" s="98">
        <v>5494.9526202093957</v>
      </c>
      <c r="D126" s="98">
        <v>5378.8727907726743</v>
      </c>
      <c r="E126" s="98">
        <v>4553.3705569023368</v>
      </c>
      <c r="F126" s="98">
        <v>4910.4786215977738</v>
      </c>
      <c r="G126" s="98">
        <v>4775.7162196854752</v>
      </c>
      <c r="H126" s="98">
        <v>4314.8346918161797</v>
      </c>
      <c r="I126" s="98">
        <v>3869.5912976997097</v>
      </c>
      <c r="J126" s="98">
        <v>3951.6485585481987</v>
      </c>
      <c r="K126" s="98">
        <v>3755.3557689327017</v>
      </c>
      <c r="L126" s="98">
        <v>4056.1370945334352</v>
      </c>
      <c r="M126" s="98">
        <v>3473.9441434986143</v>
      </c>
      <c r="N126" s="98">
        <v>3014.8880863666741</v>
      </c>
      <c r="O126" s="98">
        <v>4075.3110633419301</v>
      </c>
      <c r="P126" s="98">
        <v>3330.5374749211787</v>
      </c>
      <c r="Q126" s="98">
        <v>3728.8882535588041</v>
      </c>
      <c r="R126" s="98">
        <v>4059.9638291774158</v>
      </c>
      <c r="S126" s="98">
        <v>4045.6315133276012</v>
      </c>
      <c r="T126" s="98">
        <v>3325.5473679182205</v>
      </c>
      <c r="U126" s="98">
        <v>3609.6811120664925</v>
      </c>
      <c r="V126" s="98">
        <v>3515.5806009362759</v>
      </c>
      <c r="W126" s="98">
        <v>3449.8266599789813</v>
      </c>
      <c r="X126" s="98">
        <v>3127.1832377949777</v>
      </c>
      <c r="Y126" s="98">
        <v>3072.7059711474158</v>
      </c>
      <c r="DA126" s="63" t="s">
        <v>1689</v>
      </c>
    </row>
    <row r="127" spans="1:105" ht="12" customHeight="1" x14ac:dyDescent="0.25">
      <c r="A127" s="97" t="s">
        <v>53</v>
      </c>
      <c r="B127" s="98">
        <v>23.04470046988261</v>
      </c>
      <c r="C127" s="98">
        <v>23.229559060074468</v>
      </c>
      <c r="D127" s="98">
        <v>22.388273004503134</v>
      </c>
      <c r="E127" s="98">
        <v>18.51136268993389</v>
      </c>
      <c r="F127" s="98">
        <v>19.835605161541764</v>
      </c>
      <c r="G127" s="98">
        <v>19.099849098722046</v>
      </c>
      <c r="H127" s="98">
        <v>16.895610764341129</v>
      </c>
      <c r="I127" s="98">
        <v>14.930821137584651</v>
      </c>
      <c r="J127" s="98">
        <v>15.131787137567246</v>
      </c>
      <c r="K127" s="98">
        <v>14.235129007342298</v>
      </c>
      <c r="L127" s="98">
        <v>15.186921327862079</v>
      </c>
      <c r="M127" s="98">
        <v>12.820873360377179</v>
      </c>
      <c r="N127" s="98">
        <v>11.080588671193263</v>
      </c>
      <c r="O127" s="98">
        <v>14.943579023422023</v>
      </c>
      <c r="P127" s="98">
        <v>12.192201536868676</v>
      </c>
      <c r="Q127" s="98">
        <v>13.668984761252277</v>
      </c>
      <c r="R127" s="98">
        <v>14.730587144226154</v>
      </c>
      <c r="S127" s="98">
        <v>14.575193640740393</v>
      </c>
      <c r="T127" s="98">
        <v>11.95350750364522</v>
      </c>
      <c r="U127" s="98">
        <v>12.812198728701736</v>
      </c>
      <c r="V127" s="98">
        <v>12.485724762070408</v>
      </c>
      <c r="W127" s="98">
        <v>12.168164222500209</v>
      </c>
      <c r="X127" s="98">
        <v>11.17032898705472</v>
      </c>
      <c r="Y127" s="98">
        <v>10.977677474235039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7.5939832448789097</v>
      </c>
      <c r="C128" s="122">
        <f t="shared" si="48"/>
        <v>7.5568920473442649</v>
      </c>
      <c r="D128" s="122">
        <f t="shared" si="48"/>
        <v>7.4915227101482937</v>
      </c>
      <c r="E128" s="122">
        <f t="shared" si="48"/>
        <v>13.375529009319344</v>
      </c>
      <c r="F128" s="122">
        <f t="shared" si="48"/>
        <v>6.9560433815343314</v>
      </c>
      <c r="G128" s="122">
        <f t="shared" si="48"/>
        <v>7.3204732299922384</v>
      </c>
      <c r="H128" s="122">
        <f t="shared" si="48"/>
        <v>11.311411780203196</v>
      </c>
      <c r="I128" s="122">
        <f t="shared" si="48"/>
        <v>8.6270506206978297</v>
      </c>
      <c r="J128" s="122">
        <f t="shared" si="48"/>
        <v>9.1934328138264547</v>
      </c>
      <c r="K128" s="122">
        <f t="shared" si="48"/>
        <v>9.1493435605966589</v>
      </c>
      <c r="L128" s="122">
        <f t="shared" si="48"/>
        <v>10.284631629443867</v>
      </c>
      <c r="M128" s="122">
        <f t="shared" si="48"/>
        <v>10.659763258872868</v>
      </c>
      <c r="N128" s="122">
        <f t="shared" si="48"/>
        <v>10.375452342374432</v>
      </c>
      <c r="O128" s="122">
        <f t="shared" si="48"/>
        <v>10.164969702981223</v>
      </c>
      <c r="P128" s="122">
        <f t="shared" si="48"/>
        <v>10.025425367667726</v>
      </c>
      <c r="Q128" s="122">
        <f t="shared" si="48"/>
        <v>10.192715445168554</v>
      </c>
      <c r="R128" s="122">
        <f t="shared" si="48"/>
        <v>11.524440523117701</v>
      </c>
      <c r="S128" s="122">
        <f t="shared" si="48"/>
        <v>12.773713589212678</v>
      </c>
      <c r="T128" s="122">
        <f t="shared" si="48"/>
        <v>11.974636355653958</v>
      </c>
      <c r="U128" s="122">
        <f t="shared" si="48"/>
        <v>11.493533029897277</v>
      </c>
      <c r="V128" s="122">
        <f t="shared" si="48"/>
        <v>10.433166301553952</v>
      </c>
      <c r="W128" s="122">
        <f t="shared" si="48"/>
        <v>10.186745851568045</v>
      </c>
      <c r="X128" s="122">
        <f t="shared" si="48"/>
        <v>8.6663136292186795</v>
      </c>
      <c r="Y128" s="122">
        <f t="shared" si="48"/>
        <v>7.2355928247280108</v>
      </c>
      <c r="DA128" s="130" t="s">
        <v>1691</v>
      </c>
    </row>
    <row r="129" spans="1:105" ht="12" customHeight="1" x14ac:dyDescent="0.25">
      <c r="A129" s="97" t="s">
        <v>53</v>
      </c>
      <c r="B129" s="98">
        <v>7.5939832448789097</v>
      </c>
      <c r="C129" s="98">
        <v>7.5568920473442649</v>
      </c>
      <c r="D129" s="98">
        <v>7.4915227101482937</v>
      </c>
      <c r="E129" s="98">
        <v>13.375529009319344</v>
      </c>
      <c r="F129" s="98">
        <v>6.9560433815343314</v>
      </c>
      <c r="G129" s="98">
        <v>7.3204732299922384</v>
      </c>
      <c r="H129" s="98">
        <v>11.311411780203196</v>
      </c>
      <c r="I129" s="98">
        <v>8.6270506206978297</v>
      </c>
      <c r="J129" s="98">
        <v>9.1934328138264547</v>
      </c>
      <c r="K129" s="98">
        <v>9.1493435605966589</v>
      </c>
      <c r="L129" s="98">
        <v>10.284631629443867</v>
      </c>
      <c r="M129" s="98">
        <v>10.659763258872868</v>
      </c>
      <c r="N129" s="98">
        <v>10.375452342374432</v>
      </c>
      <c r="O129" s="98">
        <v>10.164969702981223</v>
      </c>
      <c r="P129" s="98">
        <v>10.025425367667726</v>
      </c>
      <c r="Q129" s="98">
        <v>10.192715445168554</v>
      </c>
      <c r="R129" s="98">
        <v>11.524440523117701</v>
      </c>
      <c r="S129" s="98">
        <v>12.773713589212678</v>
      </c>
      <c r="T129" s="98">
        <v>11.974636355653958</v>
      </c>
      <c r="U129" s="98">
        <v>11.493533029897277</v>
      </c>
      <c r="V129" s="98">
        <v>10.433166301553952</v>
      </c>
      <c r="W129" s="98">
        <v>10.186745851568045</v>
      </c>
      <c r="X129" s="98">
        <v>8.6663136292186795</v>
      </c>
      <c r="Y129" s="98">
        <v>7.2355928247280108</v>
      </c>
      <c r="DA129" s="63" t="s">
        <v>1692</v>
      </c>
    </row>
    <row r="130" spans="1:105" ht="12" customHeight="1" x14ac:dyDescent="0.25">
      <c r="A130" s="121" t="s">
        <v>55</v>
      </c>
      <c r="B130" s="122">
        <v>1038.3145357849216</v>
      </c>
      <c r="C130" s="122">
        <v>1019.8915620878121</v>
      </c>
      <c r="D130" s="122">
        <v>1055.1511635054205</v>
      </c>
      <c r="E130" s="122">
        <v>979.43520230520335</v>
      </c>
      <c r="F130" s="122">
        <v>1055.8338707358816</v>
      </c>
      <c r="G130" s="122">
        <v>1051.943004245536</v>
      </c>
      <c r="H130" s="122">
        <v>952.04295802265358</v>
      </c>
      <c r="I130" s="122">
        <v>1016.5111755105634</v>
      </c>
      <c r="J130" s="122">
        <v>895.69177983178088</v>
      </c>
      <c r="K130" s="122">
        <v>890.4150820810321</v>
      </c>
      <c r="L130" s="122">
        <v>875.56313597792882</v>
      </c>
      <c r="M130" s="122">
        <v>893.16545105284945</v>
      </c>
      <c r="N130" s="122">
        <v>807.84138265415686</v>
      </c>
      <c r="O130" s="122">
        <v>777.37266380277867</v>
      </c>
      <c r="P130" s="122">
        <v>759.51535901853981</v>
      </c>
      <c r="Q130" s="122">
        <v>813.06441790487861</v>
      </c>
      <c r="R130" s="122">
        <v>838.56009374421137</v>
      </c>
      <c r="S130" s="122">
        <v>891.22184275371046</v>
      </c>
      <c r="T130" s="122">
        <v>821.09905247306597</v>
      </c>
      <c r="U130" s="122">
        <v>791.01050880072876</v>
      </c>
      <c r="V130" s="122">
        <v>737.60623283371547</v>
      </c>
      <c r="W130" s="122">
        <v>788.44197699329447</v>
      </c>
      <c r="X130" s="122">
        <v>711.22061053938842</v>
      </c>
      <c r="Y130" s="122">
        <v>662.72713531928969</v>
      </c>
      <c r="DA130" s="130" t="s">
        <v>1693</v>
      </c>
    </row>
    <row r="131" spans="1:105" ht="12" customHeight="1" x14ac:dyDescent="0.25">
      <c r="A131" s="97" t="s">
        <v>128</v>
      </c>
      <c r="B131" s="98">
        <v>540.0220776118241</v>
      </c>
      <c r="C131" s="98">
        <v>530.42116209499079</v>
      </c>
      <c r="D131" s="98">
        <v>556.21356297178204</v>
      </c>
      <c r="E131" s="98">
        <v>491.05963921899769</v>
      </c>
      <c r="F131" s="98">
        <v>554.99677965445994</v>
      </c>
      <c r="G131" s="98">
        <v>558.41176466919126</v>
      </c>
      <c r="H131" s="98">
        <v>488.04690573800571</v>
      </c>
      <c r="I131" s="98">
        <v>518.4912671905206</v>
      </c>
      <c r="J131" s="98">
        <v>457.73364171317877</v>
      </c>
      <c r="K131" s="98">
        <v>457.34688703896404</v>
      </c>
      <c r="L131" s="98">
        <v>453.73763956055706</v>
      </c>
      <c r="M131" s="98">
        <v>449.68331119663304</v>
      </c>
      <c r="N131" s="98">
        <v>359.88462614977948</v>
      </c>
      <c r="O131" s="98">
        <v>329.66291460463952</v>
      </c>
      <c r="P131" s="98">
        <v>330.32380046656817</v>
      </c>
      <c r="Q131" s="98">
        <v>339.36312388682597</v>
      </c>
      <c r="R131" s="98">
        <v>357.65653592782525</v>
      </c>
      <c r="S131" s="98">
        <v>383.14530441254999</v>
      </c>
      <c r="T131" s="98">
        <v>329.1425441350865</v>
      </c>
      <c r="U131" s="98">
        <v>355.25919896222268</v>
      </c>
      <c r="V131" s="98">
        <v>346.14735469223564</v>
      </c>
      <c r="W131" s="98">
        <v>410.88708280899425</v>
      </c>
      <c r="X131" s="98">
        <v>320.82672329686062</v>
      </c>
      <c r="Y131" s="98">
        <v>320.56332467685036</v>
      </c>
      <c r="DA131" s="63" t="s">
        <v>1694</v>
      </c>
    </row>
    <row r="132" spans="1:105" ht="12" customHeight="1" x14ac:dyDescent="0.25">
      <c r="A132" s="97" t="s">
        <v>127</v>
      </c>
      <c r="B132" s="98">
        <v>0.86436757716966894</v>
      </c>
      <c r="C132" s="98">
        <v>1.0509050908490152</v>
      </c>
      <c r="D132" s="98">
        <v>1.3465730180017512</v>
      </c>
      <c r="E132" s="98">
        <v>1.4575181001485817</v>
      </c>
      <c r="F132" s="98">
        <v>1.8970960170459881</v>
      </c>
      <c r="G132" s="98">
        <v>2.2933879674573276</v>
      </c>
      <c r="H132" s="98">
        <v>2.2290584576083727</v>
      </c>
      <c r="I132" s="98">
        <v>2.6953893541509037</v>
      </c>
      <c r="J132" s="98">
        <v>2.6374602903116102</v>
      </c>
      <c r="K132" s="98">
        <v>3.1890027748727094</v>
      </c>
      <c r="L132" s="98">
        <v>3.2636298546270037</v>
      </c>
      <c r="M132" s="98">
        <v>3.5393951004105748</v>
      </c>
      <c r="N132" s="98">
        <v>2.7745232152143298</v>
      </c>
      <c r="O132" s="98">
        <v>2.7423607709670836</v>
      </c>
      <c r="P132" s="98">
        <v>3.6159509899376605</v>
      </c>
      <c r="Q132" s="98">
        <v>3.939854494766025</v>
      </c>
      <c r="R132" s="98">
        <v>4.5370378549390802</v>
      </c>
      <c r="S132" s="98">
        <v>4.8645877236383281</v>
      </c>
      <c r="T132" s="98">
        <v>4.0106346720838886</v>
      </c>
      <c r="U132" s="98">
        <v>4.9822665315638588</v>
      </c>
      <c r="V132" s="98">
        <v>4.8842197710928943</v>
      </c>
      <c r="W132" s="98">
        <v>6.4864116134688565</v>
      </c>
      <c r="X132" s="98">
        <v>4.92587510626708</v>
      </c>
      <c r="Y132" s="98">
        <v>4.5969938706850524</v>
      </c>
      <c r="DA132" s="63" t="s">
        <v>1695</v>
      </c>
    </row>
    <row r="133" spans="1:105" ht="12" customHeight="1" x14ac:dyDescent="0.25">
      <c r="A133" s="100" t="s">
        <v>198</v>
      </c>
      <c r="B133" s="101">
        <v>0.40657564576446975</v>
      </c>
      <c r="C133" s="101">
        <v>0.46938192605043011</v>
      </c>
      <c r="D133" s="101">
        <v>0.61631177574890961</v>
      </c>
      <c r="E133" s="101">
        <v>0.66387094659318435</v>
      </c>
      <c r="F133" s="101">
        <v>0.91900975378674687</v>
      </c>
      <c r="G133" s="101">
        <v>1.0922220081831855</v>
      </c>
      <c r="H133" s="101">
        <v>1.0497867966326084</v>
      </c>
      <c r="I133" s="101">
        <v>1.4034196325557389</v>
      </c>
      <c r="J133" s="101">
        <v>1.2417034359595625</v>
      </c>
      <c r="K133" s="101">
        <v>1.5182382673723276</v>
      </c>
      <c r="L133" s="101">
        <v>1.5421188724739163</v>
      </c>
      <c r="M133" s="101">
        <v>1.7331643933172274</v>
      </c>
      <c r="N133" s="101">
        <v>1.3617672771811733</v>
      </c>
      <c r="O133" s="101">
        <v>1.398421021614465</v>
      </c>
      <c r="P133" s="101">
        <v>1.6494726775985171</v>
      </c>
      <c r="Q133" s="101">
        <v>1.7782012302084773</v>
      </c>
      <c r="R133" s="101">
        <v>2.0796348947601975</v>
      </c>
      <c r="S133" s="101">
        <v>2.363938923649985</v>
      </c>
      <c r="T133" s="101">
        <v>1.7780157196957853</v>
      </c>
      <c r="U133" s="101">
        <v>2.242234113156949</v>
      </c>
      <c r="V133" s="101">
        <v>2.0343831505091177</v>
      </c>
      <c r="W133" s="101">
        <v>3.0485959910455063</v>
      </c>
      <c r="X133" s="101">
        <v>2.1906407998242021</v>
      </c>
      <c r="Y133" s="101">
        <v>1.8129053795172219</v>
      </c>
      <c r="DA133" s="131" t="s">
        <v>1696</v>
      </c>
    </row>
    <row r="134" spans="1:105" ht="12" customHeight="1" x14ac:dyDescent="0.25">
      <c r="A134" s="103" t="s">
        <v>52</v>
      </c>
      <c r="B134" s="104">
        <v>0.45779193140519919</v>
      </c>
      <c r="C134" s="104">
        <v>0.58152316479858512</v>
      </c>
      <c r="D134" s="104">
        <v>0.73026124225284161</v>
      </c>
      <c r="E134" s="104">
        <v>0.79364715355539728</v>
      </c>
      <c r="F134" s="104">
        <v>0.97808626325924108</v>
      </c>
      <c r="G134" s="104">
        <v>1.2011659592741424</v>
      </c>
      <c r="H134" s="104">
        <v>1.1792716609757641</v>
      </c>
      <c r="I134" s="104">
        <v>1.2919697215951651</v>
      </c>
      <c r="J134" s="104">
        <v>1.3957568543520475</v>
      </c>
      <c r="K134" s="104">
        <v>1.6707645075003819</v>
      </c>
      <c r="L134" s="104">
        <v>1.7215109821530874</v>
      </c>
      <c r="M134" s="104">
        <v>1.8062307070933474</v>
      </c>
      <c r="N134" s="104">
        <v>1.4127559380331565</v>
      </c>
      <c r="O134" s="104">
        <v>1.3439397493526188</v>
      </c>
      <c r="P134" s="104">
        <v>1.9664783123391434</v>
      </c>
      <c r="Q134" s="104">
        <v>2.1616532645575477</v>
      </c>
      <c r="R134" s="104">
        <v>2.4574029601788827</v>
      </c>
      <c r="S134" s="104">
        <v>2.5006487999883427</v>
      </c>
      <c r="T134" s="104">
        <v>2.232618952388103</v>
      </c>
      <c r="U134" s="104">
        <v>2.7400324184069094</v>
      </c>
      <c r="V134" s="104">
        <v>2.8498366205837766</v>
      </c>
      <c r="W134" s="104">
        <v>3.4378156224233507</v>
      </c>
      <c r="X134" s="104">
        <v>2.7352343064428775</v>
      </c>
      <c r="Y134" s="104">
        <v>2.784088491167831</v>
      </c>
      <c r="DA134" s="132" t="s">
        <v>1697</v>
      </c>
    </row>
    <row r="135" spans="1:105" ht="12" customHeight="1" x14ac:dyDescent="0.25">
      <c r="A135" s="106" t="s">
        <v>122</v>
      </c>
      <c r="B135" s="101">
        <v>428.64557400200886</v>
      </c>
      <c r="C135" s="101">
        <v>408.87704106826561</v>
      </c>
      <c r="D135" s="101">
        <v>403.77890567046353</v>
      </c>
      <c r="E135" s="101">
        <v>367.88840433729803</v>
      </c>
      <c r="F135" s="101">
        <v>369.77303366258047</v>
      </c>
      <c r="G135" s="101">
        <v>343.62498809261587</v>
      </c>
      <c r="H135" s="101">
        <v>299.25444125701887</v>
      </c>
      <c r="I135" s="101">
        <v>297.99174513563293</v>
      </c>
      <c r="J135" s="101">
        <v>257.25210735390488</v>
      </c>
      <c r="K135" s="101">
        <v>227.87420891067705</v>
      </c>
      <c r="L135" s="101">
        <v>218.23833061260893</v>
      </c>
      <c r="M135" s="101">
        <v>204.14126358586429</v>
      </c>
      <c r="N135" s="101">
        <v>191.78436234534055</v>
      </c>
      <c r="O135" s="101">
        <v>170.56274492432308</v>
      </c>
      <c r="P135" s="101">
        <v>138.96192949402536</v>
      </c>
      <c r="Q135" s="101">
        <v>131.30788645584639</v>
      </c>
      <c r="R135" s="101">
        <v>120.90049614969688</v>
      </c>
      <c r="S135" s="101">
        <v>122.31364804393208</v>
      </c>
      <c r="T135" s="101">
        <v>111.50953610776747</v>
      </c>
      <c r="U135" s="101">
        <v>91.191141324210875</v>
      </c>
      <c r="V135" s="101">
        <v>85.511729177783735</v>
      </c>
      <c r="W135" s="101">
        <v>74.500259385843492</v>
      </c>
      <c r="X135" s="101">
        <v>93.329398172069105</v>
      </c>
      <c r="Y135" s="101">
        <v>98.521999983173046</v>
      </c>
      <c r="DA135" s="131" t="s">
        <v>1698</v>
      </c>
    </row>
    <row r="136" spans="1:105" ht="12" customHeight="1" x14ac:dyDescent="0.25">
      <c r="A136" s="107" t="s">
        <v>121</v>
      </c>
      <c r="B136" s="104">
        <v>68.782516593918956</v>
      </c>
      <c r="C136" s="104">
        <v>79.542453833706674</v>
      </c>
      <c r="D136" s="104">
        <v>93.812121845173095</v>
      </c>
      <c r="E136" s="104">
        <v>119.029640648759</v>
      </c>
      <c r="F136" s="104">
        <v>129.16696140179528</v>
      </c>
      <c r="G136" s="104">
        <v>147.61286351627155</v>
      </c>
      <c r="H136" s="104">
        <v>162.5125525700206</v>
      </c>
      <c r="I136" s="104">
        <v>197.33277383025887</v>
      </c>
      <c r="J136" s="104">
        <v>178.06857047438561</v>
      </c>
      <c r="K136" s="104">
        <v>202.00498335651827</v>
      </c>
      <c r="L136" s="104">
        <v>200.32353595013583</v>
      </c>
      <c r="M136" s="104">
        <v>235.80148116994161</v>
      </c>
      <c r="N136" s="104">
        <v>253.39787094382251</v>
      </c>
      <c r="O136" s="104">
        <v>274.40464350284901</v>
      </c>
      <c r="P136" s="104">
        <v>286.61367806800865</v>
      </c>
      <c r="Q136" s="104">
        <v>338.45355306744028</v>
      </c>
      <c r="R136" s="104">
        <v>355.46602381175023</v>
      </c>
      <c r="S136" s="104">
        <v>380.89830257359012</v>
      </c>
      <c r="T136" s="104">
        <v>376.43633755812812</v>
      </c>
      <c r="U136" s="104">
        <v>339.5779019827313</v>
      </c>
      <c r="V136" s="104">
        <v>301.06292919260324</v>
      </c>
      <c r="W136" s="104">
        <v>296.5682231849878</v>
      </c>
      <c r="X136" s="104">
        <v>292.13861396419168</v>
      </c>
      <c r="Y136" s="104">
        <v>239.04481678858127</v>
      </c>
      <c r="DA136" s="132" t="s">
        <v>1699</v>
      </c>
    </row>
    <row r="137" spans="1:105" ht="12" customHeight="1" x14ac:dyDescent="0.25">
      <c r="A137" s="108" t="s">
        <v>53</v>
      </c>
      <c r="B137" s="98">
        <v>34.813135105096919</v>
      </c>
      <c r="C137" s="98">
        <v>38.300275107739438</v>
      </c>
      <c r="D137" s="98">
        <v>46.232056980313907</v>
      </c>
      <c r="E137" s="98">
        <v>58.402801694868828</v>
      </c>
      <c r="F137" s="98">
        <v>67.058745809921632</v>
      </c>
      <c r="G137" s="98">
        <v>75.326139901689359</v>
      </c>
      <c r="H137" s="98">
        <v>82.02405621149282</v>
      </c>
      <c r="I137" s="98">
        <v>109.65210010423542</v>
      </c>
      <c r="J137" s="98">
        <v>89.946482593519818</v>
      </c>
      <c r="K137" s="98">
        <v>103.23827733062105</v>
      </c>
      <c r="L137" s="98">
        <v>101.54905921875414</v>
      </c>
      <c r="M137" s="98">
        <v>124.15909372604341</v>
      </c>
      <c r="N137" s="98">
        <v>133.48483581297023</v>
      </c>
      <c r="O137" s="98">
        <v>149.9177584321875</v>
      </c>
      <c r="P137" s="98">
        <v>139.03011607913101</v>
      </c>
      <c r="Q137" s="98">
        <v>163.03022618859194</v>
      </c>
      <c r="R137" s="98">
        <v>173.08437051625674</v>
      </c>
      <c r="S137" s="98">
        <v>196.04993838274262</v>
      </c>
      <c r="T137" s="98">
        <v>178.19735517815315</v>
      </c>
      <c r="U137" s="98">
        <v>161.1852526172855</v>
      </c>
      <c r="V137" s="98">
        <v>130.83357711542854</v>
      </c>
      <c r="W137" s="98">
        <v>143.59784019172636</v>
      </c>
      <c r="X137" s="98">
        <v>133.09519440663973</v>
      </c>
      <c r="Y137" s="98">
        <v>96.50335662469935</v>
      </c>
      <c r="DA137" s="63" t="s">
        <v>1700</v>
      </c>
    </row>
    <row r="138" spans="1:105" ht="12" customHeight="1" x14ac:dyDescent="0.25">
      <c r="A138" s="108" t="s">
        <v>52</v>
      </c>
      <c r="B138" s="98">
        <v>33.969381488822037</v>
      </c>
      <c r="C138" s="98">
        <v>41.242178725967243</v>
      </c>
      <c r="D138" s="98">
        <v>47.580064864859189</v>
      </c>
      <c r="E138" s="98">
        <v>60.626838953890164</v>
      </c>
      <c r="F138" s="98">
        <v>62.108215591873652</v>
      </c>
      <c r="G138" s="98">
        <v>72.286723614582201</v>
      </c>
      <c r="H138" s="98">
        <v>80.488496358527783</v>
      </c>
      <c r="I138" s="98">
        <v>87.680673726023471</v>
      </c>
      <c r="J138" s="98">
        <v>88.122087880865791</v>
      </c>
      <c r="K138" s="98">
        <v>98.766706025897221</v>
      </c>
      <c r="L138" s="98">
        <v>98.774476731381696</v>
      </c>
      <c r="M138" s="98">
        <v>111.64238744389822</v>
      </c>
      <c r="N138" s="98">
        <v>119.91303513085228</v>
      </c>
      <c r="O138" s="98">
        <v>124.48688507066154</v>
      </c>
      <c r="P138" s="98">
        <v>147.58356198887768</v>
      </c>
      <c r="Q138" s="98">
        <v>175.42332687884834</v>
      </c>
      <c r="R138" s="98">
        <v>182.38165329549349</v>
      </c>
      <c r="S138" s="98">
        <v>184.84836419084749</v>
      </c>
      <c r="T138" s="98">
        <v>198.23898237997497</v>
      </c>
      <c r="U138" s="98">
        <v>178.39264936544581</v>
      </c>
      <c r="V138" s="98">
        <v>170.2293520771747</v>
      </c>
      <c r="W138" s="98">
        <v>152.97038299326141</v>
      </c>
      <c r="X138" s="98">
        <v>159.04341955755194</v>
      </c>
      <c r="Y138" s="98">
        <v>142.54146016388194</v>
      </c>
      <c r="DA138" s="63" t="s">
        <v>1701</v>
      </c>
    </row>
    <row r="139" spans="1:105" ht="12" customHeight="1" x14ac:dyDescent="0.25">
      <c r="A139" s="121" t="s">
        <v>54</v>
      </c>
      <c r="B139" s="122">
        <v>435.67461570573408</v>
      </c>
      <c r="C139" s="122">
        <v>444.23314763358718</v>
      </c>
      <c r="D139" s="122">
        <v>443.59710463420635</v>
      </c>
      <c r="E139" s="122">
        <v>437.29468194061263</v>
      </c>
      <c r="F139" s="122">
        <v>452.02160632168892</v>
      </c>
      <c r="G139" s="122">
        <v>455.98647911643303</v>
      </c>
      <c r="H139" s="122">
        <v>430.50054577465494</v>
      </c>
      <c r="I139" s="122">
        <v>398.87210379591119</v>
      </c>
      <c r="J139" s="122">
        <v>361.4137508273455</v>
      </c>
      <c r="K139" s="122">
        <v>351.31639897110205</v>
      </c>
      <c r="L139" s="122">
        <v>343.40920986947049</v>
      </c>
      <c r="M139" s="122">
        <v>303.94958652449577</v>
      </c>
      <c r="N139" s="122">
        <v>303.18642829507019</v>
      </c>
      <c r="O139" s="122">
        <v>297.95250009160395</v>
      </c>
      <c r="P139" s="122">
        <v>293.99187423936104</v>
      </c>
      <c r="Q139" s="122">
        <v>296.30140642425403</v>
      </c>
      <c r="R139" s="122">
        <v>287.72201838977537</v>
      </c>
      <c r="S139" s="122">
        <v>301.88814505946965</v>
      </c>
      <c r="T139" s="122">
        <v>267.8861127976316</v>
      </c>
      <c r="U139" s="122">
        <v>255.06426202172088</v>
      </c>
      <c r="V139" s="122">
        <v>235.64539108712199</v>
      </c>
      <c r="W139" s="122">
        <v>236.37661708794516</v>
      </c>
      <c r="X139" s="122">
        <v>254.44699928511417</v>
      </c>
      <c r="Y139" s="122">
        <v>222.02783788537809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435.67461570573408</v>
      </c>
      <c r="C141" s="33">
        <v>444.23314763358718</v>
      </c>
      <c r="D141" s="33">
        <v>443.59710463420635</v>
      </c>
      <c r="E141" s="33">
        <v>437.29468194061263</v>
      </c>
      <c r="F141" s="33">
        <v>452.02160632168892</v>
      </c>
      <c r="G141" s="33">
        <v>455.98647911643303</v>
      </c>
      <c r="H141" s="33">
        <v>430.50054577465494</v>
      </c>
      <c r="I141" s="33">
        <v>398.87210379591119</v>
      </c>
      <c r="J141" s="33">
        <v>361.4137508273455</v>
      </c>
      <c r="K141" s="33">
        <v>351.31639897110205</v>
      </c>
      <c r="L141" s="33">
        <v>343.40920986947049</v>
      </c>
      <c r="M141" s="33">
        <v>303.94958652449577</v>
      </c>
      <c r="N141" s="33">
        <v>303.18642829507019</v>
      </c>
      <c r="O141" s="33">
        <v>297.95250009160395</v>
      </c>
      <c r="P141" s="33">
        <v>293.99187423936104</v>
      </c>
      <c r="Q141" s="33">
        <v>296.30140642425403</v>
      </c>
      <c r="R141" s="33">
        <v>287.72201838977537</v>
      </c>
      <c r="S141" s="33">
        <v>301.88814505946965</v>
      </c>
      <c r="T141" s="33">
        <v>267.8861127976316</v>
      </c>
      <c r="U141" s="33">
        <v>255.06426202172088</v>
      </c>
      <c r="V141" s="33">
        <v>235.64539108712199</v>
      </c>
      <c r="W141" s="33">
        <v>236.37661708794516</v>
      </c>
      <c r="X141" s="33">
        <v>254.44699928511417</v>
      </c>
      <c r="Y141" s="33">
        <v>222.02783788537809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151.4597701756179</v>
      </c>
      <c r="C143" s="117">
        <f t="shared" si="49"/>
        <v>191.10906685671841</v>
      </c>
      <c r="D143" s="117">
        <f t="shared" si="49"/>
        <v>237.01825521567531</v>
      </c>
      <c r="E143" s="117">
        <f t="shared" si="49"/>
        <v>279.43996023736872</v>
      </c>
      <c r="F143" s="117">
        <f t="shared" si="49"/>
        <v>289.95281194378032</v>
      </c>
      <c r="G143" s="117">
        <f t="shared" si="49"/>
        <v>308.04465627767991</v>
      </c>
      <c r="H143" s="117">
        <f t="shared" si="49"/>
        <v>352.64563097165325</v>
      </c>
      <c r="I143" s="117">
        <f t="shared" si="49"/>
        <v>425.96943308550499</v>
      </c>
      <c r="J143" s="117">
        <f t="shared" si="49"/>
        <v>482.50141438702872</v>
      </c>
      <c r="K143" s="117">
        <f t="shared" si="49"/>
        <v>556.61957550106695</v>
      </c>
      <c r="L143" s="117">
        <f t="shared" si="49"/>
        <v>628.46385948487364</v>
      </c>
      <c r="M143" s="117">
        <f t="shared" si="49"/>
        <v>711.48529518316036</v>
      </c>
      <c r="N143" s="117">
        <f t="shared" si="49"/>
        <v>763.91416494545456</v>
      </c>
      <c r="O143" s="117">
        <f t="shared" si="49"/>
        <v>817.31458337624781</v>
      </c>
      <c r="P143" s="117">
        <f t="shared" si="49"/>
        <v>853.30739382382001</v>
      </c>
      <c r="Q143" s="117">
        <f t="shared" si="49"/>
        <v>899.86992794619766</v>
      </c>
      <c r="R143" s="117">
        <f t="shared" ref="R143:V143" si="50">R144+R146+R148+R157</f>
        <v>955.98702824739303</v>
      </c>
      <c r="S143" s="117">
        <f t="shared" si="50"/>
        <v>1029.3494378090652</v>
      </c>
      <c r="T143" s="117">
        <f t="shared" si="50"/>
        <v>1100.6980929547562</v>
      </c>
      <c r="U143" s="117">
        <f t="shared" si="50"/>
        <v>1128.8390646965456</v>
      </c>
      <c r="V143" s="117">
        <f t="shared" si="50"/>
        <v>1188.5216376853878</v>
      </c>
      <c r="W143" s="117">
        <f t="shared" ref="W143:Y143" si="51">W144+W146+W148+W157</f>
        <v>1291.4395808866689</v>
      </c>
      <c r="X143" s="117">
        <f t="shared" si="51"/>
        <v>1503.4265959042459</v>
      </c>
      <c r="Y143" s="117">
        <f t="shared" si="51"/>
        <v>1590.723447524299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91.031836141871665</v>
      </c>
      <c r="C144" s="122">
        <f t="shared" si="52"/>
        <v>119.33489255999442</v>
      </c>
      <c r="D144" s="122">
        <f t="shared" si="52"/>
        <v>143.75816589344063</v>
      </c>
      <c r="E144" s="122">
        <f t="shared" si="52"/>
        <v>167.40055005402493</v>
      </c>
      <c r="F144" s="122">
        <f t="shared" si="52"/>
        <v>162.6678390783018</v>
      </c>
      <c r="G144" s="122">
        <f t="shared" si="52"/>
        <v>164.7166780778974</v>
      </c>
      <c r="H144" s="122">
        <f t="shared" si="52"/>
        <v>186.20531503575177</v>
      </c>
      <c r="I144" s="122">
        <f t="shared" si="52"/>
        <v>217.35984062152158</v>
      </c>
      <c r="J144" s="122">
        <f t="shared" si="52"/>
        <v>255.86007407022339</v>
      </c>
      <c r="K144" s="122">
        <f t="shared" si="52"/>
        <v>291.22874321554247</v>
      </c>
      <c r="L144" s="122">
        <f t="shared" si="52"/>
        <v>323.69455513852267</v>
      </c>
      <c r="M144" s="122">
        <f t="shared" si="52"/>
        <v>354.57821301314596</v>
      </c>
      <c r="N144" s="122">
        <f t="shared" si="52"/>
        <v>387.88439137055008</v>
      </c>
      <c r="O144" s="122">
        <f t="shared" si="52"/>
        <v>418.22236066354532</v>
      </c>
      <c r="P144" s="122">
        <f t="shared" si="52"/>
        <v>440.57937863610636</v>
      </c>
      <c r="Q144" s="122">
        <f t="shared" si="52"/>
        <v>462.34567688417252</v>
      </c>
      <c r="R144" s="122">
        <f t="shared" si="52"/>
        <v>484.16330788846199</v>
      </c>
      <c r="S144" s="122">
        <f t="shared" si="52"/>
        <v>507.36903816977087</v>
      </c>
      <c r="T144" s="122">
        <f t="shared" si="52"/>
        <v>528.32922374529846</v>
      </c>
      <c r="U144" s="122">
        <f t="shared" si="52"/>
        <v>556.47169297966173</v>
      </c>
      <c r="V144" s="122">
        <f t="shared" si="52"/>
        <v>592.29118688925882</v>
      </c>
      <c r="W144" s="122">
        <f t="shared" si="52"/>
        <v>621.01108016385842</v>
      </c>
      <c r="X144" s="122">
        <f t="shared" si="52"/>
        <v>690.00015324762592</v>
      </c>
      <c r="Y144" s="122">
        <f t="shared" si="52"/>
        <v>803.63577683891003</v>
      </c>
      <c r="DA144" s="130" t="s">
        <v>1706</v>
      </c>
    </row>
    <row r="145" spans="1:105" ht="12" customHeight="1" x14ac:dyDescent="0.25">
      <c r="A145" s="97" t="s">
        <v>53</v>
      </c>
      <c r="B145" s="98">
        <v>91.031836141871665</v>
      </c>
      <c r="C145" s="98">
        <v>119.33489255999442</v>
      </c>
      <c r="D145" s="98">
        <v>143.75816589344063</v>
      </c>
      <c r="E145" s="98">
        <v>167.40055005402493</v>
      </c>
      <c r="F145" s="98">
        <v>162.6678390783018</v>
      </c>
      <c r="G145" s="98">
        <v>164.7166780778974</v>
      </c>
      <c r="H145" s="98">
        <v>186.20531503575177</v>
      </c>
      <c r="I145" s="98">
        <v>217.35984062152158</v>
      </c>
      <c r="J145" s="98">
        <v>255.86007407022339</v>
      </c>
      <c r="K145" s="98">
        <v>291.22874321554247</v>
      </c>
      <c r="L145" s="98">
        <v>323.69455513852267</v>
      </c>
      <c r="M145" s="98">
        <v>354.57821301314596</v>
      </c>
      <c r="N145" s="98">
        <v>387.88439137055008</v>
      </c>
      <c r="O145" s="98">
        <v>418.22236066354532</v>
      </c>
      <c r="P145" s="98">
        <v>440.57937863610636</v>
      </c>
      <c r="Q145" s="98">
        <v>462.34567688417252</v>
      </c>
      <c r="R145" s="98">
        <v>484.16330788846199</v>
      </c>
      <c r="S145" s="98">
        <v>507.36903816977087</v>
      </c>
      <c r="T145" s="98">
        <v>528.32922374529846</v>
      </c>
      <c r="U145" s="98">
        <v>556.47169297966173</v>
      </c>
      <c r="V145" s="98">
        <v>592.29118688925882</v>
      </c>
      <c r="W145" s="98">
        <v>621.01108016385842</v>
      </c>
      <c r="X145" s="98">
        <v>690.00015324762592</v>
      </c>
      <c r="Y145" s="98">
        <v>803.63577683891003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2.7650570697689392</v>
      </c>
      <c r="C146" s="122">
        <f t="shared" si="53"/>
        <v>2.771186251210628</v>
      </c>
      <c r="D146" s="122">
        <f t="shared" si="53"/>
        <v>2.885283153193333</v>
      </c>
      <c r="E146" s="122">
        <f t="shared" si="53"/>
        <v>5.6283047802572224</v>
      </c>
      <c r="F146" s="122">
        <f t="shared" si="53"/>
        <v>3.1209666215588063</v>
      </c>
      <c r="G146" s="122">
        <f t="shared" si="53"/>
        <v>3.3872916176081973</v>
      </c>
      <c r="H146" s="122">
        <f t="shared" si="53"/>
        <v>5.2807298694965379</v>
      </c>
      <c r="I146" s="122">
        <f t="shared" si="53"/>
        <v>4.6217524891324588</v>
      </c>
      <c r="J146" s="122">
        <f t="shared" si="53"/>
        <v>5.8447197132738165</v>
      </c>
      <c r="K146" s="122">
        <f t="shared" si="53"/>
        <v>7.0152321958858597</v>
      </c>
      <c r="L146" s="122">
        <f t="shared" si="53"/>
        <v>9.2710062442387464</v>
      </c>
      <c r="M146" s="122">
        <f t="shared" si="53"/>
        <v>11.312773470981586</v>
      </c>
      <c r="N146" s="122">
        <f t="shared" si="53"/>
        <v>12.67988696589925</v>
      </c>
      <c r="O146" s="122">
        <f t="shared" si="53"/>
        <v>13.870829389033332</v>
      </c>
      <c r="P146" s="122">
        <f t="shared" si="53"/>
        <v>14.769107225708998</v>
      </c>
      <c r="Q146" s="122">
        <f t="shared" si="53"/>
        <v>16.456462381080343</v>
      </c>
      <c r="R146" s="122">
        <f t="shared" si="53"/>
        <v>19.801545852774726</v>
      </c>
      <c r="S146" s="122">
        <f t="shared" si="53"/>
        <v>22.496265785980889</v>
      </c>
      <c r="T146" s="122">
        <f t="shared" si="53"/>
        <v>22.373417868176535</v>
      </c>
      <c r="U146" s="122">
        <f t="shared" si="53"/>
        <v>23.874740011465274</v>
      </c>
      <c r="V146" s="122">
        <f t="shared" si="53"/>
        <v>25.364443472460838</v>
      </c>
      <c r="W146" s="122">
        <f t="shared" si="53"/>
        <v>28.533046168115263</v>
      </c>
      <c r="X146" s="122">
        <f t="shared" si="53"/>
        <v>28.911600652420898</v>
      </c>
      <c r="Y146" s="122">
        <f t="shared" si="53"/>
        <v>29.270688432901476</v>
      </c>
      <c r="DA146" s="130" t="s">
        <v>1708</v>
      </c>
    </row>
    <row r="147" spans="1:105" ht="12" customHeight="1" x14ac:dyDescent="0.25">
      <c r="A147" s="97" t="s">
        <v>53</v>
      </c>
      <c r="B147" s="98">
        <v>2.7650570697689392</v>
      </c>
      <c r="C147" s="98">
        <v>2.771186251210628</v>
      </c>
      <c r="D147" s="98">
        <v>2.885283153193333</v>
      </c>
      <c r="E147" s="98">
        <v>5.6283047802572224</v>
      </c>
      <c r="F147" s="98">
        <v>3.1209666215588063</v>
      </c>
      <c r="G147" s="98">
        <v>3.3872916176081973</v>
      </c>
      <c r="H147" s="98">
        <v>5.2807298694965379</v>
      </c>
      <c r="I147" s="98">
        <v>4.6217524891324588</v>
      </c>
      <c r="J147" s="98">
        <v>5.8447197132738165</v>
      </c>
      <c r="K147" s="98">
        <v>7.0152321958858597</v>
      </c>
      <c r="L147" s="98">
        <v>9.2710062442387464</v>
      </c>
      <c r="M147" s="98">
        <v>11.312773470981586</v>
      </c>
      <c r="N147" s="98">
        <v>12.67988696589925</v>
      </c>
      <c r="O147" s="98">
        <v>13.870829389033332</v>
      </c>
      <c r="P147" s="98">
        <v>14.769107225708998</v>
      </c>
      <c r="Q147" s="98">
        <v>16.456462381080343</v>
      </c>
      <c r="R147" s="98">
        <v>19.801545852774726</v>
      </c>
      <c r="S147" s="98">
        <v>22.496265785980889</v>
      </c>
      <c r="T147" s="98">
        <v>22.373417868176535</v>
      </c>
      <c r="U147" s="98">
        <v>23.874740011465274</v>
      </c>
      <c r="V147" s="98">
        <v>25.364443472460838</v>
      </c>
      <c r="W147" s="98">
        <v>28.533046168115263</v>
      </c>
      <c r="X147" s="98">
        <v>28.911600652420898</v>
      </c>
      <c r="Y147" s="98">
        <v>29.270688432901476</v>
      </c>
      <c r="DA147" s="63" t="s">
        <v>1709</v>
      </c>
    </row>
    <row r="148" spans="1:105" ht="12" customHeight="1" x14ac:dyDescent="0.25">
      <c r="A148" s="121" t="s">
        <v>55</v>
      </c>
      <c r="B148" s="122">
        <v>41.799690023142375</v>
      </c>
      <c r="C148" s="122">
        <v>49.22080347501047</v>
      </c>
      <c r="D148" s="122">
        <v>64.505872403373303</v>
      </c>
      <c r="E148" s="122">
        <v>75.192322363643683</v>
      </c>
      <c r="F148" s="122">
        <v>88.522402924329754</v>
      </c>
      <c r="G148" s="122">
        <v>98.524824893827059</v>
      </c>
      <c r="H148" s="122">
        <v>113.6195685938908</v>
      </c>
      <c r="I148" s="122">
        <v>148.42393164266144</v>
      </c>
      <c r="J148" s="122">
        <v>159.97067070306795</v>
      </c>
      <c r="K148" s="122">
        <v>187.54423462915244</v>
      </c>
      <c r="L148" s="122">
        <v>214.44624690356801</v>
      </c>
      <c r="M148" s="122">
        <v>261.11699207500232</v>
      </c>
      <c r="N148" s="122">
        <v>269.89361809911594</v>
      </c>
      <c r="O148" s="122">
        <v>284.05882692458249</v>
      </c>
      <c r="P148" s="122">
        <v>289.26554899232957</v>
      </c>
      <c r="Q148" s="122">
        <v>309.41930680002008</v>
      </c>
      <c r="R148" s="122">
        <v>338.4716201550296</v>
      </c>
      <c r="S148" s="122">
        <v>372.05761852157775</v>
      </c>
      <c r="T148" s="122">
        <v>422.76431247795813</v>
      </c>
      <c r="U148" s="122">
        <v>416.97203753947036</v>
      </c>
      <c r="V148" s="122">
        <v>435.81908660610088</v>
      </c>
      <c r="W148" s="122">
        <v>488.98673004416327</v>
      </c>
      <c r="X148" s="122">
        <v>590.95617293588884</v>
      </c>
      <c r="Y148" s="122">
        <v>564.76566900276521</v>
      </c>
      <c r="DA148" s="130" t="s">
        <v>1710</v>
      </c>
    </row>
    <row r="149" spans="1:105" ht="12" customHeight="1" x14ac:dyDescent="0.25">
      <c r="A149" s="97" t="s">
        <v>124</v>
      </c>
      <c r="B149" s="98">
        <v>8.2868879595720344</v>
      </c>
      <c r="C149" s="98">
        <v>8.573149044984163</v>
      </c>
      <c r="D149" s="98">
        <v>8.7852367051795461</v>
      </c>
      <c r="E149" s="98">
        <v>8.3624273036275234</v>
      </c>
      <c r="F149" s="98">
        <v>12.626868331590632</v>
      </c>
      <c r="G149" s="98">
        <v>12.215885117177182</v>
      </c>
      <c r="H149" s="98">
        <v>14.265553452329007</v>
      </c>
      <c r="I149" s="98">
        <v>13.360264197290583</v>
      </c>
      <c r="J149" s="98">
        <v>16.887593501844172</v>
      </c>
      <c r="K149" s="98">
        <v>19.661991490626168</v>
      </c>
      <c r="L149" s="98">
        <v>22.909210897697911</v>
      </c>
      <c r="M149" s="98">
        <v>28.235448675656542</v>
      </c>
      <c r="N149" s="98">
        <v>26.830991279028801</v>
      </c>
      <c r="O149" s="98">
        <v>25.886578555657181</v>
      </c>
      <c r="P149" s="98">
        <v>34.206834665370422</v>
      </c>
      <c r="Q149" s="98">
        <v>30.751392066806964</v>
      </c>
      <c r="R149" s="98">
        <v>41.744949792476007</v>
      </c>
      <c r="S149" s="98">
        <v>35.131808689831509</v>
      </c>
      <c r="T149" s="98">
        <v>56.247262907667064</v>
      </c>
      <c r="U149" s="98">
        <v>52.060903346612051</v>
      </c>
      <c r="V149" s="98">
        <v>57.911581487771862</v>
      </c>
      <c r="W149" s="98">
        <v>51.081207369465133</v>
      </c>
      <c r="X149" s="98">
        <v>56.037602756728518</v>
      </c>
      <c r="Y149" s="98">
        <v>36.852031049330115</v>
      </c>
      <c r="DA149" s="63" t="s">
        <v>1711</v>
      </c>
    </row>
    <row r="150" spans="1:105" ht="12" customHeight="1" x14ac:dyDescent="0.25">
      <c r="A150" s="97" t="s">
        <v>123</v>
      </c>
      <c r="B150" s="98">
        <v>1.2368715981774671E-2</v>
      </c>
      <c r="C150" s="98">
        <v>1.7441095571501152E-2</v>
      </c>
      <c r="D150" s="98">
        <v>2.1484930176743647E-2</v>
      </c>
      <c r="E150" s="98">
        <v>2.3255146300244826E-2</v>
      </c>
      <c r="F150" s="98">
        <v>4.7822372787280833E-2</v>
      </c>
      <c r="G150" s="98">
        <v>4.5042724836297753E-2</v>
      </c>
      <c r="H150" s="98">
        <v>6.5680387123997333E-2</v>
      </c>
      <c r="I150" s="98">
        <v>5.247221183694558E-2</v>
      </c>
      <c r="J150" s="98">
        <v>9.7273820485144658E-2</v>
      </c>
      <c r="K150" s="98">
        <v>0.13373624155391731</v>
      </c>
      <c r="L150" s="98">
        <v>0.15718147730412424</v>
      </c>
      <c r="M150" s="98">
        <v>0.2199909281735602</v>
      </c>
      <c r="N150" s="98">
        <v>0.20516966535354597</v>
      </c>
      <c r="O150" s="98">
        <v>0.18146889259185606</v>
      </c>
      <c r="P150" s="98">
        <v>0.41395342378025579</v>
      </c>
      <c r="Q150" s="98">
        <v>0.30635412562986775</v>
      </c>
      <c r="R150" s="98">
        <v>0.55013752067978849</v>
      </c>
      <c r="S150" s="98">
        <v>0.4152336479906541</v>
      </c>
      <c r="T150" s="98">
        <v>0.79642770311387057</v>
      </c>
      <c r="U150" s="98">
        <v>0.72293153620323425</v>
      </c>
      <c r="V150" s="98">
        <v>0.88842230854169646</v>
      </c>
      <c r="W150" s="98">
        <v>0.71482910186069448</v>
      </c>
      <c r="X150" s="98">
        <v>0.75864676290842992</v>
      </c>
      <c r="Y150" s="98">
        <v>0.47336100928587821</v>
      </c>
      <c r="DA150" s="63" t="s">
        <v>1712</v>
      </c>
    </row>
    <row r="151" spans="1:105" ht="12" customHeight="1" x14ac:dyDescent="0.25">
      <c r="A151" s="100" t="s">
        <v>50</v>
      </c>
      <c r="B151" s="101">
        <v>6.6317399325265345E-3</v>
      </c>
      <c r="C151" s="101">
        <v>8.8971810159317773E-3</v>
      </c>
      <c r="D151" s="101">
        <v>1.1183496184436958E-2</v>
      </c>
      <c r="E151" s="101">
        <v>1.2033321451605461E-2</v>
      </c>
      <c r="F151" s="101">
        <v>2.6157957469716664E-2</v>
      </c>
      <c r="G151" s="101">
        <v>2.4234979243578088E-2</v>
      </c>
      <c r="H151" s="101">
        <v>3.503184882598713E-2</v>
      </c>
      <c r="I151" s="101">
        <v>3.050644782777211E-2</v>
      </c>
      <c r="J151" s="101">
        <v>5.1792303322599195E-2</v>
      </c>
      <c r="K151" s="101">
        <v>7.179768724553956E-2</v>
      </c>
      <c r="L151" s="101">
        <v>8.3785872991155613E-2</v>
      </c>
      <c r="M151" s="101">
        <v>0.12091894790271329</v>
      </c>
      <c r="N151" s="101">
        <v>0.11294835430971688</v>
      </c>
      <c r="O151" s="101">
        <v>0.10312285324022397</v>
      </c>
      <c r="P151" s="101">
        <v>0.20891155530650801</v>
      </c>
      <c r="Q151" s="101">
        <v>0.15188477777427997</v>
      </c>
      <c r="R151" s="101">
        <v>0.27535316732520093</v>
      </c>
      <c r="S151" s="101">
        <v>0.21748847474578045</v>
      </c>
      <c r="T151" s="101">
        <v>0.38404712018854048</v>
      </c>
      <c r="U151" s="101">
        <v>0.34961083092249667</v>
      </c>
      <c r="V151" s="101">
        <v>0.39944423301084442</v>
      </c>
      <c r="W151" s="101">
        <v>0.35580312640567818</v>
      </c>
      <c r="X151" s="101">
        <v>0.35591636553225786</v>
      </c>
      <c r="Y151" s="101">
        <v>0.19822377777780051</v>
      </c>
      <c r="DA151" s="131" t="s">
        <v>1713</v>
      </c>
    </row>
    <row r="152" spans="1:105" ht="12" customHeight="1" x14ac:dyDescent="0.25">
      <c r="A152" s="103" t="s">
        <v>52</v>
      </c>
      <c r="B152" s="104">
        <v>5.7369760492481372E-3</v>
      </c>
      <c r="C152" s="104">
        <v>8.5439145555693749E-3</v>
      </c>
      <c r="D152" s="104">
        <v>1.0301433992306687E-2</v>
      </c>
      <c r="E152" s="104">
        <v>1.1221824848639365E-2</v>
      </c>
      <c r="F152" s="104">
        <v>2.1664415317564169E-2</v>
      </c>
      <c r="G152" s="104">
        <v>2.0807745592719664E-2</v>
      </c>
      <c r="H152" s="104">
        <v>3.0648538298010203E-2</v>
      </c>
      <c r="I152" s="104">
        <v>2.196576400917347E-2</v>
      </c>
      <c r="J152" s="104">
        <v>4.5481517162545455E-2</v>
      </c>
      <c r="K152" s="104">
        <v>6.1938554308377754E-2</v>
      </c>
      <c r="L152" s="104">
        <v>7.3395604312968613E-2</v>
      </c>
      <c r="M152" s="104">
        <v>9.9071980270846891E-2</v>
      </c>
      <c r="N152" s="104">
        <v>9.2221311043829107E-2</v>
      </c>
      <c r="O152" s="104">
        <v>7.8346039351632105E-2</v>
      </c>
      <c r="P152" s="104">
        <v>0.20504186847374781</v>
      </c>
      <c r="Q152" s="104">
        <v>0.15446934785558775</v>
      </c>
      <c r="R152" s="104">
        <v>0.27478435335458756</v>
      </c>
      <c r="S152" s="104">
        <v>0.19774517324487365</v>
      </c>
      <c r="T152" s="104">
        <v>0.41238058292533009</v>
      </c>
      <c r="U152" s="104">
        <v>0.37332070528073752</v>
      </c>
      <c r="V152" s="104">
        <v>0.4889780755308521</v>
      </c>
      <c r="W152" s="104">
        <v>0.35902597545501636</v>
      </c>
      <c r="X152" s="104">
        <v>0.402730397376172</v>
      </c>
      <c r="Y152" s="104">
        <v>0.27513723150807773</v>
      </c>
      <c r="DA152" s="132" t="s">
        <v>1714</v>
      </c>
    </row>
    <row r="153" spans="1:105" ht="12" customHeight="1" x14ac:dyDescent="0.25">
      <c r="A153" s="106" t="s">
        <v>122</v>
      </c>
      <c r="B153" s="101">
        <v>28.868152588975736</v>
      </c>
      <c r="C153" s="101">
        <v>32.794621445949822</v>
      </c>
      <c r="D153" s="101">
        <v>42.279298627959221</v>
      </c>
      <c r="E153" s="101">
        <v>45.208637001656122</v>
      </c>
      <c r="F153" s="101">
        <v>51.608871246108329</v>
      </c>
      <c r="G153" s="101">
        <v>56.506351302974778</v>
      </c>
      <c r="H153" s="101">
        <v>61.697121834676224</v>
      </c>
      <c r="I153" s="101">
        <v>75.496924487140944</v>
      </c>
      <c r="J153" s="101">
        <v>77.049830843908566</v>
      </c>
      <c r="K153" s="101">
        <v>77.729300201098525</v>
      </c>
      <c r="L153" s="101">
        <v>90.895765628685481</v>
      </c>
      <c r="M153" s="101">
        <v>98.746072066229431</v>
      </c>
      <c r="N153" s="101">
        <v>101.30402992398123</v>
      </c>
      <c r="O153" s="101">
        <v>98.292962468587177</v>
      </c>
      <c r="P153" s="101">
        <v>82.011451349693687</v>
      </c>
      <c r="Q153" s="101">
        <v>76.551777990988668</v>
      </c>
      <c r="R153" s="101">
        <v>71.602150776613797</v>
      </c>
      <c r="S153" s="101">
        <v>79.206512488747336</v>
      </c>
      <c r="T153" s="101">
        <v>83.991655017282824</v>
      </c>
      <c r="U153" s="101">
        <v>79.312864372146421</v>
      </c>
      <c r="V153" s="101">
        <v>92.766330140923472</v>
      </c>
      <c r="W153" s="101">
        <v>86.930007564198647</v>
      </c>
      <c r="X153" s="101">
        <v>130.36547910647093</v>
      </c>
      <c r="Y153" s="101">
        <v>152.06904616578939</v>
      </c>
      <c r="DA153" s="131" t="s">
        <v>1715</v>
      </c>
    </row>
    <row r="154" spans="1:105" ht="12" customHeight="1" x14ac:dyDescent="0.25">
      <c r="A154" s="107" t="s">
        <v>121</v>
      </c>
      <c r="B154" s="104">
        <v>4.6322807586128318</v>
      </c>
      <c r="C154" s="104">
        <v>7.8355918885049896</v>
      </c>
      <c r="D154" s="104">
        <v>13.419852140057788</v>
      </c>
      <c r="E154" s="104">
        <v>21.598002912059791</v>
      </c>
      <c r="F154" s="104">
        <v>24.238840973843502</v>
      </c>
      <c r="G154" s="104">
        <v>29.757545748838798</v>
      </c>
      <c r="H154" s="104">
        <v>37.591212919761574</v>
      </c>
      <c r="I154" s="104">
        <v>59.514270746392981</v>
      </c>
      <c r="J154" s="104">
        <v>65.935972536830064</v>
      </c>
      <c r="K154" s="104">
        <v>90.019206695873834</v>
      </c>
      <c r="L154" s="104">
        <v>100.4840888998805</v>
      </c>
      <c r="M154" s="104">
        <v>133.9154804049428</v>
      </c>
      <c r="N154" s="104">
        <v>141.55342723075236</v>
      </c>
      <c r="O154" s="104">
        <v>159.69781700774627</v>
      </c>
      <c r="P154" s="104">
        <v>172.63330955348522</v>
      </c>
      <c r="Q154" s="104">
        <v>201.80978261659456</v>
      </c>
      <c r="R154" s="104">
        <v>224.57438206526001</v>
      </c>
      <c r="S154" s="104">
        <v>257.30406369500827</v>
      </c>
      <c r="T154" s="104">
        <v>281.72896684989433</v>
      </c>
      <c r="U154" s="104">
        <v>284.87533828450864</v>
      </c>
      <c r="V154" s="104">
        <v>284.25275266886382</v>
      </c>
      <c r="W154" s="104">
        <v>350.2606860086388</v>
      </c>
      <c r="X154" s="104">
        <v>403.79444430978094</v>
      </c>
      <c r="Y154" s="104">
        <v>375.37123077835986</v>
      </c>
      <c r="DA154" s="132" t="s">
        <v>1716</v>
      </c>
    </row>
    <row r="155" spans="1:105" ht="12" customHeight="1" x14ac:dyDescent="0.25">
      <c r="A155" s="108" t="s">
        <v>53</v>
      </c>
      <c r="B155" s="98">
        <v>2.3445524223315011</v>
      </c>
      <c r="C155" s="98">
        <v>3.7594572045711101</v>
      </c>
      <c r="D155" s="98">
        <v>6.5846144507229658</v>
      </c>
      <c r="E155" s="98">
        <v>10.56174595160059</v>
      </c>
      <c r="F155" s="98">
        <v>12.557042297814618</v>
      </c>
      <c r="G155" s="98">
        <v>15.167511750658617</v>
      </c>
      <c r="H155" s="98">
        <v>18.965263601994479</v>
      </c>
      <c r="I155" s="98">
        <v>33.057234609482954</v>
      </c>
      <c r="J155" s="98">
        <v>33.282178496318544</v>
      </c>
      <c r="K155" s="98">
        <v>45.974553834926603</v>
      </c>
      <c r="L155" s="98">
        <v>50.906019152487978</v>
      </c>
      <c r="M155" s="98">
        <v>70.479237038426845</v>
      </c>
      <c r="N155" s="98">
        <v>74.581657904830251</v>
      </c>
      <c r="O155" s="98">
        <v>87.282579672996363</v>
      </c>
      <c r="P155" s="98">
        <v>83.748130914429936</v>
      </c>
      <c r="Q155" s="98">
        <v>97.225972572027928</v>
      </c>
      <c r="R155" s="98">
        <v>109.25020314540895</v>
      </c>
      <c r="S155" s="98">
        <v>132.21531641768726</v>
      </c>
      <c r="T155" s="98">
        <v>132.93842655535204</v>
      </c>
      <c r="U155" s="98">
        <v>134.73528502463799</v>
      </c>
      <c r="V155" s="98">
        <v>123.08815857420196</v>
      </c>
      <c r="W155" s="98">
        <v>168.91416583594511</v>
      </c>
      <c r="X155" s="98">
        <v>183.27582446602764</v>
      </c>
      <c r="Y155" s="98">
        <v>151.20090348215024</v>
      </c>
      <c r="DA155" s="63" t="s">
        <v>1717</v>
      </c>
    </row>
    <row r="156" spans="1:105" ht="12" customHeight="1" x14ac:dyDescent="0.25">
      <c r="A156" s="108" t="s">
        <v>52</v>
      </c>
      <c r="B156" s="98">
        <v>2.2877283362813308</v>
      </c>
      <c r="C156" s="98">
        <v>4.076134683933879</v>
      </c>
      <c r="D156" s="98">
        <v>6.8352376893348223</v>
      </c>
      <c r="E156" s="98">
        <v>11.036256960459198</v>
      </c>
      <c r="F156" s="98">
        <v>11.681798676028883</v>
      </c>
      <c r="G156" s="98">
        <v>14.59003399818018</v>
      </c>
      <c r="H156" s="98">
        <v>18.625949317767095</v>
      </c>
      <c r="I156" s="98">
        <v>26.457036136910027</v>
      </c>
      <c r="J156" s="98">
        <v>32.653794040511514</v>
      </c>
      <c r="K156" s="98">
        <v>44.044652860947238</v>
      </c>
      <c r="L156" s="98">
        <v>49.578069747392526</v>
      </c>
      <c r="M156" s="98">
        <v>63.436243366515967</v>
      </c>
      <c r="N156" s="98">
        <v>66.971769325922111</v>
      </c>
      <c r="O156" s="98">
        <v>72.415237334749889</v>
      </c>
      <c r="P156" s="98">
        <v>88.885178639055269</v>
      </c>
      <c r="Q156" s="98">
        <v>104.58381004456663</v>
      </c>
      <c r="R156" s="98">
        <v>115.32417891985108</v>
      </c>
      <c r="S156" s="98">
        <v>125.08874727732099</v>
      </c>
      <c r="T156" s="98">
        <v>148.7905402945423</v>
      </c>
      <c r="U156" s="98">
        <v>150.14005325987068</v>
      </c>
      <c r="V156" s="98">
        <v>161.16459409466188</v>
      </c>
      <c r="W156" s="98">
        <v>181.34652017269366</v>
      </c>
      <c r="X156" s="98">
        <v>220.51861984375333</v>
      </c>
      <c r="Y156" s="98">
        <v>224.17032729620965</v>
      </c>
      <c r="DA156" s="63" t="s">
        <v>1718</v>
      </c>
    </row>
    <row r="157" spans="1:105" ht="12" customHeight="1" x14ac:dyDescent="0.25">
      <c r="A157" s="121" t="s">
        <v>54</v>
      </c>
      <c r="B157" s="122">
        <v>15.863186940834916</v>
      </c>
      <c r="C157" s="122">
        <v>19.782184570502913</v>
      </c>
      <c r="D157" s="122">
        <v>25.868933765668022</v>
      </c>
      <c r="E157" s="122">
        <v>31.218783039442862</v>
      </c>
      <c r="F157" s="122">
        <v>35.641603319589976</v>
      </c>
      <c r="G157" s="122">
        <v>41.415861688347242</v>
      </c>
      <c r="H157" s="122">
        <v>47.540017472514123</v>
      </c>
      <c r="I157" s="122">
        <v>55.563908332189506</v>
      </c>
      <c r="J157" s="122">
        <v>60.825949900463556</v>
      </c>
      <c r="K157" s="122">
        <v>70.831365460486211</v>
      </c>
      <c r="L157" s="122">
        <v>81.052051198544206</v>
      </c>
      <c r="M157" s="122">
        <v>84.477316624030493</v>
      </c>
      <c r="N157" s="122">
        <v>93.456268509889199</v>
      </c>
      <c r="O157" s="122">
        <v>101.16256639908664</v>
      </c>
      <c r="P157" s="122">
        <v>108.69335896967515</v>
      </c>
      <c r="Q157" s="122">
        <v>111.64848188092465</v>
      </c>
      <c r="R157" s="122">
        <v>113.55055435112676</v>
      </c>
      <c r="S157" s="122">
        <v>127.42651533173564</v>
      </c>
      <c r="T157" s="122">
        <v>127.23113886332308</v>
      </c>
      <c r="U157" s="122">
        <v>131.52059416594821</v>
      </c>
      <c r="V157" s="122">
        <v>135.04692071756719</v>
      </c>
      <c r="W157" s="122">
        <v>152.90872451053195</v>
      </c>
      <c r="X157" s="122">
        <v>193.55866906831045</v>
      </c>
      <c r="Y157" s="122">
        <v>193.05131324972226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1720</v>
      </c>
    </row>
    <row r="159" spans="1:105" ht="12" customHeight="1" x14ac:dyDescent="0.25">
      <c r="A159" s="109" t="s">
        <v>120</v>
      </c>
      <c r="B159" s="33">
        <v>15.863186940834916</v>
      </c>
      <c r="C159" s="33">
        <v>19.782184570502913</v>
      </c>
      <c r="D159" s="33">
        <v>25.868933765668022</v>
      </c>
      <c r="E159" s="33">
        <v>31.218783039442862</v>
      </c>
      <c r="F159" s="33">
        <v>35.641603319589976</v>
      </c>
      <c r="G159" s="33">
        <v>41.415861688347242</v>
      </c>
      <c r="H159" s="33">
        <v>47.540017472514123</v>
      </c>
      <c r="I159" s="33">
        <v>55.563908332189506</v>
      </c>
      <c r="J159" s="33">
        <v>60.825949900463556</v>
      </c>
      <c r="K159" s="33">
        <v>70.831365460486211</v>
      </c>
      <c r="L159" s="33">
        <v>81.052051198544206</v>
      </c>
      <c r="M159" s="33">
        <v>84.477316624030493</v>
      </c>
      <c r="N159" s="33">
        <v>93.456268509889199</v>
      </c>
      <c r="O159" s="33">
        <v>101.16256639908664</v>
      </c>
      <c r="P159" s="33">
        <v>108.69335896967515</v>
      </c>
      <c r="Q159" s="33">
        <v>111.64848188092465</v>
      </c>
      <c r="R159" s="33">
        <v>113.55055435112676</v>
      </c>
      <c r="S159" s="33">
        <v>127.42651533173564</v>
      </c>
      <c r="T159" s="33">
        <v>127.23113886332308</v>
      </c>
      <c r="U159" s="33">
        <v>131.52059416594821</v>
      </c>
      <c r="V159" s="33">
        <v>135.04692071756719</v>
      </c>
      <c r="W159" s="33">
        <v>152.90872451053195</v>
      </c>
      <c r="X159" s="33">
        <v>193.55866906831045</v>
      </c>
      <c r="Y159" s="33">
        <v>193.05131324972226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208.24759775520323</v>
      </c>
      <c r="C161" s="117">
        <f t="shared" si="54"/>
        <v>234.05507781135594</v>
      </c>
      <c r="D161" s="117">
        <f t="shared" si="54"/>
        <v>249.76466957586382</v>
      </c>
      <c r="E161" s="117">
        <f t="shared" si="54"/>
        <v>269.55194823116858</v>
      </c>
      <c r="F161" s="117">
        <f t="shared" si="54"/>
        <v>275.29057756741616</v>
      </c>
      <c r="G161" s="117">
        <f t="shared" si="54"/>
        <v>276.38460632834023</v>
      </c>
      <c r="H161" s="117">
        <f t="shared" si="54"/>
        <v>273.31378093544726</v>
      </c>
      <c r="I161" s="117">
        <f t="shared" si="54"/>
        <v>245.86617299567567</v>
      </c>
      <c r="J161" s="117">
        <f t="shared" si="54"/>
        <v>254.917642861199</v>
      </c>
      <c r="K161" s="117">
        <f t="shared" si="54"/>
        <v>242.47827997097357</v>
      </c>
      <c r="L161" s="117">
        <f t="shared" si="54"/>
        <v>256.53624692667319</v>
      </c>
      <c r="M161" s="117">
        <f t="shared" si="54"/>
        <v>224.70879919777826</v>
      </c>
      <c r="N161" s="117">
        <f t="shared" si="54"/>
        <v>229.26632795219356</v>
      </c>
      <c r="O161" s="117">
        <f t="shared" si="54"/>
        <v>238.86239951816296</v>
      </c>
      <c r="P161" s="117">
        <f t="shared" si="54"/>
        <v>191.09981436721503</v>
      </c>
      <c r="Q161" s="117">
        <f t="shared" si="54"/>
        <v>189.00670454175378</v>
      </c>
      <c r="R161" s="117">
        <f t="shared" ref="R161:V161" si="55">R162+R164+R166+R175</f>
        <v>183.46787234885926</v>
      </c>
      <c r="S161" s="117">
        <f t="shared" si="55"/>
        <v>180.52421479498861</v>
      </c>
      <c r="T161" s="117">
        <f t="shared" si="55"/>
        <v>162.5234196510882</v>
      </c>
      <c r="U161" s="117">
        <f t="shared" si="55"/>
        <v>140.13858274940281</v>
      </c>
      <c r="V161" s="117">
        <f t="shared" si="55"/>
        <v>123.79612313896095</v>
      </c>
      <c r="W161" s="117">
        <f t="shared" ref="W161:Y161" si="56">W162+W164+W166+W175</f>
        <v>115.55853600762863</v>
      </c>
      <c r="X161" s="117">
        <f t="shared" si="56"/>
        <v>120.89016226560193</v>
      </c>
      <c r="Y161" s="117">
        <f t="shared" si="56"/>
        <v>105.37673386776416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162.93346766952527</v>
      </c>
      <c r="C162" s="122">
        <f t="shared" si="57"/>
        <v>186.38409846535797</v>
      </c>
      <c r="D162" s="122">
        <f t="shared" si="57"/>
        <v>196.00124459859305</v>
      </c>
      <c r="E162" s="122">
        <f t="shared" si="57"/>
        <v>210.82151546844662</v>
      </c>
      <c r="F162" s="122">
        <f t="shared" si="57"/>
        <v>211.54506672343175</v>
      </c>
      <c r="G162" s="122">
        <f t="shared" si="57"/>
        <v>211.64912563286271</v>
      </c>
      <c r="H162" s="122">
        <f t="shared" si="57"/>
        <v>209.30418693518735</v>
      </c>
      <c r="I162" s="122">
        <f t="shared" si="57"/>
        <v>180.80965136772556</v>
      </c>
      <c r="J162" s="122">
        <f t="shared" si="57"/>
        <v>194.94739510988438</v>
      </c>
      <c r="K162" s="122">
        <f t="shared" si="57"/>
        <v>183.65393542743189</v>
      </c>
      <c r="L162" s="122">
        <f t="shared" si="57"/>
        <v>197.98972120505198</v>
      </c>
      <c r="M162" s="122">
        <f t="shared" si="57"/>
        <v>166.19030901037701</v>
      </c>
      <c r="N162" s="122">
        <f t="shared" si="57"/>
        <v>175.04285595688648</v>
      </c>
      <c r="O162" s="122">
        <f t="shared" si="57"/>
        <v>188.17008174814248</v>
      </c>
      <c r="P162" s="122">
        <f t="shared" si="57"/>
        <v>146.36564374362038</v>
      </c>
      <c r="Q162" s="122">
        <f t="shared" si="57"/>
        <v>146.7348433765583</v>
      </c>
      <c r="R162" s="122">
        <f t="shared" si="57"/>
        <v>142.89213690590256</v>
      </c>
      <c r="S162" s="122">
        <f t="shared" si="57"/>
        <v>140.36748407496637</v>
      </c>
      <c r="T162" s="122">
        <f t="shared" si="57"/>
        <v>124.66172559535873</v>
      </c>
      <c r="U162" s="122">
        <f t="shared" si="57"/>
        <v>108.31246763093795</v>
      </c>
      <c r="V162" s="122">
        <f t="shared" si="57"/>
        <v>96.07775253340246</v>
      </c>
      <c r="W162" s="122">
        <f t="shared" si="57"/>
        <v>89.201116456984877</v>
      </c>
      <c r="X162" s="122">
        <f t="shared" si="57"/>
        <v>92.984879201720133</v>
      </c>
      <c r="Y162" s="122">
        <f t="shared" si="57"/>
        <v>81.878593008375105</v>
      </c>
      <c r="DA162" s="130" t="s">
        <v>1723</v>
      </c>
    </row>
    <row r="163" spans="1:105" ht="12" customHeight="1" x14ac:dyDescent="0.25">
      <c r="A163" s="97" t="s">
        <v>53</v>
      </c>
      <c r="B163" s="33">
        <v>162.93346766952527</v>
      </c>
      <c r="C163" s="33">
        <v>186.38409846535797</v>
      </c>
      <c r="D163" s="33">
        <v>196.00124459859305</v>
      </c>
      <c r="E163" s="33">
        <v>210.82151546844662</v>
      </c>
      <c r="F163" s="33">
        <v>211.54506672343175</v>
      </c>
      <c r="G163" s="33">
        <v>211.64912563286271</v>
      </c>
      <c r="H163" s="33">
        <v>209.30418693518735</v>
      </c>
      <c r="I163" s="33">
        <v>180.80965136772556</v>
      </c>
      <c r="J163" s="33">
        <v>194.94739510988438</v>
      </c>
      <c r="K163" s="33">
        <v>183.65393542743189</v>
      </c>
      <c r="L163" s="33">
        <v>197.98972120505198</v>
      </c>
      <c r="M163" s="33">
        <v>166.19030901037701</v>
      </c>
      <c r="N163" s="33">
        <v>175.04285595688648</v>
      </c>
      <c r="O163" s="33">
        <v>188.17008174814248</v>
      </c>
      <c r="P163" s="33">
        <v>146.36564374362038</v>
      </c>
      <c r="Q163" s="33">
        <v>146.7348433765583</v>
      </c>
      <c r="R163" s="33">
        <v>142.89213690590256</v>
      </c>
      <c r="S163" s="33">
        <v>140.36748407496637</v>
      </c>
      <c r="T163" s="33">
        <v>124.66172559535873</v>
      </c>
      <c r="U163" s="33">
        <v>108.31246763093795</v>
      </c>
      <c r="V163" s="33">
        <v>96.07775253340246</v>
      </c>
      <c r="W163" s="33">
        <v>89.201116456984877</v>
      </c>
      <c r="X163" s="33">
        <v>92.984879201720133</v>
      </c>
      <c r="Y163" s="33">
        <v>81.878593008375105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1.060974765780798</v>
      </c>
      <c r="C164" s="122">
        <f t="shared" si="58"/>
        <v>1.0559512735946126</v>
      </c>
      <c r="D164" s="122">
        <f t="shared" si="58"/>
        <v>1.0634952437050447</v>
      </c>
      <c r="E164" s="122">
        <f t="shared" si="58"/>
        <v>2.0235389189282587</v>
      </c>
      <c r="F164" s="122">
        <f t="shared" si="58"/>
        <v>1.1008561003425394</v>
      </c>
      <c r="G164" s="122">
        <f t="shared" si="58"/>
        <v>1.1543811774968369</v>
      </c>
      <c r="H164" s="122">
        <f t="shared" si="58"/>
        <v>1.6346473777984429</v>
      </c>
      <c r="I164" s="122">
        <f t="shared" si="58"/>
        <v>1.2192960067363634</v>
      </c>
      <c r="J164" s="122">
        <f t="shared" si="58"/>
        <v>1.2946733492606508</v>
      </c>
      <c r="K164" s="122">
        <f t="shared" si="58"/>
        <v>1.2655279819476113</v>
      </c>
      <c r="L164" s="122">
        <f t="shared" si="58"/>
        <v>1.3712733575997724</v>
      </c>
      <c r="M164" s="122">
        <f t="shared" si="58"/>
        <v>1.3516772849011314</v>
      </c>
      <c r="N164" s="122">
        <f t="shared" si="58"/>
        <v>1.2588255898372787</v>
      </c>
      <c r="O164" s="122">
        <f t="shared" si="58"/>
        <v>1.1496138360465276</v>
      </c>
      <c r="P164" s="122">
        <f t="shared" si="58"/>
        <v>1.0655508199317305</v>
      </c>
      <c r="Q164" s="122">
        <f t="shared" si="58"/>
        <v>1.002004014707248</v>
      </c>
      <c r="R164" s="122">
        <f t="shared" si="58"/>
        <v>1.0342574844071339</v>
      </c>
      <c r="S164" s="122">
        <f t="shared" si="58"/>
        <v>1.0644206338666951</v>
      </c>
      <c r="T164" s="122">
        <f t="shared" si="58"/>
        <v>0.9682766477231991</v>
      </c>
      <c r="U164" s="122">
        <f t="shared" si="58"/>
        <v>0.92456345396628514</v>
      </c>
      <c r="V164" s="122">
        <f t="shared" si="58"/>
        <v>0.82637820640577153</v>
      </c>
      <c r="W164" s="122">
        <f t="shared" si="58"/>
        <v>0.77776403268197936</v>
      </c>
      <c r="X164" s="122">
        <f t="shared" si="58"/>
        <v>0.67481436327742161</v>
      </c>
      <c r="Y164" s="122">
        <f t="shared" si="58"/>
        <v>0.59426872054715707</v>
      </c>
      <c r="DA164" s="130" t="s">
        <v>1725</v>
      </c>
    </row>
    <row r="165" spans="1:105" ht="12" customHeight="1" x14ac:dyDescent="0.25">
      <c r="A165" s="97" t="s">
        <v>53</v>
      </c>
      <c r="B165" s="98">
        <v>1.060974765780798</v>
      </c>
      <c r="C165" s="98">
        <v>1.0559512735946126</v>
      </c>
      <c r="D165" s="98">
        <v>1.0634952437050447</v>
      </c>
      <c r="E165" s="98">
        <v>2.0235389189282587</v>
      </c>
      <c r="F165" s="98">
        <v>1.1008561003425394</v>
      </c>
      <c r="G165" s="98">
        <v>1.1543811774968369</v>
      </c>
      <c r="H165" s="98">
        <v>1.6346473777984429</v>
      </c>
      <c r="I165" s="98">
        <v>1.2192960067363634</v>
      </c>
      <c r="J165" s="98">
        <v>1.2946733492606508</v>
      </c>
      <c r="K165" s="98">
        <v>1.2655279819476113</v>
      </c>
      <c r="L165" s="98">
        <v>1.3712733575997724</v>
      </c>
      <c r="M165" s="98">
        <v>1.3516772849011314</v>
      </c>
      <c r="N165" s="98">
        <v>1.2588255898372787</v>
      </c>
      <c r="O165" s="98">
        <v>1.1496138360465276</v>
      </c>
      <c r="P165" s="98">
        <v>1.0655508199317305</v>
      </c>
      <c r="Q165" s="98">
        <v>1.002004014707248</v>
      </c>
      <c r="R165" s="98">
        <v>1.0342574844071339</v>
      </c>
      <c r="S165" s="98">
        <v>1.0644206338666951</v>
      </c>
      <c r="T165" s="98">
        <v>0.9682766477231991</v>
      </c>
      <c r="U165" s="98">
        <v>0.92456345396628514</v>
      </c>
      <c r="V165" s="98">
        <v>0.82637820640577153</v>
      </c>
      <c r="W165" s="98">
        <v>0.77776403268197936</v>
      </c>
      <c r="X165" s="98">
        <v>0.67481436327742161</v>
      </c>
      <c r="Y165" s="98">
        <v>0.59426872054715707</v>
      </c>
      <c r="DA165" s="63" t="s">
        <v>1726</v>
      </c>
    </row>
    <row r="166" spans="1:105" ht="12" customHeight="1" x14ac:dyDescent="0.25">
      <c r="A166" s="121" t="s">
        <v>55</v>
      </c>
      <c r="B166" s="122">
        <v>32.079002029649494</v>
      </c>
      <c r="C166" s="122">
        <v>33.291669659926555</v>
      </c>
      <c r="D166" s="122">
        <v>37.687050132573113</v>
      </c>
      <c r="E166" s="122">
        <v>40.133517247081386</v>
      </c>
      <c r="F166" s="122">
        <v>44.745100785007665</v>
      </c>
      <c r="G166" s="122">
        <v>44.816339258458228</v>
      </c>
      <c r="H166" s="122">
        <v>44.017963907178085</v>
      </c>
      <c r="I166" s="122">
        <v>46.509752901626015</v>
      </c>
      <c r="J166" s="122">
        <v>42.602302523762859</v>
      </c>
      <c r="K166" s="122">
        <v>41.883422514604618</v>
      </c>
      <c r="L166" s="122">
        <v>41.577169067489919</v>
      </c>
      <c r="M166" s="122">
        <v>43.267835026313804</v>
      </c>
      <c r="N166" s="122">
        <v>39.385404068920771</v>
      </c>
      <c r="O166" s="122">
        <v>36.568727259919676</v>
      </c>
      <c r="P166" s="122">
        <v>31.822261902169316</v>
      </c>
      <c r="Q166" s="122">
        <v>30.437860191758205</v>
      </c>
      <c r="R166" s="122">
        <v>29.695413982868349</v>
      </c>
      <c r="S166" s="122">
        <v>29.203294594658232</v>
      </c>
      <c r="T166" s="122">
        <v>28.400314536744865</v>
      </c>
      <c r="U166" s="122">
        <v>23.520784990015628</v>
      </c>
      <c r="V166" s="122">
        <v>20.539920006970867</v>
      </c>
      <c r="W166" s="122">
        <v>19.499931944124441</v>
      </c>
      <c r="X166" s="122">
        <v>20.526440168739491</v>
      </c>
      <c r="Y166" s="122">
        <v>17.084253797108595</v>
      </c>
      <c r="DA166" s="130" t="s">
        <v>1727</v>
      </c>
    </row>
    <row r="167" spans="1:105" ht="12" customHeight="1" x14ac:dyDescent="0.25">
      <c r="A167" s="97" t="s">
        <v>124</v>
      </c>
      <c r="B167" s="98">
        <v>6.3595785985062152</v>
      </c>
      <c r="C167" s="98">
        <v>5.983110341319045</v>
      </c>
      <c r="D167" s="98">
        <v>5.647526287995297</v>
      </c>
      <c r="E167" s="98">
        <v>4.8678781686646175</v>
      </c>
      <c r="F167" s="98">
        <v>6.8056841812550548</v>
      </c>
      <c r="G167" s="98">
        <v>5.7929316680998157</v>
      </c>
      <c r="H167" s="98">
        <v>5.6651146598814917</v>
      </c>
      <c r="I167" s="98">
        <v>4.430529848114416</v>
      </c>
      <c r="J167" s="98">
        <v>4.8302583041409104</v>
      </c>
      <c r="K167" s="98">
        <v>4.6242708961227112</v>
      </c>
      <c r="L167" s="98">
        <v>4.6743245469706274</v>
      </c>
      <c r="M167" s="98">
        <v>4.8099784162658015</v>
      </c>
      <c r="N167" s="98">
        <v>3.9744082064363653</v>
      </c>
      <c r="O167" s="98">
        <v>3.3441342616498901</v>
      </c>
      <c r="P167" s="98">
        <v>3.5438293449638856</v>
      </c>
      <c r="Q167" s="98">
        <v>2.8110985447271113</v>
      </c>
      <c r="R167" s="98">
        <v>3.4680645986918139</v>
      </c>
      <c r="S167" s="98">
        <v>2.6150671044219944</v>
      </c>
      <c r="T167" s="98">
        <v>3.5636944731422071</v>
      </c>
      <c r="U167" s="98">
        <v>2.8315095809132562</v>
      </c>
      <c r="V167" s="98">
        <v>2.7332016841915765</v>
      </c>
      <c r="W167" s="98">
        <v>2.1395030243006632</v>
      </c>
      <c r="X167" s="98">
        <v>2.1214298270672831</v>
      </c>
      <c r="Y167" s="98">
        <v>1.2607341395849594</v>
      </c>
      <c r="DA167" s="63" t="s">
        <v>1728</v>
      </c>
    </row>
    <row r="168" spans="1:105" ht="12" customHeight="1" x14ac:dyDescent="0.25">
      <c r="A168" s="97" t="s">
        <v>123</v>
      </c>
      <c r="B168" s="98">
        <v>9.5415809002261757E-3</v>
      </c>
      <c r="C168" s="98">
        <v>1.0991948605293414E-2</v>
      </c>
      <c r="D168" s="98">
        <v>1.1788097345130184E-2</v>
      </c>
      <c r="E168" s="98">
        <v>1.1734395189533467E-2</v>
      </c>
      <c r="F168" s="98">
        <v>2.3136897925166149E-2</v>
      </c>
      <c r="G168" s="98">
        <v>2.0408112715328844E-2</v>
      </c>
      <c r="H168" s="98">
        <v>2.4793242034229192E-2</v>
      </c>
      <c r="I168" s="98">
        <v>1.9035781149489242E-2</v>
      </c>
      <c r="J168" s="98">
        <v>2.4647633445783208E-2</v>
      </c>
      <c r="K168" s="98">
        <v>2.7328707237497356E-2</v>
      </c>
      <c r="L168" s="98">
        <v>2.9209834456832909E-2</v>
      </c>
      <c r="M168" s="98">
        <v>3.4346027363675313E-2</v>
      </c>
      <c r="N168" s="98">
        <v>2.9245777155764537E-2</v>
      </c>
      <c r="O168" s="98">
        <v>2.3362936197643496E-2</v>
      </c>
      <c r="P168" s="98">
        <v>3.2339565602719653E-2</v>
      </c>
      <c r="Q168" s="98">
        <v>2.2736827799088491E-2</v>
      </c>
      <c r="R168" s="98">
        <v>3.6339855289078439E-2</v>
      </c>
      <c r="S168" s="98">
        <v>2.5366372979894653E-2</v>
      </c>
      <c r="T168" s="98">
        <v>4.1894806156922752E-2</v>
      </c>
      <c r="U168" s="98">
        <v>3.4373331924157008E-2</v>
      </c>
      <c r="V168" s="98">
        <v>3.5696853270513258E-2</v>
      </c>
      <c r="W168" s="98">
        <v>2.8087083685016022E-2</v>
      </c>
      <c r="X168" s="98">
        <v>2.5835453528374339E-2</v>
      </c>
      <c r="Y168" s="98">
        <v>1.4595453180623828E-2</v>
      </c>
      <c r="DA168" s="63" t="s">
        <v>1729</v>
      </c>
    </row>
    <row r="169" spans="1:105" ht="12" customHeight="1" x14ac:dyDescent="0.25">
      <c r="A169" s="100" t="s">
        <v>50</v>
      </c>
      <c r="B169" s="101">
        <v>5.1159136622347555E-3</v>
      </c>
      <c r="C169" s="101">
        <v>5.6209113267618044E-3</v>
      </c>
      <c r="D169" s="101">
        <v>6.1532406405530827E-3</v>
      </c>
      <c r="E169" s="101">
        <v>6.0867783415045843E-3</v>
      </c>
      <c r="F169" s="101">
        <v>1.2670928232268498E-2</v>
      </c>
      <c r="G169" s="101">
        <v>1.0990773650800374E-2</v>
      </c>
      <c r="H169" s="101">
        <v>1.3232495219325756E-2</v>
      </c>
      <c r="I169" s="101">
        <v>1.1070886272955287E-2</v>
      </c>
      <c r="J169" s="101">
        <v>1.314258049686233E-2</v>
      </c>
      <c r="K169" s="101">
        <v>1.4693038769412189E-2</v>
      </c>
      <c r="L169" s="101">
        <v>1.5591036379685959E-2</v>
      </c>
      <c r="M169" s="101">
        <v>1.8902390342738582E-2</v>
      </c>
      <c r="N169" s="101">
        <v>1.6117262039972137E-2</v>
      </c>
      <c r="O169" s="101">
        <v>1.3291978289679646E-2</v>
      </c>
      <c r="P169" s="101">
        <v>1.6498116911359342E-2</v>
      </c>
      <c r="Q169" s="101">
        <v>1.1392026306361146E-2</v>
      </c>
      <c r="R169" s="101">
        <v>1.8316375474690259E-2</v>
      </c>
      <c r="S169" s="101">
        <v>1.3342198908778259E-2</v>
      </c>
      <c r="T169" s="101">
        <v>2.0250609956102839E-2</v>
      </c>
      <c r="U169" s="101">
        <v>1.6650244130182588E-2</v>
      </c>
      <c r="V169" s="101">
        <v>1.610003133909662E-2</v>
      </c>
      <c r="W169" s="101">
        <v>1.4019982775973947E-2</v>
      </c>
      <c r="X169" s="101">
        <v>1.2176181963163947E-2</v>
      </c>
      <c r="Y169" s="101">
        <v>6.1368635627350922E-3</v>
      </c>
      <c r="DA169" s="131" t="s">
        <v>1730</v>
      </c>
    </row>
    <row r="170" spans="1:105" ht="12" customHeight="1" x14ac:dyDescent="0.25">
      <c r="A170" s="103" t="s">
        <v>52</v>
      </c>
      <c r="B170" s="104">
        <v>4.4256672379914203E-3</v>
      </c>
      <c r="C170" s="104">
        <v>5.3710372785316096E-3</v>
      </c>
      <c r="D170" s="104">
        <v>5.6348567045771012E-3</v>
      </c>
      <c r="E170" s="104">
        <v>5.6476168480288826E-3</v>
      </c>
      <c r="F170" s="104">
        <v>1.0465969692897649E-2</v>
      </c>
      <c r="G170" s="104">
        <v>9.4173390645284679E-3</v>
      </c>
      <c r="H170" s="104">
        <v>1.1560746814903437E-2</v>
      </c>
      <c r="I170" s="104">
        <v>7.9648948765339567E-3</v>
      </c>
      <c r="J170" s="104">
        <v>1.1505052948920878E-2</v>
      </c>
      <c r="K170" s="104">
        <v>1.2635668468085165E-2</v>
      </c>
      <c r="L170" s="104">
        <v>1.3618798077146948E-2</v>
      </c>
      <c r="M170" s="104">
        <v>1.5443637020936731E-2</v>
      </c>
      <c r="N170" s="104">
        <v>1.31285151157924E-2</v>
      </c>
      <c r="O170" s="104">
        <v>1.007095790796385E-2</v>
      </c>
      <c r="P170" s="104">
        <v>1.5841448691360314E-2</v>
      </c>
      <c r="Q170" s="104">
        <v>1.1344801492727345E-2</v>
      </c>
      <c r="R170" s="104">
        <v>1.802347981438818E-2</v>
      </c>
      <c r="S170" s="104">
        <v>1.2024174071116394E-2</v>
      </c>
      <c r="T170" s="104">
        <v>2.1644196200819914E-2</v>
      </c>
      <c r="U170" s="104">
        <v>1.7723087793974423E-2</v>
      </c>
      <c r="V170" s="104">
        <v>1.9596821931416639E-2</v>
      </c>
      <c r="W170" s="104">
        <v>1.4067100909042077E-2</v>
      </c>
      <c r="X170" s="104">
        <v>1.3659271565210393E-2</v>
      </c>
      <c r="Y170" s="104">
        <v>8.4585896178887357E-3</v>
      </c>
      <c r="DA170" s="132" t="s">
        <v>1731</v>
      </c>
    </row>
    <row r="171" spans="1:105" ht="12" customHeight="1" x14ac:dyDescent="0.25">
      <c r="A171" s="106" t="s">
        <v>122</v>
      </c>
      <c r="B171" s="101">
        <v>22.154784725210654</v>
      </c>
      <c r="C171" s="101">
        <v>22.528504647841128</v>
      </c>
      <c r="D171" s="101">
        <v>25.159690141793931</v>
      </c>
      <c r="E171" s="101">
        <v>25.010125626051103</v>
      </c>
      <c r="F171" s="101">
        <v>26.653545830492231</v>
      </c>
      <c r="G171" s="101">
        <v>26.203108485813221</v>
      </c>
      <c r="H171" s="101">
        <v>24.320550149113302</v>
      </c>
      <c r="I171" s="101">
        <v>25.016864922458396</v>
      </c>
      <c r="J171" s="101">
        <v>21.868725006997558</v>
      </c>
      <c r="K171" s="101">
        <v>19.320230821329591</v>
      </c>
      <c r="L171" s="101">
        <v>18.87509883295423</v>
      </c>
      <c r="M171" s="101">
        <v>17.724080551882913</v>
      </c>
      <c r="N171" s="101">
        <v>15.257297953464388</v>
      </c>
      <c r="O171" s="101">
        <v>13.006713730455118</v>
      </c>
      <c r="P171" s="101">
        <v>10.255959791908243</v>
      </c>
      <c r="Q171" s="101">
        <v>9.0771691878692486</v>
      </c>
      <c r="R171" s="101">
        <v>7.7327859834529775</v>
      </c>
      <c r="S171" s="101">
        <v>7.4129752242529152</v>
      </c>
      <c r="T171" s="101">
        <v>6.3019683978209677</v>
      </c>
      <c r="U171" s="101">
        <v>4.9070494464511976</v>
      </c>
      <c r="V171" s="101">
        <v>4.2151945087399465</v>
      </c>
      <c r="W171" s="101">
        <v>3.633251594694328</v>
      </c>
      <c r="X171" s="101">
        <v>4.4764962802870736</v>
      </c>
      <c r="Y171" s="101">
        <v>4.497948573156938</v>
      </c>
      <c r="DA171" s="131" t="s">
        <v>1732</v>
      </c>
    </row>
    <row r="172" spans="1:105" ht="12" customHeight="1" x14ac:dyDescent="0.25">
      <c r="A172" s="107" t="s">
        <v>121</v>
      </c>
      <c r="B172" s="104">
        <v>3.5550971250324022</v>
      </c>
      <c r="C172" s="104">
        <v>4.7690627221610917</v>
      </c>
      <c r="D172" s="104">
        <v>6.8680456054387538</v>
      </c>
      <c r="E172" s="104">
        <v>10.243779057176134</v>
      </c>
      <c r="F172" s="104">
        <v>11.262733875335215</v>
      </c>
      <c r="G172" s="104">
        <v>12.799890991829862</v>
      </c>
      <c r="H172" s="104">
        <v>14.007505856149061</v>
      </c>
      <c r="I172" s="104">
        <v>17.043322349903718</v>
      </c>
      <c r="J172" s="104">
        <v>15.878671579178611</v>
      </c>
      <c r="K172" s="104">
        <v>17.911592089914819</v>
      </c>
      <c r="L172" s="104">
        <v>17.99853585310823</v>
      </c>
      <c r="M172" s="104">
        <v>20.699430030801416</v>
      </c>
      <c r="N172" s="104">
        <v>20.124452131864253</v>
      </c>
      <c r="O172" s="104">
        <v>20.194516331617024</v>
      </c>
      <c r="P172" s="104">
        <v>17.990133199694469</v>
      </c>
      <c r="Q172" s="104">
        <v>18.526855631362757</v>
      </c>
      <c r="R172" s="104">
        <v>18.458223545434478</v>
      </c>
      <c r="S172" s="104">
        <v>19.149885893003425</v>
      </c>
      <c r="T172" s="104">
        <v>18.49275685962477</v>
      </c>
      <c r="U172" s="104">
        <v>15.747852630727015</v>
      </c>
      <c r="V172" s="104">
        <v>13.55582696076883</v>
      </c>
      <c r="W172" s="104">
        <v>13.699090241444434</v>
      </c>
      <c r="X172" s="104">
        <v>13.90267860785676</v>
      </c>
      <c r="Y172" s="104">
        <v>11.310975631186075</v>
      </c>
      <c r="DA172" s="132" t="s">
        <v>1733</v>
      </c>
    </row>
    <row r="173" spans="1:105" ht="12" customHeight="1" x14ac:dyDescent="0.25">
      <c r="A173" s="108" t="s">
        <v>53</v>
      </c>
      <c r="B173" s="98">
        <v>1.7993537115860139</v>
      </c>
      <c r="C173" s="98">
        <v>2.2927728304981381</v>
      </c>
      <c r="D173" s="98">
        <v>3.3764478001578961</v>
      </c>
      <c r="E173" s="98">
        <v>5.0154327456563932</v>
      </c>
      <c r="F173" s="98">
        <v>5.8392469166633347</v>
      </c>
      <c r="G173" s="98">
        <v>6.5275500236025126</v>
      </c>
      <c r="H173" s="98">
        <v>7.0695813544069654</v>
      </c>
      <c r="I173" s="98">
        <v>9.4715729841117451</v>
      </c>
      <c r="J173" s="98">
        <v>8.020587106623001</v>
      </c>
      <c r="K173" s="98">
        <v>9.1539596368841014</v>
      </c>
      <c r="L173" s="98">
        <v>9.1227584930705703</v>
      </c>
      <c r="M173" s="98">
        <v>10.898515946239341</v>
      </c>
      <c r="N173" s="98">
        <v>10.606989094509208</v>
      </c>
      <c r="O173" s="98">
        <v>11.04457690536146</v>
      </c>
      <c r="P173" s="98">
        <v>8.7534170578788792</v>
      </c>
      <c r="Q173" s="98">
        <v>8.9612479850539799</v>
      </c>
      <c r="R173" s="98">
        <v>9.0154487713032125</v>
      </c>
      <c r="S173" s="98">
        <v>9.8686239959789219</v>
      </c>
      <c r="T173" s="98">
        <v>8.7499133429197666</v>
      </c>
      <c r="U173" s="98">
        <v>7.4675468954805915</v>
      </c>
      <c r="V173" s="98">
        <v>5.8859387195309258</v>
      </c>
      <c r="W173" s="98">
        <v>6.6269775505731676</v>
      </c>
      <c r="X173" s="98">
        <v>6.3348242421864818</v>
      </c>
      <c r="Y173" s="98">
        <v>4.5736959816537706</v>
      </c>
      <c r="DA173" s="63" t="s">
        <v>1734</v>
      </c>
    </row>
    <row r="174" spans="1:105" ht="12" customHeight="1" x14ac:dyDescent="0.25">
      <c r="A174" s="115" t="s">
        <v>52</v>
      </c>
      <c r="B174" s="33">
        <v>1.7557434134463885</v>
      </c>
      <c r="C174" s="33">
        <v>2.4762898916629541</v>
      </c>
      <c r="D174" s="33">
        <v>3.4915978052808581</v>
      </c>
      <c r="E174" s="33">
        <v>5.2283463115197399</v>
      </c>
      <c r="F174" s="33">
        <v>5.4234869586718792</v>
      </c>
      <c r="G174" s="33">
        <v>6.2723409682273497</v>
      </c>
      <c r="H174" s="33">
        <v>6.9379245017420956</v>
      </c>
      <c r="I174" s="33">
        <v>7.5717493657919723</v>
      </c>
      <c r="J174" s="33">
        <v>7.8580844725556114</v>
      </c>
      <c r="K174" s="33">
        <v>8.7576324530307179</v>
      </c>
      <c r="L174" s="33">
        <v>8.8757773600376595</v>
      </c>
      <c r="M174" s="33">
        <v>9.8009140845620735</v>
      </c>
      <c r="N174" s="33">
        <v>9.5174630373550428</v>
      </c>
      <c r="O174" s="33">
        <v>9.1499394262555658</v>
      </c>
      <c r="P174" s="33">
        <v>9.2367161418155881</v>
      </c>
      <c r="Q174" s="33">
        <v>9.5656076463087754</v>
      </c>
      <c r="R174" s="33">
        <v>9.4427747741312675</v>
      </c>
      <c r="S174" s="33">
        <v>9.2812618970245033</v>
      </c>
      <c r="T174" s="33">
        <v>9.7428435167050047</v>
      </c>
      <c r="U174" s="33">
        <v>8.280305735246424</v>
      </c>
      <c r="V174" s="33">
        <v>7.6698882412379037</v>
      </c>
      <c r="W174" s="33">
        <v>7.0721126908712666</v>
      </c>
      <c r="X174" s="33">
        <v>7.5678543656702795</v>
      </c>
      <c r="Y174" s="33">
        <v>6.7372796495323044</v>
      </c>
      <c r="DA174" s="60" t="s">
        <v>1735</v>
      </c>
    </row>
    <row r="175" spans="1:105" ht="12" customHeight="1" x14ac:dyDescent="0.25">
      <c r="A175" s="121" t="s">
        <v>54</v>
      </c>
      <c r="B175" s="122">
        <v>12.174153290247656</v>
      </c>
      <c r="C175" s="122">
        <v>13.32335841247682</v>
      </c>
      <c r="D175" s="122">
        <v>15.01287960099261</v>
      </c>
      <c r="E175" s="122">
        <v>16.573376596712318</v>
      </c>
      <c r="F175" s="122">
        <v>17.899553958634225</v>
      </c>
      <c r="G175" s="122">
        <v>18.764760259522468</v>
      </c>
      <c r="H175" s="122">
        <v>18.356982715283387</v>
      </c>
      <c r="I175" s="122">
        <v>17.327472719587753</v>
      </c>
      <c r="J175" s="122">
        <v>16.073271878291113</v>
      </c>
      <c r="K175" s="122">
        <v>15.675394046989485</v>
      </c>
      <c r="L175" s="122">
        <v>15.598083296531511</v>
      </c>
      <c r="M175" s="122">
        <v>13.898977876186299</v>
      </c>
      <c r="N175" s="122">
        <v>13.579242336549036</v>
      </c>
      <c r="O175" s="122">
        <v>12.973976674054247</v>
      </c>
      <c r="P175" s="122">
        <v>11.846357901493608</v>
      </c>
      <c r="Q175" s="122">
        <v>10.831996958730034</v>
      </c>
      <c r="R175" s="122">
        <v>9.8460639756812025</v>
      </c>
      <c r="S175" s="122">
        <v>9.8890154914973465</v>
      </c>
      <c r="T175" s="122">
        <v>8.493102871261403</v>
      </c>
      <c r="U175" s="122">
        <v>7.380766674482965</v>
      </c>
      <c r="V175" s="122">
        <v>6.3520723921818432</v>
      </c>
      <c r="W175" s="122">
        <v>6.0797235738373239</v>
      </c>
      <c r="X175" s="122">
        <v>6.7040285318648785</v>
      </c>
      <c r="Y175" s="122">
        <v>5.8196183417333049</v>
      </c>
      <c r="DA175" s="130" t="s">
        <v>1736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1737</v>
      </c>
    </row>
    <row r="177" spans="1:105" ht="12" customHeight="1" x14ac:dyDescent="0.25">
      <c r="A177" s="109" t="s">
        <v>120</v>
      </c>
      <c r="B177" s="33">
        <v>12.174153290247656</v>
      </c>
      <c r="C177" s="33">
        <v>13.32335841247682</v>
      </c>
      <c r="D177" s="33">
        <v>15.01287960099261</v>
      </c>
      <c r="E177" s="33">
        <v>16.573376596712318</v>
      </c>
      <c r="F177" s="33">
        <v>17.899553958634225</v>
      </c>
      <c r="G177" s="33">
        <v>18.764760259522468</v>
      </c>
      <c r="H177" s="33">
        <v>18.356982715283387</v>
      </c>
      <c r="I177" s="33">
        <v>17.327472719587753</v>
      </c>
      <c r="J177" s="33">
        <v>16.073271878291113</v>
      </c>
      <c r="K177" s="33">
        <v>15.675394046989485</v>
      </c>
      <c r="L177" s="33">
        <v>15.598083296531511</v>
      </c>
      <c r="M177" s="33">
        <v>13.898977876186299</v>
      </c>
      <c r="N177" s="33">
        <v>13.579242336549036</v>
      </c>
      <c r="O177" s="33">
        <v>12.973976674054247</v>
      </c>
      <c r="P177" s="33">
        <v>11.846357901493608</v>
      </c>
      <c r="Q177" s="33">
        <v>10.831996958730034</v>
      </c>
      <c r="R177" s="33">
        <v>9.8460639756812025</v>
      </c>
      <c r="S177" s="33">
        <v>9.8890154914973465</v>
      </c>
      <c r="T177" s="33">
        <v>8.493102871261403</v>
      </c>
      <c r="U177" s="33">
        <v>7.380766674482965</v>
      </c>
      <c r="V177" s="33">
        <v>6.3520723921818432</v>
      </c>
      <c r="W177" s="33">
        <v>6.0797235738373239</v>
      </c>
      <c r="X177" s="33">
        <v>6.7040285318648785</v>
      </c>
      <c r="Y177" s="33">
        <v>5.8196183417333049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804.11008082378908</v>
      </c>
      <c r="C3" s="117">
        <f t="shared" si="0"/>
        <v>781.72188931531093</v>
      </c>
      <c r="D3" s="117">
        <f t="shared" si="0"/>
        <v>664.21833898331386</v>
      </c>
      <c r="E3" s="117">
        <f t="shared" si="0"/>
        <v>672.30887220930401</v>
      </c>
      <c r="F3" s="117">
        <f t="shared" si="0"/>
        <v>577.56462834677507</v>
      </c>
      <c r="G3" s="117">
        <f t="shared" si="0"/>
        <v>581.47201995077467</v>
      </c>
      <c r="H3" s="117">
        <f t="shared" si="0"/>
        <v>644.79068745278062</v>
      </c>
      <c r="I3" s="117">
        <f t="shared" si="0"/>
        <v>687.49044690776327</v>
      </c>
      <c r="J3" s="117">
        <f t="shared" si="0"/>
        <v>643.72101786587803</v>
      </c>
      <c r="K3" s="117">
        <f t="shared" si="0"/>
        <v>649.33072728944285</v>
      </c>
      <c r="L3" s="117">
        <f t="shared" si="0"/>
        <v>939.21187909279763</v>
      </c>
      <c r="M3" s="117">
        <f t="shared" si="0"/>
        <v>859.37746012672244</v>
      </c>
      <c r="N3" s="117">
        <f t="shared" si="0"/>
        <v>757.65070846138804</v>
      </c>
      <c r="O3" s="117">
        <f t="shared" si="0"/>
        <v>698.19424048899214</v>
      </c>
      <c r="P3" s="117">
        <f t="shared" si="0"/>
        <v>583.6873728050175</v>
      </c>
      <c r="Q3" s="117">
        <f t="shared" si="0"/>
        <v>597.71549814576201</v>
      </c>
      <c r="R3" s="117">
        <f t="shared" ref="R3:V3" si="1">R4+R7+R9+R19</f>
        <v>526.67533306604173</v>
      </c>
      <c r="S3" s="117">
        <f t="shared" si="1"/>
        <v>508.13109702845458</v>
      </c>
      <c r="T3" s="117">
        <f t="shared" si="1"/>
        <v>495.23439012054212</v>
      </c>
      <c r="U3" s="117">
        <f t="shared" si="1"/>
        <v>359.16632002513921</v>
      </c>
      <c r="V3" s="117">
        <f t="shared" si="1"/>
        <v>324.54318525179133</v>
      </c>
      <c r="W3" s="117">
        <f t="shared" ref="W3:Y3" si="2">W4+W7+W9+W19</f>
        <v>351.7145099981455</v>
      </c>
      <c r="X3" s="117">
        <f t="shared" si="2"/>
        <v>322.91973905044966</v>
      </c>
      <c r="Y3" s="117">
        <f t="shared" si="2"/>
        <v>331.52153717897761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651.20871022187885</v>
      </c>
      <c r="C4" s="122">
        <f t="shared" si="3"/>
        <v>633.99590067643931</v>
      </c>
      <c r="D4" s="122">
        <f t="shared" si="3"/>
        <v>519.76235481193532</v>
      </c>
      <c r="E4" s="122">
        <f t="shared" si="3"/>
        <v>529.25299788720235</v>
      </c>
      <c r="F4" s="122">
        <f t="shared" si="3"/>
        <v>430.25488121719104</v>
      </c>
      <c r="G4" s="122">
        <f t="shared" si="3"/>
        <v>436.32748271083858</v>
      </c>
      <c r="H4" s="122">
        <f t="shared" si="3"/>
        <v>495.40704735752405</v>
      </c>
      <c r="I4" s="122">
        <f t="shared" si="3"/>
        <v>528.08925134583956</v>
      </c>
      <c r="J4" s="122">
        <f t="shared" si="3"/>
        <v>484.43549555653703</v>
      </c>
      <c r="K4" s="122">
        <f t="shared" si="3"/>
        <v>477.29942098520354</v>
      </c>
      <c r="L4" s="122">
        <f t="shared" si="3"/>
        <v>753.76786105120743</v>
      </c>
      <c r="M4" s="122">
        <f t="shared" si="3"/>
        <v>664.04410391746944</v>
      </c>
      <c r="N4" s="122">
        <f t="shared" si="3"/>
        <v>574.65239314489759</v>
      </c>
      <c r="O4" s="122">
        <f t="shared" si="3"/>
        <v>538.42472909286437</v>
      </c>
      <c r="P4" s="122">
        <f t="shared" si="3"/>
        <v>446.0807322861429</v>
      </c>
      <c r="Q4" s="122">
        <f t="shared" si="3"/>
        <v>468.12380018110531</v>
      </c>
      <c r="R4" s="122">
        <f t="shared" ref="R4:V4" si="4">SUM(R5:R6)</f>
        <v>405.17779226328753</v>
      </c>
      <c r="S4" s="122">
        <f t="shared" si="4"/>
        <v>390.6675060946838</v>
      </c>
      <c r="T4" s="122">
        <f t="shared" si="4"/>
        <v>385.02774548251114</v>
      </c>
      <c r="U4" s="122">
        <f t="shared" si="4"/>
        <v>270.48020880455351</v>
      </c>
      <c r="V4" s="122">
        <f t="shared" si="4"/>
        <v>247.65653782307402</v>
      </c>
      <c r="W4" s="122">
        <f t="shared" ref="W4:Y4" si="5">SUM(W5:W6)</f>
        <v>276.21299881625043</v>
      </c>
      <c r="X4" s="122">
        <f t="shared" si="5"/>
        <v>241.80454789288703</v>
      </c>
      <c r="Y4" s="122">
        <f t="shared" si="5"/>
        <v>259.66532023099023</v>
      </c>
      <c r="DA4" s="130" t="s">
        <v>1741</v>
      </c>
    </row>
    <row r="5" spans="1:105" ht="12" customHeight="1" x14ac:dyDescent="0.25">
      <c r="A5" s="97" t="s">
        <v>51</v>
      </c>
      <c r="B5" s="98">
        <v>644.95477456960066</v>
      </c>
      <c r="C5" s="98">
        <v>627.98419500448847</v>
      </c>
      <c r="D5" s="98">
        <v>514.91580883166887</v>
      </c>
      <c r="E5" s="98">
        <v>524.43825925887631</v>
      </c>
      <c r="F5" s="98">
        <v>426.37486264345358</v>
      </c>
      <c r="G5" s="98">
        <v>432.43986608445033</v>
      </c>
      <c r="H5" s="98">
        <v>491.09241049204559</v>
      </c>
      <c r="I5" s="98">
        <v>523.56719880570404</v>
      </c>
      <c r="J5" s="98">
        <v>480.32662453526245</v>
      </c>
      <c r="K5" s="98">
        <v>473.30315799905742</v>
      </c>
      <c r="L5" s="98">
        <v>747.55157936675289</v>
      </c>
      <c r="M5" s="98">
        <v>658.66517572121029</v>
      </c>
      <c r="N5" s="98">
        <v>570.03785295083617</v>
      </c>
      <c r="O5" s="98">
        <v>534.130009571762</v>
      </c>
      <c r="P5" s="98">
        <v>442.53419083637107</v>
      </c>
      <c r="Q5" s="98">
        <v>464.40596876756854</v>
      </c>
      <c r="R5" s="98">
        <v>401.99879877453191</v>
      </c>
      <c r="S5" s="98">
        <v>387.6301276948289</v>
      </c>
      <c r="T5" s="98">
        <v>382.044768042219</v>
      </c>
      <c r="U5" s="98">
        <v>268.41502298511006</v>
      </c>
      <c r="V5" s="98">
        <v>245.76890036297024</v>
      </c>
      <c r="W5" s="98">
        <v>274.12716228270438</v>
      </c>
      <c r="X5" s="98">
        <v>239.95946488453592</v>
      </c>
      <c r="Y5" s="98">
        <v>257.69002323249066</v>
      </c>
      <c r="DA5" s="63" t="s">
        <v>1742</v>
      </c>
    </row>
    <row r="6" spans="1:105" ht="12" customHeight="1" x14ac:dyDescent="0.25">
      <c r="A6" s="97" t="s">
        <v>53</v>
      </c>
      <c r="B6" s="98">
        <v>6.2539356522782157</v>
      </c>
      <c r="C6" s="98">
        <v>6.0117056719508426</v>
      </c>
      <c r="D6" s="98">
        <v>4.8465459802664359</v>
      </c>
      <c r="E6" s="98">
        <v>4.8147386283259985</v>
      </c>
      <c r="F6" s="98">
        <v>3.880018573737436</v>
      </c>
      <c r="G6" s="98">
        <v>3.8876166263882777</v>
      </c>
      <c r="H6" s="98">
        <v>4.3146368654784748</v>
      </c>
      <c r="I6" s="98">
        <v>4.5220525401355518</v>
      </c>
      <c r="J6" s="98">
        <v>4.1088710212746005</v>
      </c>
      <c r="K6" s="98">
        <v>3.9962629861461125</v>
      </c>
      <c r="L6" s="98">
        <v>6.2162816844545539</v>
      </c>
      <c r="M6" s="98">
        <v>5.3789281962591291</v>
      </c>
      <c r="N6" s="98">
        <v>4.6145401940613766</v>
      </c>
      <c r="O6" s="98">
        <v>4.2947195211023095</v>
      </c>
      <c r="P6" s="98">
        <v>3.5465414497718526</v>
      </c>
      <c r="Q6" s="98">
        <v>3.7178314135367732</v>
      </c>
      <c r="R6" s="98">
        <v>3.1789934887556046</v>
      </c>
      <c r="S6" s="98">
        <v>3.0373783998548776</v>
      </c>
      <c r="T6" s="98">
        <v>2.9829774402921201</v>
      </c>
      <c r="U6" s="98">
        <v>2.0651858194434372</v>
      </c>
      <c r="V6" s="98">
        <v>1.8876374601037709</v>
      </c>
      <c r="W6" s="98">
        <v>2.0858365335460638</v>
      </c>
      <c r="X6" s="98">
        <v>1.845083008351124</v>
      </c>
      <c r="Y6" s="98">
        <v>1.9752969984995565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1.8459010570516885</v>
      </c>
      <c r="C7" s="122">
        <f t="shared" si="6"/>
        <v>1.8919201183796175</v>
      </c>
      <c r="D7" s="122">
        <f t="shared" si="6"/>
        <v>1.9329924089450485</v>
      </c>
      <c r="E7" s="122">
        <f t="shared" si="6"/>
        <v>3.4168045488431917</v>
      </c>
      <c r="F7" s="122">
        <f t="shared" si="6"/>
        <v>1.818487373975697</v>
      </c>
      <c r="G7" s="122">
        <f t="shared" si="6"/>
        <v>2.0493048609638649</v>
      </c>
      <c r="H7" s="122">
        <f t="shared" si="6"/>
        <v>3.6390446076853529</v>
      </c>
      <c r="I7" s="122">
        <f t="shared" si="6"/>
        <v>3.18877695709606</v>
      </c>
      <c r="J7" s="122">
        <f t="shared" si="6"/>
        <v>3.9042106682062787</v>
      </c>
      <c r="K7" s="122">
        <f t="shared" si="6"/>
        <v>4.5072327930664899</v>
      </c>
      <c r="L7" s="122">
        <f t="shared" si="6"/>
        <v>6.0253091143640951</v>
      </c>
      <c r="M7" s="122">
        <f t="shared" si="6"/>
        <v>7.2831616620542485</v>
      </c>
      <c r="N7" s="122">
        <f t="shared" si="6"/>
        <v>7.8262864452315668</v>
      </c>
      <c r="O7" s="122">
        <f t="shared" si="6"/>
        <v>7.669617777673805</v>
      </c>
      <c r="P7" s="122">
        <f t="shared" si="6"/>
        <v>6.8026190601533507</v>
      </c>
      <c r="Q7" s="122">
        <f t="shared" si="6"/>
        <v>5.7834282212740531</v>
      </c>
      <c r="R7" s="122">
        <f t="shared" si="6"/>
        <v>5.2258946533048363</v>
      </c>
      <c r="S7" s="122">
        <f t="shared" si="6"/>
        <v>4.4798933813618023</v>
      </c>
      <c r="T7" s="122">
        <f t="shared" si="6"/>
        <v>3.2125357946848068</v>
      </c>
      <c r="U7" s="122">
        <f t="shared" si="6"/>
        <v>2.2537182883362616</v>
      </c>
      <c r="V7" s="122">
        <f t="shared" si="6"/>
        <v>1.4319298498245139</v>
      </c>
      <c r="W7" s="122">
        <f t="shared" si="6"/>
        <v>1.0466172522536421</v>
      </c>
      <c r="X7" s="122">
        <f t="shared" si="6"/>
        <v>1.0825301953157611</v>
      </c>
      <c r="Y7" s="122">
        <f t="shared" si="6"/>
        <v>1.7893051495424466</v>
      </c>
      <c r="DA7" s="130" t="s">
        <v>1744</v>
      </c>
    </row>
    <row r="8" spans="1:105" ht="12" customHeight="1" x14ac:dyDescent="0.25">
      <c r="A8" s="97" t="s">
        <v>53</v>
      </c>
      <c r="B8" s="98">
        <v>1.8459010570516885</v>
      </c>
      <c r="C8" s="98">
        <v>1.8919201183796175</v>
      </c>
      <c r="D8" s="98">
        <v>1.9329924089450485</v>
      </c>
      <c r="E8" s="98">
        <v>3.4168045488431917</v>
      </c>
      <c r="F8" s="98">
        <v>1.818487373975697</v>
      </c>
      <c r="G8" s="98">
        <v>2.0493048609638649</v>
      </c>
      <c r="H8" s="98">
        <v>3.6390446076853529</v>
      </c>
      <c r="I8" s="98">
        <v>3.18877695709606</v>
      </c>
      <c r="J8" s="98">
        <v>3.9042106682062787</v>
      </c>
      <c r="K8" s="98">
        <v>4.5072327930664899</v>
      </c>
      <c r="L8" s="98">
        <v>6.0253091143640951</v>
      </c>
      <c r="M8" s="98">
        <v>7.2831616620542485</v>
      </c>
      <c r="N8" s="98">
        <v>7.8262864452315668</v>
      </c>
      <c r="O8" s="98">
        <v>7.669617777673805</v>
      </c>
      <c r="P8" s="98">
        <v>6.8026190601533507</v>
      </c>
      <c r="Q8" s="98">
        <v>5.7834282212740531</v>
      </c>
      <c r="R8" s="98">
        <v>5.2258946533048363</v>
      </c>
      <c r="S8" s="98">
        <v>4.4798933813618023</v>
      </c>
      <c r="T8" s="98">
        <v>3.2125357946848068</v>
      </c>
      <c r="U8" s="98">
        <v>2.2537182883362616</v>
      </c>
      <c r="V8" s="98">
        <v>1.4319298498245139</v>
      </c>
      <c r="W8" s="98">
        <v>1.0466172522536421</v>
      </c>
      <c r="X8" s="98">
        <v>1.0825301953157611</v>
      </c>
      <c r="Y8" s="98">
        <v>1.7893051495424466</v>
      </c>
      <c r="DA8" s="63" t="s">
        <v>1745</v>
      </c>
    </row>
    <row r="9" spans="1:105" ht="12" customHeight="1" x14ac:dyDescent="0.25">
      <c r="A9" s="121" t="s">
        <v>55</v>
      </c>
      <c r="B9" s="122">
        <v>109.18506462404591</v>
      </c>
      <c r="C9" s="122">
        <v>104.14484528575449</v>
      </c>
      <c r="D9" s="122">
        <v>102.21567076446654</v>
      </c>
      <c r="E9" s="122">
        <v>99.498397138449988</v>
      </c>
      <c r="F9" s="122">
        <v>104.60867299119352</v>
      </c>
      <c r="G9" s="122">
        <v>101.76650068291076</v>
      </c>
      <c r="H9" s="122">
        <v>103.9504599194473</v>
      </c>
      <c r="I9" s="122">
        <v>115.06450746308991</v>
      </c>
      <c r="J9" s="122">
        <v>114.16265892691835</v>
      </c>
      <c r="K9" s="122">
        <v>123.53564905319294</v>
      </c>
      <c r="L9" s="122">
        <v>132.22669025331871</v>
      </c>
      <c r="M9" s="122">
        <v>144.13269078392068</v>
      </c>
      <c r="N9" s="122">
        <v>132.16702213905251</v>
      </c>
      <c r="O9" s="122">
        <v>114.05631734450608</v>
      </c>
      <c r="P9" s="122">
        <v>97.128384049247259</v>
      </c>
      <c r="Q9" s="122">
        <v>93.185051354630275</v>
      </c>
      <c r="R9" s="122">
        <v>89.030773669658245</v>
      </c>
      <c r="S9" s="122">
        <v>86.119703530479569</v>
      </c>
      <c r="T9" s="122">
        <v>83.945915322133771</v>
      </c>
      <c r="U9" s="122">
        <v>67.085059187533261</v>
      </c>
      <c r="V9" s="122">
        <v>58.750038685585572</v>
      </c>
      <c r="W9" s="122">
        <v>57.731161448725601</v>
      </c>
      <c r="X9" s="122">
        <v>61.257127559438601</v>
      </c>
      <c r="Y9" s="122">
        <v>52.984299997163646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19.282088855245192</v>
      </c>
      <c r="C11" s="98">
        <v>16.999247030406291</v>
      </c>
      <c r="D11" s="98">
        <v>14.935258536500342</v>
      </c>
      <c r="E11" s="98">
        <v>11.743230992926225</v>
      </c>
      <c r="F11" s="98">
        <v>15.32792855771096</v>
      </c>
      <c r="G11" s="98">
        <v>12.352742051457199</v>
      </c>
      <c r="H11" s="98">
        <v>11.993702975338145</v>
      </c>
      <c r="I11" s="98">
        <v>9.4933210395851777</v>
      </c>
      <c r="J11" s="98">
        <v>11.010538928825769</v>
      </c>
      <c r="K11" s="98">
        <v>11.543077403878549</v>
      </c>
      <c r="L11" s="98">
        <v>12.497005052265639</v>
      </c>
      <c r="M11" s="98">
        <v>13.588390630421854</v>
      </c>
      <c r="N11" s="98">
        <v>11.441897680623841</v>
      </c>
      <c r="O11" s="98">
        <v>8.999909517897688</v>
      </c>
      <c r="P11" s="98">
        <v>9.3631400181251188</v>
      </c>
      <c r="Q11" s="98">
        <v>7.530238820938064</v>
      </c>
      <c r="R11" s="98">
        <v>9.214528065381586</v>
      </c>
      <c r="S11" s="98">
        <v>6.9427856354845332</v>
      </c>
      <c r="T11" s="98">
        <v>9.5851065871262335</v>
      </c>
      <c r="U11" s="98">
        <v>7.4152236113865584</v>
      </c>
      <c r="V11" s="98">
        <v>7.2131076757079828</v>
      </c>
      <c r="W11" s="98">
        <v>5.8514025918794754</v>
      </c>
      <c r="X11" s="98">
        <v>5.7204454561156606</v>
      </c>
      <c r="Y11" s="98">
        <v>3.3174432787254258</v>
      </c>
      <c r="DA11" s="63" t="s">
        <v>1748</v>
      </c>
    </row>
    <row r="12" spans="1:105" ht="12" customHeight="1" x14ac:dyDescent="0.25">
      <c r="A12" s="97" t="s">
        <v>123</v>
      </c>
      <c r="B12" s="98">
        <v>3.5212846018362595E-2</v>
      </c>
      <c r="C12" s="98">
        <v>3.5344951984269096E-2</v>
      </c>
      <c r="D12" s="98">
        <v>3.3730224228255459E-2</v>
      </c>
      <c r="E12" s="98">
        <v>3.0119183686189391E-2</v>
      </c>
      <c r="F12" s="98">
        <v>5.6096440098962606E-2</v>
      </c>
      <c r="G12" s="98">
        <v>4.8542156611976917E-2</v>
      </c>
      <c r="H12" s="98">
        <v>6.4728271165213708E-2</v>
      </c>
      <c r="I12" s="98">
        <v>4.9475083053844009E-2</v>
      </c>
      <c r="J12" s="98">
        <v>7.4238752598724783E-2</v>
      </c>
      <c r="K12" s="98">
        <v>8.96517563724267E-2</v>
      </c>
      <c r="L12" s="98">
        <v>9.8785054203393841E-2</v>
      </c>
      <c r="M12" s="98">
        <v>0.12007473727292739</v>
      </c>
      <c r="N12" s="98">
        <v>0.10242178818244208</v>
      </c>
      <c r="O12" s="98">
        <v>8.1770542830822204E-2</v>
      </c>
      <c r="P12" s="98">
        <v>0.11095897507834626</v>
      </c>
      <c r="Q12" s="98">
        <v>7.7717665819130671E-2</v>
      </c>
      <c r="R12" s="98">
        <v>0.11994127882513042</v>
      </c>
      <c r="S12" s="98">
        <v>8.3043650329858304E-2</v>
      </c>
      <c r="T12" s="98">
        <v>0.13784575371539085</v>
      </c>
      <c r="U12" s="98">
        <v>0.10938715779572107</v>
      </c>
      <c r="V12" s="98">
        <v>0.11475981253552173</v>
      </c>
      <c r="W12" s="98">
        <v>8.9133425101946856E-2</v>
      </c>
      <c r="X12" s="98">
        <v>8.3371018114957257E-2</v>
      </c>
      <c r="Y12" s="98">
        <v>4.6827520021286678E-2</v>
      </c>
      <c r="DA12" s="63" t="s">
        <v>1749</v>
      </c>
    </row>
    <row r="13" spans="1:105" ht="12" customHeight="1" x14ac:dyDescent="0.25">
      <c r="A13" s="100" t="s">
        <v>50</v>
      </c>
      <c r="B13" s="101">
        <v>1.5379300248104747E-2</v>
      </c>
      <c r="C13" s="101">
        <v>1.4672904487993133E-2</v>
      </c>
      <c r="D13" s="101">
        <v>1.4406468352781775E-2</v>
      </c>
      <c r="E13" s="101">
        <v>1.2821605546081456E-2</v>
      </c>
      <c r="F13" s="101">
        <v>2.5611666419064684E-2</v>
      </c>
      <c r="G13" s="101">
        <v>2.1765271672473979E-2</v>
      </c>
      <c r="H13" s="101">
        <v>2.8798916543226243E-2</v>
      </c>
      <c r="I13" s="101">
        <v>2.4421016711839317E-2</v>
      </c>
      <c r="J13" s="101">
        <v>3.3083610286651056E-2</v>
      </c>
      <c r="K13" s="101">
        <v>4.0447103327458031E-2</v>
      </c>
      <c r="L13" s="101">
        <v>4.4259912290064471E-2</v>
      </c>
      <c r="M13" s="101">
        <v>5.5980744178019189E-2</v>
      </c>
      <c r="N13" s="101">
        <v>4.7949404185434821E-2</v>
      </c>
      <c r="O13" s="101">
        <v>3.9852971963678166E-2</v>
      </c>
      <c r="P13" s="101">
        <v>4.8320202289339864E-2</v>
      </c>
      <c r="Q13" s="101">
        <v>3.3242224674960831E-2</v>
      </c>
      <c r="R13" s="101">
        <v>5.2679678045056529E-2</v>
      </c>
      <c r="S13" s="101">
        <v>3.8509964847901881E-2</v>
      </c>
      <c r="T13" s="101">
        <v>5.9108274329330156E-2</v>
      </c>
      <c r="U13" s="101">
        <v>4.7330021420958275E-2</v>
      </c>
      <c r="V13" s="101">
        <v>4.6240085287415487E-2</v>
      </c>
      <c r="W13" s="101">
        <v>4.0261008326711797E-2</v>
      </c>
      <c r="X13" s="101">
        <v>3.5605450181376209E-2</v>
      </c>
      <c r="Y13" s="101">
        <v>1.7733513387523752E-2</v>
      </c>
      <c r="DA13" s="131" t="s">
        <v>1750</v>
      </c>
    </row>
    <row r="14" spans="1:105" ht="12" customHeight="1" x14ac:dyDescent="0.25">
      <c r="A14" s="103" t="s">
        <v>52</v>
      </c>
      <c r="B14" s="104">
        <v>1.9833545770257845E-2</v>
      </c>
      <c r="C14" s="104">
        <v>2.0672047496275967E-2</v>
      </c>
      <c r="D14" s="104">
        <v>1.9323755875473685E-2</v>
      </c>
      <c r="E14" s="104">
        <v>1.7297578140107937E-2</v>
      </c>
      <c r="F14" s="104">
        <v>3.0484773679897922E-2</v>
      </c>
      <c r="G14" s="104">
        <v>2.6776884939502942E-2</v>
      </c>
      <c r="H14" s="104">
        <v>3.5929354621987472E-2</v>
      </c>
      <c r="I14" s="104">
        <v>2.5054066342004692E-2</v>
      </c>
      <c r="J14" s="104">
        <v>4.115514231207372E-2</v>
      </c>
      <c r="K14" s="104">
        <v>4.9204653044968662E-2</v>
      </c>
      <c r="L14" s="104">
        <v>5.452514191332937E-2</v>
      </c>
      <c r="M14" s="104">
        <v>6.4093993094908208E-2</v>
      </c>
      <c r="N14" s="104">
        <v>5.4472383997007254E-2</v>
      </c>
      <c r="O14" s="104">
        <v>4.1917570867144038E-2</v>
      </c>
      <c r="P14" s="104">
        <v>6.2638772789006397E-2</v>
      </c>
      <c r="Q14" s="104">
        <v>4.447544114416984E-2</v>
      </c>
      <c r="R14" s="104">
        <v>6.7261600780073885E-2</v>
      </c>
      <c r="S14" s="104">
        <v>4.4533685481956416E-2</v>
      </c>
      <c r="T14" s="104">
        <v>7.8737479386060696E-2</v>
      </c>
      <c r="U14" s="104">
        <v>6.2057136374762796E-2</v>
      </c>
      <c r="V14" s="104">
        <v>6.8519727248106232E-2</v>
      </c>
      <c r="W14" s="104">
        <v>4.8872416775235066E-2</v>
      </c>
      <c r="X14" s="104">
        <v>4.7765567933581055E-2</v>
      </c>
      <c r="Y14" s="104">
        <v>2.9094006633762923E-2</v>
      </c>
      <c r="DA14" s="132" t="s">
        <v>1751</v>
      </c>
    </row>
    <row r="15" spans="1:105" ht="12" customHeight="1" x14ac:dyDescent="0.25">
      <c r="A15" s="106" t="s">
        <v>122</v>
      </c>
      <c r="B15" s="101">
        <v>75.777775005074147</v>
      </c>
      <c r="C15" s="101">
        <v>71.309575923830636</v>
      </c>
      <c r="D15" s="101">
        <v>69.260351495872968</v>
      </c>
      <c r="E15" s="101">
        <v>63.631159229659467</v>
      </c>
      <c r="F15" s="101">
        <v>63.459781397946216</v>
      </c>
      <c r="G15" s="101">
        <v>59.4639389015326</v>
      </c>
      <c r="H15" s="101">
        <v>55.602881648630593</v>
      </c>
      <c r="I15" s="101">
        <v>58.424038387718923</v>
      </c>
      <c r="J15" s="101">
        <v>54.790196205127621</v>
      </c>
      <c r="K15" s="101">
        <v>52.354320690135992</v>
      </c>
      <c r="L15" s="101">
        <v>56.148598210090846</v>
      </c>
      <c r="M15" s="101">
        <v>55.258164805741949</v>
      </c>
      <c r="N15" s="101">
        <v>48.375373252968856</v>
      </c>
      <c r="O15" s="101">
        <v>39.314034692376389</v>
      </c>
      <c r="P15" s="101">
        <v>30.003229204393794</v>
      </c>
      <c r="Q15" s="101">
        <v>26.178219970999162</v>
      </c>
      <c r="R15" s="101">
        <v>21.628034208214405</v>
      </c>
      <c r="S15" s="101">
        <v>20.275947322360263</v>
      </c>
      <c r="T15" s="101">
        <v>16.817521927943897</v>
      </c>
      <c r="U15" s="101">
        <v>12.617490413474993</v>
      </c>
      <c r="V15" s="101">
        <v>10.553970075901745</v>
      </c>
      <c r="W15" s="101">
        <v>9.4643794038200628</v>
      </c>
      <c r="X15" s="101">
        <v>12.345201139392483</v>
      </c>
      <c r="Y15" s="101">
        <v>13.611225690597911</v>
      </c>
      <c r="DA15" s="131" t="s">
        <v>1752</v>
      </c>
    </row>
    <row r="16" spans="1:105" ht="12" customHeight="1" x14ac:dyDescent="0.25">
      <c r="A16" s="107" t="s">
        <v>121</v>
      </c>
      <c r="B16" s="104">
        <v>14.089987917708207</v>
      </c>
      <c r="C16" s="104">
        <v>15.80067737953329</v>
      </c>
      <c r="D16" s="104">
        <v>17.986330507864974</v>
      </c>
      <c r="E16" s="104">
        <v>24.0938877321781</v>
      </c>
      <c r="F16" s="104">
        <v>25.764866595437383</v>
      </c>
      <c r="G16" s="104">
        <v>29.901277573308992</v>
      </c>
      <c r="H16" s="104">
        <v>36.289147024313344</v>
      </c>
      <c r="I16" s="104">
        <v>47.097672952731969</v>
      </c>
      <c r="J16" s="104">
        <v>48.287685040366242</v>
      </c>
      <c r="K16" s="104">
        <v>59.548599202805974</v>
      </c>
      <c r="L16" s="104">
        <v>63.482301936758837</v>
      </c>
      <c r="M16" s="104">
        <v>75.166060610483967</v>
      </c>
      <c r="N16" s="104">
        <v>72.247329417277356</v>
      </c>
      <c r="O16" s="104">
        <v>65.660602591401187</v>
      </c>
      <c r="P16" s="104">
        <v>57.65105585165</v>
      </c>
      <c r="Q16" s="104">
        <v>59.398874896873927</v>
      </c>
      <c r="R16" s="104">
        <v>58.068270117237127</v>
      </c>
      <c r="S16" s="104">
        <v>58.81792692230492</v>
      </c>
      <c r="T16" s="104">
        <v>57.405441053348241</v>
      </c>
      <c r="U16" s="104">
        <v>46.94295800487599</v>
      </c>
      <c r="V16" s="104">
        <v>40.868201121440322</v>
      </c>
      <c r="W16" s="104">
        <v>42.326246027924114</v>
      </c>
      <c r="X16" s="104">
        <v>43.108109945815499</v>
      </c>
      <c r="Y16" s="104">
        <v>36.008803507819025</v>
      </c>
      <c r="DA16" s="132" t="s">
        <v>1753</v>
      </c>
    </row>
    <row r="17" spans="1:105" ht="12" customHeight="1" x14ac:dyDescent="0.25">
      <c r="A17" s="108" t="s">
        <v>53</v>
      </c>
      <c r="B17" s="98">
        <v>6.1544109344232334</v>
      </c>
      <c r="C17" s="98">
        <v>6.552376795799006</v>
      </c>
      <c r="D17" s="98">
        <v>7.6843793694659643</v>
      </c>
      <c r="E17" s="98">
        <v>10.282042425778618</v>
      </c>
      <c r="F17" s="98">
        <v>11.743579468516252</v>
      </c>
      <c r="G17" s="98">
        <v>13.397154472081109</v>
      </c>
      <c r="H17" s="98">
        <v>16.092281011756143</v>
      </c>
      <c r="I17" s="98">
        <v>23.306824995812857</v>
      </c>
      <c r="J17" s="98">
        <v>21.464284200995909</v>
      </c>
      <c r="K17" s="98">
        <v>26.851211280448471</v>
      </c>
      <c r="L17" s="98">
        <v>28.387579243196143</v>
      </c>
      <c r="M17" s="98">
        <v>35.13398336229038</v>
      </c>
      <c r="N17" s="98">
        <v>33.861383908252321</v>
      </c>
      <c r="O17" s="98">
        <v>32.160476356201194</v>
      </c>
      <c r="P17" s="98">
        <v>24.846862018992617</v>
      </c>
      <c r="Q17" s="98">
        <v>25.543679696705809</v>
      </c>
      <c r="R17" s="98">
        <v>25.370510667607185</v>
      </c>
      <c r="S17" s="98">
        <v>27.422795776051672</v>
      </c>
      <c r="T17" s="98">
        <v>24.500095571575091</v>
      </c>
      <c r="U17" s="98">
        <v>20.198178064631744</v>
      </c>
      <c r="V17" s="98">
        <v>16.073250308424601</v>
      </c>
      <c r="W17" s="98">
        <v>18.818470020511619</v>
      </c>
      <c r="X17" s="98">
        <v>18.076516635410194</v>
      </c>
      <c r="Y17" s="98">
        <v>13.397419921925366</v>
      </c>
      <c r="DA17" s="63" t="s">
        <v>1754</v>
      </c>
    </row>
    <row r="18" spans="1:105" ht="12" customHeight="1" x14ac:dyDescent="0.25">
      <c r="A18" s="108" t="s">
        <v>52</v>
      </c>
      <c r="B18" s="98">
        <v>7.9355769832849727</v>
      </c>
      <c r="C18" s="98">
        <v>9.2483005837342844</v>
      </c>
      <c r="D18" s="98">
        <v>10.30195113839901</v>
      </c>
      <c r="E18" s="98">
        <v>13.811845306399482</v>
      </c>
      <c r="F18" s="98">
        <v>14.021287126921129</v>
      </c>
      <c r="G18" s="98">
        <v>16.504123101227883</v>
      </c>
      <c r="H18" s="98">
        <v>20.196866012557201</v>
      </c>
      <c r="I18" s="98">
        <v>23.790847956919116</v>
      </c>
      <c r="J18" s="98">
        <v>26.823400839370336</v>
      </c>
      <c r="K18" s="98">
        <v>32.6973879223575</v>
      </c>
      <c r="L18" s="98">
        <v>35.094722693562694</v>
      </c>
      <c r="M18" s="98">
        <v>40.032077248193588</v>
      </c>
      <c r="N18" s="98">
        <v>38.385945509025035</v>
      </c>
      <c r="O18" s="98">
        <v>33.500126235199986</v>
      </c>
      <c r="P18" s="98">
        <v>32.804193832657383</v>
      </c>
      <c r="Q18" s="98">
        <v>33.855195200168119</v>
      </c>
      <c r="R18" s="98">
        <v>32.697759449629942</v>
      </c>
      <c r="S18" s="98">
        <v>31.395131146253249</v>
      </c>
      <c r="T18" s="98">
        <v>32.905345481773153</v>
      </c>
      <c r="U18" s="98">
        <v>26.744779940244246</v>
      </c>
      <c r="V18" s="98">
        <v>24.794950813015724</v>
      </c>
      <c r="W18" s="98">
        <v>23.507776007412495</v>
      </c>
      <c r="X18" s="98">
        <v>25.031593310405306</v>
      </c>
      <c r="Y18" s="98">
        <v>22.611383585893659</v>
      </c>
      <c r="DA18" s="63" t="s">
        <v>1755</v>
      </c>
    </row>
    <row r="19" spans="1:105" ht="12" customHeight="1" x14ac:dyDescent="0.25">
      <c r="A19" s="121" t="s">
        <v>54</v>
      </c>
      <c r="B19" s="122">
        <v>41.870404920812589</v>
      </c>
      <c r="C19" s="122">
        <v>41.68922323473749</v>
      </c>
      <c r="D19" s="122">
        <v>40.307320997966954</v>
      </c>
      <c r="E19" s="122">
        <v>40.140672634808539</v>
      </c>
      <c r="F19" s="122">
        <v>40.882586764414818</v>
      </c>
      <c r="G19" s="122">
        <v>41.328731696061432</v>
      </c>
      <c r="H19" s="122">
        <v>41.79413556812397</v>
      </c>
      <c r="I19" s="122">
        <v>41.147911141737694</v>
      </c>
      <c r="J19" s="122">
        <v>41.218652714216354</v>
      </c>
      <c r="K19" s="122">
        <v>43.988424457979932</v>
      </c>
      <c r="L19" s="122">
        <v>47.192018673907441</v>
      </c>
      <c r="M19" s="122">
        <v>43.917503763278113</v>
      </c>
      <c r="N19" s="122">
        <v>43.00500673220639</v>
      </c>
      <c r="O19" s="122">
        <v>38.043576273947906</v>
      </c>
      <c r="P19" s="122">
        <v>33.675637409473957</v>
      </c>
      <c r="Q19" s="122">
        <v>30.62321838875231</v>
      </c>
      <c r="R19" s="122">
        <v>27.240872479791108</v>
      </c>
      <c r="S19" s="122">
        <v>26.863994021929379</v>
      </c>
      <c r="T19" s="122">
        <v>23.048193521212426</v>
      </c>
      <c r="U19" s="122">
        <v>19.347333744716174</v>
      </c>
      <c r="V19" s="122">
        <v>16.704678893307243</v>
      </c>
      <c r="W19" s="122">
        <v>16.723732480915764</v>
      </c>
      <c r="X19" s="122">
        <v>18.775533402808261</v>
      </c>
      <c r="Y19" s="122">
        <v>17.082611801281317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41.870404920812589</v>
      </c>
      <c r="C22" s="33">
        <v>41.68922323473749</v>
      </c>
      <c r="D22" s="33">
        <v>40.307320997966954</v>
      </c>
      <c r="E22" s="33">
        <v>40.140672634808539</v>
      </c>
      <c r="F22" s="33">
        <v>40.882586764414818</v>
      </c>
      <c r="G22" s="33">
        <v>41.328731696061432</v>
      </c>
      <c r="H22" s="33">
        <v>41.79413556812397</v>
      </c>
      <c r="I22" s="33">
        <v>41.147911141737694</v>
      </c>
      <c r="J22" s="33">
        <v>41.218652714216354</v>
      </c>
      <c r="K22" s="33">
        <v>43.988424457979932</v>
      </c>
      <c r="L22" s="33">
        <v>47.192018673907441</v>
      </c>
      <c r="M22" s="33">
        <v>43.917503763278113</v>
      </c>
      <c r="N22" s="33">
        <v>43.00500673220639</v>
      </c>
      <c r="O22" s="33">
        <v>38.043576273947906</v>
      </c>
      <c r="P22" s="33">
        <v>33.675637409473957</v>
      </c>
      <c r="Q22" s="33">
        <v>30.62321838875231</v>
      </c>
      <c r="R22" s="33">
        <v>27.240872479791108</v>
      </c>
      <c r="S22" s="33">
        <v>26.863994021929379</v>
      </c>
      <c r="T22" s="33">
        <v>23.048193521212426</v>
      </c>
      <c r="U22" s="33">
        <v>19.347333744716174</v>
      </c>
      <c r="V22" s="33">
        <v>16.704678893307243</v>
      </c>
      <c r="W22" s="33">
        <v>16.723732480915764</v>
      </c>
      <c r="X22" s="33">
        <v>18.775533402808261</v>
      </c>
      <c r="Y22" s="33">
        <v>17.082611801281317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522.50169190513839</v>
      </c>
      <c r="C24" s="117">
        <f t="shared" si="7"/>
        <v>537.19633945418343</v>
      </c>
      <c r="D24" s="117">
        <f t="shared" si="7"/>
        <v>497.07747432100518</v>
      </c>
      <c r="E24" s="117">
        <f t="shared" si="7"/>
        <v>450.46516063972945</v>
      </c>
      <c r="F24" s="117">
        <f t="shared" si="7"/>
        <v>570.94407273712466</v>
      </c>
      <c r="G24" s="117">
        <f t="shared" si="7"/>
        <v>523.83898436053437</v>
      </c>
      <c r="H24" s="117">
        <f t="shared" si="7"/>
        <v>561.62771551890808</v>
      </c>
      <c r="I24" s="117">
        <f t="shared" si="7"/>
        <v>397.33629606872705</v>
      </c>
      <c r="J24" s="117">
        <f t="shared" si="7"/>
        <v>504.27504948813549</v>
      </c>
      <c r="K24" s="117">
        <f t="shared" si="7"/>
        <v>498.20087644922438</v>
      </c>
      <c r="L24" s="117">
        <f t="shared" si="7"/>
        <v>565.31207616047766</v>
      </c>
      <c r="M24" s="117">
        <f t="shared" si="7"/>
        <v>546.34581636401174</v>
      </c>
      <c r="N24" s="117">
        <f t="shared" si="7"/>
        <v>521.30088269575913</v>
      </c>
      <c r="O24" s="117">
        <f t="shared" si="7"/>
        <v>629.99165759688515</v>
      </c>
      <c r="P24" s="117">
        <f t="shared" si="7"/>
        <v>523.26533881673595</v>
      </c>
      <c r="Q24" s="117">
        <f t="shared" si="7"/>
        <v>455.83035388683146</v>
      </c>
      <c r="R24" s="117">
        <f t="shared" ref="R24:V24" si="8">R25+R28+R30+R39</f>
        <v>563.64653900903875</v>
      </c>
      <c r="S24" s="117">
        <f t="shared" si="8"/>
        <v>460.78073926540503</v>
      </c>
      <c r="T24" s="117">
        <f t="shared" si="8"/>
        <v>652.5572641195713</v>
      </c>
      <c r="U24" s="117">
        <f t="shared" si="8"/>
        <v>612.14861731433939</v>
      </c>
      <c r="V24" s="117">
        <f t="shared" si="8"/>
        <v>673.50964272919998</v>
      </c>
      <c r="W24" s="117">
        <f t="shared" ref="W24:Y24" si="9">W25+W28+W30+W39</f>
        <v>631.99571051109945</v>
      </c>
      <c r="X24" s="117">
        <f t="shared" si="9"/>
        <v>695.06708370806939</v>
      </c>
      <c r="Y24" s="117">
        <f t="shared" si="9"/>
        <v>468.83212418923853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421.18934287782031</v>
      </c>
      <c r="C25" s="122">
        <f t="shared" si="10"/>
        <v>434.72043568210717</v>
      </c>
      <c r="D25" s="122">
        <f t="shared" si="10"/>
        <v>390.50641970152452</v>
      </c>
      <c r="E25" s="122">
        <f t="shared" si="10"/>
        <v>341.39785420649088</v>
      </c>
      <c r="F25" s="122">
        <f t="shared" si="10"/>
        <v>455.5399274956543</v>
      </c>
      <c r="G25" s="122">
        <f t="shared" si="10"/>
        <v>406.58252655615178</v>
      </c>
      <c r="H25" s="122">
        <f t="shared" si="10"/>
        <v>443.07265858659531</v>
      </c>
      <c r="I25" s="122">
        <f t="shared" si="10"/>
        <v>276.55760088715402</v>
      </c>
      <c r="J25" s="122">
        <f t="shared" si="10"/>
        <v>388.03802378653626</v>
      </c>
      <c r="K25" s="122">
        <f t="shared" si="10"/>
        <v>379.05511369509179</v>
      </c>
      <c r="L25" s="122">
        <f t="shared" si="10"/>
        <v>437.8768183653163</v>
      </c>
      <c r="M25" s="122">
        <f t="shared" si="10"/>
        <v>412.72106675470633</v>
      </c>
      <c r="N25" s="122">
        <f t="shared" si="10"/>
        <v>391.41626299755001</v>
      </c>
      <c r="O25" s="122">
        <f t="shared" si="10"/>
        <v>501.70882265102478</v>
      </c>
      <c r="P25" s="122">
        <f t="shared" si="10"/>
        <v>405.24852645761752</v>
      </c>
      <c r="Q25" s="122">
        <f t="shared" si="10"/>
        <v>338.99343474209746</v>
      </c>
      <c r="R25" s="122">
        <f t="shared" ref="R25:V25" si="11">SUM(R26:R27)</f>
        <v>442.95503882139906</v>
      </c>
      <c r="S25" s="122">
        <f t="shared" si="11"/>
        <v>332.24540930430783</v>
      </c>
      <c r="T25" s="122">
        <f t="shared" si="11"/>
        <v>512.45456916139824</v>
      </c>
      <c r="U25" s="122">
        <f t="shared" si="11"/>
        <v>471.64071962774108</v>
      </c>
      <c r="V25" s="122">
        <f t="shared" si="11"/>
        <v>530.35215890937945</v>
      </c>
      <c r="W25" s="122">
        <f t="shared" ref="W25:Y25" si="12">SUM(W26:W27)</f>
        <v>487.17334935807668</v>
      </c>
      <c r="X25" s="122">
        <f t="shared" si="12"/>
        <v>539.72233215201402</v>
      </c>
      <c r="Y25" s="122">
        <f t="shared" si="12"/>
        <v>349.85431379016075</v>
      </c>
      <c r="DA25" s="130" t="s">
        <v>1761</v>
      </c>
    </row>
    <row r="26" spans="1:105" ht="12" customHeight="1" x14ac:dyDescent="0.25">
      <c r="A26" s="97" t="s">
        <v>74</v>
      </c>
      <c r="B26" s="98">
        <v>411.22063086224546</v>
      </c>
      <c r="C26" s="98">
        <v>424.55964016696328</v>
      </c>
      <c r="D26" s="98">
        <v>381.5287547086549</v>
      </c>
      <c r="E26" s="98">
        <v>333.73793942939488</v>
      </c>
      <c r="F26" s="98">
        <v>445.40690136317153</v>
      </c>
      <c r="G26" s="98">
        <v>397.64548512777731</v>
      </c>
      <c r="H26" s="98">
        <v>433.54995681631129</v>
      </c>
      <c r="I26" s="98">
        <v>270.712243354728</v>
      </c>
      <c r="J26" s="98">
        <v>379.91326795599861</v>
      </c>
      <c r="K26" s="98">
        <v>371.21928033607475</v>
      </c>
      <c r="L26" s="98">
        <v>428.95926768163901</v>
      </c>
      <c r="M26" s="98">
        <v>404.46353175993494</v>
      </c>
      <c r="N26" s="98">
        <v>383.65196539141363</v>
      </c>
      <c r="O26" s="98">
        <v>491.82246766742497</v>
      </c>
      <c r="P26" s="98">
        <v>397.28868505856866</v>
      </c>
      <c r="Q26" s="98">
        <v>332.34197292805311</v>
      </c>
      <c r="R26" s="98">
        <v>434.36762600447099</v>
      </c>
      <c r="S26" s="98">
        <v>325.86196524352926</v>
      </c>
      <c r="T26" s="98">
        <v>502.64306890999302</v>
      </c>
      <c r="U26" s="98">
        <v>462.73991464313627</v>
      </c>
      <c r="V26" s="98">
        <v>520.36053629540913</v>
      </c>
      <c r="W26" s="98">
        <v>478.07907722452478</v>
      </c>
      <c r="X26" s="98">
        <v>529.54300047982167</v>
      </c>
      <c r="Y26" s="98">
        <v>343.275945559077</v>
      </c>
      <c r="DA26" s="63" t="s">
        <v>1762</v>
      </c>
    </row>
    <row r="27" spans="1:105" ht="12" customHeight="1" x14ac:dyDescent="0.25">
      <c r="A27" s="97" t="s">
        <v>53</v>
      </c>
      <c r="B27" s="98">
        <v>9.9687120155748428</v>
      </c>
      <c r="C27" s="98">
        <v>10.160795515143892</v>
      </c>
      <c r="D27" s="98">
        <v>8.9776649928696326</v>
      </c>
      <c r="E27" s="98">
        <v>7.659914777096013</v>
      </c>
      <c r="F27" s="98">
        <v>10.133026132482755</v>
      </c>
      <c r="G27" s="98">
        <v>8.9370414283744886</v>
      </c>
      <c r="H27" s="98">
        <v>9.5227017702840069</v>
      </c>
      <c r="I27" s="98">
        <v>5.8453575324260019</v>
      </c>
      <c r="J27" s="98">
        <v>8.1247558305376391</v>
      </c>
      <c r="K27" s="98">
        <v>7.8358333590170508</v>
      </c>
      <c r="L27" s="98">
        <v>8.9175506836772946</v>
      </c>
      <c r="M27" s="98">
        <v>8.2575349947714081</v>
      </c>
      <c r="N27" s="98">
        <v>7.7642976061363926</v>
      </c>
      <c r="O27" s="98">
        <v>9.8863549835998032</v>
      </c>
      <c r="P27" s="98">
        <v>7.9598413990488277</v>
      </c>
      <c r="Q27" s="98">
        <v>6.6514618140443611</v>
      </c>
      <c r="R27" s="98">
        <v>8.5874128169280901</v>
      </c>
      <c r="S27" s="98">
        <v>6.3834440607785634</v>
      </c>
      <c r="T27" s="98">
        <v>9.811500251405187</v>
      </c>
      <c r="U27" s="98">
        <v>8.9008049846047967</v>
      </c>
      <c r="V27" s="98">
        <v>9.9916226139702751</v>
      </c>
      <c r="W27" s="98">
        <v>9.094272133551911</v>
      </c>
      <c r="X27" s="98">
        <v>10.179331672192324</v>
      </c>
      <c r="Y27" s="98">
        <v>6.5783682310837657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1.2230985666923808</v>
      </c>
      <c r="C28" s="122">
        <f t="shared" si="13"/>
        <v>1.2620372298409495</v>
      </c>
      <c r="D28" s="122">
        <f t="shared" si="13"/>
        <v>1.309065162517475</v>
      </c>
      <c r="E28" s="122">
        <f t="shared" si="13"/>
        <v>2.6038476472460501</v>
      </c>
      <c r="F28" s="122">
        <f t="shared" si="13"/>
        <v>1.5414824021520106</v>
      </c>
      <c r="G28" s="122">
        <f t="shared" si="13"/>
        <v>1.8446805385772351</v>
      </c>
      <c r="H28" s="122">
        <f t="shared" si="13"/>
        <v>3.276759584346971</v>
      </c>
      <c r="I28" s="122">
        <f t="shared" si="13"/>
        <v>2.6963310623349774</v>
      </c>
      <c r="J28" s="122">
        <f t="shared" si="13"/>
        <v>3.0433227461911621</v>
      </c>
      <c r="K28" s="122">
        <f t="shared" si="13"/>
        <v>3.2245972241014487</v>
      </c>
      <c r="L28" s="122">
        <f t="shared" si="13"/>
        <v>3.9846746869978924</v>
      </c>
      <c r="M28" s="122">
        <f t="shared" si="13"/>
        <v>4.5439031438230186</v>
      </c>
      <c r="N28" s="122">
        <f t="shared" si="13"/>
        <v>4.8618313842764822</v>
      </c>
      <c r="O28" s="122">
        <f t="shared" si="13"/>
        <v>5.066440793139094</v>
      </c>
      <c r="P28" s="122">
        <f t="shared" si="13"/>
        <v>5.0645636441918649</v>
      </c>
      <c r="Q28" s="122">
        <f t="shared" si="13"/>
        <v>4.9124605313473451</v>
      </c>
      <c r="R28" s="122">
        <f t="shared" si="13"/>
        <v>5.1205636027194341</v>
      </c>
      <c r="S28" s="122">
        <f t="shared" si="13"/>
        <v>5.3955663619051855</v>
      </c>
      <c r="T28" s="122">
        <f t="shared" si="13"/>
        <v>5.1036797795178472</v>
      </c>
      <c r="U28" s="122">
        <f t="shared" si="13"/>
        <v>5.2800743477477976</v>
      </c>
      <c r="V28" s="122">
        <f t="shared" si="13"/>
        <v>5.6165926777758068</v>
      </c>
      <c r="W28" s="122">
        <f t="shared" si="13"/>
        <v>6.5308160790467262</v>
      </c>
      <c r="X28" s="122">
        <f t="shared" si="13"/>
        <v>6.3945655462423128</v>
      </c>
      <c r="Y28" s="122">
        <f t="shared" si="13"/>
        <v>5.6345624417286357</v>
      </c>
      <c r="DA28" s="130" t="s">
        <v>1764</v>
      </c>
    </row>
    <row r="29" spans="1:105" ht="12" customHeight="1" x14ac:dyDescent="0.25">
      <c r="A29" s="97" t="s">
        <v>53</v>
      </c>
      <c r="B29" s="98">
        <v>1.2230985666923808</v>
      </c>
      <c r="C29" s="98">
        <v>1.2620372298409495</v>
      </c>
      <c r="D29" s="98">
        <v>1.309065162517475</v>
      </c>
      <c r="E29" s="98">
        <v>2.6038476472460501</v>
      </c>
      <c r="F29" s="98">
        <v>1.5414824021520106</v>
      </c>
      <c r="G29" s="98">
        <v>1.8446805385772351</v>
      </c>
      <c r="H29" s="98">
        <v>3.276759584346971</v>
      </c>
      <c r="I29" s="98">
        <v>2.6963310623349774</v>
      </c>
      <c r="J29" s="98">
        <v>3.0433227461911621</v>
      </c>
      <c r="K29" s="98">
        <v>3.2245972241014487</v>
      </c>
      <c r="L29" s="98">
        <v>3.9846746869978924</v>
      </c>
      <c r="M29" s="98">
        <v>4.5439031438230186</v>
      </c>
      <c r="N29" s="98">
        <v>4.8618313842764822</v>
      </c>
      <c r="O29" s="98">
        <v>5.066440793139094</v>
      </c>
      <c r="P29" s="98">
        <v>5.0645636441918649</v>
      </c>
      <c r="Q29" s="98">
        <v>4.9124605313473451</v>
      </c>
      <c r="R29" s="98">
        <v>5.1205636027194341</v>
      </c>
      <c r="S29" s="98">
        <v>5.3955663619051855</v>
      </c>
      <c r="T29" s="98">
        <v>5.1036797795178472</v>
      </c>
      <c r="U29" s="98">
        <v>5.2800743477477976</v>
      </c>
      <c r="V29" s="98">
        <v>5.6165926777758068</v>
      </c>
      <c r="W29" s="98">
        <v>6.5308160790467262</v>
      </c>
      <c r="X29" s="98">
        <v>6.3945655462423128</v>
      </c>
      <c r="Y29" s="98">
        <v>5.6345624417286357</v>
      </c>
      <c r="DA29" s="63" t="s">
        <v>1765</v>
      </c>
    </row>
    <row r="30" spans="1:105" ht="12" customHeight="1" x14ac:dyDescent="0.25">
      <c r="A30" s="121" t="s">
        <v>55</v>
      </c>
      <c r="B30" s="122">
        <v>72.345950379922357</v>
      </c>
      <c r="C30" s="122">
        <v>72.2791099745005</v>
      </c>
      <c r="D30" s="122">
        <v>75.494259335884536</v>
      </c>
      <c r="E30" s="122">
        <v>75.88241566003785</v>
      </c>
      <c r="F30" s="122">
        <v>81.846697668656191</v>
      </c>
      <c r="G30" s="122">
        <v>82.074084830081404</v>
      </c>
      <c r="H30" s="122">
        <v>82.216887583588289</v>
      </c>
      <c r="I30" s="122">
        <v>86.980344352701223</v>
      </c>
      <c r="J30" s="122">
        <v>83.178774174039191</v>
      </c>
      <c r="K30" s="122">
        <v>85.499192888042359</v>
      </c>
      <c r="L30" s="122">
        <v>90.997810222113628</v>
      </c>
      <c r="M30" s="122">
        <v>98.952009725180659</v>
      </c>
      <c r="N30" s="122">
        <v>94.339480201200118</v>
      </c>
      <c r="O30" s="122">
        <v>92.393656616926577</v>
      </c>
      <c r="P30" s="122">
        <v>83.851629526929983</v>
      </c>
      <c r="Q30" s="122">
        <v>84.189472381740018</v>
      </c>
      <c r="R30" s="122">
        <v>88.403254180741882</v>
      </c>
      <c r="S30" s="122">
        <v>93.724503175897468</v>
      </c>
      <c r="T30" s="122">
        <v>105.71510508837544</v>
      </c>
      <c r="U30" s="122">
        <v>104.68338305343653</v>
      </c>
      <c r="V30" s="122">
        <v>106.74777467662499</v>
      </c>
      <c r="W30" s="122">
        <v>106.91609479219295</v>
      </c>
      <c r="X30" s="122">
        <v>113.79292658134608</v>
      </c>
      <c r="Y30" s="122">
        <v>85.703557285205122</v>
      </c>
      <c r="DA30" s="130" t="s">
        <v>1766</v>
      </c>
    </row>
    <row r="31" spans="1:105" ht="12" customHeight="1" x14ac:dyDescent="0.25">
      <c r="A31" s="97" t="s">
        <v>141</v>
      </c>
      <c r="B31" s="98">
        <v>12.776442799538616</v>
      </c>
      <c r="C31" s="98">
        <v>11.642388112111556</v>
      </c>
      <c r="D31" s="98">
        <v>10.537729742724284</v>
      </c>
      <c r="E31" s="98">
        <v>8.5260950968010913</v>
      </c>
      <c r="F31" s="98">
        <v>11.488033848270685</v>
      </c>
      <c r="G31" s="98">
        <v>9.6174623676208757</v>
      </c>
      <c r="H31" s="98">
        <v>9.3626924233591584</v>
      </c>
      <c r="I31" s="98">
        <v>7.2451337974104879</v>
      </c>
      <c r="J31" s="98">
        <v>8.1468508846289076</v>
      </c>
      <c r="K31" s="98">
        <v>8.1005113572426044</v>
      </c>
      <c r="L31" s="98">
        <v>8.7346612898815348</v>
      </c>
      <c r="M31" s="98">
        <v>9.440128450805684</v>
      </c>
      <c r="N31" s="98">
        <v>8.1664927481495901</v>
      </c>
      <c r="O31" s="98">
        <v>7.2947134713089827</v>
      </c>
      <c r="P31" s="98">
        <v>8.1332703638396797</v>
      </c>
      <c r="Q31" s="98">
        <v>6.8167006835916508</v>
      </c>
      <c r="R31" s="98">
        <v>9.0569595264742979</v>
      </c>
      <c r="S31" s="98">
        <v>7.453772825612857</v>
      </c>
      <c r="T31" s="98">
        <v>12.314594923984039</v>
      </c>
      <c r="U31" s="98">
        <v>11.624091363856065</v>
      </c>
      <c r="V31" s="98">
        <v>12.857770644706163</v>
      </c>
      <c r="W31" s="98">
        <v>10.824634411191948</v>
      </c>
      <c r="X31" s="98">
        <v>11.29267877475222</v>
      </c>
      <c r="Y31" s="98">
        <v>6.8190957047256795</v>
      </c>
      <c r="DA31" s="63" t="s">
        <v>1767</v>
      </c>
    </row>
    <row r="32" spans="1:105" ht="12" customHeight="1" x14ac:dyDescent="0.25">
      <c r="A32" s="97" t="s">
        <v>140</v>
      </c>
      <c r="B32" s="98">
        <v>2.3281220508008325E-2</v>
      </c>
      <c r="C32" s="98">
        <v>2.5185522224973261E-2</v>
      </c>
      <c r="D32" s="98">
        <v>2.5294975729307161E-2</v>
      </c>
      <c r="E32" s="98">
        <v>2.331468673783569E-2</v>
      </c>
      <c r="F32" s="98">
        <v>4.4322727810011855E-2</v>
      </c>
      <c r="G32" s="98">
        <v>3.9094380729363228E-2</v>
      </c>
      <c r="H32" s="98">
        <v>4.9346956604608153E-2</v>
      </c>
      <c r="I32" s="98">
        <v>3.7644833690249513E-2</v>
      </c>
      <c r="J32" s="98">
        <v>5.3394253778759719E-2</v>
      </c>
      <c r="K32" s="98">
        <v>6.0679140391360006E-2</v>
      </c>
      <c r="L32" s="98">
        <v>6.7282890499171202E-2</v>
      </c>
      <c r="M32" s="98">
        <v>8.3035725934447718E-2</v>
      </c>
      <c r="N32" s="98">
        <v>7.2822367596189375E-2</v>
      </c>
      <c r="O32" s="98">
        <v>5.9950092004824734E-2</v>
      </c>
      <c r="P32" s="98">
        <v>9.2594656702097156E-2</v>
      </c>
      <c r="Q32" s="98">
        <v>6.641089682336293E-2</v>
      </c>
      <c r="R32" s="98">
        <v>0.1219585780287486</v>
      </c>
      <c r="S32" s="98">
        <v>8.7946734478871427E-2</v>
      </c>
      <c r="T32" s="98">
        <v>0.18962529812969753</v>
      </c>
      <c r="U32" s="98">
        <v>0.1744950148263022</v>
      </c>
      <c r="V32" s="98">
        <v>0.2149434384079924</v>
      </c>
      <c r="W32" s="98">
        <v>0.176361174028974</v>
      </c>
      <c r="X32" s="98">
        <v>0.17892363166295433</v>
      </c>
      <c r="Y32" s="98">
        <v>0.11095746030700122</v>
      </c>
      <c r="DA32" s="63" t="s">
        <v>1768</v>
      </c>
    </row>
    <row r="33" spans="1:105" ht="12" customHeight="1" x14ac:dyDescent="0.25">
      <c r="A33" s="100" t="s">
        <v>50</v>
      </c>
      <c r="B33" s="101">
        <v>1.0168132395441155E-2</v>
      </c>
      <c r="C33" s="101">
        <v>1.045537598273534E-2</v>
      </c>
      <c r="D33" s="101">
        <v>1.0803701299542005E-2</v>
      </c>
      <c r="E33" s="101">
        <v>9.9249607790683793E-3</v>
      </c>
      <c r="F33" s="101">
        <v>2.0236202465796362E-2</v>
      </c>
      <c r="G33" s="101">
        <v>1.7529089699153941E-2</v>
      </c>
      <c r="H33" s="101">
        <v>2.1955458709703134E-2</v>
      </c>
      <c r="I33" s="101">
        <v>1.8581577956392484E-2</v>
      </c>
      <c r="J33" s="101">
        <v>2.3794509225002466E-2</v>
      </c>
      <c r="K33" s="101">
        <v>2.7375877066313826E-2</v>
      </c>
      <c r="L33" s="101">
        <v>3.0145601033774807E-2</v>
      </c>
      <c r="M33" s="101">
        <v>3.8712570493547774E-2</v>
      </c>
      <c r="N33" s="101">
        <v>3.4092249311153754E-2</v>
      </c>
      <c r="O33" s="101">
        <v>2.9218215425465394E-2</v>
      </c>
      <c r="P33" s="101">
        <v>4.0322944039435843E-2</v>
      </c>
      <c r="Q33" s="101">
        <v>2.840597346561647E-2</v>
      </c>
      <c r="R33" s="101">
        <v>5.3565700552137614E-2</v>
      </c>
      <c r="S33" s="101">
        <v>4.0783679905883996E-2</v>
      </c>
      <c r="T33" s="101">
        <v>8.1311348659844337E-2</v>
      </c>
      <c r="U33" s="101">
        <v>7.5501118741951451E-2</v>
      </c>
      <c r="V33" s="101">
        <v>8.660699860309963E-2</v>
      </c>
      <c r="W33" s="101">
        <v>7.9661234693584118E-2</v>
      </c>
      <c r="X33" s="101">
        <v>7.6413322009117893E-2</v>
      </c>
      <c r="Y33" s="101">
        <v>4.2019428039438964E-2</v>
      </c>
      <c r="DA33" s="131" t="s">
        <v>1769</v>
      </c>
    </row>
    <row r="34" spans="1:105" ht="12" customHeight="1" x14ac:dyDescent="0.25">
      <c r="A34" s="103" t="s">
        <v>52</v>
      </c>
      <c r="B34" s="104">
        <v>1.3113088112567169E-2</v>
      </c>
      <c r="C34" s="104">
        <v>1.473014624223792E-2</v>
      </c>
      <c r="D34" s="104">
        <v>1.4491274429765156E-2</v>
      </c>
      <c r="E34" s="104">
        <v>1.338972595876731E-2</v>
      </c>
      <c r="F34" s="104">
        <v>2.408652534421549E-2</v>
      </c>
      <c r="G34" s="104">
        <v>2.1565291030209287E-2</v>
      </c>
      <c r="H34" s="104">
        <v>2.7391497894905015E-2</v>
      </c>
      <c r="I34" s="104">
        <v>1.9063255733857028E-2</v>
      </c>
      <c r="J34" s="104">
        <v>2.9599744553757253E-2</v>
      </c>
      <c r="K34" s="104">
        <v>3.3303263325046177E-2</v>
      </c>
      <c r="L34" s="104">
        <v>3.7137289465396392E-2</v>
      </c>
      <c r="M34" s="104">
        <v>4.4323155440899951E-2</v>
      </c>
      <c r="N34" s="104">
        <v>3.8730118285035628E-2</v>
      </c>
      <c r="O34" s="104">
        <v>3.0731876579359343E-2</v>
      </c>
      <c r="P34" s="104">
        <v>5.227171266266132E-2</v>
      </c>
      <c r="Q34" s="104">
        <v>3.8004923357746467E-2</v>
      </c>
      <c r="R34" s="104">
        <v>6.8392877476610991E-2</v>
      </c>
      <c r="S34" s="104">
        <v>4.7163054572987431E-2</v>
      </c>
      <c r="T34" s="104">
        <v>0.1083139494698532</v>
      </c>
      <c r="U34" s="104">
        <v>9.8993896084350747E-2</v>
      </c>
      <c r="V34" s="104">
        <v>0.12833643980489279</v>
      </c>
      <c r="W34" s="104">
        <v>9.6699939335389867E-2</v>
      </c>
      <c r="X34" s="104">
        <v>0.10251030965383645</v>
      </c>
      <c r="Y34" s="104">
        <v>6.893803226756226E-2</v>
      </c>
      <c r="DA34" s="132" t="s">
        <v>1770</v>
      </c>
    </row>
    <row r="35" spans="1:105" ht="12" customHeight="1" x14ac:dyDescent="0.25">
      <c r="A35" s="106" t="s">
        <v>122</v>
      </c>
      <c r="B35" s="101">
        <v>50.210201435696682</v>
      </c>
      <c r="C35" s="101">
        <v>49.126241470306283</v>
      </c>
      <c r="D35" s="101">
        <v>50.519500336083532</v>
      </c>
      <c r="E35" s="101">
        <v>47.674118353924491</v>
      </c>
      <c r="F35" s="101">
        <v>49.055493779977553</v>
      </c>
      <c r="G35" s="101">
        <v>47.555096978582021</v>
      </c>
      <c r="H35" s="101">
        <v>44.216199613983342</v>
      </c>
      <c r="I35" s="101">
        <v>45.165079226301458</v>
      </c>
      <c r="J35" s="101">
        <v>40.86159884100298</v>
      </c>
      <c r="K35" s="101">
        <v>37.347953993309815</v>
      </c>
      <c r="L35" s="101">
        <v>39.587568291890804</v>
      </c>
      <c r="M35" s="101">
        <v>38.593135784841927</v>
      </c>
      <c r="N35" s="101">
        <v>35.021150643074009</v>
      </c>
      <c r="O35" s="101">
        <v>31.13085005702743</v>
      </c>
      <c r="P35" s="101">
        <v>25.064823177756317</v>
      </c>
      <c r="Q35" s="101">
        <v>22.843006398573486</v>
      </c>
      <c r="R35" s="101">
        <v>20.489269463575194</v>
      </c>
      <c r="S35" s="101">
        <v>21.303932466502928</v>
      </c>
      <c r="T35" s="101">
        <v>21.633980976352298</v>
      </c>
      <c r="U35" s="101">
        <v>20.116204736534012</v>
      </c>
      <c r="V35" s="101">
        <v>22.025593815388827</v>
      </c>
      <c r="W35" s="101">
        <v>20.556324681748368</v>
      </c>
      <c r="X35" s="101">
        <v>24.271942140947591</v>
      </c>
      <c r="Y35" s="101">
        <v>20.046507443607577</v>
      </c>
      <c r="DA35" s="131" t="s">
        <v>1771</v>
      </c>
    </row>
    <row r="36" spans="1:105" ht="12" customHeight="1" x14ac:dyDescent="0.25">
      <c r="A36" s="107" t="s">
        <v>121</v>
      </c>
      <c r="B36" s="104">
        <v>9.3360249241790534</v>
      </c>
      <c r="C36" s="104">
        <v>11.485294869857693</v>
      </c>
      <c r="D36" s="104">
        <v>14.411734281347416</v>
      </c>
      <c r="E36" s="104">
        <v>19.658887522574435</v>
      </c>
      <c r="F36" s="104">
        <v>21.258847312597936</v>
      </c>
      <c r="G36" s="104">
        <v>24.862431103149145</v>
      </c>
      <c r="H36" s="104">
        <v>28.588648589641174</v>
      </c>
      <c r="I36" s="104">
        <v>34.532486495299018</v>
      </c>
      <c r="J36" s="104">
        <v>34.116930194628544</v>
      </c>
      <c r="K36" s="104">
        <v>39.990048397098583</v>
      </c>
      <c r="L36" s="104">
        <v>42.608297749842123</v>
      </c>
      <c r="M36" s="104">
        <v>50.835709763598594</v>
      </c>
      <c r="N36" s="104">
        <v>51.079014442380327</v>
      </c>
      <c r="O36" s="104">
        <v>53.90814299658534</v>
      </c>
      <c r="P36" s="104">
        <v>50.560941328631891</v>
      </c>
      <c r="Q36" s="104">
        <v>54.46335440275152</v>
      </c>
      <c r="R36" s="104">
        <v>58.735066612663644</v>
      </c>
      <c r="S36" s="104">
        <v>64.878851149302818</v>
      </c>
      <c r="T36" s="104">
        <v>71.576903889909403</v>
      </c>
      <c r="U36" s="104">
        <v>72.76859193822014</v>
      </c>
      <c r="V36" s="104">
        <v>71.649466778122004</v>
      </c>
      <c r="W36" s="104">
        <v>75.358774525223652</v>
      </c>
      <c r="X36" s="104">
        <v>78.049382033983306</v>
      </c>
      <c r="Y36" s="104">
        <v>58.726996676564866</v>
      </c>
      <c r="DA36" s="132" t="s">
        <v>1772</v>
      </c>
    </row>
    <row r="37" spans="1:105" ht="12" customHeight="1" x14ac:dyDescent="0.25">
      <c r="A37" s="108" t="s">
        <v>53</v>
      </c>
      <c r="B37" s="98">
        <v>4.0779122177388727</v>
      </c>
      <c r="C37" s="98">
        <v>4.7628324906908377</v>
      </c>
      <c r="D37" s="98">
        <v>6.1571888463511417</v>
      </c>
      <c r="E37" s="98">
        <v>8.3894105342229572</v>
      </c>
      <c r="F37" s="98">
        <v>9.6897440512561239</v>
      </c>
      <c r="G37" s="98">
        <v>11.139518344115437</v>
      </c>
      <c r="H37" s="98">
        <v>12.677524950989302</v>
      </c>
      <c r="I37" s="98">
        <v>17.088798001208215</v>
      </c>
      <c r="J37" s="98">
        <v>15.165263879411091</v>
      </c>
      <c r="K37" s="98">
        <v>18.032015076775437</v>
      </c>
      <c r="L37" s="98">
        <v>19.053285591254888</v>
      </c>
      <c r="M37" s="98">
        <v>23.761535013787594</v>
      </c>
      <c r="N37" s="98">
        <v>23.940069918694935</v>
      </c>
      <c r="O37" s="98">
        <v>26.404137181577447</v>
      </c>
      <c r="P37" s="98">
        <v>21.791114042657064</v>
      </c>
      <c r="Q37" s="98">
        <v>23.421226117285862</v>
      </c>
      <c r="R37" s="98">
        <v>25.661839607942159</v>
      </c>
      <c r="S37" s="98">
        <v>30.248592195409266</v>
      </c>
      <c r="T37" s="98">
        <v>30.548340955877762</v>
      </c>
      <c r="U37" s="98">
        <v>31.310190919967805</v>
      </c>
      <c r="V37" s="98">
        <v>28.179361517963532</v>
      </c>
      <c r="W37" s="98">
        <v>33.504904693173579</v>
      </c>
      <c r="X37" s="98">
        <v>32.728434498616643</v>
      </c>
      <c r="Y37" s="98">
        <v>21.849941086173853</v>
      </c>
      <c r="DA37" s="63" t="s">
        <v>1773</v>
      </c>
    </row>
    <row r="38" spans="1:105" ht="12" customHeight="1" x14ac:dyDescent="0.25">
      <c r="A38" s="108" t="s">
        <v>52</v>
      </c>
      <c r="B38" s="98">
        <v>5.2581127064401816</v>
      </c>
      <c r="C38" s="98">
        <v>6.7224623791668563</v>
      </c>
      <c r="D38" s="98">
        <v>8.2545454349962739</v>
      </c>
      <c r="E38" s="98">
        <v>11.269476988351478</v>
      </c>
      <c r="F38" s="98">
        <v>11.569103261341812</v>
      </c>
      <c r="G38" s="98">
        <v>13.722912759033708</v>
      </c>
      <c r="H38" s="98">
        <v>15.911123638651873</v>
      </c>
      <c r="I38" s="98">
        <v>17.443688494090804</v>
      </c>
      <c r="J38" s="98">
        <v>18.951666315217452</v>
      </c>
      <c r="K38" s="98">
        <v>21.958033320323146</v>
      </c>
      <c r="L38" s="98">
        <v>23.555012158587235</v>
      </c>
      <c r="M38" s="98">
        <v>27.074174749811</v>
      </c>
      <c r="N38" s="98">
        <v>27.138944523685389</v>
      </c>
      <c r="O38" s="98">
        <v>27.50400581500789</v>
      </c>
      <c r="P38" s="98">
        <v>28.769827285974827</v>
      </c>
      <c r="Q38" s="98">
        <v>31.042128285465662</v>
      </c>
      <c r="R38" s="98">
        <v>33.073227004721481</v>
      </c>
      <c r="S38" s="98">
        <v>34.630258953893559</v>
      </c>
      <c r="T38" s="98">
        <v>41.02856293403164</v>
      </c>
      <c r="U38" s="98">
        <v>41.458401018252339</v>
      </c>
      <c r="V38" s="98">
        <v>43.470105260158469</v>
      </c>
      <c r="W38" s="98">
        <v>41.853869832050073</v>
      </c>
      <c r="X38" s="98">
        <v>45.32094753536667</v>
      </c>
      <c r="Y38" s="98">
        <v>36.877055590391009</v>
      </c>
      <c r="DA38" s="63" t="s">
        <v>1774</v>
      </c>
    </row>
    <row r="39" spans="1:105" ht="12" customHeight="1" x14ac:dyDescent="0.25">
      <c r="A39" s="121" t="s">
        <v>54</v>
      </c>
      <c r="B39" s="122">
        <v>27.743300080703285</v>
      </c>
      <c r="C39" s="122">
        <v>28.934756567734873</v>
      </c>
      <c r="D39" s="122">
        <v>29.767730121078674</v>
      </c>
      <c r="E39" s="122">
        <v>30.581043125954722</v>
      </c>
      <c r="F39" s="122">
        <v>32.015965170662213</v>
      </c>
      <c r="G39" s="122">
        <v>33.337692435723952</v>
      </c>
      <c r="H39" s="122">
        <v>33.061409764377579</v>
      </c>
      <c r="I39" s="122">
        <v>31.10201976653682</v>
      </c>
      <c r="J39" s="122">
        <v>30.01492878136888</v>
      </c>
      <c r="K39" s="122">
        <v>30.421972641988827</v>
      </c>
      <c r="L39" s="122">
        <v>32.452772886049893</v>
      </c>
      <c r="M39" s="122">
        <v>30.12883674030174</v>
      </c>
      <c r="N39" s="122">
        <v>30.683308112732526</v>
      </c>
      <c r="O39" s="122">
        <v>30.822737535794619</v>
      </c>
      <c r="P39" s="122">
        <v>29.100619187996578</v>
      </c>
      <c r="Q39" s="122">
        <v>27.734986231646651</v>
      </c>
      <c r="R39" s="122">
        <v>27.167682404178436</v>
      </c>
      <c r="S39" s="122">
        <v>29.415260423294512</v>
      </c>
      <c r="T39" s="122">
        <v>29.283910090279782</v>
      </c>
      <c r="U39" s="122">
        <v>30.544440285413948</v>
      </c>
      <c r="V39" s="122">
        <v>30.793116465419718</v>
      </c>
      <c r="W39" s="122">
        <v>31.375450281783205</v>
      </c>
      <c r="X39" s="122">
        <v>35.157259428466986</v>
      </c>
      <c r="Y39" s="122">
        <v>27.639690672144003</v>
      </c>
      <c r="DA39" s="130" t="s">
        <v>1775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27.743300080703285</v>
      </c>
      <c r="C41" s="33">
        <v>28.934756567734873</v>
      </c>
      <c r="D41" s="33">
        <v>29.767730121078674</v>
      </c>
      <c r="E41" s="33">
        <v>30.581043125954722</v>
      </c>
      <c r="F41" s="33">
        <v>32.015965170662213</v>
      </c>
      <c r="G41" s="33">
        <v>33.337692435723952</v>
      </c>
      <c r="H41" s="33">
        <v>33.061409764377579</v>
      </c>
      <c r="I41" s="33">
        <v>31.10201976653682</v>
      </c>
      <c r="J41" s="33">
        <v>30.01492878136888</v>
      </c>
      <c r="K41" s="33">
        <v>30.421972641988827</v>
      </c>
      <c r="L41" s="33">
        <v>32.452772886049893</v>
      </c>
      <c r="M41" s="33">
        <v>30.12883674030174</v>
      </c>
      <c r="N41" s="33">
        <v>30.683308112732526</v>
      </c>
      <c r="O41" s="33">
        <v>30.822737535794619</v>
      </c>
      <c r="P41" s="33">
        <v>29.100619187996578</v>
      </c>
      <c r="Q41" s="33">
        <v>27.734986231646651</v>
      </c>
      <c r="R41" s="33">
        <v>27.167682404178436</v>
      </c>
      <c r="S41" s="33">
        <v>29.415260423294512</v>
      </c>
      <c r="T41" s="33">
        <v>29.283910090279782</v>
      </c>
      <c r="U41" s="33">
        <v>30.544440285413948</v>
      </c>
      <c r="V41" s="33">
        <v>30.793116465419718</v>
      </c>
      <c r="W41" s="33">
        <v>31.375450281783205</v>
      </c>
      <c r="X41" s="33">
        <v>35.157259428466986</v>
      </c>
      <c r="Y41" s="33">
        <v>27.639690672144003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10983.177352611079</v>
      </c>
      <c r="C43" s="117">
        <f t="shared" si="14"/>
        <v>12570.055532538225</v>
      </c>
      <c r="D43" s="117">
        <f t="shared" si="14"/>
        <v>11284.463685560278</v>
      </c>
      <c r="E43" s="117">
        <f t="shared" si="14"/>
        <v>11082.910456890851</v>
      </c>
      <c r="F43" s="117">
        <f t="shared" si="14"/>
        <v>10147.225484061024</v>
      </c>
      <c r="G43" s="117">
        <f t="shared" si="14"/>
        <v>10135.985294352236</v>
      </c>
      <c r="H43" s="117">
        <f t="shared" si="14"/>
        <v>10811.328795259507</v>
      </c>
      <c r="I43" s="117">
        <f t="shared" si="14"/>
        <v>6879.1631672622771</v>
      </c>
      <c r="J43" s="117">
        <f t="shared" si="14"/>
        <v>9595.8504597196788</v>
      </c>
      <c r="K43" s="117">
        <f t="shared" si="14"/>
        <v>8510.6845552724517</v>
      </c>
      <c r="L43" s="117">
        <f t="shared" si="14"/>
        <v>8720.1174617168472</v>
      </c>
      <c r="M43" s="117">
        <f t="shared" si="14"/>
        <v>7703.7414316691938</v>
      </c>
      <c r="N43" s="117">
        <f t="shared" si="14"/>
        <v>8385.5636303785213</v>
      </c>
      <c r="O43" s="117">
        <f t="shared" si="14"/>
        <v>9365.4560520706855</v>
      </c>
      <c r="P43" s="117">
        <f t="shared" si="14"/>
        <v>8340.8261725126504</v>
      </c>
      <c r="Q43" s="117">
        <f t="shared" si="14"/>
        <v>8054.9175040819646</v>
      </c>
      <c r="R43" s="117">
        <f t="shared" ref="R43:V43" si="15">R44+R47+R49+R58</f>
        <v>7797.5224171292848</v>
      </c>
      <c r="S43" s="117">
        <f t="shared" si="15"/>
        <v>7892.6415222063624</v>
      </c>
      <c r="T43" s="117">
        <f t="shared" si="15"/>
        <v>7008.2250236605851</v>
      </c>
      <c r="U43" s="117">
        <f t="shared" si="15"/>
        <v>8185.7597128504131</v>
      </c>
      <c r="V43" s="117">
        <f t="shared" si="15"/>
        <v>8997.0543523438901</v>
      </c>
      <c r="W43" s="117">
        <f t="shared" ref="W43:Y43" si="16">W44+W47+W49+W58</f>
        <v>5509.4937211013075</v>
      </c>
      <c r="X43" s="117">
        <f t="shared" si="16"/>
        <v>7637.236749762108</v>
      </c>
      <c r="Y43" s="117">
        <f t="shared" si="16"/>
        <v>7315.2454647217592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8741.9475494706185</v>
      </c>
      <c r="C44" s="122">
        <f t="shared" si="17"/>
        <v>10133.431256329086</v>
      </c>
      <c r="D44" s="122">
        <f t="shared" si="17"/>
        <v>8926.5751354752465</v>
      </c>
      <c r="E44" s="122">
        <f t="shared" si="17"/>
        <v>8671.9333016353685</v>
      </c>
      <c r="F44" s="122">
        <f t="shared" si="17"/>
        <v>7836.0464273795405</v>
      </c>
      <c r="G44" s="122">
        <f t="shared" si="17"/>
        <v>7783.1555086893841</v>
      </c>
      <c r="H44" s="122">
        <f t="shared" si="17"/>
        <v>8397.3150831964194</v>
      </c>
      <c r="I44" s="122">
        <f t="shared" si="17"/>
        <v>4993.7936470802479</v>
      </c>
      <c r="J44" s="122">
        <f t="shared" si="17"/>
        <v>7428.4503129571131</v>
      </c>
      <c r="K44" s="122">
        <f t="shared" si="17"/>
        <v>6476.8148142929349</v>
      </c>
      <c r="L44" s="122">
        <f t="shared" si="17"/>
        <v>6731.3079240396501</v>
      </c>
      <c r="M44" s="122">
        <f t="shared" si="17"/>
        <v>5735.1260885763631</v>
      </c>
      <c r="N44" s="122">
        <f t="shared" si="17"/>
        <v>6345.0991683453776</v>
      </c>
      <c r="O44" s="122">
        <f t="shared" si="17"/>
        <v>7508.1327284896324</v>
      </c>
      <c r="P44" s="122">
        <f t="shared" si="17"/>
        <v>6387.9747491695434</v>
      </c>
      <c r="Q44" s="122">
        <f t="shared" si="17"/>
        <v>6219.1587621353437</v>
      </c>
      <c r="R44" s="122">
        <f t="shared" ref="R44:V44" si="18">SUM(R45:R46)</f>
        <v>6070.2639975431039</v>
      </c>
      <c r="S44" s="122">
        <f t="shared" si="18"/>
        <v>6058.1431727467843</v>
      </c>
      <c r="T44" s="122">
        <f t="shared" si="18"/>
        <v>5305.7875162695836</v>
      </c>
      <c r="U44" s="122">
        <f t="shared" si="18"/>
        <v>6308.2908901686897</v>
      </c>
      <c r="V44" s="122">
        <f t="shared" si="18"/>
        <v>7010.7325809749564</v>
      </c>
      <c r="W44" s="122">
        <f t="shared" ref="W44:Y44" si="19">SUM(W45:W46)</f>
        <v>4154.1033089061939</v>
      </c>
      <c r="X44" s="122">
        <f t="shared" si="19"/>
        <v>5870.8244380067845</v>
      </c>
      <c r="Y44" s="122">
        <f t="shared" si="19"/>
        <v>5639.6237944271006</v>
      </c>
      <c r="DA44" s="130" t="s">
        <v>1779</v>
      </c>
    </row>
    <row r="45" spans="1:105" ht="12" customHeight="1" x14ac:dyDescent="0.25">
      <c r="A45" s="97" t="s">
        <v>211</v>
      </c>
      <c r="B45" s="98">
        <v>8535.0430799023743</v>
      </c>
      <c r="C45" s="98">
        <v>9896.5808246240067</v>
      </c>
      <c r="D45" s="98">
        <v>8721.3549468769907</v>
      </c>
      <c r="E45" s="98">
        <v>8477.3618676772312</v>
      </c>
      <c r="F45" s="98">
        <v>7661.7414797089714</v>
      </c>
      <c r="G45" s="98">
        <v>7612.0749071352202</v>
      </c>
      <c r="H45" s="98">
        <v>8216.8364965386991</v>
      </c>
      <c r="I45" s="98">
        <v>4888.2441730585506</v>
      </c>
      <c r="J45" s="98">
        <v>7272.913119969915</v>
      </c>
      <c r="K45" s="98">
        <v>6342.9259950991218</v>
      </c>
      <c r="L45" s="98">
        <v>6594.221928475522</v>
      </c>
      <c r="M45" s="98">
        <v>5620.3802997359007</v>
      </c>
      <c r="N45" s="98">
        <v>6219.2351127586262</v>
      </c>
      <c r="O45" s="98">
        <v>7360.1822399460743</v>
      </c>
      <c r="P45" s="98">
        <v>6262.50293978633</v>
      </c>
      <c r="Q45" s="98">
        <v>6097.1313339248418</v>
      </c>
      <c r="R45" s="98">
        <v>5952.5819343853191</v>
      </c>
      <c r="S45" s="98">
        <v>5941.7478307121355</v>
      </c>
      <c r="T45" s="98">
        <v>5204.2024418405063</v>
      </c>
      <c r="U45" s="98">
        <v>6189.240806783464</v>
      </c>
      <c r="V45" s="98">
        <v>6878.6531823719297</v>
      </c>
      <c r="W45" s="98">
        <v>4076.5568954747941</v>
      </c>
      <c r="X45" s="98">
        <v>5760.0988563815063</v>
      </c>
      <c r="Y45" s="98">
        <v>5533.5810202145885</v>
      </c>
      <c r="DA45" s="63" t="s">
        <v>1780</v>
      </c>
    </row>
    <row r="46" spans="1:105" ht="12" customHeight="1" x14ac:dyDescent="0.25">
      <c r="A46" s="97" t="s">
        <v>53</v>
      </c>
      <c r="B46" s="98">
        <v>206.90446956824437</v>
      </c>
      <c r="C46" s="98">
        <v>236.85043170507998</v>
      </c>
      <c r="D46" s="98">
        <v>205.22018859825619</v>
      </c>
      <c r="E46" s="98">
        <v>194.57143395813645</v>
      </c>
      <c r="F46" s="98">
        <v>174.30494767056948</v>
      </c>
      <c r="G46" s="98">
        <v>171.08060155416365</v>
      </c>
      <c r="H46" s="98">
        <v>180.47858665771975</v>
      </c>
      <c r="I46" s="98">
        <v>105.54947402169743</v>
      </c>
      <c r="J46" s="98">
        <v>155.53719298719818</v>
      </c>
      <c r="K46" s="98">
        <v>133.88881919381308</v>
      </c>
      <c r="L46" s="98">
        <v>137.08599556412798</v>
      </c>
      <c r="M46" s="98">
        <v>114.74578884046217</v>
      </c>
      <c r="N46" s="98">
        <v>125.86405558675128</v>
      </c>
      <c r="O46" s="98">
        <v>147.95048854355767</v>
      </c>
      <c r="P46" s="98">
        <v>125.47180938321355</v>
      </c>
      <c r="Q46" s="98">
        <v>122.02742821050168</v>
      </c>
      <c r="R46" s="98">
        <v>117.68206315778436</v>
      </c>
      <c r="S46" s="98">
        <v>116.39534203464837</v>
      </c>
      <c r="T46" s="98">
        <v>101.58507442907754</v>
      </c>
      <c r="U46" s="98">
        <v>119.05008338522576</v>
      </c>
      <c r="V46" s="98">
        <v>132.07939860302622</v>
      </c>
      <c r="W46" s="98">
        <v>77.546413431400183</v>
      </c>
      <c r="X46" s="98">
        <v>110.72558162527775</v>
      </c>
      <c r="Y46" s="98">
        <v>106.04277421251227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28.147271595010078</v>
      </c>
      <c r="C47" s="122">
        <f t="shared" si="20"/>
        <v>28.996039376002713</v>
      </c>
      <c r="D47" s="122">
        <f t="shared" si="20"/>
        <v>29.928158466477864</v>
      </c>
      <c r="E47" s="122">
        <f t="shared" si="20"/>
        <v>56.894532090502921</v>
      </c>
      <c r="F47" s="122">
        <f t="shared" si="20"/>
        <v>31.061501153812461</v>
      </c>
      <c r="G47" s="122">
        <f t="shared" si="20"/>
        <v>33.854967623792646</v>
      </c>
      <c r="H47" s="122">
        <f t="shared" si="20"/>
        <v>54.301402458541098</v>
      </c>
      <c r="I47" s="122">
        <f t="shared" si="20"/>
        <v>42.43882478139929</v>
      </c>
      <c r="J47" s="122">
        <f t="shared" si="20"/>
        <v>46.779073815764278</v>
      </c>
      <c r="K47" s="122">
        <f t="shared" si="20"/>
        <v>47.723140332168718</v>
      </c>
      <c r="L47" s="122">
        <f t="shared" si="20"/>
        <v>56.944573796668124</v>
      </c>
      <c r="M47" s="122">
        <f t="shared" si="20"/>
        <v>62.909103529458818</v>
      </c>
      <c r="N47" s="122">
        <f t="shared" si="20"/>
        <v>67.727339371727666</v>
      </c>
      <c r="O47" s="122">
        <f t="shared" si="20"/>
        <v>74.209400632583424</v>
      </c>
      <c r="P47" s="122">
        <f t="shared" si="20"/>
        <v>80.0006767706207</v>
      </c>
      <c r="Q47" s="122">
        <f t="shared" si="20"/>
        <v>81.577915190413606</v>
      </c>
      <c r="R47" s="122">
        <f t="shared" si="20"/>
        <v>85.772578763067671</v>
      </c>
      <c r="S47" s="122">
        <f t="shared" si="20"/>
        <v>86.086514046936699</v>
      </c>
      <c r="T47" s="122">
        <f t="shared" si="20"/>
        <v>76.307922435696312</v>
      </c>
      <c r="U47" s="122">
        <f t="shared" si="20"/>
        <v>72.648187672397157</v>
      </c>
      <c r="V47" s="122">
        <f t="shared" si="20"/>
        <v>67.404394342810463</v>
      </c>
      <c r="W47" s="122">
        <f t="shared" si="20"/>
        <v>66.143187547795961</v>
      </c>
      <c r="X47" s="122">
        <f t="shared" si="20"/>
        <v>57.149968861429194</v>
      </c>
      <c r="Y47" s="122">
        <f t="shared" si="20"/>
        <v>55.35586710842373</v>
      </c>
      <c r="DA47" s="130" t="s">
        <v>1782</v>
      </c>
    </row>
    <row r="48" spans="1:105" ht="12" customHeight="1" x14ac:dyDescent="0.25">
      <c r="A48" s="97" t="s">
        <v>53</v>
      </c>
      <c r="B48" s="98">
        <v>28.147271595010078</v>
      </c>
      <c r="C48" s="98">
        <v>28.996039376002713</v>
      </c>
      <c r="D48" s="98">
        <v>29.928158466477864</v>
      </c>
      <c r="E48" s="98">
        <v>56.894532090502921</v>
      </c>
      <c r="F48" s="98">
        <v>31.061501153812461</v>
      </c>
      <c r="G48" s="98">
        <v>33.854967623792646</v>
      </c>
      <c r="H48" s="98">
        <v>54.301402458541098</v>
      </c>
      <c r="I48" s="98">
        <v>42.43882478139929</v>
      </c>
      <c r="J48" s="98">
        <v>46.779073815764278</v>
      </c>
      <c r="K48" s="98">
        <v>47.723140332168718</v>
      </c>
      <c r="L48" s="98">
        <v>56.944573796668124</v>
      </c>
      <c r="M48" s="98">
        <v>62.909103529458818</v>
      </c>
      <c r="N48" s="98">
        <v>67.727339371727666</v>
      </c>
      <c r="O48" s="98">
        <v>74.209400632583424</v>
      </c>
      <c r="P48" s="98">
        <v>80.0006767706207</v>
      </c>
      <c r="Q48" s="98">
        <v>81.577915190413606</v>
      </c>
      <c r="R48" s="98">
        <v>85.772578763067671</v>
      </c>
      <c r="S48" s="98">
        <v>86.086514046936699</v>
      </c>
      <c r="T48" s="98">
        <v>76.307922435696312</v>
      </c>
      <c r="U48" s="98">
        <v>72.648187672397157</v>
      </c>
      <c r="V48" s="98">
        <v>67.404394342810463</v>
      </c>
      <c r="W48" s="98">
        <v>66.143187547795961</v>
      </c>
      <c r="X48" s="98">
        <v>57.149968861429194</v>
      </c>
      <c r="Y48" s="98">
        <v>55.35586710842373</v>
      </c>
      <c r="DA48" s="63" t="s">
        <v>1783</v>
      </c>
    </row>
    <row r="49" spans="1:105" ht="12" customHeight="1" x14ac:dyDescent="0.25">
      <c r="A49" s="121" t="s">
        <v>55</v>
      </c>
      <c r="B49" s="122">
        <v>1574.6239492453885</v>
      </c>
      <c r="C49" s="122">
        <v>1748.7125361339822</v>
      </c>
      <c r="D49" s="122">
        <v>1667.480686343783</v>
      </c>
      <c r="E49" s="122">
        <v>1693.4109251739051</v>
      </c>
      <c r="F49" s="122">
        <v>1617.426570015781</v>
      </c>
      <c r="G49" s="122">
        <v>1659.3263382789519</v>
      </c>
      <c r="H49" s="122">
        <v>1725.5975614373019</v>
      </c>
      <c r="I49" s="122">
        <v>1271.4646444494269</v>
      </c>
      <c r="J49" s="122">
        <v>1587.0825976298408</v>
      </c>
      <c r="K49" s="122">
        <v>1473.6346397673437</v>
      </c>
      <c r="L49" s="122">
        <v>1418.6444277610815</v>
      </c>
      <c r="M49" s="122">
        <v>1445.5401667653239</v>
      </c>
      <c r="N49" s="122">
        <v>1502.6022530322875</v>
      </c>
      <c r="O49" s="122">
        <v>1304.4618522286166</v>
      </c>
      <c r="P49" s="122">
        <v>1411.3559392177885</v>
      </c>
      <c r="Q49" s="122">
        <v>1323.7596099944226</v>
      </c>
      <c r="R49" s="122">
        <v>1246.5316977746236</v>
      </c>
      <c r="S49" s="122">
        <v>1337.6985351249803</v>
      </c>
      <c r="T49" s="122">
        <v>1241.7940254889809</v>
      </c>
      <c r="U49" s="122">
        <v>1421.8675066047545</v>
      </c>
      <c r="V49" s="122">
        <v>1558.7550689602936</v>
      </c>
      <c r="W49" s="122">
        <v>931.14306820477805</v>
      </c>
      <c r="X49" s="122">
        <v>1301.128847804672</v>
      </c>
      <c r="Y49" s="122">
        <v>1245.8212653351941</v>
      </c>
      <c r="DA49" s="130" t="s">
        <v>1784</v>
      </c>
    </row>
    <row r="50" spans="1:105" ht="12" customHeight="1" x14ac:dyDescent="0.25">
      <c r="A50" s="97" t="s">
        <v>138</v>
      </c>
      <c r="B50" s="98">
        <v>1401.2034968981627</v>
      </c>
      <c r="C50" s="98">
        <v>1570.6404675108736</v>
      </c>
      <c r="D50" s="98">
        <v>1484.4957833500173</v>
      </c>
      <c r="E50" s="98">
        <v>1507.7470700808874</v>
      </c>
      <c r="F50" s="98">
        <v>1431.9278568027773</v>
      </c>
      <c r="G50" s="98">
        <v>1475.807774711818</v>
      </c>
      <c r="H50" s="98">
        <v>1545.8726069002714</v>
      </c>
      <c r="I50" s="98">
        <v>1090.7964090598559</v>
      </c>
      <c r="J50" s="98">
        <v>1414.4484002968516</v>
      </c>
      <c r="K50" s="98">
        <v>1304.0156503136977</v>
      </c>
      <c r="L50" s="98">
        <v>1252.2916426115605</v>
      </c>
      <c r="M50" s="98">
        <v>1241.6810452668026</v>
      </c>
      <c r="N50" s="98">
        <v>1251.7348683372745</v>
      </c>
      <c r="O50" s="98">
        <v>943.5645686725029</v>
      </c>
      <c r="P50" s="98">
        <v>1040.6418416040765</v>
      </c>
      <c r="Q50" s="98">
        <v>936.17854909385267</v>
      </c>
      <c r="R50" s="98">
        <v>899.75029061500095</v>
      </c>
      <c r="S50" s="98">
        <v>1019.9157928711714</v>
      </c>
      <c r="T50" s="98">
        <v>969.86068225097051</v>
      </c>
      <c r="U50" s="98">
        <v>1217.9458517510418</v>
      </c>
      <c r="V50" s="98">
        <v>1357.5759394716406</v>
      </c>
      <c r="W50" s="98">
        <v>801.18688449964168</v>
      </c>
      <c r="X50" s="98">
        <v>1161.5901834780159</v>
      </c>
      <c r="Y50" s="98">
        <v>1135.1329016662692</v>
      </c>
      <c r="DA50" s="63" t="s">
        <v>1785</v>
      </c>
    </row>
    <row r="51" spans="1:105" ht="12" customHeight="1" x14ac:dyDescent="0.25">
      <c r="A51" s="97" t="s">
        <v>137</v>
      </c>
      <c r="B51" s="98">
        <v>2.2915037392248241</v>
      </c>
      <c r="C51" s="98">
        <v>3.60491190265029</v>
      </c>
      <c r="D51" s="98">
        <v>3.7274989738880291</v>
      </c>
      <c r="E51" s="98">
        <v>5.2614176494265852</v>
      </c>
      <c r="F51" s="98">
        <v>4.948698885434033</v>
      </c>
      <c r="G51" s="98">
        <v>6.3530446879615763</v>
      </c>
      <c r="H51" s="98">
        <v>8.7050906447837129</v>
      </c>
      <c r="I51" s="98">
        <v>6.2167454195736038</v>
      </c>
      <c r="J51" s="98">
        <v>9.6271510934003679</v>
      </c>
      <c r="K51" s="98">
        <v>9.9148733273803025</v>
      </c>
      <c r="L51" s="98">
        <v>9.2633402161858349</v>
      </c>
      <c r="M51" s="98">
        <v>9.8148485026654271</v>
      </c>
      <c r="N51" s="98">
        <v>11.431961224762301</v>
      </c>
      <c r="O51" s="98">
        <v>8.3884723847384954</v>
      </c>
      <c r="P51" s="98">
        <v>12.677175329241688</v>
      </c>
      <c r="Q51" s="98">
        <v>11.332525915062041</v>
      </c>
      <c r="R51" s="98">
        <v>11.20024359484885</v>
      </c>
      <c r="S51" s="98">
        <v>13.047818588398474</v>
      </c>
      <c r="T51" s="98">
        <v>11.904655588164168</v>
      </c>
      <c r="U51" s="98">
        <v>19.314907543580201</v>
      </c>
      <c r="V51" s="98">
        <v>25.707339017061663</v>
      </c>
      <c r="W51" s="98">
        <v>14.262354676825517</v>
      </c>
      <c r="X51" s="98">
        <v>19.123944637363813</v>
      </c>
      <c r="Y51" s="98">
        <v>16.53146333694421</v>
      </c>
      <c r="DA51" s="63" t="s">
        <v>1786</v>
      </c>
    </row>
    <row r="52" spans="1:105" ht="12" customHeight="1" x14ac:dyDescent="0.25">
      <c r="A52" s="100" t="s">
        <v>211</v>
      </c>
      <c r="B52" s="101">
        <v>1.0001283898135411</v>
      </c>
      <c r="C52" s="101">
        <v>1.4973674379256618</v>
      </c>
      <c r="D52" s="101">
        <v>1.5923499269168166</v>
      </c>
      <c r="E52" s="101">
        <v>2.2457938017285528</v>
      </c>
      <c r="F52" s="101">
        <v>2.2546390141842125</v>
      </c>
      <c r="G52" s="101">
        <v>2.8500460667403376</v>
      </c>
      <c r="H52" s="101">
        <v>3.8768673073463313</v>
      </c>
      <c r="I52" s="101">
        <v>3.0737263806337221</v>
      </c>
      <c r="J52" s="101">
        <v>4.2963484873815858</v>
      </c>
      <c r="K52" s="101">
        <v>4.4769655226546154</v>
      </c>
      <c r="L52" s="101">
        <v>4.1478036391973472</v>
      </c>
      <c r="M52" s="101">
        <v>4.5668398779486505</v>
      </c>
      <c r="N52" s="101">
        <v>5.3601456969010224</v>
      </c>
      <c r="O52" s="101">
        <v>4.092510152653106</v>
      </c>
      <c r="P52" s="101">
        <v>5.5338610586428505</v>
      </c>
      <c r="Q52" s="101">
        <v>4.8819689798320338</v>
      </c>
      <c r="R52" s="101">
        <v>4.8959060035338284</v>
      </c>
      <c r="S52" s="101">
        <v>6.0788826396076914</v>
      </c>
      <c r="T52" s="101">
        <v>5.0432423633033423</v>
      </c>
      <c r="U52" s="101">
        <v>8.3984975088089087</v>
      </c>
      <c r="V52" s="101">
        <v>10.502385870565925</v>
      </c>
      <c r="W52" s="101">
        <v>6.5123244543672572</v>
      </c>
      <c r="X52" s="101">
        <v>8.225950244459348</v>
      </c>
      <c r="Y52" s="101">
        <v>6.2647000503782477</v>
      </c>
      <c r="DA52" s="131" t="s">
        <v>1787</v>
      </c>
    </row>
    <row r="53" spans="1:105" ht="12" customHeight="1" x14ac:dyDescent="0.25">
      <c r="A53" s="103" t="s">
        <v>52</v>
      </c>
      <c r="B53" s="104">
        <v>1.2913753494112827</v>
      </c>
      <c r="C53" s="104">
        <v>2.1075444647246284</v>
      </c>
      <c r="D53" s="104">
        <v>2.1351490469712124</v>
      </c>
      <c r="E53" s="104">
        <v>3.0156238476980324</v>
      </c>
      <c r="F53" s="104">
        <v>2.6940598712498205</v>
      </c>
      <c r="G53" s="104">
        <v>3.5029986212212392</v>
      </c>
      <c r="H53" s="104">
        <v>4.8282233374373824</v>
      </c>
      <c r="I53" s="104">
        <v>3.1430190389398813</v>
      </c>
      <c r="J53" s="104">
        <v>5.3308026060187821</v>
      </c>
      <c r="K53" s="104">
        <v>5.4379078047256861</v>
      </c>
      <c r="L53" s="104">
        <v>5.1155365769884868</v>
      </c>
      <c r="M53" s="104">
        <v>5.2480086247167765</v>
      </c>
      <c r="N53" s="104">
        <v>6.0718155278612773</v>
      </c>
      <c r="O53" s="104">
        <v>4.2959622320853894</v>
      </c>
      <c r="P53" s="104">
        <v>7.1433142705988386</v>
      </c>
      <c r="Q53" s="104">
        <v>6.4505569352300069</v>
      </c>
      <c r="R53" s="104">
        <v>6.3043375913150204</v>
      </c>
      <c r="S53" s="104">
        <v>6.9689359487907838</v>
      </c>
      <c r="T53" s="104">
        <v>6.8614132248608266</v>
      </c>
      <c r="U53" s="104">
        <v>10.916410034771292</v>
      </c>
      <c r="V53" s="104">
        <v>15.204953146495736</v>
      </c>
      <c r="W53" s="104">
        <v>7.7500302224582596</v>
      </c>
      <c r="X53" s="104">
        <v>10.897994392904467</v>
      </c>
      <c r="Y53" s="104">
        <v>10.266763286565963</v>
      </c>
      <c r="DA53" s="132" t="s">
        <v>1788</v>
      </c>
    </row>
    <row r="54" spans="1:105" ht="12" customHeight="1" x14ac:dyDescent="0.25">
      <c r="A54" s="106" t="s">
        <v>122</v>
      </c>
      <c r="B54" s="101">
        <v>144.29838925660718</v>
      </c>
      <c r="C54" s="101">
        <v>141.36274894035546</v>
      </c>
      <c r="D54" s="101">
        <v>140.4065219310167</v>
      </c>
      <c r="E54" s="101">
        <v>129.81836175642789</v>
      </c>
      <c r="F54" s="101">
        <v>127.45767455460636</v>
      </c>
      <c r="G54" s="101">
        <v>117.67101951487955</v>
      </c>
      <c r="H54" s="101">
        <v>104.33254657342856</v>
      </c>
      <c r="I54" s="101">
        <v>100.38944370223689</v>
      </c>
      <c r="J54" s="101">
        <v>90.466336132804315</v>
      </c>
      <c r="K54" s="101">
        <v>79.521573061913472</v>
      </c>
      <c r="L54" s="101">
        <v>77.092794785461436</v>
      </c>
      <c r="M54" s="101">
        <v>79.959363618373274</v>
      </c>
      <c r="N54" s="101">
        <v>94.805894246986313</v>
      </c>
      <c r="O54" s="101">
        <v>115.18018696715092</v>
      </c>
      <c r="P54" s="101">
        <v>99.917574950537016</v>
      </c>
      <c r="Q54" s="101">
        <v>97.888890040810708</v>
      </c>
      <c r="R54" s="101">
        <v>83.710404206021437</v>
      </c>
      <c r="S54" s="101">
        <v>72.224933724366423</v>
      </c>
      <c r="T54" s="101">
        <v>58.49246141289489</v>
      </c>
      <c r="U54" s="101">
        <v>36.704832958025776</v>
      </c>
      <c r="V54" s="101">
        <v>42.3737905385453</v>
      </c>
      <c r="W54" s="101">
        <v>29.437505659231551</v>
      </c>
      <c r="X54" s="101">
        <v>38.988096089818939</v>
      </c>
      <c r="Y54" s="101">
        <v>32.816614565954843</v>
      </c>
      <c r="DA54" s="131" t="s">
        <v>1789</v>
      </c>
    </row>
    <row r="55" spans="1:105" ht="12" customHeight="1" x14ac:dyDescent="0.25">
      <c r="A55" s="107" t="s">
        <v>121</v>
      </c>
      <c r="B55" s="104">
        <v>26.830559351393767</v>
      </c>
      <c r="C55" s="104">
        <v>33.104407780103067</v>
      </c>
      <c r="D55" s="104">
        <v>38.850882088861098</v>
      </c>
      <c r="E55" s="104">
        <v>50.584075687162986</v>
      </c>
      <c r="F55" s="104">
        <v>53.092339772963271</v>
      </c>
      <c r="G55" s="104">
        <v>59.494499364292821</v>
      </c>
      <c r="H55" s="104">
        <v>66.687317318818216</v>
      </c>
      <c r="I55" s="104">
        <v>74.062046267760735</v>
      </c>
      <c r="J55" s="104">
        <v>72.540710106784545</v>
      </c>
      <c r="K55" s="104">
        <v>80.182543064352316</v>
      </c>
      <c r="L55" s="104">
        <v>79.996650147873964</v>
      </c>
      <c r="M55" s="104">
        <v>114.08490937748257</v>
      </c>
      <c r="N55" s="104">
        <v>144.62952922326429</v>
      </c>
      <c r="O55" s="104">
        <v>237.32862420422435</v>
      </c>
      <c r="P55" s="104">
        <v>258.11934733393321</v>
      </c>
      <c r="Q55" s="104">
        <v>278.35964494469692</v>
      </c>
      <c r="R55" s="104">
        <v>251.87075935875245</v>
      </c>
      <c r="S55" s="104">
        <v>232.50998994104407</v>
      </c>
      <c r="T55" s="104">
        <v>201.53622623695134</v>
      </c>
      <c r="U55" s="104">
        <v>147.90191435210687</v>
      </c>
      <c r="V55" s="104">
        <v>133.09799993304591</v>
      </c>
      <c r="W55" s="104">
        <v>86.256323369079269</v>
      </c>
      <c r="X55" s="104">
        <v>81.42662359947326</v>
      </c>
      <c r="Y55" s="104">
        <v>61.340285766025936</v>
      </c>
      <c r="DA55" s="132" t="s">
        <v>1790</v>
      </c>
    </row>
    <row r="56" spans="1:105" ht="12" customHeight="1" x14ac:dyDescent="0.25">
      <c r="A56" s="108" t="s">
        <v>53</v>
      </c>
      <c r="B56" s="98">
        <v>11.719405922369862</v>
      </c>
      <c r="C56" s="98">
        <v>13.728054067984672</v>
      </c>
      <c r="D56" s="98">
        <v>16.598433831661922</v>
      </c>
      <c r="E56" s="98">
        <v>21.586703568373792</v>
      </c>
      <c r="F56" s="98">
        <v>24.19939218329478</v>
      </c>
      <c r="G56" s="98">
        <v>26.656285714495535</v>
      </c>
      <c r="H56" s="98">
        <v>29.572231320167834</v>
      </c>
      <c r="I56" s="98">
        <v>36.650455170617192</v>
      </c>
      <c r="J56" s="98">
        <v>32.244958866271418</v>
      </c>
      <c r="K56" s="98">
        <v>36.155315719385257</v>
      </c>
      <c r="L56" s="98">
        <v>35.7723519151101</v>
      </c>
      <c r="M56" s="98">
        <v>53.325360879665674</v>
      </c>
      <c r="N56" s="98">
        <v>67.785979814052283</v>
      </c>
      <c r="O56" s="98">
        <v>116.24324642383453</v>
      </c>
      <c r="P56" s="98">
        <v>111.24611185165497</v>
      </c>
      <c r="Q56" s="98">
        <v>119.70478604688688</v>
      </c>
      <c r="R56" s="98">
        <v>110.04443173988574</v>
      </c>
      <c r="S56" s="98">
        <v>108.4035820995103</v>
      </c>
      <c r="T56" s="98">
        <v>86.013742135544405</v>
      </c>
      <c r="U56" s="98">
        <v>63.63785600970165</v>
      </c>
      <c r="V56" s="98">
        <v>52.346749056008626</v>
      </c>
      <c r="W56" s="98">
        <v>38.350011818427816</v>
      </c>
      <c r="X56" s="98">
        <v>34.144612647394531</v>
      </c>
      <c r="Y56" s="98">
        <v>22.82224029909527</v>
      </c>
      <c r="DA56" s="63" t="s">
        <v>1791</v>
      </c>
    </row>
    <row r="57" spans="1:105" ht="12" customHeight="1" x14ac:dyDescent="0.25">
      <c r="A57" s="108" t="s">
        <v>52</v>
      </c>
      <c r="B57" s="98">
        <v>15.111153429023906</v>
      </c>
      <c r="C57" s="98">
        <v>19.376353712118394</v>
      </c>
      <c r="D57" s="98">
        <v>22.252448257199173</v>
      </c>
      <c r="E57" s="98">
        <v>28.997372118789194</v>
      </c>
      <c r="F57" s="98">
        <v>28.892947589668488</v>
      </c>
      <c r="G57" s="98">
        <v>32.838213649797289</v>
      </c>
      <c r="H57" s="98">
        <v>37.115085998650379</v>
      </c>
      <c r="I57" s="98">
        <v>37.411591097143543</v>
      </c>
      <c r="J57" s="98">
        <v>40.295751240513127</v>
      </c>
      <c r="K57" s="98">
        <v>44.027227344967059</v>
      </c>
      <c r="L57" s="98">
        <v>44.224298232763871</v>
      </c>
      <c r="M57" s="98">
        <v>60.759548497816908</v>
      </c>
      <c r="N57" s="98">
        <v>76.843549409212017</v>
      </c>
      <c r="O57" s="98">
        <v>121.08537778038981</v>
      </c>
      <c r="P57" s="98">
        <v>146.8732354822782</v>
      </c>
      <c r="Q57" s="98">
        <v>158.65485889781002</v>
      </c>
      <c r="R57" s="98">
        <v>141.82632761886671</v>
      </c>
      <c r="S57" s="98">
        <v>124.10640784153375</v>
      </c>
      <c r="T57" s="98">
        <v>115.52248410140692</v>
      </c>
      <c r="U57" s="98">
        <v>84.264058342405207</v>
      </c>
      <c r="V57" s="98">
        <v>80.751250877037279</v>
      </c>
      <c r="W57" s="98">
        <v>47.906311550651445</v>
      </c>
      <c r="X57" s="98">
        <v>47.282010952078721</v>
      </c>
      <c r="Y57" s="98">
        <v>38.518045466930666</v>
      </c>
      <c r="DA57" s="63" t="s">
        <v>1792</v>
      </c>
    </row>
    <row r="58" spans="1:105" ht="12" customHeight="1" x14ac:dyDescent="0.25">
      <c r="A58" s="121" t="s">
        <v>54</v>
      </c>
      <c r="B58" s="122">
        <v>638.45858230006331</v>
      </c>
      <c r="C58" s="122">
        <v>658.91570069915372</v>
      </c>
      <c r="D58" s="122">
        <v>660.47970527477105</v>
      </c>
      <c r="E58" s="122">
        <v>660.67169799107683</v>
      </c>
      <c r="F58" s="122">
        <v>662.69098551189018</v>
      </c>
      <c r="G58" s="122">
        <v>659.64847976010833</v>
      </c>
      <c r="H58" s="122">
        <v>634.11474816724547</v>
      </c>
      <c r="I58" s="122">
        <v>571.46605095120321</v>
      </c>
      <c r="J58" s="122">
        <v>533.53847531696056</v>
      </c>
      <c r="K58" s="122">
        <v>512.51196088000574</v>
      </c>
      <c r="L58" s="122">
        <v>513.22053611944875</v>
      </c>
      <c r="M58" s="122">
        <v>460.16607279804754</v>
      </c>
      <c r="N58" s="122">
        <v>470.13486962912822</v>
      </c>
      <c r="O58" s="122">
        <v>478.6520707198527</v>
      </c>
      <c r="P58" s="122">
        <v>461.49480735469695</v>
      </c>
      <c r="Q58" s="122">
        <v>430.42121676178471</v>
      </c>
      <c r="R58" s="122">
        <v>394.9541430484901</v>
      </c>
      <c r="S58" s="122">
        <v>410.71330028766101</v>
      </c>
      <c r="T58" s="122">
        <v>384.33555946632458</v>
      </c>
      <c r="U58" s="122">
        <v>382.95312840457115</v>
      </c>
      <c r="V58" s="122">
        <v>360.16230806582922</v>
      </c>
      <c r="W58" s="122">
        <v>358.10415644253965</v>
      </c>
      <c r="X58" s="122">
        <v>408.13349508922232</v>
      </c>
      <c r="Y58" s="122">
        <v>374.44453785104082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638.45858230006331</v>
      </c>
      <c r="C60" s="33">
        <v>658.91570069915372</v>
      </c>
      <c r="D60" s="33">
        <v>660.47970527477105</v>
      </c>
      <c r="E60" s="33">
        <v>660.67169799107683</v>
      </c>
      <c r="F60" s="33">
        <v>662.69098551189018</v>
      </c>
      <c r="G60" s="33">
        <v>659.64847976010833</v>
      </c>
      <c r="H60" s="33">
        <v>634.11474816724547</v>
      </c>
      <c r="I60" s="33">
        <v>571.46605095120321</v>
      </c>
      <c r="J60" s="33">
        <v>533.53847531696056</v>
      </c>
      <c r="K60" s="33">
        <v>512.51196088000574</v>
      </c>
      <c r="L60" s="33">
        <v>513.22053611944875</v>
      </c>
      <c r="M60" s="33">
        <v>460.16607279804754</v>
      </c>
      <c r="N60" s="33">
        <v>470.13486962912822</v>
      </c>
      <c r="O60" s="33">
        <v>478.6520707198527</v>
      </c>
      <c r="P60" s="33">
        <v>461.49480735469695</v>
      </c>
      <c r="Q60" s="33">
        <v>430.42121676178471</v>
      </c>
      <c r="R60" s="33">
        <v>394.9541430484901</v>
      </c>
      <c r="S60" s="33">
        <v>410.71330028766101</v>
      </c>
      <c r="T60" s="33">
        <v>384.33555946632458</v>
      </c>
      <c r="U60" s="33">
        <v>382.95312840457115</v>
      </c>
      <c r="V60" s="33">
        <v>360.16230806582922</v>
      </c>
      <c r="W60" s="33">
        <v>358.10415644253965</v>
      </c>
      <c r="X60" s="33">
        <v>408.13349508922232</v>
      </c>
      <c r="Y60" s="33">
        <v>374.44453785104082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14755.490631546068</v>
      </c>
      <c r="C62" s="117">
        <f t="shared" si="21"/>
        <v>15709.503456296614</v>
      </c>
      <c r="D62" s="117">
        <f t="shared" si="21"/>
        <v>15876.061158357868</v>
      </c>
      <c r="E62" s="117">
        <f t="shared" si="21"/>
        <v>16127.832541772881</v>
      </c>
      <c r="F62" s="117">
        <f t="shared" si="21"/>
        <v>15824.098007314215</v>
      </c>
      <c r="G62" s="117">
        <f t="shared" si="21"/>
        <v>15507.104366509075</v>
      </c>
      <c r="H62" s="117">
        <f t="shared" si="21"/>
        <v>15275.652973682567</v>
      </c>
      <c r="I62" s="117">
        <f t="shared" si="21"/>
        <v>14356.859446584767</v>
      </c>
      <c r="J62" s="117">
        <f t="shared" si="21"/>
        <v>15236.743246970633</v>
      </c>
      <c r="K62" s="117">
        <f t="shared" si="21"/>
        <v>15287.280516978117</v>
      </c>
      <c r="L62" s="117">
        <f t="shared" si="21"/>
        <v>16935.233974890172</v>
      </c>
      <c r="M62" s="117">
        <f t="shared" si="21"/>
        <v>14338.486709543682</v>
      </c>
      <c r="N62" s="117">
        <f t="shared" si="21"/>
        <v>15872.044462173752</v>
      </c>
      <c r="O62" s="117">
        <f t="shared" si="21"/>
        <v>16686.964860478547</v>
      </c>
      <c r="P62" s="117">
        <f t="shared" si="21"/>
        <v>13889.558300204451</v>
      </c>
      <c r="Q62" s="117">
        <f t="shared" si="21"/>
        <v>15159.4826895805</v>
      </c>
      <c r="R62" s="117">
        <f t="shared" ref="R62:V62" si="22">R63+R66+R68+R77</f>
        <v>17216.289303277823</v>
      </c>
      <c r="S62" s="117">
        <f t="shared" si="22"/>
        <v>17362.614455151903</v>
      </c>
      <c r="T62" s="117">
        <f t="shared" si="22"/>
        <v>18232.913471307038</v>
      </c>
      <c r="U62" s="117">
        <f t="shared" si="22"/>
        <v>18664.288465346188</v>
      </c>
      <c r="V62" s="117">
        <f t="shared" si="22"/>
        <v>18542.589087724067</v>
      </c>
      <c r="W62" s="117">
        <f t="shared" ref="W62:Y62" si="23">W63+W66+W68+W77</f>
        <v>21557.45790307947</v>
      </c>
      <c r="X62" s="117">
        <f t="shared" si="23"/>
        <v>18978.037302503526</v>
      </c>
      <c r="Y62" s="117">
        <f t="shared" si="23"/>
        <v>17680.518772755644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11782.658517982445</v>
      </c>
      <c r="C63" s="122">
        <f t="shared" si="24"/>
        <v>12596.03375720342</v>
      </c>
      <c r="D63" s="122">
        <f t="shared" si="24"/>
        <v>12572.011177089253</v>
      </c>
      <c r="E63" s="122">
        <f t="shared" si="24"/>
        <v>12623.676815101511</v>
      </c>
      <c r="F63" s="122">
        <f t="shared" si="24"/>
        <v>12262.206634512364</v>
      </c>
      <c r="G63" s="122">
        <f t="shared" si="24"/>
        <v>11892.819361544734</v>
      </c>
      <c r="H63" s="122">
        <f t="shared" si="24"/>
        <v>11738.250754050488</v>
      </c>
      <c r="I63" s="122">
        <f t="shared" si="24"/>
        <v>10708.836375841045</v>
      </c>
      <c r="J63" s="122">
        <f t="shared" si="24"/>
        <v>11681.572910058949</v>
      </c>
      <c r="K63" s="122">
        <f t="shared" si="24"/>
        <v>11622.326766594511</v>
      </c>
      <c r="L63" s="122">
        <f t="shared" si="24"/>
        <v>13066.670901518024</v>
      </c>
      <c r="M63" s="122">
        <f t="shared" si="24"/>
        <v>10770.265636088428</v>
      </c>
      <c r="N63" s="122">
        <f t="shared" si="24"/>
        <v>12229.788355670416</v>
      </c>
      <c r="O63" s="122">
        <f t="shared" si="24"/>
        <v>13196.24332791959</v>
      </c>
      <c r="P63" s="122">
        <f t="shared" si="24"/>
        <v>10516.323351595478</v>
      </c>
      <c r="Q63" s="122">
        <f t="shared" si="24"/>
        <v>11668.43740816396</v>
      </c>
      <c r="R63" s="122">
        <f t="shared" ref="R63:V63" si="25">SUM(R64:R65)</f>
        <v>13467.802538237125</v>
      </c>
      <c r="S63" s="122">
        <f t="shared" si="25"/>
        <v>13339.128458220903</v>
      </c>
      <c r="T63" s="122">
        <f t="shared" si="25"/>
        <v>13860.274207877848</v>
      </c>
      <c r="U63" s="122">
        <f t="shared" si="25"/>
        <v>14394.146260994112</v>
      </c>
      <c r="V63" s="122">
        <f t="shared" si="25"/>
        <v>14285.915170469678</v>
      </c>
      <c r="W63" s="122">
        <f t="shared" ref="W63:Y63" si="26">SUM(W64:W65)</f>
        <v>16804.484015549842</v>
      </c>
      <c r="X63" s="122">
        <f t="shared" si="26"/>
        <v>14376.079480461494</v>
      </c>
      <c r="Y63" s="122">
        <f t="shared" si="26"/>
        <v>13598.330142761035</v>
      </c>
      <c r="DA63" s="130" t="s">
        <v>1797</v>
      </c>
    </row>
    <row r="64" spans="1:105" ht="12" customHeight="1" x14ac:dyDescent="0.25">
      <c r="A64" s="97" t="s">
        <v>212</v>
      </c>
      <c r="B64" s="98">
        <v>11503.786482092166</v>
      </c>
      <c r="C64" s="98">
        <v>12301.624493677598</v>
      </c>
      <c r="D64" s="98">
        <v>12282.983138265236</v>
      </c>
      <c r="E64" s="98">
        <v>12340.440446196877</v>
      </c>
      <c r="F64" s="98">
        <v>11989.446218202638</v>
      </c>
      <c r="G64" s="98">
        <v>11631.404735012276</v>
      </c>
      <c r="H64" s="98">
        <v>11485.96738907777</v>
      </c>
      <c r="I64" s="98">
        <v>10482.493013112129</v>
      </c>
      <c r="J64" s="98">
        <v>11436.983664178595</v>
      </c>
      <c r="K64" s="98">
        <v>11382.069842214025</v>
      </c>
      <c r="L64" s="98">
        <v>12800.562500378586</v>
      </c>
      <c r="M64" s="98">
        <v>10554.779070083205</v>
      </c>
      <c r="N64" s="98">
        <v>11987.193130509624</v>
      </c>
      <c r="O64" s="98">
        <v>12936.206549414461</v>
      </c>
      <c r="P64" s="98">
        <v>10309.763029929341</v>
      </c>
      <c r="Q64" s="98">
        <v>11439.488532180518</v>
      </c>
      <c r="R64" s="98">
        <v>13206.707009353559</v>
      </c>
      <c r="S64" s="98">
        <v>13082.843260749287</v>
      </c>
      <c r="T64" s="98">
        <v>13594.904178886443</v>
      </c>
      <c r="U64" s="98">
        <v>14122.499892355481</v>
      </c>
      <c r="V64" s="98">
        <v>14016.774240842737</v>
      </c>
      <c r="W64" s="98">
        <v>16490.787564578739</v>
      </c>
      <c r="X64" s="98">
        <v>14104.942133607743</v>
      </c>
      <c r="Y64" s="98">
        <v>13342.63850346748</v>
      </c>
      <c r="DA64" s="63" t="s">
        <v>1798</v>
      </c>
    </row>
    <row r="65" spans="1:105" ht="12" customHeight="1" x14ac:dyDescent="0.25">
      <c r="A65" s="97" t="s">
        <v>53</v>
      </c>
      <c r="B65" s="98">
        <v>278.87203589027985</v>
      </c>
      <c r="C65" s="98">
        <v>294.40926352582187</v>
      </c>
      <c r="D65" s="98">
        <v>289.02803882401662</v>
      </c>
      <c r="E65" s="98">
        <v>283.23636890463479</v>
      </c>
      <c r="F65" s="98">
        <v>272.76041630972622</v>
      </c>
      <c r="G65" s="98">
        <v>261.41462653245782</v>
      </c>
      <c r="H65" s="98">
        <v>252.28336497271729</v>
      </c>
      <c r="I65" s="98">
        <v>226.3433627289163</v>
      </c>
      <c r="J65" s="98">
        <v>244.58924588035458</v>
      </c>
      <c r="K65" s="98">
        <v>240.25692438048557</v>
      </c>
      <c r="L65" s="98">
        <v>266.10840113943749</v>
      </c>
      <c r="M65" s="98">
        <v>215.48656600522321</v>
      </c>
      <c r="N65" s="98">
        <v>242.59522516079252</v>
      </c>
      <c r="O65" s="98">
        <v>260.03677850512889</v>
      </c>
      <c r="P65" s="98">
        <v>206.56032166613733</v>
      </c>
      <c r="Q65" s="98">
        <v>228.94887598344178</v>
      </c>
      <c r="R65" s="98">
        <v>261.0955288835666</v>
      </c>
      <c r="S65" s="98">
        <v>256.28519747161596</v>
      </c>
      <c r="T65" s="98">
        <v>265.37002899140526</v>
      </c>
      <c r="U65" s="98">
        <v>271.64636863863143</v>
      </c>
      <c r="V65" s="98">
        <v>269.1409296269415</v>
      </c>
      <c r="W65" s="98">
        <v>313.69645097110185</v>
      </c>
      <c r="X65" s="98">
        <v>271.13734685375056</v>
      </c>
      <c r="Y65" s="98">
        <v>255.69163929355545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36.412001932343919</v>
      </c>
      <c r="C66" s="122">
        <f t="shared" si="27"/>
        <v>37.656206353709187</v>
      </c>
      <c r="D66" s="122">
        <f t="shared" si="27"/>
        <v>39.276591888757665</v>
      </c>
      <c r="E66" s="122">
        <f t="shared" si="27"/>
        <v>81.322715291003632</v>
      </c>
      <c r="F66" s="122">
        <f t="shared" si="27"/>
        <v>49.134421894759043</v>
      </c>
      <c r="G66" s="122">
        <f t="shared" si="27"/>
        <v>57.982105348100546</v>
      </c>
      <c r="H66" s="122">
        <f t="shared" si="27"/>
        <v>98.598919638226889</v>
      </c>
      <c r="I66" s="122">
        <f t="shared" si="27"/>
        <v>80.078471488590594</v>
      </c>
      <c r="J66" s="122">
        <f t="shared" si="27"/>
        <v>90.787590677115119</v>
      </c>
      <c r="K66" s="122">
        <f t="shared" si="27"/>
        <v>96.527239522914471</v>
      </c>
      <c r="L66" s="122">
        <f t="shared" si="27"/>
        <v>117.72421521798056</v>
      </c>
      <c r="M66" s="122">
        <f t="shared" si="27"/>
        <v>128.6922413757639</v>
      </c>
      <c r="N66" s="122">
        <f t="shared" si="27"/>
        <v>131.3590702942123</v>
      </c>
      <c r="O66" s="122">
        <f t="shared" si="27"/>
        <v>132.57083421231914</v>
      </c>
      <c r="P66" s="122">
        <f t="shared" si="27"/>
        <v>131.70880015414863</v>
      </c>
      <c r="Q66" s="122">
        <f t="shared" si="27"/>
        <v>131.2726175679843</v>
      </c>
      <c r="R66" s="122">
        <f t="shared" si="27"/>
        <v>147.21722225819065</v>
      </c>
      <c r="S66" s="122">
        <f t="shared" si="27"/>
        <v>169.35158722942754</v>
      </c>
      <c r="T66" s="122">
        <f t="shared" si="27"/>
        <v>170.51699290742076</v>
      </c>
      <c r="U66" s="122">
        <f t="shared" si="27"/>
        <v>182.90513127568619</v>
      </c>
      <c r="V66" s="122">
        <f t="shared" si="27"/>
        <v>192.44857903461696</v>
      </c>
      <c r="W66" s="122">
        <f t="shared" si="27"/>
        <v>216.33780708251135</v>
      </c>
      <c r="X66" s="122">
        <f t="shared" si="27"/>
        <v>207.84441160552149</v>
      </c>
      <c r="Y66" s="122">
        <f t="shared" si="27"/>
        <v>184.58553941620409</v>
      </c>
      <c r="DA66" s="130" t="s">
        <v>1800</v>
      </c>
    </row>
    <row r="67" spans="1:105" ht="12" customHeight="1" x14ac:dyDescent="0.25">
      <c r="A67" s="97" t="s">
        <v>53</v>
      </c>
      <c r="B67" s="98">
        <v>36.412001932343919</v>
      </c>
      <c r="C67" s="98">
        <v>37.656206353709187</v>
      </c>
      <c r="D67" s="98">
        <v>39.276591888757665</v>
      </c>
      <c r="E67" s="98">
        <v>81.322715291003632</v>
      </c>
      <c r="F67" s="98">
        <v>49.134421894759043</v>
      </c>
      <c r="G67" s="98">
        <v>57.982105348100546</v>
      </c>
      <c r="H67" s="98">
        <v>98.598919638226889</v>
      </c>
      <c r="I67" s="98">
        <v>80.078471488590594</v>
      </c>
      <c r="J67" s="98">
        <v>90.787590677115119</v>
      </c>
      <c r="K67" s="98">
        <v>96.527239522914471</v>
      </c>
      <c r="L67" s="98">
        <v>117.72421521798056</v>
      </c>
      <c r="M67" s="98">
        <v>128.6922413757639</v>
      </c>
      <c r="N67" s="98">
        <v>131.3590702942123</v>
      </c>
      <c r="O67" s="98">
        <v>132.57083421231914</v>
      </c>
      <c r="P67" s="98">
        <v>131.70880015414863</v>
      </c>
      <c r="Q67" s="98">
        <v>131.2726175679843</v>
      </c>
      <c r="R67" s="98">
        <v>147.21722225819065</v>
      </c>
      <c r="S67" s="98">
        <v>169.35158722942754</v>
      </c>
      <c r="T67" s="98">
        <v>170.51699290742076</v>
      </c>
      <c r="U67" s="98">
        <v>182.90513127568619</v>
      </c>
      <c r="V67" s="98">
        <v>192.44857903461696</v>
      </c>
      <c r="W67" s="98">
        <v>216.33780708251135</v>
      </c>
      <c r="X67" s="98">
        <v>207.84441160552149</v>
      </c>
      <c r="Y67" s="98">
        <v>184.58553941620409</v>
      </c>
      <c r="DA67" s="63" t="s">
        <v>1801</v>
      </c>
    </row>
    <row r="68" spans="1:105" ht="12" customHeight="1" x14ac:dyDescent="0.25">
      <c r="A68" s="121" t="s">
        <v>55</v>
      </c>
      <c r="B68" s="122">
        <v>2110.3539708627718</v>
      </c>
      <c r="C68" s="122">
        <v>2200.8944804358225</v>
      </c>
      <c r="D68" s="122">
        <v>2345.6922577216305</v>
      </c>
      <c r="E68" s="122">
        <v>2464.0755886767693</v>
      </c>
      <c r="F68" s="122">
        <v>2519.3533297018644</v>
      </c>
      <c r="G68" s="122">
        <v>2540.680479349126</v>
      </c>
      <c r="H68" s="122">
        <v>2440.620966319088</v>
      </c>
      <c r="I68" s="122">
        <v>2617.3187442822696</v>
      </c>
      <c r="J68" s="122">
        <v>2539.9217797925357</v>
      </c>
      <c r="K68" s="122">
        <v>2636.5156573618606</v>
      </c>
      <c r="L68" s="122">
        <v>2783.0097959499199</v>
      </c>
      <c r="M68" s="122">
        <v>2579.8138912733148</v>
      </c>
      <c r="N68" s="122">
        <v>2637.6676868396471</v>
      </c>
      <c r="O68" s="122">
        <v>2500.8798951901513</v>
      </c>
      <c r="P68" s="122">
        <v>2422.5788661015995</v>
      </c>
      <c r="Q68" s="122">
        <v>2535.8951622063282</v>
      </c>
      <c r="R68" s="122">
        <v>2768.5329451284542</v>
      </c>
      <c r="S68" s="122">
        <v>2931.6850583902324</v>
      </c>
      <c r="T68" s="122">
        <v>3292.697070669778</v>
      </c>
      <c r="U68" s="122">
        <v>3163.3352159069764</v>
      </c>
      <c r="V68" s="122">
        <v>3148.7077530113202</v>
      </c>
      <c r="W68" s="122">
        <v>3562.8117521962577</v>
      </c>
      <c r="X68" s="122">
        <v>3305.2245197896746</v>
      </c>
      <c r="Y68" s="122">
        <v>2962.8032787831021</v>
      </c>
      <c r="DA68" s="130" t="s">
        <v>1802</v>
      </c>
    </row>
    <row r="69" spans="1:105" ht="12" customHeight="1" x14ac:dyDescent="0.25">
      <c r="A69" s="97" t="s">
        <v>134</v>
      </c>
      <c r="B69" s="98">
        <v>2018.7375526341393</v>
      </c>
      <c r="C69" s="98">
        <v>2090.7334084964755</v>
      </c>
      <c r="D69" s="98">
        <v>2256.1766262866786</v>
      </c>
      <c r="E69" s="98">
        <v>2381.7897658101219</v>
      </c>
      <c r="F69" s="98">
        <v>2441.8595542651324</v>
      </c>
      <c r="G69" s="98">
        <v>2467.2722787268303</v>
      </c>
      <c r="H69" s="98">
        <v>2374.1493315807043</v>
      </c>
      <c r="I69" s="98">
        <v>2591.4222210011972</v>
      </c>
      <c r="J69" s="98">
        <v>2463.084106132234</v>
      </c>
      <c r="K69" s="98">
        <v>2516.3575760463345</v>
      </c>
      <c r="L69" s="98">
        <v>2619.7022222595624</v>
      </c>
      <c r="M69" s="98">
        <v>2409.4964970370834</v>
      </c>
      <c r="N69" s="98">
        <v>2464.526452850027</v>
      </c>
      <c r="O69" s="98">
        <v>2383.0932373688129</v>
      </c>
      <c r="P69" s="98">
        <v>2346.5597675317276</v>
      </c>
      <c r="Q69" s="98">
        <v>2472.7692737394582</v>
      </c>
      <c r="R69" s="98">
        <v>2690.4336928214207</v>
      </c>
      <c r="S69" s="98">
        <v>2840.9683208440297</v>
      </c>
      <c r="T69" s="98">
        <v>3166.417812534477</v>
      </c>
      <c r="U69" s="98">
        <v>3028.0204576762926</v>
      </c>
      <c r="V69" s="98">
        <v>2973.5615553490579</v>
      </c>
      <c r="W69" s="98">
        <v>3431.1892718213539</v>
      </c>
      <c r="X69" s="98">
        <v>3161.0822300762411</v>
      </c>
      <c r="Y69" s="98">
        <v>2798.3379603998178</v>
      </c>
      <c r="DA69" s="63" t="s">
        <v>1803</v>
      </c>
    </row>
    <row r="70" spans="1:105" ht="12" customHeight="1" x14ac:dyDescent="0.25">
      <c r="A70" s="97" t="s">
        <v>133</v>
      </c>
      <c r="B70" s="98">
        <v>3.43748378473579</v>
      </c>
      <c r="C70" s="98">
        <v>4.5135365169041233</v>
      </c>
      <c r="D70" s="98">
        <v>5.7337331718339151</v>
      </c>
      <c r="E70" s="98">
        <v>8.3373108356674539</v>
      </c>
      <c r="F70" s="98">
        <v>8.8077207358249758</v>
      </c>
      <c r="G70" s="98">
        <v>10.5380769504801</v>
      </c>
      <c r="H70" s="98">
        <v>11.849168176980392</v>
      </c>
      <c r="I70" s="98">
        <v>14.330069351664246</v>
      </c>
      <c r="J70" s="98">
        <v>15.316053968539322</v>
      </c>
      <c r="K70" s="98">
        <v>18.787552979944081</v>
      </c>
      <c r="L70" s="98">
        <v>20.08332667423392</v>
      </c>
      <c r="M70" s="98">
        <v>18.303691888729553</v>
      </c>
      <c r="N70" s="98">
        <v>21.054464984790837</v>
      </c>
      <c r="O70" s="98">
        <v>21.845048642984196</v>
      </c>
      <c r="P70" s="98">
        <v>26.930038621659797</v>
      </c>
      <c r="Q70" s="98">
        <v>29.974986503190884</v>
      </c>
      <c r="R70" s="98">
        <v>35.511517094989522</v>
      </c>
      <c r="S70" s="98">
        <v>35.248630998271807</v>
      </c>
      <c r="T70" s="98">
        <v>44.670435694152772</v>
      </c>
      <c r="U70" s="98">
        <v>43.81934158465576</v>
      </c>
      <c r="V70" s="98">
        <v>43.193617850126294</v>
      </c>
      <c r="W70" s="98">
        <v>53.856972915476319</v>
      </c>
      <c r="X70" s="98">
        <v>47.525986307812104</v>
      </c>
      <c r="Y70" s="98">
        <v>41.690921537746235</v>
      </c>
      <c r="DA70" s="63" t="s">
        <v>1804</v>
      </c>
    </row>
    <row r="71" spans="1:105" ht="12" customHeight="1" x14ac:dyDescent="0.25">
      <c r="A71" s="100" t="s">
        <v>212</v>
      </c>
      <c r="B71" s="101">
        <v>1.5006573505944865</v>
      </c>
      <c r="C71" s="101">
        <v>1.8736684475776495</v>
      </c>
      <c r="D71" s="101">
        <v>2.4497000478179323</v>
      </c>
      <c r="E71" s="101">
        <v>3.5588900283433427</v>
      </c>
      <c r="F71" s="101">
        <v>4.0150284873927591</v>
      </c>
      <c r="G71" s="101">
        <v>4.7268757176161946</v>
      </c>
      <c r="H71" s="101">
        <v>5.2630502942858683</v>
      </c>
      <c r="I71" s="101">
        <v>7.0815363047310642</v>
      </c>
      <c r="J71" s="101">
        <v>6.8190257684079709</v>
      </c>
      <c r="K71" s="101">
        <v>8.4790328060813813</v>
      </c>
      <c r="L71" s="101">
        <v>9.0016046817301962</v>
      </c>
      <c r="M71" s="101">
        <v>8.5080545494736732</v>
      </c>
      <c r="N71" s="101">
        <v>9.8546001989422951</v>
      </c>
      <c r="O71" s="101">
        <v>10.664228443091234</v>
      </c>
      <c r="P71" s="101">
        <v>11.719766036005732</v>
      </c>
      <c r="Q71" s="101">
        <v>12.913754152037546</v>
      </c>
      <c r="R71" s="101">
        <v>15.574623542606792</v>
      </c>
      <c r="S71" s="101">
        <v>16.399300886325729</v>
      </c>
      <c r="T71" s="101">
        <v>19.074871653656121</v>
      </c>
      <c r="U71" s="101">
        <v>18.939217809148275</v>
      </c>
      <c r="V71" s="101">
        <v>17.259919456817034</v>
      </c>
      <c r="W71" s="101">
        <v>24.406219308191222</v>
      </c>
      <c r="X71" s="101">
        <v>20.338908336209698</v>
      </c>
      <c r="Y71" s="101">
        <v>15.847529072995311</v>
      </c>
      <c r="DA71" s="131" t="s">
        <v>1805</v>
      </c>
    </row>
    <row r="72" spans="1:105" ht="12" customHeight="1" x14ac:dyDescent="0.25">
      <c r="A72" s="103" t="s">
        <v>52</v>
      </c>
      <c r="B72" s="104">
        <v>1.9368264341413035</v>
      </c>
      <c r="C72" s="104">
        <v>2.6398680693264742</v>
      </c>
      <c r="D72" s="104">
        <v>3.2840331240159828</v>
      </c>
      <c r="E72" s="104">
        <v>4.7784208073241112</v>
      </c>
      <c r="F72" s="104">
        <v>4.7926922484322168</v>
      </c>
      <c r="G72" s="104">
        <v>5.8112012328639047</v>
      </c>
      <c r="H72" s="104">
        <v>6.5861178826945226</v>
      </c>
      <c r="I72" s="104">
        <v>7.2485330469331819</v>
      </c>
      <c r="J72" s="104">
        <v>8.4970282001313517</v>
      </c>
      <c r="K72" s="104">
        <v>10.308520173862702</v>
      </c>
      <c r="L72" s="104">
        <v>11.081721992503724</v>
      </c>
      <c r="M72" s="104">
        <v>9.7956373392558795</v>
      </c>
      <c r="N72" s="104">
        <v>11.199864785848542</v>
      </c>
      <c r="O72" s="104">
        <v>11.18082019989296</v>
      </c>
      <c r="P72" s="104">
        <v>15.210272585654064</v>
      </c>
      <c r="Q72" s="104">
        <v>17.06123235115334</v>
      </c>
      <c r="R72" s="104">
        <v>19.936893552382731</v>
      </c>
      <c r="S72" s="104">
        <v>18.849330111946081</v>
      </c>
      <c r="T72" s="104">
        <v>25.595564040496647</v>
      </c>
      <c r="U72" s="104">
        <v>24.880123775507485</v>
      </c>
      <c r="V72" s="104">
        <v>25.93369839330926</v>
      </c>
      <c r="W72" s="104">
        <v>29.450753607285098</v>
      </c>
      <c r="X72" s="104">
        <v>27.187077971602406</v>
      </c>
      <c r="Y72" s="104">
        <v>25.84339246475092</v>
      </c>
      <c r="DA72" s="132" t="s">
        <v>1806</v>
      </c>
    </row>
    <row r="73" spans="1:105" ht="12" customHeight="1" x14ac:dyDescent="0.25">
      <c r="A73" s="106" t="s">
        <v>122</v>
      </c>
      <c r="B73" s="101">
        <v>74.353726295826974</v>
      </c>
      <c r="C73" s="101">
        <v>83.059454624221218</v>
      </c>
      <c r="D73" s="101">
        <v>64.340263639559097</v>
      </c>
      <c r="E73" s="101">
        <v>55.994253404527974</v>
      </c>
      <c r="F73" s="101">
        <v>51.634646937697283</v>
      </c>
      <c r="G73" s="101">
        <v>44.186890351888337</v>
      </c>
      <c r="H73" s="101">
        <v>34.496736883304081</v>
      </c>
      <c r="I73" s="101">
        <v>6.1371867166830878</v>
      </c>
      <c r="J73" s="101">
        <v>28.464129305250804</v>
      </c>
      <c r="K73" s="101">
        <v>37.924807404730799</v>
      </c>
      <c r="L73" s="101">
        <v>60.839927083393512</v>
      </c>
      <c r="M73" s="101">
        <v>64.032730764201418</v>
      </c>
      <c r="N73" s="101">
        <v>64.045108077761341</v>
      </c>
      <c r="O73" s="101">
        <v>38.83144616343494</v>
      </c>
      <c r="P73" s="101">
        <v>24.517917774505744</v>
      </c>
      <c r="Q73" s="101">
        <v>16.129215420558815</v>
      </c>
      <c r="R73" s="101">
        <v>17.37256913281605</v>
      </c>
      <c r="S73" s="101">
        <v>19.438923063824603</v>
      </c>
      <c r="T73" s="101">
        <v>22.517495091233041</v>
      </c>
      <c r="U73" s="101">
        <v>23.022013047545979</v>
      </c>
      <c r="V73" s="101">
        <v>38.57956835979833</v>
      </c>
      <c r="W73" s="101">
        <v>24.983840110001594</v>
      </c>
      <c r="X73" s="101">
        <v>31.581235209181063</v>
      </c>
      <c r="Y73" s="101">
        <v>42.982005704019237</v>
      </c>
      <c r="DA73" s="131" t="s">
        <v>1807</v>
      </c>
    </row>
    <row r="74" spans="1:105" ht="12" customHeight="1" x14ac:dyDescent="0.25">
      <c r="A74" s="107" t="s">
        <v>121</v>
      </c>
      <c r="B74" s="104">
        <v>13.825208148069766</v>
      </c>
      <c r="C74" s="104">
        <v>22.588080798221796</v>
      </c>
      <c r="D74" s="104">
        <v>19.441634623558834</v>
      </c>
      <c r="E74" s="104">
        <v>17.954258626452159</v>
      </c>
      <c r="F74" s="104">
        <v>17.051407763209838</v>
      </c>
      <c r="G74" s="104">
        <v>18.683233319927211</v>
      </c>
      <c r="H74" s="104">
        <v>20.125729678099127</v>
      </c>
      <c r="I74" s="104">
        <v>5.4292672127248247</v>
      </c>
      <c r="J74" s="104">
        <v>33.057490386511631</v>
      </c>
      <c r="K74" s="104">
        <v>63.44572093085128</v>
      </c>
      <c r="L74" s="104">
        <v>82.384319932730222</v>
      </c>
      <c r="M74" s="104">
        <v>87.980971583300516</v>
      </c>
      <c r="N74" s="104">
        <v>88.041660927068421</v>
      </c>
      <c r="O74" s="104">
        <v>57.11016301491911</v>
      </c>
      <c r="P74" s="104">
        <v>24.571142173706502</v>
      </c>
      <c r="Q74" s="104">
        <v>17.021686543120108</v>
      </c>
      <c r="R74" s="104">
        <v>25.215166079228315</v>
      </c>
      <c r="S74" s="104">
        <v>36.02918348410644</v>
      </c>
      <c r="T74" s="104">
        <v>59.091327349915247</v>
      </c>
      <c r="U74" s="104">
        <v>68.473403598481823</v>
      </c>
      <c r="V74" s="104">
        <v>93.373011452337124</v>
      </c>
      <c r="W74" s="104">
        <v>52.781667349425845</v>
      </c>
      <c r="X74" s="104">
        <v>65.035068196439923</v>
      </c>
      <c r="Y74" s="104">
        <v>79.792391141518806</v>
      </c>
      <c r="DA74" s="132" t="s">
        <v>1808</v>
      </c>
    </row>
    <row r="75" spans="1:105" ht="12" customHeight="1" x14ac:dyDescent="0.25">
      <c r="A75" s="108" t="s">
        <v>53</v>
      </c>
      <c r="B75" s="98">
        <v>6.0387569310987272</v>
      </c>
      <c r="C75" s="98">
        <v>9.3670424962675423</v>
      </c>
      <c r="D75" s="98">
        <v>8.3061353701158307</v>
      </c>
      <c r="E75" s="98">
        <v>7.6619618623870087</v>
      </c>
      <c r="F75" s="98">
        <v>7.7720007350160438</v>
      </c>
      <c r="G75" s="98">
        <v>8.3709521177257891</v>
      </c>
      <c r="H75" s="98">
        <v>8.9246764970701253</v>
      </c>
      <c r="I75" s="98">
        <v>2.6867353066356108</v>
      </c>
      <c r="J75" s="98">
        <v>14.694333928715373</v>
      </c>
      <c r="K75" s="98">
        <v>28.608472413476793</v>
      </c>
      <c r="L75" s="98">
        <v>36.840053670659458</v>
      </c>
      <c r="M75" s="98">
        <v>41.123905745496565</v>
      </c>
      <c r="N75" s="98">
        <v>41.263981722467776</v>
      </c>
      <c r="O75" s="98">
        <v>27.972482353986674</v>
      </c>
      <c r="P75" s="98">
        <v>10.589845584270634</v>
      </c>
      <c r="Q75" s="98">
        <v>7.319945196101191</v>
      </c>
      <c r="R75" s="98">
        <v>11.016715991486921</v>
      </c>
      <c r="S75" s="98">
        <v>16.797955867565051</v>
      </c>
      <c r="T75" s="98">
        <v>25.219615788314041</v>
      </c>
      <c r="U75" s="98">
        <v>29.462097348656126</v>
      </c>
      <c r="V75" s="98">
        <v>36.723118315512437</v>
      </c>
      <c r="W75" s="98">
        <v>23.46700494044503</v>
      </c>
      <c r="X75" s="98">
        <v>27.271144423071622</v>
      </c>
      <c r="Y75" s="98">
        <v>29.687522676650936</v>
      </c>
      <c r="DA75" s="63" t="s">
        <v>1809</v>
      </c>
    </row>
    <row r="76" spans="1:105" ht="12" customHeight="1" x14ac:dyDescent="0.25">
      <c r="A76" s="108" t="s">
        <v>52</v>
      </c>
      <c r="B76" s="98">
        <v>7.7864512169710389</v>
      </c>
      <c r="C76" s="98">
        <v>13.221038301954255</v>
      </c>
      <c r="D76" s="98">
        <v>11.135499253443003</v>
      </c>
      <c r="E76" s="98">
        <v>10.292296764065149</v>
      </c>
      <c r="F76" s="98">
        <v>9.279407028193793</v>
      </c>
      <c r="G76" s="98">
        <v>10.312281202201422</v>
      </c>
      <c r="H76" s="98">
        <v>11.201053181029</v>
      </c>
      <c r="I76" s="98">
        <v>2.7425319060892139</v>
      </c>
      <c r="J76" s="98">
        <v>18.363156457796258</v>
      </c>
      <c r="K76" s="98">
        <v>34.837248517374491</v>
      </c>
      <c r="L76" s="98">
        <v>45.544266262070757</v>
      </c>
      <c r="M76" s="98">
        <v>46.857065837803944</v>
      </c>
      <c r="N76" s="98">
        <v>46.777679204600645</v>
      </c>
      <c r="O76" s="98">
        <v>29.137680660932439</v>
      </c>
      <c r="P76" s="98">
        <v>13.981296589435868</v>
      </c>
      <c r="Q76" s="98">
        <v>9.7017413470189169</v>
      </c>
      <c r="R76" s="98">
        <v>14.198450087741394</v>
      </c>
      <c r="S76" s="98">
        <v>19.231227616541386</v>
      </c>
      <c r="T76" s="98">
        <v>33.871711561601202</v>
      </c>
      <c r="U76" s="98">
        <v>39.011306249825701</v>
      </c>
      <c r="V76" s="98">
        <v>56.64989313682468</v>
      </c>
      <c r="W76" s="98">
        <v>29.314662408980816</v>
      </c>
      <c r="X76" s="98">
        <v>37.763923773368305</v>
      </c>
      <c r="Y76" s="98">
        <v>50.104868464867863</v>
      </c>
      <c r="DA76" s="63" t="s">
        <v>1810</v>
      </c>
    </row>
    <row r="77" spans="1:105" ht="12" customHeight="1" x14ac:dyDescent="0.25">
      <c r="A77" s="121" t="s">
        <v>54</v>
      </c>
      <c r="B77" s="122">
        <v>826.06614076850724</v>
      </c>
      <c r="C77" s="122">
        <v>874.91901230366125</v>
      </c>
      <c r="D77" s="122">
        <v>919.08113165822772</v>
      </c>
      <c r="E77" s="122">
        <v>958.75742270359729</v>
      </c>
      <c r="F77" s="122">
        <v>993.40362120522627</v>
      </c>
      <c r="G77" s="122">
        <v>1015.6224202671136</v>
      </c>
      <c r="H77" s="122">
        <v>998.18233367476432</v>
      </c>
      <c r="I77" s="122">
        <v>950.62585497286341</v>
      </c>
      <c r="J77" s="122">
        <v>924.46096644203396</v>
      </c>
      <c r="K77" s="122">
        <v>931.91085349882917</v>
      </c>
      <c r="L77" s="122">
        <v>967.8290622042465</v>
      </c>
      <c r="M77" s="122">
        <v>859.71494080617481</v>
      </c>
      <c r="N77" s="122">
        <v>873.22934936947377</v>
      </c>
      <c r="O77" s="122">
        <v>857.2708031564855</v>
      </c>
      <c r="P77" s="122">
        <v>818.94728235322566</v>
      </c>
      <c r="Q77" s="122">
        <v>823.877501642227</v>
      </c>
      <c r="R77" s="122">
        <v>832.73659765405307</v>
      </c>
      <c r="S77" s="122">
        <v>922.44935131134116</v>
      </c>
      <c r="T77" s="122">
        <v>909.42519985199215</v>
      </c>
      <c r="U77" s="122">
        <v>923.90185716941505</v>
      </c>
      <c r="V77" s="122">
        <v>915.51758520845033</v>
      </c>
      <c r="W77" s="122">
        <v>973.82432825085527</v>
      </c>
      <c r="X77" s="122">
        <v>1088.8888906468344</v>
      </c>
      <c r="Y77" s="122">
        <v>934.79981179530171</v>
      </c>
      <c r="DA77" s="130" t="s">
        <v>1811</v>
      </c>
    </row>
    <row r="78" spans="1:105" ht="12" customHeight="1" x14ac:dyDescent="0.25">
      <c r="A78" s="97" t="s">
        <v>189</v>
      </c>
      <c r="B78" s="98">
        <v>46.193276802949313</v>
      </c>
      <c r="C78" s="98">
        <v>47.533562261161165</v>
      </c>
      <c r="D78" s="98">
        <v>51.57202313124219</v>
      </c>
      <c r="E78" s="98">
        <v>55.215014025760254</v>
      </c>
      <c r="F78" s="98">
        <v>57.124337424585157</v>
      </c>
      <c r="G78" s="98">
        <v>58.26977993790328</v>
      </c>
      <c r="H78" s="98">
        <v>55.838671714229072</v>
      </c>
      <c r="I78" s="98">
        <v>58.06891395442652</v>
      </c>
      <c r="J78" s="98">
        <v>51.668591632530848</v>
      </c>
      <c r="K78" s="98">
        <v>54.255463015093795</v>
      </c>
      <c r="L78" s="98">
        <v>56.313783688309236</v>
      </c>
      <c r="M78" s="98">
        <v>49.189923117928913</v>
      </c>
      <c r="N78" s="98">
        <v>53.834432239862473</v>
      </c>
      <c r="O78" s="98">
        <v>60.559372498306686</v>
      </c>
      <c r="P78" s="98">
        <v>54.200797736796993</v>
      </c>
      <c r="Q78" s="98">
        <v>54.214709834224735</v>
      </c>
      <c r="R78" s="98">
        <v>50.918433723306812</v>
      </c>
      <c r="S78" s="98">
        <v>53.882098658084999</v>
      </c>
      <c r="T78" s="98">
        <v>58.052361648025993</v>
      </c>
      <c r="U78" s="98">
        <v>65.314358245593098</v>
      </c>
      <c r="V78" s="98">
        <v>63.566673838510297</v>
      </c>
      <c r="W78" s="98">
        <v>73.430322258750707</v>
      </c>
      <c r="X78" s="98">
        <v>63.044064598958741</v>
      </c>
      <c r="Y78" s="98">
        <v>57.141131762869897</v>
      </c>
      <c r="DA78" s="63" t="s">
        <v>1812</v>
      </c>
    </row>
    <row r="79" spans="1:105" ht="12" customHeight="1" x14ac:dyDescent="0.25">
      <c r="A79" s="109" t="s">
        <v>120</v>
      </c>
      <c r="B79" s="33">
        <v>779.87286396555794</v>
      </c>
      <c r="C79" s="33">
        <v>827.38545004250011</v>
      </c>
      <c r="D79" s="33">
        <v>867.50910852698553</v>
      </c>
      <c r="E79" s="33">
        <v>903.54240867783699</v>
      </c>
      <c r="F79" s="33">
        <v>936.27928378064109</v>
      </c>
      <c r="G79" s="33">
        <v>957.35264032921032</v>
      </c>
      <c r="H79" s="33">
        <v>942.3436619605352</v>
      </c>
      <c r="I79" s="33">
        <v>892.55694101843687</v>
      </c>
      <c r="J79" s="33">
        <v>872.79237480950314</v>
      </c>
      <c r="K79" s="33">
        <v>877.65539048373535</v>
      </c>
      <c r="L79" s="33">
        <v>911.51527851593721</v>
      </c>
      <c r="M79" s="33">
        <v>810.52501768824584</v>
      </c>
      <c r="N79" s="33">
        <v>819.39491712961126</v>
      </c>
      <c r="O79" s="33">
        <v>796.71143065817876</v>
      </c>
      <c r="P79" s="33">
        <v>764.74648461642869</v>
      </c>
      <c r="Q79" s="33">
        <v>769.66279180800223</v>
      </c>
      <c r="R79" s="33">
        <v>781.81816393074621</v>
      </c>
      <c r="S79" s="33">
        <v>868.56725265325611</v>
      </c>
      <c r="T79" s="33">
        <v>851.37283820396613</v>
      </c>
      <c r="U79" s="33">
        <v>858.58749892382195</v>
      </c>
      <c r="V79" s="33">
        <v>851.95091136994006</v>
      </c>
      <c r="W79" s="33">
        <v>900.39400599210455</v>
      </c>
      <c r="X79" s="33">
        <v>1025.8448260478756</v>
      </c>
      <c r="Y79" s="33">
        <v>877.65868003243179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2515.3228575014377</v>
      </c>
      <c r="C81" s="117">
        <f t="shared" si="28"/>
        <v>2597.1772093965792</v>
      </c>
      <c r="D81" s="117">
        <f t="shared" si="28"/>
        <v>2747.6910019083989</v>
      </c>
      <c r="E81" s="117">
        <f t="shared" si="28"/>
        <v>3186.3806254528431</v>
      </c>
      <c r="F81" s="117">
        <f t="shared" si="28"/>
        <v>3267.3786990374601</v>
      </c>
      <c r="G81" s="117">
        <f t="shared" si="28"/>
        <v>3372.8835758300206</v>
      </c>
      <c r="H81" s="117">
        <f t="shared" si="28"/>
        <v>4079.4458308859457</v>
      </c>
      <c r="I81" s="117">
        <f t="shared" si="28"/>
        <v>4417.33281868006</v>
      </c>
      <c r="J81" s="117">
        <f t="shared" si="28"/>
        <v>5186.9390477304678</v>
      </c>
      <c r="K81" s="117">
        <f t="shared" si="28"/>
        <v>4758.0053604886116</v>
      </c>
      <c r="L81" s="117">
        <f t="shared" si="28"/>
        <v>5658.5204573222609</v>
      </c>
      <c r="M81" s="117">
        <f t="shared" si="28"/>
        <v>5269.7506962448469</v>
      </c>
      <c r="N81" s="117">
        <f t="shared" si="28"/>
        <v>6170.6200224012928</v>
      </c>
      <c r="O81" s="117">
        <f t="shared" si="28"/>
        <v>6371.248381350234</v>
      </c>
      <c r="P81" s="117">
        <f t="shared" si="28"/>
        <v>5122.3854111083665</v>
      </c>
      <c r="Q81" s="117">
        <f t="shared" si="28"/>
        <v>5053.4308537776215</v>
      </c>
      <c r="R81" s="117">
        <f t="shared" ref="R81:V81" si="29">R82+R85+R87+R100</f>
        <v>4667.4397122039736</v>
      </c>
      <c r="S81" s="117">
        <f t="shared" si="29"/>
        <v>4915.432536164567</v>
      </c>
      <c r="T81" s="117">
        <f t="shared" si="29"/>
        <v>5337.8965221527251</v>
      </c>
      <c r="U81" s="117">
        <f t="shared" si="29"/>
        <v>5553.5686820594938</v>
      </c>
      <c r="V81" s="117">
        <f t="shared" si="29"/>
        <v>5372.1657769226076</v>
      </c>
      <c r="W81" s="117">
        <f t="shared" ref="W81:Y81" si="30">W82+W85+W87+W100</f>
        <v>6440.3932345751455</v>
      </c>
      <c r="X81" s="117">
        <f t="shared" si="30"/>
        <v>7183.0420688063632</v>
      </c>
      <c r="Y81" s="117">
        <f t="shared" si="30"/>
        <v>5721.0823044409854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2007.1640253537032</v>
      </c>
      <c r="C82" s="122">
        <f t="shared" si="31"/>
        <v>2080.7366972885929</v>
      </c>
      <c r="D82" s="122">
        <f t="shared" si="31"/>
        <v>2162.9448770802583</v>
      </c>
      <c r="E82" s="122">
        <f t="shared" si="31"/>
        <v>2515.8397983108689</v>
      </c>
      <c r="F82" s="122">
        <f t="shared" si="31"/>
        <v>2523.3885816357492</v>
      </c>
      <c r="G82" s="122">
        <f t="shared" si="31"/>
        <v>2555.7086818423436</v>
      </c>
      <c r="H82" s="122">
        <f t="shared" si="31"/>
        <v>3127.5224194478101</v>
      </c>
      <c r="I82" s="122">
        <f t="shared" si="31"/>
        <v>3294.2066087300727</v>
      </c>
      <c r="J82" s="122">
        <f t="shared" si="31"/>
        <v>4019.475241154053</v>
      </c>
      <c r="K82" s="122">
        <f t="shared" si="31"/>
        <v>3582.3252572115925</v>
      </c>
      <c r="L82" s="122">
        <f t="shared" si="31"/>
        <v>4361.4798669184438</v>
      </c>
      <c r="M82" s="122">
        <f t="shared" si="31"/>
        <v>3916.7155036007348</v>
      </c>
      <c r="N82" s="122">
        <f t="shared" si="31"/>
        <v>4872.5030087917439</v>
      </c>
      <c r="O82" s="122">
        <f t="shared" si="31"/>
        <v>5081.5604118461797</v>
      </c>
      <c r="P82" s="122">
        <f t="shared" si="31"/>
        <v>3808.9351459257919</v>
      </c>
      <c r="Q82" s="122">
        <f t="shared" si="31"/>
        <v>3846.6702274812856</v>
      </c>
      <c r="R82" s="122">
        <f t="shared" ref="R82:V82" si="32">SUM(R83:R84)</f>
        <v>3631.423065285092</v>
      </c>
      <c r="S82" s="122">
        <f t="shared" si="32"/>
        <v>3782.6767906276586</v>
      </c>
      <c r="T82" s="122">
        <f t="shared" si="32"/>
        <v>4052.6187598453698</v>
      </c>
      <c r="U82" s="122">
        <f t="shared" si="32"/>
        <v>4332.333100806427</v>
      </c>
      <c r="V82" s="122">
        <f t="shared" si="32"/>
        <v>4134.0078539399719</v>
      </c>
      <c r="W82" s="122">
        <f t="shared" ref="W82:Y82" si="33">SUM(W83:W84)</f>
        <v>5019.4706567362346</v>
      </c>
      <c r="X82" s="122">
        <f t="shared" si="33"/>
        <v>5559.8457255033409</v>
      </c>
      <c r="Y82" s="122">
        <f t="shared" si="33"/>
        <v>4354.8903259430181</v>
      </c>
      <c r="DA82" s="130" t="s">
        <v>1815</v>
      </c>
    </row>
    <row r="83" spans="1:105" ht="12" customHeight="1" x14ac:dyDescent="0.25">
      <c r="A83" s="97" t="s">
        <v>199</v>
      </c>
      <c r="B83" s="98">
        <v>1987.8880628840784</v>
      </c>
      <c r="C83" s="98">
        <v>2061.0066381642673</v>
      </c>
      <c r="D83" s="98">
        <v>2142.7764064272728</v>
      </c>
      <c r="E83" s="98">
        <v>2492.9526137168027</v>
      </c>
      <c r="F83" s="98">
        <v>2500.6327803818376</v>
      </c>
      <c r="G83" s="98">
        <v>2532.9376762160036</v>
      </c>
      <c r="H83" s="98">
        <v>3100.283962505106</v>
      </c>
      <c r="I83" s="98">
        <v>3265.9981660761555</v>
      </c>
      <c r="J83" s="98">
        <v>3985.382971923998</v>
      </c>
      <c r="K83" s="98">
        <v>3552.3316867182925</v>
      </c>
      <c r="L83" s="98">
        <v>4325.5109847004733</v>
      </c>
      <c r="M83" s="98">
        <v>3884.9890996845552</v>
      </c>
      <c r="N83" s="98">
        <v>4833.3761187831524</v>
      </c>
      <c r="O83" s="98">
        <v>5041.0275842860765</v>
      </c>
      <c r="P83" s="98">
        <v>3778.6524069576953</v>
      </c>
      <c r="Q83" s="98">
        <v>3816.1200366904868</v>
      </c>
      <c r="R83" s="98">
        <v>3602.9312019601725</v>
      </c>
      <c r="S83" s="98">
        <v>3753.2670736733639</v>
      </c>
      <c r="T83" s="98">
        <v>4021.2213593292749</v>
      </c>
      <c r="U83" s="98">
        <v>4299.2546255847674</v>
      </c>
      <c r="V83" s="98">
        <v>4102.4984572809781</v>
      </c>
      <c r="W83" s="98">
        <v>4981.5658683310812</v>
      </c>
      <c r="X83" s="98">
        <v>5517.4214743195953</v>
      </c>
      <c r="Y83" s="98">
        <v>4321.7622910480322</v>
      </c>
      <c r="DA83" s="63" t="s">
        <v>1816</v>
      </c>
    </row>
    <row r="84" spans="1:105" ht="12" customHeight="1" x14ac:dyDescent="0.25">
      <c r="A84" s="97" t="s">
        <v>53</v>
      </c>
      <c r="B84" s="98">
        <v>19.275962469624911</v>
      </c>
      <c r="C84" s="98">
        <v>19.730059124325422</v>
      </c>
      <c r="D84" s="98">
        <v>20.168470652985597</v>
      </c>
      <c r="E84" s="98">
        <v>22.887184594066021</v>
      </c>
      <c r="F84" s="98">
        <v>22.755801253911443</v>
      </c>
      <c r="G84" s="98">
        <v>22.771005626339736</v>
      </c>
      <c r="H84" s="98">
        <v>27.238456942703831</v>
      </c>
      <c r="I84" s="98">
        <v>28.208442653917125</v>
      </c>
      <c r="J84" s="98">
        <v>34.092269230055102</v>
      </c>
      <c r="K84" s="98">
        <v>29.993570493300115</v>
      </c>
      <c r="L84" s="98">
        <v>35.968882217970474</v>
      </c>
      <c r="M84" s="98">
        <v>31.726403916179745</v>
      </c>
      <c r="N84" s="98">
        <v>39.126890008591893</v>
      </c>
      <c r="O84" s="98">
        <v>40.532827560103428</v>
      </c>
      <c r="P84" s="98">
        <v>30.282738968096549</v>
      </c>
      <c r="Q84" s="98">
        <v>30.550190790798883</v>
      </c>
      <c r="R84" s="98">
        <v>28.491863324919535</v>
      </c>
      <c r="S84" s="98">
        <v>29.409716954294584</v>
      </c>
      <c r="T84" s="98">
        <v>31.397400516094663</v>
      </c>
      <c r="U84" s="98">
        <v>33.07847522166</v>
      </c>
      <c r="V84" s="98">
        <v>31.509396658993641</v>
      </c>
      <c r="W84" s="98">
        <v>37.904788405153546</v>
      </c>
      <c r="X84" s="98">
        <v>42.424251183745412</v>
      </c>
      <c r="Y84" s="98">
        <v>33.128034894986179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6.1723840466948863</v>
      </c>
      <c r="C85" s="122">
        <f t="shared" si="34"/>
        <v>6.3694928387016603</v>
      </c>
      <c r="D85" s="122">
        <f t="shared" si="34"/>
        <v>6.6923888857234921</v>
      </c>
      <c r="E85" s="122">
        <f t="shared" si="34"/>
        <v>15.064115932216778</v>
      </c>
      <c r="F85" s="122">
        <f t="shared" si="34"/>
        <v>10.794302896210091</v>
      </c>
      <c r="G85" s="122">
        <f t="shared" si="34"/>
        <v>14.998296882299424</v>
      </c>
      <c r="H85" s="122">
        <f t="shared" si="34"/>
        <v>31.454058473939469</v>
      </c>
      <c r="I85" s="122">
        <f t="shared" si="34"/>
        <v>29.403991099439768</v>
      </c>
      <c r="J85" s="122">
        <f t="shared" si="34"/>
        <v>35.804885165112331</v>
      </c>
      <c r="K85" s="122">
        <f t="shared" si="34"/>
        <v>39.789122629899381</v>
      </c>
      <c r="L85" s="122">
        <f t="shared" si="34"/>
        <v>48.297882571066701</v>
      </c>
      <c r="M85" s="122">
        <f t="shared" si="34"/>
        <v>52.127664805678229</v>
      </c>
      <c r="N85" s="122">
        <f t="shared" si="34"/>
        <v>52.507781651768674</v>
      </c>
      <c r="O85" s="122">
        <f t="shared" si="34"/>
        <v>51.947450279010297</v>
      </c>
      <c r="P85" s="122">
        <f t="shared" si="34"/>
        <v>48.080065770512036</v>
      </c>
      <c r="Q85" s="122">
        <f t="shared" si="34"/>
        <v>42.072411711289</v>
      </c>
      <c r="R85" s="122">
        <f t="shared" si="34"/>
        <v>39.240840677976756</v>
      </c>
      <c r="S85" s="122">
        <f t="shared" si="34"/>
        <v>37.404512855716227</v>
      </c>
      <c r="T85" s="122">
        <f t="shared" si="34"/>
        <v>34.481933821394151</v>
      </c>
      <c r="U85" s="122">
        <f t="shared" si="34"/>
        <v>36.978107569017574</v>
      </c>
      <c r="V85" s="122">
        <f t="shared" si="34"/>
        <v>41.631645226892061</v>
      </c>
      <c r="W85" s="122">
        <f t="shared" si="34"/>
        <v>52.701050498541235</v>
      </c>
      <c r="X85" s="122">
        <f t="shared" si="34"/>
        <v>59.462281792523072</v>
      </c>
      <c r="Y85" s="122">
        <f t="shared" si="34"/>
        <v>63.649150790827434</v>
      </c>
      <c r="DA85" s="130" t="s">
        <v>1818</v>
      </c>
    </row>
    <row r="86" spans="1:105" ht="12" customHeight="1" x14ac:dyDescent="0.25">
      <c r="A86" s="97" t="s">
        <v>53</v>
      </c>
      <c r="B86" s="98">
        <v>6.1723840466948863</v>
      </c>
      <c r="C86" s="98">
        <v>6.3694928387016603</v>
      </c>
      <c r="D86" s="98">
        <v>6.6923888857234921</v>
      </c>
      <c r="E86" s="98">
        <v>15.064115932216778</v>
      </c>
      <c r="F86" s="98">
        <v>10.794302896210091</v>
      </c>
      <c r="G86" s="98">
        <v>14.998296882299424</v>
      </c>
      <c r="H86" s="98">
        <v>31.454058473939469</v>
      </c>
      <c r="I86" s="98">
        <v>29.403991099439768</v>
      </c>
      <c r="J86" s="98">
        <v>35.804885165112331</v>
      </c>
      <c r="K86" s="98">
        <v>39.789122629899381</v>
      </c>
      <c r="L86" s="98">
        <v>48.297882571066701</v>
      </c>
      <c r="M86" s="98">
        <v>52.127664805678229</v>
      </c>
      <c r="N86" s="98">
        <v>52.507781651768674</v>
      </c>
      <c r="O86" s="98">
        <v>51.947450279010297</v>
      </c>
      <c r="P86" s="98">
        <v>48.080065770512036</v>
      </c>
      <c r="Q86" s="98">
        <v>42.072411711289</v>
      </c>
      <c r="R86" s="98">
        <v>39.240840677976756</v>
      </c>
      <c r="S86" s="98">
        <v>37.404512855716227</v>
      </c>
      <c r="T86" s="98">
        <v>34.481933821394151</v>
      </c>
      <c r="U86" s="98">
        <v>36.978107569017574</v>
      </c>
      <c r="V86" s="98">
        <v>41.631645226892061</v>
      </c>
      <c r="W86" s="98">
        <v>52.701050498541235</v>
      </c>
      <c r="X86" s="98">
        <v>59.462281792523072</v>
      </c>
      <c r="Y86" s="98">
        <v>63.649150790827434</v>
      </c>
      <c r="DA86" s="63" t="s">
        <v>1819</v>
      </c>
    </row>
    <row r="87" spans="1:105" ht="12" customHeight="1" x14ac:dyDescent="0.25">
      <c r="A87" s="121" t="s">
        <v>55</v>
      </c>
      <c r="B87" s="122">
        <v>361.98010424900173</v>
      </c>
      <c r="C87" s="122">
        <v>363.84918924412062</v>
      </c>
      <c r="D87" s="122">
        <v>413.01095057006643</v>
      </c>
      <c r="E87" s="122">
        <v>469.9655763313084</v>
      </c>
      <c r="F87" s="122">
        <v>525.38646183219191</v>
      </c>
      <c r="G87" s="122">
        <v>566.11872404103542</v>
      </c>
      <c r="H87" s="122">
        <v>654.18180777702287</v>
      </c>
      <c r="I87" s="122">
        <v>806.02645034021918</v>
      </c>
      <c r="J87" s="122">
        <v>836.38353418126917</v>
      </c>
      <c r="K87" s="122">
        <v>833.56024291788424</v>
      </c>
      <c r="L87" s="122">
        <v>923.20855372517372</v>
      </c>
      <c r="M87" s="122">
        <v>993.89856086119801</v>
      </c>
      <c r="N87" s="122">
        <v>925.78191903304696</v>
      </c>
      <c r="O87" s="122">
        <v>918.59257411556644</v>
      </c>
      <c r="P87" s="122">
        <v>973.12842153773306</v>
      </c>
      <c r="Q87" s="122">
        <v>899.33196175626961</v>
      </c>
      <c r="R87" s="122">
        <v>751.12322338467334</v>
      </c>
      <c r="S87" s="122">
        <v>828.36384288435215</v>
      </c>
      <c r="T87" s="122">
        <v>988.56016447867114</v>
      </c>
      <c r="U87" s="122">
        <v>913.51085584746374</v>
      </c>
      <c r="V87" s="122">
        <v>921.61278535514282</v>
      </c>
      <c r="W87" s="122">
        <v>1060.4789294251659</v>
      </c>
      <c r="X87" s="122">
        <v>1198.28916366776</v>
      </c>
      <c r="Y87" s="122">
        <v>983.52991953836181</v>
      </c>
      <c r="DA87" s="130" t="s">
        <v>1820</v>
      </c>
    </row>
    <row r="88" spans="1:105" ht="12" customHeight="1" x14ac:dyDescent="0.25">
      <c r="A88" s="97" t="s">
        <v>132</v>
      </c>
      <c r="B88" s="98">
        <v>102.44616800807808</v>
      </c>
      <c r="C88" s="98">
        <v>107.71629610981995</v>
      </c>
      <c r="D88" s="98">
        <v>126.40590910657242</v>
      </c>
      <c r="E88" s="98">
        <v>161.542761284444</v>
      </c>
      <c r="F88" s="98">
        <v>178.96356686264377</v>
      </c>
      <c r="G88" s="98">
        <v>197.6935288559917</v>
      </c>
      <c r="H88" s="98">
        <v>247.00065448809866</v>
      </c>
      <c r="I88" s="98">
        <v>325.11231471378642</v>
      </c>
      <c r="J88" s="98">
        <v>362.24165178056808</v>
      </c>
      <c r="K88" s="98">
        <v>358.17262155291559</v>
      </c>
      <c r="L88" s="98">
        <v>422.35940328200712</v>
      </c>
      <c r="M88" s="98">
        <v>463.69571796665167</v>
      </c>
      <c r="N88" s="98">
        <v>441.89118340385295</v>
      </c>
      <c r="O88" s="98">
        <v>520.72764052778007</v>
      </c>
      <c r="P88" s="98">
        <v>675.59345973784355</v>
      </c>
      <c r="Q88" s="98">
        <v>656.61621173016488</v>
      </c>
      <c r="R88" s="98">
        <v>539.78312310792603</v>
      </c>
      <c r="S88" s="98">
        <v>577.93108053809806</v>
      </c>
      <c r="T88" s="98">
        <v>687.19218595395444</v>
      </c>
      <c r="U88" s="98">
        <v>580.96954276847634</v>
      </c>
      <c r="V88" s="98">
        <v>570.31433466025192</v>
      </c>
      <c r="W88" s="98">
        <v>626.29244751229999</v>
      </c>
      <c r="X88" s="98">
        <v>678.69807778893994</v>
      </c>
      <c r="Y88" s="98">
        <v>569.88747297161797</v>
      </c>
      <c r="DA88" s="63" t="s">
        <v>1821</v>
      </c>
    </row>
    <row r="89" spans="1:105" ht="12" customHeight="1" x14ac:dyDescent="0.25">
      <c r="A89" s="97" t="s">
        <v>131</v>
      </c>
      <c r="B89" s="98">
        <v>0.17284828218355325</v>
      </c>
      <c r="C89" s="98">
        <v>0.22790952572029732</v>
      </c>
      <c r="D89" s="98">
        <v>0.30587565440145409</v>
      </c>
      <c r="E89" s="98">
        <v>0.57913724858775639</v>
      </c>
      <c r="F89" s="98">
        <v>0.63135435253054006</v>
      </c>
      <c r="G89" s="98">
        <v>0.77385505852768155</v>
      </c>
      <c r="H89" s="98">
        <v>1.2206433463992123</v>
      </c>
      <c r="I89" s="98">
        <v>1.8339229107301693</v>
      </c>
      <c r="J89" s="98">
        <v>2.401386769164648</v>
      </c>
      <c r="K89" s="98">
        <v>2.5453141269724995</v>
      </c>
      <c r="L89" s="98">
        <v>3.2340411682168106</v>
      </c>
      <c r="M89" s="98">
        <v>3.7438217174898596</v>
      </c>
      <c r="N89" s="98">
        <v>3.4105096403652913</v>
      </c>
      <c r="O89" s="98">
        <v>4.5506927750663344</v>
      </c>
      <c r="P89" s="98">
        <v>9.3698622520979988</v>
      </c>
      <c r="Q89" s="98">
        <v>9.1402117404760261</v>
      </c>
      <c r="R89" s="98">
        <v>7.0617564699212974</v>
      </c>
      <c r="S89" s="98">
        <v>7.2016903768090774</v>
      </c>
      <c r="T89" s="98">
        <v>10.316777972275922</v>
      </c>
      <c r="U89" s="98">
        <v>8.2288137901251002</v>
      </c>
      <c r="V89" s="98">
        <v>7.9449434993346575</v>
      </c>
      <c r="W89" s="98">
        <v>9.293141001491108</v>
      </c>
      <c r="X89" s="98">
        <v>9.6797630935884165</v>
      </c>
      <c r="Y89" s="98">
        <v>7.6437934346772378</v>
      </c>
      <c r="DA89" s="63" t="s">
        <v>1822</v>
      </c>
    </row>
    <row r="90" spans="1:105" ht="12" customHeight="1" x14ac:dyDescent="0.25">
      <c r="A90" s="100" t="s">
        <v>199</v>
      </c>
      <c r="B90" s="101">
        <v>7.5453871716838469E-2</v>
      </c>
      <c r="C90" s="101">
        <v>9.4593210533016947E-2</v>
      </c>
      <c r="D90" s="101">
        <v>0.13062134636111439</v>
      </c>
      <c r="E90" s="101">
        <v>0.24729178410978553</v>
      </c>
      <c r="F90" s="101">
        <v>0.2877253950734131</v>
      </c>
      <c r="G90" s="101">
        <v>0.34666947433501749</v>
      </c>
      <c r="H90" s="101">
        <v>0.54208802763051067</v>
      </c>
      <c r="I90" s="101">
        <v>0.90658856428129275</v>
      </c>
      <c r="J90" s="101">
        <v>1.0708230020025928</v>
      </c>
      <c r="K90" s="101">
        <v>1.1472385687805333</v>
      </c>
      <c r="L90" s="101">
        <v>1.4494219228947181</v>
      </c>
      <c r="M90" s="101">
        <v>1.7428437428587573</v>
      </c>
      <c r="N90" s="101">
        <v>1.592432318370643</v>
      </c>
      <c r="O90" s="101">
        <v>2.2190215081267541</v>
      </c>
      <c r="P90" s="101">
        <v>4.1107916523777774</v>
      </c>
      <c r="Q90" s="101">
        <v>3.9633111734674502</v>
      </c>
      <c r="R90" s="101">
        <v>3.0945617894627402</v>
      </c>
      <c r="S90" s="101">
        <v>3.3519822484403545</v>
      </c>
      <c r="T90" s="101">
        <v>4.4200753433742168</v>
      </c>
      <c r="U90" s="101">
        <v>3.5527685989713809</v>
      </c>
      <c r="V90" s="101">
        <v>3.1673135212822152</v>
      </c>
      <c r="W90" s="101">
        <v>4.1977854002713153</v>
      </c>
      <c r="X90" s="101">
        <v>4.1299302549101879</v>
      </c>
      <c r="Y90" s="101">
        <v>2.8845857072873811</v>
      </c>
      <c r="DA90" s="131" t="s">
        <v>1823</v>
      </c>
    </row>
    <row r="91" spans="1:105" ht="12" customHeight="1" x14ac:dyDescent="0.25">
      <c r="A91" s="103" t="s">
        <v>52</v>
      </c>
      <c r="B91" s="104">
        <v>9.7394410466714765E-2</v>
      </c>
      <c r="C91" s="104">
        <v>0.13331631518728038</v>
      </c>
      <c r="D91" s="104">
        <v>0.1752543080403397</v>
      </c>
      <c r="E91" s="104">
        <v>0.33184546447797086</v>
      </c>
      <c r="F91" s="104">
        <v>0.34362895745712696</v>
      </c>
      <c r="G91" s="104">
        <v>0.427185584192664</v>
      </c>
      <c r="H91" s="104">
        <v>0.67855531876870157</v>
      </c>
      <c r="I91" s="104">
        <v>0.92733434644887658</v>
      </c>
      <c r="J91" s="104">
        <v>1.3305637671620554</v>
      </c>
      <c r="K91" s="104">
        <v>1.3980755581919664</v>
      </c>
      <c r="L91" s="104">
        <v>1.7846192453220926</v>
      </c>
      <c r="M91" s="104">
        <v>2.0009779746311023</v>
      </c>
      <c r="N91" s="104">
        <v>1.8180773219946482</v>
      </c>
      <c r="O91" s="104">
        <v>2.3316712669395803</v>
      </c>
      <c r="P91" s="104">
        <v>5.2590705997202205</v>
      </c>
      <c r="Q91" s="104">
        <v>5.176900567008575</v>
      </c>
      <c r="R91" s="104">
        <v>3.9671946804585572</v>
      </c>
      <c r="S91" s="104">
        <v>3.8497081283687229</v>
      </c>
      <c r="T91" s="104">
        <v>5.8967026289017062</v>
      </c>
      <c r="U91" s="104">
        <v>4.6760451911537189</v>
      </c>
      <c r="V91" s="104">
        <v>4.7776299780524427</v>
      </c>
      <c r="W91" s="104">
        <v>5.0953556012197918</v>
      </c>
      <c r="X91" s="104">
        <v>5.5498328386782276</v>
      </c>
      <c r="Y91" s="104">
        <v>4.7592077273898568</v>
      </c>
      <c r="DA91" s="132" t="s">
        <v>1824</v>
      </c>
    </row>
    <row r="92" spans="1:105" ht="12" customHeight="1" x14ac:dyDescent="0.25">
      <c r="A92" s="106" t="s">
        <v>124</v>
      </c>
      <c r="B92" s="101">
        <v>45.803327719827408</v>
      </c>
      <c r="C92" s="101">
        <v>41.365759857707921</v>
      </c>
      <c r="D92" s="101">
        <v>38.534878060860933</v>
      </c>
      <c r="E92" s="101">
        <v>33.013485619318722</v>
      </c>
      <c r="F92" s="101">
        <v>46.643854941732513</v>
      </c>
      <c r="G92" s="101">
        <v>41.756530195671765</v>
      </c>
      <c r="H92" s="101">
        <v>45.207168231553965</v>
      </c>
      <c r="I92" s="101">
        <v>38.506911892387436</v>
      </c>
      <c r="J92" s="101">
        <v>44.877442317616428</v>
      </c>
      <c r="K92" s="101">
        <v>43.610328735364362</v>
      </c>
      <c r="L92" s="101">
        <v>46.65586370543798</v>
      </c>
      <c r="M92" s="101">
        <v>49.168401287344729</v>
      </c>
      <c r="N92" s="101">
        <v>41.164607486302209</v>
      </c>
      <c r="O92" s="101">
        <v>30.485921602337822</v>
      </c>
      <c r="P92" s="101">
        <v>25.983873915447006</v>
      </c>
      <c r="Q92" s="101">
        <v>17.206774520943227</v>
      </c>
      <c r="R92" s="101">
        <v>19.301273377600257</v>
      </c>
      <c r="S92" s="101">
        <v>17.89679546742261</v>
      </c>
      <c r="T92" s="101">
        <v>33.812894532490418</v>
      </c>
      <c r="U92" s="101">
        <v>35.839518469007814</v>
      </c>
      <c r="V92" s="101">
        <v>41.343187494451655</v>
      </c>
      <c r="W92" s="101">
        <v>40.66385548263667</v>
      </c>
      <c r="X92" s="101">
        <v>47.409554917548483</v>
      </c>
      <c r="Y92" s="101">
        <v>30.826254603674037</v>
      </c>
      <c r="DA92" s="131" t="s">
        <v>1825</v>
      </c>
    </row>
    <row r="93" spans="1:105" ht="12" customHeight="1" x14ac:dyDescent="0.25">
      <c r="A93" s="107" t="s">
        <v>123</v>
      </c>
      <c r="B93" s="104">
        <v>8.3666886200654905E-2</v>
      </c>
      <c r="C93" s="104">
        <v>8.8633600526117601E-2</v>
      </c>
      <c r="D93" s="104">
        <v>9.4977688918823966E-2</v>
      </c>
      <c r="E93" s="104">
        <v>9.4306305903530618E-2</v>
      </c>
      <c r="F93" s="104">
        <v>0.19162202089863833</v>
      </c>
      <c r="G93" s="104">
        <v>0.17537240564510767</v>
      </c>
      <c r="H93" s="104">
        <v>0.2485525812446725</v>
      </c>
      <c r="I93" s="104">
        <v>0.19325353980275814</v>
      </c>
      <c r="J93" s="104">
        <v>0.28257005799419177</v>
      </c>
      <c r="K93" s="104">
        <v>0.3068779018535347</v>
      </c>
      <c r="L93" s="104">
        <v>0.33881654584354554</v>
      </c>
      <c r="M93" s="104">
        <v>0.40149909601790945</v>
      </c>
      <c r="N93" s="104">
        <v>0.34070491790784768</v>
      </c>
      <c r="O93" s="104">
        <v>0.26441416823778174</v>
      </c>
      <c r="P93" s="104">
        <v>0.23914558779877715</v>
      </c>
      <c r="Q93" s="104">
        <v>0.15567242694337949</v>
      </c>
      <c r="R93" s="104">
        <v>0.21991301556426179</v>
      </c>
      <c r="S93" s="104">
        <v>0.139163599006</v>
      </c>
      <c r="T93" s="104">
        <v>0.48594836077521186</v>
      </c>
      <c r="U93" s="104">
        <v>0.49683481426543341</v>
      </c>
      <c r="V93" s="104">
        <v>0.6460819421271472</v>
      </c>
      <c r="W93" s="104">
        <v>0.56481377539084376</v>
      </c>
      <c r="X93" s="104">
        <v>0.66592638045517472</v>
      </c>
      <c r="Y93" s="104">
        <v>0.42727180531160625</v>
      </c>
      <c r="DA93" s="132" t="s">
        <v>1826</v>
      </c>
    </row>
    <row r="94" spans="1:105" ht="12" customHeight="1" x14ac:dyDescent="0.25">
      <c r="A94" s="108" t="s">
        <v>50</v>
      </c>
      <c r="B94" s="98">
        <v>3.6541725796116649E-2</v>
      </c>
      <c r="C94" s="98">
        <v>3.6794854199419413E-2</v>
      </c>
      <c r="D94" s="98">
        <v>4.0565786351434464E-2</v>
      </c>
      <c r="E94" s="98">
        <v>4.0145784407749407E-2</v>
      </c>
      <c r="F94" s="98">
        <v>8.7487891729759265E-2</v>
      </c>
      <c r="G94" s="98">
        <v>7.8633260636370092E-2</v>
      </c>
      <c r="H94" s="98">
        <v>0.11058606873028402</v>
      </c>
      <c r="I94" s="98">
        <v>9.5390399244182383E-2</v>
      </c>
      <c r="J94" s="98">
        <v>0.12592395952402907</v>
      </c>
      <c r="K94" s="98">
        <v>0.13845040752599219</v>
      </c>
      <c r="L94" s="98">
        <v>0.15180424531206796</v>
      </c>
      <c r="M94" s="98">
        <v>0.18718523723101368</v>
      </c>
      <c r="N94" s="98">
        <v>0.15950314973634996</v>
      </c>
      <c r="O94" s="98">
        <v>0.12886902873301667</v>
      </c>
      <c r="P94" s="98">
        <v>0.10414266327605141</v>
      </c>
      <c r="Q94" s="98">
        <v>6.6585862269610469E-2</v>
      </c>
      <c r="R94" s="98">
        <v>9.6588488728165139E-2</v>
      </c>
      <c r="S94" s="98">
        <v>6.4534558446567747E-2</v>
      </c>
      <c r="T94" s="98">
        <v>0.20837471046003248</v>
      </c>
      <c r="U94" s="98">
        <v>0.21497224057850636</v>
      </c>
      <c r="V94" s="98">
        <v>0.26032531289968008</v>
      </c>
      <c r="W94" s="98">
        <v>0.25512283509854272</v>
      </c>
      <c r="X94" s="98">
        <v>0.28439869273357343</v>
      </c>
      <c r="Y94" s="98">
        <v>0.16180720815794802</v>
      </c>
      <c r="DA94" s="63" t="s">
        <v>1827</v>
      </c>
    </row>
    <row r="95" spans="1:105" ht="12" customHeight="1" x14ac:dyDescent="0.25">
      <c r="A95" s="108" t="s">
        <v>52</v>
      </c>
      <c r="B95" s="98">
        <v>4.7125160404538263E-2</v>
      </c>
      <c r="C95" s="98">
        <v>5.1838746326698187E-2</v>
      </c>
      <c r="D95" s="98">
        <v>5.4411902567389508E-2</v>
      </c>
      <c r="E95" s="98">
        <v>5.4160521495781204E-2</v>
      </c>
      <c r="F95" s="98">
        <v>0.10413412916887907</v>
      </c>
      <c r="G95" s="98">
        <v>9.6739145008737579E-2</v>
      </c>
      <c r="H95" s="98">
        <v>0.13796651251438849</v>
      </c>
      <c r="I95" s="98">
        <v>9.7863140558575756E-2</v>
      </c>
      <c r="J95" s="98">
        <v>0.15664609847016267</v>
      </c>
      <c r="K95" s="98">
        <v>0.1684274943275425</v>
      </c>
      <c r="L95" s="98">
        <v>0.18701230053147758</v>
      </c>
      <c r="M95" s="98">
        <v>0.21431385878689579</v>
      </c>
      <c r="N95" s="98">
        <v>0.18120176817149772</v>
      </c>
      <c r="O95" s="98">
        <v>0.13554513950476504</v>
      </c>
      <c r="P95" s="98">
        <v>0.13500292452272572</v>
      </c>
      <c r="Q95" s="98">
        <v>8.908656467376902E-2</v>
      </c>
      <c r="R95" s="98">
        <v>0.12332452683609664</v>
      </c>
      <c r="S95" s="98">
        <v>7.4629040559432272E-2</v>
      </c>
      <c r="T95" s="98">
        <v>0.27757365031517939</v>
      </c>
      <c r="U95" s="98">
        <v>0.28186257368692708</v>
      </c>
      <c r="V95" s="98">
        <v>0.38575662922746712</v>
      </c>
      <c r="W95" s="98">
        <v>0.3096909402923011</v>
      </c>
      <c r="X95" s="98">
        <v>0.38152768772160123</v>
      </c>
      <c r="Y95" s="98">
        <v>0.26546459715365822</v>
      </c>
      <c r="DA95" s="63" t="s">
        <v>1828</v>
      </c>
    </row>
    <row r="96" spans="1:105" ht="12" customHeight="1" x14ac:dyDescent="0.25">
      <c r="A96" s="106" t="s">
        <v>122</v>
      </c>
      <c r="B96" s="101">
        <v>180.00442136291772</v>
      </c>
      <c r="C96" s="101">
        <v>174.27411486283953</v>
      </c>
      <c r="D96" s="101">
        <v>190.80739548886814</v>
      </c>
      <c r="E96" s="101">
        <v>188.30118506826059</v>
      </c>
      <c r="F96" s="101">
        <v>203.36444172332384</v>
      </c>
      <c r="G96" s="101">
        <v>209.16589354155099</v>
      </c>
      <c r="H96" s="101">
        <v>214.77660723377645</v>
      </c>
      <c r="I96" s="101">
        <v>240.42895225703117</v>
      </c>
      <c r="J96" s="101">
        <v>225.40413906807376</v>
      </c>
      <c r="K96" s="101">
        <v>207.57279990142612</v>
      </c>
      <c r="L96" s="101">
        <v>217.63677027815174</v>
      </c>
      <c r="M96" s="101">
        <v>210.78510381836324</v>
      </c>
      <c r="N96" s="101">
        <v>184.06890269635426</v>
      </c>
      <c r="O96" s="101">
        <v>144.96577442229761</v>
      </c>
      <c r="P96" s="101">
        <v>100.70884997239428</v>
      </c>
      <c r="Q96" s="101">
        <v>80.151029638233268</v>
      </c>
      <c r="R96" s="101">
        <v>62.706523440785759</v>
      </c>
      <c r="S96" s="101">
        <v>69.022330764291951</v>
      </c>
      <c r="T96" s="101">
        <v>70.219713955499799</v>
      </c>
      <c r="U96" s="101">
        <v>70.125726767854815</v>
      </c>
      <c r="V96" s="101">
        <v>76.891841822792614</v>
      </c>
      <c r="W96" s="101">
        <v>76.433353062955561</v>
      </c>
      <c r="X96" s="101">
        <v>103.03135863014582</v>
      </c>
      <c r="Y96" s="101">
        <v>85.516378975025873</v>
      </c>
      <c r="DA96" s="131" t="s">
        <v>1829</v>
      </c>
    </row>
    <row r="97" spans="1:105" ht="12" customHeight="1" x14ac:dyDescent="0.25">
      <c r="A97" s="107" t="s">
        <v>121</v>
      </c>
      <c r="B97" s="104">
        <v>33.469671989794328</v>
      </c>
      <c r="C97" s="104">
        <v>40.176475287506776</v>
      </c>
      <c r="D97" s="104">
        <v>56.861914570444632</v>
      </c>
      <c r="E97" s="104">
        <v>86.434700804793806</v>
      </c>
      <c r="F97" s="104">
        <v>95.591621931062633</v>
      </c>
      <c r="G97" s="104">
        <v>116.55354398364813</v>
      </c>
      <c r="H97" s="104">
        <v>145.72818189594983</v>
      </c>
      <c r="I97" s="104">
        <v>199.9510950264812</v>
      </c>
      <c r="J97" s="104">
        <v>201.17634418785201</v>
      </c>
      <c r="K97" s="104">
        <v>221.35230069935207</v>
      </c>
      <c r="L97" s="104">
        <v>232.98365874551649</v>
      </c>
      <c r="M97" s="104">
        <v>266.10401697533052</v>
      </c>
      <c r="N97" s="104">
        <v>254.90601088826435</v>
      </c>
      <c r="O97" s="104">
        <v>217.59813061984687</v>
      </c>
      <c r="P97" s="104">
        <v>161.2332300721514</v>
      </c>
      <c r="Q97" s="104">
        <v>136.0620616995088</v>
      </c>
      <c r="R97" s="104">
        <v>122.05063397287569</v>
      </c>
      <c r="S97" s="104">
        <v>156.17278213872441</v>
      </c>
      <c r="T97" s="104">
        <v>186.53264370367543</v>
      </c>
      <c r="U97" s="104">
        <v>217.85041923773423</v>
      </c>
      <c r="V97" s="104">
        <v>224.47239593618497</v>
      </c>
      <c r="W97" s="104">
        <v>307.23131859039182</v>
      </c>
      <c r="X97" s="104">
        <v>358.80448285708201</v>
      </c>
      <c r="Y97" s="104">
        <v>289.22874774805501</v>
      </c>
      <c r="DA97" s="132" t="s">
        <v>1830</v>
      </c>
    </row>
    <row r="98" spans="1:105" ht="12" customHeight="1" x14ac:dyDescent="0.25">
      <c r="A98" s="108" t="s">
        <v>53</v>
      </c>
      <c r="B98" s="98">
        <v>14.619325188112279</v>
      </c>
      <c r="C98" s="98">
        <v>16.660767009384209</v>
      </c>
      <c r="D98" s="98">
        <v>24.29336673438722</v>
      </c>
      <c r="E98" s="98">
        <v>36.885921882480261</v>
      </c>
      <c r="F98" s="98">
        <v>43.57048791669623</v>
      </c>
      <c r="G98" s="98">
        <v>52.221375129846443</v>
      </c>
      <c r="H98" s="98">
        <v>64.622595092432107</v>
      </c>
      <c r="I98" s="98">
        <v>98.948098437483793</v>
      </c>
      <c r="J98" s="98">
        <v>89.424585638257284</v>
      </c>
      <c r="K98" s="98">
        <v>99.810532456850865</v>
      </c>
      <c r="L98" s="98">
        <v>104.18403040262845</v>
      </c>
      <c r="M98" s="98">
        <v>124.3818557087703</v>
      </c>
      <c r="N98" s="98">
        <v>119.47113291006319</v>
      </c>
      <c r="O98" s="98">
        <v>106.5792767468391</v>
      </c>
      <c r="P98" s="98">
        <v>69.489444057850207</v>
      </c>
      <c r="Q98" s="98">
        <v>58.511642332615828</v>
      </c>
      <c r="R98" s="98">
        <v>53.324938127920767</v>
      </c>
      <c r="S98" s="98">
        <v>72.812738130421337</v>
      </c>
      <c r="T98" s="98">
        <v>79.610355988930436</v>
      </c>
      <c r="U98" s="98">
        <v>93.734646179761171</v>
      </c>
      <c r="V98" s="98">
        <v>88.283822341308237</v>
      </c>
      <c r="W98" s="98">
        <v>136.59664867139884</v>
      </c>
      <c r="X98" s="98">
        <v>150.45742463258688</v>
      </c>
      <c r="Y98" s="98">
        <v>107.610323298632</v>
      </c>
      <c r="DA98" s="63" t="s">
        <v>1831</v>
      </c>
    </row>
    <row r="99" spans="1:105" ht="12" customHeight="1" x14ac:dyDescent="0.25">
      <c r="A99" s="108" t="s">
        <v>52</v>
      </c>
      <c r="B99" s="98">
        <v>18.850346801682051</v>
      </c>
      <c r="C99" s="98">
        <v>23.515708278122567</v>
      </c>
      <c r="D99" s="98">
        <v>32.568547836057412</v>
      </c>
      <c r="E99" s="98">
        <v>49.548778922313538</v>
      </c>
      <c r="F99" s="98">
        <v>52.021134014366396</v>
      </c>
      <c r="G99" s="98">
        <v>64.332168853801676</v>
      </c>
      <c r="H99" s="98">
        <v>81.105586803517738</v>
      </c>
      <c r="I99" s="98">
        <v>101.00299658899741</v>
      </c>
      <c r="J99" s="98">
        <v>111.75175854959474</v>
      </c>
      <c r="K99" s="98">
        <v>121.54176824250121</v>
      </c>
      <c r="L99" s="98">
        <v>128.79962834288804</v>
      </c>
      <c r="M99" s="98">
        <v>141.72216126656019</v>
      </c>
      <c r="N99" s="98">
        <v>135.43487797820114</v>
      </c>
      <c r="O99" s="98">
        <v>111.01885387300776</v>
      </c>
      <c r="P99" s="98">
        <v>91.743786014301193</v>
      </c>
      <c r="Q99" s="98">
        <v>77.550419366892982</v>
      </c>
      <c r="R99" s="98">
        <v>68.725695844954927</v>
      </c>
      <c r="S99" s="98">
        <v>83.360044008303078</v>
      </c>
      <c r="T99" s="98">
        <v>106.92228771474501</v>
      </c>
      <c r="U99" s="98">
        <v>124.11577305797304</v>
      </c>
      <c r="V99" s="98">
        <v>136.18857359487671</v>
      </c>
      <c r="W99" s="98">
        <v>170.63466991899298</v>
      </c>
      <c r="X99" s="98">
        <v>208.34705822449513</v>
      </c>
      <c r="Y99" s="98">
        <v>181.618424449423</v>
      </c>
      <c r="DA99" s="63" t="s">
        <v>1832</v>
      </c>
    </row>
    <row r="100" spans="1:105" ht="12" customHeight="1" x14ac:dyDescent="0.25">
      <c r="A100" s="121" t="s">
        <v>54</v>
      </c>
      <c r="B100" s="122">
        <v>140.00634385203796</v>
      </c>
      <c r="C100" s="122">
        <v>146.22183002516402</v>
      </c>
      <c r="D100" s="122">
        <v>165.04278537235044</v>
      </c>
      <c r="E100" s="122">
        <v>185.51113487844901</v>
      </c>
      <c r="F100" s="122">
        <v>207.80935267330929</v>
      </c>
      <c r="G100" s="122">
        <v>236.05787306434243</v>
      </c>
      <c r="H100" s="122">
        <v>266.28754518717346</v>
      </c>
      <c r="I100" s="122">
        <v>287.69576851032798</v>
      </c>
      <c r="J100" s="122">
        <v>295.27538723003306</v>
      </c>
      <c r="K100" s="122">
        <v>302.33073772923564</v>
      </c>
      <c r="L100" s="122">
        <v>325.53415410757663</v>
      </c>
      <c r="M100" s="122">
        <v>307.00896697723567</v>
      </c>
      <c r="N100" s="122">
        <v>319.82731292473284</v>
      </c>
      <c r="O100" s="122">
        <v>319.1479451094786</v>
      </c>
      <c r="P100" s="122">
        <v>292.2417778743295</v>
      </c>
      <c r="Q100" s="122">
        <v>265.35625282877777</v>
      </c>
      <c r="R100" s="122">
        <v>245.65258285623207</v>
      </c>
      <c r="S100" s="122">
        <v>266.98738979684009</v>
      </c>
      <c r="T100" s="122">
        <v>262.23566400728998</v>
      </c>
      <c r="U100" s="122">
        <v>270.74661783658445</v>
      </c>
      <c r="V100" s="122">
        <v>274.91349240060111</v>
      </c>
      <c r="W100" s="122">
        <v>307.74259791520421</v>
      </c>
      <c r="X100" s="122">
        <v>365.44489784273998</v>
      </c>
      <c r="Y100" s="122">
        <v>319.01290816877793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1835</v>
      </c>
    </row>
    <row r="103" spans="1:105" ht="12" customHeight="1" x14ac:dyDescent="0.25">
      <c r="A103" s="109" t="s">
        <v>120</v>
      </c>
      <c r="B103" s="33">
        <v>140.00634385203796</v>
      </c>
      <c r="C103" s="33">
        <v>146.22183002516402</v>
      </c>
      <c r="D103" s="33">
        <v>165.04278537235044</v>
      </c>
      <c r="E103" s="33">
        <v>185.51113487844901</v>
      </c>
      <c r="F103" s="33">
        <v>207.80935267330929</v>
      </c>
      <c r="G103" s="33">
        <v>236.05787306434243</v>
      </c>
      <c r="H103" s="33">
        <v>266.28754518717346</v>
      </c>
      <c r="I103" s="33">
        <v>287.69576851032798</v>
      </c>
      <c r="J103" s="33">
        <v>295.27538723003306</v>
      </c>
      <c r="K103" s="33">
        <v>302.33073772923564</v>
      </c>
      <c r="L103" s="33">
        <v>325.53415410757663</v>
      </c>
      <c r="M103" s="33">
        <v>307.00896697723567</v>
      </c>
      <c r="N103" s="33">
        <v>319.82731292473284</v>
      </c>
      <c r="O103" s="33">
        <v>319.1479451094786</v>
      </c>
      <c r="P103" s="33">
        <v>292.2417778743295</v>
      </c>
      <c r="Q103" s="33">
        <v>265.35625282877777</v>
      </c>
      <c r="R103" s="33">
        <v>245.65258285623207</v>
      </c>
      <c r="S103" s="33">
        <v>266.98738979684009</v>
      </c>
      <c r="T103" s="33">
        <v>262.23566400728998</v>
      </c>
      <c r="U103" s="33">
        <v>270.74661783658445</v>
      </c>
      <c r="V103" s="33">
        <v>274.91349240060111</v>
      </c>
      <c r="W103" s="33">
        <v>307.74259791520421</v>
      </c>
      <c r="X103" s="33">
        <v>365.44489784273998</v>
      </c>
      <c r="Y103" s="33">
        <v>319.01290816877793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1.5748604470025727</v>
      </c>
      <c r="F105" s="117">
        <f t="shared" si="35"/>
        <v>3.684694291291442</v>
      </c>
      <c r="G105" s="117">
        <f t="shared" si="35"/>
        <v>4.0799492245587921</v>
      </c>
      <c r="H105" s="117">
        <f t="shared" si="35"/>
        <v>4.4159795616893875</v>
      </c>
      <c r="I105" s="117">
        <f t="shared" si="35"/>
        <v>4.4007951535220018</v>
      </c>
      <c r="J105" s="117">
        <f t="shared" si="35"/>
        <v>6.0939385707247276</v>
      </c>
      <c r="K105" s="117">
        <f t="shared" si="35"/>
        <v>8.7137051329774202</v>
      </c>
      <c r="L105" s="117">
        <f t="shared" si="35"/>
        <v>14.626439500781858</v>
      </c>
      <c r="M105" s="117">
        <f t="shared" si="35"/>
        <v>16.815404830904683</v>
      </c>
      <c r="N105" s="117">
        <f t="shared" si="35"/>
        <v>21.751107303869198</v>
      </c>
      <c r="O105" s="117">
        <f t="shared" si="35"/>
        <v>22.513480500812829</v>
      </c>
      <c r="P105" s="117">
        <f t="shared" si="35"/>
        <v>21.378719930252267</v>
      </c>
      <c r="Q105" s="117">
        <f t="shared" si="35"/>
        <v>24.110966449949014</v>
      </c>
      <c r="R105" s="117">
        <f t="shared" ref="R105:V105" si="36">R106+R109+R111+R120</f>
        <v>30.42116832405414</v>
      </c>
      <c r="S105" s="117">
        <f t="shared" si="36"/>
        <v>28.998825130046466</v>
      </c>
      <c r="T105" s="117">
        <f t="shared" si="36"/>
        <v>24.866839412457036</v>
      </c>
      <c r="U105" s="117">
        <f t="shared" si="36"/>
        <v>26.964477099787199</v>
      </c>
      <c r="V105" s="117">
        <f t="shared" si="36"/>
        <v>26.286494635740969</v>
      </c>
      <c r="W105" s="117">
        <f t="shared" ref="W105:Y105" si="37">W106+W109+W111+W120</f>
        <v>39.772728421115097</v>
      </c>
      <c r="X105" s="117">
        <f t="shared" si="37"/>
        <v>39.125577032230197</v>
      </c>
      <c r="Y105" s="117">
        <f t="shared" si="37"/>
        <v>41.748583117592048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1.2009193826439266</v>
      </c>
      <c r="F106" s="122">
        <f t="shared" si="38"/>
        <v>2.9428510612680321</v>
      </c>
      <c r="G106" s="122">
        <f t="shared" si="38"/>
        <v>3.1541558734212169</v>
      </c>
      <c r="H106" s="122">
        <f t="shared" si="38"/>
        <v>3.3663326259317974</v>
      </c>
      <c r="I106" s="122">
        <f t="shared" si="38"/>
        <v>3.1612481777706596</v>
      </c>
      <c r="J106" s="122">
        <f t="shared" si="38"/>
        <v>4.555281516847197</v>
      </c>
      <c r="K106" s="122">
        <f t="shared" si="38"/>
        <v>6.4972178815350086</v>
      </c>
      <c r="L106" s="122">
        <f t="shared" si="38"/>
        <v>11.354440020814476</v>
      </c>
      <c r="M106" s="122">
        <f t="shared" si="38"/>
        <v>12.641813676016952</v>
      </c>
      <c r="N106" s="122">
        <f t="shared" si="38"/>
        <v>16.879630847053107</v>
      </c>
      <c r="O106" s="122">
        <f t="shared" si="38"/>
        <v>17.561299418633403</v>
      </c>
      <c r="P106" s="122">
        <f t="shared" si="38"/>
        <v>16.231650282616322</v>
      </c>
      <c r="Q106" s="122">
        <f t="shared" si="38"/>
        <v>18.495079455484042</v>
      </c>
      <c r="R106" s="122">
        <f t="shared" ref="R106:V106" si="39">SUM(R107:R108)</f>
        <v>24.035023650749327</v>
      </c>
      <c r="S106" s="122">
        <f t="shared" si="39"/>
        <v>22.516126151166329</v>
      </c>
      <c r="T106" s="122">
        <f t="shared" si="39"/>
        <v>18.681636689580248</v>
      </c>
      <c r="U106" s="122">
        <f t="shared" si="39"/>
        <v>20.678157008681325</v>
      </c>
      <c r="V106" s="122">
        <f t="shared" si="39"/>
        <v>19.84998679170906</v>
      </c>
      <c r="W106" s="122">
        <f t="shared" ref="W106:Y106" si="40">SUM(W107:W108)</f>
        <v>31.35879557932617</v>
      </c>
      <c r="X106" s="122">
        <f t="shared" si="40"/>
        <v>29.619551289007699</v>
      </c>
      <c r="Y106" s="122">
        <f t="shared" si="40"/>
        <v>32.509432404193248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1.195431899567734</v>
      </c>
      <c r="F107" s="98">
        <v>2.9295217123173374</v>
      </c>
      <c r="G107" s="98">
        <v>3.1400414516111241</v>
      </c>
      <c r="H107" s="98">
        <v>3.3516093508871565</v>
      </c>
      <c r="I107" s="98">
        <v>3.1476550216118904</v>
      </c>
      <c r="J107" s="98">
        <v>4.5358808129549875</v>
      </c>
      <c r="K107" s="98">
        <v>6.4699040577489964</v>
      </c>
      <c r="L107" s="98">
        <v>11.307426443531432</v>
      </c>
      <c r="M107" s="98">
        <v>12.590404489523335</v>
      </c>
      <c r="N107" s="98">
        <v>16.811584722548844</v>
      </c>
      <c r="O107" s="98">
        <v>17.490980531671021</v>
      </c>
      <c r="P107" s="98">
        <v>16.166868317979471</v>
      </c>
      <c r="Q107" s="98">
        <v>18.421342841721053</v>
      </c>
      <c r="R107" s="98">
        <v>23.940363839580151</v>
      </c>
      <c r="S107" s="98">
        <v>22.428254889259787</v>
      </c>
      <c r="T107" s="98">
        <v>18.60898788544479</v>
      </c>
      <c r="U107" s="98">
        <v>20.598912966226667</v>
      </c>
      <c r="V107" s="98">
        <v>19.774049120582209</v>
      </c>
      <c r="W107" s="98">
        <v>31.239943047581534</v>
      </c>
      <c r="X107" s="98">
        <v>29.506112905589919</v>
      </c>
      <c r="Y107" s="98">
        <v>32.385309236118808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5.4874830761925163E-3</v>
      </c>
      <c r="F108" s="98">
        <v>1.3329348950694866E-2</v>
      </c>
      <c r="G108" s="98">
        <v>1.411442181009261E-2</v>
      </c>
      <c r="H108" s="98">
        <v>1.4723275044640851E-2</v>
      </c>
      <c r="I108" s="98">
        <v>1.359315615876909E-2</v>
      </c>
      <c r="J108" s="98">
        <v>1.9400703892209478E-2</v>
      </c>
      <c r="K108" s="98">
        <v>2.7313823786012374E-2</v>
      </c>
      <c r="L108" s="98">
        <v>4.701357728304445E-2</v>
      </c>
      <c r="M108" s="98">
        <v>5.1409186493616331E-2</v>
      </c>
      <c r="N108" s="98">
        <v>6.8046124504262243E-2</v>
      </c>
      <c r="O108" s="98">
        <v>7.0318886962384294E-2</v>
      </c>
      <c r="P108" s="98">
        <v>6.4781964636849917E-2</v>
      </c>
      <c r="Q108" s="98">
        <v>7.3736613762988401E-2</v>
      </c>
      <c r="R108" s="98">
        <v>9.4659811169175878E-2</v>
      </c>
      <c r="S108" s="98">
        <v>8.7871261906541889E-2</v>
      </c>
      <c r="T108" s="98">
        <v>7.2648804135457809E-2</v>
      </c>
      <c r="U108" s="98">
        <v>7.9244042454659366E-2</v>
      </c>
      <c r="V108" s="98">
        <v>7.5937671126852846E-2</v>
      </c>
      <c r="W108" s="98">
        <v>0.11885253174463535</v>
      </c>
      <c r="X108" s="98">
        <v>0.1134383834177782</v>
      </c>
      <c r="Y108" s="98">
        <v>0.12412316807443989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3.520142339221953E-3</v>
      </c>
      <c r="F109" s="122">
        <f t="shared" si="41"/>
        <v>1.0158736887171445E-2</v>
      </c>
      <c r="G109" s="122">
        <f t="shared" si="41"/>
        <v>2.3757448272162928E-2</v>
      </c>
      <c r="H109" s="122">
        <f t="shared" si="41"/>
        <v>5.2596214599340968E-2</v>
      </c>
      <c r="I109" s="122">
        <f t="shared" si="41"/>
        <v>4.6469533348794723E-2</v>
      </c>
      <c r="J109" s="122">
        <f t="shared" si="41"/>
        <v>5.6874656902883611E-2</v>
      </c>
      <c r="K109" s="122">
        <f t="shared" si="41"/>
        <v>7.0603633895002751E-2</v>
      </c>
      <c r="L109" s="122">
        <f t="shared" si="41"/>
        <v>0.11011415732983862</v>
      </c>
      <c r="M109" s="122">
        <f t="shared" si="41"/>
        <v>0.15783051321994054</v>
      </c>
      <c r="N109" s="122">
        <f t="shared" si="41"/>
        <v>0.20304817047414317</v>
      </c>
      <c r="O109" s="122">
        <f t="shared" si="41"/>
        <v>0.24258852269366904</v>
      </c>
      <c r="P109" s="122">
        <f t="shared" si="41"/>
        <v>0.25582798014256702</v>
      </c>
      <c r="Q109" s="122">
        <f t="shared" si="41"/>
        <v>0.27325571282471695</v>
      </c>
      <c r="R109" s="122">
        <f t="shared" si="41"/>
        <v>0.31713817718243015</v>
      </c>
      <c r="S109" s="122">
        <f t="shared" si="41"/>
        <v>0.34832528029498699</v>
      </c>
      <c r="T109" s="122">
        <f t="shared" si="41"/>
        <v>0.3176449586479379</v>
      </c>
      <c r="U109" s="122">
        <f t="shared" si="41"/>
        <v>0.30024653050088018</v>
      </c>
      <c r="V109" s="122">
        <f t="shared" si="41"/>
        <v>0.28629990071537142</v>
      </c>
      <c r="W109" s="122">
        <f t="shared" si="41"/>
        <v>0.31640687241401011</v>
      </c>
      <c r="X109" s="122">
        <f t="shared" si="41"/>
        <v>0.33010945648481166</v>
      </c>
      <c r="Y109" s="122">
        <f t="shared" si="41"/>
        <v>0.35278271993465882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3.520142339221953E-3</v>
      </c>
      <c r="F110" s="98">
        <v>1.0158736887171445E-2</v>
      </c>
      <c r="G110" s="98">
        <v>2.3757448272162928E-2</v>
      </c>
      <c r="H110" s="98">
        <v>5.2596214599340968E-2</v>
      </c>
      <c r="I110" s="98">
        <v>4.6469533348794723E-2</v>
      </c>
      <c r="J110" s="98">
        <v>5.6874656902883611E-2</v>
      </c>
      <c r="K110" s="98">
        <v>7.0603633895002751E-2</v>
      </c>
      <c r="L110" s="98">
        <v>0.11011415732983862</v>
      </c>
      <c r="M110" s="98">
        <v>0.15783051321994054</v>
      </c>
      <c r="N110" s="98">
        <v>0.20304817047414317</v>
      </c>
      <c r="O110" s="98">
        <v>0.24258852269366904</v>
      </c>
      <c r="P110" s="98">
        <v>0.25582798014256702</v>
      </c>
      <c r="Q110" s="98">
        <v>0.27325571282471695</v>
      </c>
      <c r="R110" s="98">
        <v>0.31713817718243015</v>
      </c>
      <c r="S110" s="98">
        <v>0.34832528029498699</v>
      </c>
      <c r="T110" s="98">
        <v>0.3176449586479379</v>
      </c>
      <c r="U110" s="98">
        <v>0.30024653050088018</v>
      </c>
      <c r="V110" s="98">
        <v>0.28629990071537142</v>
      </c>
      <c r="W110" s="98">
        <v>0.31640687241401011</v>
      </c>
      <c r="X110" s="98">
        <v>0.33010945648481166</v>
      </c>
      <c r="Y110" s="98">
        <v>0.35278271993465882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0.2611610504234998</v>
      </c>
      <c r="F111" s="122">
        <v>0.53574300630879612</v>
      </c>
      <c r="G111" s="122">
        <v>0.64641760096365808</v>
      </c>
      <c r="H111" s="122">
        <v>0.7075064181521088</v>
      </c>
      <c r="I111" s="122">
        <v>0.86856423766725754</v>
      </c>
      <c r="J111" s="122">
        <v>1.0725310144625224</v>
      </c>
      <c r="K111" s="122">
        <v>1.5682594225825173</v>
      </c>
      <c r="L111" s="122">
        <v>2.33289198879236</v>
      </c>
      <c r="M111" s="122">
        <v>3.06024331661449</v>
      </c>
      <c r="N111" s="122">
        <v>3.541937790848924</v>
      </c>
      <c r="O111" s="122">
        <v>3.516185613736396</v>
      </c>
      <c r="P111" s="122">
        <v>3.6339442550845336</v>
      </c>
      <c r="Q111" s="122">
        <v>4.0224743729032983</v>
      </c>
      <c r="R111" s="122">
        <v>4.7309534585229525</v>
      </c>
      <c r="S111" s="122">
        <v>4.7029891751615107</v>
      </c>
      <c r="T111" s="122">
        <v>4.4836786373290067</v>
      </c>
      <c r="U111" s="122">
        <v>4.5797456591425281</v>
      </c>
      <c r="V111" s="122">
        <v>4.6862491950164245</v>
      </c>
      <c r="W111" s="122">
        <v>6.3715692405422235</v>
      </c>
      <c r="X111" s="122">
        <v>6.963095931899776</v>
      </c>
      <c r="Y111" s="122">
        <v>6.8115614765079142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9.0274041260811413E-2</v>
      </c>
      <c r="F112" s="98">
        <v>0.23185412868712668</v>
      </c>
      <c r="G112" s="98">
        <v>0.25741001039209521</v>
      </c>
      <c r="H112" s="98">
        <v>0.26582079501731448</v>
      </c>
      <c r="I112" s="98">
        <v>0.29624457153689893</v>
      </c>
      <c r="J112" s="98">
        <v>0.36977502924093497</v>
      </c>
      <c r="K112" s="98">
        <v>0.55574456133176831</v>
      </c>
      <c r="L112" s="98">
        <v>0.89323082144481747</v>
      </c>
      <c r="M112" s="98">
        <v>1.1528051280475009</v>
      </c>
      <c r="N112" s="98">
        <v>1.4865634327318653</v>
      </c>
      <c r="O112" s="98">
        <v>1.4522562282389437</v>
      </c>
      <c r="P112" s="98">
        <v>1.6045480942346693</v>
      </c>
      <c r="Q112" s="98">
        <v>1.7414775059691423</v>
      </c>
      <c r="R112" s="98">
        <v>2.2417379880684525</v>
      </c>
      <c r="S112" s="98">
        <v>2.0797769580905006</v>
      </c>
      <c r="T112" s="98">
        <v>1.7090037132751368</v>
      </c>
      <c r="U112" s="98">
        <v>1.8758125460364234</v>
      </c>
      <c r="V112" s="98">
        <v>1.7864426780807057</v>
      </c>
      <c r="W112" s="98">
        <v>2.7939159515615661</v>
      </c>
      <c r="X112" s="98">
        <v>2.6253022412236082</v>
      </c>
      <c r="Y112" s="98">
        <v>2.8654513188386814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2.4994194773480242E-4</v>
      </c>
      <c r="F113" s="98">
        <v>1.111044125453123E-3</v>
      </c>
      <c r="G113" s="98">
        <v>1.1313846864828448E-3</v>
      </c>
      <c r="H113" s="98">
        <v>1.304913682561764E-3</v>
      </c>
      <c r="I113" s="98">
        <v>1.2325710272033611E-3</v>
      </c>
      <c r="J113" s="98">
        <v>1.9501035107726177E-3</v>
      </c>
      <c r="K113" s="98">
        <v>3.6052770970716485E-3</v>
      </c>
      <c r="L113" s="98">
        <v>6.474723152463573E-3</v>
      </c>
      <c r="M113" s="98">
        <v>8.6889279086818302E-3</v>
      </c>
      <c r="N113" s="98">
        <v>1.3416919424971065E-2</v>
      </c>
      <c r="O113" s="98">
        <v>1.2455962922662446E-2</v>
      </c>
      <c r="P113" s="98">
        <v>1.8447254373679743E-2</v>
      </c>
      <c r="Q113" s="98">
        <v>2.073040154308857E-2</v>
      </c>
      <c r="R113" s="98">
        <v>3.4848821516353407E-2</v>
      </c>
      <c r="S113" s="98">
        <v>3.1075943496286569E-2</v>
      </c>
      <c r="T113" s="98">
        <v>2.472439315138656E-2</v>
      </c>
      <c r="U113" s="98">
        <v>2.5116086577203604E-2</v>
      </c>
      <c r="V113" s="98">
        <v>2.1939300520618647E-2</v>
      </c>
      <c r="W113" s="98">
        <v>4.7643800595657676E-2</v>
      </c>
      <c r="X113" s="98">
        <v>3.8635007247756689E-2</v>
      </c>
      <c r="Y113" s="98">
        <v>4.3881232254900274E-2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1.0627453148097305E-4</v>
      </c>
      <c r="F114" s="101">
        <v>5.0844040300541222E-4</v>
      </c>
      <c r="G114" s="101">
        <v>5.0763925368752189E-4</v>
      </c>
      <c r="H114" s="101">
        <v>5.7944424533573754E-4</v>
      </c>
      <c r="I114" s="101">
        <v>6.0696925691256691E-4</v>
      </c>
      <c r="J114" s="101">
        <v>8.6493551284172487E-4</v>
      </c>
      <c r="K114" s="101">
        <v>1.6215214216546846E-3</v>
      </c>
      <c r="L114" s="101">
        <v>2.897535293108443E-3</v>
      </c>
      <c r="M114" s="101">
        <v>4.0378835961191869E-3</v>
      </c>
      <c r="N114" s="101">
        <v>6.2890922325272765E-3</v>
      </c>
      <c r="O114" s="101">
        <v>6.0714351356105662E-3</v>
      </c>
      <c r="P114" s="101">
        <v>8.0281576365396744E-3</v>
      </c>
      <c r="Q114" s="101">
        <v>8.9231273429841891E-3</v>
      </c>
      <c r="R114" s="101">
        <v>1.5421477568932102E-2</v>
      </c>
      <c r="S114" s="101">
        <v>1.45799553682624E-2</v>
      </c>
      <c r="T114" s="101">
        <v>1.0571068042054033E-2</v>
      </c>
      <c r="U114" s="101">
        <v>1.0814174501590286E-2</v>
      </c>
      <c r="V114" s="101">
        <v>8.6986896278358362E-3</v>
      </c>
      <c r="W114" s="101">
        <v>2.1703459520309654E-2</v>
      </c>
      <c r="X114" s="101">
        <v>1.6510064369083952E-2</v>
      </c>
      <c r="Y114" s="101">
        <v>1.6730159057816735E-2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1.4366741625382938E-4</v>
      </c>
      <c r="F115" s="104">
        <v>6.0260372244771076E-4</v>
      </c>
      <c r="G115" s="104">
        <v>6.2374543279532289E-4</v>
      </c>
      <c r="H115" s="104">
        <v>7.254694372260265E-4</v>
      </c>
      <c r="I115" s="104">
        <v>6.2560177029079408E-4</v>
      </c>
      <c r="J115" s="104">
        <v>1.0851679979308928E-3</v>
      </c>
      <c r="K115" s="104">
        <v>1.9837556754169639E-3</v>
      </c>
      <c r="L115" s="104">
        <v>3.5771878593551295E-3</v>
      </c>
      <c r="M115" s="104">
        <v>4.6510443125626424E-3</v>
      </c>
      <c r="N115" s="104">
        <v>7.1278271924437872E-3</v>
      </c>
      <c r="O115" s="104">
        <v>6.3845277870518795E-3</v>
      </c>
      <c r="P115" s="104">
        <v>1.0419096737140069E-2</v>
      </c>
      <c r="Q115" s="104">
        <v>1.1807274200104382E-2</v>
      </c>
      <c r="R115" s="104">
        <v>1.9427343947421301E-2</v>
      </c>
      <c r="S115" s="104">
        <v>1.6495988128024167E-2</v>
      </c>
      <c r="T115" s="104">
        <v>1.4153325109332525E-2</v>
      </c>
      <c r="U115" s="104">
        <v>1.4301912075613318E-2</v>
      </c>
      <c r="V115" s="104">
        <v>1.3240610892782811E-2</v>
      </c>
      <c r="W115" s="104">
        <v>2.5940341075348018E-2</v>
      </c>
      <c r="X115" s="104">
        <v>2.2124942878672737E-2</v>
      </c>
      <c r="Y115" s="104">
        <v>2.7151073197083538E-2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7.0329791629080846E-2</v>
      </c>
      <c r="F116" s="101">
        <v>0.16933577059367239</v>
      </c>
      <c r="G116" s="101">
        <v>0.21928302326355995</v>
      </c>
      <c r="H116" s="101">
        <v>0.24745992101059655</v>
      </c>
      <c r="I116" s="101">
        <v>0.30262165709597505</v>
      </c>
      <c r="J116" s="101">
        <v>0.35484061395872019</v>
      </c>
      <c r="K116" s="101">
        <v>0.41210176487180217</v>
      </c>
      <c r="L116" s="101">
        <v>0.64677805328754867</v>
      </c>
      <c r="M116" s="101">
        <v>0.74204964441514687</v>
      </c>
      <c r="N116" s="101">
        <v>0.78888163918377241</v>
      </c>
      <c r="O116" s="101">
        <v>0.75667923647049029</v>
      </c>
      <c r="P116" s="101">
        <v>0.64802024914753875</v>
      </c>
      <c r="Q116" s="101">
        <v>0.61967960118394128</v>
      </c>
      <c r="R116" s="101">
        <v>0.58037549426784352</v>
      </c>
      <c r="S116" s="101">
        <v>0.58011037742086446</v>
      </c>
      <c r="T116" s="101">
        <v>0.57295698290907127</v>
      </c>
      <c r="U116" s="101">
        <v>0.52941109198710745</v>
      </c>
      <c r="V116" s="101">
        <v>0.66072246515499378</v>
      </c>
      <c r="W116" s="101">
        <v>0.63209975861127143</v>
      </c>
      <c r="X116" s="101">
        <v>0.95522180115107447</v>
      </c>
      <c r="Y116" s="101">
        <v>0.99642429011957667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0.10030727558587277</v>
      </c>
      <c r="F117" s="104">
        <v>0.13344206290254393</v>
      </c>
      <c r="G117" s="104">
        <v>0.16859318262152012</v>
      </c>
      <c r="H117" s="104">
        <v>0.19292078844163604</v>
      </c>
      <c r="I117" s="104">
        <v>0.26846543800718026</v>
      </c>
      <c r="J117" s="104">
        <v>0.34596526775209446</v>
      </c>
      <c r="K117" s="104">
        <v>0.5968078192818751</v>
      </c>
      <c r="L117" s="104">
        <v>0.78640839090753012</v>
      </c>
      <c r="M117" s="104">
        <v>1.1566996162431602</v>
      </c>
      <c r="N117" s="104">
        <v>1.253075799508315</v>
      </c>
      <c r="O117" s="104">
        <v>1.2947941861042995</v>
      </c>
      <c r="P117" s="104">
        <v>1.3629286573286459</v>
      </c>
      <c r="Q117" s="104">
        <v>1.6405868642071262</v>
      </c>
      <c r="R117" s="104">
        <v>1.8739911546703025</v>
      </c>
      <c r="S117" s="104">
        <v>2.0120258961538586</v>
      </c>
      <c r="T117" s="104">
        <v>2.1769935479934119</v>
      </c>
      <c r="U117" s="104">
        <v>2.1494059345417931</v>
      </c>
      <c r="V117" s="104">
        <v>2.2171447512601068</v>
      </c>
      <c r="W117" s="104">
        <v>2.8979097297737284</v>
      </c>
      <c r="X117" s="104">
        <v>3.3439368822773372</v>
      </c>
      <c r="Y117" s="104">
        <v>2.9058046352947557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4.2806029257403524E-2</v>
      </c>
      <c r="F118" s="98">
        <v>6.0822650268108881E-2</v>
      </c>
      <c r="G118" s="98">
        <v>7.5537538654751588E-2</v>
      </c>
      <c r="H118" s="98">
        <v>8.5549972793032503E-2</v>
      </c>
      <c r="I118" s="98">
        <v>0.13285320884828644</v>
      </c>
      <c r="J118" s="98">
        <v>0.1537844861375503</v>
      </c>
      <c r="K118" s="98">
        <v>0.26910814131470345</v>
      </c>
      <c r="L118" s="98">
        <v>0.35166069649839299</v>
      </c>
      <c r="M118" s="98">
        <v>0.54066243118488777</v>
      </c>
      <c r="N118" s="98">
        <v>0.58730033422030237</v>
      </c>
      <c r="O118" s="98">
        <v>0.6341884808380871</v>
      </c>
      <c r="P118" s="98">
        <v>0.58740468479046115</v>
      </c>
      <c r="Q118" s="98">
        <v>0.70551210686543375</v>
      </c>
      <c r="R118" s="98">
        <v>0.8187623375825569</v>
      </c>
      <c r="S118" s="98">
        <v>0.93807072322079754</v>
      </c>
      <c r="T118" s="98">
        <v>0.92912011485068191</v>
      </c>
      <c r="U118" s="98">
        <v>0.9248263348581891</v>
      </c>
      <c r="V118" s="98">
        <v>0.87199146473608058</v>
      </c>
      <c r="W118" s="98">
        <v>1.2884257993472343</v>
      </c>
      <c r="X118" s="98">
        <v>1.4022125014579934</v>
      </c>
      <c r="Y118" s="98">
        <v>1.0811324209000079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5.7501246328469244E-2</v>
      </c>
      <c r="F119" s="98">
        <v>7.2619412634435054E-2</v>
      </c>
      <c r="G119" s="98">
        <v>9.305564396676852E-2</v>
      </c>
      <c r="H119" s="98">
        <v>0.10737081564860354</v>
      </c>
      <c r="I119" s="98">
        <v>0.13561222915889384</v>
      </c>
      <c r="J119" s="98">
        <v>0.19218078161454416</v>
      </c>
      <c r="K119" s="98">
        <v>0.32769967796717159</v>
      </c>
      <c r="L119" s="98">
        <v>0.43474769440913713</v>
      </c>
      <c r="M119" s="98">
        <v>0.61603718505827254</v>
      </c>
      <c r="N119" s="98">
        <v>0.66577546528801279</v>
      </c>
      <c r="O119" s="98">
        <v>0.66060570526621243</v>
      </c>
      <c r="P119" s="98">
        <v>0.77552397253818484</v>
      </c>
      <c r="Q119" s="98">
        <v>0.93507475734169254</v>
      </c>
      <c r="R119" s="98">
        <v>1.0552288170877455</v>
      </c>
      <c r="S119" s="98">
        <v>1.0739551729330612</v>
      </c>
      <c r="T119" s="98">
        <v>1.2478734331427301</v>
      </c>
      <c r="U119" s="98">
        <v>1.224579599683604</v>
      </c>
      <c r="V119" s="98">
        <v>1.3451532865240261</v>
      </c>
      <c r="W119" s="98">
        <v>1.6094839304264941</v>
      </c>
      <c r="X119" s="98">
        <v>1.9417243808193438</v>
      </c>
      <c r="Y119" s="98">
        <v>1.8246722143947478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0.10925987159592429</v>
      </c>
      <c r="F120" s="122">
        <v>0.19594148682744233</v>
      </c>
      <c r="G120" s="122">
        <v>0.25561830190175455</v>
      </c>
      <c r="H120" s="122">
        <v>0.28954430300614076</v>
      </c>
      <c r="I120" s="122">
        <v>0.32451320473529049</v>
      </c>
      <c r="J120" s="122">
        <v>0.40925138251212456</v>
      </c>
      <c r="K120" s="122">
        <v>0.57762419496489326</v>
      </c>
      <c r="L120" s="122">
        <v>0.82899333384518303</v>
      </c>
      <c r="M120" s="122">
        <v>0.9555173250533</v>
      </c>
      <c r="N120" s="122">
        <v>1.1264904954930248</v>
      </c>
      <c r="O120" s="122">
        <v>1.1934069457493579</v>
      </c>
      <c r="P120" s="122">
        <v>1.2572974124088465</v>
      </c>
      <c r="Q120" s="122">
        <v>1.3201569087369591</v>
      </c>
      <c r="R120" s="122">
        <v>1.3380530375994324</v>
      </c>
      <c r="S120" s="122">
        <v>1.4313845234236409</v>
      </c>
      <c r="T120" s="122">
        <v>1.3838791268998423</v>
      </c>
      <c r="U120" s="122">
        <v>1.4063279014624654</v>
      </c>
      <c r="V120" s="122">
        <v>1.4639587483001117</v>
      </c>
      <c r="W120" s="122">
        <v>1.7259567288326909</v>
      </c>
      <c r="X120" s="122">
        <v>2.2128203548379117</v>
      </c>
      <c r="Y120" s="122">
        <v>2.0748065169562264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0.10925987159592429</v>
      </c>
      <c r="F122" s="33">
        <v>0.19594148682744233</v>
      </c>
      <c r="G122" s="33">
        <v>0.25561830190175455</v>
      </c>
      <c r="H122" s="33">
        <v>0.28954430300614076</v>
      </c>
      <c r="I122" s="33">
        <v>0.32451320473529049</v>
      </c>
      <c r="J122" s="33">
        <v>0.40925138251212456</v>
      </c>
      <c r="K122" s="33">
        <v>0.57762419496489326</v>
      </c>
      <c r="L122" s="33">
        <v>0.82899333384518303</v>
      </c>
      <c r="M122" s="33">
        <v>0.9555173250533</v>
      </c>
      <c r="N122" s="33">
        <v>1.1264904954930248</v>
      </c>
      <c r="O122" s="33">
        <v>1.1934069457493579</v>
      </c>
      <c r="P122" s="33">
        <v>1.2572974124088465</v>
      </c>
      <c r="Q122" s="33">
        <v>1.3201569087369591</v>
      </c>
      <c r="R122" s="33">
        <v>1.3380530375994324</v>
      </c>
      <c r="S122" s="33">
        <v>1.4313845234236409</v>
      </c>
      <c r="T122" s="33">
        <v>1.3838791268998423</v>
      </c>
      <c r="U122" s="33">
        <v>1.4063279014624654</v>
      </c>
      <c r="V122" s="33">
        <v>1.4639587483001117</v>
      </c>
      <c r="W122" s="33">
        <v>1.7259567288326909</v>
      </c>
      <c r="X122" s="33">
        <v>2.2128203548379117</v>
      </c>
      <c r="Y122" s="33">
        <v>2.0748065169562264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5978.9659328574016</v>
      </c>
      <c r="C124" s="117">
        <f t="shared" si="42"/>
        <v>6075.8405007789434</v>
      </c>
      <c r="D124" s="117">
        <f t="shared" si="42"/>
        <v>6013.5245795656392</v>
      </c>
      <c r="E124" s="117">
        <f t="shared" si="42"/>
        <v>5234.7554963370339</v>
      </c>
      <c r="F124" s="117">
        <f t="shared" si="42"/>
        <v>5632.1937007007582</v>
      </c>
      <c r="G124" s="117">
        <f t="shared" si="42"/>
        <v>5530.8424231576664</v>
      </c>
      <c r="H124" s="117">
        <f t="shared" si="42"/>
        <v>5039.6413479343037</v>
      </c>
      <c r="I124" s="117">
        <f t="shared" si="42"/>
        <v>4676.6210705292615</v>
      </c>
      <c r="J124" s="117">
        <f t="shared" si="42"/>
        <v>4631.5412323145038</v>
      </c>
      <c r="K124" s="117">
        <f t="shared" si="42"/>
        <v>4458.6080899619355</v>
      </c>
      <c r="L124" s="117">
        <f t="shared" si="42"/>
        <v>4729.2776965562816</v>
      </c>
      <c r="M124" s="117">
        <f t="shared" si="42"/>
        <v>4205.2256287188175</v>
      </c>
      <c r="N124" s="117">
        <f t="shared" si="42"/>
        <v>3729.2717330871765</v>
      </c>
      <c r="O124" s="117">
        <f t="shared" si="42"/>
        <v>4686.8174955022523</v>
      </c>
      <c r="P124" s="117">
        <f t="shared" si="42"/>
        <v>4000.9883795139212</v>
      </c>
      <c r="Q124" s="117">
        <f t="shared" si="42"/>
        <v>4431.8067426514963</v>
      </c>
      <c r="R124" s="117">
        <f t="shared" ref="R124:V124" si="43">R125+R128+R130+R139</f>
        <v>4770.9267778033782</v>
      </c>
      <c r="S124" s="117">
        <f t="shared" si="43"/>
        <v>4834.2836360883748</v>
      </c>
      <c r="T124" s="117">
        <f t="shared" si="43"/>
        <v>4087.3870138075113</v>
      </c>
      <c r="U124" s="117">
        <f t="shared" si="43"/>
        <v>4325.3396689701094</v>
      </c>
      <c r="V124" s="117">
        <f t="shared" si="43"/>
        <v>4185.6866812296748</v>
      </c>
      <c r="W124" s="117">
        <f t="shared" ref="W124:Y124" si="44">W125+W128+W130+W139</f>
        <v>4184.938823570028</v>
      </c>
      <c r="X124" s="117">
        <f t="shared" si="44"/>
        <v>3833.9869848739481</v>
      </c>
      <c r="Y124" s="117">
        <f t="shared" si="44"/>
        <v>3721.0526106298835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4776.144323796776</v>
      </c>
      <c r="C125" s="122">
        <f t="shared" si="45"/>
        <v>4876.3600157666278</v>
      </c>
      <c r="D125" s="122">
        <f t="shared" si="45"/>
        <v>4779.6218778837456</v>
      </c>
      <c r="E125" s="122">
        <f t="shared" si="45"/>
        <v>4051.1567771281279</v>
      </c>
      <c r="F125" s="122">
        <f t="shared" si="45"/>
        <v>4379.3010383672054</v>
      </c>
      <c r="G125" s="122">
        <f t="shared" si="45"/>
        <v>4268.2514400352757</v>
      </c>
      <c r="H125" s="122">
        <f t="shared" si="45"/>
        <v>3863.0159104273848</v>
      </c>
      <c r="I125" s="122">
        <f t="shared" si="45"/>
        <v>3472.3378855145347</v>
      </c>
      <c r="J125" s="122">
        <f t="shared" si="45"/>
        <v>3552.9406895543339</v>
      </c>
      <c r="K125" s="122">
        <f t="shared" si="45"/>
        <v>3386.1511100407056</v>
      </c>
      <c r="L125" s="122">
        <f t="shared" si="45"/>
        <v>3667.8550598239335</v>
      </c>
      <c r="M125" s="122">
        <f t="shared" si="45"/>
        <v>3152.726258483463</v>
      </c>
      <c r="N125" s="122">
        <f t="shared" si="45"/>
        <v>2748.6686082477104</v>
      </c>
      <c r="O125" s="122">
        <f t="shared" si="45"/>
        <v>3731.9797987801553</v>
      </c>
      <c r="P125" s="122">
        <f t="shared" si="45"/>
        <v>3054.8556628530928</v>
      </c>
      <c r="Q125" s="122">
        <f t="shared" si="45"/>
        <v>3428.5403998584075</v>
      </c>
      <c r="R125" s="122">
        <f t="shared" ref="R125:V125" si="46">SUM(R126:R127)</f>
        <v>3740.2357561028944</v>
      </c>
      <c r="S125" s="122">
        <f t="shared" si="46"/>
        <v>3734.7466233229975</v>
      </c>
      <c r="T125" s="122">
        <f t="shared" si="46"/>
        <v>3073.8439125975865</v>
      </c>
      <c r="U125" s="122">
        <f t="shared" si="46"/>
        <v>3343.250151455954</v>
      </c>
      <c r="V125" s="122">
        <f t="shared" si="46"/>
        <v>3263.7486498367407</v>
      </c>
      <c r="W125" s="122">
        <f t="shared" ref="W125:Y125" si="47">SUM(W126:W127)</f>
        <v>3210.5245788866218</v>
      </c>
      <c r="X125" s="122">
        <f t="shared" si="47"/>
        <v>2916.6506289907506</v>
      </c>
      <c r="Y125" s="122">
        <f t="shared" si="47"/>
        <v>2875.1929985355323</v>
      </c>
      <c r="DA125" s="130" t="s">
        <v>1856</v>
      </c>
    </row>
    <row r="126" spans="1:105" ht="12" customHeight="1" x14ac:dyDescent="0.25">
      <c r="A126" s="97" t="s">
        <v>198</v>
      </c>
      <c r="B126" s="98">
        <v>4753.0996233268934</v>
      </c>
      <c r="C126" s="98">
        <v>4853.1304567065536</v>
      </c>
      <c r="D126" s="98">
        <v>4757.2336048792422</v>
      </c>
      <c r="E126" s="98">
        <v>4032.6454144381942</v>
      </c>
      <c r="F126" s="98">
        <v>4359.4654332056634</v>
      </c>
      <c r="G126" s="98">
        <v>4249.1515909365535</v>
      </c>
      <c r="H126" s="98">
        <v>3846.1202996630436</v>
      </c>
      <c r="I126" s="98">
        <v>3457.4070643769501</v>
      </c>
      <c r="J126" s="98">
        <v>3537.8089024167666</v>
      </c>
      <c r="K126" s="98">
        <v>3371.9159810333631</v>
      </c>
      <c r="L126" s="98">
        <v>3652.6681384960716</v>
      </c>
      <c r="M126" s="98">
        <v>3139.9053851230856</v>
      </c>
      <c r="N126" s="98">
        <v>2737.5880195765171</v>
      </c>
      <c r="O126" s="98">
        <v>3717.0362197567333</v>
      </c>
      <c r="P126" s="98">
        <v>3042.6634613162241</v>
      </c>
      <c r="Q126" s="98">
        <v>3414.871415097155</v>
      </c>
      <c r="R126" s="98">
        <v>3725.505168958668</v>
      </c>
      <c r="S126" s="98">
        <v>3720.171429682257</v>
      </c>
      <c r="T126" s="98">
        <v>3061.8904050939414</v>
      </c>
      <c r="U126" s="98">
        <v>3330.4379527272522</v>
      </c>
      <c r="V126" s="98">
        <v>3251.2629250746704</v>
      </c>
      <c r="W126" s="98">
        <v>3198.3564146641215</v>
      </c>
      <c r="X126" s="98">
        <v>2905.4803000036959</v>
      </c>
      <c r="Y126" s="98">
        <v>2864.2153210612973</v>
      </c>
      <c r="DA126" s="63" t="s">
        <v>1857</v>
      </c>
    </row>
    <row r="127" spans="1:105" ht="12" customHeight="1" x14ac:dyDescent="0.25">
      <c r="A127" s="97" t="s">
        <v>53</v>
      </c>
      <c r="B127" s="98">
        <v>23.04470046988261</v>
      </c>
      <c r="C127" s="98">
        <v>23.229559060074468</v>
      </c>
      <c r="D127" s="98">
        <v>22.388273004503134</v>
      </c>
      <c r="E127" s="98">
        <v>18.51136268993389</v>
      </c>
      <c r="F127" s="98">
        <v>19.835605161541764</v>
      </c>
      <c r="G127" s="98">
        <v>19.099849098722046</v>
      </c>
      <c r="H127" s="98">
        <v>16.895610764341129</v>
      </c>
      <c r="I127" s="98">
        <v>14.930821137584651</v>
      </c>
      <c r="J127" s="98">
        <v>15.131787137567246</v>
      </c>
      <c r="K127" s="98">
        <v>14.235129007342298</v>
      </c>
      <c r="L127" s="98">
        <v>15.186921327862079</v>
      </c>
      <c r="M127" s="98">
        <v>12.820873360377179</v>
      </c>
      <c r="N127" s="98">
        <v>11.080588671193263</v>
      </c>
      <c r="O127" s="98">
        <v>14.943579023422023</v>
      </c>
      <c r="P127" s="98">
        <v>12.192201536868676</v>
      </c>
      <c r="Q127" s="98">
        <v>13.668984761252277</v>
      </c>
      <c r="R127" s="98">
        <v>14.730587144226154</v>
      </c>
      <c r="S127" s="98">
        <v>14.575193640740393</v>
      </c>
      <c r="T127" s="98">
        <v>11.95350750364522</v>
      </c>
      <c r="U127" s="98">
        <v>12.812198728701736</v>
      </c>
      <c r="V127" s="98">
        <v>12.485724762070408</v>
      </c>
      <c r="W127" s="98">
        <v>12.168164222500209</v>
      </c>
      <c r="X127" s="98">
        <v>11.17032898705472</v>
      </c>
      <c r="Y127" s="98">
        <v>10.977677474235039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14.615415197369902</v>
      </c>
      <c r="C128" s="122">
        <f t="shared" si="48"/>
        <v>15.03537044520897</v>
      </c>
      <c r="D128" s="122">
        <f t="shared" si="48"/>
        <v>15.491422339453573</v>
      </c>
      <c r="E128" s="122">
        <f t="shared" si="48"/>
        <v>29.000116519368071</v>
      </c>
      <c r="F128" s="122">
        <f t="shared" si="48"/>
        <v>16.060393372081247</v>
      </c>
      <c r="G128" s="122">
        <f t="shared" si="48"/>
        <v>18.185677069417892</v>
      </c>
      <c r="H128" s="122">
        <f t="shared" si="48"/>
        <v>30.587504893383812</v>
      </c>
      <c r="I128" s="122">
        <f t="shared" si="48"/>
        <v>24.353561203342267</v>
      </c>
      <c r="J128" s="122">
        <f t="shared" si="48"/>
        <v>26.494292722152071</v>
      </c>
      <c r="K128" s="122">
        <f t="shared" si="48"/>
        <v>27.140350784888803</v>
      </c>
      <c r="L128" s="122">
        <f t="shared" si="48"/>
        <v>31.465051605366241</v>
      </c>
      <c r="M128" s="122">
        <f t="shared" si="48"/>
        <v>33.856802402508514</v>
      </c>
      <c r="N128" s="122">
        <f t="shared" si="48"/>
        <v>34.478487240578794</v>
      </c>
      <c r="O128" s="122">
        <f t="shared" si="48"/>
        <v>35.755815566124475</v>
      </c>
      <c r="P128" s="122">
        <f t="shared" si="48"/>
        <v>37.051584115619825</v>
      </c>
      <c r="Q128" s="122">
        <f t="shared" si="48"/>
        <v>39.157966805365263</v>
      </c>
      <c r="R128" s="122">
        <f t="shared" si="48"/>
        <v>45.583495921041489</v>
      </c>
      <c r="S128" s="122">
        <f t="shared" si="48"/>
        <v>51.731256761806279</v>
      </c>
      <c r="T128" s="122">
        <f t="shared" si="48"/>
        <v>49.34243673955136</v>
      </c>
      <c r="U128" s="122">
        <f t="shared" si="48"/>
        <v>48.055283539220376</v>
      </c>
      <c r="V128" s="122">
        <f t="shared" si="48"/>
        <v>44.179552285093266</v>
      </c>
      <c r="W128" s="122">
        <f t="shared" si="48"/>
        <v>43.608413367276633</v>
      </c>
      <c r="X128" s="122">
        <f t="shared" si="48"/>
        <v>37.368610362608244</v>
      </c>
      <c r="Y128" s="122">
        <f t="shared" si="48"/>
        <v>31.473619219638501</v>
      </c>
      <c r="DA128" s="130" t="s">
        <v>1859</v>
      </c>
    </row>
    <row r="129" spans="1:105" ht="12" customHeight="1" x14ac:dyDescent="0.25">
      <c r="A129" s="97" t="s">
        <v>53</v>
      </c>
      <c r="B129" s="98">
        <v>14.615415197369902</v>
      </c>
      <c r="C129" s="98">
        <v>15.03537044520897</v>
      </c>
      <c r="D129" s="98">
        <v>15.491422339453573</v>
      </c>
      <c r="E129" s="98">
        <v>29.000116519368071</v>
      </c>
      <c r="F129" s="98">
        <v>16.060393372081247</v>
      </c>
      <c r="G129" s="98">
        <v>18.185677069417892</v>
      </c>
      <c r="H129" s="98">
        <v>30.587504893383812</v>
      </c>
      <c r="I129" s="98">
        <v>24.353561203342267</v>
      </c>
      <c r="J129" s="98">
        <v>26.494292722152071</v>
      </c>
      <c r="K129" s="98">
        <v>27.140350784888803</v>
      </c>
      <c r="L129" s="98">
        <v>31.465051605366241</v>
      </c>
      <c r="M129" s="98">
        <v>33.856802402508514</v>
      </c>
      <c r="N129" s="98">
        <v>34.478487240578794</v>
      </c>
      <c r="O129" s="98">
        <v>35.755815566124475</v>
      </c>
      <c r="P129" s="98">
        <v>37.051584115619825</v>
      </c>
      <c r="Q129" s="98">
        <v>39.157966805365263</v>
      </c>
      <c r="R129" s="98">
        <v>45.583495921041489</v>
      </c>
      <c r="S129" s="98">
        <v>51.731256761806279</v>
      </c>
      <c r="T129" s="98">
        <v>49.34243673955136</v>
      </c>
      <c r="U129" s="98">
        <v>48.055283539220376</v>
      </c>
      <c r="V129" s="98">
        <v>44.179552285093266</v>
      </c>
      <c r="W129" s="98">
        <v>43.608413367276633</v>
      </c>
      <c r="X129" s="98">
        <v>37.368610362608244</v>
      </c>
      <c r="Y129" s="98">
        <v>31.473619219638501</v>
      </c>
      <c r="DA129" s="63" t="s">
        <v>1860</v>
      </c>
    </row>
    <row r="130" spans="1:105" ht="12" customHeight="1" x14ac:dyDescent="0.25">
      <c r="A130" s="121" t="s">
        <v>55</v>
      </c>
      <c r="B130" s="122">
        <v>856.68714316699231</v>
      </c>
      <c r="C130" s="122">
        <v>845.60652782040563</v>
      </c>
      <c r="D130" s="122">
        <v>879.18718555188332</v>
      </c>
      <c r="E130" s="122">
        <v>819.24326931682845</v>
      </c>
      <c r="F130" s="122">
        <v>888.88866502188637</v>
      </c>
      <c r="G130" s="122">
        <v>892.0269114045575</v>
      </c>
      <c r="H130" s="122">
        <v>811.91425070662171</v>
      </c>
      <c r="I130" s="122">
        <v>869.6278046254738</v>
      </c>
      <c r="J130" s="122">
        <v>770.68000978444263</v>
      </c>
      <c r="K130" s="122">
        <v>771.27463702637749</v>
      </c>
      <c r="L130" s="122">
        <v>761.60476678962914</v>
      </c>
      <c r="M130" s="122">
        <v>780.56666814946448</v>
      </c>
      <c r="N130" s="122">
        <v>707.83179119377019</v>
      </c>
      <c r="O130" s="122">
        <v>683.98132913991617</v>
      </c>
      <c r="P130" s="122">
        <v>676.29435375769901</v>
      </c>
      <c r="Q130" s="122">
        <v>728.2113651788361</v>
      </c>
      <c r="R130" s="122">
        <v>754.62305094557632</v>
      </c>
      <c r="S130" s="122">
        <v>803.92655491162373</v>
      </c>
      <c r="T130" s="122">
        <v>745.96261258695552</v>
      </c>
      <c r="U130" s="122">
        <v>723.55152242519569</v>
      </c>
      <c r="V130" s="122">
        <v>680.37082059792419</v>
      </c>
      <c r="W130" s="122">
        <v>729.77965742106437</v>
      </c>
      <c r="X130" s="122">
        <v>660.62141145925989</v>
      </c>
      <c r="Y130" s="122">
        <v>620.06507055958082</v>
      </c>
      <c r="DA130" s="130" t="s">
        <v>1861</v>
      </c>
    </row>
    <row r="131" spans="1:105" ht="12" customHeight="1" x14ac:dyDescent="0.25">
      <c r="A131" s="97" t="s">
        <v>128</v>
      </c>
      <c r="B131" s="98">
        <v>471.18279887370198</v>
      </c>
      <c r="C131" s="98">
        <v>463.68026131396289</v>
      </c>
      <c r="D131" s="98">
        <v>487.09086484414848</v>
      </c>
      <c r="E131" s="98">
        <v>430.77955371297514</v>
      </c>
      <c r="F131" s="98">
        <v>488.39410898899393</v>
      </c>
      <c r="G131" s="98">
        <v>492.80624972093148</v>
      </c>
      <c r="H131" s="98">
        <v>431.76801759481179</v>
      </c>
      <c r="I131" s="98">
        <v>460.20288368277681</v>
      </c>
      <c r="J131" s="98">
        <v>407.99532868339901</v>
      </c>
      <c r="K131" s="98">
        <v>409.63406239331471</v>
      </c>
      <c r="L131" s="98">
        <v>408.31349390057261</v>
      </c>
      <c r="M131" s="98">
        <v>406.83046069432044</v>
      </c>
      <c r="N131" s="98">
        <v>327.6268520410427</v>
      </c>
      <c r="O131" s="98">
        <v>301.64963568311578</v>
      </c>
      <c r="P131" s="98">
        <v>302.46604921757427</v>
      </c>
      <c r="Q131" s="98">
        <v>311.25605609874549</v>
      </c>
      <c r="R131" s="98">
        <v>328.75086240099671</v>
      </c>
      <c r="S131" s="98">
        <v>353.16968669288656</v>
      </c>
      <c r="T131" s="98">
        <v>304.35115000675592</v>
      </c>
      <c r="U131" s="98">
        <v>329.57494339061168</v>
      </c>
      <c r="V131" s="98">
        <v>322.3272763243292</v>
      </c>
      <c r="W131" s="98">
        <v>384.30749118870364</v>
      </c>
      <c r="X131" s="98">
        <v>300.99703544781369</v>
      </c>
      <c r="Y131" s="98">
        <v>301.77858148604628</v>
      </c>
      <c r="DA131" s="63" t="s">
        <v>1862</v>
      </c>
    </row>
    <row r="132" spans="1:105" ht="12" customHeight="1" x14ac:dyDescent="0.25">
      <c r="A132" s="97" t="s">
        <v>127</v>
      </c>
      <c r="B132" s="98">
        <v>0.81253937353272288</v>
      </c>
      <c r="C132" s="98">
        <v>0.99421981616658051</v>
      </c>
      <c r="D132" s="98">
        <v>1.2752732578710551</v>
      </c>
      <c r="E132" s="98">
        <v>1.3835626932218008</v>
      </c>
      <c r="F132" s="98">
        <v>1.797816556927863</v>
      </c>
      <c r="G132" s="98">
        <v>2.1790792397883822</v>
      </c>
      <c r="H132" s="98">
        <v>2.1212367372950602</v>
      </c>
      <c r="I132" s="98">
        <v>2.5544342247244325</v>
      </c>
      <c r="J132" s="98">
        <v>2.5155395596401919</v>
      </c>
      <c r="K132" s="98">
        <v>3.0446727273060219</v>
      </c>
      <c r="L132" s="98">
        <v>3.1195053009451756</v>
      </c>
      <c r="M132" s="98">
        <v>3.3816368501013176</v>
      </c>
      <c r="N132" s="98">
        <v>2.6530056553026795</v>
      </c>
      <c r="O132" s="98">
        <v>2.6228779775959334</v>
      </c>
      <c r="P132" s="98">
        <v>3.4817392033754899</v>
      </c>
      <c r="Q132" s="98">
        <v>3.7989547616937207</v>
      </c>
      <c r="R132" s="98">
        <v>4.3784055152477306</v>
      </c>
      <c r="S132" s="98">
        <v>4.6887775588731238</v>
      </c>
      <c r="T132" s="98">
        <v>3.8797430870159886</v>
      </c>
      <c r="U132" s="98">
        <v>4.8285500395417404</v>
      </c>
      <c r="V132" s="98">
        <v>4.7497871803883349</v>
      </c>
      <c r="W132" s="98">
        <v>6.2995445916599486</v>
      </c>
      <c r="X132" s="98">
        <v>4.7937909061254569</v>
      </c>
      <c r="Y132" s="98">
        <v>4.49011058094775</v>
      </c>
      <c r="DA132" s="63" t="s">
        <v>1863</v>
      </c>
    </row>
    <row r="133" spans="1:105" ht="12" customHeight="1" x14ac:dyDescent="0.25">
      <c r="A133" s="100" t="s">
        <v>198</v>
      </c>
      <c r="B133" s="101">
        <v>0.35474744212752363</v>
      </c>
      <c r="C133" s="101">
        <v>0.41269665136799533</v>
      </c>
      <c r="D133" s="101">
        <v>0.54501201561821344</v>
      </c>
      <c r="E133" s="101">
        <v>0.58991553966640353</v>
      </c>
      <c r="F133" s="101">
        <v>0.81973029366862193</v>
      </c>
      <c r="G133" s="101">
        <v>0.97791328051423987</v>
      </c>
      <c r="H133" s="101">
        <v>0.94196507631929627</v>
      </c>
      <c r="I133" s="101">
        <v>1.2624645031292674</v>
      </c>
      <c r="J133" s="101">
        <v>1.1197827052881444</v>
      </c>
      <c r="K133" s="101">
        <v>1.37390821980564</v>
      </c>
      <c r="L133" s="101">
        <v>1.397994318792088</v>
      </c>
      <c r="M133" s="101">
        <v>1.5754061430079702</v>
      </c>
      <c r="N133" s="101">
        <v>1.240249717269523</v>
      </c>
      <c r="O133" s="101">
        <v>1.2789382282433146</v>
      </c>
      <c r="P133" s="101">
        <v>1.5152608910363463</v>
      </c>
      <c r="Q133" s="101">
        <v>1.6373014971361728</v>
      </c>
      <c r="R133" s="101">
        <v>1.9210025550688477</v>
      </c>
      <c r="S133" s="101">
        <v>2.1881287588847806</v>
      </c>
      <c r="T133" s="101">
        <v>1.6471241346278855</v>
      </c>
      <c r="U133" s="101">
        <v>2.0885176211348306</v>
      </c>
      <c r="V133" s="101">
        <v>1.8999505598045583</v>
      </c>
      <c r="W133" s="101">
        <v>2.8617289692365984</v>
      </c>
      <c r="X133" s="101">
        <v>2.058556599682579</v>
      </c>
      <c r="Y133" s="101">
        <v>1.7060220897799188</v>
      </c>
      <c r="DA133" s="131" t="s">
        <v>1864</v>
      </c>
    </row>
    <row r="134" spans="1:105" ht="12" customHeight="1" x14ac:dyDescent="0.25">
      <c r="A134" s="103" t="s">
        <v>52</v>
      </c>
      <c r="B134" s="104">
        <v>0.45779193140519919</v>
      </c>
      <c r="C134" s="104">
        <v>0.58152316479858512</v>
      </c>
      <c r="D134" s="104">
        <v>0.73026124225284161</v>
      </c>
      <c r="E134" s="104">
        <v>0.79364715355539728</v>
      </c>
      <c r="F134" s="104">
        <v>0.97808626325924108</v>
      </c>
      <c r="G134" s="104">
        <v>1.2011659592741424</v>
      </c>
      <c r="H134" s="104">
        <v>1.1792716609757641</v>
      </c>
      <c r="I134" s="104">
        <v>1.2919697215951651</v>
      </c>
      <c r="J134" s="104">
        <v>1.3957568543520475</v>
      </c>
      <c r="K134" s="104">
        <v>1.6707645075003819</v>
      </c>
      <c r="L134" s="104">
        <v>1.7215109821530874</v>
      </c>
      <c r="M134" s="104">
        <v>1.8062307070933474</v>
      </c>
      <c r="N134" s="104">
        <v>1.4127559380331565</v>
      </c>
      <c r="O134" s="104">
        <v>1.3439397493526188</v>
      </c>
      <c r="P134" s="104">
        <v>1.9664783123391434</v>
      </c>
      <c r="Q134" s="104">
        <v>2.1616532645575477</v>
      </c>
      <c r="R134" s="104">
        <v>2.4574029601788827</v>
      </c>
      <c r="S134" s="104">
        <v>2.5006487999883427</v>
      </c>
      <c r="T134" s="104">
        <v>2.232618952388103</v>
      </c>
      <c r="U134" s="104">
        <v>2.7400324184069094</v>
      </c>
      <c r="V134" s="104">
        <v>2.8498366205837766</v>
      </c>
      <c r="W134" s="104">
        <v>3.4378156224233507</v>
      </c>
      <c r="X134" s="104">
        <v>2.7352343064428775</v>
      </c>
      <c r="Y134" s="104">
        <v>2.784088491167831</v>
      </c>
      <c r="DA134" s="132" t="s">
        <v>1865</v>
      </c>
    </row>
    <row r="135" spans="1:105" ht="12" customHeight="1" x14ac:dyDescent="0.25">
      <c r="A135" s="106" t="s">
        <v>122</v>
      </c>
      <c r="B135" s="101">
        <v>324.37758003633991</v>
      </c>
      <c r="C135" s="101">
        <v>310.46998130021126</v>
      </c>
      <c r="D135" s="101">
        <v>307.75030087495753</v>
      </c>
      <c r="E135" s="101">
        <v>281.32047931835177</v>
      </c>
      <c r="F135" s="101">
        <v>284.5695645083502</v>
      </c>
      <c r="G135" s="101">
        <v>266.07640638405155</v>
      </c>
      <c r="H135" s="101">
        <v>233.40558481311177</v>
      </c>
      <c r="I135" s="101">
        <v>233.2929957894726</v>
      </c>
      <c r="J135" s="101">
        <v>201.53110566471878</v>
      </c>
      <c r="K135" s="101">
        <v>178.72162553593159</v>
      </c>
      <c r="L135" s="101">
        <v>171.50014193491589</v>
      </c>
      <c r="M135" s="101">
        <v>160.72971378635597</v>
      </c>
      <c r="N135" s="101">
        <v>151.8600445614768</v>
      </c>
      <c r="O135" s="101">
        <v>135.71320092305706</v>
      </c>
      <c r="P135" s="101">
        <v>110.97886929125271</v>
      </c>
      <c r="Q135" s="101">
        <v>105.37646453597442</v>
      </c>
      <c r="R135" s="101">
        <v>97.60042500565666</v>
      </c>
      <c r="S135" s="101">
        <v>99.759692518886823</v>
      </c>
      <c r="T135" s="101">
        <v>91.891368909629335</v>
      </c>
      <c r="U135" s="101">
        <v>76.029780639613094</v>
      </c>
      <c r="V135" s="101">
        <v>72.713753126814524</v>
      </c>
      <c r="W135" s="101">
        <v>63.74622385994239</v>
      </c>
      <c r="X135" s="101">
        <v>80.934268101982141</v>
      </c>
      <c r="Y135" s="101">
        <v>86.797999058567797</v>
      </c>
      <c r="DA135" s="131" t="s">
        <v>1866</v>
      </c>
    </row>
    <row r="136" spans="1:105" ht="12" customHeight="1" x14ac:dyDescent="0.25">
      <c r="A136" s="107" t="s">
        <v>121</v>
      </c>
      <c r="B136" s="104">
        <v>60.314224883417701</v>
      </c>
      <c r="C136" s="104">
        <v>70.462065390064808</v>
      </c>
      <c r="D136" s="104">
        <v>83.070746574906266</v>
      </c>
      <c r="E136" s="104">
        <v>105.75967359227982</v>
      </c>
      <c r="F136" s="104">
        <v>114.12717496761448</v>
      </c>
      <c r="G136" s="104">
        <v>130.96517605978607</v>
      </c>
      <c r="H136" s="104">
        <v>144.61941156140304</v>
      </c>
      <c r="I136" s="104">
        <v>173.57749092850003</v>
      </c>
      <c r="J136" s="104">
        <v>158.6380358766846</v>
      </c>
      <c r="K136" s="104">
        <v>179.87427636982522</v>
      </c>
      <c r="L136" s="104">
        <v>178.67162565319546</v>
      </c>
      <c r="M136" s="104">
        <v>209.62485681868685</v>
      </c>
      <c r="N136" s="104">
        <v>225.69188893594801</v>
      </c>
      <c r="O136" s="104">
        <v>243.99561455614747</v>
      </c>
      <c r="P136" s="104">
        <v>259.36769604549659</v>
      </c>
      <c r="Q136" s="104">
        <v>307.77988978242252</v>
      </c>
      <c r="R136" s="104">
        <v>323.89335802367515</v>
      </c>
      <c r="S136" s="104">
        <v>346.30839814097726</v>
      </c>
      <c r="T136" s="104">
        <v>345.84035058355425</v>
      </c>
      <c r="U136" s="104">
        <v>313.11824835542916</v>
      </c>
      <c r="V136" s="104">
        <v>280.58000396639204</v>
      </c>
      <c r="W136" s="104">
        <v>275.42639778075841</v>
      </c>
      <c r="X136" s="104">
        <v>273.89631700333859</v>
      </c>
      <c r="Y136" s="104">
        <v>226.99837943401897</v>
      </c>
      <c r="DA136" s="132" t="s">
        <v>1867</v>
      </c>
    </row>
    <row r="137" spans="1:105" ht="12" customHeight="1" x14ac:dyDescent="0.25">
      <c r="A137" s="108" t="s">
        <v>53</v>
      </c>
      <c r="B137" s="98">
        <v>26.344843394595664</v>
      </c>
      <c r="C137" s="98">
        <v>29.219886664097569</v>
      </c>
      <c r="D137" s="98">
        <v>35.490681710047078</v>
      </c>
      <c r="E137" s="98">
        <v>45.132834638389667</v>
      </c>
      <c r="F137" s="98">
        <v>52.018959375740828</v>
      </c>
      <c r="G137" s="98">
        <v>58.678452445203867</v>
      </c>
      <c r="H137" s="98">
        <v>64.130915202875258</v>
      </c>
      <c r="I137" s="98">
        <v>85.896817202476541</v>
      </c>
      <c r="J137" s="98">
        <v>70.515947995818806</v>
      </c>
      <c r="K137" s="98">
        <v>81.107570343927989</v>
      </c>
      <c r="L137" s="98">
        <v>79.89714892181378</v>
      </c>
      <c r="M137" s="98">
        <v>97.98246937478865</v>
      </c>
      <c r="N137" s="98">
        <v>105.77885380509574</v>
      </c>
      <c r="O137" s="98">
        <v>119.50872948548592</v>
      </c>
      <c r="P137" s="98">
        <v>111.78413405661888</v>
      </c>
      <c r="Q137" s="98">
        <v>132.35656290357414</v>
      </c>
      <c r="R137" s="98">
        <v>141.51170472818166</v>
      </c>
      <c r="S137" s="98">
        <v>161.46003395012974</v>
      </c>
      <c r="T137" s="98">
        <v>147.60136820357928</v>
      </c>
      <c r="U137" s="98">
        <v>134.72559898998333</v>
      </c>
      <c r="V137" s="98">
        <v>110.35065188921733</v>
      </c>
      <c r="W137" s="98">
        <v>122.456014787497</v>
      </c>
      <c r="X137" s="98">
        <v>114.85289744578664</v>
      </c>
      <c r="Y137" s="98">
        <v>84.456919270137035</v>
      </c>
      <c r="DA137" s="63" t="s">
        <v>1868</v>
      </c>
    </row>
    <row r="138" spans="1:105" ht="12" customHeight="1" x14ac:dyDescent="0.25">
      <c r="A138" s="108" t="s">
        <v>52</v>
      </c>
      <c r="B138" s="98">
        <v>33.969381488822037</v>
      </c>
      <c r="C138" s="98">
        <v>41.242178725967243</v>
      </c>
      <c r="D138" s="98">
        <v>47.580064864859189</v>
      </c>
      <c r="E138" s="98">
        <v>60.626838953890164</v>
      </c>
      <c r="F138" s="98">
        <v>62.108215591873652</v>
      </c>
      <c r="G138" s="98">
        <v>72.286723614582201</v>
      </c>
      <c r="H138" s="98">
        <v>80.488496358527783</v>
      </c>
      <c r="I138" s="98">
        <v>87.680673726023471</v>
      </c>
      <c r="J138" s="98">
        <v>88.122087880865791</v>
      </c>
      <c r="K138" s="98">
        <v>98.766706025897221</v>
      </c>
      <c r="L138" s="98">
        <v>98.774476731381696</v>
      </c>
      <c r="M138" s="98">
        <v>111.64238744389822</v>
      </c>
      <c r="N138" s="98">
        <v>119.91303513085228</v>
      </c>
      <c r="O138" s="98">
        <v>124.48688507066154</v>
      </c>
      <c r="P138" s="98">
        <v>147.58356198887768</v>
      </c>
      <c r="Q138" s="98">
        <v>175.42332687884834</v>
      </c>
      <c r="R138" s="98">
        <v>182.38165329549349</v>
      </c>
      <c r="S138" s="98">
        <v>184.84836419084749</v>
      </c>
      <c r="T138" s="98">
        <v>198.23898237997497</v>
      </c>
      <c r="U138" s="98">
        <v>178.39264936544581</v>
      </c>
      <c r="V138" s="98">
        <v>170.2293520771747</v>
      </c>
      <c r="W138" s="98">
        <v>152.97038299326141</v>
      </c>
      <c r="X138" s="98">
        <v>159.04341955755194</v>
      </c>
      <c r="Y138" s="98">
        <v>142.54146016388194</v>
      </c>
      <c r="DA138" s="63" t="s">
        <v>1869</v>
      </c>
    </row>
    <row r="139" spans="1:105" ht="12" customHeight="1" x14ac:dyDescent="0.25">
      <c r="A139" s="121" t="s">
        <v>54</v>
      </c>
      <c r="B139" s="122">
        <v>331.51905069626343</v>
      </c>
      <c r="C139" s="122">
        <v>338.8385867467008</v>
      </c>
      <c r="D139" s="122">
        <v>339.22409379055711</v>
      </c>
      <c r="E139" s="122">
        <v>335.35533337270937</v>
      </c>
      <c r="F139" s="122">
        <v>347.9436039395847</v>
      </c>
      <c r="G139" s="122">
        <v>352.37839464841556</v>
      </c>
      <c r="H139" s="122">
        <v>334.12368190691325</v>
      </c>
      <c r="I139" s="122">
        <v>310.30181918591012</v>
      </c>
      <c r="J139" s="122">
        <v>281.42624025357514</v>
      </c>
      <c r="K139" s="122">
        <v>274.04199210996359</v>
      </c>
      <c r="L139" s="122">
        <v>268.35281833735303</v>
      </c>
      <c r="M139" s="122">
        <v>238.07589968338121</v>
      </c>
      <c r="N139" s="122">
        <v>238.2928464051169</v>
      </c>
      <c r="O139" s="122">
        <v>235.10055201605624</v>
      </c>
      <c r="P139" s="122">
        <v>232.78677878750972</v>
      </c>
      <c r="Q139" s="122">
        <v>235.89701080888761</v>
      </c>
      <c r="R139" s="122">
        <v>230.48447483386644</v>
      </c>
      <c r="S139" s="122">
        <v>243.87920109194724</v>
      </c>
      <c r="T139" s="122">
        <v>218.23805188341805</v>
      </c>
      <c r="U139" s="122">
        <v>210.48271154973884</v>
      </c>
      <c r="V139" s="122">
        <v>197.38765850991606</v>
      </c>
      <c r="W139" s="122">
        <v>201.02617389506534</v>
      </c>
      <c r="X139" s="122">
        <v>219.34633406132917</v>
      </c>
      <c r="Y139" s="122">
        <v>194.32092231513204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331.51905069626343</v>
      </c>
      <c r="C141" s="33">
        <v>338.8385867467008</v>
      </c>
      <c r="D141" s="33">
        <v>339.22409379055711</v>
      </c>
      <c r="E141" s="33">
        <v>335.35533337270937</v>
      </c>
      <c r="F141" s="33">
        <v>347.9436039395847</v>
      </c>
      <c r="G141" s="33">
        <v>352.37839464841556</v>
      </c>
      <c r="H141" s="33">
        <v>334.12368190691325</v>
      </c>
      <c r="I141" s="33">
        <v>310.30181918591012</v>
      </c>
      <c r="J141" s="33">
        <v>281.42624025357514</v>
      </c>
      <c r="K141" s="33">
        <v>274.04199210996359</v>
      </c>
      <c r="L141" s="33">
        <v>268.35281833735303</v>
      </c>
      <c r="M141" s="33">
        <v>238.07589968338121</v>
      </c>
      <c r="N141" s="33">
        <v>238.2928464051169</v>
      </c>
      <c r="O141" s="33">
        <v>235.10055201605624</v>
      </c>
      <c r="P141" s="33">
        <v>232.78677878750972</v>
      </c>
      <c r="Q141" s="33">
        <v>235.89701080888761</v>
      </c>
      <c r="R141" s="33">
        <v>230.48447483386644</v>
      </c>
      <c r="S141" s="33">
        <v>243.87920109194724</v>
      </c>
      <c r="T141" s="33">
        <v>218.23805188341805</v>
      </c>
      <c r="U141" s="33">
        <v>210.48271154973884</v>
      </c>
      <c r="V141" s="33">
        <v>197.38765850991606</v>
      </c>
      <c r="W141" s="33">
        <v>201.02617389506534</v>
      </c>
      <c r="X141" s="33">
        <v>219.34633406132917</v>
      </c>
      <c r="Y141" s="33">
        <v>194.32092231513204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204.97513579267653</v>
      </c>
      <c r="C143" s="117">
        <f t="shared" si="49"/>
        <v>274.44556736643682</v>
      </c>
      <c r="D143" s="117">
        <f t="shared" si="49"/>
        <v>351.77941665707516</v>
      </c>
      <c r="E143" s="117">
        <f t="shared" si="49"/>
        <v>430.161689493398</v>
      </c>
      <c r="F143" s="117">
        <f t="shared" si="49"/>
        <v>438.91078719447478</v>
      </c>
      <c r="G143" s="117">
        <f t="shared" si="49"/>
        <v>468.46501475851608</v>
      </c>
      <c r="H143" s="117">
        <f t="shared" si="49"/>
        <v>550.7140875968073</v>
      </c>
      <c r="I143" s="117">
        <f t="shared" si="49"/>
        <v>671.97750714653705</v>
      </c>
      <c r="J143" s="117">
        <f t="shared" si="49"/>
        <v>794.02370760149711</v>
      </c>
      <c r="K143" s="117">
        <f t="shared" si="49"/>
        <v>934.17917132849664</v>
      </c>
      <c r="L143" s="117">
        <f t="shared" si="49"/>
        <v>1070.7740228456917</v>
      </c>
      <c r="M143" s="117">
        <f t="shared" si="49"/>
        <v>1223.0910840937986</v>
      </c>
      <c r="N143" s="117">
        <f t="shared" si="49"/>
        <v>1354.8943158315644</v>
      </c>
      <c r="O143" s="117">
        <f t="shared" si="49"/>
        <v>1489.151891551219</v>
      </c>
      <c r="P143" s="117">
        <f t="shared" si="49"/>
        <v>1604.3157359069883</v>
      </c>
      <c r="Q143" s="117">
        <f t="shared" si="49"/>
        <v>1727.8256043723561</v>
      </c>
      <c r="R143" s="117">
        <f t="shared" ref="R143:V143" si="50">R144+R146+R148+R157</f>
        <v>1862.8452393261755</v>
      </c>
      <c r="S143" s="117">
        <f t="shared" si="50"/>
        <v>2018.4416809657264</v>
      </c>
      <c r="T143" s="117">
        <f t="shared" si="50"/>
        <v>2162.8863816484131</v>
      </c>
      <c r="U143" s="117">
        <f t="shared" si="50"/>
        <v>2287.6583055423425</v>
      </c>
      <c r="V143" s="117">
        <f t="shared" si="50"/>
        <v>2461.7661022024163</v>
      </c>
      <c r="W143" s="117">
        <f t="shared" ref="W143:Y143" si="51">W144+W146+W148+W157</f>
        <v>2671.3448772347683</v>
      </c>
      <c r="X143" s="117">
        <f t="shared" si="51"/>
        <v>3074.2541052630572</v>
      </c>
      <c r="Y143" s="117">
        <f t="shared" si="51"/>
        <v>3485.6715564929573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156.10571756700946</v>
      </c>
      <c r="C144" s="122">
        <f t="shared" si="52"/>
        <v>216.00851965047855</v>
      </c>
      <c r="D144" s="122">
        <f t="shared" si="52"/>
        <v>275.43600874401227</v>
      </c>
      <c r="E144" s="122">
        <f t="shared" si="52"/>
        <v>333.66116914258896</v>
      </c>
      <c r="F144" s="122">
        <f t="shared" si="52"/>
        <v>333.70541431475914</v>
      </c>
      <c r="G144" s="122">
        <f t="shared" si="52"/>
        <v>348.84298934186995</v>
      </c>
      <c r="H144" s="122">
        <f t="shared" si="52"/>
        <v>407.73489371158996</v>
      </c>
      <c r="I144" s="122">
        <f t="shared" si="52"/>
        <v>494.61211921137544</v>
      </c>
      <c r="J144" s="122">
        <f t="shared" si="52"/>
        <v>598.17400356291489</v>
      </c>
      <c r="K144" s="122">
        <f t="shared" si="52"/>
        <v>702.06760821984176</v>
      </c>
      <c r="L144" s="122">
        <f t="shared" si="52"/>
        <v>800.26377267936482</v>
      </c>
      <c r="M144" s="122">
        <f t="shared" si="52"/>
        <v>902.20409435450426</v>
      </c>
      <c r="N144" s="122">
        <f t="shared" si="52"/>
        <v>1012.3708918004722</v>
      </c>
      <c r="O144" s="122">
        <f t="shared" si="52"/>
        <v>1121.0742093307852</v>
      </c>
      <c r="P144" s="122">
        <f t="shared" si="52"/>
        <v>1216.2313992723912</v>
      </c>
      <c r="Q144" s="122">
        <f t="shared" si="52"/>
        <v>1306.85702684118</v>
      </c>
      <c r="R144" s="122">
        <f t="shared" si="52"/>
        <v>1397.3189398747052</v>
      </c>
      <c r="S144" s="122">
        <f t="shared" si="52"/>
        <v>1496.0477140081193</v>
      </c>
      <c r="T144" s="122">
        <f t="shared" si="52"/>
        <v>1590.2380801511438</v>
      </c>
      <c r="U144" s="122">
        <f t="shared" si="52"/>
        <v>1704.4128795660752</v>
      </c>
      <c r="V144" s="122">
        <f t="shared" si="52"/>
        <v>1846.351548024255</v>
      </c>
      <c r="W144" s="122">
        <f t="shared" si="52"/>
        <v>1973.5237198887069</v>
      </c>
      <c r="X144" s="122">
        <f t="shared" si="52"/>
        <v>2239.5128789570003</v>
      </c>
      <c r="Y144" s="122">
        <f t="shared" si="52"/>
        <v>2664.5558112327199</v>
      </c>
      <c r="DA144" s="130" t="s">
        <v>1874</v>
      </c>
    </row>
    <row r="145" spans="1:105" ht="12" customHeight="1" x14ac:dyDescent="0.25">
      <c r="A145" s="97" t="s">
        <v>53</v>
      </c>
      <c r="B145" s="98">
        <v>156.10571756700946</v>
      </c>
      <c r="C145" s="98">
        <v>216.00851965047855</v>
      </c>
      <c r="D145" s="98">
        <v>275.43600874401227</v>
      </c>
      <c r="E145" s="98">
        <v>333.66116914258896</v>
      </c>
      <c r="F145" s="98">
        <v>333.70541431475914</v>
      </c>
      <c r="G145" s="98">
        <v>348.84298934186995</v>
      </c>
      <c r="H145" s="98">
        <v>407.73489371158996</v>
      </c>
      <c r="I145" s="98">
        <v>494.61211921137544</v>
      </c>
      <c r="J145" s="98">
        <v>598.17400356291489</v>
      </c>
      <c r="K145" s="98">
        <v>702.06760821984176</v>
      </c>
      <c r="L145" s="98">
        <v>800.26377267936482</v>
      </c>
      <c r="M145" s="98">
        <v>902.20409435450426</v>
      </c>
      <c r="N145" s="98">
        <v>1012.3708918004722</v>
      </c>
      <c r="O145" s="98">
        <v>1121.0742093307852</v>
      </c>
      <c r="P145" s="98">
        <v>1216.2313992723912</v>
      </c>
      <c r="Q145" s="98">
        <v>1306.85702684118</v>
      </c>
      <c r="R145" s="98">
        <v>1397.3189398747052</v>
      </c>
      <c r="S145" s="98">
        <v>1496.0477140081193</v>
      </c>
      <c r="T145" s="98">
        <v>1590.2380801511438</v>
      </c>
      <c r="U145" s="98">
        <v>1704.4128795660752</v>
      </c>
      <c r="V145" s="98">
        <v>1846.351548024255</v>
      </c>
      <c r="W145" s="98">
        <v>1973.5237198887069</v>
      </c>
      <c r="X145" s="98">
        <v>2239.5128789570003</v>
      </c>
      <c r="Y145" s="98">
        <v>2664.5558112327199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5.3216415965032118</v>
      </c>
      <c r="C146" s="122">
        <f t="shared" si="53"/>
        <v>5.5222646474059243</v>
      </c>
      <c r="D146" s="122">
        <f t="shared" si="53"/>
        <v>6.0380828595016931</v>
      </c>
      <c r="E146" s="122">
        <f t="shared" si="53"/>
        <v>12.528833415852798</v>
      </c>
      <c r="F146" s="122">
        <f t="shared" si="53"/>
        <v>7.4058272641620366</v>
      </c>
      <c r="G146" s="122">
        <f t="shared" si="53"/>
        <v>8.5588609552696244</v>
      </c>
      <c r="H146" s="122">
        <f t="shared" si="53"/>
        <v>14.300410475505153</v>
      </c>
      <c r="I146" s="122">
        <f t="shared" si="53"/>
        <v>13.150842470958299</v>
      </c>
      <c r="J146" s="122">
        <f t="shared" si="53"/>
        <v>17.217702745471755</v>
      </c>
      <c r="K146" s="122">
        <f t="shared" si="53"/>
        <v>21.476457384967027</v>
      </c>
      <c r="L146" s="122">
        <f t="shared" si="53"/>
        <v>29.414216739709929</v>
      </c>
      <c r="M146" s="122">
        <f t="shared" si="53"/>
        <v>37.265891356803152</v>
      </c>
      <c r="N146" s="122">
        <f t="shared" si="53"/>
        <v>43.322960759529188</v>
      </c>
      <c r="O146" s="122">
        <f t="shared" si="53"/>
        <v>49.230466219208985</v>
      </c>
      <c r="P146" s="122">
        <f t="shared" si="53"/>
        <v>54.464420627617415</v>
      </c>
      <c r="Q146" s="122">
        <f t="shared" si="53"/>
        <v>63.48129161443957</v>
      </c>
      <c r="R146" s="122">
        <f t="shared" si="53"/>
        <v>79.022531834624672</v>
      </c>
      <c r="S146" s="122">
        <f t="shared" si="53"/>
        <v>91.91821163770004</v>
      </c>
      <c r="T146" s="122">
        <f t="shared" si="53"/>
        <v>93.05101190956583</v>
      </c>
      <c r="U146" s="122">
        <f t="shared" si="53"/>
        <v>100.70084954930483</v>
      </c>
      <c r="V146" s="122">
        <f t="shared" si="53"/>
        <v>108.09383521398337</v>
      </c>
      <c r="W146" s="122">
        <f t="shared" si="53"/>
        <v>122.50775499471428</v>
      </c>
      <c r="X146" s="122">
        <f t="shared" si="53"/>
        <v>125.0259892071812</v>
      </c>
      <c r="Y146" s="122">
        <f t="shared" si="53"/>
        <v>127.86204542473334</v>
      </c>
      <c r="DA146" s="130" t="s">
        <v>1876</v>
      </c>
    </row>
    <row r="147" spans="1:105" ht="12" customHeight="1" x14ac:dyDescent="0.25">
      <c r="A147" s="97" t="s">
        <v>53</v>
      </c>
      <c r="B147" s="98">
        <v>5.3216415965032118</v>
      </c>
      <c r="C147" s="98">
        <v>5.5222646474059243</v>
      </c>
      <c r="D147" s="98">
        <v>6.0380828595016931</v>
      </c>
      <c r="E147" s="98">
        <v>12.528833415852798</v>
      </c>
      <c r="F147" s="98">
        <v>7.4058272641620366</v>
      </c>
      <c r="G147" s="98">
        <v>8.5588609552696244</v>
      </c>
      <c r="H147" s="98">
        <v>14.300410475505153</v>
      </c>
      <c r="I147" s="98">
        <v>13.150842470958299</v>
      </c>
      <c r="J147" s="98">
        <v>17.217702745471755</v>
      </c>
      <c r="K147" s="98">
        <v>21.476457384967027</v>
      </c>
      <c r="L147" s="98">
        <v>29.414216739709929</v>
      </c>
      <c r="M147" s="98">
        <v>37.265891356803152</v>
      </c>
      <c r="N147" s="98">
        <v>43.322960759529188</v>
      </c>
      <c r="O147" s="98">
        <v>49.230466219208985</v>
      </c>
      <c r="P147" s="98">
        <v>54.464420627617415</v>
      </c>
      <c r="Q147" s="98">
        <v>63.48129161443957</v>
      </c>
      <c r="R147" s="98">
        <v>79.022531834624672</v>
      </c>
      <c r="S147" s="98">
        <v>91.91821163770004</v>
      </c>
      <c r="T147" s="98">
        <v>93.05101190956583</v>
      </c>
      <c r="U147" s="98">
        <v>100.70084954930483</v>
      </c>
      <c r="V147" s="98">
        <v>108.09383521398337</v>
      </c>
      <c r="W147" s="98">
        <v>122.50775499471428</v>
      </c>
      <c r="X147" s="98">
        <v>125.0259892071812</v>
      </c>
      <c r="Y147" s="98">
        <v>127.86204542473334</v>
      </c>
      <c r="DA147" s="63" t="s">
        <v>1877</v>
      </c>
    </row>
    <row r="148" spans="1:105" ht="12" customHeight="1" x14ac:dyDescent="0.25">
      <c r="A148" s="121" t="s">
        <v>55</v>
      </c>
      <c r="B148" s="122">
        <v>31.476959358517576</v>
      </c>
      <c r="C148" s="122">
        <v>37.785793776920279</v>
      </c>
      <c r="D148" s="122">
        <v>50.42688848221151</v>
      </c>
      <c r="E148" s="122">
        <v>59.903182028960828</v>
      </c>
      <c r="F148" s="122">
        <v>70.251094222745664</v>
      </c>
      <c r="G148" s="122">
        <v>78.967343804494533</v>
      </c>
      <c r="H148" s="122">
        <v>91.737816106133778</v>
      </c>
      <c r="I148" s="122">
        <v>120.9502043765075</v>
      </c>
      <c r="J148" s="122">
        <v>131.20002072452519</v>
      </c>
      <c r="K148" s="122">
        <v>155.290786019461</v>
      </c>
      <c r="L148" s="122">
        <v>177.64912630241253</v>
      </c>
      <c r="M148" s="122">
        <v>217.35146319833626</v>
      </c>
      <c r="N148" s="122">
        <v>225.71582607387336</v>
      </c>
      <c r="O148" s="122">
        <v>239.04543860622471</v>
      </c>
      <c r="P148" s="122">
        <v>247.46110074595688</v>
      </c>
      <c r="Q148" s="122">
        <v>268.48601624073183</v>
      </c>
      <c r="R148" s="122">
        <v>295.34441260013682</v>
      </c>
      <c r="S148" s="122">
        <v>327.20244403732886</v>
      </c>
      <c r="T148" s="122">
        <v>375.28226976252762</v>
      </c>
      <c r="U148" s="122">
        <v>373.31141263189846</v>
      </c>
      <c r="V148" s="122">
        <v>393.52907311373383</v>
      </c>
      <c r="W148" s="122">
        <v>444.40909522076259</v>
      </c>
      <c r="X148" s="122">
        <v>541.3988136439059</v>
      </c>
      <c r="Y148" s="122">
        <v>523.18583825103599</v>
      </c>
      <c r="DA148" s="130" t="s">
        <v>1878</v>
      </c>
    </row>
    <row r="149" spans="1:105" ht="12" customHeight="1" x14ac:dyDescent="0.25">
      <c r="A149" s="97" t="s">
        <v>124</v>
      </c>
      <c r="B149" s="98">
        <v>5.5588279191715113</v>
      </c>
      <c r="C149" s="98">
        <v>5.7984112910533954</v>
      </c>
      <c r="D149" s="98">
        <v>5.9780113727202631</v>
      </c>
      <c r="E149" s="98">
        <v>5.7357304269784652</v>
      </c>
      <c r="F149" s="98">
        <v>8.7206458922232315</v>
      </c>
      <c r="G149" s="98">
        <v>8.4952708208744081</v>
      </c>
      <c r="H149" s="98">
        <v>9.9855721221772118</v>
      </c>
      <c r="I149" s="98">
        <v>9.387433993994037</v>
      </c>
      <c r="J149" s="98">
        <v>11.895274194097988</v>
      </c>
      <c r="K149" s="98">
        <v>13.909274488630059</v>
      </c>
      <c r="L149" s="98">
        <v>16.26813021313389</v>
      </c>
      <c r="M149" s="98">
        <v>20.167782647497152</v>
      </c>
      <c r="N149" s="98">
        <v>19.28717272621903</v>
      </c>
      <c r="O149" s="98">
        <v>18.827312757238023</v>
      </c>
      <c r="P149" s="98">
        <v>25.46393674671199</v>
      </c>
      <c r="Q149" s="98">
        <v>23.347037429837798</v>
      </c>
      <c r="R149" s="98">
        <v>32.161497298659263</v>
      </c>
      <c r="S149" s="98">
        <v>27.546057541496374</v>
      </c>
      <c r="T149" s="98">
        <v>45.058528897276872</v>
      </c>
      <c r="U149" s="98">
        <v>42.348277342313146</v>
      </c>
      <c r="V149" s="98">
        <v>47.742696229172125</v>
      </c>
      <c r="W149" s="98">
        <v>42.606337498930095</v>
      </c>
      <c r="X149" s="98">
        <v>47.285770695346606</v>
      </c>
      <c r="Y149" s="98">
        <v>31.307198964925522</v>
      </c>
      <c r="DA149" s="63" t="s">
        <v>1879</v>
      </c>
    </row>
    <row r="150" spans="1:105" ht="12" customHeight="1" x14ac:dyDescent="0.25">
      <c r="A150" s="97" t="s">
        <v>123</v>
      </c>
      <c r="B150" s="98">
        <v>1.0185533972253642E-2</v>
      </c>
      <c r="C150" s="98">
        <v>1.4608337649122536E-2</v>
      </c>
      <c r="D150" s="98">
        <v>1.7981477341788236E-2</v>
      </c>
      <c r="E150" s="98">
        <v>1.9539857035055688E-2</v>
      </c>
      <c r="F150" s="98">
        <v>3.9865691275975244E-2</v>
      </c>
      <c r="G150" s="98">
        <v>3.77210735149359E-2</v>
      </c>
      <c r="H150" s="98">
        <v>5.521465438616624E-2</v>
      </c>
      <c r="I150" s="98">
        <v>4.3376511575407548E-2</v>
      </c>
      <c r="J150" s="98">
        <v>8.2042994161978688E-2</v>
      </c>
      <c r="K150" s="98">
        <v>0.11285315183180231</v>
      </c>
      <c r="L150" s="98">
        <v>0.13297331278609659</v>
      </c>
      <c r="M150" s="98">
        <v>0.1856030717966867</v>
      </c>
      <c r="N150" s="98">
        <v>0.17339926936476846</v>
      </c>
      <c r="O150" s="98">
        <v>0.15283323994925005</v>
      </c>
      <c r="P150" s="98">
        <v>0.36321330321447742</v>
      </c>
      <c r="Q150" s="98">
        <v>0.26992418393388606</v>
      </c>
      <c r="R150" s="98">
        <v>0.48999706162582901</v>
      </c>
      <c r="S150" s="98">
        <v>0.3687429154727826</v>
      </c>
      <c r="T150" s="98">
        <v>0.72195494082577771</v>
      </c>
      <c r="U150" s="98">
        <v>0.65804665317365818</v>
      </c>
      <c r="V150" s="98">
        <v>0.81896169958049181</v>
      </c>
      <c r="W150" s="98">
        <v>0.6547909230690836</v>
      </c>
      <c r="X150" s="98">
        <v>0.70293403193239423</v>
      </c>
      <c r="Y150" s="98">
        <v>0.4428401484618596</v>
      </c>
      <c r="DA150" s="63" t="s">
        <v>1880</v>
      </c>
    </row>
    <row r="151" spans="1:105" ht="12" customHeight="1" x14ac:dyDescent="0.25">
      <c r="A151" s="100" t="s">
        <v>50</v>
      </c>
      <c r="B151" s="101">
        <v>4.448557923005505E-3</v>
      </c>
      <c r="C151" s="101">
        <v>6.0644230935531611E-3</v>
      </c>
      <c r="D151" s="101">
        <v>7.680043349481548E-3</v>
      </c>
      <c r="E151" s="101">
        <v>8.3180321864163229E-3</v>
      </c>
      <c r="F151" s="101">
        <v>1.8201275958411076E-2</v>
      </c>
      <c r="G151" s="101">
        <v>1.6913327922216236E-2</v>
      </c>
      <c r="H151" s="101">
        <v>2.4566116088156034E-2</v>
      </c>
      <c r="I151" s="101">
        <v>2.1410747566234078E-2</v>
      </c>
      <c r="J151" s="101">
        <v>3.656147699943324E-2</v>
      </c>
      <c r="K151" s="101">
        <v>5.0914597523424546E-2</v>
      </c>
      <c r="L151" s="101">
        <v>5.9577708473127974E-2</v>
      </c>
      <c r="M151" s="101">
        <v>8.6531091525839807E-2</v>
      </c>
      <c r="N151" s="101">
        <v>8.1177958320939367E-2</v>
      </c>
      <c r="O151" s="101">
        <v>7.4487200597617945E-2</v>
      </c>
      <c r="P151" s="101">
        <v>0.15817143474072959</v>
      </c>
      <c r="Q151" s="101">
        <v>0.11545483607829833</v>
      </c>
      <c r="R151" s="101">
        <v>0.21521270827124148</v>
      </c>
      <c r="S151" s="101">
        <v>0.17099774222790895</v>
      </c>
      <c r="T151" s="101">
        <v>0.30957435790044757</v>
      </c>
      <c r="U151" s="101">
        <v>0.28472594789292061</v>
      </c>
      <c r="V151" s="101">
        <v>0.32998362404963971</v>
      </c>
      <c r="W151" s="101">
        <v>0.29576494761406719</v>
      </c>
      <c r="X151" s="101">
        <v>0.30020363455622218</v>
      </c>
      <c r="Y151" s="101">
        <v>0.16770291695378187</v>
      </c>
      <c r="DA151" s="131" t="s">
        <v>1881</v>
      </c>
    </row>
    <row r="152" spans="1:105" ht="12" customHeight="1" x14ac:dyDescent="0.25">
      <c r="A152" s="103" t="s">
        <v>52</v>
      </c>
      <c r="B152" s="104">
        <v>5.7369760492481372E-3</v>
      </c>
      <c r="C152" s="104">
        <v>8.5439145555693749E-3</v>
      </c>
      <c r="D152" s="104">
        <v>1.0301433992306687E-2</v>
      </c>
      <c r="E152" s="104">
        <v>1.1221824848639365E-2</v>
      </c>
      <c r="F152" s="104">
        <v>2.1664415317564169E-2</v>
      </c>
      <c r="G152" s="104">
        <v>2.0807745592719664E-2</v>
      </c>
      <c r="H152" s="104">
        <v>3.0648538298010203E-2</v>
      </c>
      <c r="I152" s="104">
        <v>2.196576400917347E-2</v>
      </c>
      <c r="J152" s="104">
        <v>4.5481517162545455E-2</v>
      </c>
      <c r="K152" s="104">
        <v>6.1938554308377754E-2</v>
      </c>
      <c r="L152" s="104">
        <v>7.3395604312968613E-2</v>
      </c>
      <c r="M152" s="104">
        <v>9.9071980270846891E-2</v>
      </c>
      <c r="N152" s="104">
        <v>9.2221311043829107E-2</v>
      </c>
      <c r="O152" s="104">
        <v>7.8346039351632105E-2</v>
      </c>
      <c r="P152" s="104">
        <v>0.20504186847374781</v>
      </c>
      <c r="Q152" s="104">
        <v>0.15446934785558775</v>
      </c>
      <c r="R152" s="104">
        <v>0.27478435335458756</v>
      </c>
      <c r="S152" s="104">
        <v>0.19774517324487365</v>
      </c>
      <c r="T152" s="104">
        <v>0.41238058292533009</v>
      </c>
      <c r="U152" s="104">
        <v>0.37332070528073752</v>
      </c>
      <c r="V152" s="104">
        <v>0.4889780755308521</v>
      </c>
      <c r="W152" s="104">
        <v>0.35902597545501636</v>
      </c>
      <c r="X152" s="104">
        <v>0.402730397376172</v>
      </c>
      <c r="Y152" s="104">
        <v>0.27513723150807773</v>
      </c>
      <c r="DA152" s="132" t="s">
        <v>1882</v>
      </c>
    </row>
    <row r="153" spans="1:105" ht="12" customHeight="1" x14ac:dyDescent="0.25">
      <c r="A153" s="106" t="s">
        <v>122</v>
      </c>
      <c r="B153" s="101">
        <v>21.845977294257246</v>
      </c>
      <c r="C153" s="101">
        <v>25.008717507407397</v>
      </c>
      <c r="D153" s="101">
        <v>32.497151962763617</v>
      </c>
      <c r="E153" s="101">
        <v>34.895861762489865</v>
      </c>
      <c r="F153" s="101">
        <v>40.024651462018504</v>
      </c>
      <c r="G153" s="101">
        <v>44.000917446013993</v>
      </c>
      <c r="H153" s="101">
        <v>48.230460167819643</v>
      </c>
      <c r="I153" s="101">
        <v>59.143587950476764</v>
      </c>
      <c r="J153" s="101">
        <v>60.439101432877997</v>
      </c>
      <c r="K153" s="101">
        <v>61.05437990295372</v>
      </c>
      <c r="L153" s="101">
        <v>71.567018010412284</v>
      </c>
      <c r="M153" s="101">
        <v>77.887283297006448</v>
      </c>
      <c r="N153" s="101">
        <v>80.205695679104039</v>
      </c>
      <c r="O153" s="101">
        <v>78.130659682105147</v>
      </c>
      <c r="P153" s="101">
        <v>65.424521369873048</v>
      </c>
      <c r="Q153" s="101">
        <v>61.376960951340173</v>
      </c>
      <c r="R153" s="101">
        <v>57.887583400853089</v>
      </c>
      <c r="S153" s="101">
        <v>64.937267342540295</v>
      </c>
      <c r="T153" s="101">
        <v>69.927347026483019</v>
      </c>
      <c r="U153" s="101">
        <v>66.776346550093706</v>
      </c>
      <c r="V153" s="101">
        <v>79.328370575203394</v>
      </c>
      <c r="W153" s="101">
        <v>74.629736119816059</v>
      </c>
      <c r="X153" s="101">
        <v>113.6443947871774</v>
      </c>
      <c r="Y153" s="101">
        <v>134.44281649997606</v>
      </c>
      <c r="DA153" s="131" t="s">
        <v>1883</v>
      </c>
    </row>
    <row r="154" spans="1:105" ht="12" customHeight="1" x14ac:dyDescent="0.25">
      <c r="A154" s="107" t="s">
        <v>121</v>
      </c>
      <c r="B154" s="104">
        <v>4.0619686111165656</v>
      </c>
      <c r="C154" s="104">
        <v>6.964056640810365</v>
      </c>
      <c r="D154" s="104">
        <v>11.933743669385839</v>
      </c>
      <c r="E154" s="104">
        <v>19.252049982457443</v>
      </c>
      <c r="F154" s="104">
        <v>21.465931177227951</v>
      </c>
      <c r="G154" s="104">
        <v>26.433434464091196</v>
      </c>
      <c r="H154" s="104">
        <v>33.466569161750762</v>
      </c>
      <c r="I154" s="104">
        <v>52.375805920461289</v>
      </c>
      <c r="J154" s="104">
        <v>58.78360210338721</v>
      </c>
      <c r="K154" s="104">
        <v>80.214278476045422</v>
      </c>
      <c r="L154" s="104">
        <v>89.681004766080264</v>
      </c>
      <c r="M154" s="104">
        <v>119.11079418203599</v>
      </c>
      <c r="N154" s="104">
        <v>126.0495583991855</v>
      </c>
      <c r="O154" s="104">
        <v>141.9346329269323</v>
      </c>
      <c r="P154" s="104">
        <v>156.20942932615736</v>
      </c>
      <c r="Q154" s="104">
        <v>183.49209367562</v>
      </c>
      <c r="R154" s="104">
        <v>204.80533483899865</v>
      </c>
      <c r="S154" s="104">
        <v>234.35037623781938</v>
      </c>
      <c r="T154" s="104">
        <v>259.57443889794195</v>
      </c>
      <c r="U154" s="104">
        <v>263.52874208631795</v>
      </c>
      <c r="V154" s="104">
        <v>265.63904460977778</v>
      </c>
      <c r="W154" s="104">
        <v>326.51823067894736</v>
      </c>
      <c r="X154" s="104">
        <v>379.76571412944952</v>
      </c>
      <c r="Y154" s="104">
        <v>356.99298263767258</v>
      </c>
      <c r="DA154" s="132" t="s">
        <v>1884</v>
      </c>
    </row>
    <row r="155" spans="1:105" ht="12" customHeight="1" x14ac:dyDescent="0.25">
      <c r="A155" s="108" t="s">
        <v>53</v>
      </c>
      <c r="B155" s="98">
        <v>1.7742402748352346</v>
      </c>
      <c r="C155" s="98">
        <v>2.887921956876486</v>
      </c>
      <c r="D155" s="98">
        <v>5.0985059800510166</v>
      </c>
      <c r="E155" s="98">
        <v>8.2157930219982429</v>
      </c>
      <c r="F155" s="98">
        <v>9.7841325011990676</v>
      </c>
      <c r="G155" s="98">
        <v>11.843400465911015</v>
      </c>
      <c r="H155" s="98">
        <v>14.840619843983667</v>
      </c>
      <c r="I155" s="98">
        <v>25.918769783551262</v>
      </c>
      <c r="J155" s="98">
        <v>26.129808062875696</v>
      </c>
      <c r="K155" s="98">
        <v>36.169625615098191</v>
      </c>
      <c r="L155" s="98">
        <v>40.102935018687738</v>
      </c>
      <c r="M155" s="98">
        <v>55.674550815520021</v>
      </c>
      <c r="N155" s="98">
        <v>59.077789073263389</v>
      </c>
      <c r="O155" s="98">
        <v>69.51939559218242</v>
      </c>
      <c r="P155" s="98">
        <v>67.324250687102094</v>
      </c>
      <c r="Q155" s="98">
        <v>78.908283631053365</v>
      </c>
      <c r="R155" s="98">
        <v>89.481155919147554</v>
      </c>
      <c r="S155" s="98">
        <v>109.2616289604984</v>
      </c>
      <c r="T155" s="98">
        <v>110.78389860339965</v>
      </c>
      <c r="U155" s="98">
        <v>113.38868882644726</v>
      </c>
      <c r="V155" s="98">
        <v>104.4744505151159</v>
      </c>
      <c r="W155" s="98">
        <v>145.1717105062537</v>
      </c>
      <c r="X155" s="98">
        <v>159.24709428569622</v>
      </c>
      <c r="Y155" s="98">
        <v>132.82265534146293</v>
      </c>
      <c r="DA155" s="63" t="s">
        <v>1885</v>
      </c>
    </row>
    <row r="156" spans="1:105" ht="12" customHeight="1" x14ac:dyDescent="0.25">
      <c r="A156" s="108" t="s">
        <v>52</v>
      </c>
      <c r="B156" s="98">
        <v>2.2877283362813308</v>
      </c>
      <c r="C156" s="98">
        <v>4.076134683933879</v>
      </c>
      <c r="D156" s="98">
        <v>6.8352376893348223</v>
      </c>
      <c r="E156" s="98">
        <v>11.036256960459198</v>
      </c>
      <c r="F156" s="98">
        <v>11.681798676028883</v>
      </c>
      <c r="G156" s="98">
        <v>14.59003399818018</v>
      </c>
      <c r="H156" s="98">
        <v>18.625949317767095</v>
      </c>
      <c r="I156" s="98">
        <v>26.457036136910027</v>
      </c>
      <c r="J156" s="98">
        <v>32.653794040511514</v>
      </c>
      <c r="K156" s="98">
        <v>44.044652860947238</v>
      </c>
      <c r="L156" s="98">
        <v>49.578069747392526</v>
      </c>
      <c r="M156" s="98">
        <v>63.436243366515967</v>
      </c>
      <c r="N156" s="98">
        <v>66.971769325922111</v>
      </c>
      <c r="O156" s="98">
        <v>72.415237334749889</v>
      </c>
      <c r="P156" s="98">
        <v>88.885178639055269</v>
      </c>
      <c r="Q156" s="98">
        <v>104.58381004456663</v>
      </c>
      <c r="R156" s="98">
        <v>115.32417891985108</v>
      </c>
      <c r="S156" s="98">
        <v>125.08874727732099</v>
      </c>
      <c r="T156" s="98">
        <v>148.7905402945423</v>
      </c>
      <c r="U156" s="98">
        <v>150.14005325987068</v>
      </c>
      <c r="V156" s="98">
        <v>161.16459409466188</v>
      </c>
      <c r="W156" s="98">
        <v>181.34652017269366</v>
      </c>
      <c r="X156" s="98">
        <v>220.51861984375333</v>
      </c>
      <c r="Y156" s="98">
        <v>224.17032729620965</v>
      </c>
      <c r="DA156" s="63" t="s">
        <v>1886</v>
      </c>
    </row>
    <row r="157" spans="1:105" ht="12" customHeight="1" x14ac:dyDescent="0.25">
      <c r="A157" s="121" t="s">
        <v>54</v>
      </c>
      <c r="B157" s="122">
        <v>12.070817270646277</v>
      </c>
      <c r="C157" s="122">
        <v>15.128989291632102</v>
      </c>
      <c r="D157" s="122">
        <v>19.878436571349727</v>
      </c>
      <c r="E157" s="122">
        <v>24.068504905995432</v>
      </c>
      <c r="F157" s="122">
        <v>27.54845139280793</v>
      </c>
      <c r="G157" s="122">
        <v>32.095820656881969</v>
      </c>
      <c r="H157" s="122">
        <v>36.940967303578446</v>
      </c>
      <c r="I157" s="122">
        <v>43.264341087695819</v>
      </c>
      <c r="J157" s="122">
        <v>47.431980568585175</v>
      </c>
      <c r="K157" s="122">
        <v>55.344319704226855</v>
      </c>
      <c r="L157" s="122">
        <v>63.446907124204579</v>
      </c>
      <c r="M157" s="122">
        <v>66.269635184154708</v>
      </c>
      <c r="N157" s="122">
        <v>73.484637197689509</v>
      </c>
      <c r="O157" s="122">
        <v>79.801777395000201</v>
      </c>
      <c r="P157" s="122">
        <v>86.158815261022724</v>
      </c>
      <c r="Q157" s="122">
        <v>89.001269676004711</v>
      </c>
      <c r="R157" s="122">
        <v>91.159355016708673</v>
      </c>
      <c r="S157" s="122">
        <v>103.27331128257815</v>
      </c>
      <c r="T157" s="122">
        <v>104.31501982517617</v>
      </c>
      <c r="U157" s="122">
        <v>109.23316379506421</v>
      </c>
      <c r="V157" s="122">
        <v>113.79164585044423</v>
      </c>
      <c r="W157" s="122">
        <v>130.90430713058475</v>
      </c>
      <c r="X157" s="122">
        <v>168.31642345496977</v>
      </c>
      <c r="Y157" s="122">
        <v>170.0678615844682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1888</v>
      </c>
    </row>
    <row r="159" spans="1:105" ht="12" customHeight="1" x14ac:dyDescent="0.25">
      <c r="A159" s="109" t="s">
        <v>120</v>
      </c>
      <c r="B159" s="33">
        <v>12.070817270646277</v>
      </c>
      <c r="C159" s="33">
        <v>15.128989291632102</v>
      </c>
      <c r="D159" s="33">
        <v>19.878436571349727</v>
      </c>
      <c r="E159" s="33">
        <v>24.068504905995432</v>
      </c>
      <c r="F159" s="33">
        <v>27.54845139280793</v>
      </c>
      <c r="G159" s="33">
        <v>32.095820656881969</v>
      </c>
      <c r="H159" s="33">
        <v>36.940967303578446</v>
      </c>
      <c r="I159" s="33">
        <v>43.264341087695819</v>
      </c>
      <c r="J159" s="33">
        <v>47.431980568585175</v>
      </c>
      <c r="K159" s="33">
        <v>55.344319704226855</v>
      </c>
      <c r="L159" s="33">
        <v>63.446907124204579</v>
      </c>
      <c r="M159" s="33">
        <v>66.269635184154708</v>
      </c>
      <c r="N159" s="33">
        <v>73.484637197689509</v>
      </c>
      <c r="O159" s="33">
        <v>79.801777395000201</v>
      </c>
      <c r="P159" s="33">
        <v>86.158815261022724</v>
      </c>
      <c r="Q159" s="33">
        <v>89.001269676004711</v>
      </c>
      <c r="R159" s="33">
        <v>91.159355016708673</v>
      </c>
      <c r="S159" s="33">
        <v>103.27331128257815</v>
      </c>
      <c r="T159" s="33">
        <v>104.31501982517617</v>
      </c>
      <c r="U159" s="33">
        <v>109.23316379506421</v>
      </c>
      <c r="V159" s="33">
        <v>113.79164585044423</v>
      </c>
      <c r="W159" s="33">
        <v>130.90430713058475</v>
      </c>
      <c r="X159" s="33">
        <v>168.31642345496977</v>
      </c>
      <c r="Y159" s="33">
        <v>170.0678615844682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163.63248538815446</v>
      </c>
      <c r="C161" s="117">
        <f t="shared" si="54"/>
        <v>185.37720237489486</v>
      </c>
      <c r="D161" s="117">
        <f t="shared" si="54"/>
        <v>199.56687814494438</v>
      </c>
      <c r="E161" s="117">
        <f t="shared" si="54"/>
        <v>218.63304941616082</v>
      </c>
      <c r="F161" s="117">
        <f t="shared" si="54"/>
        <v>223.00343528293988</v>
      </c>
      <c r="G161" s="117">
        <f t="shared" si="54"/>
        <v>225.44246869393919</v>
      </c>
      <c r="H161" s="117">
        <f t="shared" si="54"/>
        <v>225.1207450661328</v>
      </c>
      <c r="I161" s="117">
        <f t="shared" si="54"/>
        <v>202.97653656922603</v>
      </c>
      <c r="J161" s="117">
        <f t="shared" si="54"/>
        <v>211.49472199846454</v>
      </c>
      <c r="K161" s="117">
        <f t="shared" si="54"/>
        <v>202.3025995552342</v>
      </c>
      <c r="L161" s="117">
        <f t="shared" si="54"/>
        <v>215.19547195589357</v>
      </c>
      <c r="M161" s="117">
        <f t="shared" si="54"/>
        <v>189.90257011165855</v>
      </c>
      <c r="N161" s="117">
        <f t="shared" si="54"/>
        <v>194.87033752634702</v>
      </c>
      <c r="O161" s="117">
        <f t="shared" si="54"/>
        <v>204.00217603016583</v>
      </c>
      <c r="P161" s="117">
        <f t="shared" si="54"/>
        <v>164.10629235598975</v>
      </c>
      <c r="Q161" s="117">
        <f t="shared" si="54"/>
        <v>162.90501582841389</v>
      </c>
      <c r="R161" s="117">
        <f t="shared" ref="R161:V161" si="55">R162+R164+R166+R175</f>
        <v>158.98702242414149</v>
      </c>
      <c r="S161" s="117">
        <f t="shared" si="55"/>
        <v>157.62723104375479</v>
      </c>
      <c r="T161" s="117">
        <f t="shared" si="55"/>
        <v>142.98537268725235</v>
      </c>
      <c r="U161" s="117">
        <f t="shared" si="55"/>
        <v>124.16042653437212</v>
      </c>
      <c r="V161" s="117">
        <f t="shared" si="55"/>
        <v>110.31387763763955</v>
      </c>
      <c r="W161" s="117">
        <f t="shared" ref="W161:Y161" si="56">W162+W164+W166+W175</f>
        <v>103.6413404301437</v>
      </c>
      <c r="X161" s="117">
        <f t="shared" si="56"/>
        <v>108.97785712140482</v>
      </c>
      <c r="Y161" s="117">
        <f t="shared" si="56"/>
        <v>96.050994522578662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128.16992735820241</v>
      </c>
      <c r="C162" s="122">
        <f t="shared" si="57"/>
        <v>147.69400408814215</v>
      </c>
      <c r="D162" s="122">
        <f t="shared" si="57"/>
        <v>156.66854847261271</v>
      </c>
      <c r="E162" s="122">
        <f t="shared" si="57"/>
        <v>169.75729764654142</v>
      </c>
      <c r="F162" s="122">
        <f t="shared" si="57"/>
        <v>171.34453267024898</v>
      </c>
      <c r="G162" s="122">
        <f t="shared" si="57"/>
        <v>172.28662895871489</v>
      </c>
      <c r="H162" s="122">
        <f t="shared" si="57"/>
        <v>171.06329199321911</v>
      </c>
      <c r="I162" s="122">
        <f t="shared" si="57"/>
        <v>148.40384010931018</v>
      </c>
      <c r="J162" s="122">
        <f t="shared" si="57"/>
        <v>160.59130817461394</v>
      </c>
      <c r="K162" s="122">
        <f t="shared" si="57"/>
        <v>151.9619676298922</v>
      </c>
      <c r="L162" s="122">
        <f t="shared" si="57"/>
        <v>164.59862105624785</v>
      </c>
      <c r="M162" s="122">
        <f t="shared" si="57"/>
        <v>138.90602543108568</v>
      </c>
      <c r="N162" s="122">
        <f t="shared" si="57"/>
        <v>147.16810577660681</v>
      </c>
      <c r="O162" s="122">
        <f t="shared" si="57"/>
        <v>159.06541895229</v>
      </c>
      <c r="P162" s="122">
        <f t="shared" si="57"/>
        <v>123.85504001410936</v>
      </c>
      <c r="Q162" s="122">
        <f t="shared" si="57"/>
        <v>124.38326248011769</v>
      </c>
      <c r="R162" s="122">
        <f t="shared" si="57"/>
        <v>121.46345312322224</v>
      </c>
      <c r="S162" s="122">
        <f t="shared" si="57"/>
        <v>119.92954704928214</v>
      </c>
      <c r="T162" s="122">
        <f t="shared" si="57"/>
        <v>107.02683827428677</v>
      </c>
      <c r="U162" s="122">
        <f t="shared" si="57"/>
        <v>93.259599294733832</v>
      </c>
      <c r="V162" s="122">
        <f t="shared" si="57"/>
        <v>83.006725791120175</v>
      </c>
      <c r="W162" s="122">
        <f t="shared" si="57"/>
        <v>77.518759163835071</v>
      </c>
      <c r="X162" s="122">
        <f t="shared" si="57"/>
        <v>81.595930518106513</v>
      </c>
      <c r="Y162" s="122">
        <f t="shared" si="57"/>
        <v>72.628465456683983</v>
      </c>
      <c r="DA162" s="130" t="s">
        <v>1891</v>
      </c>
    </row>
    <row r="163" spans="1:105" ht="12" customHeight="1" x14ac:dyDescent="0.25">
      <c r="A163" s="97" t="s">
        <v>53</v>
      </c>
      <c r="B163" s="33">
        <v>128.16992735820241</v>
      </c>
      <c r="C163" s="33">
        <v>147.69400408814215</v>
      </c>
      <c r="D163" s="33">
        <v>156.66854847261271</v>
      </c>
      <c r="E163" s="33">
        <v>169.75729764654142</v>
      </c>
      <c r="F163" s="33">
        <v>171.34453267024898</v>
      </c>
      <c r="G163" s="33">
        <v>172.28662895871489</v>
      </c>
      <c r="H163" s="33">
        <v>171.06329199321911</v>
      </c>
      <c r="I163" s="33">
        <v>148.40384010931018</v>
      </c>
      <c r="J163" s="33">
        <v>160.59130817461394</v>
      </c>
      <c r="K163" s="33">
        <v>151.9619676298922</v>
      </c>
      <c r="L163" s="33">
        <v>164.59862105624785</v>
      </c>
      <c r="M163" s="33">
        <v>138.90602543108568</v>
      </c>
      <c r="N163" s="33">
        <v>147.16810577660681</v>
      </c>
      <c r="O163" s="33">
        <v>159.06541895229</v>
      </c>
      <c r="P163" s="33">
        <v>123.85504001410936</v>
      </c>
      <c r="Q163" s="33">
        <v>124.38326248011769</v>
      </c>
      <c r="R163" s="33">
        <v>121.46345312322224</v>
      </c>
      <c r="S163" s="33">
        <v>119.92954704928214</v>
      </c>
      <c r="T163" s="33">
        <v>107.02683827428677</v>
      </c>
      <c r="U163" s="33">
        <v>93.259599294733832</v>
      </c>
      <c r="V163" s="33">
        <v>83.006725791120175</v>
      </c>
      <c r="W163" s="33">
        <v>77.518759163835071</v>
      </c>
      <c r="X163" s="33">
        <v>81.595930518106513</v>
      </c>
      <c r="Y163" s="33">
        <v>72.628465456683983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2.0419569303468892</v>
      </c>
      <c r="C164" s="122">
        <f t="shared" si="58"/>
        <v>2.1010252120021877</v>
      </c>
      <c r="D164" s="122">
        <f t="shared" si="58"/>
        <v>2.2070133548915556</v>
      </c>
      <c r="E164" s="122">
        <f t="shared" si="58"/>
        <v>4.4577507573970703</v>
      </c>
      <c r="F164" s="122">
        <f t="shared" si="58"/>
        <v>2.588494665107048</v>
      </c>
      <c r="G164" s="122">
        <f t="shared" si="58"/>
        <v>2.8919890791701723</v>
      </c>
      <c r="H164" s="122">
        <f t="shared" si="58"/>
        <v>4.3776616617759077</v>
      </c>
      <c r="I164" s="122">
        <f t="shared" si="58"/>
        <v>3.4029721339917596</v>
      </c>
      <c r="J164" s="122">
        <f t="shared" si="58"/>
        <v>3.6965252052202828</v>
      </c>
      <c r="K164" s="122">
        <f t="shared" si="58"/>
        <v>3.7256855275262937</v>
      </c>
      <c r="L164" s="122">
        <f t="shared" si="58"/>
        <v>4.1740884454232718</v>
      </c>
      <c r="M164" s="122">
        <f t="shared" si="58"/>
        <v>4.286753102242348</v>
      </c>
      <c r="N164" s="122">
        <f t="shared" si="58"/>
        <v>4.1778300537530226</v>
      </c>
      <c r="O164" s="122">
        <f t="shared" si="58"/>
        <v>4.0062459583317489</v>
      </c>
      <c r="P164" s="122">
        <f t="shared" si="58"/>
        <v>3.8665024262642165</v>
      </c>
      <c r="Q164" s="122">
        <f t="shared" si="58"/>
        <v>3.7782311827704991</v>
      </c>
      <c r="R164" s="122">
        <f t="shared" si="58"/>
        <v>4.0213859034057124</v>
      </c>
      <c r="S164" s="122">
        <f t="shared" si="58"/>
        <v>4.2583662081820588</v>
      </c>
      <c r="T164" s="122">
        <f t="shared" si="58"/>
        <v>3.9674103511176084</v>
      </c>
      <c r="U164" s="122">
        <f t="shared" si="58"/>
        <v>3.8639068643614753</v>
      </c>
      <c r="V164" s="122">
        <f t="shared" si="58"/>
        <v>3.5041558338233525</v>
      </c>
      <c r="W164" s="122">
        <f t="shared" si="58"/>
        <v>3.3305328039717796</v>
      </c>
      <c r="X164" s="122">
        <f t="shared" si="58"/>
        <v>2.9090171220368299</v>
      </c>
      <c r="Y164" s="122">
        <f t="shared" si="58"/>
        <v>2.5855975637260067</v>
      </c>
      <c r="DA164" s="130" t="s">
        <v>1893</v>
      </c>
    </row>
    <row r="165" spans="1:105" ht="12" customHeight="1" x14ac:dyDescent="0.25">
      <c r="A165" s="97" t="s">
        <v>53</v>
      </c>
      <c r="B165" s="98">
        <v>2.0419569303468892</v>
      </c>
      <c r="C165" s="98">
        <v>2.1010252120021877</v>
      </c>
      <c r="D165" s="98">
        <v>2.2070133548915556</v>
      </c>
      <c r="E165" s="98">
        <v>4.4577507573970703</v>
      </c>
      <c r="F165" s="98">
        <v>2.588494665107048</v>
      </c>
      <c r="G165" s="98">
        <v>2.8919890791701723</v>
      </c>
      <c r="H165" s="98">
        <v>4.3776616617759077</v>
      </c>
      <c r="I165" s="98">
        <v>3.4029721339917596</v>
      </c>
      <c r="J165" s="98">
        <v>3.6965252052202828</v>
      </c>
      <c r="K165" s="98">
        <v>3.7256855275262937</v>
      </c>
      <c r="L165" s="98">
        <v>4.1740884454232718</v>
      </c>
      <c r="M165" s="98">
        <v>4.286753102242348</v>
      </c>
      <c r="N165" s="98">
        <v>4.1778300537530226</v>
      </c>
      <c r="O165" s="98">
        <v>4.0062459583317489</v>
      </c>
      <c r="P165" s="98">
        <v>3.8665024262642165</v>
      </c>
      <c r="Q165" s="98">
        <v>3.7782311827704991</v>
      </c>
      <c r="R165" s="98">
        <v>4.0213859034057124</v>
      </c>
      <c r="S165" s="98">
        <v>4.2583662081820588</v>
      </c>
      <c r="T165" s="98">
        <v>3.9674103511176084</v>
      </c>
      <c r="U165" s="98">
        <v>3.8639068643614753</v>
      </c>
      <c r="V165" s="98">
        <v>3.5041558338233525</v>
      </c>
      <c r="W165" s="98">
        <v>3.3305328039717796</v>
      </c>
      <c r="X165" s="98">
        <v>2.9090171220368299</v>
      </c>
      <c r="Y165" s="98">
        <v>2.5855975637260067</v>
      </c>
      <c r="DA165" s="63" t="s">
        <v>1894</v>
      </c>
    </row>
    <row r="166" spans="1:105" ht="12" customHeight="1" x14ac:dyDescent="0.25">
      <c r="A166" s="121" t="s">
        <v>55</v>
      </c>
      <c r="B166" s="122">
        <v>24.156890072337763</v>
      </c>
      <c r="C166" s="122">
        <v>25.409662275819919</v>
      </c>
      <c r="D166" s="122">
        <v>29.184812865780881</v>
      </c>
      <c r="E166" s="122">
        <v>31.671557553399687</v>
      </c>
      <c r="F166" s="122">
        <v>35.261141401901476</v>
      </c>
      <c r="G166" s="122">
        <v>35.742797757546199</v>
      </c>
      <c r="H166" s="122">
        <v>35.429217904311507</v>
      </c>
      <c r="I166" s="122">
        <v>37.693629626587907</v>
      </c>
      <c r="J166" s="122">
        <v>34.692509093093065</v>
      </c>
      <c r="K166" s="122">
        <v>34.387110592689567</v>
      </c>
      <c r="L166" s="122">
        <v>34.229160993548192</v>
      </c>
      <c r="M166" s="122">
        <v>35.818632485985795</v>
      </c>
      <c r="N166" s="122">
        <v>32.855064409665331</v>
      </c>
      <c r="O166" s="122">
        <v>30.704764390305439</v>
      </c>
      <c r="P166" s="122">
        <v>27.022855223727198</v>
      </c>
      <c r="Q166" s="122">
        <v>26.14675692208646</v>
      </c>
      <c r="R166" s="122">
        <v>25.638873039959456</v>
      </c>
      <c r="S166" s="122">
        <v>25.461824148167494</v>
      </c>
      <c r="T166" s="122">
        <v>25.062836106536004</v>
      </c>
      <c r="U166" s="122">
        <v>20.947625339974536</v>
      </c>
      <c r="V166" s="122">
        <v>18.494476763708725</v>
      </c>
      <c r="W166" s="122">
        <v>17.639007982524223</v>
      </c>
      <c r="X166" s="122">
        <v>18.708735201578367</v>
      </c>
      <c r="Y166" s="122">
        <v>15.757110975845656</v>
      </c>
      <c r="DA166" s="130" t="s">
        <v>1895</v>
      </c>
    </row>
    <row r="167" spans="1:105" ht="12" customHeight="1" x14ac:dyDescent="0.25">
      <c r="A167" s="97" t="s">
        <v>124</v>
      </c>
      <c r="B167" s="98">
        <v>4.2659926428361752</v>
      </c>
      <c r="C167" s="98">
        <v>4.0349280950758546</v>
      </c>
      <c r="D167" s="98">
        <v>3.8251425154656054</v>
      </c>
      <c r="E167" s="98">
        <v>3.3204831574219393</v>
      </c>
      <c r="F167" s="98">
        <v>4.6772621606223028</v>
      </c>
      <c r="G167" s="98">
        <v>4.0119640176974896</v>
      </c>
      <c r="H167" s="98">
        <v>3.9561708294126832</v>
      </c>
      <c r="I167" s="98">
        <v>3.1077323376783341</v>
      </c>
      <c r="J167" s="98">
        <v>3.3937469918325678</v>
      </c>
      <c r="K167" s="98">
        <v>3.260834987976025</v>
      </c>
      <c r="L167" s="98">
        <v>3.309207434150216</v>
      </c>
      <c r="M167" s="98">
        <v>3.4254747287895282</v>
      </c>
      <c r="N167" s="98">
        <v>2.8507071002906152</v>
      </c>
      <c r="O167" s="98">
        <v>2.4243565245643968</v>
      </c>
      <c r="P167" s="98">
        <v>2.6010071471491054</v>
      </c>
      <c r="Q167" s="98">
        <v>2.0970549008142734</v>
      </c>
      <c r="R167" s="98">
        <v>2.6266033795472508</v>
      </c>
      <c r="S167" s="98">
        <v>2.0238722497824608</v>
      </c>
      <c r="T167" s="98">
        <v>2.825804986881745</v>
      </c>
      <c r="U167" s="98">
        <v>2.2850644335832606</v>
      </c>
      <c r="V167" s="98">
        <v>2.2380924670090772</v>
      </c>
      <c r="W167" s="98">
        <v>1.7736067431311533</v>
      </c>
      <c r="X167" s="98">
        <v>1.7773656085492093</v>
      </c>
      <c r="Y167" s="98">
        <v>1.064630324012547</v>
      </c>
      <c r="DA167" s="63" t="s">
        <v>1896</v>
      </c>
    </row>
    <row r="168" spans="1:105" ht="12" customHeight="1" x14ac:dyDescent="0.25">
      <c r="A168" s="97" t="s">
        <v>123</v>
      </c>
      <c r="B168" s="98">
        <v>7.8574119214528098E-3</v>
      </c>
      <c r="C168" s="98">
        <v>9.183369704893446E-3</v>
      </c>
      <c r="D168" s="98">
        <v>9.8358197735622759E-3</v>
      </c>
      <c r="E168" s="98">
        <v>9.8338396194658541E-3</v>
      </c>
      <c r="F168" s="98">
        <v>1.9258914240925962E-2</v>
      </c>
      <c r="G168" s="98">
        <v>1.707211084378342E-2</v>
      </c>
      <c r="H168" s="98">
        <v>2.0827180520785461E-2</v>
      </c>
      <c r="I168" s="98">
        <v>1.5728538040588717E-2</v>
      </c>
      <c r="J168" s="98">
        <v>2.075368305213203E-2</v>
      </c>
      <c r="K168" s="98">
        <v>2.3022413552397938E-2</v>
      </c>
      <c r="L168" s="98">
        <v>2.4673639701378806E-2</v>
      </c>
      <c r="M168" s="98">
        <v>2.8932362742348006E-2</v>
      </c>
      <c r="N168" s="98">
        <v>2.4684911797022761E-2</v>
      </c>
      <c r="O168" s="98">
        <v>1.9645883049154697E-2</v>
      </c>
      <c r="P168" s="98">
        <v>2.8061707346508674E-2</v>
      </c>
      <c r="Q168" s="98">
        <v>1.982423262173167E-2</v>
      </c>
      <c r="R168" s="98">
        <v>3.2139574329861323E-2</v>
      </c>
      <c r="S168" s="98">
        <v>2.2421932886549679E-2</v>
      </c>
      <c r="T168" s="98">
        <v>3.7892507635874553E-2</v>
      </c>
      <c r="U168" s="98">
        <v>3.1240213686935674E-2</v>
      </c>
      <c r="V168" s="98">
        <v>3.2821607753897329E-2</v>
      </c>
      <c r="W168" s="98">
        <v>2.5655553132232028E-2</v>
      </c>
      <c r="X168" s="98">
        <v>2.3841177366168503E-2</v>
      </c>
      <c r="Y168" s="98">
        <v>1.3614308254947381E-2</v>
      </c>
      <c r="DA168" s="63" t="s">
        <v>1897</v>
      </c>
    </row>
    <row r="169" spans="1:105" ht="12" customHeight="1" x14ac:dyDescent="0.25">
      <c r="A169" s="100" t="s">
        <v>50</v>
      </c>
      <c r="B169" s="101">
        <v>3.4317446834613899E-3</v>
      </c>
      <c r="C169" s="101">
        <v>3.8123324263618363E-3</v>
      </c>
      <c r="D169" s="101">
        <v>4.2009630689851737E-3</v>
      </c>
      <c r="E169" s="101">
        <v>4.1862227714369715E-3</v>
      </c>
      <c r="F169" s="101">
        <v>8.7929445480283142E-3</v>
      </c>
      <c r="G169" s="101">
        <v>7.6547717792549517E-3</v>
      </c>
      <c r="H169" s="101">
        <v>9.266433705882024E-3</v>
      </c>
      <c r="I169" s="101">
        <v>7.76364316405476E-3</v>
      </c>
      <c r="J169" s="101">
        <v>9.2486301032111504E-3</v>
      </c>
      <c r="K169" s="101">
        <v>1.0386745084312773E-2</v>
      </c>
      <c r="L169" s="101">
        <v>1.1054841624231858E-2</v>
      </c>
      <c r="M169" s="101">
        <v>1.3488725721411276E-2</v>
      </c>
      <c r="N169" s="101">
        <v>1.155639668123036E-2</v>
      </c>
      <c r="O169" s="101">
        <v>9.5749251411908452E-3</v>
      </c>
      <c r="P169" s="101">
        <v>1.2220258655148362E-2</v>
      </c>
      <c r="Q169" s="101">
        <v>8.4794311290043271E-3</v>
      </c>
      <c r="R169" s="101">
        <v>1.4116094515473139E-2</v>
      </c>
      <c r="S169" s="101">
        <v>1.0397758815433285E-2</v>
      </c>
      <c r="T169" s="101">
        <v>1.6248311435054636E-2</v>
      </c>
      <c r="U169" s="101">
        <v>1.3517125892961251E-2</v>
      </c>
      <c r="V169" s="101">
        <v>1.3224785822480691E-2</v>
      </c>
      <c r="W169" s="101">
        <v>1.1588452223189952E-2</v>
      </c>
      <c r="X169" s="101">
        <v>1.0181905800958109E-2</v>
      </c>
      <c r="Y169" s="101">
        <v>5.1557186370586455E-3</v>
      </c>
      <c r="DA169" s="131" t="s">
        <v>1898</v>
      </c>
    </row>
    <row r="170" spans="1:105" ht="12" customHeight="1" x14ac:dyDescent="0.25">
      <c r="A170" s="103" t="s">
        <v>52</v>
      </c>
      <c r="B170" s="104">
        <v>4.4256672379914203E-3</v>
      </c>
      <c r="C170" s="104">
        <v>5.3710372785316096E-3</v>
      </c>
      <c r="D170" s="104">
        <v>5.6348567045771012E-3</v>
      </c>
      <c r="E170" s="104">
        <v>5.6476168480288826E-3</v>
      </c>
      <c r="F170" s="104">
        <v>1.0465969692897649E-2</v>
      </c>
      <c r="G170" s="104">
        <v>9.4173390645284679E-3</v>
      </c>
      <c r="H170" s="104">
        <v>1.1560746814903437E-2</v>
      </c>
      <c r="I170" s="104">
        <v>7.9648948765339567E-3</v>
      </c>
      <c r="J170" s="104">
        <v>1.1505052948920878E-2</v>
      </c>
      <c r="K170" s="104">
        <v>1.2635668468085165E-2</v>
      </c>
      <c r="L170" s="104">
        <v>1.3618798077146948E-2</v>
      </c>
      <c r="M170" s="104">
        <v>1.5443637020936731E-2</v>
      </c>
      <c r="N170" s="104">
        <v>1.31285151157924E-2</v>
      </c>
      <c r="O170" s="104">
        <v>1.007095790796385E-2</v>
      </c>
      <c r="P170" s="104">
        <v>1.5841448691360314E-2</v>
      </c>
      <c r="Q170" s="104">
        <v>1.1344801492727345E-2</v>
      </c>
      <c r="R170" s="104">
        <v>1.802347981438818E-2</v>
      </c>
      <c r="S170" s="104">
        <v>1.2024174071116394E-2</v>
      </c>
      <c r="T170" s="104">
        <v>2.1644196200819914E-2</v>
      </c>
      <c r="U170" s="104">
        <v>1.7723087793974423E-2</v>
      </c>
      <c r="V170" s="104">
        <v>1.9596821931416639E-2</v>
      </c>
      <c r="W170" s="104">
        <v>1.4067100909042077E-2</v>
      </c>
      <c r="X170" s="104">
        <v>1.3659271565210393E-2</v>
      </c>
      <c r="Y170" s="104">
        <v>8.4585896178887357E-3</v>
      </c>
      <c r="DA170" s="132" t="s">
        <v>1899</v>
      </c>
    </row>
    <row r="171" spans="1:105" ht="12" customHeight="1" x14ac:dyDescent="0.25">
      <c r="A171" s="106" t="s">
        <v>122</v>
      </c>
      <c r="B171" s="101">
        <v>16.765635506961328</v>
      </c>
      <c r="C171" s="101">
        <v>17.134821357329415</v>
      </c>
      <c r="D171" s="101">
        <v>19.253801722519952</v>
      </c>
      <c r="E171" s="101">
        <v>19.220722170857869</v>
      </c>
      <c r="F171" s="101">
        <v>20.598672357541151</v>
      </c>
      <c r="G171" s="101">
        <v>20.349873516012721</v>
      </c>
      <c r="H171" s="101">
        <v>18.986357015911235</v>
      </c>
      <c r="I171" s="101">
        <v>19.580716674344231</v>
      </c>
      <c r="J171" s="101">
        <v>17.131826496547713</v>
      </c>
      <c r="K171" s="101">
        <v>15.153821813053293</v>
      </c>
      <c r="L171" s="101">
        <v>14.840023315639957</v>
      </c>
      <c r="M171" s="101">
        <v>13.961580496690553</v>
      </c>
      <c r="N171" s="101">
        <v>12.066572220980932</v>
      </c>
      <c r="O171" s="101">
        <v>10.326783699007562</v>
      </c>
      <c r="P171" s="101">
        <v>8.1609095336019788</v>
      </c>
      <c r="Q171" s="101">
        <v>7.2470375617285203</v>
      </c>
      <c r="R171" s="101">
        <v>6.2106142088501644</v>
      </c>
      <c r="S171" s="101">
        <v>6.027337463199971</v>
      </c>
      <c r="T171" s="101">
        <v>5.2021364228145321</v>
      </c>
      <c r="U171" s="101">
        <v>4.0975669932653371</v>
      </c>
      <c r="V171" s="101">
        <v>3.5816930766318795</v>
      </c>
      <c r="W171" s="101">
        <v>3.1062577715965873</v>
      </c>
      <c r="X171" s="101">
        <v>3.8745626749794608</v>
      </c>
      <c r="Y171" s="101">
        <v>3.9496963148769435</v>
      </c>
      <c r="DA171" s="131" t="s">
        <v>1900</v>
      </c>
    </row>
    <row r="172" spans="1:105" ht="12" customHeight="1" x14ac:dyDescent="0.25">
      <c r="A172" s="107" t="s">
        <v>121</v>
      </c>
      <c r="B172" s="104">
        <v>3.1174045106188091</v>
      </c>
      <c r="C172" s="104">
        <v>4.2307294537097579</v>
      </c>
      <c r="D172" s="104">
        <v>6.0960328080217607</v>
      </c>
      <c r="E172" s="104">
        <v>9.1205183855004144</v>
      </c>
      <c r="F172" s="104">
        <v>9.9659479694970923</v>
      </c>
      <c r="G172" s="104">
        <v>11.36388811299221</v>
      </c>
      <c r="H172" s="104">
        <v>12.465862878466805</v>
      </c>
      <c r="I172" s="104">
        <v>14.989452076524753</v>
      </c>
      <c r="J172" s="104">
        <v>14.146181921660652</v>
      </c>
      <c r="K172" s="104">
        <v>15.949431378107846</v>
      </c>
      <c r="L172" s="104">
        <v>16.055256604056641</v>
      </c>
      <c r="M172" s="104">
        <v>18.402644897763366</v>
      </c>
      <c r="N172" s="104">
        <v>17.913100176596764</v>
      </c>
      <c r="O172" s="104">
        <v>17.933978283684326</v>
      </c>
      <c r="P172" s="104">
        <v>16.232876835629607</v>
      </c>
      <c r="Q172" s="104">
        <v>16.782840226921934</v>
      </c>
      <c r="R172" s="104">
        <v>16.76951587723218</v>
      </c>
      <c r="S172" s="104">
        <v>17.388192502298512</v>
      </c>
      <c r="T172" s="104">
        <v>16.997002189203851</v>
      </c>
      <c r="U172" s="104">
        <v>14.533753699439004</v>
      </c>
      <c r="V172" s="104">
        <v>12.641869612313871</v>
      </c>
      <c r="W172" s="104">
        <v>12.73348791466425</v>
      </c>
      <c r="X172" s="104">
        <v>13.03296574068353</v>
      </c>
      <c r="Y172" s="104">
        <v>10.729170028701219</v>
      </c>
      <c r="DA172" s="132" t="s">
        <v>1901</v>
      </c>
    </row>
    <row r="173" spans="1:105" ht="12" customHeight="1" x14ac:dyDescent="0.25">
      <c r="A173" s="108" t="s">
        <v>53</v>
      </c>
      <c r="B173" s="98">
        <v>1.3616610971724208</v>
      </c>
      <c r="C173" s="98">
        <v>1.7544395620468034</v>
      </c>
      <c r="D173" s="98">
        <v>2.6044350027409027</v>
      </c>
      <c r="E173" s="98">
        <v>3.8921720739806744</v>
      </c>
      <c r="F173" s="98">
        <v>4.542461010825213</v>
      </c>
      <c r="G173" s="98">
        <v>5.0915471447648608</v>
      </c>
      <c r="H173" s="98">
        <v>5.527938376724709</v>
      </c>
      <c r="I173" s="98">
        <v>7.4177027107327795</v>
      </c>
      <c r="J173" s="98">
        <v>6.2880974491050416</v>
      </c>
      <c r="K173" s="98">
        <v>7.1917989250771281</v>
      </c>
      <c r="L173" s="98">
        <v>7.1794792440189816</v>
      </c>
      <c r="M173" s="98">
        <v>8.6017308132012946</v>
      </c>
      <c r="N173" s="98">
        <v>8.3956371392417193</v>
      </c>
      <c r="O173" s="98">
        <v>8.7840388574287616</v>
      </c>
      <c r="P173" s="98">
        <v>6.9961606938140193</v>
      </c>
      <c r="Q173" s="98">
        <v>7.2172325806131585</v>
      </c>
      <c r="R173" s="98">
        <v>7.3267411031009129</v>
      </c>
      <c r="S173" s="98">
        <v>8.1069306052740089</v>
      </c>
      <c r="T173" s="98">
        <v>7.2541586724988463</v>
      </c>
      <c r="U173" s="98">
        <v>6.2534479641925786</v>
      </c>
      <c r="V173" s="98">
        <v>4.9719813710759668</v>
      </c>
      <c r="W173" s="98">
        <v>5.6613752237929837</v>
      </c>
      <c r="X173" s="98">
        <v>5.4651113750132509</v>
      </c>
      <c r="Y173" s="98">
        <v>3.9918903791689146</v>
      </c>
      <c r="DA173" s="63" t="s">
        <v>1902</v>
      </c>
    </row>
    <row r="174" spans="1:105" ht="12" customHeight="1" x14ac:dyDescent="0.25">
      <c r="A174" s="115" t="s">
        <v>52</v>
      </c>
      <c r="B174" s="33">
        <v>1.7557434134463885</v>
      </c>
      <c r="C174" s="33">
        <v>2.4762898916629541</v>
      </c>
      <c r="D174" s="33">
        <v>3.4915978052808581</v>
      </c>
      <c r="E174" s="33">
        <v>5.2283463115197399</v>
      </c>
      <c r="F174" s="33">
        <v>5.4234869586718792</v>
      </c>
      <c r="G174" s="33">
        <v>6.2723409682273497</v>
      </c>
      <c r="H174" s="33">
        <v>6.9379245017420956</v>
      </c>
      <c r="I174" s="33">
        <v>7.5717493657919723</v>
      </c>
      <c r="J174" s="33">
        <v>7.8580844725556114</v>
      </c>
      <c r="K174" s="33">
        <v>8.7576324530307179</v>
      </c>
      <c r="L174" s="33">
        <v>8.8757773600376595</v>
      </c>
      <c r="M174" s="33">
        <v>9.8009140845620735</v>
      </c>
      <c r="N174" s="33">
        <v>9.5174630373550428</v>
      </c>
      <c r="O174" s="33">
        <v>9.1499394262555658</v>
      </c>
      <c r="P174" s="33">
        <v>9.2367161418155881</v>
      </c>
      <c r="Q174" s="33">
        <v>9.5656076463087754</v>
      </c>
      <c r="R174" s="33">
        <v>9.4427747741312675</v>
      </c>
      <c r="S174" s="33">
        <v>9.2812618970245033</v>
      </c>
      <c r="T174" s="33">
        <v>9.7428435167050047</v>
      </c>
      <c r="U174" s="33">
        <v>8.280305735246424</v>
      </c>
      <c r="V174" s="33">
        <v>7.6698882412379037</v>
      </c>
      <c r="W174" s="33">
        <v>7.0721126908712666</v>
      </c>
      <c r="X174" s="33">
        <v>7.5678543656702795</v>
      </c>
      <c r="Y174" s="33">
        <v>6.7372796495323044</v>
      </c>
      <c r="DA174" s="60" t="s">
        <v>1903</v>
      </c>
    </row>
    <row r="175" spans="1:105" ht="12" customHeight="1" x14ac:dyDescent="0.25">
      <c r="A175" s="121" t="s">
        <v>54</v>
      </c>
      <c r="B175" s="122">
        <v>9.2637110272673979</v>
      </c>
      <c r="C175" s="122">
        <v>10.172510798930615</v>
      </c>
      <c r="D175" s="122">
        <v>11.506503451659237</v>
      </c>
      <c r="E175" s="122">
        <v>12.746443458822664</v>
      </c>
      <c r="F175" s="122">
        <v>13.809266545682357</v>
      </c>
      <c r="G175" s="122">
        <v>14.521052898507953</v>
      </c>
      <c r="H175" s="122">
        <v>14.250573506826276</v>
      </c>
      <c r="I175" s="122">
        <v>13.476094699336157</v>
      </c>
      <c r="J175" s="122">
        <v>12.51437952553724</v>
      </c>
      <c r="K175" s="122">
        <v>12.227835805126139</v>
      </c>
      <c r="L175" s="122">
        <v>12.193601460674257</v>
      </c>
      <c r="M175" s="122">
        <v>10.891159092344706</v>
      </c>
      <c r="N175" s="122">
        <v>10.669337286321838</v>
      </c>
      <c r="O175" s="122">
        <v>10.225746729238629</v>
      </c>
      <c r="P175" s="122">
        <v>9.3618946918889918</v>
      </c>
      <c r="Q175" s="122">
        <v>8.5967652434392168</v>
      </c>
      <c r="R175" s="122">
        <v>7.8633103575540613</v>
      </c>
      <c r="S175" s="122">
        <v>7.9774936381230868</v>
      </c>
      <c r="T175" s="122">
        <v>6.9282879553119621</v>
      </c>
      <c r="U175" s="122">
        <v>6.0892950353022766</v>
      </c>
      <c r="V175" s="122">
        <v>5.3085192489873156</v>
      </c>
      <c r="W175" s="122">
        <v>5.1530404798126357</v>
      </c>
      <c r="X175" s="122">
        <v>5.7641742796831181</v>
      </c>
      <c r="Y175" s="122">
        <v>5.0798205263230036</v>
      </c>
      <c r="DA175" s="130" t="s">
        <v>1904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1905</v>
      </c>
    </row>
    <row r="177" spans="1:105" ht="12" customHeight="1" x14ac:dyDescent="0.25">
      <c r="A177" s="109" t="s">
        <v>120</v>
      </c>
      <c r="B177" s="33">
        <v>9.2637110272673979</v>
      </c>
      <c r="C177" s="33">
        <v>10.172510798930615</v>
      </c>
      <c r="D177" s="33">
        <v>11.506503451659237</v>
      </c>
      <c r="E177" s="33">
        <v>12.746443458822664</v>
      </c>
      <c r="F177" s="33">
        <v>13.809266545682357</v>
      </c>
      <c r="G177" s="33">
        <v>14.521052898507953</v>
      </c>
      <c r="H177" s="33">
        <v>14.250573506826276</v>
      </c>
      <c r="I177" s="33">
        <v>13.476094699336157</v>
      </c>
      <c r="J177" s="33">
        <v>12.51437952553724</v>
      </c>
      <c r="K177" s="33">
        <v>12.227835805126139</v>
      </c>
      <c r="L177" s="33">
        <v>12.193601460674257</v>
      </c>
      <c r="M177" s="33">
        <v>10.891159092344706</v>
      </c>
      <c r="N177" s="33">
        <v>10.669337286321838</v>
      </c>
      <c r="O177" s="33">
        <v>10.225746729238629</v>
      </c>
      <c r="P177" s="33">
        <v>9.3618946918889918</v>
      </c>
      <c r="Q177" s="33">
        <v>8.5967652434392168</v>
      </c>
      <c r="R177" s="33">
        <v>7.8633103575540613</v>
      </c>
      <c r="S177" s="33">
        <v>7.9774936381230868</v>
      </c>
      <c r="T177" s="33">
        <v>6.9282879553119621</v>
      </c>
      <c r="U177" s="33">
        <v>6.0892950353022766</v>
      </c>
      <c r="V177" s="33">
        <v>5.3085192489873156</v>
      </c>
      <c r="W177" s="33">
        <v>5.1530404798126357</v>
      </c>
      <c r="X177" s="33">
        <v>5.7641742796831181</v>
      </c>
      <c r="Y177" s="33">
        <v>5.0798205263230036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0.71439351977804433</v>
      </c>
      <c r="C3" s="119">
        <f>IF(RES_hhdet_tes!C3=0,"",RES_hhdet_tes!C3/RES_hhdet_fec!C3)</f>
        <v>0.71650659389804117</v>
      </c>
      <c r="D3" s="119">
        <f>IF(RES_hhdet_tes!D3=0,"",RES_hhdet_tes!D3/RES_hhdet_fec!D3)</f>
        <v>0.72005694851275537</v>
      </c>
      <c r="E3" s="119">
        <f>IF(RES_hhdet_tes!E3=0,"",RES_hhdet_tes!E3/RES_hhdet_fec!E3)</f>
        <v>0.7249180549627614</v>
      </c>
      <c r="F3" s="119">
        <f>IF(RES_hhdet_tes!F3=0,"",RES_hhdet_tes!F3/RES_hhdet_fec!F3)</f>
        <v>0.73018485523248744</v>
      </c>
      <c r="G3" s="119">
        <f>IF(RES_hhdet_tes!G3=0,"",RES_hhdet_tes!G3/RES_hhdet_fec!G3)</f>
        <v>0.7356526101474482</v>
      </c>
      <c r="H3" s="119">
        <f>IF(RES_hhdet_tes!H3=0,"",RES_hhdet_tes!H3/RES_hhdet_fec!H3)</f>
        <v>0.74255380703884222</v>
      </c>
      <c r="I3" s="119">
        <f>IF(RES_hhdet_tes!I3=0,"",RES_hhdet_tes!I3/RES_hhdet_fec!I3)</f>
        <v>0.749138028589862</v>
      </c>
      <c r="J3" s="119">
        <f>IF(RES_hhdet_tes!J3=0,"",RES_hhdet_tes!J3/RES_hhdet_fec!J3)</f>
        <v>0.75747575330621053</v>
      </c>
      <c r="K3" s="119">
        <f>IF(RES_hhdet_tes!K3=0,"",RES_hhdet_tes!K3/RES_hhdet_fec!K3)</f>
        <v>0.76695594199630857</v>
      </c>
      <c r="L3" s="119">
        <f>IF(RES_hhdet_tes!L3=0,"",RES_hhdet_tes!L3/RES_hhdet_fec!L3)</f>
        <v>0.76928044751275571</v>
      </c>
      <c r="M3" s="119">
        <f>IF(RES_hhdet_tes!M3=0,"",RES_hhdet_tes!M3/RES_hhdet_fec!M3)</f>
        <v>0.77889272337883286</v>
      </c>
      <c r="N3" s="119">
        <f>IF(RES_hhdet_tes!N3=0,"",RES_hhdet_tes!N3/RES_hhdet_fec!N3)</f>
        <v>0.78677275101730793</v>
      </c>
      <c r="O3" s="119">
        <f>IF(RES_hhdet_tes!O3=0,"",RES_hhdet_tes!O3/RES_hhdet_fec!O3)</f>
        <v>0.79102865298978364</v>
      </c>
      <c r="P3" s="119">
        <f>IF(RES_hhdet_tes!P3=0,"",RES_hhdet_tes!P3/RES_hhdet_fec!P3)</f>
        <v>0.79355871066458028</v>
      </c>
      <c r="Q3" s="119">
        <f>IF(RES_hhdet_tes!Q3=0,"",RES_hhdet_tes!Q3/RES_hhdet_fec!Q3)</f>
        <v>0.7933985158177802</v>
      </c>
      <c r="R3" s="119">
        <f>IF(RES_hhdet_tes!R3=0,"",RES_hhdet_tes!R3/RES_hhdet_fec!R3)</f>
        <v>0.79619951981642356</v>
      </c>
      <c r="S3" s="119">
        <f>IF(RES_hhdet_tes!S3=0,"",RES_hhdet_tes!S3/RES_hhdet_fec!S3)</f>
        <v>0.79802601265053486</v>
      </c>
      <c r="T3" s="119">
        <f>IF(RES_hhdet_tes!T3=0,"",RES_hhdet_tes!T3/RES_hhdet_fec!T3)</f>
        <v>0.79928781045390551</v>
      </c>
      <c r="U3" s="119">
        <f>IF(RES_hhdet_tes!U3=0,"",RES_hhdet_tes!U3/RES_hhdet_fec!U3)</f>
        <v>0.80392282460770059</v>
      </c>
      <c r="V3" s="119">
        <f>IF(RES_hhdet_tes!V3=0,"",RES_hhdet_tes!V3/RES_hhdet_fec!V3)</f>
        <v>0.80483194924567203</v>
      </c>
      <c r="W3" s="119">
        <f>IF(RES_hhdet_tes!W3=0,"",RES_hhdet_tes!W3/RES_hhdet_fec!W3)</f>
        <v>0.81014105821630555</v>
      </c>
      <c r="X3" s="119">
        <f>IF(RES_hhdet_tes!X3=0,"",RES_hhdet_tes!X3/RES_hhdet_fec!X3)</f>
        <v>0.82950762345948315</v>
      </c>
      <c r="Y3" s="119">
        <f>IF(RES_hhdet_tes!Y3=0,"",RES_hhdet_tes!Y3/RES_hhdet_fec!Y3)</f>
        <v>0.84844564309300741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0.70430774455225686</v>
      </c>
      <c r="C4" s="124">
        <f>IF(RES_hhdet_tes!C4=0,"",RES_hhdet_tes!C4/RES_hhdet_fec!C4)</f>
        <v>0.70578509992766214</v>
      </c>
      <c r="D4" s="124">
        <f>IF(RES_hhdet_tes!D4=0,"",RES_hhdet_tes!D4/RES_hhdet_fec!D4)</f>
        <v>0.70687103765774717</v>
      </c>
      <c r="E4" s="124">
        <f>IF(RES_hhdet_tes!E4=0,"",RES_hhdet_tes!E4/RES_hhdet_fec!E4)</f>
        <v>0.709721310434414</v>
      </c>
      <c r="F4" s="124">
        <f>IF(RES_hhdet_tes!F4=0,"",RES_hhdet_tes!F4/RES_hhdet_fec!F4)</f>
        <v>0.71369017799435497</v>
      </c>
      <c r="G4" s="124">
        <f>IF(RES_hhdet_tes!G4=0,"",RES_hhdet_tes!G4/RES_hhdet_fec!G4)</f>
        <v>0.71812629219992563</v>
      </c>
      <c r="H4" s="124">
        <f>IF(RES_hhdet_tes!H4=0,"",RES_hhdet_tes!H4/RES_hhdet_fec!H4)</f>
        <v>0.72441388225505443</v>
      </c>
      <c r="I4" s="124">
        <f>IF(RES_hhdet_tes!I4=0,"",RES_hhdet_tes!I4/RES_hhdet_fec!I4)</f>
        <v>0.73139581256112973</v>
      </c>
      <c r="J4" s="124">
        <f>IF(RES_hhdet_tes!J4=0,"",RES_hhdet_tes!J4/RES_hhdet_fec!J4)</f>
        <v>0.73867786107521116</v>
      </c>
      <c r="K4" s="124">
        <f>IF(RES_hhdet_tes!K4=0,"",RES_hhdet_tes!K4/RES_hhdet_fec!K4)</f>
        <v>0.74717059550094889</v>
      </c>
      <c r="L4" s="124">
        <f>IF(RES_hhdet_tes!L4=0,"",RES_hhdet_tes!L4/RES_hhdet_fec!L4)</f>
        <v>0.75500772552019757</v>
      </c>
      <c r="M4" s="124">
        <f>IF(RES_hhdet_tes!M4=0,"",RES_hhdet_tes!M4/RES_hhdet_fec!M4)</f>
        <v>0.76225100740766161</v>
      </c>
      <c r="N4" s="124">
        <f>IF(RES_hhdet_tes!N4=0,"",RES_hhdet_tes!N4/RES_hhdet_fec!N4)</f>
        <v>0.76880747583767028</v>
      </c>
      <c r="O4" s="124">
        <f>IF(RES_hhdet_tes!O4=0,"",RES_hhdet_tes!O4/RES_hhdet_fec!O4)</f>
        <v>0.77368079681543844</v>
      </c>
      <c r="P4" s="124">
        <f>IF(RES_hhdet_tes!P4=0,"",RES_hhdet_tes!P4/RES_hhdet_fec!P4)</f>
        <v>0.77402717702064361</v>
      </c>
      <c r="Q4" s="124">
        <f>IF(RES_hhdet_tes!Q4=0,"",RES_hhdet_tes!Q4/RES_hhdet_fec!Q4)</f>
        <v>0.77439488959006419</v>
      </c>
      <c r="R4" s="124">
        <f>IF(RES_hhdet_tes!R4=0,"",RES_hhdet_tes!R4/RES_hhdet_fec!R4)</f>
        <v>0.77507613240799711</v>
      </c>
      <c r="S4" s="124">
        <f>IF(RES_hhdet_tes!S4=0,"",RES_hhdet_tes!S4/RES_hhdet_fec!S4)</f>
        <v>0.77603638378958384</v>
      </c>
      <c r="T4" s="124">
        <f>IF(RES_hhdet_tes!T4=0,"",RES_hhdet_tes!T4/RES_hhdet_fec!T4)</f>
        <v>0.77711446633113423</v>
      </c>
      <c r="U4" s="124">
        <f>IF(RES_hhdet_tes!U4=0,"",RES_hhdet_tes!U4/RES_hhdet_fec!U4)</f>
        <v>0.77846449982850829</v>
      </c>
      <c r="V4" s="124">
        <f>IF(RES_hhdet_tes!V4=0,"",RES_hhdet_tes!V4/RES_hhdet_fec!V4)</f>
        <v>0.77979077950872511</v>
      </c>
      <c r="W4" s="124">
        <f>IF(RES_hhdet_tes!W4=0,"",RES_hhdet_tes!W4/RES_hhdet_fec!W4)</f>
        <v>0.78873195135630458</v>
      </c>
      <c r="X4" s="124">
        <f>IF(RES_hhdet_tes!X4=0,"",RES_hhdet_tes!X4/RES_hhdet_fec!X4)</f>
        <v>0.80603749596375363</v>
      </c>
      <c r="Y4" s="124">
        <f>IF(RES_hhdet_tes!Y4=0,"",RES_hhdet_tes!Y4/RES_hhdet_fec!Y4)</f>
        <v>0.82838697697899843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0.70229409859167646</v>
      </c>
      <c r="C5" s="111">
        <f>IF(RES_hhdet_tes!C5=0,"",RES_hhdet_tes!C5/RES_hhdet_fec!C5)</f>
        <v>0.70380282146324813</v>
      </c>
      <c r="D5" s="111">
        <f>IF(RES_hhdet_tes!D5=0,"",RES_hhdet_tes!D5/RES_hhdet_fec!D5)</f>
        <v>0.70492613238836277</v>
      </c>
      <c r="E5" s="111">
        <f>IF(RES_hhdet_tes!E5=0,"",RES_hhdet_tes!E5/RES_hhdet_fec!E5)</f>
        <v>0.7078349464193846</v>
      </c>
      <c r="F5" s="111">
        <f>IF(RES_hhdet_tes!F5=0,"",RES_hhdet_tes!F5/RES_hhdet_fec!F5)</f>
        <v>0.7118355443708082</v>
      </c>
      <c r="G5" s="111">
        <f>IF(RES_hhdet_tes!G5=0,"",RES_hhdet_tes!G5/RES_hhdet_fec!G5)</f>
        <v>0.71631113610663422</v>
      </c>
      <c r="H5" s="111">
        <f>IF(RES_hhdet_tes!H5=0,"",RES_hhdet_tes!H5/RES_hhdet_fec!H5)</f>
        <v>0.72266413682835673</v>
      </c>
      <c r="I5" s="111">
        <f>IF(RES_hhdet_tes!I5=0,"",RES_hhdet_tes!I5/RES_hhdet_fec!I5)</f>
        <v>0.72970294862316365</v>
      </c>
      <c r="J5" s="111">
        <f>IF(RES_hhdet_tes!J5=0,"",RES_hhdet_tes!J5/RES_hhdet_fec!J5)</f>
        <v>0.73703027777178054</v>
      </c>
      <c r="K5" s="111">
        <f>IF(RES_hhdet_tes!K5=0,"",RES_hhdet_tes!K5/RES_hhdet_fec!K5)</f>
        <v>0.74557898828139801</v>
      </c>
      <c r="L5" s="111">
        <f>IF(RES_hhdet_tes!L5=0,"",RES_hhdet_tes!L5/RES_hhdet_fec!L5)</f>
        <v>0.75347272175125291</v>
      </c>
      <c r="M5" s="111">
        <f>IF(RES_hhdet_tes!M5=0,"",RES_hhdet_tes!M5/RES_hhdet_fec!M5)</f>
        <v>0.76077392288450441</v>
      </c>
      <c r="N5" s="111">
        <f>IF(RES_hhdet_tes!N5=0,"",RES_hhdet_tes!N5/RES_hhdet_fec!N5)</f>
        <v>0.76737131168226469</v>
      </c>
      <c r="O5" s="111">
        <f>IF(RES_hhdet_tes!O5=0,"",RES_hhdet_tes!O5/RES_hhdet_fec!O5)</f>
        <v>0.7722754566283504</v>
      </c>
      <c r="P5" s="111">
        <f>IF(RES_hhdet_tes!P5=0,"",RES_hhdet_tes!P5/RES_hhdet_fec!P5)</f>
        <v>0.77262796076700802</v>
      </c>
      <c r="Q5" s="111">
        <f>IF(RES_hhdet_tes!Q5=0,"",RES_hhdet_tes!Q5/RES_hhdet_fec!Q5)</f>
        <v>0.77299877957965379</v>
      </c>
      <c r="R5" s="111">
        <f>IF(RES_hhdet_tes!R5=0,"",RES_hhdet_tes!R5/RES_hhdet_fec!R5)</f>
        <v>0.77369995951284865</v>
      </c>
      <c r="S5" s="111">
        <f>IF(RES_hhdet_tes!S5=0,"",RES_hhdet_tes!S5/RES_hhdet_fec!S5)</f>
        <v>0.77467688306447458</v>
      </c>
      <c r="T5" s="111">
        <f>IF(RES_hhdet_tes!T5=0,"",RES_hhdet_tes!T5/RES_hhdet_fec!T5)</f>
        <v>0.77576442379197164</v>
      </c>
      <c r="U5" s="111">
        <f>IF(RES_hhdet_tes!U5=0,"",RES_hhdet_tes!U5/RES_hhdet_fec!U5)</f>
        <v>0.77713986907126864</v>
      </c>
      <c r="V5" s="111">
        <f>IF(RES_hhdet_tes!V5=0,"",RES_hhdet_tes!V5/RES_hhdet_fec!V5)</f>
        <v>0.77847412647721859</v>
      </c>
      <c r="W5" s="111">
        <f>IF(RES_hhdet_tes!W5=0,"",RES_hhdet_tes!W5/RES_hhdet_fec!W5)</f>
        <v>0.78746606747689518</v>
      </c>
      <c r="X5" s="111">
        <f>IF(RES_hhdet_tes!X5=0,"",RES_hhdet_tes!X5/RES_hhdet_fec!X5)</f>
        <v>0.80483715721724558</v>
      </c>
      <c r="Y5" s="111">
        <f>IF(RES_hhdet_tes!Y5=0,"",RES_hhdet_tes!Y5/RES_hhdet_fec!Y5)</f>
        <v>0.82729868012876717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1.9246046147423326</v>
      </c>
      <c r="C7" s="124">
        <f>IF(RES_hhdet_tes!C7=0,"",RES_hhdet_tes!C7/RES_hhdet_fec!C7)</f>
        <v>1.9882942010352604</v>
      </c>
      <c r="D7" s="124">
        <f>IF(RES_hhdet_tes!D7=0,"",RES_hhdet_tes!D7/RES_hhdet_fec!D7)</f>
        <v>2.0634708093727165</v>
      </c>
      <c r="E7" s="124">
        <f>IF(RES_hhdet_tes!E7=0,"",RES_hhdet_tes!E7/RES_hhdet_fec!E7)</f>
        <v>2.1416223233206928</v>
      </c>
      <c r="F7" s="124">
        <f>IF(RES_hhdet_tes!F7=0,"",RES_hhdet_tes!F7/RES_hhdet_fec!F7)</f>
        <v>2.2734142327748383</v>
      </c>
      <c r="G7" s="124">
        <f>IF(RES_hhdet_tes!G7=0,"",RES_hhdet_tes!G7/RES_hhdet_fec!G7)</f>
        <v>2.4612608488235961</v>
      </c>
      <c r="H7" s="124">
        <f>IF(RES_hhdet_tes!H7=0,"",RES_hhdet_tes!H7/RES_hhdet_fec!H7)</f>
        <v>2.7138175228559316</v>
      </c>
      <c r="I7" s="124">
        <f>IF(RES_hhdet_tes!I7=0,"",RES_hhdet_tes!I7/RES_hhdet_fec!I7)</f>
        <v>2.8578083401584626</v>
      </c>
      <c r="J7" s="124">
        <f>IF(RES_hhdet_tes!J7=0,"",RES_hhdet_tes!J7/RES_hhdet_fec!J7)</f>
        <v>2.9410013374959556</v>
      </c>
      <c r="K7" s="124">
        <f>IF(RES_hhdet_tes!K7=0,"",RES_hhdet_tes!K7/RES_hhdet_fec!K7)</f>
        <v>3.0412595655393577</v>
      </c>
      <c r="L7" s="124">
        <f>IF(RES_hhdet_tes!L7=0,"",RES_hhdet_tes!L7/RES_hhdet_fec!L7)</f>
        <v>3.1469758581316012</v>
      </c>
      <c r="M7" s="124">
        <f>IF(RES_hhdet_tes!M7=0,"",RES_hhdet_tes!M7/RES_hhdet_fec!M7)</f>
        <v>3.2556750363103681</v>
      </c>
      <c r="N7" s="124">
        <f>IF(RES_hhdet_tes!N7=0,"",RES_hhdet_tes!N7/RES_hhdet_fec!N7)</f>
        <v>3.3693938636802265</v>
      </c>
      <c r="O7" s="124">
        <f>IF(RES_hhdet_tes!O7=0,"",RES_hhdet_tes!O7/RES_hhdet_fec!O7)</f>
        <v>3.4830096730478637</v>
      </c>
      <c r="P7" s="124">
        <f>IF(RES_hhdet_tes!P7=0,"",RES_hhdet_tes!P7/RES_hhdet_fec!P7)</f>
        <v>3.5683084331909098</v>
      </c>
      <c r="Q7" s="124">
        <f>IF(RES_hhdet_tes!Q7=0,"",RES_hhdet_tes!Q7/RES_hhdet_fec!Q7)</f>
        <v>3.6399943830059951</v>
      </c>
      <c r="R7" s="124">
        <f>IF(RES_hhdet_tes!R7=0,"",RES_hhdet_tes!R7/RES_hhdet_fec!R7)</f>
        <v>3.7095062021271357</v>
      </c>
      <c r="S7" s="124">
        <f>IF(RES_hhdet_tes!S7=0,"",RES_hhdet_tes!S7/RES_hhdet_fec!S7)</f>
        <v>3.7879480436362307</v>
      </c>
      <c r="T7" s="124">
        <f>IF(RES_hhdet_tes!T7=0,"",RES_hhdet_tes!T7/RES_hhdet_fec!T7)</f>
        <v>3.886726256553962</v>
      </c>
      <c r="U7" s="124">
        <f>IF(RES_hhdet_tes!U7=0,"",RES_hhdet_tes!U7/RES_hhdet_fec!U7)</f>
        <v>4.0071589002225956</v>
      </c>
      <c r="V7" s="124">
        <f>IF(RES_hhdet_tes!V7=0,"",RES_hhdet_tes!V7/RES_hhdet_fec!V7)</f>
        <v>4.1474208161344022</v>
      </c>
      <c r="W7" s="124">
        <f>IF(RES_hhdet_tes!W7=0,"",RES_hhdet_tes!W7/RES_hhdet_fec!W7)</f>
        <v>4.2725635423219828</v>
      </c>
      <c r="X7" s="124">
        <f>IF(RES_hhdet_tes!X7=0,"",RES_hhdet_tes!X7/RES_hhdet_fec!X7)</f>
        <v>4.3388178267139947</v>
      </c>
      <c r="Y7" s="124">
        <f>IF(RES_hhdet_tes!Y7=0,"",RES_hhdet_tes!Y7/RES_hhdet_fec!Y7)</f>
        <v>4.4092346447793656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1.9246046147423326</v>
      </c>
      <c r="C8" s="111">
        <f>IF(RES_hhdet_tes!C8=0,"",RES_hhdet_tes!C8/RES_hhdet_fec!C8)</f>
        <v>1.9882942010352604</v>
      </c>
      <c r="D8" s="111">
        <f>IF(RES_hhdet_tes!D8=0,"",RES_hhdet_tes!D8/RES_hhdet_fec!D8)</f>
        <v>2.0634708093727165</v>
      </c>
      <c r="E8" s="111">
        <f>IF(RES_hhdet_tes!E8=0,"",RES_hhdet_tes!E8/RES_hhdet_fec!E8)</f>
        <v>2.1416223233206928</v>
      </c>
      <c r="F8" s="111">
        <f>IF(RES_hhdet_tes!F8=0,"",RES_hhdet_tes!F8/RES_hhdet_fec!F8)</f>
        <v>2.2734142327748383</v>
      </c>
      <c r="G8" s="111">
        <f>IF(RES_hhdet_tes!G8=0,"",RES_hhdet_tes!G8/RES_hhdet_fec!G8)</f>
        <v>2.4612608488235961</v>
      </c>
      <c r="H8" s="111">
        <f>IF(RES_hhdet_tes!H8=0,"",RES_hhdet_tes!H8/RES_hhdet_fec!H8)</f>
        <v>2.7138175228559316</v>
      </c>
      <c r="I8" s="111">
        <f>IF(RES_hhdet_tes!I8=0,"",RES_hhdet_tes!I8/RES_hhdet_fec!I8)</f>
        <v>2.8578083401584626</v>
      </c>
      <c r="J8" s="111">
        <f>IF(RES_hhdet_tes!J8=0,"",RES_hhdet_tes!J8/RES_hhdet_fec!J8)</f>
        <v>2.9410013374959556</v>
      </c>
      <c r="K8" s="111">
        <f>IF(RES_hhdet_tes!K8=0,"",RES_hhdet_tes!K8/RES_hhdet_fec!K8)</f>
        <v>3.0412595655393577</v>
      </c>
      <c r="L8" s="111">
        <f>IF(RES_hhdet_tes!L8=0,"",RES_hhdet_tes!L8/RES_hhdet_fec!L8)</f>
        <v>3.1469758581316012</v>
      </c>
      <c r="M8" s="111">
        <f>IF(RES_hhdet_tes!M8=0,"",RES_hhdet_tes!M8/RES_hhdet_fec!M8)</f>
        <v>3.2556750363103681</v>
      </c>
      <c r="N8" s="111">
        <f>IF(RES_hhdet_tes!N8=0,"",RES_hhdet_tes!N8/RES_hhdet_fec!N8)</f>
        <v>3.3693938636802265</v>
      </c>
      <c r="O8" s="111">
        <f>IF(RES_hhdet_tes!O8=0,"",RES_hhdet_tes!O8/RES_hhdet_fec!O8)</f>
        <v>3.4830096730478637</v>
      </c>
      <c r="P8" s="111">
        <f>IF(RES_hhdet_tes!P8=0,"",RES_hhdet_tes!P8/RES_hhdet_fec!P8)</f>
        <v>3.5683084331909098</v>
      </c>
      <c r="Q8" s="111">
        <f>IF(RES_hhdet_tes!Q8=0,"",RES_hhdet_tes!Q8/RES_hhdet_fec!Q8)</f>
        <v>3.6399943830059951</v>
      </c>
      <c r="R8" s="111">
        <f>IF(RES_hhdet_tes!R8=0,"",RES_hhdet_tes!R8/RES_hhdet_fec!R8)</f>
        <v>3.7095062021271357</v>
      </c>
      <c r="S8" s="111">
        <f>IF(RES_hhdet_tes!S8=0,"",RES_hhdet_tes!S8/RES_hhdet_fec!S8)</f>
        <v>3.7879480436362307</v>
      </c>
      <c r="T8" s="111">
        <f>IF(RES_hhdet_tes!T8=0,"",RES_hhdet_tes!T8/RES_hhdet_fec!T8)</f>
        <v>3.886726256553962</v>
      </c>
      <c r="U8" s="111">
        <f>IF(RES_hhdet_tes!U8=0,"",RES_hhdet_tes!U8/RES_hhdet_fec!U8)</f>
        <v>4.0071589002225956</v>
      </c>
      <c r="V8" s="111">
        <f>IF(RES_hhdet_tes!V8=0,"",RES_hhdet_tes!V8/RES_hhdet_fec!V8)</f>
        <v>4.1474208161344022</v>
      </c>
      <c r="W8" s="111">
        <f>IF(RES_hhdet_tes!W8=0,"",RES_hhdet_tes!W8/RES_hhdet_fec!W8)</f>
        <v>4.2725635423219828</v>
      </c>
      <c r="X8" s="111">
        <f>IF(RES_hhdet_tes!X8=0,"",RES_hhdet_tes!X8/RES_hhdet_fec!X8)</f>
        <v>4.3388178267139947</v>
      </c>
      <c r="Y8" s="111">
        <f>IF(RES_hhdet_tes!Y8=0,"",RES_hhdet_tes!Y8/RES_hhdet_fec!Y8)</f>
        <v>4.4092346447793656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0.75304291847854565</v>
      </c>
      <c r="C9" s="124">
        <f>IF(RES_hhdet_tes!C9=0,"",RES_hhdet_tes!C9/RES_hhdet_fec!C9)</f>
        <v>0.75959965735152235</v>
      </c>
      <c r="D9" s="124">
        <f>IF(RES_hhdet_tes!D9=0,"",RES_hhdet_tes!D9/RES_hhdet_fec!D9)</f>
        <v>0.76586438162376103</v>
      </c>
      <c r="E9" s="124">
        <f>IF(RES_hhdet_tes!E9=0,"",RES_hhdet_tes!E9/RES_hhdet_fec!E9)</f>
        <v>0.77889710385196687</v>
      </c>
      <c r="F9" s="124">
        <f>IF(RES_hhdet_tes!F9=0,"",RES_hhdet_tes!F9/RES_hhdet_fec!F9)</f>
        <v>0.77958224598967452</v>
      </c>
      <c r="G9" s="124">
        <f>IF(RES_hhdet_tes!G9=0,"",RES_hhdet_tes!G9/RES_hhdet_fec!G9)</f>
        <v>0.79196894267065621</v>
      </c>
      <c r="H9" s="124">
        <f>IF(RES_hhdet_tes!H9=0,"",RES_hhdet_tes!H9/RES_hhdet_fec!H9)</f>
        <v>0.80395943913955548</v>
      </c>
      <c r="I9" s="124">
        <f>IF(RES_hhdet_tes!I9=0,"",RES_hhdet_tes!I9/RES_hhdet_fec!I9)</f>
        <v>0.81203044481982822</v>
      </c>
      <c r="J9" s="124">
        <f>IF(RES_hhdet_tes!J9=0,"",RES_hhdet_tes!J9/RES_hhdet_fec!J9)</f>
        <v>0.81664954406755741</v>
      </c>
      <c r="K9" s="124">
        <f>IF(RES_hhdet_tes!K9=0,"",RES_hhdet_tes!K9/RES_hhdet_fec!K9)</f>
        <v>0.82357016030827213</v>
      </c>
      <c r="L9" s="124">
        <f>IF(RES_hhdet_tes!L9=0,"",RES_hhdet_tes!L9/RES_hhdet_fec!L9)</f>
        <v>0.82494555255697755</v>
      </c>
      <c r="M9" s="124">
        <f>IF(RES_hhdet_tes!M9=0,"",RES_hhdet_tes!M9/RES_hhdet_fec!M9)</f>
        <v>0.82884646769691972</v>
      </c>
      <c r="N9" s="124">
        <f>IF(RES_hhdet_tes!N9=0,"",RES_hhdet_tes!N9/RES_hhdet_fec!N9)</f>
        <v>0.83409544040995987</v>
      </c>
      <c r="O9" s="124">
        <f>IF(RES_hhdet_tes!O9=0,"",RES_hhdet_tes!O9/RES_hhdet_fec!O9)</f>
        <v>0.8375134690978947</v>
      </c>
      <c r="P9" s="124">
        <f>IF(RES_hhdet_tes!P9=0,"",RES_hhdet_tes!P9/RES_hhdet_fec!P9)</f>
        <v>0.84715911376504749</v>
      </c>
      <c r="Q9" s="124">
        <f>IF(RES_hhdet_tes!Q9=0,"",RES_hhdet_tes!Q9/RES_hhdet_fec!Q9)</f>
        <v>0.8576361907088218</v>
      </c>
      <c r="R9" s="124">
        <f>IF(RES_hhdet_tes!R9=0,"",RES_hhdet_tes!R9/RES_hhdet_fec!R9)</f>
        <v>0.86270994671671164</v>
      </c>
      <c r="S9" s="124">
        <f>IF(RES_hhdet_tes!S9=0,"",RES_hhdet_tes!S9/RES_hhdet_fec!S9)</f>
        <v>0.87147682469442633</v>
      </c>
      <c r="T9" s="124">
        <f>IF(RES_hhdet_tes!T9=0,"",RES_hhdet_tes!T9/RES_hhdet_fec!T9)</f>
        <v>0.88316300660777169</v>
      </c>
      <c r="U9" s="124">
        <f>IF(RES_hhdet_tes!U9=0,"",RES_hhdet_tes!U9/RES_hhdet_fec!U9)</f>
        <v>0.89116627369016521</v>
      </c>
      <c r="V9" s="124">
        <f>IF(RES_hhdet_tes!V9=0,"",RES_hhdet_tes!V9/RES_hhdet_fec!V9)</f>
        <v>0.90048101617475496</v>
      </c>
      <c r="W9" s="124">
        <f>IF(RES_hhdet_tes!W9=0,"",RES_hhdet_tes!W9/RES_hhdet_fec!W9)</f>
        <v>0.90378815954371794</v>
      </c>
      <c r="X9" s="124">
        <f>IF(RES_hhdet_tes!X9=0,"",RES_hhdet_tes!X9/RES_hhdet_fec!X9)</f>
        <v>0.91178658948982916</v>
      </c>
      <c r="Y9" s="124">
        <f>IF(RES_hhdet_tes!Y9=0,"",RES_hhdet_tes!Y9/RES_hhdet_fec!Y9)</f>
        <v>0.92391110873958193</v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0.67079800599338502</v>
      </c>
      <c r="C11" s="111">
        <f>IF(RES_hhdet_tes!C11=0,"",RES_hhdet_tes!C11/RES_hhdet_fec!C11)</f>
        <v>0.67286341949673911</v>
      </c>
      <c r="D11" s="111">
        <f>IF(RES_hhdet_tes!D11=0,"",RES_hhdet_tes!D11/RES_hhdet_fec!D11)</f>
        <v>0.67434947881581597</v>
      </c>
      <c r="E11" s="111">
        <f>IF(RES_hhdet_tes!E11=0,"",RES_hhdet_tes!E11/RES_hhdet_fec!E11)</f>
        <v>0.67790649489707577</v>
      </c>
      <c r="F11" s="111">
        <f>IF(RES_hhdet_tes!F11=0,"",RES_hhdet_tes!F11/RES_hhdet_fec!F11)</f>
        <v>0.68309002975948718</v>
      </c>
      <c r="G11" s="111">
        <f>IF(RES_hhdet_tes!G11=0,"",RES_hhdet_tes!G11/RES_hhdet_fec!G11)</f>
        <v>0.68949728197358873</v>
      </c>
      <c r="H11" s="111">
        <f>IF(RES_hhdet_tes!H11=0,"",RES_hhdet_tes!H11/RES_hhdet_fec!H11)</f>
        <v>0.69784100597759657</v>
      </c>
      <c r="I11" s="111">
        <f>IF(RES_hhdet_tes!I11=0,"",RES_hhdet_tes!I11/RES_hhdet_fec!I11)</f>
        <v>0.70226311579330669</v>
      </c>
      <c r="J11" s="111">
        <f>IF(RES_hhdet_tes!J11=0,"",RES_hhdet_tes!J11/RES_hhdet_fec!J11)</f>
        <v>0.70364468141573866</v>
      </c>
      <c r="K11" s="111">
        <f>IF(RES_hhdet_tes!K11=0,"",RES_hhdet_tes!K11/RES_hhdet_fec!K11)</f>
        <v>0.70618900516108096</v>
      </c>
      <c r="L11" s="111">
        <f>IF(RES_hhdet_tes!L11=0,"",RES_hhdet_tes!L11/RES_hhdet_fec!L11)</f>
        <v>0.70869966495129999</v>
      </c>
      <c r="M11" s="111">
        <f>IF(RES_hhdet_tes!M11=0,"",RES_hhdet_tes!M11/RES_hhdet_fec!M11)</f>
        <v>0.71245067505423054</v>
      </c>
      <c r="N11" s="111">
        <f>IF(RES_hhdet_tes!N11=0,"",RES_hhdet_tes!N11/RES_hhdet_fec!N11)</f>
        <v>0.71680106424540124</v>
      </c>
      <c r="O11" s="111">
        <f>IF(RES_hhdet_tes!O11=0,"",RES_hhdet_tes!O11/RES_hhdet_fec!O11)</f>
        <v>0.72176743071329741</v>
      </c>
      <c r="P11" s="111">
        <f>IF(RES_hhdet_tes!P11=0,"",RES_hhdet_tes!P11/RES_hhdet_fec!P11)</f>
        <v>0.73112896799622706</v>
      </c>
      <c r="Q11" s="111">
        <f>IF(RES_hhdet_tes!Q11=0,"",RES_hhdet_tes!Q11/RES_hhdet_fec!Q11)</f>
        <v>0.74417586302284944</v>
      </c>
      <c r="R11" s="111">
        <f>IF(RES_hhdet_tes!R11=0,"",RES_hhdet_tes!R11/RES_hhdet_fec!R11)</f>
        <v>0.75651651571178513</v>
      </c>
      <c r="S11" s="111">
        <f>IF(RES_hhdet_tes!S11=0,"",RES_hhdet_tes!S11/RES_hhdet_fec!S11)</f>
        <v>0.77342848847290968</v>
      </c>
      <c r="T11" s="111">
        <f>IF(RES_hhdet_tes!T11=0,"",RES_hhdet_tes!T11/RES_hhdet_fec!T11)</f>
        <v>0.79328707544199228</v>
      </c>
      <c r="U11" s="111">
        <f>IF(RES_hhdet_tes!U11=0,"",RES_hhdet_tes!U11/RES_hhdet_fec!U11)</f>
        <v>0.80701046215241712</v>
      </c>
      <c r="V11" s="111">
        <f>IF(RES_hhdet_tes!V11=0,"",RES_hhdet_tes!V11/RES_hhdet_fec!V11)</f>
        <v>0.81682620486424218</v>
      </c>
      <c r="W11" s="111">
        <f>IF(RES_hhdet_tes!W11=0,"",RES_hhdet_tes!W11/RES_hhdet_fec!W11)</f>
        <v>0.82558957030585545</v>
      </c>
      <c r="X11" s="111">
        <f>IF(RES_hhdet_tes!X11=0,"",RES_hhdet_tes!X11/RES_hhdet_fec!X11)</f>
        <v>0.83596999276447737</v>
      </c>
      <c r="Y11" s="111">
        <f>IF(RES_hhdet_tes!Y11=0,"",RES_hhdet_tes!Y11/RES_hhdet_fec!Y11)</f>
        <v>0.84407110499698113</v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0.82349162089759742</v>
      </c>
      <c r="C12" s="111">
        <f>IF(RES_hhdet_tes!C12=0,"",RES_hhdet_tes!C12/RES_hhdet_fec!C12)</f>
        <v>0.83380595892584419</v>
      </c>
      <c r="D12" s="111">
        <f>IF(RES_hhdet_tes!D12=0,"",RES_hhdet_tes!D12/RES_hhdet_fec!D12)</f>
        <v>0.83169609310515391</v>
      </c>
      <c r="E12" s="111">
        <f>IF(RES_hhdet_tes!E12=0,"",RES_hhdet_tes!E12/RES_hhdet_fec!E12)</f>
        <v>0.83526828135326348</v>
      </c>
      <c r="F12" s="111">
        <f>IF(RES_hhdet_tes!F12=0,"",RES_hhdet_tes!F12/RES_hhdet_fec!F12)</f>
        <v>0.8306053356894787</v>
      </c>
      <c r="G12" s="111">
        <f>IF(RES_hhdet_tes!G12=0,"",RES_hhdet_tes!G12/RES_hhdet_fec!G12)</f>
        <v>0.83557854236926243</v>
      </c>
      <c r="H12" s="111">
        <f>IF(RES_hhdet_tes!H12=0,"",RES_hhdet_tes!H12/RES_hhdet_fec!H12)</f>
        <v>0.84021077442311254</v>
      </c>
      <c r="I12" s="111">
        <f>IF(RES_hhdet_tes!I12=0,"",RES_hhdet_tes!I12/RES_hhdet_fec!I12)</f>
        <v>0.82674896291890421</v>
      </c>
      <c r="J12" s="111">
        <f>IF(RES_hhdet_tes!J12=0,"",RES_hhdet_tes!J12/RES_hhdet_fec!J12)</f>
        <v>0.84279906113628311</v>
      </c>
      <c r="K12" s="111">
        <f>IF(RES_hhdet_tes!K12=0,"",RES_hhdet_tes!K12/RES_hhdet_fec!K12)</f>
        <v>0.84300866363024218</v>
      </c>
      <c r="L12" s="111">
        <f>IF(RES_hhdet_tes!L12=0,"",RES_hhdet_tes!L12/RES_hhdet_fec!L12)</f>
        <v>0.84518732609645575</v>
      </c>
      <c r="M12" s="111">
        <f>IF(RES_hhdet_tes!M12=0,"",RES_hhdet_tes!M12/RES_hhdet_fec!M12)</f>
        <v>0.84254271864008778</v>
      </c>
      <c r="N12" s="111">
        <f>IF(RES_hhdet_tes!N12=0,"",RES_hhdet_tes!N12/RES_hhdet_fec!N12)</f>
        <v>0.84392526603001139</v>
      </c>
      <c r="O12" s="111">
        <f>IF(RES_hhdet_tes!O12=0,"",RES_hhdet_tes!O12/RES_hhdet_fec!O12)</f>
        <v>0.8400456165463458</v>
      </c>
      <c r="P12" s="111">
        <f>IF(RES_hhdet_tes!P12=0,"",RES_hhdet_tes!P12/RES_hhdet_fec!P12)</f>
        <v>0.86685862261846924</v>
      </c>
      <c r="Q12" s="111">
        <f>IF(RES_hhdet_tes!Q12=0,"",RES_hhdet_tes!Q12/RES_hhdet_fec!Q12)</f>
        <v>0.87106394077091331</v>
      </c>
      <c r="R12" s="111">
        <f>IF(RES_hhdet_tes!R12=0,"",RES_hhdet_tes!R12/RES_hhdet_fec!R12)</f>
        <v>0.88368486316405859</v>
      </c>
      <c r="S12" s="111">
        <f>IF(RES_hhdet_tes!S12=0,"",RES_hhdet_tes!S12/RES_hhdet_fec!S12)</f>
        <v>0.88363030953318211</v>
      </c>
      <c r="T12" s="111">
        <f>IF(RES_hhdet_tes!T12=0,"",RES_hhdet_tes!T12/RES_hhdet_fec!T12)</f>
        <v>0.90357513390952648</v>
      </c>
      <c r="U12" s="111">
        <f>IF(RES_hhdet_tes!U12=0,"",RES_hhdet_tes!U12/RES_hhdet_fec!U12)</f>
        <v>0.9081998672585021</v>
      </c>
      <c r="V12" s="111">
        <f>IF(RES_hhdet_tes!V12=0,"",RES_hhdet_tes!V12/RES_hhdet_fec!V12)</f>
        <v>0.91801467473780785</v>
      </c>
      <c r="W12" s="111">
        <f>IF(RES_hhdet_tes!W12=0,"",RES_hhdet_tes!W12/RES_hhdet_fec!W12)</f>
        <v>0.91160385103694297</v>
      </c>
      <c r="X12" s="111">
        <f>IF(RES_hhdet_tes!X12=0,"",RES_hhdet_tes!X12/RES_hhdet_fec!X12)</f>
        <v>0.92262696049131254</v>
      </c>
      <c r="Y12" s="111">
        <f>IF(RES_hhdet_tes!Y12=0,"",RES_hhdet_tes!Y12/RES_hhdet_fec!Y12)</f>
        <v>0.93238319214919374</v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0.67079800599338502</v>
      </c>
      <c r="C13" s="112">
        <f>IF(RES_hhdet_tes!C13=0,"",RES_hhdet_tes!C13/RES_hhdet_fec!C13)</f>
        <v>0.67561485947126731</v>
      </c>
      <c r="D13" s="112">
        <f>IF(RES_hhdet_tes!D13=0,"",RES_hhdet_tes!D13/RES_hhdet_fec!D13)</f>
        <v>0.67852003586055432</v>
      </c>
      <c r="E13" s="112">
        <f>IF(RES_hhdet_tes!E13=0,"",RES_hhdet_tes!E13/RES_hhdet_fec!E13)</f>
        <v>0.68339198445896965</v>
      </c>
      <c r="F13" s="112">
        <f>IF(RES_hhdet_tes!F13=0,"",RES_hhdet_tes!F13/RES_hhdet_fec!F13)</f>
        <v>0.69123493616493015</v>
      </c>
      <c r="G13" s="112">
        <f>IF(RES_hhdet_tes!G13=0,"",RES_hhdet_tes!G13/RES_hhdet_fec!G13)</f>
        <v>0.69499455523048137</v>
      </c>
      <c r="H13" s="112">
        <f>IF(RES_hhdet_tes!H13=0,"",RES_hhdet_tes!H13/RES_hhdet_fec!H13)</f>
        <v>0.7005539010824049</v>
      </c>
      <c r="I13" s="112">
        <f>IF(RES_hhdet_tes!I13=0,"",RES_hhdet_tes!I13/RES_hhdet_fec!I13)</f>
        <v>0.70197792681197768</v>
      </c>
      <c r="J13" s="112">
        <f>IF(RES_hhdet_tes!J13=0,"",RES_hhdet_tes!J13/RES_hhdet_fec!J13)</f>
        <v>0.70494446457298932</v>
      </c>
      <c r="K13" s="112">
        <f>IF(RES_hhdet_tes!K13=0,"",RES_hhdet_tes!K13/RES_hhdet_fec!K13)</f>
        <v>0.70782601375442711</v>
      </c>
      <c r="L13" s="112">
        <f>IF(RES_hhdet_tes!L13=0,"",RES_hhdet_tes!L13/RES_hhdet_fec!L13)</f>
        <v>0.70981289298576866</v>
      </c>
      <c r="M13" s="112">
        <f>IF(RES_hhdet_tes!M13=0,"",RES_hhdet_tes!M13/RES_hhdet_fec!M13)</f>
        <v>0.71385140623704768</v>
      </c>
      <c r="N13" s="112">
        <f>IF(RES_hhdet_tes!N13=0,"",RES_hhdet_tes!N13/RES_hhdet_fec!N13)</f>
        <v>0.71682687559307523</v>
      </c>
      <c r="O13" s="112">
        <f>IF(RES_hhdet_tes!O13=0,"",RES_hhdet_tes!O13/RES_hhdet_fec!O13)</f>
        <v>0.71906883980823022</v>
      </c>
      <c r="P13" s="112">
        <f>IF(RES_hhdet_tes!P13=0,"",RES_hhdet_tes!P13/RES_hhdet_fec!P13)</f>
        <v>0.73926532082298668</v>
      </c>
      <c r="Q13" s="112">
        <f>IF(RES_hhdet_tes!Q13=0,"",RES_hhdet_tes!Q13/RES_hhdet_fec!Q13)</f>
        <v>0.74290778143451919</v>
      </c>
      <c r="R13" s="112">
        <f>IF(RES_hhdet_tes!R13=0,"",RES_hhdet_tes!R13/RES_hhdet_fec!R13)</f>
        <v>0.76941745944107143</v>
      </c>
      <c r="S13" s="112">
        <f>IF(RES_hhdet_tes!S13=0,"",RES_hhdet_tes!S13/RES_hhdet_fec!S13)</f>
        <v>0.77882244898378827</v>
      </c>
      <c r="T13" s="112">
        <f>IF(RES_hhdet_tes!T13=0,"",RES_hhdet_tes!T13/RES_hhdet_fec!T13)</f>
        <v>0.80072483243226178</v>
      </c>
      <c r="U13" s="112">
        <f>IF(RES_hhdet_tes!U13=0,"",RES_hhdet_tes!U13/RES_hhdet_fec!U13)</f>
        <v>0.81062893772344669</v>
      </c>
      <c r="V13" s="112">
        <f>IF(RES_hhdet_tes!V13=0,"",RES_hhdet_tes!V13/RES_hhdet_fec!V13)</f>
        <v>0.81856848593042897</v>
      </c>
      <c r="W13" s="112">
        <f>IF(RES_hhdet_tes!W13=0,"",RES_hhdet_tes!W13/RES_hhdet_fec!W13)</f>
        <v>0.82326492297376996</v>
      </c>
      <c r="X13" s="112">
        <f>IF(RES_hhdet_tes!X13=0,"",RES_hhdet_tes!X13/RES_hhdet_fec!X13)</f>
        <v>0.83586592191243547</v>
      </c>
      <c r="Y13" s="112">
        <f>IF(RES_hhdet_tes!Y13=0,"",RES_hhdet_tes!Y13/RES_hhdet_fec!Y13)</f>
        <v>0.83927889754474083</v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0.75675009777383062</v>
      </c>
      <c r="C15" s="112">
        <f>IF(RES_hhdet_tes!C15=0,"",RES_hhdet_tes!C15/RES_hhdet_fec!C15)</f>
        <v>0.75898491438107618</v>
      </c>
      <c r="D15" s="112">
        <f>IF(RES_hhdet_tes!D15=0,"",RES_hhdet_tes!D15/RES_hhdet_fec!D15)</f>
        <v>0.76150810253195067</v>
      </c>
      <c r="E15" s="112">
        <f>IF(RES_hhdet_tes!E15=0,"",RES_hhdet_tes!E15/RES_hhdet_fec!E15)</f>
        <v>0.76420545023865638</v>
      </c>
      <c r="F15" s="112">
        <f>IF(RES_hhdet_tes!F15=0,"",RES_hhdet_tes!F15/RES_hhdet_fec!F15)</f>
        <v>0.76905958100226679</v>
      </c>
      <c r="G15" s="112">
        <f>IF(RES_hhdet_tes!G15=0,"",RES_hhdet_tes!G15/RES_hhdet_fec!G15)</f>
        <v>0.77404505365328546</v>
      </c>
      <c r="H15" s="112">
        <f>IF(RES_hhdet_tes!H15=0,"",RES_hhdet_tes!H15/RES_hhdet_fec!H15)</f>
        <v>0.78024404794077762</v>
      </c>
      <c r="I15" s="112">
        <f>IF(RES_hhdet_tes!I15=0,"",RES_hhdet_tes!I15/RES_hhdet_fec!I15)</f>
        <v>0.78323724405872541</v>
      </c>
      <c r="J15" s="112">
        <f>IF(RES_hhdet_tes!J15=0,"",RES_hhdet_tes!J15/RES_hhdet_fec!J15)</f>
        <v>0.78405645321193784</v>
      </c>
      <c r="K15" s="112">
        <f>IF(RES_hhdet_tes!K15=0,"",RES_hhdet_tes!K15/RES_hhdet_fec!K15)</f>
        <v>0.78494574493150715</v>
      </c>
      <c r="L15" s="112">
        <f>IF(RES_hhdet_tes!L15=0,"",RES_hhdet_tes!L15/RES_hhdet_fec!L15)</f>
        <v>0.78658969081432217</v>
      </c>
      <c r="M15" s="112">
        <f>IF(RES_hhdet_tes!M15=0,"",RES_hhdet_tes!M15/RES_hhdet_fec!M15)</f>
        <v>0.78790639681199603</v>
      </c>
      <c r="N15" s="112">
        <f>IF(RES_hhdet_tes!N15=0,"",RES_hhdet_tes!N15/RES_hhdet_fec!N15)</f>
        <v>0.7905897038147689</v>
      </c>
      <c r="O15" s="112">
        <f>IF(RES_hhdet_tes!O15=0,"",RES_hhdet_tes!O15/RES_hhdet_fec!O15)</f>
        <v>0.79271733190004545</v>
      </c>
      <c r="P15" s="112">
        <f>IF(RES_hhdet_tes!P15=0,"",RES_hhdet_tes!P15/RES_hhdet_fec!P15)</f>
        <v>0.79442483258020513</v>
      </c>
      <c r="Q15" s="112">
        <f>IF(RES_hhdet_tes!Q15=0,"",RES_hhdet_tes!Q15/RES_hhdet_fec!Q15)</f>
        <v>0.79716575269156875</v>
      </c>
      <c r="R15" s="112">
        <f>IF(RES_hhdet_tes!R15=0,"",RES_hhdet_tes!R15/RES_hhdet_fec!R15)</f>
        <v>0.80226836530251211</v>
      </c>
      <c r="S15" s="112">
        <f>IF(RES_hhdet_tes!S15=0,"",RES_hhdet_tes!S15/RES_hhdet_fec!S15)</f>
        <v>0.81199523651253414</v>
      </c>
      <c r="T15" s="112">
        <f>IF(RES_hhdet_tes!T15=0,"",RES_hhdet_tes!T15/RES_hhdet_fec!T15)</f>
        <v>0.82548654902032648</v>
      </c>
      <c r="U15" s="112">
        <f>IF(RES_hhdet_tes!U15=0,"",RES_hhdet_tes!U15/RES_hhdet_fec!U15)</f>
        <v>0.83526023923636872</v>
      </c>
      <c r="V15" s="112">
        <f>IF(RES_hhdet_tes!V15=0,"",RES_hhdet_tes!V15/RES_hhdet_fec!V15)</f>
        <v>0.84870612328381811</v>
      </c>
      <c r="W15" s="112">
        <f>IF(RES_hhdet_tes!W15=0,"",RES_hhdet_tes!W15/RES_hhdet_fec!W15)</f>
        <v>0.85252259978808675</v>
      </c>
      <c r="X15" s="112">
        <f>IF(RES_hhdet_tes!X15=0,"",RES_hhdet_tes!X15/RES_hhdet_fec!X15)</f>
        <v>0.86605772014743965</v>
      </c>
      <c r="Y15" s="112">
        <f>IF(RES_hhdet_tes!Y15=0,"",RES_hhdet_tes!Y15/RES_hhdet_fec!Y15)</f>
        <v>0.88150018346636527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0.87688307829013157</v>
      </c>
      <c r="C16" s="113">
        <f>IF(RES_hhdet_tes!C16=0,"",RES_hhdet_tes!C16/RES_hhdet_fec!C16)</f>
        <v>0.88545949926165102</v>
      </c>
      <c r="D16" s="113">
        <f>IF(RES_hhdet_tes!D16=0,"",RES_hhdet_tes!D16/RES_hhdet_fec!D16)</f>
        <v>0.8849501773423667</v>
      </c>
      <c r="E16" s="113">
        <f>IF(RES_hhdet_tes!E16=0,"",RES_hhdet_tes!E16/RES_hhdet_fec!E16)</f>
        <v>0.8884387483314814</v>
      </c>
      <c r="F16" s="113">
        <f>IF(RES_hhdet_tes!F16=0,"",RES_hhdet_tes!F16/RES_hhdet_fec!F16)</f>
        <v>0.88348306904287977</v>
      </c>
      <c r="G16" s="113">
        <f>IF(RES_hhdet_tes!G16=0,"",RES_hhdet_tes!G16/RES_hhdet_fec!G16)</f>
        <v>0.8872229542619825</v>
      </c>
      <c r="H16" s="113">
        <f>IF(RES_hhdet_tes!H16=0,"",RES_hhdet_tes!H16/RES_hhdet_fec!H16)</f>
        <v>0.89007727591511887</v>
      </c>
      <c r="I16" s="113">
        <f>IF(RES_hhdet_tes!I16=0,"",RES_hhdet_tes!I16/RES_hhdet_fec!I16)</f>
        <v>0.8798584820244626</v>
      </c>
      <c r="J16" s="113">
        <f>IF(RES_hhdet_tes!J16=0,"",RES_hhdet_tes!J16/RES_hhdet_fec!J16)</f>
        <v>0.89128561618815227</v>
      </c>
      <c r="K16" s="113">
        <f>IF(RES_hhdet_tes!K16=0,"",RES_hhdet_tes!K16/RES_hhdet_fec!K16)</f>
        <v>0.89077667486080947</v>
      </c>
      <c r="L16" s="113">
        <f>IF(RES_hhdet_tes!L16=0,"",RES_hhdet_tes!L16/RES_hhdet_fec!L16)</f>
        <v>0.89220130408815002</v>
      </c>
      <c r="M16" s="113">
        <f>IF(RES_hhdet_tes!M16=0,"",RES_hhdet_tes!M16/RES_hhdet_fec!M16)</f>
        <v>0.88904091597290902</v>
      </c>
      <c r="N16" s="113">
        <f>IF(RES_hhdet_tes!N16=0,"",RES_hhdet_tes!N16/RES_hhdet_fec!N16)</f>
        <v>0.88993469840887773</v>
      </c>
      <c r="O16" s="113">
        <f>IF(RES_hhdet_tes!O16=0,"",RES_hhdet_tes!O16/RES_hhdet_fec!O16)</f>
        <v>0.88701970888635773</v>
      </c>
      <c r="P16" s="113">
        <f>IF(RES_hhdet_tes!P16=0,"",RES_hhdet_tes!P16/RES_hhdet_fec!P16)</f>
        <v>0.90149881693754397</v>
      </c>
      <c r="Q16" s="113">
        <f>IF(RES_hhdet_tes!Q16=0,"",RES_hhdet_tes!Q16/RES_hhdet_fec!Q16)</f>
        <v>0.90538617335955873</v>
      </c>
      <c r="R16" s="113">
        <f>IF(RES_hhdet_tes!R16=0,"",RES_hhdet_tes!R16/RES_hhdet_fec!R16)</f>
        <v>0.90838938217829279</v>
      </c>
      <c r="S16" s="113">
        <f>IF(RES_hhdet_tes!S16=0,"",RES_hhdet_tes!S16/RES_hhdet_fec!S16)</f>
        <v>0.90797442995769873</v>
      </c>
      <c r="T16" s="113">
        <f>IF(RES_hhdet_tes!T16=0,"",RES_hhdet_tes!T16/RES_hhdet_fec!T16)</f>
        <v>0.91932176969335844</v>
      </c>
      <c r="U16" s="113">
        <f>IF(RES_hhdet_tes!U16=0,"",RES_hhdet_tes!U16/RES_hhdet_fec!U16)</f>
        <v>0.92293279781369797</v>
      </c>
      <c r="V16" s="113">
        <f>IF(RES_hhdet_tes!V16=0,"",RES_hhdet_tes!V16/RES_hhdet_fec!V16)</f>
        <v>0.93195909333948013</v>
      </c>
      <c r="W16" s="113">
        <f>IF(RES_hhdet_tes!W16=0,"",RES_hhdet_tes!W16/RES_hhdet_fec!W16)</f>
        <v>0.92841206773708584</v>
      </c>
      <c r="X16" s="113">
        <f>IF(RES_hhdet_tes!X16=0,"",RES_hhdet_tes!X16/RES_hhdet_fec!X16)</f>
        <v>0.93721637328619567</v>
      </c>
      <c r="Y16" s="113">
        <f>IF(RES_hhdet_tes!Y16=0,"",RES_hhdet_tes!Y16/RES_hhdet_fec!Y16)</f>
        <v>0.94944046209033139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0.75675009777383051</v>
      </c>
      <c r="C17" s="111">
        <f>IF(RES_hhdet_tes!C17=0,"",RES_hhdet_tes!C17/RES_hhdet_fec!C17)</f>
        <v>0.76223158660557844</v>
      </c>
      <c r="D17" s="111">
        <f>IF(RES_hhdet_tes!D17=0,"",RES_hhdet_tes!D17/RES_hhdet_fec!D17)</f>
        <v>0.7666952101426826</v>
      </c>
      <c r="E17" s="111">
        <f>IF(RES_hhdet_tes!E17=0,"",RES_hhdet_tes!E17/RES_hhdet_fec!E17)</f>
        <v>0.77264950335437532</v>
      </c>
      <c r="F17" s="111">
        <f>IF(RES_hhdet_tes!F17=0,"",RES_hhdet_tes!F17/RES_hhdet_fec!F17)</f>
        <v>0.77558671050870942</v>
      </c>
      <c r="G17" s="111">
        <f>IF(RES_hhdet_tes!G17=0,"",RES_hhdet_tes!G17/RES_hhdet_fec!G17)</f>
        <v>0.77899591374715615</v>
      </c>
      <c r="H17" s="111">
        <f>IF(RES_hhdet_tes!H17=0,"",RES_hhdet_tes!H17/RES_hhdet_fec!H17)</f>
        <v>0.78216906449321177</v>
      </c>
      <c r="I17" s="111">
        <f>IF(RES_hhdet_tes!I17=0,"",RES_hhdet_tes!I17/RES_hhdet_fec!I17)</f>
        <v>0.78374295113272818</v>
      </c>
      <c r="J17" s="111">
        <f>IF(RES_hhdet_tes!J17=0,"",RES_hhdet_tes!J17/RES_hhdet_fec!J17)</f>
        <v>0.78468066197264452</v>
      </c>
      <c r="K17" s="111">
        <f>IF(RES_hhdet_tes!K17=0,"",RES_hhdet_tes!K17/RES_hhdet_fec!K17)</f>
        <v>0.78620790948263719</v>
      </c>
      <c r="L17" s="111">
        <f>IF(RES_hhdet_tes!L17=0,"",RES_hhdet_tes!L17/RES_hhdet_fec!L17)</f>
        <v>0.78728159851507706</v>
      </c>
      <c r="M17" s="111">
        <f>IF(RES_hhdet_tes!M17=0,"",RES_hhdet_tes!M17/RES_hhdet_fec!M17)</f>
        <v>0.78925669475943117</v>
      </c>
      <c r="N17" s="111">
        <f>IF(RES_hhdet_tes!N17=0,"",RES_hhdet_tes!N17/RES_hhdet_fec!N17)</f>
        <v>0.79121325005943921</v>
      </c>
      <c r="O17" s="111">
        <f>IF(RES_hhdet_tes!O17=0,"",RES_hhdet_tes!O17/RES_hhdet_fec!O17)</f>
        <v>0.79362120422902938</v>
      </c>
      <c r="P17" s="111">
        <f>IF(RES_hhdet_tes!P17=0,"",RES_hhdet_tes!P17/RES_hhdet_fec!P17)</f>
        <v>0.79775360901444436</v>
      </c>
      <c r="Q17" s="111">
        <f>IF(RES_hhdet_tes!Q17=0,"",RES_hhdet_tes!Q17/RES_hhdet_fec!Q17)</f>
        <v>0.80450188470819306</v>
      </c>
      <c r="R17" s="111">
        <f>IF(RES_hhdet_tes!R17=0,"",RES_hhdet_tes!R17/RES_hhdet_fec!R17)</f>
        <v>0.81246297548087887</v>
      </c>
      <c r="S17" s="111">
        <f>IF(RES_hhdet_tes!S17=0,"",RES_hhdet_tes!S17/RES_hhdet_fec!S17)</f>
        <v>0.82143170783558872</v>
      </c>
      <c r="T17" s="111">
        <f>IF(RES_hhdet_tes!T17=0,"",RES_hhdet_tes!T17/RES_hhdet_fec!T17)</f>
        <v>0.82944590026446707</v>
      </c>
      <c r="U17" s="111">
        <f>IF(RES_hhdet_tes!U17=0,"",RES_hhdet_tes!U17/RES_hhdet_fec!U17)</f>
        <v>0.83747203963618921</v>
      </c>
      <c r="V17" s="111">
        <f>IF(RES_hhdet_tes!V17=0,"",RES_hhdet_tes!V17/RES_hhdet_fec!V17)</f>
        <v>0.84343135352431919</v>
      </c>
      <c r="W17" s="111">
        <f>IF(RES_hhdet_tes!W17=0,"",RES_hhdet_tes!W17/RES_hhdet_fec!W17)</f>
        <v>0.85220244257867561</v>
      </c>
      <c r="X17" s="111">
        <f>IF(RES_hhdet_tes!X17=0,"",RES_hhdet_tes!X17/RES_hhdet_fec!X17)</f>
        <v>0.86225208828644784</v>
      </c>
      <c r="Y17" s="111">
        <f>IF(RES_hhdet_tes!Y17=0,"",RES_hhdet_tes!Y17/RES_hhdet_fec!Y17)</f>
        <v>0.87479310832384294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0.76093267485700844</v>
      </c>
      <c r="C19" s="124">
        <f>IF(RES_hhdet_tes!C19=0,"",RES_hhdet_tes!C19/RES_hhdet_fec!C19)</f>
        <v>0.76245869552311463</v>
      </c>
      <c r="D19" s="124">
        <f>IF(RES_hhdet_tes!D19=0,"",RES_hhdet_tes!D19/RES_hhdet_fec!D19)</f>
        <v>0.76410281716469175</v>
      </c>
      <c r="E19" s="124">
        <f>IF(RES_hhdet_tes!E19=0,"",RES_hhdet_tes!E19/RES_hhdet_fec!E19)</f>
        <v>0.76648454548928646</v>
      </c>
      <c r="F19" s="124">
        <f>IF(RES_hhdet_tes!F19=0,"",RES_hhdet_tes!F19/RES_hhdet_fec!F19)</f>
        <v>0.76934874753568372</v>
      </c>
      <c r="G19" s="124">
        <f>IF(RES_hhdet_tes!G19=0,"",RES_hhdet_tes!G19/RES_hhdet_fec!G19)</f>
        <v>0.77258213710412038</v>
      </c>
      <c r="H19" s="124">
        <f>IF(RES_hhdet_tes!H19=0,"",RES_hhdet_tes!H19/RES_hhdet_fec!H19)</f>
        <v>0.77640924009388868</v>
      </c>
      <c r="I19" s="124">
        <f>IF(RES_hhdet_tes!I19=0,"",RES_hhdet_tes!I19/RES_hhdet_fec!I19)</f>
        <v>0.77837701427901473</v>
      </c>
      <c r="J19" s="124">
        <f>IF(RES_hhdet_tes!J19=0,"",RES_hhdet_tes!J19/RES_hhdet_fec!J19)</f>
        <v>0.77935465371626367</v>
      </c>
      <c r="K19" s="124">
        <f>IF(RES_hhdet_tes!K19=0,"",RES_hhdet_tes!K19/RES_hhdet_fec!K19)</f>
        <v>0.7807348685694393</v>
      </c>
      <c r="L19" s="124">
        <f>IF(RES_hhdet_tes!L19=0,"",RES_hhdet_tes!L19/RES_hhdet_fec!L19)</f>
        <v>0.78211736837527601</v>
      </c>
      <c r="M19" s="124">
        <f>IF(RES_hhdet_tes!M19=0,"",RES_hhdet_tes!M19/RES_hhdet_fec!M19)</f>
        <v>0.78371396297046514</v>
      </c>
      <c r="N19" s="124">
        <f>IF(RES_hhdet_tes!N19=0,"",RES_hhdet_tes!N19/RES_hhdet_fec!N19)</f>
        <v>0.78551186588419331</v>
      </c>
      <c r="O19" s="124">
        <f>IF(RES_hhdet_tes!O19=0,"",RES_hhdet_tes!O19/RES_hhdet_fec!O19)</f>
        <v>0.7871913983365606</v>
      </c>
      <c r="P19" s="124">
        <f>IF(RES_hhdet_tes!P19=0,"",RES_hhdet_tes!P19/RES_hhdet_fec!P19)</f>
        <v>0.78936478631142126</v>
      </c>
      <c r="Q19" s="124">
        <f>IF(RES_hhdet_tes!Q19=0,"",RES_hhdet_tes!Q19/RES_hhdet_fec!Q19)</f>
        <v>0.79301712944498737</v>
      </c>
      <c r="R19" s="124">
        <f>IF(RES_hhdet_tes!R19=0,"",RES_hhdet_tes!R19/RES_hhdet_fec!R19)</f>
        <v>0.79838022940198461</v>
      </c>
      <c r="S19" s="124">
        <f>IF(RES_hhdet_tes!S19=0,"",RES_hhdet_tes!S19/RES_hhdet_fec!S19)</f>
        <v>0.80629040867076318</v>
      </c>
      <c r="T19" s="124">
        <f>IF(RES_hhdet_tes!T19=0,"",RES_hhdet_tes!T19/RES_hhdet_fec!T19)</f>
        <v>0.81562332221226908</v>
      </c>
      <c r="U19" s="124">
        <f>IF(RES_hhdet_tes!U19=0,"",RES_hhdet_tes!U19/RES_hhdet_fec!U19)</f>
        <v>0.82422293590378459</v>
      </c>
      <c r="V19" s="124">
        <f>IF(RES_hhdet_tes!V19=0,"",RES_hhdet_tes!V19/RES_hhdet_fec!V19)</f>
        <v>0.83266775635311807</v>
      </c>
      <c r="W19" s="124">
        <f>IF(RES_hhdet_tes!W19=0,"",RES_hhdet_tes!W19/RES_hhdet_fec!W19)</f>
        <v>0.84381533773637207</v>
      </c>
      <c r="X19" s="124">
        <f>IF(RES_hhdet_tes!X19=0,"",RES_hhdet_tes!X19/RES_hhdet_fec!X19)</f>
        <v>0.85866126197664927</v>
      </c>
      <c r="Y19" s="124">
        <f>IF(RES_hhdet_tes!Y19=0,"",RES_hhdet_tes!Y19/RES_hhdet_fec!Y19)</f>
        <v>0.87480822137318781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0.76093267485700844</v>
      </c>
      <c r="C22" s="45">
        <f>IF(RES_hhdet_tes!C22=0,"",RES_hhdet_tes!C22/RES_hhdet_fec!C22)</f>
        <v>0.76245869552311463</v>
      </c>
      <c r="D22" s="45">
        <f>IF(RES_hhdet_tes!D22=0,"",RES_hhdet_tes!D22/RES_hhdet_fec!D22)</f>
        <v>0.76410281716469175</v>
      </c>
      <c r="E22" s="45">
        <f>IF(RES_hhdet_tes!E22=0,"",RES_hhdet_tes!E22/RES_hhdet_fec!E22)</f>
        <v>0.76648454548928646</v>
      </c>
      <c r="F22" s="45">
        <f>IF(RES_hhdet_tes!F22=0,"",RES_hhdet_tes!F22/RES_hhdet_fec!F22)</f>
        <v>0.76934874753568372</v>
      </c>
      <c r="G22" s="45">
        <f>IF(RES_hhdet_tes!G22=0,"",RES_hhdet_tes!G22/RES_hhdet_fec!G22)</f>
        <v>0.77258213710412038</v>
      </c>
      <c r="H22" s="45">
        <f>IF(RES_hhdet_tes!H22=0,"",RES_hhdet_tes!H22/RES_hhdet_fec!H22)</f>
        <v>0.77640924009388868</v>
      </c>
      <c r="I22" s="45">
        <f>IF(RES_hhdet_tes!I22=0,"",RES_hhdet_tes!I22/RES_hhdet_fec!I22)</f>
        <v>0.77837701427901473</v>
      </c>
      <c r="J22" s="45">
        <f>IF(RES_hhdet_tes!J22=0,"",RES_hhdet_tes!J22/RES_hhdet_fec!J22)</f>
        <v>0.77935465371626367</v>
      </c>
      <c r="K22" s="45">
        <f>IF(RES_hhdet_tes!K22=0,"",RES_hhdet_tes!K22/RES_hhdet_fec!K22)</f>
        <v>0.7807348685694393</v>
      </c>
      <c r="L22" s="45">
        <f>IF(RES_hhdet_tes!L22=0,"",RES_hhdet_tes!L22/RES_hhdet_fec!L22)</f>
        <v>0.78211736837527601</v>
      </c>
      <c r="M22" s="45">
        <f>IF(RES_hhdet_tes!M22=0,"",RES_hhdet_tes!M22/RES_hhdet_fec!M22)</f>
        <v>0.78371396297046514</v>
      </c>
      <c r="N22" s="45">
        <f>IF(RES_hhdet_tes!N22=0,"",RES_hhdet_tes!N22/RES_hhdet_fec!N22)</f>
        <v>0.78551186588419331</v>
      </c>
      <c r="O22" s="45">
        <f>IF(RES_hhdet_tes!O22=0,"",RES_hhdet_tes!O22/RES_hhdet_fec!O22)</f>
        <v>0.7871913983365606</v>
      </c>
      <c r="P22" s="45">
        <f>IF(RES_hhdet_tes!P22=0,"",RES_hhdet_tes!P22/RES_hhdet_fec!P22)</f>
        <v>0.78936478631142126</v>
      </c>
      <c r="Q22" s="45">
        <f>IF(RES_hhdet_tes!Q22=0,"",RES_hhdet_tes!Q22/RES_hhdet_fec!Q22)</f>
        <v>0.79301712944498737</v>
      </c>
      <c r="R22" s="45">
        <f>IF(RES_hhdet_tes!R22=0,"",RES_hhdet_tes!R22/RES_hhdet_fec!R22)</f>
        <v>0.79838022940198461</v>
      </c>
      <c r="S22" s="45">
        <f>IF(RES_hhdet_tes!S22=0,"",RES_hhdet_tes!S22/RES_hhdet_fec!S22)</f>
        <v>0.80629040867076318</v>
      </c>
      <c r="T22" s="45">
        <f>IF(RES_hhdet_tes!T22=0,"",RES_hhdet_tes!T22/RES_hhdet_fec!T22)</f>
        <v>0.81562332221226908</v>
      </c>
      <c r="U22" s="45">
        <f>IF(RES_hhdet_tes!U22=0,"",RES_hhdet_tes!U22/RES_hhdet_fec!U22)</f>
        <v>0.82422293590378459</v>
      </c>
      <c r="V22" s="45">
        <f>IF(RES_hhdet_tes!V22=0,"",RES_hhdet_tes!V22/RES_hhdet_fec!V22)</f>
        <v>0.83266775635311807</v>
      </c>
      <c r="W22" s="45">
        <f>IF(RES_hhdet_tes!W22=0,"",RES_hhdet_tes!W22/RES_hhdet_fec!W22)</f>
        <v>0.84381533773637207</v>
      </c>
      <c r="X22" s="45">
        <f>IF(RES_hhdet_tes!X22=0,"",RES_hhdet_tes!X22/RES_hhdet_fec!X22)</f>
        <v>0.85866126197664927</v>
      </c>
      <c r="Y22" s="45">
        <f>IF(RES_hhdet_tes!Y22=0,"",RES_hhdet_tes!Y22/RES_hhdet_fec!Y22)</f>
        <v>0.87480822137318781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0.58110118495023799</v>
      </c>
      <c r="C24" s="119">
        <f>IF(RES_hhdet_tes!C24=0,"",RES_hhdet_tes!C24/RES_hhdet_fec!C24)</f>
        <v>0.58549455262471861</v>
      </c>
      <c r="D24" s="119">
        <f>IF(RES_hhdet_tes!D24=0,"",RES_hhdet_tes!D24/RES_hhdet_fec!D24)</f>
        <v>0.59456380520979291</v>
      </c>
      <c r="E24" s="119">
        <f>IF(RES_hhdet_tes!E24=0,"",RES_hhdet_tes!E24/RES_hhdet_fec!E24)</f>
        <v>0.60623109513985907</v>
      </c>
      <c r="F24" s="119">
        <f>IF(RES_hhdet_tes!F24=0,"",RES_hhdet_tes!F24/RES_hhdet_fec!F24)</f>
        <v>0.60378776404457535</v>
      </c>
      <c r="G24" s="119">
        <f>IF(RES_hhdet_tes!G24=0,"",RES_hhdet_tes!G24/RES_hhdet_fec!G24)</f>
        <v>0.6146594883185873</v>
      </c>
      <c r="H24" s="119">
        <f>IF(RES_hhdet_tes!H24=0,"",RES_hhdet_tes!H24/RES_hhdet_fec!H24)</f>
        <v>0.61964208864595327</v>
      </c>
      <c r="I24" s="119">
        <f>IF(RES_hhdet_tes!I24=0,"",RES_hhdet_tes!I24/RES_hhdet_fec!I24)</f>
        <v>0.64283818329801246</v>
      </c>
      <c r="J24" s="119">
        <f>IF(RES_hhdet_tes!J24=0,"",RES_hhdet_tes!J24/RES_hhdet_fec!J24)</f>
        <v>0.63573810720130974</v>
      </c>
      <c r="K24" s="119">
        <f>IF(RES_hhdet_tes!K24=0,"",RES_hhdet_tes!K24/RES_hhdet_fec!K24)</f>
        <v>0.64528407641671359</v>
      </c>
      <c r="L24" s="119">
        <f>IF(RES_hhdet_tes!L24=0,"",RES_hhdet_tes!L24/RES_hhdet_fec!L24)</f>
        <v>0.65178463905168738</v>
      </c>
      <c r="M24" s="119">
        <f>IF(RES_hhdet_tes!M24=0,"",RES_hhdet_tes!M24/RES_hhdet_fec!M24)</f>
        <v>0.66464003999163568</v>
      </c>
      <c r="N24" s="119">
        <f>IF(RES_hhdet_tes!N24=0,"",RES_hhdet_tes!N24/RES_hhdet_fec!N24)</f>
        <v>0.67624920010547118</v>
      </c>
      <c r="O24" s="119">
        <f>IF(RES_hhdet_tes!O24=0,"",RES_hhdet_tes!O24/RES_hhdet_fec!O24)</f>
        <v>0.67982130283908671</v>
      </c>
      <c r="P24" s="119">
        <f>IF(RES_hhdet_tes!P24=0,"",RES_hhdet_tes!P24/RES_hhdet_fec!P24)</f>
        <v>0.68802837196461675</v>
      </c>
      <c r="Q24" s="119">
        <f>IF(RES_hhdet_tes!Q24=0,"",RES_hhdet_tes!Q24/RES_hhdet_fec!Q24)</f>
        <v>0.69992190163633505</v>
      </c>
      <c r="R24" s="119">
        <f>IF(RES_hhdet_tes!R24=0,"",RES_hhdet_tes!R24/RES_hhdet_fec!R24)</f>
        <v>0.7009812819698632</v>
      </c>
      <c r="S24" s="119">
        <f>IF(RES_hhdet_tes!S24=0,"",RES_hhdet_tes!S24/RES_hhdet_fec!S24)</f>
        <v>0.72303969744713381</v>
      </c>
      <c r="T24" s="119">
        <f>IF(RES_hhdet_tes!T24=0,"",RES_hhdet_tes!T24/RES_hhdet_fec!T24)</f>
        <v>0.72382305412282666</v>
      </c>
      <c r="U24" s="119">
        <f>IF(RES_hhdet_tes!U24=0,"",RES_hhdet_tes!U24/RES_hhdet_fec!U24)</f>
        <v>0.73881667496550385</v>
      </c>
      <c r="V24" s="119">
        <f>IF(RES_hhdet_tes!V24=0,"",RES_hhdet_tes!V24/RES_hhdet_fec!V24)</f>
        <v>0.74746196548098209</v>
      </c>
      <c r="W24" s="119">
        <f>IF(RES_hhdet_tes!W24=0,"",RES_hhdet_tes!W24/RES_hhdet_fec!W24)</f>
        <v>0.75856611113375083</v>
      </c>
      <c r="X24" s="119">
        <f>IF(RES_hhdet_tes!X24=0,"",RES_hhdet_tes!X24/RES_hhdet_fec!X24)</f>
        <v>0.76531339491804062</v>
      </c>
      <c r="Y24" s="119">
        <f>IF(RES_hhdet_tes!Y24=0,"",RES_hhdet_tes!Y24/RES_hhdet_fec!Y24)</f>
        <v>0.7780949368539819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0.5498618325656689</v>
      </c>
      <c r="C25" s="124">
        <f>IF(RES_hhdet_tes!C25=0,"",RES_hhdet_tes!C25/RES_hhdet_fec!C25)</f>
        <v>0.55447809506855639</v>
      </c>
      <c r="D25" s="124">
        <f>IF(RES_hhdet_tes!D25=0,"",RES_hhdet_tes!D25/RES_hhdet_fec!D25)</f>
        <v>0.55912995595465387</v>
      </c>
      <c r="E25" s="124">
        <f>IF(RES_hhdet_tes!E25=0,"",RES_hhdet_tes!E25/RES_hhdet_fec!E25)</f>
        <v>0.56418611138363928</v>
      </c>
      <c r="F25" s="124">
        <f>IF(RES_hhdet_tes!F25=0,"",RES_hhdet_tes!F25/RES_hhdet_fec!F25)</f>
        <v>0.57023648743004041</v>
      </c>
      <c r="G25" s="124">
        <f>IF(RES_hhdet_tes!G25=0,"",RES_hhdet_tes!G25/RES_hhdet_fec!G25)</f>
        <v>0.5766481434204257</v>
      </c>
      <c r="H25" s="124">
        <f>IF(RES_hhdet_tes!H25=0,"",RES_hhdet_tes!H25/RES_hhdet_fec!H25)</f>
        <v>0.58272908502277221</v>
      </c>
      <c r="I25" s="124">
        <f>IF(RES_hhdet_tes!I25=0,"",RES_hhdet_tes!I25/RES_hhdet_fec!I25)</f>
        <v>0.58860285174013149</v>
      </c>
      <c r="J25" s="124">
        <f>IF(RES_hhdet_tes!J25=0,"",RES_hhdet_tes!J25/RES_hhdet_fec!J25)</f>
        <v>0.59555851231746593</v>
      </c>
      <c r="K25" s="124">
        <f>IF(RES_hhdet_tes!K25=0,"",RES_hhdet_tes!K25/RES_hhdet_fec!K25)</f>
        <v>0.60364255745322204</v>
      </c>
      <c r="L25" s="124">
        <f>IF(RES_hhdet_tes!L25=0,"",RES_hhdet_tes!L25/RES_hhdet_fec!L25)</f>
        <v>0.61323639742043523</v>
      </c>
      <c r="M25" s="124">
        <f>IF(RES_hhdet_tes!M25=0,"",RES_hhdet_tes!M25/RES_hhdet_fec!M25)</f>
        <v>0.62282161902625</v>
      </c>
      <c r="N25" s="124">
        <f>IF(RES_hhdet_tes!N25=0,"",RES_hhdet_tes!N25/RES_hhdet_fec!N25)</f>
        <v>0.63408897862759572</v>
      </c>
      <c r="O25" s="124">
        <f>IF(RES_hhdet_tes!O25=0,"",RES_hhdet_tes!O25/RES_hhdet_fec!O25)</f>
        <v>0.64634152861512839</v>
      </c>
      <c r="P25" s="124">
        <f>IF(RES_hhdet_tes!P25=0,"",RES_hhdet_tes!P25/RES_hhdet_fec!P25)</f>
        <v>0.64970174458714713</v>
      </c>
      <c r="Q25" s="124">
        <f>IF(RES_hhdet_tes!Q25=0,"",RES_hhdet_tes!Q25/RES_hhdet_fec!Q25)</f>
        <v>0.65540967893835589</v>
      </c>
      <c r="R25" s="124">
        <f>IF(RES_hhdet_tes!R25=0,"",RES_hhdet_tes!R25/RES_hhdet_fec!R25)</f>
        <v>0.66429327703213759</v>
      </c>
      <c r="S25" s="124">
        <f>IF(RES_hhdet_tes!S25=0,"",RES_hhdet_tes!S25/RES_hhdet_fec!S25)</f>
        <v>0.67468904172668498</v>
      </c>
      <c r="T25" s="124">
        <f>IF(RES_hhdet_tes!T25=0,"",RES_hhdet_tes!T25/RES_hhdet_fec!T25)</f>
        <v>0.68760633044382091</v>
      </c>
      <c r="U25" s="124">
        <f>IF(RES_hhdet_tes!U25=0,"",RES_hhdet_tes!U25/RES_hhdet_fec!U25)</f>
        <v>0.70014577559511149</v>
      </c>
      <c r="V25" s="124">
        <f>IF(RES_hhdet_tes!V25=0,"",RES_hhdet_tes!V25/RES_hhdet_fec!V25)</f>
        <v>0.71178023284107406</v>
      </c>
      <c r="W25" s="124">
        <f>IF(RES_hhdet_tes!W25=0,"",RES_hhdet_tes!W25/RES_hhdet_fec!W25)</f>
        <v>0.71979479850895267</v>
      </c>
      <c r="X25" s="124">
        <f>IF(RES_hhdet_tes!X25=0,"",RES_hhdet_tes!X25/RES_hhdet_fec!X25)</f>
        <v>0.728323613619831</v>
      </c>
      <c r="Y25" s="124">
        <f>IF(RES_hhdet_tes!Y25=0,"",RES_hhdet_tes!Y25/RES_hhdet_fec!Y25)</f>
        <v>0.73471906598458958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0.5439264303305632</v>
      </c>
      <c r="C26" s="111">
        <f>IF(RES_hhdet_tes!C26=0,"",RES_hhdet_tes!C26/RES_hhdet_fec!C26)</f>
        <v>0.54862835836498791</v>
      </c>
      <c r="D26" s="111">
        <f>IF(RES_hhdet_tes!D26=0,"",RES_hhdet_tes!D26/RES_hhdet_fec!D26)</f>
        <v>0.5533890913428875</v>
      </c>
      <c r="E26" s="111">
        <f>IF(RES_hhdet_tes!E26=0,"",RES_hhdet_tes!E26/RES_hhdet_fec!E26)</f>
        <v>0.55859858922501093</v>
      </c>
      <c r="F26" s="111">
        <f>IF(RES_hhdet_tes!F26=0,"",RES_hhdet_tes!F26/RES_hhdet_fec!F26)</f>
        <v>0.56471518889104844</v>
      </c>
      <c r="G26" s="111">
        <f>IF(RES_hhdet_tes!G26=0,"",RES_hhdet_tes!G26/RES_hhdet_fec!G26)</f>
        <v>0.5712131703529133</v>
      </c>
      <c r="H26" s="111">
        <f>IF(RES_hhdet_tes!H26=0,"",RES_hhdet_tes!H26/RES_hhdet_fec!H26)</f>
        <v>0.57743679537988657</v>
      </c>
      <c r="I26" s="111">
        <f>IF(RES_hhdet_tes!I26=0,"",RES_hhdet_tes!I26/RES_hhdet_fec!I26)</f>
        <v>0.58342027221812665</v>
      </c>
      <c r="J26" s="111">
        <f>IF(RES_hhdet_tes!J26=0,"",RES_hhdet_tes!J26/RES_hhdet_fec!J26)</f>
        <v>0.59045151304162846</v>
      </c>
      <c r="K26" s="111">
        <f>IF(RES_hhdet_tes!K26=0,"",RES_hhdet_tes!K26/RES_hhdet_fec!K26)</f>
        <v>0.59863410974791031</v>
      </c>
      <c r="L26" s="111">
        <f>IF(RES_hhdet_tes!L26=0,"",RES_hhdet_tes!L26/RES_hhdet_fec!L26)</f>
        <v>0.60834508803376897</v>
      </c>
      <c r="M26" s="111">
        <f>IF(RES_hhdet_tes!M26=0,"",RES_hhdet_tes!M26/RES_hhdet_fec!M26)</f>
        <v>0.61806224256431275</v>
      </c>
      <c r="N26" s="111">
        <f>IF(RES_hhdet_tes!N26=0,"",RES_hhdet_tes!N26/RES_hhdet_fec!N26)</f>
        <v>0.62942790215809419</v>
      </c>
      <c r="O26" s="111">
        <f>IF(RES_hhdet_tes!O26=0,"",RES_hhdet_tes!O26/RES_hhdet_fec!O26)</f>
        <v>0.64177908551365304</v>
      </c>
      <c r="P26" s="111">
        <f>IF(RES_hhdet_tes!P26=0,"",RES_hhdet_tes!P26/RES_hhdet_fec!P26)</f>
        <v>0.64517367770608192</v>
      </c>
      <c r="Q26" s="111">
        <f>IF(RES_hhdet_tes!Q26=0,"",RES_hhdet_tes!Q26/RES_hhdet_fec!Q26)</f>
        <v>0.65092054090096174</v>
      </c>
      <c r="R26" s="111">
        <f>IF(RES_hhdet_tes!R26=0,"",RES_hhdet_tes!R26/RES_hhdet_fec!R26)</f>
        <v>0.65991350058624687</v>
      </c>
      <c r="S26" s="111">
        <f>IF(RES_hhdet_tes!S26=0,"",RES_hhdet_tes!S26/RES_hhdet_fec!S26)</f>
        <v>0.67041671056973418</v>
      </c>
      <c r="T26" s="111">
        <f>IF(RES_hhdet_tes!T26=0,"",RES_hhdet_tes!T26/RES_hhdet_fec!T26)</f>
        <v>0.68343881148951902</v>
      </c>
      <c r="U26" s="111">
        <f>IF(RES_hhdet_tes!U26=0,"",RES_hhdet_tes!U26/RES_hhdet_fec!U26)</f>
        <v>0.69613070408334399</v>
      </c>
      <c r="V26" s="111">
        <f>IF(RES_hhdet_tes!V26=0,"",RES_hhdet_tes!V26/RES_hhdet_fec!V26)</f>
        <v>0.70786277342491921</v>
      </c>
      <c r="W26" s="111">
        <f>IF(RES_hhdet_tes!W26=0,"",RES_hhdet_tes!W26/RES_hhdet_fec!W26)</f>
        <v>0.71597848212878834</v>
      </c>
      <c r="X26" s="111">
        <f>IF(RES_hhdet_tes!X26=0,"",RES_hhdet_tes!X26/RES_hhdet_fec!X26)</f>
        <v>0.72453977888634225</v>
      </c>
      <c r="Y26" s="111">
        <f>IF(RES_hhdet_tes!Y26=0,"",RES_hhdet_tes!Y26/RES_hhdet_fec!Y26)</f>
        <v>0.73100285877817961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1.9246046147423328</v>
      </c>
      <c r="C28" s="124">
        <f>IF(RES_hhdet_tes!C28=0,"",RES_hhdet_tes!C28/RES_hhdet_fec!C28)</f>
        <v>1.9906899210406916</v>
      </c>
      <c r="D28" s="124">
        <f>IF(RES_hhdet_tes!D28=0,"",RES_hhdet_tes!D28/RES_hhdet_fec!D28)</f>
        <v>2.0713513325129029</v>
      </c>
      <c r="E28" s="124">
        <f>IF(RES_hhdet_tes!E28=0,"",RES_hhdet_tes!E28/RES_hhdet_fec!E28)</f>
        <v>2.1940943014436449</v>
      </c>
      <c r="F28" s="124">
        <f>IF(RES_hhdet_tes!F28=0,"",RES_hhdet_tes!F28/RES_hhdet_fec!F28)</f>
        <v>2.3517488771852504</v>
      </c>
      <c r="G28" s="124">
        <f>IF(RES_hhdet_tes!G28=0,"",RES_hhdet_tes!G28/RES_hhdet_fec!G28)</f>
        <v>2.5273499992312871</v>
      </c>
      <c r="H28" s="124">
        <f>IF(RES_hhdet_tes!H28=0,"",RES_hhdet_tes!H28/RES_hhdet_fec!H28)</f>
        <v>2.7305304853502985</v>
      </c>
      <c r="I28" s="124">
        <f>IF(RES_hhdet_tes!I28=0,"",RES_hhdet_tes!I28/RES_hhdet_fec!I28)</f>
        <v>2.837885165490114</v>
      </c>
      <c r="J28" s="124">
        <f>IF(RES_hhdet_tes!J28=0,"",RES_hhdet_tes!J28/RES_hhdet_fec!J28)</f>
        <v>2.9001118194866402</v>
      </c>
      <c r="K28" s="124">
        <f>IF(RES_hhdet_tes!K28=0,"",RES_hhdet_tes!K28/RES_hhdet_fec!K28)</f>
        <v>2.9817389195477859</v>
      </c>
      <c r="L28" s="124">
        <f>IF(RES_hhdet_tes!L28=0,"",RES_hhdet_tes!L28/RES_hhdet_fec!L28)</f>
        <v>3.0861227576703687</v>
      </c>
      <c r="M28" s="124">
        <f>IF(RES_hhdet_tes!M28=0,"",RES_hhdet_tes!M28/RES_hhdet_fec!M28)</f>
        <v>3.2137833389608637</v>
      </c>
      <c r="N28" s="124">
        <f>IF(RES_hhdet_tes!N28=0,"",RES_hhdet_tes!N28/RES_hhdet_fec!N28)</f>
        <v>3.3609791351836358</v>
      </c>
      <c r="O28" s="124">
        <f>IF(RES_hhdet_tes!O28=0,"",RES_hhdet_tes!O28/RES_hhdet_fec!O28)</f>
        <v>3.5228511499923916</v>
      </c>
      <c r="P28" s="124">
        <f>IF(RES_hhdet_tes!P28=0,"",RES_hhdet_tes!P28/RES_hhdet_fec!P28)</f>
        <v>3.6672668255397376</v>
      </c>
      <c r="Q28" s="124">
        <f>IF(RES_hhdet_tes!Q28=0,"",RES_hhdet_tes!Q28/RES_hhdet_fec!Q28)</f>
        <v>3.7767473448055262</v>
      </c>
      <c r="R28" s="124">
        <f>IF(RES_hhdet_tes!R28=0,"",RES_hhdet_tes!R28/RES_hhdet_fec!R28)</f>
        <v>3.8668349398657513</v>
      </c>
      <c r="S28" s="124">
        <f>IF(RES_hhdet_tes!S28=0,"",RES_hhdet_tes!S28/RES_hhdet_fec!S28)</f>
        <v>3.9661692451049682</v>
      </c>
      <c r="T28" s="124">
        <f>IF(RES_hhdet_tes!T28=0,"",RES_hhdet_tes!T28/RES_hhdet_fec!T28)</f>
        <v>4.0698622165176941</v>
      </c>
      <c r="U28" s="124">
        <f>IF(RES_hhdet_tes!U28=0,"",RES_hhdet_tes!U28/RES_hhdet_fec!U28)</f>
        <v>4.1670713412619795</v>
      </c>
      <c r="V28" s="124">
        <f>IF(RES_hhdet_tes!V28=0,"",RES_hhdet_tes!V28/RES_hhdet_fec!V28)</f>
        <v>4.245795816586055</v>
      </c>
      <c r="W28" s="124">
        <f>IF(RES_hhdet_tes!W28=0,"",RES_hhdet_tes!W28/RES_hhdet_fec!W28)</f>
        <v>4.2964823754281287</v>
      </c>
      <c r="X28" s="124">
        <f>IF(RES_hhdet_tes!X28=0,"",RES_hhdet_tes!X28/RES_hhdet_fec!X28)</f>
        <v>4.3237579350066646</v>
      </c>
      <c r="Y28" s="124">
        <f>IF(RES_hhdet_tes!Y28=0,"",RES_hhdet_tes!Y28/RES_hhdet_fec!Y28)</f>
        <v>4.3461893076798965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1.9246046147423328</v>
      </c>
      <c r="C29" s="111">
        <f>IF(RES_hhdet_tes!C29=0,"",RES_hhdet_tes!C29/RES_hhdet_fec!C29)</f>
        <v>1.9906899210406916</v>
      </c>
      <c r="D29" s="111">
        <f>IF(RES_hhdet_tes!D29=0,"",RES_hhdet_tes!D29/RES_hhdet_fec!D29)</f>
        <v>2.0713513325129029</v>
      </c>
      <c r="E29" s="111">
        <f>IF(RES_hhdet_tes!E29=0,"",RES_hhdet_tes!E29/RES_hhdet_fec!E29)</f>
        <v>2.1940943014436449</v>
      </c>
      <c r="F29" s="111">
        <f>IF(RES_hhdet_tes!F29=0,"",RES_hhdet_tes!F29/RES_hhdet_fec!F29)</f>
        <v>2.3517488771852504</v>
      </c>
      <c r="G29" s="111">
        <f>IF(RES_hhdet_tes!G29=0,"",RES_hhdet_tes!G29/RES_hhdet_fec!G29)</f>
        <v>2.5273499992312871</v>
      </c>
      <c r="H29" s="111">
        <f>IF(RES_hhdet_tes!H29=0,"",RES_hhdet_tes!H29/RES_hhdet_fec!H29)</f>
        <v>2.7305304853502985</v>
      </c>
      <c r="I29" s="111">
        <f>IF(RES_hhdet_tes!I29=0,"",RES_hhdet_tes!I29/RES_hhdet_fec!I29)</f>
        <v>2.837885165490114</v>
      </c>
      <c r="J29" s="111">
        <f>IF(RES_hhdet_tes!J29=0,"",RES_hhdet_tes!J29/RES_hhdet_fec!J29)</f>
        <v>2.9001118194866402</v>
      </c>
      <c r="K29" s="111">
        <f>IF(RES_hhdet_tes!K29=0,"",RES_hhdet_tes!K29/RES_hhdet_fec!K29)</f>
        <v>2.9817389195477859</v>
      </c>
      <c r="L29" s="111">
        <f>IF(RES_hhdet_tes!L29=0,"",RES_hhdet_tes!L29/RES_hhdet_fec!L29)</f>
        <v>3.0861227576703687</v>
      </c>
      <c r="M29" s="111">
        <f>IF(RES_hhdet_tes!M29=0,"",RES_hhdet_tes!M29/RES_hhdet_fec!M29)</f>
        <v>3.2137833389608637</v>
      </c>
      <c r="N29" s="111">
        <f>IF(RES_hhdet_tes!N29=0,"",RES_hhdet_tes!N29/RES_hhdet_fec!N29)</f>
        <v>3.3609791351836358</v>
      </c>
      <c r="O29" s="111">
        <f>IF(RES_hhdet_tes!O29=0,"",RES_hhdet_tes!O29/RES_hhdet_fec!O29)</f>
        <v>3.5228511499923916</v>
      </c>
      <c r="P29" s="111">
        <f>IF(RES_hhdet_tes!P29=0,"",RES_hhdet_tes!P29/RES_hhdet_fec!P29)</f>
        <v>3.6672668255397376</v>
      </c>
      <c r="Q29" s="111">
        <f>IF(RES_hhdet_tes!Q29=0,"",RES_hhdet_tes!Q29/RES_hhdet_fec!Q29)</f>
        <v>3.7767473448055262</v>
      </c>
      <c r="R29" s="111">
        <f>IF(RES_hhdet_tes!R29=0,"",RES_hhdet_tes!R29/RES_hhdet_fec!R29)</f>
        <v>3.8668349398657513</v>
      </c>
      <c r="S29" s="111">
        <f>IF(RES_hhdet_tes!S29=0,"",RES_hhdet_tes!S29/RES_hhdet_fec!S29)</f>
        <v>3.9661692451049682</v>
      </c>
      <c r="T29" s="111">
        <f>IF(RES_hhdet_tes!T29=0,"",RES_hhdet_tes!T29/RES_hhdet_fec!T29)</f>
        <v>4.0698622165176941</v>
      </c>
      <c r="U29" s="111">
        <f>IF(RES_hhdet_tes!U29=0,"",RES_hhdet_tes!U29/RES_hhdet_fec!U29)</f>
        <v>4.1670713412619795</v>
      </c>
      <c r="V29" s="111">
        <f>IF(RES_hhdet_tes!V29=0,"",RES_hhdet_tes!V29/RES_hhdet_fec!V29)</f>
        <v>4.245795816586055</v>
      </c>
      <c r="W29" s="111">
        <f>IF(RES_hhdet_tes!W29=0,"",RES_hhdet_tes!W29/RES_hhdet_fec!W29)</f>
        <v>4.2964823754281287</v>
      </c>
      <c r="X29" s="111">
        <f>IF(RES_hhdet_tes!X29=0,"",RES_hhdet_tes!X29/RES_hhdet_fec!X29)</f>
        <v>4.3237579350066646</v>
      </c>
      <c r="Y29" s="111">
        <f>IF(RES_hhdet_tes!Y29=0,"",RES_hhdet_tes!Y29/RES_hhdet_fec!Y29)</f>
        <v>4.3461893076798965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0.75304269706294458</v>
      </c>
      <c r="C30" s="124">
        <f>IF(RES_hhdet_tes!C30=0,"",RES_hhdet_tes!C30/RES_hhdet_fec!C30)</f>
        <v>0.7613657686445795</v>
      </c>
      <c r="D30" s="124">
        <f>IF(RES_hhdet_tes!D30=0,"",RES_hhdet_tes!D30/RES_hhdet_fec!D30)</f>
        <v>0.76969418676609658</v>
      </c>
      <c r="E30" s="124">
        <f>IF(RES_hhdet_tes!E30=0,"",RES_hhdet_tes!E30/RES_hhdet_fec!E30)</f>
        <v>0.78298003809743932</v>
      </c>
      <c r="F30" s="124">
        <f>IF(RES_hhdet_tes!F30=0,"",RES_hhdet_tes!F30/RES_hhdet_fec!F30)</f>
        <v>0.78305183735843287</v>
      </c>
      <c r="G30" s="124">
        <f>IF(RES_hhdet_tes!G30=0,"",RES_hhdet_tes!G30/RES_hhdet_fec!G30)</f>
        <v>0.79438900122459033</v>
      </c>
      <c r="H30" s="124">
        <f>IF(RES_hhdet_tes!H30=0,"",RES_hhdet_tes!H30/RES_hhdet_fec!H30)</f>
        <v>0.80409228841622737</v>
      </c>
      <c r="I30" s="124">
        <f>IF(RES_hhdet_tes!I30=0,"",RES_hhdet_tes!I30/RES_hhdet_fec!I30)</f>
        <v>0.81051387021930865</v>
      </c>
      <c r="J30" s="124">
        <f>IF(RES_hhdet_tes!J30=0,"",RES_hhdet_tes!J30/RES_hhdet_fec!J30)</f>
        <v>0.81486553629186864</v>
      </c>
      <c r="K30" s="124">
        <f>IF(RES_hhdet_tes!K30=0,"",RES_hhdet_tes!K30/RES_hhdet_fec!K30)</f>
        <v>0.82168745196975623</v>
      </c>
      <c r="L30" s="124">
        <f>IF(RES_hhdet_tes!L30=0,"",RES_hhdet_tes!L30/RES_hhdet_fec!L30)</f>
        <v>0.82352599552140837</v>
      </c>
      <c r="M30" s="124">
        <f>IF(RES_hhdet_tes!M30=0,"",RES_hhdet_tes!M30/RES_hhdet_fec!M30)</f>
        <v>0.82804961426169044</v>
      </c>
      <c r="N30" s="124">
        <f>IF(RES_hhdet_tes!N30=0,"",RES_hhdet_tes!N30/RES_hhdet_fec!N30)</f>
        <v>0.83415055417956663</v>
      </c>
      <c r="O30" s="124">
        <f>IF(RES_hhdet_tes!O30=0,"",RES_hhdet_tes!O30/RES_hhdet_fec!O30)</f>
        <v>0.84029110870389012</v>
      </c>
      <c r="P30" s="124">
        <f>IF(RES_hhdet_tes!P30=0,"",RES_hhdet_tes!P30/RES_hhdet_fec!P30)</f>
        <v>0.85033212089990939</v>
      </c>
      <c r="Q30" s="124">
        <f>IF(RES_hhdet_tes!Q30=0,"",RES_hhdet_tes!Q30/RES_hhdet_fec!Q30)</f>
        <v>0.86061780362932916</v>
      </c>
      <c r="R30" s="124">
        <f>IF(RES_hhdet_tes!R30=0,"",RES_hhdet_tes!R30/RES_hhdet_fec!R30)</f>
        <v>0.86659333571288855</v>
      </c>
      <c r="S30" s="124">
        <f>IF(RES_hhdet_tes!S30=0,"",RES_hhdet_tes!S30/RES_hhdet_fec!S30)</f>
        <v>0.87499175302163723</v>
      </c>
      <c r="T30" s="124">
        <f>IF(RES_hhdet_tes!T30=0,"",RES_hhdet_tes!T30/RES_hhdet_fec!T30)</f>
        <v>0.88596383622042485</v>
      </c>
      <c r="U30" s="124">
        <f>IF(RES_hhdet_tes!U30=0,"",RES_hhdet_tes!U30/RES_hhdet_fec!U30)</f>
        <v>0.89499347004678176</v>
      </c>
      <c r="V30" s="124">
        <f>IF(RES_hhdet_tes!V30=0,"",RES_hhdet_tes!V30/RES_hhdet_fec!V30)</f>
        <v>0.90339400916332957</v>
      </c>
      <c r="W30" s="124">
        <f>IF(RES_hhdet_tes!W30=0,"",RES_hhdet_tes!W30/RES_hhdet_fec!W30)</f>
        <v>0.90577028526485959</v>
      </c>
      <c r="X30" s="124">
        <f>IF(RES_hhdet_tes!X30=0,"",RES_hhdet_tes!X30/RES_hhdet_fec!X30)</f>
        <v>0.91107777001867929</v>
      </c>
      <c r="Y30" s="124">
        <f>IF(RES_hhdet_tes!Y30=0,"",RES_hhdet_tes!Y30/RES_hhdet_fec!Y30)</f>
        <v>0.91904419636322154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0.67079800599338502</v>
      </c>
      <c r="C31" s="111">
        <f>IF(RES_hhdet_tes!C31=0,"",RES_hhdet_tes!C31/RES_hhdet_fec!C31)</f>
        <v>0.67359185664855414</v>
      </c>
      <c r="D31" s="111">
        <f>IF(RES_hhdet_tes!D31=0,"",RES_hhdet_tes!D31/RES_hhdet_fec!D31)</f>
        <v>0.67566532521817035</v>
      </c>
      <c r="E31" s="111">
        <f>IF(RES_hhdet_tes!E31=0,"",RES_hhdet_tes!E31/RES_hhdet_fec!E31)</f>
        <v>0.67956120184657376</v>
      </c>
      <c r="F31" s="111">
        <f>IF(RES_hhdet_tes!F31=0,"",RES_hhdet_tes!F31/RES_hhdet_fec!F31)</f>
        <v>0.68481063937422082</v>
      </c>
      <c r="G31" s="111">
        <f>IF(RES_hhdet_tes!G31=0,"",RES_hhdet_tes!G31/RES_hhdet_fec!G31)</f>
        <v>0.69094021737614419</v>
      </c>
      <c r="H31" s="111">
        <f>IF(RES_hhdet_tes!H31=0,"",RES_hhdet_tes!H31/RES_hhdet_fec!H31)</f>
        <v>0.69806425411394823</v>
      </c>
      <c r="I31" s="111">
        <f>IF(RES_hhdet_tes!I31=0,"",RES_hhdet_tes!I31/RES_hhdet_fec!I31)</f>
        <v>0.70178107060506778</v>
      </c>
      <c r="J31" s="111">
        <f>IF(RES_hhdet_tes!J31=0,"",RES_hhdet_tes!J31/RES_hhdet_fec!J31)</f>
        <v>0.70309569654093729</v>
      </c>
      <c r="K31" s="111">
        <f>IF(RES_hhdet_tes!K31=0,"",RES_hhdet_tes!K31/RES_hhdet_fec!K31)</f>
        <v>0.70562562593389322</v>
      </c>
      <c r="L31" s="111">
        <f>IF(RES_hhdet_tes!L31=0,"",RES_hhdet_tes!L31/RES_hhdet_fec!L31)</f>
        <v>0.70850825626540004</v>
      </c>
      <c r="M31" s="111">
        <f>IF(RES_hhdet_tes!M31=0,"",RES_hhdet_tes!M31/RES_hhdet_fec!M31)</f>
        <v>0.71256270495059204</v>
      </c>
      <c r="N31" s="111">
        <f>IF(RES_hhdet_tes!N31=0,"",RES_hhdet_tes!N31/RES_hhdet_fec!N31)</f>
        <v>0.71787452637598381</v>
      </c>
      <c r="O31" s="111">
        <f>IF(RES_hhdet_tes!O31=0,"",RES_hhdet_tes!O31/RES_hhdet_fec!O31)</f>
        <v>0.7265929843756489</v>
      </c>
      <c r="P31" s="111">
        <f>IF(RES_hhdet_tes!P31=0,"",RES_hhdet_tes!P31/RES_hhdet_fec!P31)</f>
        <v>0.73653711395613275</v>
      </c>
      <c r="Q31" s="111">
        <f>IF(RES_hhdet_tes!Q31=0,"",RES_hhdet_tes!Q31/RES_hhdet_fec!Q31)</f>
        <v>0.74916566999591483</v>
      </c>
      <c r="R31" s="111">
        <f>IF(RES_hhdet_tes!R31=0,"",RES_hhdet_tes!R31/RES_hhdet_fec!R31)</f>
        <v>0.76219093744371647</v>
      </c>
      <c r="S31" s="111">
        <f>IF(RES_hhdet_tes!S31=0,"",RES_hhdet_tes!S31/RES_hhdet_fec!S31)</f>
        <v>0.77871889471510114</v>
      </c>
      <c r="T31" s="111">
        <f>IF(RES_hhdet_tes!T31=0,"",RES_hhdet_tes!T31/RES_hhdet_fec!T31)</f>
        <v>0.80110725516575765</v>
      </c>
      <c r="U31" s="111">
        <f>IF(RES_hhdet_tes!U31=0,"",RES_hhdet_tes!U31/RES_hhdet_fec!U31)</f>
        <v>0.81583488626023504</v>
      </c>
      <c r="V31" s="111">
        <f>IF(RES_hhdet_tes!V31=0,"",RES_hhdet_tes!V31/RES_hhdet_fec!V31)</f>
        <v>0.82708657429933652</v>
      </c>
      <c r="W31" s="111">
        <f>IF(RES_hhdet_tes!W31=0,"",RES_hhdet_tes!W31/RES_hhdet_fec!W31)</f>
        <v>0.83470237204308606</v>
      </c>
      <c r="X31" s="111">
        <f>IF(RES_hhdet_tes!X31=0,"",RES_hhdet_tes!X31/RES_hhdet_fec!X31)</f>
        <v>0.84081841967838444</v>
      </c>
      <c r="Y31" s="111">
        <f>IF(RES_hhdet_tes!Y31=0,"",RES_hhdet_tes!Y31/RES_hhdet_fec!Y31)</f>
        <v>0.84497195501491873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0.82349162089759731</v>
      </c>
      <c r="C32" s="111">
        <f>IF(RES_hhdet_tes!C32=0,"",RES_hhdet_tes!C32/RES_hhdet_fec!C32)</f>
        <v>0.83469933227202153</v>
      </c>
      <c r="D32" s="111">
        <f>IF(RES_hhdet_tes!D32=0,"",RES_hhdet_tes!D32/RES_hhdet_fec!D32)</f>
        <v>0.83301375076971074</v>
      </c>
      <c r="E32" s="111">
        <f>IF(RES_hhdet_tes!E32=0,"",RES_hhdet_tes!E32/RES_hhdet_fec!E32)</f>
        <v>0.83655293280184262</v>
      </c>
      <c r="F32" s="111">
        <f>IF(RES_hhdet_tes!F32=0,"",RES_hhdet_tes!F32/RES_hhdet_fec!F32)</f>
        <v>0.83140211129678043</v>
      </c>
      <c r="G32" s="111">
        <f>IF(RES_hhdet_tes!G32=0,"",RES_hhdet_tes!G32/RES_hhdet_fec!G32)</f>
        <v>0.83608343835341647</v>
      </c>
      <c r="H32" s="111">
        <f>IF(RES_hhdet_tes!H32=0,"",RES_hhdet_tes!H32/RES_hhdet_fec!H32)</f>
        <v>0.84006873025778472</v>
      </c>
      <c r="I32" s="111">
        <f>IF(RES_hhdet_tes!I32=0,"",RES_hhdet_tes!I32/RES_hhdet_fec!I32)</f>
        <v>0.82649307871957634</v>
      </c>
      <c r="J32" s="111">
        <f>IF(RES_hhdet_tes!J32=0,"",RES_hhdet_tes!J32/RES_hhdet_fec!J32)</f>
        <v>0.84241544768744647</v>
      </c>
      <c r="K32" s="111">
        <f>IF(RES_hhdet_tes!K32=0,"",RES_hhdet_tes!K32/RES_hhdet_fec!K32)</f>
        <v>0.84270045362200308</v>
      </c>
      <c r="L32" s="111">
        <f>IF(RES_hhdet_tes!L32=0,"",RES_hhdet_tes!L32/RES_hhdet_fec!L32)</f>
        <v>0.84508346531502609</v>
      </c>
      <c r="M32" s="111">
        <f>IF(RES_hhdet_tes!M32=0,"",RES_hhdet_tes!M32/RES_hhdet_fec!M32)</f>
        <v>0.84268358713948732</v>
      </c>
      <c r="N32" s="111">
        <f>IF(RES_hhdet_tes!N32=0,"",RES_hhdet_tes!N32/RES_hhdet_fec!N32)</f>
        <v>0.84454662323641272</v>
      </c>
      <c r="O32" s="111">
        <f>IF(RES_hhdet_tes!O32=0,"",RES_hhdet_tes!O32/RES_hhdet_fec!O32)</f>
        <v>0.84169372751811988</v>
      </c>
      <c r="P32" s="111">
        <f>IF(RES_hhdet_tes!P32=0,"",RES_hhdet_tes!P32/RES_hhdet_fec!P32)</f>
        <v>0.86998892634624259</v>
      </c>
      <c r="Q32" s="111">
        <f>IF(RES_hhdet_tes!Q32=0,"",RES_hhdet_tes!Q32/RES_hhdet_fec!Q32)</f>
        <v>0.87393639018962266</v>
      </c>
      <c r="R32" s="111">
        <f>IF(RES_hhdet_tes!R32=0,"",RES_hhdet_tes!R32/RES_hhdet_fec!R32)</f>
        <v>0.88790830834638812</v>
      </c>
      <c r="S32" s="111">
        <f>IF(RES_hhdet_tes!S32=0,"",RES_hhdet_tes!S32/RES_hhdet_fec!S32)</f>
        <v>0.88672417740850706</v>
      </c>
      <c r="T32" s="111">
        <f>IF(RES_hhdet_tes!T32=0,"",RES_hhdet_tes!T32/RES_hhdet_fec!T32)</f>
        <v>0.90875620880503083</v>
      </c>
      <c r="U32" s="111">
        <f>IF(RES_hhdet_tes!U32=0,"",RES_hhdet_tes!U32/RES_hhdet_fec!U32)</f>
        <v>0.91312646673937459</v>
      </c>
      <c r="V32" s="111">
        <f>IF(RES_hhdet_tes!V32=0,"",RES_hhdet_tes!V32/RES_hhdet_fec!V32)</f>
        <v>0.92378725268698392</v>
      </c>
      <c r="W32" s="111">
        <f>IF(RES_hhdet_tes!W32=0,"",RES_hhdet_tes!W32/RES_hhdet_fec!W32)</f>
        <v>0.91735709509644792</v>
      </c>
      <c r="X32" s="111">
        <f>IF(RES_hhdet_tes!X32=0,"",RES_hhdet_tes!X32/RES_hhdet_fec!X32)</f>
        <v>0.92509935693205281</v>
      </c>
      <c r="Y32" s="111">
        <f>IF(RES_hhdet_tes!Y32=0,"",RES_hhdet_tes!Y32/RES_hhdet_fec!Y32)</f>
        <v>0.93413773509740594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0.67079800599338502</v>
      </c>
      <c r="C33" s="112">
        <f>IF(RES_hhdet_tes!C33=0,"",RES_hhdet_tes!C33/RES_hhdet_fec!C33)</f>
        <v>0.67702920601251526</v>
      </c>
      <c r="D33" s="112">
        <f>IF(RES_hhdet_tes!D33=0,"",RES_hhdet_tes!D33/RES_hhdet_fec!D33)</f>
        <v>0.68057633825679631</v>
      </c>
      <c r="E33" s="112">
        <f>IF(RES_hhdet_tes!E33=0,"",RES_hhdet_tes!E33/RES_hhdet_fec!E33)</f>
        <v>0.68541495770293592</v>
      </c>
      <c r="F33" s="112">
        <f>IF(RES_hhdet_tes!F33=0,"",RES_hhdet_tes!F33/RES_hhdet_fec!F33)</f>
        <v>0.69244452653886879</v>
      </c>
      <c r="G33" s="112">
        <f>IF(RES_hhdet_tes!G33=0,"",RES_hhdet_tes!G33/RES_hhdet_fec!G33)</f>
        <v>0.69577397168837474</v>
      </c>
      <c r="H33" s="112">
        <f>IF(RES_hhdet_tes!H33=0,"",RES_hhdet_tes!H33/RES_hhdet_fec!H33)</f>
        <v>0.70033198758878545</v>
      </c>
      <c r="I33" s="112">
        <f>IF(RES_hhdet_tes!I33=0,"",RES_hhdet_tes!I33/RES_hhdet_fec!I33)</f>
        <v>0.70160427330526376</v>
      </c>
      <c r="J33" s="112">
        <f>IF(RES_hhdet_tes!J33=0,"",RES_hhdet_tes!J33/RES_hhdet_fec!J33)</f>
        <v>0.70434245970489973</v>
      </c>
      <c r="K33" s="112">
        <f>IF(RES_hhdet_tes!K33=0,"",RES_hhdet_tes!K33/RES_hhdet_fec!K33)</f>
        <v>0.70734454248595324</v>
      </c>
      <c r="L33" s="112">
        <f>IF(RES_hhdet_tes!L33=0,"",RES_hhdet_tes!L33/RES_hhdet_fec!L33)</f>
        <v>0.70964941193154762</v>
      </c>
      <c r="M33" s="112">
        <f>IF(RES_hhdet_tes!M33=0,"",RES_hhdet_tes!M33/RES_hhdet_fec!M33)</f>
        <v>0.71406833542747605</v>
      </c>
      <c r="N33" s="112">
        <f>IF(RES_hhdet_tes!N33=0,"",RES_hhdet_tes!N33/RES_hhdet_fec!N33)</f>
        <v>0.71778502123877452</v>
      </c>
      <c r="O33" s="112">
        <f>IF(RES_hhdet_tes!O33=0,"",RES_hhdet_tes!O33/RES_hhdet_fec!O33)</f>
        <v>0.72155027377221814</v>
      </c>
      <c r="P33" s="112">
        <f>IF(RES_hhdet_tes!P33=0,"",RES_hhdet_tes!P33/RES_hhdet_fec!P33)</f>
        <v>0.74451133939180758</v>
      </c>
      <c r="Q33" s="112">
        <f>IF(RES_hhdet_tes!Q33=0,"",RES_hhdet_tes!Q33/RES_hhdet_fec!Q33)</f>
        <v>0.74780870151271217</v>
      </c>
      <c r="R33" s="112">
        <f>IF(RES_hhdet_tes!R33=0,"",RES_hhdet_tes!R33/RES_hhdet_fec!R33)</f>
        <v>0.77674175017673708</v>
      </c>
      <c r="S33" s="112">
        <f>IF(RES_hhdet_tes!S33=0,"",RES_hhdet_tes!S33/RES_hhdet_fec!S33)</f>
        <v>0.78402172020662619</v>
      </c>
      <c r="T33" s="112">
        <f>IF(RES_hhdet_tes!T33=0,"",RES_hhdet_tes!T33/RES_hhdet_fec!T33)</f>
        <v>0.81027184215350856</v>
      </c>
      <c r="U33" s="112">
        <f>IF(RES_hhdet_tes!U33=0,"",RES_hhdet_tes!U33/RES_hhdet_fec!U33)</f>
        <v>0.81975260496841595</v>
      </c>
      <c r="V33" s="112">
        <f>IF(RES_hhdet_tes!V33=0,"",RES_hhdet_tes!V33/RES_hhdet_fec!V33)</f>
        <v>0.83004677099236879</v>
      </c>
      <c r="W33" s="112">
        <f>IF(RES_hhdet_tes!W33=0,"",RES_hhdet_tes!W33/RES_hhdet_fec!W33)</f>
        <v>0.83371894600781271</v>
      </c>
      <c r="X33" s="112">
        <f>IF(RES_hhdet_tes!X33=0,"",RES_hhdet_tes!X33/RES_hhdet_fec!X33)</f>
        <v>0.84063181896985517</v>
      </c>
      <c r="Y33" s="112">
        <f>IF(RES_hhdet_tes!Y33=0,"",RES_hhdet_tes!Y33/RES_hhdet_fec!Y33)</f>
        <v>0.84304264843839449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0.75675009777383051</v>
      </c>
      <c r="C35" s="112">
        <f>IF(RES_hhdet_tes!C35=0,"",RES_hhdet_tes!C35/RES_hhdet_fec!C35)</f>
        <v>0.75975494760833795</v>
      </c>
      <c r="D35" s="112">
        <f>IF(RES_hhdet_tes!D35=0,"",RES_hhdet_tes!D35/RES_hhdet_fec!D35)</f>
        <v>0.76318390030981031</v>
      </c>
      <c r="E35" s="112">
        <f>IF(RES_hhdet_tes!E35=0,"",RES_hhdet_tes!E35/RES_hhdet_fec!E35)</f>
        <v>0.76604600695253333</v>
      </c>
      <c r="F35" s="112">
        <f>IF(RES_hhdet_tes!F35=0,"",RES_hhdet_tes!F35/RES_hhdet_fec!F35)</f>
        <v>0.770729899458651</v>
      </c>
      <c r="G35" s="112">
        <f>IF(RES_hhdet_tes!G35=0,"",RES_hhdet_tes!G35/RES_hhdet_fec!G35)</f>
        <v>0.77530058698066506</v>
      </c>
      <c r="H35" s="112">
        <f>IF(RES_hhdet_tes!H35=0,"",RES_hhdet_tes!H35/RES_hhdet_fec!H35)</f>
        <v>0.78044163926518362</v>
      </c>
      <c r="I35" s="112">
        <f>IF(RES_hhdet_tes!I35=0,"",RES_hhdet_tes!I35/RES_hhdet_fec!I35)</f>
        <v>0.782922411928475</v>
      </c>
      <c r="J35" s="112">
        <f>IF(RES_hhdet_tes!J35=0,"",RES_hhdet_tes!J35/RES_hhdet_fec!J35)</f>
        <v>0.78370339911651044</v>
      </c>
      <c r="K35" s="112">
        <f>IF(RES_hhdet_tes!K35=0,"",RES_hhdet_tes!K35/RES_hhdet_fec!K35)</f>
        <v>0.78462974802703833</v>
      </c>
      <c r="L35" s="112">
        <f>IF(RES_hhdet_tes!L35=0,"",RES_hhdet_tes!L35/RES_hhdet_fec!L35)</f>
        <v>0.78653053078014901</v>
      </c>
      <c r="M35" s="112">
        <f>IF(RES_hhdet_tes!M35=0,"",RES_hhdet_tes!M35/RES_hhdet_fec!M35)</f>
        <v>0.78795265396425607</v>
      </c>
      <c r="N35" s="112">
        <f>IF(RES_hhdet_tes!N35=0,"",RES_hhdet_tes!N35/RES_hhdet_fec!N35)</f>
        <v>0.79121980079350773</v>
      </c>
      <c r="O35" s="112">
        <f>IF(RES_hhdet_tes!O35=0,"",RES_hhdet_tes!O35/RES_hhdet_fec!O35)</f>
        <v>0.79459986032253416</v>
      </c>
      <c r="P35" s="112">
        <f>IF(RES_hhdet_tes!P35=0,"",RES_hhdet_tes!P35/RES_hhdet_fec!P35)</f>
        <v>0.79645052032914054</v>
      </c>
      <c r="Q35" s="112">
        <f>IF(RES_hhdet_tes!Q35=0,"",RES_hhdet_tes!Q35/RES_hhdet_fec!Q35)</f>
        <v>0.79919647428032781</v>
      </c>
      <c r="R35" s="112">
        <f>IF(RES_hhdet_tes!R35=0,"",RES_hhdet_tes!R35/RES_hhdet_fec!R35)</f>
        <v>0.80509113871996874</v>
      </c>
      <c r="S35" s="112">
        <f>IF(RES_hhdet_tes!S35=0,"",RES_hhdet_tes!S35/RES_hhdet_fec!S35)</f>
        <v>0.81599184911310152</v>
      </c>
      <c r="T35" s="112">
        <f>IF(RES_hhdet_tes!T35=0,"",RES_hhdet_tes!T35/RES_hhdet_fec!T35)</f>
        <v>0.83078843753034726</v>
      </c>
      <c r="U35" s="112">
        <f>IF(RES_hhdet_tes!U35=0,"",RES_hhdet_tes!U35/RES_hhdet_fec!U35)</f>
        <v>0.84126465243261239</v>
      </c>
      <c r="V35" s="112">
        <f>IF(RES_hhdet_tes!V35=0,"",RES_hhdet_tes!V35/RES_hhdet_fec!V35)</f>
        <v>0.85491769772144499</v>
      </c>
      <c r="W35" s="112">
        <f>IF(RES_hhdet_tes!W35=0,"",RES_hhdet_tes!W35/RES_hhdet_fec!W35)</f>
        <v>0.85855616883510033</v>
      </c>
      <c r="X35" s="112">
        <f>IF(RES_hhdet_tes!X35=0,"",RES_hhdet_tes!X35/RES_hhdet_fec!X35)</f>
        <v>0.86549667342321845</v>
      </c>
      <c r="Y35" s="112">
        <f>IF(RES_hhdet_tes!Y35=0,"",RES_hhdet_tes!Y35/RES_hhdet_fec!Y35)</f>
        <v>0.87080693711029855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0.87688307829013146</v>
      </c>
      <c r="C36" s="113">
        <f>IF(RES_hhdet_tes!C36=0,"",RES_hhdet_tes!C36/RES_hhdet_fec!C36)</f>
        <v>0.88630419204473088</v>
      </c>
      <c r="D36" s="113">
        <f>IF(RES_hhdet_tes!D36=0,"",RES_hhdet_tes!D36/RES_hhdet_fec!D36)</f>
        <v>0.88626006399458856</v>
      </c>
      <c r="E36" s="113">
        <f>IF(RES_hhdet_tes!E36=0,"",RES_hhdet_tes!E36/RES_hhdet_fec!E36)</f>
        <v>0.88927993433996078</v>
      </c>
      <c r="F36" s="113">
        <f>IF(RES_hhdet_tes!F36=0,"",RES_hhdet_tes!F36/RES_hhdet_fec!F36)</f>
        <v>0.88409792111864838</v>
      </c>
      <c r="G36" s="113">
        <f>IF(RES_hhdet_tes!G36=0,"",RES_hhdet_tes!G36/RES_hhdet_fec!G36)</f>
        <v>0.88751673515519525</v>
      </c>
      <c r="H36" s="113">
        <f>IF(RES_hhdet_tes!H36=0,"",RES_hhdet_tes!H36/RES_hhdet_fec!H36)</f>
        <v>0.89001292847054769</v>
      </c>
      <c r="I36" s="113">
        <f>IF(RES_hhdet_tes!I36=0,"",RES_hhdet_tes!I36/RES_hhdet_fec!I36)</f>
        <v>0.87963423586848855</v>
      </c>
      <c r="J36" s="113">
        <f>IF(RES_hhdet_tes!J36=0,"",RES_hhdet_tes!J36/RES_hhdet_fec!J36)</f>
        <v>0.89108211240269397</v>
      </c>
      <c r="K36" s="113">
        <f>IF(RES_hhdet_tes!K36=0,"",RES_hhdet_tes!K36/RES_hhdet_fec!K36)</f>
        <v>0.89061098997501131</v>
      </c>
      <c r="L36" s="113">
        <f>IF(RES_hhdet_tes!L36=0,"",RES_hhdet_tes!L36/RES_hhdet_fec!L36)</f>
        <v>0.89216995907564411</v>
      </c>
      <c r="M36" s="113">
        <f>IF(RES_hhdet_tes!M36=0,"",RES_hhdet_tes!M36/RES_hhdet_fec!M36)</f>
        <v>0.88913381239667721</v>
      </c>
      <c r="N36" s="113">
        <f>IF(RES_hhdet_tes!N36=0,"",RES_hhdet_tes!N36/RES_hhdet_fec!N36)</f>
        <v>0.89031136835502334</v>
      </c>
      <c r="O36" s="113">
        <f>IF(RES_hhdet_tes!O36=0,"",RES_hhdet_tes!O36/RES_hhdet_fec!O36)</f>
        <v>0.8886131206010206</v>
      </c>
      <c r="P36" s="113">
        <f>IF(RES_hhdet_tes!P36=0,"",RES_hhdet_tes!P36/RES_hhdet_fec!P36)</f>
        <v>0.90302272900562852</v>
      </c>
      <c r="Q36" s="113">
        <f>IF(RES_hhdet_tes!Q36=0,"",RES_hhdet_tes!Q36/RES_hhdet_fec!Q36)</f>
        <v>0.90671087772977843</v>
      </c>
      <c r="R36" s="113">
        <f>IF(RES_hhdet_tes!R36=0,"",RES_hhdet_tes!R36/RES_hhdet_fec!R36)</f>
        <v>0.91002003912655272</v>
      </c>
      <c r="S36" s="113">
        <f>IF(RES_hhdet_tes!S36=0,"",RES_hhdet_tes!S36/RES_hhdet_fec!S36)</f>
        <v>0.90948662795363699</v>
      </c>
      <c r="T36" s="113">
        <f>IF(RES_hhdet_tes!T36=0,"",RES_hhdet_tes!T36/RES_hhdet_fec!T36)</f>
        <v>0.92118131368830836</v>
      </c>
      <c r="U36" s="113">
        <f>IF(RES_hhdet_tes!U36=0,"",RES_hhdet_tes!U36/RES_hhdet_fec!U36)</f>
        <v>0.9256385873687405</v>
      </c>
      <c r="V36" s="113">
        <f>IF(RES_hhdet_tes!V36=0,"",RES_hhdet_tes!V36/RES_hhdet_fec!V36)</f>
        <v>0.93511418701747973</v>
      </c>
      <c r="W36" s="113">
        <f>IF(RES_hhdet_tes!W36=0,"",RES_hhdet_tes!W36/RES_hhdet_fec!W36)</f>
        <v>0.93109716070746595</v>
      </c>
      <c r="X36" s="113">
        <f>IF(RES_hhdet_tes!X36=0,"",RES_hhdet_tes!X36/RES_hhdet_fec!X36)</f>
        <v>0.93774064129463186</v>
      </c>
      <c r="Y36" s="113">
        <f>IF(RES_hhdet_tes!Y36=0,"",RES_hhdet_tes!Y36/RES_hhdet_fec!Y36)</f>
        <v>0.9465481435970089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0.7567500977738304</v>
      </c>
      <c r="C37" s="111">
        <f>IF(RES_hhdet_tes!C37=0,"",RES_hhdet_tes!C37/RES_hhdet_fec!C37)</f>
        <v>0.76374256431558163</v>
      </c>
      <c r="D37" s="111">
        <f>IF(RES_hhdet_tes!D37=0,"",RES_hhdet_tes!D37/RES_hhdet_fec!D37)</f>
        <v>0.76900002791424271</v>
      </c>
      <c r="E37" s="111">
        <f>IF(RES_hhdet_tes!E37=0,"",RES_hhdet_tes!E37/RES_hhdet_fec!E37)</f>
        <v>0.77414180492862539</v>
      </c>
      <c r="F37" s="111">
        <f>IF(RES_hhdet_tes!F37=0,"",RES_hhdet_tes!F37/RES_hhdet_fec!F37)</f>
        <v>0.77662697141610515</v>
      </c>
      <c r="G37" s="111">
        <f>IF(RES_hhdet_tes!G37=0,"",RES_hhdet_tes!G37/RES_hhdet_fec!G37)</f>
        <v>0.7795015562500911</v>
      </c>
      <c r="H37" s="111">
        <f>IF(RES_hhdet_tes!H37=0,"",RES_hhdet_tes!H37/RES_hhdet_fec!H37)</f>
        <v>0.78205701613951883</v>
      </c>
      <c r="I37" s="111">
        <f>IF(RES_hhdet_tes!I37=0,"",RES_hhdet_tes!I37/RES_hhdet_fec!I37)</f>
        <v>0.78338347137159459</v>
      </c>
      <c r="J37" s="111">
        <f>IF(RES_hhdet_tes!J37=0,"",RES_hhdet_tes!J37/RES_hhdet_fec!J37)</f>
        <v>0.78432589159882382</v>
      </c>
      <c r="K37" s="111">
        <f>IF(RES_hhdet_tes!K37=0,"",RES_hhdet_tes!K37/RES_hhdet_fec!K37)</f>
        <v>0.78592172217076728</v>
      </c>
      <c r="L37" s="111">
        <f>IF(RES_hhdet_tes!L37=0,"",RES_hhdet_tes!L37/RES_hhdet_fec!L37)</f>
        <v>0.78722702117093613</v>
      </c>
      <c r="M37" s="111">
        <f>IF(RES_hhdet_tes!M37=0,"",RES_hhdet_tes!M37/RES_hhdet_fec!M37)</f>
        <v>0.78941334362583515</v>
      </c>
      <c r="N37" s="111">
        <f>IF(RES_hhdet_tes!N37=0,"",RES_hhdet_tes!N37/RES_hhdet_fec!N37)</f>
        <v>0.79184874747859746</v>
      </c>
      <c r="O37" s="111">
        <f>IF(RES_hhdet_tes!O37=0,"",RES_hhdet_tes!O37/RES_hhdet_fec!O37)</f>
        <v>0.79622925354004637</v>
      </c>
      <c r="P37" s="111">
        <f>IF(RES_hhdet_tes!P37=0,"",RES_hhdet_tes!P37/RES_hhdet_fec!P37)</f>
        <v>0.80052741941587802</v>
      </c>
      <c r="Q37" s="111">
        <f>IF(RES_hhdet_tes!Q37=0,"",RES_hhdet_tes!Q37/RES_hhdet_fec!Q37)</f>
        <v>0.8069378899504428</v>
      </c>
      <c r="R37" s="111">
        <f>IF(RES_hhdet_tes!R37=0,"",RES_hhdet_tes!R37/RES_hhdet_fec!R37)</f>
        <v>0.815454223645526</v>
      </c>
      <c r="S37" s="111">
        <f>IF(RES_hhdet_tes!S37=0,"",RES_hhdet_tes!S37/RES_hhdet_fec!S37)</f>
        <v>0.82409049193121497</v>
      </c>
      <c r="T37" s="111">
        <f>IF(RES_hhdet_tes!T37=0,"",RES_hhdet_tes!T37/RES_hhdet_fec!T37)</f>
        <v>0.83300067834231262</v>
      </c>
      <c r="U37" s="111">
        <f>IF(RES_hhdet_tes!U37=0,"",RES_hhdet_tes!U37/RES_hhdet_fec!U37)</f>
        <v>0.84266681712549285</v>
      </c>
      <c r="V37" s="111">
        <f>IF(RES_hhdet_tes!V37=0,"",RES_hhdet_tes!V37/RES_hhdet_fec!V37)</f>
        <v>0.85003094501522225</v>
      </c>
      <c r="W37" s="111">
        <f>IF(RES_hhdet_tes!W37=0,"",RES_hhdet_tes!W37/RES_hhdet_fec!W37)</f>
        <v>0.85730664576005877</v>
      </c>
      <c r="X37" s="111">
        <f>IF(RES_hhdet_tes!X37=0,"",RES_hhdet_tes!X37/RES_hhdet_fec!X37)</f>
        <v>0.86331104092844135</v>
      </c>
      <c r="Y37" s="111">
        <f>IF(RES_hhdet_tes!Y37=0,"",RES_hhdet_tes!Y37/RES_hhdet_fec!Y37)</f>
        <v>0.86822319066874243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0.76093267485700833</v>
      </c>
      <c r="C39" s="124">
        <f>IF(RES_hhdet_tes!C39=0,"",RES_hhdet_tes!C39/RES_hhdet_fec!C39)</f>
        <v>0.76296893327027571</v>
      </c>
      <c r="D39" s="124">
        <f>IF(RES_hhdet_tes!D39=0,"",RES_hhdet_tes!D39/RES_hhdet_fec!D39)</f>
        <v>0.76516247577505014</v>
      </c>
      <c r="E39" s="124">
        <f>IF(RES_hhdet_tes!E39=0,"",RES_hhdet_tes!E39/RES_hhdet_fec!E39)</f>
        <v>0.76757353215266755</v>
      </c>
      <c r="F39" s="124">
        <f>IF(RES_hhdet_tes!F39=0,"",RES_hhdet_tes!F39/RES_hhdet_fec!F39)</f>
        <v>0.77027503566678457</v>
      </c>
      <c r="G39" s="124">
        <f>IF(RES_hhdet_tes!G39=0,"",RES_hhdet_tes!G39/RES_hhdet_fec!G39)</f>
        <v>0.77320236717927471</v>
      </c>
      <c r="H39" s="124">
        <f>IF(RES_hhdet_tes!H39=0,"",RES_hhdet_tes!H39/RES_hhdet_fec!H39)</f>
        <v>0.77635308797308833</v>
      </c>
      <c r="I39" s="124">
        <f>IF(RES_hhdet_tes!I39=0,"",RES_hhdet_tes!I39/RES_hhdet_fec!I39)</f>
        <v>0.7779900865598377</v>
      </c>
      <c r="J39" s="124">
        <f>IF(RES_hhdet_tes!J39=0,"",RES_hhdet_tes!J39/RES_hhdet_fec!J39)</f>
        <v>0.77894671496444223</v>
      </c>
      <c r="K39" s="124">
        <f>IF(RES_hhdet_tes!K39=0,"",RES_hhdet_tes!K39/RES_hhdet_fec!K39)</f>
        <v>0.78038102487723737</v>
      </c>
      <c r="L39" s="124">
        <f>IF(RES_hhdet_tes!L39=0,"",RES_hhdet_tes!L39/RES_hhdet_fec!L39)</f>
        <v>0.7820295483503672</v>
      </c>
      <c r="M39" s="124">
        <f>IF(RES_hhdet_tes!M39=0,"",RES_hhdet_tes!M39/RES_hhdet_fec!M39)</f>
        <v>0.7837831429541614</v>
      </c>
      <c r="N39" s="124">
        <f>IF(RES_hhdet_tes!N39=0,"",RES_hhdet_tes!N39/RES_hhdet_fec!N39)</f>
        <v>0.78596986776225897</v>
      </c>
      <c r="O39" s="124">
        <f>IF(RES_hhdet_tes!O39=0,"",RES_hhdet_tes!O39/RES_hhdet_fec!O39)</f>
        <v>0.78869513564653515</v>
      </c>
      <c r="P39" s="124">
        <f>IF(RES_hhdet_tes!P39=0,"",RES_hhdet_tes!P39/RES_hhdet_fec!P39)</f>
        <v>0.79095440729643607</v>
      </c>
      <c r="Q39" s="124">
        <f>IF(RES_hhdet_tes!Q39=0,"",RES_hhdet_tes!Q39/RES_hhdet_fec!Q39)</f>
        <v>0.79447147052370171</v>
      </c>
      <c r="R39" s="124">
        <f>IF(RES_hhdet_tes!R39=0,"",RES_hhdet_tes!R39/RES_hhdet_fec!R39)</f>
        <v>0.80048338534951557</v>
      </c>
      <c r="S39" s="124">
        <f>IF(RES_hhdet_tes!S39=0,"",RES_hhdet_tes!S39/RES_hhdet_fec!S39)</f>
        <v>0.80888124395482397</v>
      </c>
      <c r="T39" s="124">
        <f>IF(RES_hhdet_tes!T39=0,"",RES_hhdet_tes!T39/RES_hhdet_fec!T39)</f>
        <v>0.82043468618286031</v>
      </c>
      <c r="U39" s="124">
        <f>IF(RES_hhdet_tes!U39=0,"",RES_hhdet_tes!U39/RES_hhdet_fec!U39)</f>
        <v>0.8325458933392319</v>
      </c>
      <c r="V39" s="124">
        <f>IF(RES_hhdet_tes!V39=0,"",RES_hhdet_tes!V39/RES_hhdet_fec!V39)</f>
        <v>0.84435054958559741</v>
      </c>
      <c r="W39" s="124">
        <f>IF(RES_hhdet_tes!W39=0,"",RES_hhdet_tes!W39/RES_hhdet_fec!W39)</f>
        <v>0.8534345277841926</v>
      </c>
      <c r="X39" s="124">
        <f>IF(RES_hhdet_tes!X39=0,"",RES_hhdet_tes!X39/RES_hhdet_fec!X39)</f>
        <v>0.86197726577518219</v>
      </c>
      <c r="Y39" s="124">
        <f>IF(RES_hhdet_tes!Y39=0,"",RES_hhdet_tes!Y39/RES_hhdet_fec!Y39)</f>
        <v>0.8687674974560039</v>
      </c>
      <c r="DA39" s="130" t="s">
        <v>1943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0.76093267485700833</v>
      </c>
      <c r="C41" s="45">
        <f>IF(RES_hhdet_tes!C41=0,"",RES_hhdet_tes!C41/RES_hhdet_fec!C41)</f>
        <v>0.76296893327027571</v>
      </c>
      <c r="D41" s="45">
        <f>IF(RES_hhdet_tes!D41=0,"",RES_hhdet_tes!D41/RES_hhdet_fec!D41)</f>
        <v>0.76516247577505014</v>
      </c>
      <c r="E41" s="45">
        <f>IF(RES_hhdet_tes!E41=0,"",RES_hhdet_tes!E41/RES_hhdet_fec!E41)</f>
        <v>0.76757353215266755</v>
      </c>
      <c r="F41" s="45">
        <f>IF(RES_hhdet_tes!F41=0,"",RES_hhdet_tes!F41/RES_hhdet_fec!F41)</f>
        <v>0.77027503566678457</v>
      </c>
      <c r="G41" s="45">
        <f>IF(RES_hhdet_tes!G41=0,"",RES_hhdet_tes!G41/RES_hhdet_fec!G41)</f>
        <v>0.77320236717927471</v>
      </c>
      <c r="H41" s="45">
        <f>IF(RES_hhdet_tes!H41=0,"",RES_hhdet_tes!H41/RES_hhdet_fec!H41)</f>
        <v>0.77635308797308833</v>
      </c>
      <c r="I41" s="45">
        <f>IF(RES_hhdet_tes!I41=0,"",RES_hhdet_tes!I41/RES_hhdet_fec!I41)</f>
        <v>0.7779900865598377</v>
      </c>
      <c r="J41" s="45">
        <f>IF(RES_hhdet_tes!J41=0,"",RES_hhdet_tes!J41/RES_hhdet_fec!J41)</f>
        <v>0.77894671496444223</v>
      </c>
      <c r="K41" s="45">
        <f>IF(RES_hhdet_tes!K41=0,"",RES_hhdet_tes!K41/RES_hhdet_fec!K41)</f>
        <v>0.78038102487723737</v>
      </c>
      <c r="L41" s="45">
        <f>IF(RES_hhdet_tes!L41=0,"",RES_hhdet_tes!L41/RES_hhdet_fec!L41)</f>
        <v>0.7820295483503672</v>
      </c>
      <c r="M41" s="45">
        <f>IF(RES_hhdet_tes!M41=0,"",RES_hhdet_tes!M41/RES_hhdet_fec!M41)</f>
        <v>0.7837831429541614</v>
      </c>
      <c r="N41" s="45">
        <f>IF(RES_hhdet_tes!N41=0,"",RES_hhdet_tes!N41/RES_hhdet_fec!N41)</f>
        <v>0.78596986776225897</v>
      </c>
      <c r="O41" s="45">
        <f>IF(RES_hhdet_tes!O41=0,"",RES_hhdet_tes!O41/RES_hhdet_fec!O41)</f>
        <v>0.78869513564653515</v>
      </c>
      <c r="P41" s="45">
        <f>IF(RES_hhdet_tes!P41=0,"",RES_hhdet_tes!P41/RES_hhdet_fec!P41)</f>
        <v>0.79095440729643607</v>
      </c>
      <c r="Q41" s="45">
        <f>IF(RES_hhdet_tes!Q41=0,"",RES_hhdet_tes!Q41/RES_hhdet_fec!Q41)</f>
        <v>0.79447147052370171</v>
      </c>
      <c r="R41" s="45">
        <f>IF(RES_hhdet_tes!R41=0,"",RES_hhdet_tes!R41/RES_hhdet_fec!R41)</f>
        <v>0.80048338534951557</v>
      </c>
      <c r="S41" s="45">
        <f>IF(RES_hhdet_tes!S41=0,"",RES_hhdet_tes!S41/RES_hhdet_fec!S41)</f>
        <v>0.80888124395482397</v>
      </c>
      <c r="T41" s="45">
        <f>IF(RES_hhdet_tes!T41=0,"",RES_hhdet_tes!T41/RES_hhdet_fec!T41)</f>
        <v>0.82043468618286031</v>
      </c>
      <c r="U41" s="45">
        <f>IF(RES_hhdet_tes!U41=0,"",RES_hhdet_tes!U41/RES_hhdet_fec!U41)</f>
        <v>0.8325458933392319</v>
      </c>
      <c r="V41" s="45">
        <f>IF(RES_hhdet_tes!V41=0,"",RES_hhdet_tes!V41/RES_hhdet_fec!V41)</f>
        <v>0.84435054958559741</v>
      </c>
      <c r="W41" s="45">
        <f>IF(RES_hhdet_tes!W41=0,"",RES_hhdet_tes!W41/RES_hhdet_fec!W41)</f>
        <v>0.8534345277841926</v>
      </c>
      <c r="X41" s="45">
        <f>IF(RES_hhdet_tes!X41=0,"",RES_hhdet_tes!X41/RES_hhdet_fec!X41)</f>
        <v>0.86197726577518219</v>
      </c>
      <c r="Y41" s="45">
        <f>IF(RES_hhdet_tes!Y41=0,"",RES_hhdet_tes!Y41/RES_hhdet_fec!Y41)</f>
        <v>0.8687674974560039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0.54698973356224834</v>
      </c>
      <c r="C43" s="119">
        <f>IF(RES_hhdet_tes!C43=0,"",RES_hhdet_tes!C43/RES_hhdet_fec!C43)</f>
        <v>0.54904392707836891</v>
      </c>
      <c r="D43" s="119">
        <f>IF(RES_hhdet_tes!D43=0,"",RES_hhdet_tes!D43/RES_hhdet_fec!D43)</f>
        <v>0.5541870352980881</v>
      </c>
      <c r="E43" s="119">
        <f>IF(RES_hhdet_tes!E43=0,"",RES_hhdet_tes!E43/RES_hhdet_fec!E43)</f>
        <v>0.5594305480241839</v>
      </c>
      <c r="F43" s="119">
        <f>IF(RES_hhdet_tes!F43=0,"",RES_hhdet_tes!F43/RES_hhdet_fec!F43)</f>
        <v>0.56396472153212018</v>
      </c>
      <c r="G43" s="119">
        <f>IF(RES_hhdet_tes!G43=0,"",RES_hhdet_tes!G43/RES_hhdet_fec!G43)</f>
        <v>0.56868244399827717</v>
      </c>
      <c r="H43" s="119">
        <f>IF(RES_hhdet_tes!H43=0,"",RES_hhdet_tes!H43/RES_hhdet_fec!H43)</f>
        <v>0.57292492719975696</v>
      </c>
      <c r="I43" s="119">
        <f>IF(RES_hhdet_tes!I43=0,"",RES_hhdet_tes!I43/RES_hhdet_fec!I43)</f>
        <v>0.58508744089132836</v>
      </c>
      <c r="J43" s="119">
        <f>IF(RES_hhdet_tes!J43=0,"",RES_hhdet_tes!J43/RES_hhdet_fec!J43)</f>
        <v>0.58357762225130805</v>
      </c>
      <c r="K43" s="119">
        <f>IF(RES_hhdet_tes!K43=0,"",RES_hhdet_tes!K43/RES_hhdet_fec!K43)</f>
        <v>0.59235614742353337</v>
      </c>
      <c r="L43" s="119">
        <f>IF(RES_hhdet_tes!L43=0,"",RES_hhdet_tes!L43/RES_hhdet_fec!L43)</f>
        <v>0.60063916887144997</v>
      </c>
      <c r="M43" s="119">
        <f>IF(RES_hhdet_tes!M43=0,"",RES_hhdet_tes!M43/RES_hhdet_fec!M43)</f>
        <v>0.6145595138913521</v>
      </c>
      <c r="N43" s="119">
        <f>IF(RES_hhdet_tes!N43=0,"",RES_hhdet_tes!N43/RES_hhdet_fec!N43)</f>
        <v>0.62882486783159974</v>
      </c>
      <c r="O43" s="119">
        <f>IF(RES_hhdet_tes!O43=0,"",RES_hhdet_tes!O43/RES_hhdet_fec!O43)</f>
        <v>0.64416938892374975</v>
      </c>
      <c r="P43" s="119">
        <f>IF(RES_hhdet_tes!P43=0,"",RES_hhdet_tes!P43/RES_hhdet_fec!P43)</f>
        <v>0.65263235112913642</v>
      </c>
      <c r="Q43" s="119">
        <f>IF(RES_hhdet_tes!Q43=0,"",RES_hhdet_tes!Q43/RES_hhdet_fec!Q43)</f>
        <v>0.6572372689654955</v>
      </c>
      <c r="R43" s="119">
        <f>IF(RES_hhdet_tes!R43=0,"",RES_hhdet_tes!R43/RES_hhdet_fec!R43)</f>
        <v>0.661017928935693</v>
      </c>
      <c r="S43" s="119">
        <f>IF(RES_hhdet_tes!S43=0,"",RES_hhdet_tes!S43/RES_hhdet_fec!S43)</f>
        <v>0.66971482408052974</v>
      </c>
      <c r="T43" s="119">
        <f>IF(RES_hhdet_tes!T43=0,"",RES_hhdet_tes!T43/RES_hhdet_fec!T43)</f>
        <v>0.68040730370970826</v>
      </c>
      <c r="U43" s="119">
        <f>IF(RES_hhdet_tes!U43=0,"",RES_hhdet_tes!U43/RES_hhdet_fec!U43)</f>
        <v>0.6876917547908924</v>
      </c>
      <c r="V43" s="119">
        <f>IF(RES_hhdet_tes!V43=0,"",RES_hhdet_tes!V43/RES_hhdet_fec!V43)</f>
        <v>0.69433158361978353</v>
      </c>
      <c r="W43" s="119">
        <f>IF(RES_hhdet_tes!W43=0,"",RES_hhdet_tes!W43/RES_hhdet_fec!W43)</f>
        <v>0.70959726659615541</v>
      </c>
      <c r="X43" s="119">
        <f>IF(RES_hhdet_tes!X43=0,"",RES_hhdet_tes!X43/RES_hhdet_fec!X43)</f>
        <v>0.716229419403977</v>
      </c>
      <c r="Y43" s="119">
        <f>IF(RES_hhdet_tes!Y43=0,"",RES_hhdet_tes!Y43/RES_hhdet_fec!Y43)</f>
        <v>0.72833313341904182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0.52398664771309234</v>
      </c>
      <c r="C44" s="124">
        <f>IF(RES_hhdet_tes!C44=0,"",RES_hhdet_tes!C44/RES_hhdet_fec!C44)</f>
        <v>0.52787494268459201</v>
      </c>
      <c r="D44" s="124">
        <f>IF(RES_hhdet_tes!D44=0,"",RES_hhdet_tes!D44/RES_hhdet_fec!D44)</f>
        <v>0.53109993075416739</v>
      </c>
      <c r="E44" s="124">
        <f>IF(RES_hhdet_tes!E44=0,"",RES_hhdet_tes!E44/RES_hhdet_fec!E44)</f>
        <v>0.53480930090221324</v>
      </c>
      <c r="F44" s="124">
        <f>IF(RES_hhdet_tes!F44=0,"",RES_hhdet_tes!F44/RES_hhdet_fec!F44)</f>
        <v>0.53885823629825713</v>
      </c>
      <c r="G44" s="124">
        <f>IF(RES_hhdet_tes!G44=0,"",RES_hhdet_tes!G44/RES_hhdet_fec!G44)</f>
        <v>0.54347564145752814</v>
      </c>
      <c r="H44" s="124">
        <f>IF(RES_hhdet_tes!H44=0,"",RES_hhdet_tes!H44/RES_hhdet_fec!H44)</f>
        <v>0.54878990326866972</v>
      </c>
      <c r="I44" s="124">
        <f>IF(RES_hhdet_tes!I44=0,"",RES_hhdet_tes!I44/RES_hhdet_fec!I44)</f>
        <v>0.5535379071324309</v>
      </c>
      <c r="J44" s="124">
        <f>IF(RES_hhdet_tes!J44=0,"",RES_hhdet_tes!J44/RES_hhdet_fec!J44)</f>
        <v>0.5603483982752907</v>
      </c>
      <c r="K44" s="124">
        <f>IF(RES_hhdet_tes!K44=0,"",RES_hhdet_tes!K44/RES_hhdet_fec!K44)</f>
        <v>0.56784326606477764</v>
      </c>
      <c r="L44" s="124">
        <f>IF(RES_hhdet_tes!L44=0,"",RES_hhdet_tes!L44/RES_hhdet_fec!L44)</f>
        <v>0.5773762252419864</v>
      </c>
      <c r="M44" s="124">
        <f>IF(RES_hhdet_tes!M44=0,"",RES_hhdet_tes!M44/RES_hhdet_fec!M44)</f>
        <v>0.58902016934673673</v>
      </c>
      <c r="N44" s="124">
        <f>IF(RES_hhdet_tes!N44=0,"",RES_hhdet_tes!N44/RES_hhdet_fec!N44)</f>
        <v>0.60531057844984337</v>
      </c>
      <c r="O44" s="124">
        <f>IF(RES_hhdet_tes!O44=0,"",RES_hhdet_tes!O44/RES_hhdet_fec!O44)</f>
        <v>0.62325713249564174</v>
      </c>
      <c r="P44" s="124">
        <f>IF(RES_hhdet_tes!P44=0,"",RES_hhdet_tes!P44/RES_hhdet_fec!P44)</f>
        <v>0.62848461533006439</v>
      </c>
      <c r="Q44" s="124">
        <f>IF(RES_hhdet_tes!Q44=0,"",RES_hhdet_tes!Q44/RES_hhdet_fec!Q44)</f>
        <v>0.63253870265564383</v>
      </c>
      <c r="R44" s="124">
        <f>IF(RES_hhdet_tes!R44=0,"",RES_hhdet_tes!R44/RES_hhdet_fec!R44)</f>
        <v>0.63648272826255503</v>
      </c>
      <c r="S44" s="124">
        <f>IF(RES_hhdet_tes!S44=0,"",RES_hhdet_tes!S44/RES_hhdet_fec!S44)</f>
        <v>0.64457512141828299</v>
      </c>
      <c r="T44" s="124">
        <f>IF(RES_hhdet_tes!T44=0,"",RES_hhdet_tes!T44/RES_hhdet_fec!T44)</f>
        <v>0.65347050982631782</v>
      </c>
      <c r="U44" s="124">
        <f>IF(RES_hhdet_tes!U44=0,"",RES_hhdet_tes!U44/RES_hhdet_fec!U44)</f>
        <v>0.66375282645975509</v>
      </c>
      <c r="V44" s="124">
        <f>IF(RES_hhdet_tes!V44=0,"",RES_hhdet_tes!V44/RES_hhdet_fec!V44)</f>
        <v>0.67181926948717197</v>
      </c>
      <c r="W44" s="124">
        <f>IF(RES_hhdet_tes!W44=0,"",RES_hhdet_tes!W44/RES_hhdet_fec!W44)</f>
        <v>0.6794295527129478</v>
      </c>
      <c r="X44" s="124">
        <f>IF(RES_hhdet_tes!X44=0,"",RES_hhdet_tes!X44/RES_hhdet_fec!X44)</f>
        <v>0.69037704540982558</v>
      </c>
      <c r="Y44" s="124">
        <f>IF(RES_hhdet_tes!Y44=0,"",RES_hhdet_tes!Y44/RES_hhdet_fec!Y44)</f>
        <v>0.70226420323410299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0.51800913227957901</v>
      </c>
      <c r="C45" s="111">
        <f>IF(RES_hhdet_tes!C45=0,"",RES_hhdet_tes!C45/RES_hhdet_fec!C45)</f>
        <v>0.52197704197117534</v>
      </c>
      <c r="D45" s="111">
        <f>IF(RES_hhdet_tes!D45=0,"",RES_hhdet_tes!D45/RES_hhdet_fec!D45)</f>
        <v>0.52530394803304625</v>
      </c>
      <c r="E45" s="111">
        <f>IF(RES_hhdet_tes!E45=0,"",RES_hhdet_tes!E45/RES_hhdet_fec!E45)</f>
        <v>0.52915946351713927</v>
      </c>
      <c r="F45" s="111">
        <f>IF(RES_hhdet_tes!F45=0,"",RES_hhdet_tes!F45/RES_hhdet_fec!F45)</f>
        <v>0.53326376880530646</v>
      </c>
      <c r="G45" s="111">
        <f>IF(RES_hhdet_tes!G45=0,"",RES_hhdet_tes!G45/RES_hhdet_fec!G45)</f>
        <v>0.53795603072103304</v>
      </c>
      <c r="H45" s="111">
        <f>IF(RES_hhdet_tes!H45=0,"",RES_hhdet_tes!H45/RES_hhdet_fec!H45)</f>
        <v>0.54340444049304193</v>
      </c>
      <c r="I45" s="111">
        <f>IF(RES_hhdet_tes!I45=0,"",RES_hhdet_tes!I45/RES_hhdet_fec!I45)</f>
        <v>0.54825262117355522</v>
      </c>
      <c r="J45" s="111">
        <f>IF(RES_hhdet_tes!J45=0,"",RES_hhdet_tes!J45/RES_hhdet_fec!J45)</f>
        <v>0.55512890481248678</v>
      </c>
      <c r="K45" s="111">
        <f>IF(RES_hhdet_tes!K45=0,"",RES_hhdet_tes!K45/RES_hhdet_fec!K45)</f>
        <v>0.56271015449335937</v>
      </c>
      <c r="L45" s="111">
        <f>IF(RES_hhdet_tes!L45=0,"",RES_hhdet_tes!L45/RES_hhdet_fec!L45)</f>
        <v>0.5723476682838381</v>
      </c>
      <c r="M45" s="111">
        <f>IF(RES_hhdet_tes!M45=0,"",RES_hhdet_tes!M45/RES_hhdet_fec!M45)</f>
        <v>0.58411907625427606</v>
      </c>
      <c r="N45" s="111">
        <f>IF(RES_hhdet_tes!N45=0,"",RES_hhdet_tes!N45/RES_hhdet_fec!N45)</f>
        <v>0.60051387051241256</v>
      </c>
      <c r="O45" s="111">
        <f>IF(RES_hhdet_tes!O45=0,"",RES_hhdet_tes!O45/RES_hhdet_fec!O45)</f>
        <v>0.6185726289287965</v>
      </c>
      <c r="P45" s="111">
        <f>IF(RES_hhdet_tes!P45=0,"",RES_hhdet_tes!P45/RES_hhdet_fec!P45)</f>
        <v>0.62384107749049378</v>
      </c>
      <c r="Q45" s="111">
        <f>IF(RES_hhdet_tes!Q45=0,"",RES_hhdet_tes!Q45/RES_hhdet_fec!Q45)</f>
        <v>0.6279207619157533</v>
      </c>
      <c r="R45" s="111">
        <f>IF(RES_hhdet_tes!R45=0,"",RES_hhdet_tes!R45/RES_hhdet_fec!R45)</f>
        <v>0.6319411523302535</v>
      </c>
      <c r="S45" s="111">
        <f>IF(RES_hhdet_tes!S45=0,"",RES_hhdet_tes!S45/RES_hhdet_fec!S45)</f>
        <v>0.64011825700370117</v>
      </c>
      <c r="T45" s="111">
        <f>IF(RES_hhdet_tes!T45=0,"",RES_hhdet_tes!T45/RES_hhdet_fec!T45)</f>
        <v>0.64908000808716282</v>
      </c>
      <c r="U45" s="111">
        <f>IF(RES_hhdet_tes!U45=0,"",RES_hhdet_tes!U45/RES_hhdet_fec!U45)</f>
        <v>0.65948744869583997</v>
      </c>
      <c r="V45" s="111">
        <f>IF(RES_hhdet_tes!V45=0,"",RES_hhdet_tes!V45/RES_hhdet_fec!V45)</f>
        <v>0.66761230274933558</v>
      </c>
      <c r="W45" s="111">
        <f>IF(RES_hhdet_tes!W45=0,"",RES_hhdet_tes!W45/RES_hhdet_fec!W45)</f>
        <v>0.67531146291046307</v>
      </c>
      <c r="X45" s="111">
        <f>IF(RES_hhdet_tes!X45=0,"",RES_hhdet_tes!X45/RES_hhdet_fec!X45)</f>
        <v>0.68629234378756732</v>
      </c>
      <c r="Y45" s="111">
        <f>IF(RES_hhdet_tes!Y45=0,"",RES_hhdet_tes!Y45/RES_hhdet_fec!Y45)</f>
        <v>0.69828005490994549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1.9246046147423326</v>
      </c>
      <c r="C47" s="124">
        <f>IF(RES_hhdet_tes!C47=0,"",RES_hhdet_tes!C47/RES_hhdet_fec!C47)</f>
        <v>1.9901213388824772</v>
      </c>
      <c r="D47" s="124">
        <f>IF(RES_hhdet_tes!D47=0,"",RES_hhdet_tes!D47/RES_hhdet_fec!D47)</f>
        <v>2.0689571421502939</v>
      </c>
      <c r="E47" s="124">
        <f>IF(RES_hhdet_tes!E47=0,"",RES_hhdet_tes!E47/RES_hhdet_fec!E47)</f>
        <v>2.1750070279103642</v>
      </c>
      <c r="F47" s="124">
        <f>IF(RES_hhdet_tes!F47=0,"",RES_hhdet_tes!F47/RES_hhdet_fec!F47)</f>
        <v>2.3086408085813268</v>
      </c>
      <c r="G47" s="124">
        <f>IF(RES_hhdet_tes!G47=0,"",RES_hhdet_tes!G47/RES_hhdet_fec!G47)</f>
        <v>2.4706405710238495</v>
      </c>
      <c r="H47" s="124">
        <f>IF(RES_hhdet_tes!H47=0,"",RES_hhdet_tes!H47/RES_hhdet_fec!H47)</f>
        <v>2.6840684436119666</v>
      </c>
      <c r="I47" s="124">
        <f>IF(RES_hhdet_tes!I47=0,"",RES_hhdet_tes!I47/RES_hhdet_fec!I47)</f>
        <v>2.8064574496484074</v>
      </c>
      <c r="J47" s="124">
        <f>IF(RES_hhdet_tes!J47=0,"",RES_hhdet_tes!J47/RES_hhdet_fec!J47)</f>
        <v>2.874694614058535</v>
      </c>
      <c r="K47" s="124">
        <f>IF(RES_hhdet_tes!K47=0,"",RES_hhdet_tes!K47/RES_hhdet_fec!K47)</f>
        <v>2.9652975862119897</v>
      </c>
      <c r="L47" s="124">
        <f>IF(RES_hhdet_tes!L47=0,"",RES_hhdet_tes!L47/RES_hhdet_fec!L47)</f>
        <v>3.0749540609453776</v>
      </c>
      <c r="M47" s="124">
        <f>IF(RES_hhdet_tes!M47=0,"",RES_hhdet_tes!M47/RES_hhdet_fec!M47)</f>
        <v>3.2030004589911143</v>
      </c>
      <c r="N47" s="124">
        <f>IF(RES_hhdet_tes!N47=0,"",RES_hhdet_tes!N47/RES_hhdet_fec!N47)</f>
        <v>3.3589340254308802</v>
      </c>
      <c r="O47" s="124">
        <f>IF(RES_hhdet_tes!O47=0,"",RES_hhdet_tes!O47/RES_hhdet_fec!O47)</f>
        <v>3.548838362594362</v>
      </c>
      <c r="P47" s="124">
        <f>IF(RES_hhdet_tes!P47=0,"",RES_hhdet_tes!P47/RES_hhdet_fec!P47)</f>
        <v>3.7134177514604452</v>
      </c>
      <c r="Q47" s="124">
        <f>IF(RES_hhdet_tes!Q47=0,"",RES_hhdet_tes!Q47/RES_hhdet_fec!Q47)</f>
        <v>3.8304493375514403</v>
      </c>
      <c r="R47" s="124">
        <f>IF(RES_hhdet_tes!R47=0,"",RES_hhdet_tes!R47/RES_hhdet_fec!R47)</f>
        <v>3.9098017556212037</v>
      </c>
      <c r="S47" s="124">
        <f>IF(RES_hhdet_tes!S47=0,"",RES_hhdet_tes!S47/RES_hhdet_fec!S47)</f>
        <v>3.9781291966751651</v>
      </c>
      <c r="T47" s="124">
        <f>IF(RES_hhdet_tes!T47=0,"",RES_hhdet_tes!T47/RES_hhdet_fec!T47)</f>
        <v>4.052467245170229</v>
      </c>
      <c r="U47" s="124">
        <f>IF(RES_hhdet_tes!U47=0,"",RES_hhdet_tes!U47/RES_hhdet_fec!U47)</f>
        <v>4.1317710527518337</v>
      </c>
      <c r="V47" s="124">
        <f>IF(RES_hhdet_tes!V47=0,"",RES_hhdet_tes!V47/RES_hhdet_fec!V47)</f>
        <v>4.211281301641975</v>
      </c>
      <c r="W47" s="124">
        <f>IF(RES_hhdet_tes!W47=0,"",RES_hhdet_tes!W47/RES_hhdet_fec!W47)</f>
        <v>4.2783772518918832</v>
      </c>
      <c r="X47" s="124">
        <f>IF(RES_hhdet_tes!X47=0,"",RES_hhdet_tes!X47/RES_hhdet_fec!X47)</f>
        <v>4.3195759310552404</v>
      </c>
      <c r="Y47" s="124">
        <f>IF(RES_hhdet_tes!Y47=0,"",RES_hhdet_tes!Y47/RES_hhdet_fec!Y47)</f>
        <v>4.3624129465470194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1.9246046147423326</v>
      </c>
      <c r="C48" s="111">
        <f>IF(RES_hhdet_tes!C48=0,"",RES_hhdet_tes!C48/RES_hhdet_fec!C48)</f>
        <v>1.9901213388824772</v>
      </c>
      <c r="D48" s="111">
        <f>IF(RES_hhdet_tes!D48=0,"",RES_hhdet_tes!D48/RES_hhdet_fec!D48)</f>
        <v>2.0689571421502939</v>
      </c>
      <c r="E48" s="111">
        <f>IF(RES_hhdet_tes!E48=0,"",RES_hhdet_tes!E48/RES_hhdet_fec!E48)</f>
        <v>2.1750070279103642</v>
      </c>
      <c r="F48" s="111">
        <f>IF(RES_hhdet_tes!F48=0,"",RES_hhdet_tes!F48/RES_hhdet_fec!F48)</f>
        <v>2.3086408085813268</v>
      </c>
      <c r="G48" s="111">
        <f>IF(RES_hhdet_tes!G48=0,"",RES_hhdet_tes!G48/RES_hhdet_fec!G48)</f>
        <v>2.4706405710238495</v>
      </c>
      <c r="H48" s="111">
        <f>IF(RES_hhdet_tes!H48=0,"",RES_hhdet_tes!H48/RES_hhdet_fec!H48)</f>
        <v>2.6840684436119666</v>
      </c>
      <c r="I48" s="111">
        <f>IF(RES_hhdet_tes!I48=0,"",RES_hhdet_tes!I48/RES_hhdet_fec!I48)</f>
        <v>2.8064574496484074</v>
      </c>
      <c r="J48" s="111">
        <f>IF(RES_hhdet_tes!J48=0,"",RES_hhdet_tes!J48/RES_hhdet_fec!J48)</f>
        <v>2.874694614058535</v>
      </c>
      <c r="K48" s="111">
        <f>IF(RES_hhdet_tes!K48=0,"",RES_hhdet_tes!K48/RES_hhdet_fec!K48)</f>
        <v>2.9652975862119897</v>
      </c>
      <c r="L48" s="111">
        <f>IF(RES_hhdet_tes!L48=0,"",RES_hhdet_tes!L48/RES_hhdet_fec!L48)</f>
        <v>3.0749540609453776</v>
      </c>
      <c r="M48" s="111">
        <f>IF(RES_hhdet_tes!M48=0,"",RES_hhdet_tes!M48/RES_hhdet_fec!M48)</f>
        <v>3.2030004589911143</v>
      </c>
      <c r="N48" s="111">
        <f>IF(RES_hhdet_tes!N48=0,"",RES_hhdet_tes!N48/RES_hhdet_fec!N48)</f>
        <v>3.3589340254308802</v>
      </c>
      <c r="O48" s="111">
        <f>IF(RES_hhdet_tes!O48=0,"",RES_hhdet_tes!O48/RES_hhdet_fec!O48)</f>
        <v>3.548838362594362</v>
      </c>
      <c r="P48" s="111">
        <f>IF(RES_hhdet_tes!P48=0,"",RES_hhdet_tes!P48/RES_hhdet_fec!P48)</f>
        <v>3.7134177514604452</v>
      </c>
      <c r="Q48" s="111">
        <f>IF(RES_hhdet_tes!Q48=0,"",RES_hhdet_tes!Q48/RES_hhdet_fec!Q48)</f>
        <v>3.8304493375514403</v>
      </c>
      <c r="R48" s="111">
        <f>IF(RES_hhdet_tes!R48=0,"",RES_hhdet_tes!R48/RES_hhdet_fec!R48)</f>
        <v>3.9098017556212037</v>
      </c>
      <c r="S48" s="111">
        <f>IF(RES_hhdet_tes!S48=0,"",RES_hhdet_tes!S48/RES_hhdet_fec!S48)</f>
        <v>3.9781291966751651</v>
      </c>
      <c r="T48" s="111">
        <f>IF(RES_hhdet_tes!T48=0,"",RES_hhdet_tes!T48/RES_hhdet_fec!T48)</f>
        <v>4.052467245170229</v>
      </c>
      <c r="U48" s="111">
        <f>IF(RES_hhdet_tes!U48=0,"",RES_hhdet_tes!U48/RES_hhdet_fec!U48)</f>
        <v>4.1317710527518337</v>
      </c>
      <c r="V48" s="111">
        <f>IF(RES_hhdet_tes!V48=0,"",RES_hhdet_tes!V48/RES_hhdet_fec!V48)</f>
        <v>4.211281301641975</v>
      </c>
      <c r="W48" s="111">
        <f>IF(RES_hhdet_tes!W48=0,"",RES_hhdet_tes!W48/RES_hhdet_fec!W48)</f>
        <v>4.2783772518918832</v>
      </c>
      <c r="X48" s="111">
        <f>IF(RES_hhdet_tes!X48=0,"",RES_hhdet_tes!X48/RES_hhdet_fec!X48)</f>
        <v>4.3195759310552404</v>
      </c>
      <c r="Y48" s="111">
        <f>IF(RES_hhdet_tes!Y48=0,"",RES_hhdet_tes!Y48/RES_hhdet_fec!Y48)</f>
        <v>4.3624129465470194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0.61941657343035172</v>
      </c>
      <c r="C49" s="124">
        <f>IF(RES_hhdet_tes!C49=0,"",RES_hhdet_tes!C49/RES_hhdet_fec!C49)</f>
        <v>0.62022661425284853</v>
      </c>
      <c r="D49" s="124">
        <f>IF(RES_hhdet_tes!D49=0,"",RES_hhdet_tes!D49/RES_hhdet_fec!D49)</f>
        <v>0.62302403675944085</v>
      </c>
      <c r="E49" s="124">
        <f>IF(RES_hhdet_tes!E49=0,"",RES_hhdet_tes!E49/RES_hhdet_fec!E49)</f>
        <v>0.6251966431483077</v>
      </c>
      <c r="F49" s="124">
        <f>IF(RES_hhdet_tes!F49=0,"",RES_hhdet_tes!F49/RES_hhdet_fec!F49)</f>
        <v>0.62783684265443751</v>
      </c>
      <c r="G49" s="124">
        <f>IF(RES_hhdet_tes!G49=0,"",RES_hhdet_tes!G49/RES_hhdet_fec!G49)</f>
        <v>0.62972049576207334</v>
      </c>
      <c r="H49" s="124">
        <f>IF(RES_hhdet_tes!H49=0,"",RES_hhdet_tes!H49/RES_hhdet_fec!H49)</f>
        <v>0.63171790614514534</v>
      </c>
      <c r="I49" s="124">
        <f>IF(RES_hhdet_tes!I49=0,"",RES_hhdet_tes!I49/RES_hhdet_fec!I49)</f>
        <v>0.64018446206983426</v>
      </c>
      <c r="J49" s="124">
        <f>IF(RES_hhdet_tes!J49=0,"",RES_hhdet_tes!J49/RES_hhdet_fec!J49)</f>
        <v>0.63868811037661133</v>
      </c>
      <c r="K49" s="124">
        <f>IF(RES_hhdet_tes!K49=0,"",RES_hhdet_tes!K49/RES_hhdet_fec!K49)</f>
        <v>0.64394395945103289</v>
      </c>
      <c r="L49" s="124">
        <f>IF(RES_hhdet_tes!L49=0,"",RES_hhdet_tes!L49/RES_hhdet_fec!L49)</f>
        <v>0.64941515888111734</v>
      </c>
      <c r="M49" s="124">
        <f>IF(RES_hhdet_tes!M49=0,"",RES_hhdet_tes!M49/RES_hhdet_fec!M49)</f>
        <v>0.65956003508696992</v>
      </c>
      <c r="N49" s="124">
        <f>IF(RES_hhdet_tes!N49=0,"",RES_hhdet_tes!N49/RES_hhdet_fec!N49)</f>
        <v>0.67241841569174277</v>
      </c>
      <c r="O49" s="124">
        <f>IF(RES_hhdet_tes!O49=0,"",RES_hhdet_tes!O49/RES_hhdet_fec!O49)</f>
        <v>0.69951814060639939</v>
      </c>
      <c r="P49" s="124">
        <f>IF(RES_hhdet_tes!P49=0,"",RES_hhdet_tes!P49/RES_hhdet_fec!P49)</f>
        <v>0.70158546035361591</v>
      </c>
      <c r="Q49" s="124">
        <f>IF(RES_hhdet_tes!Q49=0,"",RES_hhdet_tes!Q49/RES_hhdet_fec!Q49)</f>
        <v>0.71148346191001999</v>
      </c>
      <c r="R49" s="124">
        <f>IF(RES_hhdet_tes!R49=0,"",RES_hhdet_tes!R49/RES_hhdet_fec!R49)</f>
        <v>0.71533931205709766</v>
      </c>
      <c r="S49" s="124">
        <f>IF(RES_hhdet_tes!S49=0,"",RES_hhdet_tes!S49/RES_hhdet_fec!S49)</f>
        <v>0.72107964967870808</v>
      </c>
      <c r="T49" s="124">
        <f>IF(RES_hhdet_tes!T49=0,"",RES_hhdet_tes!T49/RES_hhdet_fec!T49)</f>
        <v>0.73441623671698797</v>
      </c>
      <c r="U49" s="124">
        <f>IF(RES_hhdet_tes!U49=0,"",RES_hhdet_tes!U49/RES_hhdet_fec!U49)</f>
        <v>0.740643830131968</v>
      </c>
      <c r="V49" s="124">
        <f>IF(RES_hhdet_tes!V49=0,"",RES_hhdet_tes!V49/RES_hhdet_fec!V49)</f>
        <v>0.74987177956528117</v>
      </c>
      <c r="W49" s="124">
        <f>IF(RES_hhdet_tes!W49=0,"",RES_hhdet_tes!W49/RES_hhdet_fec!W49)</f>
        <v>0.76622935842455042</v>
      </c>
      <c r="X49" s="124">
        <f>IF(RES_hhdet_tes!X49=0,"",RES_hhdet_tes!X49/RES_hhdet_fec!X49)</f>
        <v>0.77736133224287585</v>
      </c>
      <c r="Y49" s="124">
        <f>IF(RES_hhdet_tes!Y49=0,"",RES_hhdet_tes!Y49/RES_hhdet_fec!Y49)</f>
        <v>0.79236480729259151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0.60451863170603715</v>
      </c>
      <c r="C50" s="111">
        <f>IF(RES_hhdet_tes!C50=0,"",RES_hhdet_tes!C50/RES_hhdet_fec!C50)</f>
        <v>0.60607097074218552</v>
      </c>
      <c r="D50" s="111">
        <f>IF(RES_hhdet_tes!D50=0,"",RES_hhdet_tes!D50/RES_hhdet_fec!D50)</f>
        <v>0.60747087024889346</v>
      </c>
      <c r="E50" s="111">
        <f>IF(RES_hhdet_tes!E50=0,"",RES_hhdet_tes!E50/RES_hhdet_fec!E50)</f>
        <v>0.60908934228209544</v>
      </c>
      <c r="F50" s="111">
        <f>IF(RES_hhdet_tes!F50=0,"",RES_hhdet_tes!F50/RES_hhdet_fec!F50)</f>
        <v>0.61084868214702315</v>
      </c>
      <c r="G50" s="111">
        <f>IF(RES_hhdet_tes!G50=0,"",RES_hhdet_tes!G50/RES_hhdet_fec!G50)</f>
        <v>0.61290259317808971</v>
      </c>
      <c r="H50" s="111">
        <f>IF(RES_hhdet_tes!H50=0,"",RES_hhdet_tes!H50/RES_hhdet_fec!H50)</f>
        <v>0.61542297967278425</v>
      </c>
      <c r="I50" s="111">
        <f>IF(RES_hhdet_tes!I50=0,"",RES_hhdet_tes!I50/RES_hhdet_fec!I50)</f>
        <v>0.61780700087224005</v>
      </c>
      <c r="J50" s="111">
        <f>IF(RES_hhdet_tes!J50=0,"",RES_hhdet_tes!J50/RES_hhdet_fec!J50)</f>
        <v>0.62148958759425832</v>
      </c>
      <c r="K50" s="111">
        <f>IF(RES_hhdet_tes!K50=0,"",RES_hhdet_tes!K50/RES_hhdet_fec!K50)</f>
        <v>0.62556401498004133</v>
      </c>
      <c r="L50" s="111">
        <f>IF(RES_hhdet_tes!L50=0,"",RES_hhdet_tes!L50/RES_hhdet_fec!L50)</f>
        <v>0.63085152215359874</v>
      </c>
      <c r="M50" s="111">
        <f>IF(RES_hhdet_tes!M50=0,"",RES_hhdet_tes!M50/RES_hhdet_fec!M50)</f>
        <v>0.63689975454621395</v>
      </c>
      <c r="N50" s="111">
        <f>IF(RES_hhdet_tes!N50=0,"",RES_hhdet_tes!N50/RES_hhdet_fec!N50)</f>
        <v>0.64569000980386537</v>
      </c>
      <c r="O50" s="111">
        <f>IF(RES_hhdet_tes!O50=0,"",RES_hhdet_tes!O50/RES_hhdet_fec!O50)</f>
        <v>0.653379599014137</v>
      </c>
      <c r="P50" s="111">
        <f>IF(RES_hhdet_tes!P50=0,"",RES_hhdet_tes!P50/RES_hhdet_fec!P50)</f>
        <v>0.65571614821925295</v>
      </c>
      <c r="Q50" s="111">
        <f>IF(RES_hhdet_tes!Q50=0,"",RES_hhdet_tes!Q50/RES_hhdet_fec!Q50)</f>
        <v>0.65986471284650938</v>
      </c>
      <c r="R50" s="111">
        <f>IF(RES_hhdet_tes!R50=0,"",RES_hhdet_tes!R50/RES_hhdet_fec!R50)</f>
        <v>0.66751562486678495</v>
      </c>
      <c r="S50" s="111">
        <f>IF(RES_hhdet_tes!S50=0,"",RES_hhdet_tes!S50/RES_hhdet_fec!S50)</f>
        <v>0.68321624541710302</v>
      </c>
      <c r="T50" s="111">
        <f>IF(RES_hhdet_tes!T50=0,"",RES_hhdet_tes!T50/RES_hhdet_fec!T50)</f>
        <v>0.70091929943315168</v>
      </c>
      <c r="U50" s="111">
        <f>IF(RES_hhdet_tes!U50=0,"",RES_hhdet_tes!U50/RES_hhdet_fec!U50)</f>
        <v>0.72054345674360809</v>
      </c>
      <c r="V50" s="111">
        <f>IF(RES_hhdet_tes!V50=0,"",RES_hhdet_tes!V50/RES_hhdet_fec!V50)</f>
        <v>0.73133533944511742</v>
      </c>
      <c r="W50" s="111">
        <f>IF(RES_hhdet_tes!W50=0,"",RES_hhdet_tes!W50/RES_hhdet_fec!W50)</f>
        <v>0.74728894416052827</v>
      </c>
      <c r="X50" s="111">
        <f>IF(RES_hhdet_tes!X50=0,"",RES_hhdet_tes!X50/RES_hhdet_fec!X50)</f>
        <v>0.76349329613054384</v>
      </c>
      <c r="Y50" s="111">
        <f>IF(RES_hhdet_tes!Y50=0,"",RES_hhdet_tes!Y50/RES_hhdet_fec!Y50)</f>
        <v>0.78165073368977001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0.77788936387253216</v>
      </c>
      <c r="C51" s="111">
        <f>IF(RES_hhdet_tes!C51=0,"",RES_hhdet_tes!C51/RES_hhdet_fec!C51)</f>
        <v>0.79167210424819212</v>
      </c>
      <c r="D51" s="111">
        <f>IF(RES_hhdet_tes!D51=0,"",RES_hhdet_tes!D51/RES_hhdet_fec!D51)</f>
        <v>0.78869698012036504</v>
      </c>
      <c r="E51" s="111">
        <f>IF(RES_hhdet_tes!E51=0,"",RES_hhdet_tes!E51/RES_hhdet_fec!E51)</f>
        <v>0.7927408421023725</v>
      </c>
      <c r="F51" s="111">
        <f>IF(RES_hhdet_tes!F51=0,"",RES_hhdet_tes!F51/RES_hhdet_fec!F51)</f>
        <v>0.78230797883202219</v>
      </c>
      <c r="G51" s="111">
        <f>IF(RES_hhdet_tes!G51=0,"",RES_hhdet_tes!G51/RES_hhdet_fec!G51)</f>
        <v>0.78769320971563606</v>
      </c>
      <c r="H51" s="111">
        <f>IF(RES_hhdet_tes!H51=0,"",RES_hhdet_tes!H51/RES_hhdet_fec!H51)</f>
        <v>0.79188371801670288</v>
      </c>
      <c r="I51" s="111">
        <f>IF(RES_hhdet_tes!I51=0,"",RES_hhdet_tes!I51/RES_hhdet_fec!I51)</f>
        <v>0.77464739334542732</v>
      </c>
      <c r="J51" s="111">
        <f>IF(RES_hhdet_tes!J51=0,"",RES_hhdet_tes!J51/RES_hhdet_fec!J51)</f>
        <v>0.79452598901618998</v>
      </c>
      <c r="K51" s="111">
        <f>IF(RES_hhdet_tes!K51=0,"",RES_hhdet_tes!K51/RES_hhdet_fec!K51)</f>
        <v>0.79444401510938711</v>
      </c>
      <c r="L51" s="111">
        <f>IF(RES_hhdet_tes!L51=0,"",RES_hhdet_tes!L51/RES_hhdet_fec!L51)</f>
        <v>0.79642430679034604</v>
      </c>
      <c r="M51" s="111">
        <f>IF(RES_hhdet_tes!M51=0,"",RES_hhdet_tes!M51/RES_hhdet_fec!M51)</f>
        <v>0.79238853175284707</v>
      </c>
      <c r="N51" s="111">
        <f>IF(RES_hhdet_tes!N51=0,"",RES_hhdet_tes!N51/RES_hhdet_fec!N51)</f>
        <v>0.79687224400317447</v>
      </c>
      <c r="O51" s="111">
        <f>IF(RES_hhdet_tes!O51=0,"",RES_hhdet_tes!O51/RES_hhdet_fec!O51)</f>
        <v>0.79173907918436404</v>
      </c>
      <c r="P51" s="111">
        <f>IF(RES_hhdet_tes!P51=0,"",RES_hhdet_tes!P51/RES_hhdet_fec!P51)</f>
        <v>0.82520385364717308</v>
      </c>
      <c r="Q51" s="111">
        <f>IF(RES_hhdet_tes!Q51=0,"",RES_hhdet_tes!Q51/RES_hhdet_fec!Q51)</f>
        <v>0.82884097236008825</v>
      </c>
      <c r="R51" s="111">
        <f>IF(RES_hhdet_tes!R51=0,"",RES_hhdet_tes!R51/RES_hhdet_fec!R51)</f>
        <v>0.83304972018637025</v>
      </c>
      <c r="S51" s="111">
        <f>IF(RES_hhdet_tes!S51=0,"",RES_hhdet_tes!S51/RES_hhdet_fec!S51)</f>
        <v>0.83457298680476943</v>
      </c>
      <c r="T51" s="111">
        <f>IF(RES_hhdet_tes!T51=0,"",RES_hhdet_tes!T51/RES_hhdet_fec!T51)</f>
        <v>0.85406288147249187</v>
      </c>
      <c r="U51" s="111">
        <f>IF(RES_hhdet_tes!U51=0,"",RES_hhdet_tes!U51/RES_hhdet_fec!U51)</f>
        <v>0.87288195170164873</v>
      </c>
      <c r="V51" s="111">
        <f>IF(RES_hhdet_tes!V51=0,"",RES_hhdet_tes!V51/RES_hhdet_fec!V51)</f>
        <v>0.88995363602773003</v>
      </c>
      <c r="W51" s="111">
        <f>IF(RES_hhdet_tes!W51=0,"",RES_hhdet_tes!W51/RES_hhdet_fec!W51)</f>
        <v>0.88263892506405461</v>
      </c>
      <c r="X51" s="111">
        <f>IF(RES_hhdet_tes!X51=0,"",RES_hhdet_tes!X51/RES_hhdet_fec!X51)</f>
        <v>0.8923921469970657</v>
      </c>
      <c r="Y51" s="111">
        <f>IF(RES_hhdet_tes!Y51=0,"",RES_hhdet_tes!Y51/RES_hhdet_fec!Y51)</f>
        <v>0.9070328959328674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0.60451863170603715</v>
      </c>
      <c r="C52" s="112">
        <f>IF(RES_hhdet_tes!C52=0,"",RES_hhdet_tes!C52/RES_hhdet_fec!C52)</f>
        <v>0.61217054735976539</v>
      </c>
      <c r="D52" s="112">
        <f>IF(RES_hhdet_tes!D52=0,"",RES_hhdet_tes!D52/RES_hhdet_fec!D52)</f>
        <v>0.61456978850889754</v>
      </c>
      <c r="E52" s="112">
        <f>IF(RES_hhdet_tes!E52=0,"",RES_hhdet_tes!E52/RES_hhdet_fec!E52)</f>
        <v>0.62014999385873626</v>
      </c>
      <c r="F52" s="112">
        <f>IF(RES_hhdet_tes!F52=0,"",RES_hhdet_tes!F52/RES_hhdet_fec!F52)</f>
        <v>0.6208205201256668</v>
      </c>
      <c r="G52" s="112">
        <f>IF(RES_hhdet_tes!G52=0,"",RES_hhdet_tes!G52/RES_hhdet_fec!G52)</f>
        <v>0.62468393696028579</v>
      </c>
      <c r="H52" s="112">
        <f>IF(RES_hhdet_tes!H52=0,"",RES_hhdet_tes!H52/RES_hhdet_fec!H52)</f>
        <v>0.62888514301261045</v>
      </c>
      <c r="I52" s="112">
        <f>IF(RES_hhdet_tes!I52=0,"",RES_hhdet_tes!I52/RES_hhdet_fec!I52)</f>
        <v>0.6295730747874595</v>
      </c>
      <c r="J52" s="112">
        <f>IF(RES_hhdet_tes!J52=0,"",RES_hhdet_tes!J52/RES_hhdet_fec!J52)</f>
        <v>0.63311514695521842</v>
      </c>
      <c r="K52" s="112">
        <f>IF(RES_hhdet_tes!K52=0,"",RES_hhdet_tes!K52/RES_hhdet_fec!K52)</f>
        <v>0.63571957588709105</v>
      </c>
      <c r="L52" s="112">
        <f>IF(RES_hhdet_tes!L52=0,"",RES_hhdet_tes!L52/RES_hhdet_fec!L52)</f>
        <v>0.63659331275700837</v>
      </c>
      <c r="M52" s="112">
        <f>IF(RES_hhdet_tes!M52=0,"",RES_hhdet_tes!M52/RES_hhdet_fec!M52)</f>
        <v>0.63975675056498205</v>
      </c>
      <c r="N52" s="112">
        <f>IF(RES_hhdet_tes!N52=0,"",RES_hhdet_tes!N52/RES_hhdet_fec!N52)</f>
        <v>0.64781244493051549</v>
      </c>
      <c r="O52" s="112">
        <f>IF(RES_hhdet_tes!O52=0,"",RES_hhdet_tes!O52/RES_hhdet_fec!O52)</f>
        <v>0.64970443040812731</v>
      </c>
      <c r="P52" s="112">
        <f>IF(RES_hhdet_tes!P52=0,"",RES_hhdet_tes!P52/RES_hhdet_fec!P52)</f>
        <v>0.67328767580190707</v>
      </c>
      <c r="Q52" s="112">
        <f>IF(RES_hhdet_tes!Q52=0,"",RES_hhdet_tes!Q52/RES_hhdet_fec!Q52)</f>
        <v>0.67596873629944199</v>
      </c>
      <c r="R52" s="112">
        <f>IF(RES_hhdet_tes!R52=0,"",RES_hhdet_tes!R52/RES_hhdet_fec!R52)</f>
        <v>0.68565017808357787</v>
      </c>
      <c r="S52" s="112">
        <f>IF(RES_hhdet_tes!S52=0,"",RES_hhdet_tes!S52/RES_hhdet_fec!S52)</f>
        <v>0.70152912337780426</v>
      </c>
      <c r="T52" s="112">
        <f>IF(RES_hhdet_tes!T52=0,"",RES_hhdet_tes!T52/RES_hhdet_fec!T52)</f>
        <v>0.7125802078312593</v>
      </c>
      <c r="U52" s="112">
        <f>IF(RES_hhdet_tes!U52=0,"",RES_hhdet_tes!U52/RES_hhdet_fec!U52)</f>
        <v>0.74910784422614851</v>
      </c>
      <c r="V52" s="112">
        <f>IF(RES_hhdet_tes!V52=0,"",RES_hhdet_tes!V52/RES_hhdet_fec!V52)</f>
        <v>0.76765080190616819</v>
      </c>
      <c r="W52" s="112">
        <f>IF(RES_hhdet_tes!W52=0,"",RES_hhdet_tes!W52/RES_hhdet_fec!W52)</f>
        <v>0.77447141381765217</v>
      </c>
      <c r="X52" s="112">
        <f>IF(RES_hhdet_tes!X52=0,"",RES_hhdet_tes!X52/RES_hhdet_fec!X52)</f>
        <v>0.78104467888912588</v>
      </c>
      <c r="Y52" s="112">
        <f>IF(RES_hhdet_tes!Y52=0,"",RES_hhdet_tes!Y52/RES_hhdet_fec!Y52)</f>
        <v>0.78711098430970028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0.75675009777383051</v>
      </c>
      <c r="C54" s="112">
        <f>IF(RES_hhdet_tes!C54=0,"",RES_hhdet_tes!C54/RES_hhdet_fec!C54)</f>
        <v>0.7597796157118798</v>
      </c>
      <c r="D54" s="112">
        <f>IF(RES_hhdet_tes!D54=0,"",RES_hhdet_tes!D54/RES_hhdet_fec!D54)</f>
        <v>0.76260310786260133</v>
      </c>
      <c r="E54" s="112">
        <f>IF(RES_hhdet_tes!E54=0,"",RES_hhdet_tes!E54/RES_hhdet_fec!E54)</f>
        <v>0.7652363759122599</v>
      </c>
      <c r="F54" s="112">
        <f>IF(RES_hhdet_tes!F54=0,"",RES_hhdet_tes!F54/RES_hhdet_fec!F54)</f>
        <v>0.76957901107798143</v>
      </c>
      <c r="G54" s="112">
        <f>IF(RES_hhdet_tes!G54=0,"",RES_hhdet_tes!G54/RES_hhdet_fec!G54)</f>
        <v>0.77417185672528643</v>
      </c>
      <c r="H54" s="112">
        <f>IF(RES_hhdet_tes!H54=0,"",RES_hhdet_tes!H54/RES_hhdet_fec!H54)</f>
        <v>0.77990329985331741</v>
      </c>
      <c r="I54" s="112">
        <f>IF(RES_hhdet_tes!I54=0,"",RES_hhdet_tes!I54/RES_hhdet_fec!I54)</f>
        <v>0.78271619581638396</v>
      </c>
      <c r="J54" s="112">
        <f>IF(RES_hhdet_tes!J54=0,"",RES_hhdet_tes!J54/RES_hhdet_fec!J54)</f>
        <v>0.78346504980791432</v>
      </c>
      <c r="K54" s="112">
        <f>IF(RES_hhdet_tes!K54=0,"",RES_hhdet_tes!K54/RES_hhdet_fec!K54)</f>
        <v>0.78440479049282463</v>
      </c>
      <c r="L54" s="112">
        <f>IF(RES_hhdet_tes!L54=0,"",RES_hhdet_tes!L54/RES_hhdet_fec!L54)</f>
        <v>0.78593296921544642</v>
      </c>
      <c r="M54" s="112">
        <f>IF(RES_hhdet_tes!M54=0,"",RES_hhdet_tes!M54/RES_hhdet_fec!M54)</f>
        <v>0.78800502089259261</v>
      </c>
      <c r="N54" s="112">
        <f>IF(RES_hhdet_tes!N54=0,"",RES_hhdet_tes!N54/RES_hhdet_fec!N54)</f>
        <v>0.7935453767676004</v>
      </c>
      <c r="O54" s="112">
        <f>IF(RES_hhdet_tes!O54=0,"",RES_hhdet_tes!O54/RES_hhdet_fec!O54)</f>
        <v>0.79967358030578017</v>
      </c>
      <c r="P54" s="112">
        <f>IF(RES_hhdet_tes!P54=0,"",RES_hhdet_tes!P54/RES_hhdet_fec!P54)</f>
        <v>0.80229833760912506</v>
      </c>
      <c r="Q54" s="112">
        <f>IF(RES_hhdet_tes!Q54=0,"",RES_hhdet_tes!Q54/RES_hhdet_fec!Q54)</f>
        <v>0.80412584760645711</v>
      </c>
      <c r="R54" s="112">
        <f>IF(RES_hhdet_tes!R54=0,"",RES_hhdet_tes!R54/RES_hhdet_fec!R54)</f>
        <v>0.80602548235953198</v>
      </c>
      <c r="S54" s="112">
        <f>IF(RES_hhdet_tes!S54=0,"",RES_hhdet_tes!S54/RES_hhdet_fec!S54)</f>
        <v>0.80806696819593771</v>
      </c>
      <c r="T54" s="112">
        <f>IF(RES_hhdet_tes!T54=0,"",RES_hhdet_tes!T54/RES_hhdet_fec!T54)</f>
        <v>0.80961449817131514</v>
      </c>
      <c r="U54" s="112">
        <f>IF(RES_hhdet_tes!U54=0,"",RES_hhdet_tes!U54/RES_hhdet_fec!U54)</f>
        <v>0.81185412781102384</v>
      </c>
      <c r="V54" s="112">
        <f>IF(RES_hhdet_tes!V54=0,"",RES_hhdet_tes!V54/RES_hhdet_fec!V54)</f>
        <v>0.84661264730798713</v>
      </c>
      <c r="W54" s="112">
        <f>IF(RES_hhdet_tes!W54=0,"",RES_hhdet_tes!W54/RES_hhdet_fec!W54)</f>
        <v>0.86512019321647771</v>
      </c>
      <c r="X54" s="112">
        <f>IF(RES_hhdet_tes!X54=0,"",RES_hhdet_tes!X54/RES_hhdet_fec!X54)</f>
        <v>0.87613995966503733</v>
      </c>
      <c r="Y54" s="112">
        <f>IF(RES_hhdet_tes!Y54=0,"",RES_hhdet_tes!Y54/RES_hhdet_fec!Y54)</f>
        <v>0.87867155330546864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0.87688307829013146</v>
      </c>
      <c r="C55" s="113">
        <f>IF(RES_hhdet_tes!C55=0,"",RES_hhdet_tes!C55/RES_hhdet_fec!C55)</f>
        <v>0.88632976228137983</v>
      </c>
      <c r="D55" s="113">
        <f>IF(RES_hhdet_tes!D55=0,"",RES_hhdet_tes!D55/RES_hhdet_fec!D55)</f>
        <v>0.88583027044122775</v>
      </c>
      <c r="E55" s="113">
        <f>IF(RES_hhdet_tes!E55=0,"",RES_hhdet_tes!E55/RES_hhdet_fec!E55)</f>
        <v>0.88882014068507575</v>
      </c>
      <c r="F55" s="113">
        <f>IF(RES_hhdet_tes!F55=0,"",RES_hhdet_tes!F55/RES_hhdet_fec!F55)</f>
        <v>0.88366128067544081</v>
      </c>
      <c r="G55" s="113">
        <f>IF(RES_hhdet_tes!G55=0,"",RES_hhdet_tes!G55/RES_hhdet_fec!G55)</f>
        <v>0.88718807814236988</v>
      </c>
      <c r="H55" s="113">
        <f>IF(RES_hhdet_tes!H55=0,"",RES_hhdet_tes!H55/RES_hhdet_fec!H55)</f>
        <v>0.88988090060951486</v>
      </c>
      <c r="I55" s="113">
        <f>IF(RES_hhdet_tes!I55=0,"",RES_hhdet_tes!I55/RES_hhdet_fec!I55)</f>
        <v>0.87945146969344856</v>
      </c>
      <c r="J55" s="113">
        <f>IF(RES_hhdet_tes!J55=0,"",RES_hhdet_tes!J55/RES_hhdet_fec!J55)</f>
        <v>0.89090713263199406</v>
      </c>
      <c r="K55" s="113">
        <f>IF(RES_hhdet_tes!K55=0,"",RES_hhdet_tes!K55/RES_hhdet_fec!K55)</f>
        <v>0.89042952352279026</v>
      </c>
      <c r="L55" s="113">
        <f>IF(RES_hhdet_tes!L55=0,"",RES_hhdet_tes!L55/RES_hhdet_fec!L55)</f>
        <v>0.89190390369236316</v>
      </c>
      <c r="M55" s="113">
        <f>IF(RES_hhdet_tes!M55=0,"",RES_hhdet_tes!M55/RES_hhdet_fec!M55)</f>
        <v>0.88958061549692458</v>
      </c>
      <c r="N55" s="113">
        <f>IF(RES_hhdet_tes!N55=0,"",RES_hhdet_tes!N55/RES_hhdet_fec!N55)</f>
        <v>0.89163986543593376</v>
      </c>
      <c r="O55" s="113">
        <f>IF(RES_hhdet_tes!O55=0,"",RES_hhdet_tes!O55/RES_hhdet_fec!O55)</f>
        <v>0.89207071328426601</v>
      </c>
      <c r="P55" s="113">
        <f>IF(RES_hhdet_tes!P55=0,"",RES_hhdet_tes!P55/RES_hhdet_fec!P55)</f>
        <v>0.90652857109989216</v>
      </c>
      <c r="Q55" s="113">
        <f>IF(RES_hhdet_tes!Q55=0,"",RES_hhdet_tes!Q55/RES_hhdet_fec!Q55)</f>
        <v>0.90844436529786465</v>
      </c>
      <c r="R55" s="113">
        <f>IF(RES_hhdet_tes!R55=0,"",RES_hhdet_tes!R55/RES_hhdet_fec!R55)</f>
        <v>0.90808607615182102</v>
      </c>
      <c r="S55" s="113">
        <f>IF(RES_hhdet_tes!S55=0,"",RES_hhdet_tes!S55/RES_hhdet_fec!S55)</f>
        <v>0.90364156815307284</v>
      </c>
      <c r="T55" s="113">
        <f>IF(RES_hhdet_tes!T55=0,"",RES_hhdet_tes!T55/RES_hhdet_fec!T55)</f>
        <v>0.91203427497582512</v>
      </c>
      <c r="U55" s="113">
        <f>IF(RES_hhdet_tes!U55=0,"",RES_hhdet_tes!U55/RES_hhdet_fec!U55)</f>
        <v>0.91231123491636457</v>
      </c>
      <c r="V55" s="113">
        <f>IF(RES_hhdet_tes!V55=0,"",RES_hhdet_tes!V55/RES_hhdet_fec!V55)</f>
        <v>0.92776521110960175</v>
      </c>
      <c r="W55" s="113">
        <f>IF(RES_hhdet_tes!W55=0,"",RES_hhdet_tes!W55/RES_hhdet_fec!W55)</f>
        <v>0.92831446839101139</v>
      </c>
      <c r="X55" s="113">
        <f>IF(RES_hhdet_tes!X55=0,"",RES_hhdet_tes!X55/RES_hhdet_fec!X55)</f>
        <v>0.94209681359077879</v>
      </c>
      <c r="Y55" s="113">
        <f>IF(RES_hhdet_tes!Y55=0,"",RES_hhdet_tes!Y55/RES_hhdet_fec!Y55)</f>
        <v>0.95125755874454998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0.75675009777383051</v>
      </c>
      <c r="C56" s="111">
        <f>IF(RES_hhdet_tes!C56=0,"",RES_hhdet_tes!C56/RES_hhdet_fec!C56)</f>
        <v>0.76378835250591404</v>
      </c>
      <c r="D56" s="111">
        <f>IF(RES_hhdet_tes!D56=0,"",RES_hhdet_tes!D56/RES_hhdet_fec!D56)</f>
        <v>0.76824300862668315</v>
      </c>
      <c r="E56" s="111">
        <f>IF(RES_hhdet_tes!E56=0,"",RES_hhdet_tes!E56/RES_hhdet_fec!E56)</f>
        <v>0.77332574683815869</v>
      </c>
      <c r="F56" s="111">
        <f>IF(RES_hhdet_tes!F56=0,"",RES_hhdet_tes!F56/RES_hhdet_fec!F56)</f>
        <v>0.7758880866313852</v>
      </c>
      <c r="G56" s="111">
        <f>IF(RES_hhdet_tes!G56=0,"",RES_hhdet_tes!G56/RES_hhdet_fec!G56)</f>
        <v>0.7789359078717687</v>
      </c>
      <c r="H56" s="111">
        <f>IF(RES_hhdet_tes!H56=0,"",RES_hhdet_tes!H56/RES_hhdet_fec!H56)</f>
        <v>0.78182716550243814</v>
      </c>
      <c r="I56" s="111">
        <f>IF(RES_hhdet_tes!I56=0,"",RES_hhdet_tes!I56/RES_hhdet_fec!I56)</f>
        <v>0.78309059484423749</v>
      </c>
      <c r="J56" s="111">
        <f>IF(RES_hhdet_tes!J56=0,"",RES_hhdet_tes!J56/RES_hhdet_fec!J56)</f>
        <v>0.78402097442211671</v>
      </c>
      <c r="K56" s="111">
        <f>IF(RES_hhdet_tes!K56=0,"",RES_hhdet_tes!K56/RES_hhdet_fec!K56)</f>
        <v>0.78560839228387735</v>
      </c>
      <c r="L56" s="111">
        <f>IF(RES_hhdet_tes!L56=0,"",RES_hhdet_tes!L56/RES_hhdet_fec!L56)</f>
        <v>0.78676392080341817</v>
      </c>
      <c r="M56" s="111">
        <f>IF(RES_hhdet_tes!M56=0,"",RES_hhdet_tes!M56/RES_hhdet_fec!M56)</f>
        <v>0.79016718781930129</v>
      </c>
      <c r="N56" s="111">
        <f>IF(RES_hhdet_tes!N56=0,"",RES_hhdet_tes!N56/RES_hhdet_fec!N56)</f>
        <v>0.79409397541738247</v>
      </c>
      <c r="O56" s="111">
        <f>IF(RES_hhdet_tes!O56=0,"",RES_hhdet_tes!O56/RES_hhdet_fec!O56)</f>
        <v>0.80191530585306947</v>
      </c>
      <c r="P56" s="111">
        <f>IF(RES_hhdet_tes!P56=0,"",RES_hhdet_tes!P56/RES_hhdet_fec!P56)</f>
        <v>0.80694644065715726</v>
      </c>
      <c r="Q56" s="111">
        <f>IF(RES_hhdet_tes!Q56=0,"",RES_hhdet_tes!Q56/RES_hhdet_fec!Q56)</f>
        <v>0.810137131084537</v>
      </c>
      <c r="R56" s="111">
        <f>IF(RES_hhdet_tes!R56=0,"",RES_hhdet_tes!R56/RES_hhdet_fec!R56)</f>
        <v>0.81190783619156071</v>
      </c>
      <c r="S56" s="111">
        <f>IF(RES_hhdet_tes!S56=0,"",RES_hhdet_tes!S56/RES_hhdet_fec!S56)</f>
        <v>0.81385947620588206</v>
      </c>
      <c r="T56" s="111">
        <f>IF(RES_hhdet_tes!T56=0,"",RES_hhdet_tes!T56/RES_hhdet_fec!T56)</f>
        <v>0.81566789763612746</v>
      </c>
      <c r="U56" s="111">
        <f>IF(RES_hhdet_tes!U56=0,"",RES_hhdet_tes!U56/RES_hhdet_fec!U56)</f>
        <v>0.81740238969501222</v>
      </c>
      <c r="V56" s="111">
        <f>IF(RES_hhdet_tes!V56=0,"",RES_hhdet_tes!V56/RES_hhdet_fec!V56)</f>
        <v>0.8347483807842605</v>
      </c>
      <c r="W56" s="111">
        <f>IF(RES_hhdet_tes!W56=0,"",RES_hhdet_tes!W56/RES_hhdet_fec!W56)</f>
        <v>0.85201750390278597</v>
      </c>
      <c r="X56" s="111">
        <f>IF(RES_hhdet_tes!X56=0,"",RES_hhdet_tes!X56/RES_hhdet_fec!X56)</f>
        <v>0.87216498870199055</v>
      </c>
      <c r="Y56" s="111">
        <f>IF(RES_hhdet_tes!Y56=0,"",RES_hhdet_tes!Y56/RES_hhdet_fec!Y56)</f>
        <v>0.87895096671697093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0.76093267485700833</v>
      </c>
      <c r="C58" s="124">
        <f>IF(RES_hhdet_tes!C58=0,"",RES_hhdet_tes!C58/RES_hhdet_fec!C58)</f>
        <v>0.76285532825249402</v>
      </c>
      <c r="D58" s="124">
        <f>IF(RES_hhdet_tes!D58=0,"",RES_hhdet_tes!D58/RES_hhdet_fec!D58)</f>
        <v>0.76481178861401689</v>
      </c>
      <c r="E58" s="124">
        <f>IF(RES_hhdet_tes!E58=0,"",RES_hhdet_tes!E58/RES_hhdet_fec!E58)</f>
        <v>0.76707010386229879</v>
      </c>
      <c r="F58" s="124">
        <f>IF(RES_hhdet_tes!F58=0,"",RES_hhdet_tes!F58/RES_hhdet_fec!F58)</f>
        <v>0.76961160475132728</v>
      </c>
      <c r="G58" s="124">
        <f>IF(RES_hhdet_tes!G58=0,"",RES_hhdet_tes!G58/RES_hhdet_fec!G58)</f>
        <v>0.77257477267536978</v>
      </c>
      <c r="H58" s="124">
        <f>IF(RES_hhdet_tes!H58=0,"",RES_hhdet_tes!H58/RES_hhdet_fec!H58)</f>
        <v>0.77608076489870181</v>
      </c>
      <c r="I58" s="124">
        <f>IF(RES_hhdet_tes!I58=0,"",RES_hhdet_tes!I58/RES_hhdet_fec!I58)</f>
        <v>0.77783283803038872</v>
      </c>
      <c r="J58" s="124">
        <f>IF(RES_hhdet_tes!J58=0,"",RES_hhdet_tes!J58/RES_hhdet_fec!J58)</f>
        <v>0.77875397456282225</v>
      </c>
      <c r="K58" s="124">
        <f>IF(RES_hhdet_tes!K58=0,"",RES_hhdet_tes!K58/RES_hhdet_fec!K58)</f>
        <v>0.7801064868346187</v>
      </c>
      <c r="L58" s="124">
        <f>IF(RES_hhdet_tes!L58=0,"",RES_hhdet_tes!L58/RES_hhdet_fec!L58)</f>
        <v>0.7816265098470454</v>
      </c>
      <c r="M58" s="124">
        <f>IF(RES_hhdet_tes!M58=0,"",RES_hhdet_tes!M58/RES_hhdet_fec!M58)</f>
        <v>0.78346098489071681</v>
      </c>
      <c r="N58" s="124">
        <f>IF(RES_hhdet_tes!N58=0,"",RES_hhdet_tes!N58/RES_hhdet_fec!N58)</f>
        <v>0.78602183528597935</v>
      </c>
      <c r="O58" s="124">
        <f>IF(RES_hhdet_tes!O58=0,"",RES_hhdet_tes!O58/RES_hhdet_fec!O58)</f>
        <v>0.78921331765221747</v>
      </c>
      <c r="P58" s="124">
        <f>IF(RES_hhdet_tes!P58=0,"",RES_hhdet_tes!P58/RES_hhdet_fec!P58)</f>
        <v>0.7916106977505557</v>
      </c>
      <c r="Q58" s="124">
        <f>IF(RES_hhdet_tes!Q58=0,"",RES_hhdet_tes!Q58/RES_hhdet_fec!Q58)</f>
        <v>0.79442532900572749</v>
      </c>
      <c r="R58" s="124">
        <f>IF(RES_hhdet_tes!R58=0,"",RES_hhdet_tes!R58/RES_hhdet_fec!R58)</f>
        <v>0.79865987324938392</v>
      </c>
      <c r="S58" s="124">
        <f>IF(RES_hhdet_tes!S58=0,"",RES_hhdet_tes!S58/RES_hhdet_fec!S58)</f>
        <v>0.80588248714920707</v>
      </c>
      <c r="T58" s="124">
        <f>IF(RES_hhdet_tes!T58=0,"",RES_hhdet_tes!T58/RES_hhdet_fec!T58)</f>
        <v>0.81607422935743656</v>
      </c>
      <c r="U58" s="124">
        <f>IF(RES_hhdet_tes!U58=0,"",RES_hhdet_tes!U58/RES_hhdet_fec!U58)</f>
        <v>0.82906702894497597</v>
      </c>
      <c r="V58" s="124">
        <f>IF(RES_hhdet_tes!V58=0,"",RES_hhdet_tes!V58/RES_hhdet_fec!V58)</f>
        <v>0.84205413074086088</v>
      </c>
      <c r="W58" s="124">
        <f>IF(RES_hhdet_tes!W58=0,"",RES_hhdet_tes!W58/RES_hhdet_fec!W58)</f>
        <v>0.85372167932867093</v>
      </c>
      <c r="X58" s="124">
        <f>IF(RES_hhdet_tes!X58=0,"",RES_hhdet_tes!X58/RES_hhdet_fec!X58)</f>
        <v>0.86411448958862647</v>
      </c>
      <c r="Y58" s="124">
        <f>IF(RES_hhdet_tes!Y58=0,"",RES_hhdet_tes!Y58/RES_hhdet_fec!Y58)</f>
        <v>0.87442790156741956</v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0.76093267485700833</v>
      </c>
      <c r="C60" s="45">
        <f>IF(RES_hhdet_tes!C60=0,"",RES_hhdet_tes!C60/RES_hhdet_fec!C60)</f>
        <v>0.76285532825249402</v>
      </c>
      <c r="D60" s="45">
        <f>IF(RES_hhdet_tes!D60=0,"",RES_hhdet_tes!D60/RES_hhdet_fec!D60)</f>
        <v>0.76481178861401689</v>
      </c>
      <c r="E60" s="45">
        <f>IF(RES_hhdet_tes!E60=0,"",RES_hhdet_tes!E60/RES_hhdet_fec!E60)</f>
        <v>0.76707010386229879</v>
      </c>
      <c r="F60" s="45">
        <f>IF(RES_hhdet_tes!F60=0,"",RES_hhdet_tes!F60/RES_hhdet_fec!F60)</f>
        <v>0.76961160475132728</v>
      </c>
      <c r="G60" s="45">
        <f>IF(RES_hhdet_tes!G60=0,"",RES_hhdet_tes!G60/RES_hhdet_fec!G60)</f>
        <v>0.77257477267536978</v>
      </c>
      <c r="H60" s="45">
        <f>IF(RES_hhdet_tes!H60=0,"",RES_hhdet_tes!H60/RES_hhdet_fec!H60)</f>
        <v>0.77608076489870181</v>
      </c>
      <c r="I60" s="45">
        <f>IF(RES_hhdet_tes!I60=0,"",RES_hhdet_tes!I60/RES_hhdet_fec!I60)</f>
        <v>0.77783283803038872</v>
      </c>
      <c r="J60" s="45">
        <f>IF(RES_hhdet_tes!J60=0,"",RES_hhdet_tes!J60/RES_hhdet_fec!J60)</f>
        <v>0.77875397456282225</v>
      </c>
      <c r="K60" s="45">
        <f>IF(RES_hhdet_tes!K60=0,"",RES_hhdet_tes!K60/RES_hhdet_fec!K60)</f>
        <v>0.7801064868346187</v>
      </c>
      <c r="L60" s="45">
        <f>IF(RES_hhdet_tes!L60=0,"",RES_hhdet_tes!L60/RES_hhdet_fec!L60)</f>
        <v>0.7816265098470454</v>
      </c>
      <c r="M60" s="45">
        <f>IF(RES_hhdet_tes!M60=0,"",RES_hhdet_tes!M60/RES_hhdet_fec!M60)</f>
        <v>0.78346098489071681</v>
      </c>
      <c r="N60" s="45">
        <f>IF(RES_hhdet_tes!N60=0,"",RES_hhdet_tes!N60/RES_hhdet_fec!N60)</f>
        <v>0.78602183528597935</v>
      </c>
      <c r="O60" s="45">
        <f>IF(RES_hhdet_tes!O60=0,"",RES_hhdet_tes!O60/RES_hhdet_fec!O60)</f>
        <v>0.78921331765221747</v>
      </c>
      <c r="P60" s="45">
        <f>IF(RES_hhdet_tes!P60=0,"",RES_hhdet_tes!P60/RES_hhdet_fec!P60)</f>
        <v>0.7916106977505557</v>
      </c>
      <c r="Q60" s="45">
        <f>IF(RES_hhdet_tes!Q60=0,"",RES_hhdet_tes!Q60/RES_hhdet_fec!Q60)</f>
        <v>0.79442532900572749</v>
      </c>
      <c r="R60" s="45">
        <f>IF(RES_hhdet_tes!R60=0,"",RES_hhdet_tes!R60/RES_hhdet_fec!R60)</f>
        <v>0.79865987324938392</v>
      </c>
      <c r="S60" s="45">
        <f>IF(RES_hhdet_tes!S60=0,"",RES_hhdet_tes!S60/RES_hhdet_fec!S60)</f>
        <v>0.80588248714920707</v>
      </c>
      <c r="T60" s="45">
        <f>IF(RES_hhdet_tes!T60=0,"",RES_hhdet_tes!T60/RES_hhdet_fec!T60)</f>
        <v>0.81607422935743656</v>
      </c>
      <c r="U60" s="45">
        <f>IF(RES_hhdet_tes!U60=0,"",RES_hhdet_tes!U60/RES_hhdet_fec!U60)</f>
        <v>0.82906702894497597</v>
      </c>
      <c r="V60" s="45">
        <f>IF(RES_hhdet_tes!V60=0,"",RES_hhdet_tes!V60/RES_hhdet_fec!V60)</f>
        <v>0.84205413074086088</v>
      </c>
      <c r="W60" s="45">
        <f>IF(RES_hhdet_tes!W60=0,"",RES_hhdet_tes!W60/RES_hhdet_fec!W60)</f>
        <v>0.85372167932867093</v>
      </c>
      <c r="X60" s="45">
        <f>IF(RES_hhdet_tes!X60=0,"",RES_hhdet_tes!X60/RES_hhdet_fec!X60)</f>
        <v>0.86411448958862647</v>
      </c>
      <c r="Y60" s="45">
        <f>IF(RES_hhdet_tes!Y60=0,"",RES_hhdet_tes!Y60/RES_hhdet_fec!Y60)</f>
        <v>0.87442790156741956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0.59307408482746504</v>
      </c>
      <c r="C62" s="119">
        <f>IF(RES_hhdet_tes!C62=0,"",RES_hhdet_tes!C62/RES_hhdet_fec!C62)</f>
        <v>0.59815002949232698</v>
      </c>
      <c r="D62" s="119">
        <f>IF(RES_hhdet_tes!D62=0,"",RES_hhdet_tes!D62/RES_hhdet_fec!D62)</f>
        <v>0.60414126090814624</v>
      </c>
      <c r="E62" s="119">
        <f>IF(RES_hhdet_tes!E62=0,"",RES_hhdet_tes!E62/RES_hhdet_fec!E62)</f>
        <v>0.61120507725114981</v>
      </c>
      <c r="F62" s="119">
        <f>IF(RES_hhdet_tes!F62=0,"",RES_hhdet_tes!F62/RES_hhdet_fec!F62)</f>
        <v>0.61630444315444222</v>
      </c>
      <c r="G62" s="119">
        <f>IF(RES_hhdet_tes!G62=0,"",RES_hhdet_tes!G62/RES_hhdet_fec!G62)</f>
        <v>0.62253629640902441</v>
      </c>
      <c r="H62" s="119">
        <f>IF(RES_hhdet_tes!H62=0,"",RES_hhdet_tes!H62/RES_hhdet_fec!H62)</f>
        <v>0.62936800232258727</v>
      </c>
      <c r="I62" s="119">
        <f>IF(RES_hhdet_tes!I62=0,"",RES_hhdet_tes!I62/RES_hhdet_fec!I62)</f>
        <v>0.6361929288336361</v>
      </c>
      <c r="J62" s="119">
        <f>IF(RES_hhdet_tes!J62=0,"",RES_hhdet_tes!J62/RES_hhdet_fec!J62)</f>
        <v>0.64246865238576678</v>
      </c>
      <c r="K62" s="119">
        <f>IF(RES_hhdet_tes!K62=0,"",RES_hhdet_tes!K62/RES_hhdet_fec!K62)</f>
        <v>0.65092376627134996</v>
      </c>
      <c r="L62" s="119">
        <f>IF(RES_hhdet_tes!L62=0,"",RES_hhdet_tes!L62/RES_hhdet_fec!L62)</f>
        <v>0.65906912918696414</v>
      </c>
      <c r="M62" s="119">
        <f>IF(RES_hhdet_tes!M62=0,"",RES_hhdet_tes!M62/RES_hhdet_fec!M62)</f>
        <v>0.66989841825759344</v>
      </c>
      <c r="N62" s="119">
        <f>IF(RES_hhdet_tes!N62=0,"",RES_hhdet_tes!N62/RES_hhdet_fec!N62)</f>
        <v>0.68021676513396478</v>
      </c>
      <c r="O62" s="119">
        <f>IF(RES_hhdet_tes!O62=0,"",RES_hhdet_tes!O62/RES_hhdet_fec!O62)</f>
        <v>0.69038796225397536</v>
      </c>
      <c r="P62" s="119">
        <f>IF(RES_hhdet_tes!P62=0,"",RES_hhdet_tes!P62/RES_hhdet_fec!P62)</f>
        <v>0.69995738112368044</v>
      </c>
      <c r="Q62" s="119">
        <f>IF(RES_hhdet_tes!Q62=0,"",RES_hhdet_tes!Q62/RES_hhdet_fec!Q62)</f>
        <v>0.71146547212383016</v>
      </c>
      <c r="R62" s="119">
        <f>IF(RES_hhdet_tes!R62=0,"",RES_hhdet_tes!R62/RES_hhdet_fec!R62)</f>
        <v>0.72530104935025885</v>
      </c>
      <c r="S62" s="119">
        <f>IF(RES_hhdet_tes!S62=0,"",RES_hhdet_tes!S62/RES_hhdet_fec!S62)</f>
        <v>0.74311826356548394</v>
      </c>
      <c r="T62" s="119">
        <f>IF(RES_hhdet_tes!T62=0,"",RES_hhdet_tes!T62/RES_hhdet_fec!T62)</f>
        <v>0.75924535171048824</v>
      </c>
      <c r="U62" s="119">
        <f>IF(RES_hhdet_tes!U62=0,"",RES_hhdet_tes!U62/RES_hhdet_fec!U62)</f>
        <v>0.77298777948391029</v>
      </c>
      <c r="V62" s="119">
        <f>IF(RES_hhdet_tes!V62=0,"",RES_hhdet_tes!V62/RES_hhdet_fec!V62)</f>
        <v>0.78780437200725695</v>
      </c>
      <c r="W62" s="119">
        <f>IF(RES_hhdet_tes!W62=0,"",RES_hhdet_tes!W62/RES_hhdet_fec!W62)</f>
        <v>0.80036173061248217</v>
      </c>
      <c r="X62" s="119">
        <f>IF(RES_hhdet_tes!X62=0,"",RES_hhdet_tes!X62/RES_hhdet_fec!X62)</f>
        <v>0.81488163972088479</v>
      </c>
      <c r="Y62" s="119">
        <f>IF(RES_hhdet_tes!Y62=0,"",RES_hhdet_tes!Y62/RES_hhdet_fec!Y62)</f>
        <v>0.82490382957119945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0.57708376990985832</v>
      </c>
      <c r="C63" s="124">
        <f>IF(RES_hhdet_tes!C63=0,"",RES_hhdet_tes!C63/RES_hhdet_fec!C63)</f>
        <v>0.58232087424791557</v>
      </c>
      <c r="D63" s="124">
        <f>IF(RES_hhdet_tes!D63=0,"",RES_hhdet_tes!D63/RES_hhdet_fec!D63)</f>
        <v>0.58768224733274477</v>
      </c>
      <c r="E63" s="124">
        <f>IF(RES_hhdet_tes!E63=0,"",RES_hhdet_tes!E63/RES_hhdet_fec!E63)</f>
        <v>0.59309942398959559</v>
      </c>
      <c r="F63" s="124">
        <f>IF(RES_hhdet_tes!F63=0,"",RES_hhdet_tes!F63/RES_hhdet_fec!F63)</f>
        <v>0.59829943556447018</v>
      </c>
      <c r="G63" s="124">
        <f>IF(RES_hhdet_tes!G63=0,"",RES_hhdet_tes!G63/RES_hhdet_fec!G63)</f>
        <v>0.60359541313954612</v>
      </c>
      <c r="H63" s="124">
        <f>IF(RES_hhdet_tes!H63=0,"",RES_hhdet_tes!H63/RES_hhdet_fec!H63)</f>
        <v>0.60917989053848665</v>
      </c>
      <c r="I63" s="124">
        <f>IF(RES_hhdet_tes!I63=0,"",RES_hhdet_tes!I63/RES_hhdet_fec!I63)</f>
        <v>0.61528325083771607</v>
      </c>
      <c r="J63" s="124">
        <f>IF(RES_hhdet_tes!J63=0,"",RES_hhdet_tes!J63/RES_hhdet_fec!J63)</f>
        <v>0.62260462893226276</v>
      </c>
      <c r="K63" s="124">
        <f>IF(RES_hhdet_tes!K63=0,"",RES_hhdet_tes!K63/RES_hhdet_fec!K63)</f>
        <v>0.6302943662392555</v>
      </c>
      <c r="L63" s="124">
        <f>IF(RES_hhdet_tes!L63=0,"",RES_hhdet_tes!L63/RES_hhdet_fec!L63)</f>
        <v>0.63894070961707605</v>
      </c>
      <c r="M63" s="124">
        <f>IF(RES_hhdet_tes!M63=0,"",RES_hhdet_tes!M63/RES_hhdet_fec!M63)</f>
        <v>0.64722852723211544</v>
      </c>
      <c r="N63" s="124">
        <f>IF(RES_hhdet_tes!N63=0,"",RES_hhdet_tes!N63/RES_hhdet_fec!N63)</f>
        <v>0.65960043992974882</v>
      </c>
      <c r="O63" s="124">
        <f>IF(RES_hhdet_tes!O63=0,"",RES_hhdet_tes!O63/RES_hhdet_fec!O63)</f>
        <v>0.67186931094244562</v>
      </c>
      <c r="P63" s="124">
        <f>IF(RES_hhdet_tes!P63=0,"",RES_hhdet_tes!P63/RES_hhdet_fec!P63)</f>
        <v>0.67841511533613552</v>
      </c>
      <c r="Q63" s="124">
        <f>IF(RES_hhdet_tes!Q63=0,"",RES_hhdet_tes!Q63/RES_hhdet_fec!Q63)</f>
        <v>0.69172585007152099</v>
      </c>
      <c r="R63" s="124">
        <f>IF(RES_hhdet_tes!R63=0,"",RES_hhdet_tes!R63/RES_hhdet_fec!R63)</f>
        <v>0.70676359417278933</v>
      </c>
      <c r="S63" s="124">
        <f>IF(RES_hhdet_tes!S63=0,"",RES_hhdet_tes!S63/RES_hhdet_fec!S63)</f>
        <v>0.72327275175642947</v>
      </c>
      <c r="T63" s="124">
        <f>IF(RES_hhdet_tes!T63=0,"",RES_hhdet_tes!T63/RES_hhdet_fec!T63)</f>
        <v>0.73941659129041004</v>
      </c>
      <c r="U63" s="124">
        <f>IF(RES_hhdet_tes!U63=0,"",RES_hhdet_tes!U63/RES_hhdet_fec!U63)</f>
        <v>0.75391652106149898</v>
      </c>
      <c r="V63" s="124">
        <f>IF(RES_hhdet_tes!V63=0,"",RES_hhdet_tes!V63/RES_hhdet_fec!V63)</f>
        <v>0.76858854132699106</v>
      </c>
      <c r="W63" s="124">
        <f>IF(RES_hhdet_tes!W63=0,"",RES_hhdet_tes!W63/RES_hhdet_fec!W63)</f>
        <v>0.78216895144607912</v>
      </c>
      <c r="X63" s="124">
        <f>IF(RES_hhdet_tes!X63=0,"",RES_hhdet_tes!X63/RES_hhdet_fec!X63)</f>
        <v>0.79494076187656049</v>
      </c>
      <c r="Y63" s="124">
        <f>IF(RES_hhdet_tes!Y63=0,"",RES_hhdet_tes!Y63/RES_hhdet_fec!Y63)</f>
        <v>0.80613250653027979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0.57122741284607714</v>
      </c>
      <c r="C64" s="111">
        <f>IF(RES_hhdet_tes!C64=0,"",RES_hhdet_tes!C64/RES_hhdet_fec!C64)</f>
        <v>0.57655753179398816</v>
      </c>
      <c r="D64" s="111">
        <f>IF(RES_hhdet_tes!D64=0,"",RES_hhdet_tes!D64/RES_hhdet_fec!D64)</f>
        <v>0.58203525180763782</v>
      </c>
      <c r="E64" s="111">
        <f>IF(RES_hhdet_tes!E64=0,"",RES_hhdet_tes!E64/RES_hhdet_fec!E64)</f>
        <v>0.58761163944846351</v>
      </c>
      <c r="F64" s="111">
        <f>IF(RES_hhdet_tes!F64=0,"",RES_hhdet_tes!F64/RES_hhdet_fec!F64)</f>
        <v>0.5928812684979502</v>
      </c>
      <c r="G64" s="111">
        <f>IF(RES_hhdet_tes!G64=0,"",RES_hhdet_tes!G64/RES_hhdet_fec!G64)</f>
        <v>0.59826537575090544</v>
      </c>
      <c r="H64" s="111">
        <f>IF(RES_hhdet_tes!H64=0,"",RES_hhdet_tes!H64/RES_hhdet_fec!H64)</f>
        <v>0.60399509837144916</v>
      </c>
      <c r="I64" s="111">
        <f>IF(RES_hhdet_tes!I64=0,"",RES_hhdet_tes!I64/RES_hhdet_fec!I64)</f>
        <v>0.61021420070154231</v>
      </c>
      <c r="J64" s="111">
        <f>IF(RES_hhdet_tes!J64=0,"",RES_hhdet_tes!J64/RES_hhdet_fec!J64)</f>
        <v>0.61761987540103336</v>
      </c>
      <c r="K64" s="111">
        <f>IF(RES_hhdet_tes!K64=0,"",RES_hhdet_tes!K64/RES_hhdet_fec!K64)</f>
        <v>0.62541371096902054</v>
      </c>
      <c r="L64" s="111">
        <f>IF(RES_hhdet_tes!L64=0,"",RES_hhdet_tes!L64/RES_hhdet_fec!L64)</f>
        <v>0.63418055589589362</v>
      </c>
      <c r="M64" s="111">
        <f>IF(RES_hhdet_tes!M64=0,"",RES_hhdet_tes!M64/RES_hhdet_fec!M64)</f>
        <v>0.64260039774437283</v>
      </c>
      <c r="N64" s="111">
        <f>IF(RES_hhdet_tes!N64=0,"",RES_hhdet_tes!N64/RES_hhdet_fec!N64)</f>
        <v>0.65508756712200489</v>
      </c>
      <c r="O64" s="111">
        <f>IF(RES_hhdet_tes!O64=0,"",RES_hhdet_tes!O64/RES_hhdet_fec!O64)</f>
        <v>0.66746676061385901</v>
      </c>
      <c r="P64" s="111">
        <f>IF(RES_hhdet_tes!P64=0,"",RES_hhdet_tes!P64/RES_hhdet_fec!P64)</f>
        <v>0.67407201221650292</v>
      </c>
      <c r="Q64" s="111">
        <f>IF(RES_hhdet_tes!Q64=0,"",RES_hhdet_tes!Q64/RES_hhdet_fec!Q64)</f>
        <v>0.68748423007507131</v>
      </c>
      <c r="R64" s="111">
        <f>IF(RES_hhdet_tes!R64=0,"",RES_hhdet_tes!R64/RES_hhdet_fec!R64)</f>
        <v>0.70268991800858815</v>
      </c>
      <c r="S64" s="111">
        <f>IF(RES_hhdet_tes!S64=0,"",RES_hhdet_tes!S64/RES_hhdet_fec!S64)</f>
        <v>0.71937308502058606</v>
      </c>
      <c r="T64" s="111">
        <f>IF(RES_hhdet_tes!T64=0,"",RES_hhdet_tes!T64/RES_hhdet_fec!T64)</f>
        <v>0.7356745530964004</v>
      </c>
      <c r="U64" s="111">
        <f>IF(RES_hhdet_tes!U64=0,"",RES_hhdet_tes!U64/RES_hhdet_fec!U64)</f>
        <v>0.75036473175846041</v>
      </c>
      <c r="V64" s="111">
        <f>IF(RES_hhdet_tes!V64=0,"",RES_hhdet_tes!V64/RES_hhdet_fec!V64)</f>
        <v>0.76518849401348044</v>
      </c>
      <c r="W64" s="111">
        <f>IF(RES_hhdet_tes!W64=0,"",RES_hhdet_tes!W64/RES_hhdet_fec!W64)</f>
        <v>0.77894125491042421</v>
      </c>
      <c r="X64" s="111">
        <f>IF(RES_hhdet_tes!X64=0,"",RES_hhdet_tes!X64/RES_hhdet_fec!X64)</f>
        <v>0.79181954755013106</v>
      </c>
      <c r="Y64" s="111">
        <f>IF(RES_hhdet_tes!Y64=0,"",RES_hhdet_tes!Y64/RES_hhdet_fec!Y64)</f>
        <v>0.80314866506432736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1.9246046147423326</v>
      </c>
      <c r="C66" s="124">
        <f>IF(RES_hhdet_tes!C66=0,"",RES_hhdet_tes!C66/RES_hhdet_fec!C66)</f>
        <v>1.9915219199438443</v>
      </c>
      <c r="D66" s="124">
        <f>IF(RES_hhdet_tes!D66=0,"",RES_hhdet_tes!D66/RES_hhdet_fec!D66)</f>
        <v>2.0741343591458987</v>
      </c>
      <c r="E66" s="124">
        <f>IF(RES_hhdet_tes!E66=0,"",RES_hhdet_tes!E66/RES_hhdet_fec!E66)</f>
        <v>2.211049494619445</v>
      </c>
      <c r="F66" s="124">
        <f>IF(RES_hhdet_tes!F66=0,"",RES_hhdet_tes!F66/RES_hhdet_fec!F66)</f>
        <v>2.3704930750347124</v>
      </c>
      <c r="G66" s="124">
        <f>IF(RES_hhdet_tes!G66=0,"",RES_hhdet_tes!G66/RES_hhdet_fec!G66)</f>
        <v>2.5338082403549791</v>
      </c>
      <c r="H66" s="124">
        <f>IF(RES_hhdet_tes!H66=0,"",RES_hhdet_tes!H66/RES_hhdet_fec!H66)</f>
        <v>2.7196585481430726</v>
      </c>
      <c r="I66" s="124">
        <f>IF(RES_hhdet_tes!I66=0,"",RES_hhdet_tes!I66/RES_hhdet_fec!I66)</f>
        <v>2.8246739022649212</v>
      </c>
      <c r="J66" s="124">
        <f>IF(RES_hhdet_tes!J66=0,"",RES_hhdet_tes!J66/RES_hhdet_fec!J66)</f>
        <v>2.8909696368699347</v>
      </c>
      <c r="K66" s="124">
        <f>IF(RES_hhdet_tes!K66=0,"",RES_hhdet_tes!K66/RES_hhdet_fec!K66)</f>
        <v>2.977662820864091</v>
      </c>
      <c r="L66" s="124">
        <f>IF(RES_hhdet_tes!L66=0,"",RES_hhdet_tes!L66/RES_hhdet_fec!L66)</f>
        <v>3.0830080135637026</v>
      </c>
      <c r="M66" s="124">
        <f>IF(RES_hhdet_tes!M66=0,"",RES_hhdet_tes!M66/RES_hhdet_fec!M66)</f>
        <v>3.2050316771173981</v>
      </c>
      <c r="N66" s="124">
        <f>IF(RES_hhdet_tes!N66=0,"",RES_hhdet_tes!N66/RES_hhdet_fec!N66)</f>
        <v>3.3418194005177768</v>
      </c>
      <c r="O66" s="124">
        <f>IF(RES_hhdet_tes!O66=0,"",RES_hhdet_tes!O66/RES_hhdet_fec!O66)</f>
        <v>3.4981794133296691</v>
      </c>
      <c r="P66" s="124">
        <f>IF(RES_hhdet_tes!P66=0,"",RES_hhdet_tes!P66/RES_hhdet_fec!P66)</f>
        <v>3.6461185674610821</v>
      </c>
      <c r="Q66" s="124">
        <f>IF(RES_hhdet_tes!Q66=0,"",RES_hhdet_tes!Q66/RES_hhdet_fec!Q66)</f>
        <v>3.7799541613739218</v>
      </c>
      <c r="R66" s="124">
        <f>IF(RES_hhdet_tes!R66=0,"",RES_hhdet_tes!R66/RES_hhdet_fec!R66)</f>
        <v>3.9077147317747341</v>
      </c>
      <c r="S66" s="124">
        <f>IF(RES_hhdet_tes!S66=0,"",RES_hhdet_tes!S66/RES_hhdet_fec!S66)</f>
        <v>4.0304092976826658</v>
      </c>
      <c r="T66" s="124">
        <f>IF(RES_hhdet_tes!T66=0,"",RES_hhdet_tes!T66/RES_hhdet_fec!T66)</f>
        <v>4.1294166332086366</v>
      </c>
      <c r="U66" s="124">
        <f>IF(RES_hhdet_tes!U66=0,"",RES_hhdet_tes!U66/RES_hhdet_fec!U66)</f>
        <v>4.2041484316735671</v>
      </c>
      <c r="V66" s="124">
        <f>IF(RES_hhdet_tes!V66=0,"",RES_hhdet_tes!V66/RES_hhdet_fec!V66)</f>
        <v>4.2577400211475664</v>
      </c>
      <c r="W66" s="124">
        <f>IF(RES_hhdet_tes!W66=0,"",RES_hhdet_tes!W66/RES_hhdet_fec!W66)</f>
        <v>4.2942399174163537</v>
      </c>
      <c r="X66" s="124">
        <f>IF(RES_hhdet_tes!X66=0,"",RES_hhdet_tes!X66/RES_hhdet_fec!X66)</f>
        <v>4.3187798176070586</v>
      </c>
      <c r="Y66" s="124">
        <f>IF(RES_hhdet_tes!Y66=0,"",RES_hhdet_tes!Y66/RES_hhdet_fec!Y66)</f>
        <v>4.3470955597966379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1.9246046147423326</v>
      </c>
      <c r="C67" s="111">
        <f>IF(RES_hhdet_tes!C67=0,"",RES_hhdet_tes!C67/RES_hhdet_fec!C67)</f>
        <v>1.9915219199438443</v>
      </c>
      <c r="D67" s="111">
        <f>IF(RES_hhdet_tes!D67=0,"",RES_hhdet_tes!D67/RES_hhdet_fec!D67)</f>
        <v>2.0741343591458987</v>
      </c>
      <c r="E67" s="111">
        <f>IF(RES_hhdet_tes!E67=0,"",RES_hhdet_tes!E67/RES_hhdet_fec!E67)</f>
        <v>2.211049494619445</v>
      </c>
      <c r="F67" s="111">
        <f>IF(RES_hhdet_tes!F67=0,"",RES_hhdet_tes!F67/RES_hhdet_fec!F67)</f>
        <v>2.3704930750347124</v>
      </c>
      <c r="G67" s="111">
        <f>IF(RES_hhdet_tes!G67=0,"",RES_hhdet_tes!G67/RES_hhdet_fec!G67)</f>
        <v>2.5338082403549791</v>
      </c>
      <c r="H67" s="111">
        <f>IF(RES_hhdet_tes!H67=0,"",RES_hhdet_tes!H67/RES_hhdet_fec!H67)</f>
        <v>2.7196585481430726</v>
      </c>
      <c r="I67" s="111">
        <f>IF(RES_hhdet_tes!I67=0,"",RES_hhdet_tes!I67/RES_hhdet_fec!I67)</f>
        <v>2.8246739022649212</v>
      </c>
      <c r="J67" s="111">
        <f>IF(RES_hhdet_tes!J67=0,"",RES_hhdet_tes!J67/RES_hhdet_fec!J67)</f>
        <v>2.8909696368699347</v>
      </c>
      <c r="K67" s="111">
        <f>IF(RES_hhdet_tes!K67=0,"",RES_hhdet_tes!K67/RES_hhdet_fec!K67)</f>
        <v>2.977662820864091</v>
      </c>
      <c r="L67" s="111">
        <f>IF(RES_hhdet_tes!L67=0,"",RES_hhdet_tes!L67/RES_hhdet_fec!L67)</f>
        <v>3.0830080135637026</v>
      </c>
      <c r="M67" s="111">
        <f>IF(RES_hhdet_tes!M67=0,"",RES_hhdet_tes!M67/RES_hhdet_fec!M67)</f>
        <v>3.2050316771173981</v>
      </c>
      <c r="N67" s="111">
        <f>IF(RES_hhdet_tes!N67=0,"",RES_hhdet_tes!N67/RES_hhdet_fec!N67)</f>
        <v>3.3418194005177768</v>
      </c>
      <c r="O67" s="111">
        <f>IF(RES_hhdet_tes!O67=0,"",RES_hhdet_tes!O67/RES_hhdet_fec!O67)</f>
        <v>3.4981794133296691</v>
      </c>
      <c r="P67" s="111">
        <f>IF(RES_hhdet_tes!P67=0,"",RES_hhdet_tes!P67/RES_hhdet_fec!P67)</f>
        <v>3.6461185674610821</v>
      </c>
      <c r="Q67" s="111">
        <f>IF(RES_hhdet_tes!Q67=0,"",RES_hhdet_tes!Q67/RES_hhdet_fec!Q67)</f>
        <v>3.7799541613739218</v>
      </c>
      <c r="R67" s="111">
        <f>IF(RES_hhdet_tes!R67=0,"",RES_hhdet_tes!R67/RES_hhdet_fec!R67)</f>
        <v>3.9077147317747341</v>
      </c>
      <c r="S67" s="111">
        <f>IF(RES_hhdet_tes!S67=0,"",RES_hhdet_tes!S67/RES_hhdet_fec!S67)</f>
        <v>4.0304092976826658</v>
      </c>
      <c r="T67" s="111">
        <f>IF(RES_hhdet_tes!T67=0,"",RES_hhdet_tes!T67/RES_hhdet_fec!T67)</f>
        <v>4.1294166332086366</v>
      </c>
      <c r="U67" s="111">
        <f>IF(RES_hhdet_tes!U67=0,"",RES_hhdet_tes!U67/RES_hhdet_fec!U67)</f>
        <v>4.2041484316735671</v>
      </c>
      <c r="V67" s="111">
        <f>IF(RES_hhdet_tes!V67=0,"",RES_hhdet_tes!V67/RES_hhdet_fec!V67)</f>
        <v>4.2577400211475664</v>
      </c>
      <c r="W67" s="111">
        <f>IF(RES_hhdet_tes!W67=0,"",RES_hhdet_tes!W67/RES_hhdet_fec!W67)</f>
        <v>4.2942399174163537</v>
      </c>
      <c r="X67" s="111">
        <f>IF(RES_hhdet_tes!X67=0,"",RES_hhdet_tes!X67/RES_hhdet_fec!X67)</f>
        <v>4.3187798176070586</v>
      </c>
      <c r="Y67" s="111">
        <f>IF(RES_hhdet_tes!Y67=0,"",RES_hhdet_tes!Y67/RES_hhdet_fec!Y67)</f>
        <v>4.3470955597966379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0.63124196525250875</v>
      </c>
      <c r="C68" s="124">
        <f>IF(RES_hhdet_tes!C68=0,"",RES_hhdet_tes!C68/RES_hhdet_fec!C68)</f>
        <v>0.63747616361017378</v>
      </c>
      <c r="D68" s="124">
        <f>IF(RES_hhdet_tes!D68=0,"",RES_hhdet_tes!D68/RES_hhdet_fec!D68)</f>
        <v>0.64257878117698131</v>
      </c>
      <c r="E68" s="124">
        <f>IF(RES_hhdet_tes!E68=0,"",RES_hhdet_tes!E68/RES_hhdet_fec!E68)</f>
        <v>0.64843630792693807</v>
      </c>
      <c r="F68" s="124">
        <f>IF(RES_hhdet_tes!F68=0,"",RES_hhdet_tes!F68/RES_hhdet_fec!F68)</f>
        <v>0.65395825179510159</v>
      </c>
      <c r="G68" s="124">
        <f>IF(RES_hhdet_tes!G68=0,"",RES_hhdet_tes!G68/RES_hhdet_fec!G68)</f>
        <v>0.65970723380908047</v>
      </c>
      <c r="H68" s="124">
        <f>IF(RES_hhdet_tes!H68=0,"",RES_hhdet_tes!H68/RES_hhdet_fec!H68)</f>
        <v>0.66640320674607578</v>
      </c>
      <c r="I68" s="124">
        <f>IF(RES_hhdet_tes!I68=0,"",RES_hhdet_tes!I68/RES_hhdet_fec!I68)</f>
        <v>0.67231196575732732</v>
      </c>
      <c r="J68" s="124">
        <f>IF(RES_hhdet_tes!J68=0,"",RES_hhdet_tes!J68/RES_hhdet_fec!J68)</f>
        <v>0.68303337701991418</v>
      </c>
      <c r="K68" s="124">
        <f>IF(RES_hhdet_tes!K68=0,"",RES_hhdet_tes!K68/RES_hhdet_fec!K68)</f>
        <v>0.6934928498624704</v>
      </c>
      <c r="L68" s="124">
        <f>IF(RES_hhdet_tes!L68=0,"",RES_hhdet_tes!L68/RES_hhdet_fec!L68)</f>
        <v>0.70440565114956799</v>
      </c>
      <c r="M68" s="124">
        <f>IF(RES_hhdet_tes!M68=0,"",RES_hhdet_tes!M68/RES_hhdet_fec!M68)</f>
        <v>0.71467842179279506</v>
      </c>
      <c r="N68" s="124">
        <f>IF(RES_hhdet_tes!N68=0,"",RES_hhdet_tes!N68/RES_hhdet_fec!N68)</f>
        <v>0.72784832833712465</v>
      </c>
      <c r="O68" s="124">
        <f>IF(RES_hhdet_tes!O68=0,"",RES_hhdet_tes!O68/RES_hhdet_fec!O68)</f>
        <v>0.73916625262005009</v>
      </c>
      <c r="P68" s="124">
        <f>IF(RES_hhdet_tes!P68=0,"",RES_hhdet_tes!P68/RES_hhdet_fec!P68)</f>
        <v>0.74492726660046638</v>
      </c>
      <c r="Q68" s="124">
        <f>IF(RES_hhdet_tes!Q68=0,"",RES_hhdet_tes!Q68/RES_hhdet_fec!Q68)</f>
        <v>0.75701368794007751</v>
      </c>
      <c r="R68" s="124">
        <f>IF(RES_hhdet_tes!R68=0,"",RES_hhdet_tes!R68/RES_hhdet_fec!R68)</f>
        <v>0.77169200660278459</v>
      </c>
      <c r="S68" s="124">
        <f>IF(RES_hhdet_tes!S68=0,"",RES_hhdet_tes!S68/RES_hhdet_fec!S68)</f>
        <v>0.78761910240715138</v>
      </c>
      <c r="T68" s="124">
        <f>IF(RES_hhdet_tes!T68=0,"",RES_hhdet_tes!T68/RES_hhdet_fec!T68)</f>
        <v>0.80358261753933491</v>
      </c>
      <c r="U68" s="124">
        <f>IF(RES_hhdet_tes!U68=0,"",RES_hhdet_tes!U68/RES_hhdet_fec!U68)</f>
        <v>0.81730623734207197</v>
      </c>
      <c r="V68" s="124">
        <f>IF(RES_hhdet_tes!V68=0,"",RES_hhdet_tes!V68/RES_hhdet_fec!V68)</f>
        <v>0.8308490861844775</v>
      </c>
      <c r="W68" s="124">
        <f>IF(RES_hhdet_tes!W68=0,"",RES_hhdet_tes!W68/RES_hhdet_fec!W68)</f>
        <v>0.84325361843805124</v>
      </c>
      <c r="X68" s="124">
        <f>IF(RES_hhdet_tes!X68=0,"",RES_hhdet_tes!X68/RES_hhdet_fec!X68)</f>
        <v>0.85487889505526715</v>
      </c>
      <c r="Y68" s="124">
        <f>IF(RES_hhdet_tes!Y68=0,"",RES_hhdet_tes!Y68/RES_hhdet_fec!Y68)</f>
        <v>0.86479522230558692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0.62599945069866436</v>
      </c>
      <c r="C69" s="111">
        <f>IF(RES_hhdet_tes!C69=0,"",RES_hhdet_tes!C69/RES_hhdet_fec!C69)</f>
        <v>0.63115424720139146</v>
      </c>
      <c r="D69" s="111">
        <f>IF(RES_hhdet_tes!D69=0,"",RES_hhdet_tes!D69/RES_hhdet_fec!D69)</f>
        <v>0.63782788319528383</v>
      </c>
      <c r="E69" s="111">
        <f>IF(RES_hhdet_tes!E69=0,"",RES_hhdet_tes!E69/RES_hhdet_fec!E69)</f>
        <v>0.64432957733657825</v>
      </c>
      <c r="F69" s="111">
        <f>IF(RES_hhdet_tes!F69=0,"",RES_hhdet_tes!F69/RES_hhdet_fec!F69)</f>
        <v>0.65030190601251692</v>
      </c>
      <c r="G69" s="111">
        <f>IF(RES_hhdet_tes!G69=0,"",RES_hhdet_tes!G69/RES_hhdet_fec!G69)</f>
        <v>0.65617704824575429</v>
      </c>
      <c r="H69" s="111">
        <f>IF(RES_hhdet_tes!H69=0,"",RES_hhdet_tes!H69/RES_hhdet_fec!H69)</f>
        <v>0.66294891094560127</v>
      </c>
      <c r="I69" s="111">
        <f>IF(RES_hhdet_tes!I69=0,"",RES_hhdet_tes!I69/RES_hhdet_fec!I69)</f>
        <v>0.67107324629061416</v>
      </c>
      <c r="J69" s="111">
        <f>IF(RES_hhdet_tes!J69=0,"",RES_hhdet_tes!J69/RES_hhdet_fec!J69)</f>
        <v>0.679059217226888</v>
      </c>
      <c r="K69" s="111">
        <f>IF(RES_hhdet_tes!K69=0,"",RES_hhdet_tes!K69/RES_hhdet_fec!K69)</f>
        <v>0.68747691851684756</v>
      </c>
      <c r="L69" s="111">
        <f>IF(RES_hhdet_tes!L69=0,"",RES_hhdet_tes!L69/RES_hhdet_fec!L69)</f>
        <v>0.69713009126872061</v>
      </c>
      <c r="M69" s="111">
        <f>IF(RES_hhdet_tes!M69=0,"",RES_hhdet_tes!M69/RES_hhdet_fec!M69)</f>
        <v>0.70701687971243476</v>
      </c>
      <c r="N69" s="111">
        <f>IF(RES_hhdet_tes!N69=0,"",RES_hhdet_tes!N69/RES_hhdet_fec!N69)</f>
        <v>0.72079751582466256</v>
      </c>
      <c r="O69" s="111">
        <f>IF(RES_hhdet_tes!O69=0,"",RES_hhdet_tes!O69/RES_hhdet_fec!O69)</f>
        <v>0.7345554526229594</v>
      </c>
      <c r="P69" s="111">
        <f>IF(RES_hhdet_tes!P69=0,"",RES_hhdet_tes!P69/RES_hhdet_fec!P69)</f>
        <v>0.74181529989151718</v>
      </c>
      <c r="Q69" s="111">
        <f>IF(RES_hhdet_tes!Q69=0,"",RES_hhdet_tes!Q69/RES_hhdet_fec!Q69)</f>
        <v>0.75459804173697176</v>
      </c>
      <c r="R69" s="111">
        <f>IF(RES_hhdet_tes!R69=0,"",RES_hhdet_tes!R69/RES_hhdet_fec!R69)</f>
        <v>0.76903141081926363</v>
      </c>
      <c r="S69" s="111">
        <f>IF(RES_hhdet_tes!S69=0,"",RES_hhdet_tes!S69/RES_hhdet_fec!S69)</f>
        <v>0.78495184717575039</v>
      </c>
      <c r="T69" s="111">
        <f>IF(RES_hhdet_tes!T69=0,"",RES_hhdet_tes!T69/RES_hhdet_fec!T69)</f>
        <v>0.79995586095406956</v>
      </c>
      <c r="U69" s="111">
        <f>IF(RES_hhdet_tes!U69=0,"",RES_hhdet_tes!U69/RES_hhdet_fec!U69)</f>
        <v>0.8135322618905122</v>
      </c>
      <c r="V69" s="111">
        <f>IF(RES_hhdet_tes!V69=0,"",RES_hhdet_tes!V69/RES_hhdet_fec!V69)</f>
        <v>0.82617485502729615</v>
      </c>
      <c r="W69" s="111">
        <f>IF(RES_hhdet_tes!W69=0,"",RES_hhdet_tes!W69/RES_hhdet_fec!W69)</f>
        <v>0.84057170325465014</v>
      </c>
      <c r="X69" s="111">
        <f>IF(RES_hhdet_tes!X69=0,"",RES_hhdet_tes!X69/RES_hhdet_fec!X69)</f>
        <v>0.85199361782450522</v>
      </c>
      <c r="Y69" s="111">
        <f>IF(RES_hhdet_tes!Y69=0,"",RES_hhdet_tes!Y69/RES_hhdet_fec!Y69)</f>
        <v>0.861158154398322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0.79313527684037932</v>
      </c>
      <c r="C70" s="111">
        <f>IF(RES_hhdet_tes!C70=0,"",RES_hhdet_tes!C70/RES_hhdet_fec!C70)</f>
        <v>0.81236058119604271</v>
      </c>
      <c r="D70" s="111">
        <f>IF(RES_hhdet_tes!D70=0,"",RES_hhdet_tes!D70/RES_hhdet_fec!D70)</f>
        <v>0.81600638467423736</v>
      </c>
      <c r="E70" s="111">
        <f>IF(RES_hhdet_tes!E70=0,"",RES_hhdet_tes!E70/RES_hhdet_fec!E70)</f>
        <v>0.82622461429275096</v>
      </c>
      <c r="F70" s="111">
        <f>IF(RES_hhdet_tes!F70=0,"",RES_hhdet_tes!F70/RES_hhdet_fec!F70)</f>
        <v>0.81936057865821166</v>
      </c>
      <c r="G70" s="111">
        <f>IF(RES_hhdet_tes!G70=0,"",RES_hhdet_tes!G70/RES_hhdet_fec!G70)</f>
        <v>0.827197256955995</v>
      </c>
      <c r="H70" s="111">
        <f>IF(RES_hhdet_tes!H70=0,"",RES_hhdet_tes!H70/RES_hhdet_fec!H70)</f>
        <v>0.83355643037780225</v>
      </c>
      <c r="I70" s="111">
        <f>IF(RES_hhdet_tes!I70=0,"",RES_hhdet_tes!I70/RES_hhdet_fec!I70)</f>
        <v>0.82261279213893945</v>
      </c>
      <c r="J70" s="111">
        <f>IF(RES_hhdet_tes!J70=0,"",RES_hhdet_tes!J70/RES_hhdet_fec!J70)</f>
        <v>0.84142211818801926</v>
      </c>
      <c r="K70" s="111">
        <f>IF(RES_hhdet_tes!K70=0,"",RES_hhdet_tes!K70/RES_hhdet_fec!K70)</f>
        <v>0.84486657432671575</v>
      </c>
      <c r="L70" s="111">
        <f>IF(RES_hhdet_tes!L70=0,"",RES_hhdet_tes!L70/RES_hhdet_fec!L70)</f>
        <v>0.8481097294261547</v>
      </c>
      <c r="M70" s="111">
        <f>IF(RES_hhdet_tes!M70=0,"",RES_hhdet_tes!M70/RES_hhdet_fec!M70)</f>
        <v>0.8446630102758983</v>
      </c>
      <c r="N70" s="111">
        <f>IF(RES_hhdet_tes!N70=0,"",RES_hhdet_tes!N70/RES_hhdet_fec!N70)</f>
        <v>0.85061510731041878</v>
      </c>
      <c r="O70" s="111">
        <f>IF(RES_hhdet_tes!O70=0,"",RES_hhdet_tes!O70/RES_hhdet_fec!O70)</f>
        <v>0.85201558729835936</v>
      </c>
      <c r="P70" s="111">
        <f>IF(RES_hhdet_tes!P70=0,"",RES_hhdet_tes!P70/RES_hhdet_fec!P70)</f>
        <v>0.8792088413016983</v>
      </c>
      <c r="Q70" s="111">
        <f>IF(RES_hhdet_tes!Q70=0,"",RES_hhdet_tes!Q70/RES_hhdet_fec!Q70)</f>
        <v>0.88838631188281147</v>
      </c>
      <c r="R70" s="111">
        <f>IF(RES_hhdet_tes!R70=0,"",RES_hhdet_tes!R70/RES_hhdet_fec!R70)</f>
        <v>0.89640392564333993</v>
      </c>
      <c r="S70" s="111">
        <f>IF(RES_hhdet_tes!S70=0,"",RES_hhdet_tes!S70/RES_hhdet_fec!S70)</f>
        <v>0.8945238690726095</v>
      </c>
      <c r="T70" s="111">
        <f>IF(RES_hhdet_tes!T70=0,"",RES_hhdet_tes!T70/RES_hhdet_fec!T70)</f>
        <v>0.9134905206013989</v>
      </c>
      <c r="U70" s="111">
        <f>IF(RES_hhdet_tes!U70=0,"",RES_hhdet_tes!U70/RES_hhdet_fec!U70)</f>
        <v>0.91868286604421534</v>
      </c>
      <c r="V70" s="111">
        <f>IF(RES_hhdet_tes!V70=0,"",RES_hhdet_tes!V70/RES_hhdet_fec!V70)</f>
        <v>0.92854257270465435</v>
      </c>
      <c r="W70" s="111">
        <f>IF(RES_hhdet_tes!W70=0,"",RES_hhdet_tes!W70/RES_hhdet_fec!W70)</f>
        <v>0.92829547691571412</v>
      </c>
      <c r="X70" s="111">
        <f>IF(RES_hhdet_tes!X70=0,"",RES_hhdet_tes!X70/RES_hhdet_fec!X70)</f>
        <v>0.93488710754637971</v>
      </c>
      <c r="Y70" s="111">
        <f>IF(RES_hhdet_tes!Y70=0,"",RES_hhdet_tes!Y70/RES_hhdet_fec!Y70)</f>
        <v>0.9443627003760543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0.62599945069866436</v>
      </c>
      <c r="C71" s="112">
        <f>IF(RES_hhdet_tes!C71=0,"",RES_hhdet_tes!C71/RES_hhdet_fec!C71)</f>
        <v>0.64250182972505954</v>
      </c>
      <c r="D71" s="112">
        <f>IF(RES_hhdet_tes!D71=0,"",RES_hhdet_tes!D71/RES_hhdet_fec!D71)</f>
        <v>0.65455448055728693</v>
      </c>
      <c r="E71" s="112">
        <f>IF(RES_hhdet_tes!E71=0,"",RES_hhdet_tes!E71/RES_hhdet_fec!E71)</f>
        <v>0.66991730645033609</v>
      </c>
      <c r="F71" s="112">
        <f>IF(RES_hhdet_tes!F71=0,"",RES_hhdet_tes!F71/RES_hhdet_fec!F71)</f>
        <v>0.67402293367607757</v>
      </c>
      <c r="G71" s="112">
        <f>IF(RES_hhdet_tes!G71=0,"",RES_hhdet_tes!G71/RES_hhdet_fec!G71)</f>
        <v>0.68225663213470067</v>
      </c>
      <c r="H71" s="112">
        <f>IF(RES_hhdet_tes!H71=0,"",RES_hhdet_tes!H71/RES_hhdet_fec!H71)</f>
        <v>0.68986712362311242</v>
      </c>
      <c r="I71" s="112">
        <f>IF(RES_hhdet_tes!I71=0,"",RES_hhdet_tes!I71/RES_hhdet_fec!I71)</f>
        <v>0.69620297333211312</v>
      </c>
      <c r="J71" s="112">
        <f>IF(RES_hhdet_tes!J71=0,"",RES_hhdet_tes!J71/RES_hhdet_fec!J71)</f>
        <v>0.70259017220851905</v>
      </c>
      <c r="K71" s="112">
        <f>IF(RES_hhdet_tes!K71=0,"",RES_hhdet_tes!K71/RES_hhdet_fec!K71)</f>
        <v>0.71080459712315691</v>
      </c>
      <c r="L71" s="112">
        <f>IF(RES_hhdet_tes!L71=0,"",RES_hhdet_tes!L71/RES_hhdet_fec!L71)</f>
        <v>0.7145048158289361</v>
      </c>
      <c r="M71" s="112">
        <f>IF(RES_hhdet_tes!M71=0,"",RES_hhdet_tes!M71/RES_hhdet_fec!M71)</f>
        <v>0.71651731874706504</v>
      </c>
      <c r="N71" s="112">
        <f>IF(RES_hhdet_tes!N71=0,"",RES_hhdet_tes!N71/RES_hhdet_fec!N71)</f>
        <v>0.72715966732000892</v>
      </c>
      <c r="O71" s="112">
        <f>IF(RES_hhdet_tes!O71=0,"",RES_hhdet_tes!O71/RES_hhdet_fec!O71)</f>
        <v>0.73757812350322549</v>
      </c>
      <c r="P71" s="112">
        <f>IF(RES_hhdet_tes!P71=0,"",RES_hhdet_tes!P71/RES_hhdet_fec!P71)</f>
        <v>0.76005733022171695</v>
      </c>
      <c r="Q71" s="112">
        <f>IF(RES_hhdet_tes!Q71=0,"",RES_hhdet_tes!Q71/RES_hhdet_fec!Q71)</f>
        <v>0.77421959750668856</v>
      </c>
      <c r="R71" s="112">
        <f>IF(RES_hhdet_tes!R71=0,"",RES_hhdet_tes!R71/RES_hhdet_fec!R71)</f>
        <v>0.79144828730814598</v>
      </c>
      <c r="S71" s="112">
        <f>IF(RES_hhdet_tes!S71=0,"",RES_hhdet_tes!S71/RES_hhdet_fec!S71)</f>
        <v>0.7978029499943935</v>
      </c>
      <c r="T71" s="112">
        <f>IF(RES_hhdet_tes!T71=0,"",RES_hhdet_tes!T71/RES_hhdet_fec!T71)</f>
        <v>0.8184793820945665</v>
      </c>
      <c r="U71" s="112">
        <f>IF(RES_hhdet_tes!U71=0,"",RES_hhdet_tes!U71/RES_hhdet_fec!U71)</f>
        <v>0.83001643031965755</v>
      </c>
      <c r="V71" s="112">
        <f>IF(RES_hhdet_tes!V71=0,"",RES_hhdet_tes!V71/RES_hhdet_fec!V71)</f>
        <v>0.83851343462375449</v>
      </c>
      <c r="W71" s="112">
        <f>IF(RES_hhdet_tes!W71=0,"",RES_hhdet_tes!W71/RES_hhdet_fec!W71)</f>
        <v>0.85437089143959455</v>
      </c>
      <c r="X71" s="112">
        <f>IF(RES_hhdet_tes!X71=0,"",RES_hhdet_tes!X71/RES_hhdet_fec!X71)</f>
        <v>0.86003278425608642</v>
      </c>
      <c r="Y71" s="112">
        <f>IF(RES_hhdet_tes!Y71=0,"",RES_hhdet_tes!Y71/RES_hhdet_fec!Y71)</f>
        <v>0.86580743171601215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0.75675009777383051</v>
      </c>
      <c r="C73" s="112">
        <f>IF(RES_hhdet_tes!C73=0,"",RES_hhdet_tes!C73/RES_hhdet_fec!C73)</f>
        <v>0.7621719277077853</v>
      </c>
      <c r="D73" s="112">
        <f>IF(RES_hhdet_tes!D73=0,"",RES_hhdet_tes!D73/RES_hhdet_fec!D73)</f>
        <v>0.7640923942500667</v>
      </c>
      <c r="E73" s="112">
        <f>IF(RES_hhdet_tes!E73=0,"",RES_hhdet_tes!E73/RES_hhdet_fec!E73)</f>
        <v>0.76526354103725536</v>
      </c>
      <c r="F73" s="112">
        <f>IF(RES_hhdet_tes!F73=0,"",RES_hhdet_tes!F73/RES_hhdet_fec!F73)</f>
        <v>0.76600318111419052</v>
      </c>
      <c r="G73" s="112">
        <f>IF(RES_hhdet_tes!G73=0,"",RES_hhdet_tes!G73/RES_hhdet_fec!G73)</f>
        <v>0.77085664336120663</v>
      </c>
      <c r="H73" s="112">
        <f>IF(RES_hhdet_tes!H73=0,"",RES_hhdet_tes!H73/RES_hhdet_fec!H73)</f>
        <v>0.77799993023984448</v>
      </c>
      <c r="I73" s="112">
        <f>IF(RES_hhdet_tes!I73=0,"",RES_hhdet_tes!I73/RES_hhdet_fec!I73)</f>
        <v>0.78497899630682877</v>
      </c>
      <c r="J73" s="112">
        <f>IF(RES_hhdet_tes!J73=0,"",RES_hhdet_tes!J73/RES_hhdet_fec!J73)</f>
        <v>0.78716641542563981</v>
      </c>
      <c r="K73" s="112">
        <f>IF(RES_hhdet_tes!K73=0,"",RES_hhdet_tes!K73/RES_hhdet_fec!K73)</f>
        <v>0.78769993323403897</v>
      </c>
      <c r="L73" s="112">
        <f>IF(RES_hhdet_tes!L73=0,"",RES_hhdet_tes!L73/RES_hhdet_fec!L73)</f>
        <v>0.78904950175283772</v>
      </c>
      <c r="M73" s="112">
        <f>IF(RES_hhdet_tes!M73=0,"",RES_hhdet_tes!M73/RES_hhdet_fec!M73)</f>
        <v>0.78917286483337834</v>
      </c>
      <c r="N73" s="112">
        <f>IF(RES_hhdet_tes!N73=0,"",RES_hhdet_tes!N73/RES_hhdet_fec!N73)</f>
        <v>0.79047866390626298</v>
      </c>
      <c r="O73" s="112">
        <f>IF(RES_hhdet_tes!O73=0,"",RES_hhdet_tes!O73/RES_hhdet_fec!O73)</f>
        <v>0.79234888718065433</v>
      </c>
      <c r="P73" s="112">
        <f>IF(RES_hhdet_tes!P73=0,"",RES_hhdet_tes!P73/RES_hhdet_fec!P73)</f>
        <v>0.79362445875049992</v>
      </c>
      <c r="Q73" s="112">
        <f>IF(RES_hhdet_tes!Q73=0,"",RES_hhdet_tes!Q73/RES_hhdet_fec!Q73)</f>
        <v>0.79484879113988671</v>
      </c>
      <c r="R73" s="112">
        <f>IF(RES_hhdet_tes!R73=0,"",RES_hhdet_tes!R73/RES_hhdet_fec!R73)</f>
        <v>0.79877739534693015</v>
      </c>
      <c r="S73" s="112">
        <f>IF(RES_hhdet_tes!S73=0,"",RES_hhdet_tes!S73/RES_hhdet_fec!S73)</f>
        <v>0.81157046225395479</v>
      </c>
      <c r="T73" s="112">
        <f>IF(RES_hhdet_tes!T73=0,"",RES_hhdet_tes!T73/RES_hhdet_fec!T73)</f>
        <v>0.84286060089422132</v>
      </c>
      <c r="U73" s="112">
        <f>IF(RES_hhdet_tes!U73=0,"",RES_hhdet_tes!U73/RES_hhdet_fec!U73)</f>
        <v>0.84949907425252513</v>
      </c>
      <c r="V73" s="112">
        <f>IF(RES_hhdet_tes!V73=0,"",RES_hhdet_tes!V73/RES_hhdet_fec!V73)</f>
        <v>0.86298468291714425</v>
      </c>
      <c r="W73" s="112">
        <f>IF(RES_hhdet_tes!W73=0,"",RES_hhdet_tes!W73/RES_hhdet_fec!W73)</f>
        <v>0.86937789071380578</v>
      </c>
      <c r="X73" s="112">
        <f>IF(RES_hhdet_tes!X73=0,"",RES_hhdet_tes!X73/RES_hhdet_fec!X73)</f>
        <v>0.87278450188973111</v>
      </c>
      <c r="Y73" s="112">
        <f>IF(RES_hhdet_tes!Y73=0,"",RES_hhdet_tes!Y73/RES_hhdet_fec!Y73)</f>
        <v>0.88467522125220122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0.87688307829013157</v>
      </c>
      <c r="C74" s="113">
        <f>IF(RES_hhdet_tes!C74=0,"",RES_hhdet_tes!C74/RES_hhdet_fec!C74)</f>
        <v>0.88846217461208477</v>
      </c>
      <c r="D74" s="113">
        <f>IF(RES_hhdet_tes!D74=0,"",RES_hhdet_tes!D74/RES_hhdet_fec!D74)</f>
        <v>0.88683010486454417</v>
      </c>
      <c r="E74" s="113">
        <f>IF(RES_hhdet_tes!E74=0,"",RES_hhdet_tes!E74/RES_hhdet_fec!E74)</f>
        <v>0.88764382542873133</v>
      </c>
      <c r="F74" s="113">
        <f>IF(RES_hhdet_tes!F74=0,"",RES_hhdet_tes!F74/RES_hhdet_fec!F74)</f>
        <v>0.88130884599768422</v>
      </c>
      <c r="G74" s="113">
        <f>IF(RES_hhdet_tes!G74=0,"",RES_hhdet_tes!G74/RES_hhdet_fec!G74)</f>
        <v>0.88579950301806298</v>
      </c>
      <c r="H74" s="113">
        <f>IF(RES_hhdet_tes!H74=0,"",RES_hhdet_tes!H74/RES_hhdet_fec!H74)</f>
        <v>0.88940545019218964</v>
      </c>
      <c r="I74" s="113">
        <f>IF(RES_hhdet_tes!I74=0,"",RES_hhdet_tes!I74/RES_hhdet_fec!I74)</f>
        <v>0.88062883906020462</v>
      </c>
      <c r="J74" s="113">
        <f>IF(RES_hhdet_tes!J74=0,"",RES_hhdet_tes!J74/RES_hhdet_fec!J74)</f>
        <v>0.89278366811062126</v>
      </c>
      <c r="K74" s="113">
        <f>IF(RES_hhdet_tes!K74=0,"",RES_hhdet_tes!K74/RES_hhdet_fec!K74)</f>
        <v>0.89197851577472897</v>
      </c>
      <c r="L74" s="113">
        <f>IF(RES_hhdet_tes!L74=0,"",RES_hhdet_tes!L74/RES_hhdet_fec!L74)</f>
        <v>0.89316573669899835</v>
      </c>
      <c r="M74" s="113">
        <f>IF(RES_hhdet_tes!M74=0,"",RES_hhdet_tes!M74/RES_hhdet_fec!M74)</f>
        <v>0.88896547320203689</v>
      </c>
      <c r="N74" s="113">
        <f>IF(RES_hhdet_tes!N74=0,"",RES_hhdet_tes!N74/RES_hhdet_fec!N74)</f>
        <v>0.88943489806689191</v>
      </c>
      <c r="O74" s="113">
        <f>IF(RES_hhdet_tes!O74=0,"",RES_hhdet_tes!O74/RES_hhdet_fec!O74)</f>
        <v>0.8858929174892386</v>
      </c>
      <c r="P74" s="113">
        <f>IF(RES_hhdet_tes!P74=0,"",RES_hhdet_tes!P74/RES_hhdet_fec!P74)</f>
        <v>0.89968335017774392</v>
      </c>
      <c r="Q74" s="113">
        <f>IF(RES_hhdet_tes!Q74=0,"",RES_hhdet_tes!Q74/RES_hhdet_fec!Q74)</f>
        <v>0.90070630037299115</v>
      </c>
      <c r="R74" s="113">
        <f>IF(RES_hhdet_tes!R74=0,"",RES_hhdet_tes!R74/RES_hhdet_fec!R74)</f>
        <v>0.9077091904382657</v>
      </c>
      <c r="S74" s="113">
        <f>IF(RES_hhdet_tes!S74=0,"",RES_hhdet_tes!S74/RES_hhdet_fec!S74)</f>
        <v>0.91064076277233552</v>
      </c>
      <c r="T74" s="113">
        <f>IF(RES_hhdet_tes!T74=0,"",RES_hhdet_tes!T74/RES_hhdet_fec!T74)</f>
        <v>0.92816786430822307</v>
      </c>
      <c r="U74" s="113">
        <f>IF(RES_hhdet_tes!U74=0,"",RES_hhdet_tes!U74/RES_hhdet_fec!U74)</f>
        <v>0.93064542768392433</v>
      </c>
      <c r="V74" s="113">
        <f>IF(RES_hhdet_tes!V74=0,"",RES_hhdet_tes!V74/RES_hhdet_fec!V74)</f>
        <v>0.94000090396121472</v>
      </c>
      <c r="W74" s="113">
        <f>IF(RES_hhdet_tes!W74=0,"",RES_hhdet_tes!W74/RES_hhdet_fec!W74)</f>
        <v>0.93664689842976712</v>
      </c>
      <c r="X74" s="113">
        <f>IF(RES_hhdet_tes!X74=0,"",RES_hhdet_tes!X74/RES_hhdet_fec!X74)</f>
        <v>0.94160140588724983</v>
      </c>
      <c r="Y74" s="113">
        <f>IF(RES_hhdet_tes!Y74=0,"",RES_hhdet_tes!Y74/RES_hhdet_fec!Y74)</f>
        <v>0.95240743008028206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0.75675009777383051</v>
      </c>
      <c r="C75" s="111">
        <f>IF(RES_hhdet_tes!C75=0,"",RES_hhdet_tes!C75/RES_hhdet_fec!C75)</f>
        <v>0.7676168758255445</v>
      </c>
      <c r="D75" s="111">
        <f>IF(RES_hhdet_tes!D75=0,"",RES_hhdet_tes!D75/RES_hhdet_fec!D75)</f>
        <v>0.77000524114406466</v>
      </c>
      <c r="E75" s="111">
        <f>IF(RES_hhdet_tes!E75=0,"",RES_hhdet_tes!E75/RES_hhdet_fec!E75)</f>
        <v>0.77124196753318108</v>
      </c>
      <c r="F75" s="111">
        <f>IF(RES_hhdet_tes!F75=0,"",RES_hhdet_tes!F75/RES_hhdet_fec!F75)</f>
        <v>0.77191889761043386</v>
      </c>
      <c r="G75" s="111">
        <f>IF(RES_hhdet_tes!G75=0,"",RES_hhdet_tes!G75/RES_hhdet_fec!G75)</f>
        <v>0.77655047694021673</v>
      </c>
      <c r="H75" s="111">
        <f>IF(RES_hhdet_tes!H75=0,"",RES_hhdet_tes!H75/RES_hhdet_fec!H75)</f>
        <v>0.78099999602357562</v>
      </c>
      <c r="I75" s="111">
        <f>IF(RES_hhdet_tes!I75=0,"",RES_hhdet_tes!I75/RES_hhdet_fec!I75)</f>
        <v>0.78497899630682877</v>
      </c>
      <c r="J75" s="111">
        <f>IF(RES_hhdet_tes!J75=0,"",RES_hhdet_tes!J75/RES_hhdet_fec!J75)</f>
        <v>0.78729712935149743</v>
      </c>
      <c r="K75" s="111">
        <f>IF(RES_hhdet_tes!K75=0,"",RES_hhdet_tes!K75/RES_hhdet_fec!K75)</f>
        <v>0.78828690303085214</v>
      </c>
      <c r="L75" s="111">
        <f>IF(RES_hhdet_tes!L75=0,"",RES_hhdet_tes!L75/RES_hhdet_fec!L75)</f>
        <v>0.78896267643778639</v>
      </c>
      <c r="M75" s="111">
        <f>IF(RES_hhdet_tes!M75=0,"",RES_hhdet_tes!M75/RES_hhdet_fec!M75)</f>
        <v>0.78912949920289832</v>
      </c>
      <c r="N75" s="111">
        <f>IF(RES_hhdet_tes!N75=0,"",RES_hhdet_tes!N75/RES_hhdet_fec!N75)</f>
        <v>0.79037075812198132</v>
      </c>
      <c r="O75" s="111">
        <f>IF(RES_hhdet_tes!O75=0,"",RES_hhdet_tes!O75/RES_hhdet_fec!O75)</f>
        <v>0.79178157598212162</v>
      </c>
      <c r="P75" s="111">
        <f>IF(RES_hhdet_tes!P75=0,"",RES_hhdet_tes!P75/RES_hhdet_fec!P75)</f>
        <v>0.79446197857633316</v>
      </c>
      <c r="Q75" s="111">
        <f>IF(RES_hhdet_tes!Q75=0,"",RES_hhdet_tes!Q75/RES_hhdet_fec!Q75)</f>
        <v>0.79595656721497299</v>
      </c>
      <c r="R75" s="111">
        <f>IF(RES_hhdet_tes!R75=0,"",RES_hhdet_tes!R75/RES_hhdet_fec!R75)</f>
        <v>0.81121856485391963</v>
      </c>
      <c r="S75" s="111">
        <f>IF(RES_hhdet_tes!S75=0,"",RES_hhdet_tes!S75/RES_hhdet_fec!S75)</f>
        <v>0.82612533991256898</v>
      </c>
      <c r="T75" s="111">
        <f>IF(RES_hhdet_tes!T75=0,"",RES_hhdet_tes!T75/RES_hhdet_fec!T75)</f>
        <v>0.84650116289158728</v>
      </c>
      <c r="U75" s="111">
        <f>IF(RES_hhdet_tes!U75=0,"",RES_hhdet_tes!U75/RES_hhdet_fec!U75)</f>
        <v>0.85236923455910218</v>
      </c>
      <c r="V75" s="111">
        <f>IF(RES_hhdet_tes!V75=0,"",RES_hhdet_tes!V75/RES_hhdet_fec!V75)</f>
        <v>0.86036868035696068</v>
      </c>
      <c r="W75" s="111">
        <f>IF(RES_hhdet_tes!W75=0,"",RES_hhdet_tes!W75/RES_hhdet_fec!W75)</f>
        <v>0.86795693408927022</v>
      </c>
      <c r="X75" s="111">
        <f>IF(RES_hhdet_tes!X75=0,"",RES_hhdet_tes!X75/RES_hhdet_fec!X75)</f>
        <v>0.87115308895173948</v>
      </c>
      <c r="Y75" s="111">
        <f>IF(RES_hhdet_tes!Y75=0,"",RES_hhdet_tes!Y75/RES_hhdet_fec!Y75)</f>
        <v>0.88159428394931416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0.75097555200912647</v>
      </c>
      <c r="C77" s="124">
        <f>IF(RES_hhdet_tes!C77=0,"",RES_hhdet_tes!C77/RES_hhdet_fec!C77)</f>
        <v>0.75338407477478631</v>
      </c>
      <c r="D77" s="124">
        <f>IF(RES_hhdet_tes!D77=0,"",RES_hhdet_tes!D77/RES_hhdet_fec!D77)</f>
        <v>0.75531394266307528</v>
      </c>
      <c r="E77" s="124">
        <f>IF(RES_hhdet_tes!E77=0,"",RES_hhdet_tes!E77/RES_hhdet_fec!E77)</f>
        <v>0.75738210332782929</v>
      </c>
      <c r="F77" s="124">
        <f>IF(RES_hhdet_tes!F77=0,"",RES_hhdet_tes!F77/RES_hhdet_fec!F77)</f>
        <v>0.75978162386620773</v>
      </c>
      <c r="G77" s="124">
        <f>IF(RES_hhdet_tes!G77=0,"",RES_hhdet_tes!G77/RES_hhdet_fec!G77)</f>
        <v>0.76239083034282373</v>
      </c>
      <c r="H77" s="124">
        <f>IF(RES_hhdet_tes!H77=0,"",RES_hhdet_tes!H77/RES_hhdet_fec!H77)</f>
        <v>0.76556903423698552</v>
      </c>
      <c r="I77" s="124">
        <f>IF(RES_hhdet_tes!I77=0,"",RES_hhdet_tes!I77/RES_hhdet_fec!I77)</f>
        <v>0.76617349694948944</v>
      </c>
      <c r="J77" s="124">
        <f>IF(RES_hhdet_tes!J77=0,"",RES_hhdet_tes!J77/RES_hhdet_fec!J77)</f>
        <v>0.76813586746146023</v>
      </c>
      <c r="K77" s="124">
        <f>IF(RES_hhdet_tes!K77=0,"",RES_hhdet_tes!K77/RES_hhdet_fec!K77)</f>
        <v>0.76903986469617613</v>
      </c>
      <c r="L77" s="124">
        <f>IF(RES_hhdet_tes!L77=0,"",RES_hhdet_tes!L77/RES_hhdet_fec!L77)</f>
        <v>0.77049224762062796</v>
      </c>
      <c r="M77" s="124">
        <f>IF(RES_hhdet_tes!M77=0,"",RES_hhdet_tes!M77/RES_hhdet_fec!M77)</f>
        <v>0.77210295718959288</v>
      </c>
      <c r="N77" s="124">
        <f>IF(RES_hhdet_tes!N77=0,"",RES_hhdet_tes!N77/RES_hhdet_fec!N77)</f>
        <v>0.7732044966966517</v>
      </c>
      <c r="O77" s="124">
        <f>IF(RES_hhdet_tes!O77=0,"",RES_hhdet_tes!O77/RES_hhdet_fec!O77)</f>
        <v>0.77367258039300091</v>
      </c>
      <c r="P77" s="124">
        <f>IF(RES_hhdet_tes!P77=0,"",RES_hhdet_tes!P77/RES_hhdet_fec!P77)</f>
        <v>0.77706387806838584</v>
      </c>
      <c r="Q77" s="124">
        <f>IF(RES_hhdet_tes!Q77=0,"",RES_hhdet_tes!Q77/RES_hhdet_fec!Q77)</f>
        <v>0.78150255409208269</v>
      </c>
      <c r="R77" s="124">
        <f>IF(RES_hhdet_tes!R77=0,"",RES_hhdet_tes!R77/RES_hhdet_fec!R77)</f>
        <v>0.78867738639459817</v>
      </c>
      <c r="S77" s="124">
        <f>IF(RES_hhdet_tes!S77=0,"",RES_hhdet_tes!S77/RES_hhdet_fec!S77)</f>
        <v>0.79688350216580905</v>
      </c>
      <c r="T77" s="124">
        <f>IF(RES_hhdet_tes!T77=0,"",RES_hhdet_tes!T77/RES_hhdet_fec!T77)</f>
        <v>0.80421198287062878</v>
      </c>
      <c r="U77" s="124">
        <f>IF(RES_hhdet_tes!U77=0,"",RES_hhdet_tes!U77/RES_hhdet_fec!U77)</f>
        <v>0.81100577694184428</v>
      </c>
      <c r="V77" s="124">
        <f>IF(RES_hhdet_tes!V77=0,"",RES_hhdet_tes!V77/RES_hhdet_fec!V77)</f>
        <v>0.82117081667036607</v>
      </c>
      <c r="W77" s="124">
        <f>IF(RES_hhdet_tes!W77=0,"",RES_hhdet_tes!W77/RES_hhdet_fec!W77)</f>
        <v>0.82898468897595334</v>
      </c>
      <c r="X77" s="124">
        <f>IF(RES_hhdet_tes!X77=0,"",RES_hhdet_tes!X77/RES_hhdet_fec!X77)</f>
        <v>0.84382637521042547</v>
      </c>
      <c r="Y77" s="124">
        <f>IF(RES_hhdet_tes!Y77=0,"",RES_hhdet_tes!Y77/RES_hhdet_fec!Y77)</f>
        <v>0.85264941034279385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0.61509049875577715</v>
      </c>
      <c r="C78" s="111">
        <f>IF(RES_hhdet_tes!C78=0,"",RES_hhdet_tes!C78/RES_hhdet_fec!C78)</f>
        <v>0.61612717944270801</v>
      </c>
      <c r="D78" s="111">
        <f>IF(RES_hhdet_tes!D78=0,"",RES_hhdet_tes!D78/RES_hhdet_fec!D78)</f>
        <v>0.61728640194287965</v>
      </c>
      <c r="E78" s="111">
        <f>IF(RES_hhdet_tes!E78=0,"",RES_hhdet_tes!E78/RES_hhdet_fec!E78)</f>
        <v>0.61836574492282781</v>
      </c>
      <c r="F78" s="111">
        <f>IF(RES_hhdet_tes!F78=0,"",RES_hhdet_tes!F78/RES_hhdet_fec!F78)</f>
        <v>0.61937895122850117</v>
      </c>
      <c r="G78" s="111">
        <f>IF(RES_hhdet_tes!G78=0,"",RES_hhdet_tes!G78/RES_hhdet_fec!G78)</f>
        <v>0.62039193220737698</v>
      </c>
      <c r="H78" s="111">
        <f>IF(RES_hhdet_tes!H78=0,"",RES_hhdet_tes!H78/RES_hhdet_fec!H78)</f>
        <v>0.62141800305158434</v>
      </c>
      <c r="I78" s="111">
        <f>IF(RES_hhdet_tes!I78=0,"",RES_hhdet_tes!I78/RES_hhdet_fec!I78)</f>
        <v>0.62188036626421028</v>
      </c>
      <c r="J78" s="111">
        <f>IF(RES_hhdet_tes!J78=0,"",RES_hhdet_tes!J78/RES_hhdet_fec!J78)</f>
        <v>0.62198024811194641</v>
      </c>
      <c r="K78" s="111">
        <f>IF(RES_hhdet_tes!K78=0,"",RES_hhdet_tes!K78/RES_hhdet_fec!K78)</f>
        <v>0.62211918479254025</v>
      </c>
      <c r="L78" s="111">
        <f>IF(RES_hhdet_tes!L78=0,"",RES_hhdet_tes!L78/RES_hhdet_fec!L78)</f>
        <v>0.62226378947265748</v>
      </c>
      <c r="M78" s="111">
        <f>IF(RES_hhdet_tes!M78=0,"",RES_hhdet_tes!M78/RES_hhdet_fec!M78)</f>
        <v>0.62240585144749994</v>
      </c>
      <c r="N78" s="111">
        <f>IF(RES_hhdet_tes!N78=0,"",RES_hhdet_tes!N78/RES_hhdet_fec!N78)</f>
        <v>0.62254284004713234</v>
      </c>
      <c r="O78" s="111">
        <f>IF(RES_hhdet_tes!O78=0,"",RES_hhdet_tes!O78/RES_hhdet_fec!O78)</f>
        <v>0.62265440817721895</v>
      </c>
      <c r="P78" s="111">
        <f>IF(RES_hhdet_tes!P78=0,"",RES_hhdet_tes!P78/RES_hhdet_fec!P78)</f>
        <v>0.62272140516430785</v>
      </c>
      <c r="Q78" s="111">
        <f>IF(RES_hhdet_tes!Q78=0,"",RES_hhdet_tes!Q78/RES_hhdet_fec!Q78)</f>
        <v>0.62282586793181638</v>
      </c>
      <c r="R78" s="111">
        <f>IF(RES_hhdet_tes!R78=0,"",RES_hhdet_tes!R78/RES_hhdet_fec!R78)</f>
        <v>0.6230835594926285</v>
      </c>
      <c r="S78" s="111">
        <f>IF(RES_hhdet_tes!S78=0,"",RES_hhdet_tes!S78/RES_hhdet_fec!S78)</f>
        <v>0.62368681476241838</v>
      </c>
      <c r="T78" s="111">
        <f>IF(RES_hhdet_tes!T78=0,"",RES_hhdet_tes!T78/RES_hhdet_fec!T78)</f>
        <v>0.62463427187171605</v>
      </c>
      <c r="U78" s="111">
        <f>IF(RES_hhdet_tes!U78=0,"",RES_hhdet_tes!U78/RES_hhdet_fec!U78)</f>
        <v>0.62578857444750979</v>
      </c>
      <c r="V78" s="111">
        <f>IF(RES_hhdet_tes!V78=0,"",RES_hhdet_tes!V78/RES_hhdet_fec!V78)</f>
        <v>0.62679640453464891</v>
      </c>
      <c r="W78" s="111">
        <f>IF(RES_hhdet_tes!W78=0,"",RES_hhdet_tes!W78/RES_hhdet_fec!W78)</f>
        <v>0.6276254794043028</v>
      </c>
      <c r="X78" s="111">
        <f>IF(RES_hhdet_tes!X78=0,"",RES_hhdet_tes!X78/RES_hhdet_fec!X78)</f>
        <v>0.62813771441505106</v>
      </c>
      <c r="Y78" s="111">
        <f>IF(RES_hhdet_tes!Y78=0,"",RES_hhdet_tes!Y78/RES_hhdet_fec!Y78)</f>
        <v>0.62873511715609132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0.76093267485700833</v>
      </c>
      <c r="C79" s="45">
        <f>IF(RES_hhdet_tes!C79=0,"",RES_hhdet_tes!C79/RES_hhdet_fec!C79)</f>
        <v>0.76315120278875426</v>
      </c>
      <c r="D79" s="45">
        <f>IF(RES_hhdet_tes!D79=0,"",RES_hhdet_tes!D79/RES_hhdet_fec!D79)</f>
        <v>0.76548950469111487</v>
      </c>
      <c r="E79" s="45">
        <f>IF(RES_hhdet_tes!E79=0,"",RES_hhdet_tes!E79/RES_hhdet_fec!E79)</f>
        <v>0.76793209086025815</v>
      </c>
      <c r="F79" s="45">
        <f>IF(RES_hhdet_tes!F79=0,"",RES_hhdet_tes!F79/RES_hhdet_fec!F79)</f>
        <v>0.77043707564982788</v>
      </c>
      <c r="G79" s="45">
        <f>IF(RES_hhdet_tes!G79=0,"",RES_hhdet_tes!G79/RES_hhdet_fec!G79)</f>
        <v>0.77316194732655463</v>
      </c>
      <c r="H79" s="45">
        <f>IF(RES_hhdet_tes!H79=0,"",RES_hhdet_tes!H79/RES_hhdet_fec!H79)</f>
        <v>0.77623880371142517</v>
      </c>
      <c r="I79" s="45">
        <f>IF(RES_hhdet_tes!I79=0,"",RES_hhdet_tes!I79/RES_hhdet_fec!I79)</f>
        <v>0.77791651076367963</v>
      </c>
      <c r="J79" s="45">
        <f>IF(RES_hhdet_tes!J79=0,"",RES_hhdet_tes!J79/RES_hhdet_fec!J79)</f>
        <v>0.77897205424640448</v>
      </c>
      <c r="K79" s="45">
        <f>IF(RES_hhdet_tes!K79=0,"",RES_hhdet_tes!K79/RES_hhdet_fec!K79)</f>
        <v>0.78043356319846835</v>
      </c>
      <c r="L79" s="45">
        <f>IF(RES_hhdet_tes!L79=0,"",RES_hhdet_tes!L79/RES_hhdet_fec!L79)</f>
        <v>0.78200064713263984</v>
      </c>
      <c r="M79" s="45">
        <f>IF(RES_hhdet_tes!M79=0,"",RES_hhdet_tes!M79/RES_hhdet_fec!M79)</f>
        <v>0.78353991666541689</v>
      </c>
      <c r="N79" s="45">
        <f>IF(RES_hhdet_tes!N79=0,"",RES_hhdet_tes!N79/RES_hhdet_fec!N79)</f>
        <v>0.78569717507146009</v>
      </c>
      <c r="O79" s="45">
        <f>IF(RES_hhdet_tes!O79=0,"",RES_hhdet_tes!O79/RES_hhdet_fec!O79)</f>
        <v>0.78820376314953866</v>
      </c>
      <c r="P79" s="45">
        <f>IF(RES_hhdet_tes!P79=0,"",RES_hhdet_tes!P79/RES_hhdet_fec!P79)</f>
        <v>0.79095807055331402</v>
      </c>
      <c r="Q79" s="45">
        <f>IF(RES_hhdet_tes!Q79=0,"",RES_hhdet_tes!Q79/RES_hhdet_fec!Q79)</f>
        <v>0.79578353622937759</v>
      </c>
      <c r="R79" s="45">
        <f>IF(RES_hhdet_tes!R79=0,"",RES_hhdet_tes!R79/RES_hhdet_fec!R79)</f>
        <v>0.80256889637158668</v>
      </c>
      <c r="S79" s="45">
        <f>IF(RES_hhdet_tes!S79=0,"",RES_hhdet_tes!S79/RES_hhdet_fec!S79)</f>
        <v>0.81085219497480898</v>
      </c>
      <c r="T79" s="45">
        <f>IF(RES_hhdet_tes!T79=0,"",RES_hhdet_tes!T79/RES_hhdet_fec!T79)</f>
        <v>0.82029232830473053</v>
      </c>
      <c r="U79" s="45">
        <f>IF(RES_hhdet_tes!U79=0,"",RES_hhdet_tes!U79/RES_hhdet_fec!U79)</f>
        <v>0.82968641795339282</v>
      </c>
      <c r="V79" s="45">
        <f>IF(RES_hhdet_tes!V79=0,"",RES_hhdet_tes!V79/RES_hhdet_fec!V79)</f>
        <v>0.84062118557761789</v>
      </c>
      <c r="W79" s="45">
        <f>IF(RES_hhdet_tes!W79=0,"",RES_hhdet_tes!W79/RES_hhdet_fec!W79)</f>
        <v>0.85125748365435916</v>
      </c>
      <c r="X79" s="45">
        <f>IF(RES_hhdet_tes!X79=0,"",RES_hhdet_tes!X79/RES_hhdet_fec!X79)</f>
        <v>0.86201713657039081</v>
      </c>
      <c r="Y79" s="45">
        <f>IF(RES_hhdet_tes!Y79=0,"",RES_hhdet_tes!Y79/RES_hhdet_fec!Y79)</f>
        <v>0.87288874246146764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0.54936200588304385</v>
      </c>
      <c r="C81" s="119">
        <f>IF(RES_hhdet_tes!C81=0,"",RES_hhdet_tes!C81/RES_hhdet_fec!C81)</f>
        <v>0.55829118735220351</v>
      </c>
      <c r="D81" s="119">
        <f>IF(RES_hhdet_tes!D81=0,"",RES_hhdet_tes!D81/RES_hhdet_fec!D81)</f>
        <v>0.57914484930198695</v>
      </c>
      <c r="E81" s="119">
        <f>IF(RES_hhdet_tes!E81=0,"",RES_hhdet_tes!E81/RES_hhdet_fec!E81)</f>
        <v>0.59783139552219078</v>
      </c>
      <c r="F81" s="119">
        <f>IF(RES_hhdet_tes!F81=0,"",RES_hhdet_tes!F81/RES_hhdet_fec!F81)</f>
        <v>0.61680844899320064</v>
      </c>
      <c r="G81" s="119">
        <f>IF(RES_hhdet_tes!G81=0,"",RES_hhdet_tes!G81/RES_hhdet_fec!G81)</f>
        <v>0.63822180830391251</v>
      </c>
      <c r="H81" s="119">
        <f>IF(RES_hhdet_tes!H81=0,"",RES_hhdet_tes!H81/RES_hhdet_fec!H81)</f>
        <v>0.65829948031183116</v>
      </c>
      <c r="I81" s="119">
        <f>IF(RES_hhdet_tes!I81=0,"",RES_hhdet_tes!I81/RES_hhdet_fec!I81)</f>
        <v>0.6786217806071988</v>
      </c>
      <c r="J81" s="119">
        <f>IF(RES_hhdet_tes!J81=0,"",RES_hhdet_tes!J81/RES_hhdet_fec!J81)</f>
        <v>0.68962227185692282</v>
      </c>
      <c r="K81" s="119">
        <f>IF(RES_hhdet_tes!K81=0,"",RES_hhdet_tes!K81/RES_hhdet_fec!K81)</f>
        <v>0.70469440845548792</v>
      </c>
      <c r="L81" s="119">
        <f>IF(RES_hhdet_tes!L81=0,"",RES_hhdet_tes!L81/RES_hhdet_fec!L81)</f>
        <v>0.71695215099503151</v>
      </c>
      <c r="M81" s="119">
        <f>IF(RES_hhdet_tes!M81=0,"",RES_hhdet_tes!M81/RES_hhdet_fec!M81)</f>
        <v>0.73341069157759586</v>
      </c>
      <c r="N81" s="119">
        <f>IF(RES_hhdet_tes!N81=0,"",RES_hhdet_tes!N81/RES_hhdet_fec!N81)</f>
        <v>0.74384575049722546</v>
      </c>
      <c r="O81" s="119">
        <f>IF(RES_hhdet_tes!O81=0,"",RES_hhdet_tes!O81/RES_hhdet_fec!O81)</f>
        <v>0.75490218366289175</v>
      </c>
      <c r="P81" s="119">
        <f>IF(RES_hhdet_tes!P81=0,"",RES_hhdet_tes!P81/RES_hhdet_fec!P81)</f>
        <v>0.76052872125773963</v>
      </c>
      <c r="Q81" s="119">
        <f>IF(RES_hhdet_tes!Q81=0,"",RES_hhdet_tes!Q81/RES_hhdet_fec!Q81)</f>
        <v>0.76152864136224241</v>
      </c>
      <c r="R81" s="119">
        <f>IF(RES_hhdet_tes!R81=0,"",RES_hhdet_tes!R81/RES_hhdet_fec!R81)</f>
        <v>0.76601568409795417</v>
      </c>
      <c r="S81" s="119">
        <f>IF(RES_hhdet_tes!S81=0,"",RES_hhdet_tes!S81/RES_hhdet_fec!S81)</f>
        <v>0.77814710762138672</v>
      </c>
      <c r="T81" s="119">
        <f>IF(RES_hhdet_tes!T81=0,"",RES_hhdet_tes!T81/RES_hhdet_fec!T81)</f>
        <v>0.79323510583507806</v>
      </c>
      <c r="U81" s="119">
        <f>IF(RES_hhdet_tes!U81=0,"",RES_hhdet_tes!U81/RES_hhdet_fec!U81)</f>
        <v>0.80858430929644431</v>
      </c>
      <c r="V81" s="119">
        <f>IF(RES_hhdet_tes!V81=0,"",RES_hhdet_tes!V81/RES_hhdet_fec!V81)</f>
        <v>0.82643087289983441</v>
      </c>
      <c r="W81" s="119">
        <f>IF(RES_hhdet_tes!W81=0,"",RES_hhdet_tes!W81/RES_hhdet_fec!W81)</f>
        <v>0.84351342186926603</v>
      </c>
      <c r="X81" s="119">
        <f>IF(RES_hhdet_tes!X81=0,"",RES_hhdet_tes!X81/RES_hhdet_fec!X81)</f>
        <v>0.85829756008404068</v>
      </c>
      <c r="Y81" s="119">
        <f>IF(RES_hhdet_tes!Y81=0,"",RES_hhdet_tes!Y81/RES_hhdet_fec!Y81)</f>
        <v>0.87100718192669635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0.52005783227644453</v>
      </c>
      <c r="C82" s="124">
        <f>IF(RES_hhdet_tes!C82=0,"",RES_hhdet_tes!C82/RES_hhdet_fec!C82)</f>
        <v>0.52968615998308821</v>
      </c>
      <c r="D82" s="124">
        <f>IF(RES_hhdet_tes!D82=0,"",RES_hhdet_tes!D82/RES_hhdet_fec!D82)</f>
        <v>0.54921516023364458</v>
      </c>
      <c r="E82" s="124">
        <f>IF(RES_hhdet_tes!E82=0,"",RES_hhdet_tes!E82/RES_hhdet_fec!E82)</f>
        <v>0.56864230000721661</v>
      </c>
      <c r="F82" s="124">
        <f>IF(RES_hhdet_tes!F82=0,"",RES_hhdet_tes!F82/RES_hhdet_fec!F82)</f>
        <v>0.58705538821360237</v>
      </c>
      <c r="G82" s="124">
        <f>IF(RES_hhdet_tes!G82=0,"",RES_hhdet_tes!G82/RES_hhdet_fec!G82)</f>
        <v>0.60732167769587087</v>
      </c>
      <c r="H82" s="124">
        <f>IF(RES_hhdet_tes!H82=0,"",RES_hhdet_tes!H82/RES_hhdet_fec!H82)</f>
        <v>0.62917919605338934</v>
      </c>
      <c r="I82" s="124">
        <f>IF(RES_hhdet_tes!I82=0,"",RES_hhdet_tes!I82/RES_hhdet_fec!I82)</f>
        <v>0.64988306538353735</v>
      </c>
      <c r="J82" s="124">
        <f>IF(RES_hhdet_tes!J82=0,"",RES_hhdet_tes!J82/RES_hhdet_fec!J82)</f>
        <v>0.66527240015333011</v>
      </c>
      <c r="K82" s="124">
        <f>IF(RES_hhdet_tes!K82=0,"",RES_hhdet_tes!K82/RES_hhdet_fec!K82)</f>
        <v>0.6784082826108162</v>
      </c>
      <c r="L82" s="124">
        <f>IF(RES_hhdet_tes!L82=0,"",RES_hhdet_tes!L82/RES_hhdet_fec!L82)</f>
        <v>0.69412913312277635</v>
      </c>
      <c r="M82" s="124">
        <f>IF(RES_hhdet_tes!M82=0,"",RES_hhdet_tes!M82/RES_hhdet_fec!M82)</f>
        <v>0.70910232901262016</v>
      </c>
      <c r="N82" s="124">
        <f>IF(RES_hhdet_tes!N82=0,"",RES_hhdet_tes!N82/RES_hhdet_fec!N82)</f>
        <v>0.72517267585658307</v>
      </c>
      <c r="O82" s="124">
        <f>IF(RES_hhdet_tes!O82=0,"",RES_hhdet_tes!O82/RES_hhdet_fec!O82)</f>
        <v>0.73851950404090461</v>
      </c>
      <c r="P82" s="124">
        <f>IF(RES_hhdet_tes!P82=0,"",RES_hhdet_tes!P82/RES_hhdet_fec!P82)</f>
        <v>0.74035778884118941</v>
      </c>
      <c r="Q82" s="124">
        <f>IF(RES_hhdet_tes!Q82=0,"",RES_hhdet_tes!Q82/RES_hhdet_fec!Q82)</f>
        <v>0.74285126590360251</v>
      </c>
      <c r="R82" s="124">
        <f>IF(RES_hhdet_tes!R82=0,"",RES_hhdet_tes!R82/RES_hhdet_fec!R82)</f>
        <v>0.74837104845691582</v>
      </c>
      <c r="S82" s="124">
        <f>IF(RES_hhdet_tes!S82=0,"",RES_hhdet_tes!S82/RES_hhdet_fec!S82)</f>
        <v>0.76091293293988116</v>
      </c>
      <c r="T82" s="124">
        <f>IF(RES_hhdet_tes!T82=0,"",RES_hhdet_tes!T82/RES_hhdet_fec!T82)</f>
        <v>0.77690794867585411</v>
      </c>
      <c r="U82" s="124">
        <f>IF(RES_hhdet_tes!U82=0,"",RES_hhdet_tes!U82/RES_hhdet_fec!U82)</f>
        <v>0.79376759736276781</v>
      </c>
      <c r="V82" s="124">
        <f>IF(RES_hhdet_tes!V82=0,"",RES_hhdet_tes!V82/RES_hhdet_fec!V82)</f>
        <v>0.81138289649178719</v>
      </c>
      <c r="W82" s="124">
        <f>IF(RES_hhdet_tes!W82=0,"",RES_hhdet_tes!W82/RES_hhdet_fec!W82)</f>
        <v>0.82989581882998442</v>
      </c>
      <c r="X82" s="124">
        <f>IF(RES_hhdet_tes!X82=0,"",RES_hhdet_tes!X82/RES_hhdet_fec!X82)</f>
        <v>0.8454045206963634</v>
      </c>
      <c r="Y82" s="124">
        <f>IF(RES_hhdet_tes!Y82=0,"",RES_hhdet_tes!Y82/RES_hhdet_fec!Y82)</f>
        <v>0.85619247607194626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0.51764876881662136</v>
      </c>
      <c r="C83" s="111">
        <f>IF(RES_hhdet_tes!C83=0,"",RES_hhdet_tes!C83/RES_hhdet_fec!C83)</f>
        <v>0.52731203031737894</v>
      </c>
      <c r="D83" s="111">
        <f>IF(RES_hhdet_tes!D83=0,"",RES_hhdet_tes!D83/RES_hhdet_fec!D83)</f>
        <v>0.54689472661246707</v>
      </c>
      <c r="E83" s="111">
        <f>IF(RES_hhdet_tes!E83=0,"",RES_hhdet_tes!E83/RES_hhdet_fec!E83)</f>
        <v>0.56639925196825636</v>
      </c>
      <c r="F83" s="111">
        <f>IF(RES_hhdet_tes!F83=0,"",RES_hhdet_tes!F83/RES_hhdet_fec!F83)</f>
        <v>0.58485760850255974</v>
      </c>
      <c r="G83" s="111">
        <f>IF(RES_hhdet_tes!G83=0,"",RES_hhdet_tes!G83/RES_hhdet_fec!G83)</f>
        <v>0.60518527564392333</v>
      </c>
      <c r="H83" s="111">
        <f>IF(RES_hhdet_tes!H83=0,"",RES_hhdet_tes!H83/RES_hhdet_fec!H83)</f>
        <v>0.62713601496284754</v>
      </c>
      <c r="I83" s="111">
        <f>IF(RES_hhdet_tes!I83=0,"",RES_hhdet_tes!I83/RES_hhdet_fec!I83)</f>
        <v>0.64792376870147339</v>
      </c>
      <c r="J83" s="111">
        <f>IF(RES_hhdet_tes!J83=0,"",RES_hhdet_tes!J83/RES_hhdet_fec!J83)</f>
        <v>0.66337291847048174</v>
      </c>
      <c r="K83" s="111">
        <f>IF(RES_hhdet_tes!K83=0,"",RES_hhdet_tes!K83/RES_hhdet_fec!K83)</f>
        <v>0.6765711817167005</v>
      </c>
      <c r="L83" s="111">
        <f>IF(RES_hhdet_tes!L83=0,"",RES_hhdet_tes!L83/RES_hhdet_fec!L83)</f>
        <v>0.6923681114789102</v>
      </c>
      <c r="M83" s="111">
        <f>IF(RES_hhdet_tes!M83=0,"",RES_hhdet_tes!M83/RES_hhdet_fec!M83)</f>
        <v>0.70742178566620439</v>
      </c>
      <c r="N83" s="111">
        <f>IF(RES_hhdet_tes!N83=0,"",RES_hhdet_tes!N83/RES_hhdet_fec!N83)</f>
        <v>0.72356291653895966</v>
      </c>
      <c r="O83" s="111">
        <f>IF(RES_hhdet_tes!O83=0,"",RES_hhdet_tes!O83/RES_hhdet_fec!O83)</f>
        <v>0.73697005616979183</v>
      </c>
      <c r="P83" s="111">
        <f>IF(RES_hhdet_tes!P83=0,"",RES_hhdet_tes!P83/RES_hhdet_fec!P83)</f>
        <v>0.73882044005085867</v>
      </c>
      <c r="Q83" s="111">
        <f>IF(RES_hhdet_tes!Q83=0,"",RES_hhdet_tes!Q83/RES_hhdet_fec!Q83)</f>
        <v>0.74132515874430727</v>
      </c>
      <c r="R83" s="111">
        <f>IF(RES_hhdet_tes!R83=0,"",RES_hhdet_tes!R83/RES_hhdet_fec!R83)</f>
        <v>0.74688484202451255</v>
      </c>
      <c r="S83" s="111">
        <f>IF(RES_hhdet_tes!S83=0,"",RES_hhdet_tes!S83/RES_hhdet_fec!S83)</f>
        <v>0.75949008146977204</v>
      </c>
      <c r="T83" s="111">
        <f>IF(RES_hhdet_tes!T83=0,"",RES_hhdet_tes!T83/RES_hhdet_fec!T83)</f>
        <v>0.77555701651611453</v>
      </c>
      <c r="U83" s="111">
        <f>IF(RES_hhdet_tes!U83=0,"",RES_hhdet_tes!U83/RES_hhdet_fec!U83)</f>
        <v>0.79251007993928879</v>
      </c>
      <c r="V83" s="111">
        <f>IF(RES_hhdet_tes!V83=0,"",RES_hhdet_tes!V83/RES_hhdet_fec!V83)</f>
        <v>0.8102091619590327</v>
      </c>
      <c r="W83" s="111">
        <f>IF(RES_hhdet_tes!W83=0,"",RES_hhdet_tes!W83/RES_hhdet_fec!W83)</f>
        <v>0.82882305280625301</v>
      </c>
      <c r="X83" s="111">
        <f>IF(RES_hhdet_tes!X83=0,"",RES_hhdet_tes!X83/RES_hhdet_fec!X83)</f>
        <v>0.84440077559625182</v>
      </c>
      <c r="Y83" s="111">
        <f>IF(RES_hhdet_tes!Y83=0,"",RES_hhdet_tes!Y83/RES_hhdet_fec!Y83)</f>
        <v>0.85524969829357644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1.9246046147423326</v>
      </c>
      <c r="C85" s="124">
        <f>IF(RES_hhdet_tes!C85=0,"",RES_hhdet_tes!C85/RES_hhdet_fec!C85)</f>
        <v>1.9907407344513535</v>
      </c>
      <c r="D85" s="124">
        <f>IF(RES_hhdet_tes!D85=0,"",RES_hhdet_tes!D85/RES_hhdet_fec!D85)</f>
        <v>2.0762456665831812</v>
      </c>
      <c r="E85" s="124">
        <f>IF(RES_hhdet_tes!E85=0,"",RES_hhdet_tes!E85/RES_hhdet_fec!E85)</f>
        <v>2.2420951809360039</v>
      </c>
      <c r="F85" s="124">
        <f>IF(RES_hhdet_tes!F85=0,"",RES_hhdet_tes!F85/RES_hhdet_fec!F85)</f>
        <v>2.4426405588482289</v>
      </c>
      <c r="G85" s="124">
        <f>IF(RES_hhdet_tes!G85=0,"",RES_hhdet_tes!G85/RES_hhdet_fec!G85)</f>
        <v>2.6172662662967849</v>
      </c>
      <c r="H85" s="124">
        <f>IF(RES_hhdet_tes!H85=0,"",RES_hhdet_tes!H85/RES_hhdet_fec!H85)</f>
        <v>2.7927168879988082</v>
      </c>
      <c r="I85" s="124">
        <f>IF(RES_hhdet_tes!I85=0,"",RES_hhdet_tes!I85/RES_hhdet_fec!I85)</f>
        <v>2.8889505674761966</v>
      </c>
      <c r="J85" s="124">
        <f>IF(RES_hhdet_tes!J85=0,"",RES_hhdet_tes!J85/RES_hhdet_fec!J85)</f>
        <v>2.9516702543275422</v>
      </c>
      <c r="K85" s="124">
        <f>IF(RES_hhdet_tes!K85=0,"",RES_hhdet_tes!K85/RES_hhdet_fec!K85)</f>
        <v>3.0186659253818768</v>
      </c>
      <c r="L85" s="124">
        <f>IF(RES_hhdet_tes!L85=0,"",RES_hhdet_tes!L85/RES_hhdet_fec!L85)</f>
        <v>3.0925382656653957</v>
      </c>
      <c r="M85" s="124">
        <f>IF(RES_hhdet_tes!M85=0,"",RES_hhdet_tes!M85/RES_hhdet_fec!M85)</f>
        <v>3.1860331579978651</v>
      </c>
      <c r="N85" s="124">
        <f>IF(RES_hhdet_tes!N85=0,"",RES_hhdet_tes!N85/RES_hhdet_fec!N85)</f>
        <v>3.3092145202466789</v>
      </c>
      <c r="O85" s="124">
        <f>IF(RES_hhdet_tes!O85=0,"",RES_hhdet_tes!O85/RES_hhdet_fec!O85)</f>
        <v>3.4576496884917787</v>
      </c>
      <c r="P85" s="124">
        <f>IF(RES_hhdet_tes!P85=0,"",RES_hhdet_tes!P85/RES_hhdet_fec!P85)</f>
        <v>3.6048625689110749</v>
      </c>
      <c r="Q85" s="124">
        <f>IF(RES_hhdet_tes!Q85=0,"",RES_hhdet_tes!Q85/RES_hhdet_fec!Q85)</f>
        <v>3.718656091275911</v>
      </c>
      <c r="R85" s="124">
        <f>IF(RES_hhdet_tes!R85=0,"",RES_hhdet_tes!R85/RES_hhdet_fec!R85)</f>
        <v>3.8056885727369312</v>
      </c>
      <c r="S85" s="124">
        <f>IF(RES_hhdet_tes!S85=0,"",RES_hhdet_tes!S85/RES_hhdet_fec!S85)</f>
        <v>3.902173094958298</v>
      </c>
      <c r="T85" s="124">
        <f>IF(RES_hhdet_tes!T85=0,"",RES_hhdet_tes!T85/RES_hhdet_fec!T85)</f>
        <v>4.0231976231423516</v>
      </c>
      <c r="U85" s="124">
        <f>IF(RES_hhdet_tes!U85=0,"",RES_hhdet_tes!U85/RES_hhdet_fec!U85)</f>
        <v>4.1456732911753305</v>
      </c>
      <c r="V85" s="124">
        <f>IF(RES_hhdet_tes!V85=0,"",RES_hhdet_tes!V85/RES_hhdet_fec!V85)</f>
        <v>4.2431882519881956</v>
      </c>
      <c r="W85" s="124">
        <f>IF(RES_hhdet_tes!W85=0,"",RES_hhdet_tes!W85/RES_hhdet_fec!W85)</f>
        <v>4.3031344295542882</v>
      </c>
      <c r="X85" s="124">
        <f>IF(RES_hhdet_tes!X85=0,"",RES_hhdet_tes!X85/RES_hhdet_fec!X85)</f>
        <v>4.33623847529753</v>
      </c>
      <c r="Y85" s="124">
        <f>IF(RES_hhdet_tes!Y85=0,"",RES_hhdet_tes!Y85/RES_hhdet_fec!Y85)</f>
        <v>4.3684468105850636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1.9246046147423326</v>
      </c>
      <c r="C86" s="111">
        <f>IF(RES_hhdet_tes!C86=0,"",RES_hhdet_tes!C86/RES_hhdet_fec!C86)</f>
        <v>1.9907407344513535</v>
      </c>
      <c r="D86" s="111">
        <f>IF(RES_hhdet_tes!D86=0,"",RES_hhdet_tes!D86/RES_hhdet_fec!D86)</f>
        <v>2.0762456665831812</v>
      </c>
      <c r="E86" s="111">
        <f>IF(RES_hhdet_tes!E86=0,"",RES_hhdet_tes!E86/RES_hhdet_fec!E86)</f>
        <v>2.2420951809360039</v>
      </c>
      <c r="F86" s="111">
        <f>IF(RES_hhdet_tes!F86=0,"",RES_hhdet_tes!F86/RES_hhdet_fec!F86)</f>
        <v>2.4426405588482289</v>
      </c>
      <c r="G86" s="111">
        <f>IF(RES_hhdet_tes!G86=0,"",RES_hhdet_tes!G86/RES_hhdet_fec!G86)</f>
        <v>2.6172662662967849</v>
      </c>
      <c r="H86" s="111">
        <f>IF(RES_hhdet_tes!H86=0,"",RES_hhdet_tes!H86/RES_hhdet_fec!H86)</f>
        <v>2.7927168879988082</v>
      </c>
      <c r="I86" s="111">
        <f>IF(RES_hhdet_tes!I86=0,"",RES_hhdet_tes!I86/RES_hhdet_fec!I86)</f>
        <v>2.8889505674761966</v>
      </c>
      <c r="J86" s="111">
        <f>IF(RES_hhdet_tes!J86=0,"",RES_hhdet_tes!J86/RES_hhdet_fec!J86)</f>
        <v>2.9516702543275422</v>
      </c>
      <c r="K86" s="111">
        <f>IF(RES_hhdet_tes!K86=0,"",RES_hhdet_tes!K86/RES_hhdet_fec!K86)</f>
        <v>3.0186659253818768</v>
      </c>
      <c r="L86" s="111">
        <f>IF(RES_hhdet_tes!L86=0,"",RES_hhdet_tes!L86/RES_hhdet_fec!L86)</f>
        <v>3.0925382656653957</v>
      </c>
      <c r="M86" s="111">
        <f>IF(RES_hhdet_tes!M86=0,"",RES_hhdet_tes!M86/RES_hhdet_fec!M86)</f>
        <v>3.1860331579978651</v>
      </c>
      <c r="N86" s="111">
        <f>IF(RES_hhdet_tes!N86=0,"",RES_hhdet_tes!N86/RES_hhdet_fec!N86)</f>
        <v>3.3092145202466789</v>
      </c>
      <c r="O86" s="111">
        <f>IF(RES_hhdet_tes!O86=0,"",RES_hhdet_tes!O86/RES_hhdet_fec!O86)</f>
        <v>3.4576496884917787</v>
      </c>
      <c r="P86" s="111">
        <f>IF(RES_hhdet_tes!P86=0,"",RES_hhdet_tes!P86/RES_hhdet_fec!P86)</f>
        <v>3.6048625689110749</v>
      </c>
      <c r="Q86" s="111">
        <f>IF(RES_hhdet_tes!Q86=0,"",RES_hhdet_tes!Q86/RES_hhdet_fec!Q86)</f>
        <v>3.718656091275911</v>
      </c>
      <c r="R86" s="111">
        <f>IF(RES_hhdet_tes!R86=0,"",RES_hhdet_tes!R86/RES_hhdet_fec!R86)</f>
        <v>3.8056885727369312</v>
      </c>
      <c r="S86" s="111">
        <f>IF(RES_hhdet_tes!S86=0,"",RES_hhdet_tes!S86/RES_hhdet_fec!S86)</f>
        <v>3.902173094958298</v>
      </c>
      <c r="T86" s="111">
        <f>IF(RES_hhdet_tes!T86=0,"",RES_hhdet_tes!T86/RES_hhdet_fec!T86)</f>
        <v>4.0231976231423516</v>
      </c>
      <c r="U86" s="111">
        <f>IF(RES_hhdet_tes!U86=0,"",RES_hhdet_tes!U86/RES_hhdet_fec!U86)</f>
        <v>4.1456732911753305</v>
      </c>
      <c r="V86" s="111">
        <f>IF(RES_hhdet_tes!V86=0,"",RES_hhdet_tes!V86/RES_hhdet_fec!V86)</f>
        <v>4.2431882519881956</v>
      </c>
      <c r="W86" s="111">
        <f>IF(RES_hhdet_tes!W86=0,"",RES_hhdet_tes!W86/RES_hhdet_fec!W86)</f>
        <v>4.3031344295542882</v>
      </c>
      <c r="X86" s="111">
        <f>IF(RES_hhdet_tes!X86=0,"",RES_hhdet_tes!X86/RES_hhdet_fec!X86)</f>
        <v>4.33623847529753</v>
      </c>
      <c r="Y86" s="111">
        <f>IF(RES_hhdet_tes!Y86=0,"",RES_hhdet_tes!Y86/RES_hhdet_fec!Y86)</f>
        <v>4.3684468105850636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0.68051133656116825</v>
      </c>
      <c r="C87" s="124">
        <f>IF(RES_hhdet_tes!C87=0,"",RES_hhdet_tes!C87/RES_hhdet_fec!C87)</f>
        <v>0.68790560207115825</v>
      </c>
      <c r="D87" s="124">
        <f>IF(RES_hhdet_tes!D87=0,"",RES_hhdet_tes!D87/RES_hhdet_fec!D87)</f>
        <v>0.70302888376930184</v>
      </c>
      <c r="E87" s="124">
        <f>IF(RES_hhdet_tes!E87=0,"",RES_hhdet_tes!E87/RES_hhdet_fec!E87)</f>
        <v>0.71463868687030419</v>
      </c>
      <c r="F87" s="124">
        <f>IF(RES_hhdet_tes!F87=0,"",RES_hhdet_tes!F87/RES_hhdet_fec!F87)</f>
        <v>0.72456187208502609</v>
      </c>
      <c r="G87" s="124">
        <f>IF(RES_hhdet_tes!G87=0,"",RES_hhdet_tes!G87/RES_hhdet_fec!G87)</f>
        <v>0.7390017121228396</v>
      </c>
      <c r="H87" s="124">
        <f>IF(RES_hhdet_tes!H87=0,"",RES_hhdet_tes!H87/RES_hhdet_fec!H87)</f>
        <v>0.7500465496205494</v>
      </c>
      <c r="I87" s="124">
        <f>IF(RES_hhdet_tes!I87=0,"",RES_hhdet_tes!I87/RES_hhdet_fec!I87)</f>
        <v>0.75993173905043332</v>
      </c>
      <c r="J87" s="124">
        <f>IF(RES_hhdet_tes!J87=0,"",RES_hhdet_tes!J87/RES_hhdet_fec!J87)</f>
        <v>0.76828440288224908</v>
      </c>
      <c r="K87" s="124">
        <f>IF(RES_hhdet_tes!K87=0,"",RES_hhdet_tes!K87/RES_hhdet_fec!K87)</f>
        <v>0.77837977604854736</v>
      </c>
      <c r="L87" s="124">
        <f>IF(RES_hhdet_tes!L87=0,"",RES_hhdet_tes!L87/RES_hhdet_fec!L87)</f>
        <v>0.78423632682179811</v>
      </c>
      <c r="M87" s="124">
        <f>IF(RES_hhdet_tes!M87=0,"",RES_hhdet_tes!M87/RES_hhdet_fec!M87)</f>
        <v>0.79279881915804273</v>
      </c>
      <c r="N87" s="124">
        <f>IF(RES_hhdet_tes!N87=0,"",RES_hhdet_tes!N87/RES_hhdet_fec!N87)</f>
        <v>0.80253736574338308</v>
      </c>
      <c r="O87" s="124">
        <f>IF(RES_hhdet_tes!O87=0,"",RES_hhdet_tes!O87/RES_hhdet_fec!O87)</f>
        <v>0.806329480282032</v>
      </c>
      <c r="P87" s="124">
        <f>IF(RES_hhdet_tes!P87=0,"",RES_hhdet_tes!P87/RES_hhdet_fec!P87)</f>
        <v>0.80576459717133642</v>
      </c>
      <c r="Q87" s="124">
        <f>IF(RES_hhdet_tes!Q87=0,"",RES_hhdet_tes!Q87/RES_hhdet_fec!Q87)</f>
        <v>0.80858967891101163</v>
      </c>
      <c r="R87" s="124">
        <f>IF(RES_hhdet_tes!R87=0,"",RES_hhdet_tes!R87/RES_hhdet_fec!R87)</f>
        <v>0.81381990680582195</v>
      </c>
      <c r="S87" s="124">
        <f>IF(RES_hhdet_tes!S87=0,"",RES_hhdet_tes!S87/RES_hhdet_fec!S87)</f>
        <v>0.82388805429230016</v>
      </c>
      <c r="T87" s="124">
        <f>IF(RES_hhdet_tes!T87=0,"",RES_hhdet_tes!T87/RES_hhdet_fec!T87)</f>
        <v>0.83470006470238467</v>
      </c>
      <c r="U87" s="124">
        <f>IF(RES_hhdet_tes!U87=0,"",RES_hhdet_tes!U87/RES_hhdet_fec!U87)</f>
        <v>0.8489146442783938</v>
      </c>
      <c r="V87" s="124">
        <f>IF(RES_hhdet_tes!V87=0,"",RES_hhdet_tes!V87/RES_hhdet_fec!V87)</f>
        <v>0.86095581257398446</v>
      </c>
      <c r="W87" s="124">
        <f>IF(RES_hhdet_tes!W87=0,"",RES_hhdet_tes!W87/RES_hhdet_fec!W87)</f>
        <v>0.87215703771616993</v>
      </c>
      <c r="X87" s="124">
        <f>IF(RES_hhdet_tes!X87=0,"",RES_hhdet_tes!X87/RES_hhdet_fec!X87)</f>
        <v>0.88283559709609671</v>
      </c>
      <c r="Y87" s="124">
        <f>IF(RES_hhdet_tes!Y87=0,"",RES_hhdet_tes!Y87/RES_hhdet_fec!Y87)</f>
        <v>0.89184745606596405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0.54704788574363983</v>
      </c>
      <c r="C88" s="111">
        <f>IF(RES_hhdet_tes!C88=0,"",RES_hhdet_tes!C88/RES_hhdet_fec!C88)</f>
        <v>0.56012613248186094</v>
      </c>
      <c r="D88" s="111">
        <f>IF(RES_hhdet_tes!D88=0,"",RES_hhdet_tes!D88/RES_hhdet_fec!D88)</f>
        <v>0.58485651343411293</v>
      </c>
      <c r="E88" s="111">
        <f>IF(RES_hhdet_tes!E88=0,"",RES_hhdet_tes!E88/RES_hhdet_fec!E88)</f>
        <v>0.60766904561119817</v>
      </c>
      <c r="F88" s="111">
        <f>IF(RES_hhdet_tes!F88=0,"",RES_hhdet_tes!F88/RES_hhdet_fec!F88)</f>
        <v>0.62848788067396744</v>
      </c>
      <c r="G88" s="111">
        <f>IF(RES_hhdet_tes!G88=0,"",RES_hhdet_tes!G88/RES_hhdet_fec!G88)</f>
        <v>0.65025772810183669</v>
      </c>
      <c r="H88" s="111">
        <f>IF(RES_hhdet_tes!H88=0,"",RES_hhdet_tes!H88/RES_hhdet_fec!H88)</f>
        <v>0.67274220835257581</v>
      </c>
      <c r="I88" s="111">
        <f>IF(RES_hhdet_tes!I88=0,"",RES_hhdet_tes!I88/RES_hhdet_fec!I88)</f>
        <v>0.69285474505103839</v>
      </c>
      <c r="J88" s="111">
        <f>IF(RES_hhdet_tes!J88=0,"",RES_hhdet_tes!J88/RES_hhdet_fec!J88)</f>
        <v>0.71238365718267416</v>
      </c>
      <c r="K88" s="111">
        <f>IF(RES_hhdet_tes!K88=0,"",RES_hhdet_tes!K88/RES_hhdet_fec!K88)</f>
        <v>0.72700035439306776</v>
      </c>
      <c r="L88" s="111">
        <f>IF(RES_hhdet_tes!L88=0,"",RES_hhdet_tes!L88/RES_hhdet_fec!L88)</f>
        <v>0.74190092738773827</v>
      </c>
      <c r="M88" s="111">
        <f>IF(RES_hhdet_tes!M88=0,"",RES_hhdet_tes!M88/RES_hhdet_fec!M88)</f>
        <v>0.75667390150508662</v>
      </c>
      <c r="N88" s="111">
        <f>IF(RES_hhdet_tes!N88=0,"",RES_hhdet_tes!N88/RES_hhdet_fec!N88)</f>
        <v>0.77206528390505746</v>
      </c>
      <c r="O88" s="111">
        <f>IF(RES_hhdet_tes!O88=0,"",RES_hhdet_tes!O88/RES_hhdet_fec!O88)</f>
        <v>0.78572281945403011</v>
      </c>
      <c r="P88" s="111">
        <f>IF(RES_hhdet_tes!P88=0,"",RES_hhdet_tes!P88/RES_hhdet_fec!P88)</f>
        <v>0.79028620307123898</v>
      </c>
      <c r="Q88" s="111">
        <f>IF(RES_hhdet_tes!Q88=0,"",RES_hhdet_tes!Q88/RES_hhdet_fec!Q88)</f>
        <v>0.79434814486947847</v>
      </c>
      <c r="R88" s="111">
        <f>IF(RES_hhdet_tes!R88=0,"",RES_hhdet_tes!R88/RES_hhdet_fec!R88)</f>
        <v>0.799229588044997</v>
      </c>
      <c r="S88" s="111">
        <f>IF(RES_hhdet_tes!S88=0,"",RES_hhdet_tes!S88/RES_hhdet_fec!S88)</f>
        <v>0.80507664993479566</v>
      </c>
      <c r="T88" s="111">
        <f>IF(RES_hhdet_tes!T88=0,"",RES_hhdet_tes!T88/RES_hhdet_fec!T88)</f>
        <v>0.81329321921948916</v>
      </c>
      <c r="U88" s="111">
        <f>IF(RES_hhdet_tes!U88=0,"",RES_hhdet_tes!U88/RES_hhdet_fec!U88)</f>
        <v>0.82246893593671244</v>
      </c>
      <c r="V88" s="111">
        <f>IF(RES_hhdet_tes!V88=0,"",RES_hhdet_tes!V88/RES_hhdet_fec!V88)</f>
        <v>0.83498040216467329</v>
      </c>
      <c r="W88" s="111">
        <f>IF(RES_hhdet_tes!W88=0,"",RES_hhdet_tes!W88/RES_hhdet_fec!W88)</f>
        <v>0.84724800250259191</v>
      </c>
      <c r="X88" s="111">
        <f>IF(RES_hhdet_tes!X88=0,"",RES_hhdet_tes!X88/RES_hhdet_fec!X88)</f>
        <v>0.85933381229192618</v>
      </c>
      <c r="Y88" s="111">
        <f>IF(RES_hhdet_tes!Y88=0,"",RES_hhdet_tes!Y88/RES_hhdet_fec!Y88)</f>
        <v>0.87065546310913411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0.73451316363758323</v>
      </c>
      <c r="C89" s="111">
        <f>IF(RES_hhdet_tes!C89=0,"",RES_hhdet_tes!C89/RES_hhdet_fec!C89)</f>
        <v>0.77059556743975011</v>
      </c>
      <c r="D89" s="111">
        <f>IF(RES_hhdet_tes!D89=0,"",RES_hhdet_tes!D89/RES_hhdet_fec!D89)</f>
        <v>0.78869770603915867</v>
      </c>
      <c r="E89" s="111">
        <f>IF(RES_hhdet_tes!E89=0,"",RES_hhdet_tes!E89/RES_hhdet_fec!E89)</f>
        <v>0.81727533725597334</v>
      </c>
      <c r="F89" s="111">
        <f>IF(RES_hhdet_tes!F89=0,"",RES_hhdet_tes!F89/RES_hhdet_fec!F89)</f>
        <v>0.8151703599720217</v>
      </c>
      <c r="G89" s="111">
        <f>IF(RES_hhdet_tes!G89=0,"",RES_hhdet_tes!G89/RES_hhdet_fec!G89)</f>
        <v>0.82991002125720714</v>
      </c>
      <c r="H89" s="111">
        <f>IF(RES_hhdet_tes!H89=0,"",RES_hhdet_tes!H89/RES_hhdet_fec!H89)</f>
        <v>0.84567726655809505</v>
      </c>
      <c r="I89" s="111">
        <f>IF(RES_hhdet_tes!I89=0,"",RES_hhdet_tes!I89/RES_hhdet_fec!I89)</f>
        <v>0.84135991321516501</v>
      </c>
      <c r="J89" s="111">
        <f>IF(RES_hhdet_tes!J89=0,"",RES_hhdet_tes!J89/RES_hhdet_fec!J89)</f>
        <v>0.86376600496899492</v>
      </c>
      <c r="K89" s="111">
        <f>IF(RES_hhdet_tes!K89=0,"",RES_hhdet_tes!K89/RES_hhdet_fec!K89)</f>
        <v>0.86819665055584028</v>
      </c>
      <c r="L89" s="111">
        <f>IF(RES_hhdet_tes!L89=0,"",RES_hhdet_tes!L89/RES_hhdet_fec!L89)</f>
        <v>0.87490218211383852</v>
      </c>
      <c r="M89" s="111">
        <f>IF(RES_hhdet_tes!M89=0,"",RES_hhdet_tes!M89/RES_hhdet_fec!M89)</f>
        <v>0.87654818413939484</v>
      </c>
      <c r="N89" s="111">
        <f>IF(RES_hhdet_tes!N89=0,"",RES_hhdet_tes!N89/RES_hhdet_fec!N89)</f>
        <v>0.88062726879808895</v>
      </c>
      <c r="O89" s="111">
        <f>IF(RES_hhdet_tes!O89=0,"",RES_hhdet_tes!O89/RES_hhdet_fec!O89)</f>
        <v>0.88465334228279924</v>
      </c>
      <c r="P89" s="111">
        <f>IF(RES_hhdet_tes!P89=0,"",RES_hhdet_tes!P89/RES_hhdet_fec!P89)</f>
        <v>0.90378714852786979</v>
      </c>
      <c r="Q89" s="111">
        <f>IF(RES_hhdet_tes!Q89=0,"",RES_hhdet_tes!Q89/RES_hhdet_fec!Q89)</f>
        <v>0.90618574576653788</v>
      </c>
      <c r="R89" s="111">
        <f>IF(RES_hhdet_tes!R89=0,"",RES_hhdet_tes!R89/RES_hhdet_fec!R89)</f>
        <v>0.90582383046740667</v>
      </c>
      <c r="S89" s="111">
        <f>IF(RES_hhdet_tes!S89=0,"",RES_hhdet_tes!S89/RES_hhdet_fec!S89)</f>
        <v>0.90127211811935326</v>
      </c>
      <c r="T89" s="111">
        <f>IF(RES_hhdet_tes!T89=0,"",RES_hhdet_tes!T89/RES_hhdet_fec!T89)</f>
        <v>0.91671138232498395</v>
      </c>
      <c r="U89" s="111">
        <f>IF(RES_hhdet_tes!U89=0,"",RES_hhdet_tes!U89/RES_hhdet_fec!U89)</f>
        <v>0.91771861609882033</v>
      </c>
      <c r="V89" s="111">
        <f>IF(RES_hhdet_tes!V89=0,"",RES_hhdet_tes!V89/RES_hhdet_fec!V89)</f>
        <v>0.92863345298561639</v>
      </c>
      <c r="W89" s="111">
        <f>IF(RES_hhdet_tes!W89=0,"",RES_hhdet_tes!W89/RES_hhdet_fec!W89)</f>
        <v>0.92781943744306938</v>
      </c>
      <c r="X89" s="111">
        <f>IF(RES_hhdet_tes!X89=0,"",RES_hhdet_tes!X89/RES_hhdet_fec!X89)</f>
        <v>0.93728303718579309</v>
      </c>
      <c r="Y89" s="111">
        <f>IF(RES_hhdet_tes!Y89=0,"",RES_hhdet_tes!Y89/RES_hhdet_fec!Y89)</f>
        <v>0.9483138807940068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0.54704788574363983</v>
      </c>
      <c r="C90" s="112">
        <f>IF(RES_hhdet_tes!C90=0,"",RES_hhdet_tes!C90/RES_hhdet_fec!C90)</f>
        <v>0.58232233190143023</v>
      </c>
      <c r="D90" s="112">
        <f>IF(RES_hhdet_tes!D90=0,"",RES_hhdet_tes!D90/RES_hhdet_fec!D90)</f>
        <v>0.6144880572689867</v>
      </c>
      <c r="E90" s="112">
        <f>IF(RES_hhdet_tes!E90=0,"",RES_hhdet_tes!E90/RES_hhdet_fec!E90)</f>
        <v>0.65633975428275282</v>
      </c>
      <c r="F90" s="112">
        <f>IF(RES_hhdet_tes!F90=0,"",RES_hhdet_tes!F90/RES_hhdet_fec!F90)</f>
        <v>0.66776679227963875</v>
      </c>
      <c r="G90" s="112">
        <f>IF(RES_hhdet_tes!G90=0,"",RES_hhdet_tes!G90/RES_hhdet_fec!G90)</f>
        <v>0.68610602733119663</v>
      </c>
      <c r="H90" s="112">
        <f>IF(RES_hhdet_tes!H90=0,"",RES_hhdet_tes!H90/RES_hhdet_fec!H90)</f>
        <v>0.70876361195178939</v>
      </c>
      <c r="I90" s="112">
        <f>IF(RES_hhdet_tes!I90=0,"",RES_hhdet_tes!I90/RES_hhdet_fec!I90)</f>
        <v>0.72389349611892795</v>
      </c>
      <c r="J90" s="112">
        <f>IF(RES_hhdet_tes!J90=0,"",RES_hhdet_tes!J90/RES_hhdet_fec!J90)</f>
        <v>0.73871666832157323</v>
      </c>
      <c r="K90" s="112">
        <f>IF(RES_hhdet_tes!K90=0,"",RES_hhdet_tes!K90/RES_hhdet_fec!K90)</f>
        <v>0.74804468193759144</v>
      </c>
      <c r="L90" s="112">
        <f>IF(RES_hhdet_tes!L90=0,"",RES_hhdet_tes!L90/RES_hhdet_fec!L90)</f>
        <v>0.75812888931497746</v>
      </c>
      <c r="M90" s="112">
        <f>IF(RES_hhdet_tes!M90=0,"",RES_hhdet_tes!M90/RES_hhdet_fec!M90)</f>
        <v>0.76773255092568393</v>
      </c>
      <c r="N90" s="112">
        <f>IF(RES_hhdet_tes!N90=0,"",RES_hhdet_tes!N90/RES_hhdet_fec!N90)</f>
        <v>0.77500382077922569</v>
      </c>
      <c r="O90" s="112">
        <f>IF(RES_hhdet_tes!O90=0,"",RES_hhdet_tes!O90/RES_hhdet_fec!O90)</f>
        <v>0.7890220618171635</v>
      </c>
      <c r="P90" s="112">
        <f>IF(RES_hhdet_tes!P90=0,"",RES_hhdet_tes!P90/RES_hhdet_fec!P90)</f>
        <v>0.8047338604680131</v>
      </c>
      <c r="Q90" s="112">
        <f>IF(RES_hhdet_tes!Q90=0,"",RES_hhdet_tes!Q90/RES_hhdet_fec!Q90)</f>
        <v>0.8072631283348507</v>
      </c>
      <c r="R90" s="112">
        <f>IF(RES_hhdet_tes!R90=0,"",RES_hhdet_tes!R90/RES_hhdet_fec!R90)</f>
        <v>0.8082424349274171</v>
      </c>
      <c r="S90" s="112">
        <f>IF(RES_hhdet_tes!S90=0,"",RES_hhdet_tes!S90/RES_hhdet_fec!S90)</f>
        <v>0.80948633161124195</v>
      </c>
      <c r="T90" s="112">
        <f>IF(RES_hhdet_tes!T90=0,"",RES_hhdet_tes!T90/RES_hhdet_fec!T90)</f>
        <v>0.82503877782865165</v>
      </c>
      <c r="U90" s="112">
        <f>IF(RES_hhdet_tes!U90=0,"",RES_hhdet_tes!U90/RES_hhdet_fec!U90)</f>
        <v>0.82804451158586834</v>
      </c>
      <c r="V90" s="112">
        <f>IF(RES_hhdet_tes!V90=0,"",RES_hhdet_tes!V90/RES_hhdet_fec!V90)</f>
        <v>0.83838127134658225</v>
      </c>
      <c r="W90" s="112">
        <f>IF(RES_hhdet_tes!W90=0,"",RES_hhdet_tes!W90/RES_hhdet_fec!W90)</f>
        <v>0.85307771132813659</v>
      </c>
      <c r="X90" s="112">
        <f>IF(RES_hhdet_tes!X90=0,"",RES_hhdet_tes!X90/RES_hhdet_fec!X90)</f>
        <v>0.86442932355322277</v>
      </c>
      <c r="Y90" s="112">
        <f>IF(RES_hhdet_tes!Y90=0,"",RES_hhdet_tes!Y90/RES_hhdet_fec!Y90)</f>
        <v>0.87380000058230733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0.67079800599338502</v>
      </c>
      <c r="C92" s="112">
        <f>IF(RES_hhdet_tes!C92=0,"",RES_hhdet_tes!C92/RES_hhdet_fec!C92)</f>
        <v>0.67339671847389204</v>
      </c>
      <c r="D92" s="112">
        <f>IF(RES_hhdet_tes!D92=0,"",RES_hhdet_tes!D92/RES_hhdet_fec!D92)</f>
        <v>0.67609662278769234</v>
      </c>
      <c r="E92" s="112">
        <f>IF(RES_hhdet_tes!E92=0,"",RES_hhdet_tes!E92/RES_hhdet_fec!E92)</f>
        <v>0.68096852258809981</v>
      </c>
      <c r="F92" s="112">
        <f>IF(RES_hhdet_tes!F92=0,"",RES_hhdet_tes!F92/RES_hhdet_fec!F92)</f>
        <v>0.68653244508692912</v>
      </c>
      <c r="G92" s="112">
        <f>IF(RES_hhdet_tes!G92=0,"",RES_hhdet_tes!G92/RES_hhdet_fec!G92)</f>
        <v>0.69266367005330232</v>
      </c>
      <c r="H92" s="112">
        <f>IF(RES_hhdet_tes!H92=0,"",RES_hhdet_tes!H92/RES_hhdet_fec!H92)</f>
        <v>0.69918710445416121</v>
      </c>
      <c r="I92" s="112">
        <f>IF(RES_hhdet_tes!I92=0,"",RES_hhdet_tes!I92/RES_hhdet_fec!I92)</f>
        <v>0.70242899535570802</v>
      </c>
      <c r="J92" s="112">
        <f>IF(RES_hhdet_tes!J92=0,"",RES_hhdet_tes!J92/RES_hhdet_fec!J92)</f>
        <v>0.70356844504557636</v>
      </c>
      <c r="K92" s="112">
        <f>IF(RES_hhdet_tes!K92=0,"",RES_hhdet_tes!K92/RES_hhdet_fec!K92)</f>
        <v>0.70544175151134991</v>
      </c>
      <c r="L92" s="112">
        <f>IF(RES_hhdet_tes!L92=0,"",RES_hhdet_tes!L92/RES_hhdet_fec!L92)</f>
        <v>0.70816508544899581</v>
      </c>
      <c r="M92" s="112">
        <f>IF(RES_hhdet_tes!M92=0,"",RES_hhdet_tes!M92/RES_hhdet_fec!M92)</f>
        <v>0.71171013772404168</v>
      </c>
      <c r="N92" s="112">
        <f>IF(RES_hhdet_tes!N92=0,"",RES_hhdet_tes!N92/RES_hhdet_fec!N92)</f>
        <v>0.71602810008189632</v>
      </c>
      <c r="O92" s="112">
        <f>IF(RES_hhdet_tes!O92=0,"",RES_hhdet_tes!O92/RES_hhdet_fec!O92)</f>
        <v>0.71932403696176006</v>
      </c>
      <c r="P92" s="112">
        <f>IF(RES_hhdet_tes!P92=0,"",RES_hhdet_tes!P92/RES_hhdet_fec!P92)</f>
        <v>0.72279828866267337</v>
      </c>
      <c r="Q92" s="112">
        <f>IF(RES_hhdet_tes!Q92=0,"",RES_hhdet_tes!Q92/RES_hhdet_fec!Q92)</f>
        <v>0.72932954698279184</v>
      </c>
      <c r="R92" s="112">
        <f>IF(RES_hhdet_tes!R92=0,"",RES_hhdet_tes!R92/RES_hhdet_fec!R92)</f>
        <v>0.74064344773162116</v>
      </c>
      <c r="S92" s="112">
        <f>IF(RES_hhdet_tes!S92=0,"",RES_hhdet_tes!S92/RES_hhdet_fec!S92)</f>
        <v>0.77568748508392049</v>
      </c>
      <c r="T92" s="112">
        <f>IF(RES_hhdet_tes!T92=0,"",RES_hhdet_tes!T92/RES_hhdet_fec!T92)</f>
        <v>0.81153798843057035</v>
      </c>
      <c r="U92" s="112">
        <f>IF(RES_hhdet_tes!U92=0,"",RES_hhdet_tes!U92/RES_hhdet_fec!U92)</f>
        <v>0.8296063751944488</v>
      </c>
      <c r="V92" s="112">
        <f>IF(RES_hhdet_tes!V92=0,"",RES_hhdet_tes!V92/RES_hhdet_fec!V92)</f>
        <v>0.83781564021592281</v>
      </c>
      <c r="W92" s="112">
        <f>IF(RES_hhdet_tes!W92=0,"",RES_hhdet_tes!W92/RES_hhdet_fec!W92)</f>
        <v>0.84190582876378428</v>
      </c>
      <c r="X92" s="112">
        <f>IF(RES_hhdet_tes!X92=0,"",RES_hhdet_tes!X92/RES_hhdet_fec!X92)</f>
        <v>0.84486947017303859</v>
      </c>
      <c r="Y92" s="112">
        <f>IF(RES_hhdet_tes!Y92=0,"",RES_hhdet_tes!Y92/RES_hhdet_fec!Y92)</f>
        <v>0.84669797978276828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0.82349162089759731</v>
      </c>
      <c r="C93" s="113">
        <f>IF(RES_hhdet_tes!C93=0,"",RES_hhdet_tes!C93/RES_hhdet_fec!C93)</f>
        <v>0.8344565260534158</v>
      </c>
      <c r="D93" s="113">
        <f>IF(RES_hhdet_tes!D93=0,"",RES_hhdet_tes!D93/RES_hhdet_fec!D93)</f>
        <v>0.83349516578743188</v>
      </c>
      <c r="E93" s="113">
        <f>IF(RES_hhdet_tes!E93=0,"",RES_hhdet_tes!E93/RES_hhdet_fec!E93)</f>
        <v>0.83751227248150917</v>
      </c>
      <c r="F93" s="113">
        <f>IF(RES_hhdet_tes!F93=0,"",RES_hhdet_tes!F93/RES_hhdet_fec!F93)</f>
        <v>0.83224272889702577</v>
      </c>
      <c r="G93" s="113">
        <f>IF(RES_hhdet_tes!G93=0,"",RES_hhdet_tes!G93/RES_hhdet_fec!G93)</f>
        <v>0.83670474117450477</v>
      </c>
      <c r="H93" s="113">
        <f>IF(RES_hhdet_tes!H93=0,"",RES_hhdet_tes!H93/RES_hhdet_fec!H93)</f>
        <v>0.8405448847243715</v>
      </c>
      <c r="I93" s="113">
        <f>IF(RES_hhdet_tes!I93=0,"",RES_hhdet_tes!I93/RES_hhdet_fec!I93)</f>
        <v>0.8267744313876062</v>
      </c>
      <c r="J93" s="113">
        <f>IF(RES_hhdet_tes!J93=0,"",RES_hhdet_tes!J93/RES_hhdet_fec!J93)</f>
        <v>0.84258653429182495</v>
      </c>
      <c r="K93" s="113">
        <f>IF(RES_hhdet_tes!K93=0,"",RES_hhdet_tes!K93/RES_hhdet_fec!K93)</f>
        <v>0.84244185723182319</v>
      </c>
      <c r="L93" s="113">
        <f>IF(RES_hhdet_tes!L93=0,"",RES_hhdet_tes!L93/RES_hhdet_fec!L93)</f>
        <v>0.8448609165507176</v>
      </c>
      <c r="M93" s="113">
        <f>IF(RES_hhdet_tes!M93=0,"",RES_hhdet_tes!M93/RES_hhdet_fec!M93)</f>
        <v>0.84227240566516304</v>
      </c>
      <c r="N93" s="113">
        <f>IF(RES_hhdet_tes!N93=0,"",RES_hhdet_tes!N93/RES_hhdet_fec!N93)</f>
        <v>0.843893907471159</v>
      </c>
      <c r="O93" s="113">
        <f>IF(RES_hhdet_tes!O93=0,"",RES_hhdet_tes!O93/RES_hhdet_fec!O93)</f>
        <v>0.83965794379766301</v>
      </c>
      <c r="P93" s="113">
        <f>IF(RES_hhdet_tes!P93=0,"",RES_hhdet_tes!P93/RES_hhdet_fec!P93)</f>
        <v>0.85717689805821939</v>
      </c>
      <c r="Q93" s="113">
        <f>IF(RES_hhdet_tes!Q93=0,"",RES_hhdet_tes!Q93/RES_hhdet_fec!Q93)</f>
        <v>0.86041518366404357</v>
      </c>
      <c r="R93" s="113">
        <f>IF(RES_hhdet_tes!R93=0,"",RES_hhdet_tes!R93/RES_hhdet_fec!R93)</f>
        <v>0.87627693371940563</v>
      </c>
      <c r="S93" s="113">
        <f>IF(RES_hhdet_tes!S93=0,"",RES_hhdet_tes!S93/RES_hhdet_fec!S93)</f>
        <v>0.87732403563935746</v>
      </c>
      <c r="T93" s="113">
        <f>IF(RES_hhdet_tes!T93=0,"",RES_hhdet_tes!T93/RES_hhdet_fec!T93)</f>
        <v>0.91453889306115888</v>
      </c>
      <c r="U93" s="113">
        <f>IF(RES_hhdet_tes!U93=0,"",RES_hhdet_tes!U93/RES_hhdet_fec!U93)</f>
        <v>0.92043526616976623</v>
      </c>
      <c r="V93" s="113">
        <f>IF(RES_hhdet_tes!V93=0,"",RES_hhdet_tes!V93/RES_hhdet_fec!V93)</f>
        <v>0.92885127823059965</v>
      </c>
      <c r="W93" s="113">
        <f>IF(RES_hhdet_tes!W93=0,"",RES_hhdet_tes!W93/RES_hhdet_fec!W93)</f>
        <v>0.92145481327004153</v>
      </c>
      <c r="X93" s="113">
        <f>IF(RES_hhdet_tes!X93=0,"",RES_hhdet_tes!X93/RES_hhdet_fec!X93)</f>
        <v>0.92700733725825302</v>
      </c>
      <c r="Y93" s="113">
        <f>IF(RES_hhdet_tes!Y93=0,"",RES_hhdet_tes!Y93/RES_hhdet_fec!Y93)</f>
        <v>0.93543366324443655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0.67079800599338502</v>
      </c>
      <c r="C94" s="111">
        <f>IF(RES_hhdet_tes!C94=0,"",RES_hhdet_tes!C94/RES_hhdet_fec!C94)</f>
        <v>0.67664452096776928</v>
      </c>
      <c r="D94" s="111">
        <f>IF(RES_hhdet_tes!D94=0,"",RES_hhdet_tes!D94/RES_hhdet_fec!D94)</f>
        <v>0.68132910402872571</v>
      </c>
      <c r="E94" s="111">
        <f>IF(RES_hhdet_tes!E94=0,"",RES_hhdet_tes!E94/RES_hhdet_fec!E94)</f>
        <v>0.68692940537774505</v>
      </c>
      <c r="F94" s="111">
        <f>IF(RES_hhdet_tes!F94=0,"",RES_hhdet_tes!F94/RES_hhdet_fec!F94)</f>
        <v>0.69372274690481106</v>
      </c>
      <c r="G94" s="111">
        <f>IF(RES_hhdet_tes!G94=0,"",RES_hhdet_tes!G94/RES_hhdet_fec!G94)</f>
        <v>0.69673419391135238</v>
      </c>
      <c r="H94" s="111">
        <f>IF(RES_hhdet_tes!H94=0,"",RES_hhdet_tes!H94/RES_hhdet_fec!H94)</f>
        <v>0.70107613528074186</v>
      </c>
      <c r="I94" s="111">
        <f>IF(RES_hhdet_tes!I94=0,"",RES_hhdet_tes!I94/RES_hhdet_fec!I94)</f>
        <v>0.70201512611944938</v>
      </c>
      <c r="J94" s="111">
        <f>IF(RES_hhdet_tes!J94=0,"",RES_hhdet_tes!J94/RES_hhdet_fec!J94)</f>
        <v>0.70461088668091143</v>
      </c>
      <c r="K94" s="111">
        <f>IF(RES_hhdet_tes!K94=0,"",RES_hhdet_tes!K94/RES_hhdet_fec!K94)</f>
        <v>0.70694080903776746</v>
      </c>
      <c r="L94" s="111">
        <f>IF(RES_hhdet_tes!L94=0,"",RES_hhdet_tes!L94/RES_hhdet_fec!L94)</f>
        <v>0.70929922946973478</v>
      </c>
      <c r="M94" s="111">
        <f>IF(RES_hhdet_tes!M94=0,"",RES_hhdet_tes!M94/RES_hhdet_fec!M94)</f>
        <v>0.71343530617122275</v>
      </c>
      <c r="N94" s="111">
        <f>IF(RES_hhdet_tes!N94=0,"",RES_hhdet_tes!N94/RES_hhdet_fec!N94)</f>
        <v>0.71677855050279682</v>
      </c>
      <c r="O94" s="111">
        <f>IF(RES_hhdet_tes!O94=0,"",RES_hhdet_tes!O94/RES_hhdet_fec!O94)</f>
        <v>0.71848622021957065</v>
      </c>
      <c r="P94" s="111">
        <f>IF(RES_hhdet_tes!P94=0,"",RES_hhdet_tes!P94/RES_hhdet_fec!P94)</f>
        <v>0.72326727869822904</v>
      </c>
      <c r="Q94" s="111">
        <f>IF(RES_hhdet_tes!Q94=0,"",RES_hhdet_tes!Q94/RES_hhdet_fec!Q94)</f>
        <v>0.72501602405653265</v>
      </c>
      <c r="R94" s="111">
        <f>IF(RES_hhdet_tes!R94=0,"",RES_hhdet_tes!R94/RES_hhdet_fec!R94)</f>
        <v>0.75673540264980521</v>
      </c>
      <c r="S94" s="111">
        <f>IF(RES_hhdet_tes!S94=0,"",RES_hhdet_tes!S94/RES_hhdet_fec!S94)</f>
        <v>0.76832559232366215</v>
      </c>
      <c r="T94" s="111">
        <f>IF(RES_hhdet_tes!T94=0,"",RES_hhdet_tes!T94/RES_hhdet_fec!T94)</f>
        <v>0.82106713522550223</v>
      </c>
      <c r="U94" s="111">
        <f>IF(RES_hhdet_tes!U94=0,"",RES_hhdet_tes!U94/RES_hhdet_fec!U94)</f>
        <v>0.83348454367327673</v>
      </c>
      <c r="V94" s="111">
        <f>IF(RES_hhdet_tes!V94=0,"",RES_hhdet_tes!V94/RES_hhdet_fec!V94)</f>
        <v>0.84026243155380398</v>
      </c>
      <c r="W94" s="111">
        <f>IF(RES_hhdet_tes!W94=0,"",RES_hhdet_tes!W94/RES_hhdet_fec!W94)</f>
        <v>0.84124605628223881</v>
      </c>
      <c r="X94" s="111">
        <f>IF(RES_hhdet_tes!X94=0,"",RES_hhdet_tes!X94/RES_hhdet_fec!X94)</f>
        <v>0.84432940856748606</v>
      </c>
      <c r="Y94" s="111">
        <f>IF(RES_hhdet_tes!Y94=0,"",RES_hhdet_tes!Y94/RES_hhdet_fec!Y94)</f>
        <v>0.84583518375903266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0.75675009777383051</v>
      </c>
      <c r="C96" s="112">
        <f>IF(RES_hhdet_tes!C96=0,"",RES_hhdet_tes!C96/RES_hhdet_fec!C96)</f>
        <v>0.75954962796989567</v>
      </c>
      <c r="D96" s="112">
        <f>IF(RES_hhdet_tes!D96=0,"",RES_hhdet_tes!D96/RES_hhdet_fec!D96)</f>
        <v>0.76405938082006963</v>
      </c>
      <c r="E96" s="112">
        <f>IF(RES_hhdet_tes!E96=0,"",RES_hhdet_tes!E96/RES_hhdet_fec!E96)</f>
        <v>0.76741645448161677</v>
      </c>
      <c r="F96" s="112">
        <f>IF(RES_hhdet_tes!F96=0,"",RES_hhdet_tes!F96/RES_hhdet_fec!F96)</f>
        <v>0.77219443470202953</v>
      </c>
      <c r="G96" s="112">
        <f>IF(RES_hhdet_tes!G96=0,"",RES_hhdet_tes!G96/RES_hhdet_fec!G96)</f>
        <v>0.77658945455773865</v>
      </c>
      <c r="H96" s="112">
        <f>IF(RES_hhdet_tes!H96=0,"",RES_hhdet_tes!H96/RES_hhdet_fec!H96)</f>
        <v>0.78117535927085746</v>
      </c>
      <c r="I96" s="112">
        <f>IF(RES_hhdet_tes!I96=0,"",RES_hhdet_tes!I96/RES_hhdet_fec!I96)</f>
        <v>0.78328972314373513</v>
      </c>
      <c r="J96" s="112">
        <f>IF(RES_hhdet_tes!J96=0,"",RES_hhdet_tes!J96/RES_hhdet_fec!J96)</f>
        <v>0.78397046882999077</v>
      </c>
      <c r="K96" s="112">
        <f>IF(RES_hhdet_tes!K96=0,"",RES_hhdet_tes!K96/RES_hhdet_fec!K96)</f>
        <v>0.78467627191028977</v>
      </c>
      <c r="L96" s="112">
        <f>IF(RES_hhdet_tes!L96=0,"",RES_hhdet_tes!L96/RES_hhdet_fec!L96)</f>
        <v>0.786418729873269</v>
      </c>
      <c r="M96" s="112">
        <f>IF(RES_hhdet_tes!M96=0,"",RES_hhdet_tes!M96/RES_hhdet_fec!M96)</f>
        <v>0.78761320707111948</v>
      </c>
      <c r="N96" s="112">
        <f>IF(RES_hhdet_tes!N96=0,"",RES_hhdet_tes!N96/RES_hhdet_fec!N96)</f>
        <v>0.7901447070267299</v>
      </c>
      <c r="O96" s="112">
        <f>IF(RES_hhdet_tes!O96=0,"",RES_hhdet_tes!O96/RES_hhdet_fec!O96)</f>
        <v>0.79164923787239305</v>
      </c>
      <c r="P96" s="112">
        <f>IF(RES_hhdet_tes!P96=0,"",RES_hhdet_tes!P96/RES_hhdet_fec!P96)</f>
        <v>0.79317197548034202</v>
      </c>
      <c r="Q96" s="112">
        <f>IF(RES_hhdet_tes!Q96=0,"",RES_hhdet_tes!Q96/RES_hhdet_fec!Q96)</f>
        <v>0.79492671892348232</v>
      </c>
      <c r="R96" s="112">
        <f>IF(RES_hhdet_tes!R96=0,"",RES_hhdet_tes!R96/RES_hhdet_fec!R96)</f>
        <v>0.79856387364633341</v>
      </c>
      <c r="S96" s="112">
        <f>IF(RES_hhdet_tes!S96=0,"",RES_hhdet_tes!S96/RES_hhdet_fec!S96)</f>
        <v>0.81558015381995752</v>
      </c>
      <c r="T96" s="112">
        <f>IF(RES_hhdet_tes!T96=0,"",RES_hhdet_tes!T96/RES_hhdet_fec!T96)</f>
        <v>0.83530906493869272</v>
      </c>
      <c r="U96" s="112">
        <f>IF(RES_hhdet_tes!U96=0,"",RES_hhdet_tes!U96/RES_hhdet_fec!U96)</f>
        <v>0.8474494518662008</v>
      </c>
      <c r="V96" s="112">
        <f>IF(RES_hhdet_tes!V96=0,"",RES_hhdet_tes!V96/RES_hhdet_fec!V96)</f>
        <v>0.85831329052229932</v>
      </c>
      <c r="W96" s="112">
        <f>IF(RES_hhdet_tes!W96=0,"",RES_hhdet_tes!W96/RES_hhdet_fec!W96)</f>
        <v>0.85921663564806661</v>
      </c>
      <c r="X96" s="112">
        <f>IF(RES_hhdet_tes!X96=0,"",RES_hhdet_tes!X96/RES_hhdet_fec!X96)</f>
        <v>0.86798905663962922</v>
      </c>
      <c r="Y96" s="112">
        <f>IF(RES_hhdet_tes!Y96=0,"",RES_hhdet_tes!Y96/RES_hhdet_fec!Y96)</f>
        <v>0.87160898738323178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0.87688307829013146</v>
      </c>
      <c r="C97" s="113">
        <f>IF(RES_hhdet_tes!C97=0,"",RES_hhdet_tes!C97/RES_hhdet_fec!C97)</f>
        <v>0.88608769567165169</v>
      </c>
      <c r="D97" s="113">
        <f>IF(RES_hhdet_tes!D97=0,"",RES_hhdet_tes!D97/RES_hhdet_fec!D97)</f>
        <v>0.8868628300748117</v>
      </c>
      <c r="E97" s="113">
        <f>IF(RES_hhdet_tes!E97=0,"",RES_hhdet_tes!E97/RES_hhdet_fec!E97)</f>
        <v>0.89002322117597688</v>
      </c>
      <c r="F97" s="113">
        <f>IF(RES_hhdet_tes!F97=0,"",RES_hhdet_tes!F97/RES_hhdet_fec!F97)</f>
        <v>0.88468599116062896</v>
      </c>
      <c r="G97" s="113">
        <f>IF(RES_hhdet_tes!G97=0,"",RES_hhdet_tes!G97/RES_hhdet_fec!G97)</f>
        <v>0.88788988218691134</v>
      </c>
      <c r="H97" s="113">
        <f>IF(RES_hhdet_tes!H97=0,"",RES_hhdet_tes!H97/RES_hhdet_fec!H97)</f>
        <v>0.89023058297007662</v>
      </c>
      <c r="I97" s="113">
        <f>IF(RES_hhdet_tes!I97=0,"",RES_hhdet_tes!I97/RES_hhdet_fec!I97)</f>
        <v>0.87991261581986235</v>
      </c>
      <c r="J97" s="113">
        <f>IF(RES_hhdet_tes!J97=0,"",RES_hhdet_tes!J97/RES_hhdet_fec!J97)</f>
        <v>0.89123155448053093</v>
      </c>
      <c r="K97" s="113">
        <f>IF(RES_hhdet_tes!K97=0,"",RES_hhdet_tes!K97/RES_hhdet_fec!K97)</f>
        <v>0.89050053453289468</v>
      </c>
      <c r="L97" s="113">
        <f>IF(RES_hhdet_tes!L97=0,"",RES_hhdet_tes!L97/RES_hhdet_fec!L97)</f>
        <v>0.892011202622082</v>
      </c>
      <c r="M97" s="113">
        <f>IF(RES_hhdet_tes!M97=0,"",RES_hhdet_tes!M97/RES_hhdet_fec!M97)</f>
        <v>0.88881381081200761</v>
      </c>
      <c r="N97" s="113">
        <f>IF(RES_hhdet_tes!N97=0,"",RES_hhdet_tes!N97/RES_hhdet_fec!N97)</f>
        <v>0.88973544081703804</v>
      </c>
      <c r="O97" s="113">
        <f>IF(RES_hhdet_tes!O97=0,"",RES_hhdet_tes!O97/RES_hhdet_fec!O97)</f>
        <v>0.88623391340920099</v>
      </c>
      <c r="P97" s="113">
        <f>IF(RES_hhdet_tes!P97=0,"",RES_hhdet_tes!P97/RES_hhdet_fec!P97)</f>
        <v>0.89938204848336711</v>
      </c>
      <c r="Q97" s="113">
        <f>IF(RES_hhdet_tes!Q97=0,"",RES_hhdet_tes!Q97/RES_hhdet_fec!Q97)</f>
        <v>0.90152339006424509</v>
      </c>
      <c r="R97" s="113">
        <f>IF(RES_hhdet_tes!R97=0,"",RES_hhdet_tes!R97/RES_hhdet_fec!R97)</f>
        <v>0.90441690816226161</v>
      </c>
      <c r="S97" s="113">
        <f>IF(RES_hhdet_tes!S97=0,"",RES_hhdet_tes!S97/RES_hhdet_fec!S97)</f>
        <v>0.90944617392957383</v>
      </c>
      <c r="T97" s="113">
        <f>IF(RES_hhdet_tes!T97=0,"",RES_hhdet_tes!T97/RES_hhdet_fec!T97)</f>
        <v>0.92404796762282571</v>
      </c>
      <c r="U97" s="113">
        <f>IF(RES_hhdet_tes!U97=0,"",RES_hhdet_tes!U97/RES_hhdet_fec!U97)</f>
        <v>0.92993589104566721</v>
      </c>
      <c r="V97" s="113">
        <f>IF(RES_hhdet_tes!V97=0,"",RES_hhdet_tes!V97/RES_hhdet_fec!V97)</f>
        <v>0.93825897767174593</v>
      </c>
      <c r="W97" s="113">
        <f>IF(RES_hhdet_tes!W97=0,"",RES_hhdet_tes!W97/RES_hhdet_fec!W97)</f>
        <v>0.93430863806732223</v>
      </c>
      <c r="X97" s="113">
        <f>IF(RES_hhdet_tes!X97=0,"",RES_hhdet_tes!X97/RES_hhdet_fec!X97)</f>
        <v>0.94011237941706893</v>
      </c>
      <c r="Y97" s="113">
        <f>IF(RES_hhdet_tes!Y97=0,"",RES_hhdet_tes!Y97/RES_hhdet_fec!Y97)</f>
        <v>0.94763024421215736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0.75675009777383051</v>
      </c>
      <c r="C98" s="111">
        <f>IF(RES_hhdet_tes!C98=0,"",RES_hhdet_tes!C98/RES_hhdet_fec!C98)</f>
        <v>0.76335500202989859</v>
      </c>
      <c r="D98" s="111">
        <f>IF(RES_hhdet_tes!D98=0,"",RES_hhdet_tes!D98/RES_hhdet_fec!D98)</f>
        <v>0.77006298945275331</v>
      </c>
      <c r="E98" s="111">
        <f>IF(RES_hhdet_tes!E98=0,"",RES_hhdet_tes!E98/RES_hhdet_fec!E98)</f>
        <v>0.77546287432725036</v>
      </c>
      <c r="F98" s="111">
        <f>IF(RES_hhdet_tes!F98=0,"",RES_hhdet_tes!F98/RES_hhdet_fec!F98)</f>
        <v>0.77762317616563392</v>
      </c>
      <c r="G98" s="111">
        <f>IF(RES_hhdet_tes!G98=0,"",RES_hhdet_tes!G98/RES_hhdet_fec!G98)</f>
        <v>0.78014426382586177</v>
      </c>
      <c r="H98" s="111">
        <f>IF(RES_hhdet_tes!H98=0,"",RES_hhdet_tes!H98/RES_hhdet_fec!H98)</f>
        <v>0.78243608251561714</v>
      </c>
      <c r="I98" s="111">
        <f>IF(RES_hhdet_tes!I98=0,"",RES_hhdet_tes!I98/RES_hhdet_fec!I98)</f>
        <v>0.78382975275348998</v>
      </c>
      <c r="J98" s="111">
        <f>IF(RES_hhdet_tes!J98=0,"",RES_hhdet_tes!J98/RES_hhdet_fec!J98)</f>
        <v>0.78458640011199365</v>
      </c>
      <c r="K98" s="111">
        <f>IF(RES_hhdet_tes!K98=0,"",RES_hhdet_tes!K98/RES_hhdet_fec!K98)</f>
        <v>0.78573098922059093</v>
      </c>
      <c r="L98" s="111">
        <f>IF(RES_hhdet_tes!L98=0,"",RES_hhdet_tes!L98/RES_hhdet_fec!L98)</f>
        <v>0.78695065474328418</v>
      </c>
      <c r="M98" s="111">
        <f>IF(RES_hhdet_tes!M98=0,"",RES_hhdet_tes!M98/RES_hhdet_fec!M98)</f>
        <v>0.78887385706030988</v>
      </c>
      <c r="N98" s="111">
        <f>IF(RES_hhdet_tes!N98=0,"",RES_hhdet_tes!N98/RES_hhdet_fec!N98)</f>
        <v>0.79087726838805006</v>
      </c>
      <c r="O98" s="111">
        <f>IF(RES_hhdet_tes!O98=0,"",RES_hhdet_tes!O98/RES_hhdet_fec!O98)</f>
        <v>0.79233788717014375</v>
      </c>
      <c r="P98" s="111">
        <f>IF(RES_hhdet_tes!P98=0,"",RES_hhdet_tes!P98/RES_hhdet_fec!P98)</f>
        <v>0.79391703488253662</v>
      </c>
      <c r="Q98" s="111">
        <f>IF(RES_hhdet_tes!Q98=0,"",RES_hhdet_tes!Q98/RES_hhdet_fec!Q98)</f>
        <v>0.79744179359451228</v>
      </c>
      <c r="R98" s="111">
        <f>IF(RES_hhdet_tes!R98=0,"",RES_hhdet_tes!R98/RES_hhdet_fec!R98)</f>
        <v>0.80522279054062096</v>
      </c>
      <c r="S98" s="111">
        <f>IF(RES_hhdet_tes!S98=0,"",RES_hhdet_tes!S98/RES_hhdet_fec!S98)</f>
        <v>0.82401925607341964</v>
      </c>
      <c r="T98" s="111">
        <f>IF(RES_hhdet_tes!T98=0,"",RES_hhdet_tes!T98/RES_hhdet_fec!T98)</f>
        <v>0.83851225280939345</v>
      </c>
      <c r="U98" s="111">
        <f>IF(RES_hhdet_tes!U98=0,"",RES_hhdet_tes!U98/RES_hhdet_fec!U98)</f>
        <v>0.85098711194577537</v>
      </c>
      <c r="V98" s="111">
        <f>IF(RES_hhdet_tes!V98=0,"",RES_hhdet_tes!V98/RES_hhdet_fec!V98)</f>
        <v>0.85666735385108106</v>
      </c>
      <c r="W98" s="111">
        <f>IF(RES_hhdet_tes!W98=0,"",RES_hhdet_tes!W98/RES_hhdet_fec!W98)</f>
        <v>0.86345303200114787</v>
      </c>
      <c r="X98" s="111">
        <f>IF(RES_hhdet_tes!X98=0,"",RES_hhdet_tes!X98/RES_hhdet_fec!X98)</f>
        <v>0.86811938136107658</v>
      </c>
      <c r="Y98" s="111">
        <f>IF(RES_hhdet_tes!Y98=0,"",RES_hhdet_tes!Y98/RES_hhdet_fec!Y98)</f>
        <v>0.87067428849861439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0.76093267485700833</v>
      </c>
      <c r="C100" s="124">
        <f>IF(RES_hhdet_tes!C100=0,"",RES_hhdet_tes!C100/RES_hhdet_fec!C100)</f>
        <v>0.76298384890503923</v>
      </c>
      <c r="D100" s="124">
        <f>IF(RES_hhdet_tes!D100=0,"",RES_hhdet_tes!D100/RES_hhdet_fec!D100)</f>
        <v>0.76603903356924197</v>
      </c>
      <c r="E100" s="124">
        <f>IF(RES_hhdet_tes!E100=0,"",RES_hhdet_tes!E100/RES_hhdet_fec!E100)</f>
        <v>0.7689247371927983</v>
      </c>
      <c r="F100" s="124">
        <f>IF(RES_hhdet_tes!F100=0,"",RES_hhdet_tes!F100/RES_hhdet_fec!F100)</f>
        <v>0.77159819631446858</v>
      </c>
      <c r="G100" s="124">
        <f>IF(RES_hhdet_tes!G100=0,"",RES_hhdet_tes!G100/RES_hhdet_fec!G100)</f>
        <v>0.77431143120940449</v>
      </c>
      <c r="H100" s="124">
        <f>IF(RES_hhdet_tes!H100=0,"",RES_hhdet_tes!H100/RES_hhdet_fec!H100)</f>
        <v>0.77703607262958196</v>
      </c>
      <c r="I100" s="124">
        <f>IF(RES_hhdet_tes!I100=0,"",RES_hhdet_tes!I100/RES_hhdet_fec!I100)</f>
        <v>0.77857862460399307</v>
      </c>
      <c r="J100" s="124">
        <f>IF(RES_hhdet_tes!J100=0,"",RES_hhdet_tes!J100/RES_hhdet_fec!J100)</f>
        <v>0.7794951829227369</v>
      </c>
      <c r="K100" s="124">
        <f>IF(RES_hhdet_tes!K100=0,"",RES_hhdet_tes!K100/RES_hhdet_fec!K100)</f>
        <v>0.78058655247758746</v>
      </c>
      <c r="L100" s="124">
        <f>IF(RES_hhdet_tes!L100=0,"",RES_hhdet_tes!L100/RES_hhdet_fec!L100)</f>
        <v>0.78205017543630451</v>
      </c>
      <c r="M100" s="124">
        <f>IF(RES_hhdet_tes!M100=0,"",RES_hhdet_tes!M100/RES_hhdet_fec!M100)</f>
        <v>0.78366144758673306</v>
      </c>
      <c r="N100" s="124">
        <f>IF(RES_hhdet_tes!N100=0,"",RES_hhdet_tes!N100/RES_hhdet_fec!N100)</f>
        <v>0.78574943348656734</v>
      </c>
      <c r="O100" s="124">
        <f>IF(RES_hhdet_tes!O100=0,"",RES_hhdet_tes!O100/RES_hhdet_fec!O100)</f>
        <v>0.78832684107558282</v>
      </c>
      <c r="P100" s="124">
        <f>IF(RES_hhdet_tes!P100=0,"",RES_hhdet_tes!P100/RES_hhdet_fec!P100)</f>
        <v>0.79085297749941841</v>
      </c>
      <c r="Q100" s="124">
        <f>IF(RES_hhdet_tes!Q100=0,"",RES_hhdet_tes!Q100/RES_hhdet_fec!Q100)</f>
        <v>0.79420350349288205</v>
      </c>
      <c r="R100" s="124">
        <f>IF(RES_hhdet_tes!R100=0,"",RES_hhdet_tes!R100/RES_hhdet_fec!R100)</f>
        <v>0.79904982589389217</v>
      </c>
      <c r="S100" s="124">
        <f>IF(RES_hhdet_tes!S100=0,"",RES_hhdet_tes!S100/RES_hhdet_fec!S100)</f>
        <v>0.80761010010626266</v>
      </c>
      <c r="T100" s="124">
        <f>IF(RES_hhdet_tes!T100=0,"",RES_hhdet_tes!T100/RES_hhdet_fec!T100)</f>
        <v>0.81940946662266678</v>
      </c>
      <c r="U100" s="124">
        <f>IF(RES_hhdet_tes!U100=0,"",RES_hhdet_tes!U100/RES_hhdet_fec!U100)</f>
        <v>0.83226521434218037</v>
      </c>
      <c r="V100" s="124">
        <f>IF(RES_hhdet_tes!V100=0,"",RES_hhdet_tes!V100/RES_hhdet_fec!V100)</f>
        <v>0.84546485879690969</v>
      </c>
      <c r="W100" s="124">
        <f>IF(RES_hhdet_tes!W100=0,"",RES_hhdet_tes!W100/RES_hhdet_fec!W100)</f>
        <v>0.85791099612454447</v>
      </c>
      <c r="X100" s="124">
        <f>IF(RES_hhdet_tes!X100=0,"",RES_hhdet_tes!X100/RES_hhdet_fec!X100)</f>
        <v>0.86729994005716082</v>
      </c>
      <c r="Y100" s="124">
        <f>IF(RES_hhdet_tes!Y100=0,"",RES_hhdet_tes!Y100/RES_hhdet_fec!Y100)</f>
        <v>0.87487853437509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X102" s="111" t="str">
        <f>IF(RES_hhdet_tes!X102=0,"",RES_hhdet_tes!X102/RES_hhdet_fec!X102)</f>
        <v/>
      </c>
      <c r="Y102" s="111" t="str">
        <f>IF(RES_hhdet_tes!Y102=0,"",RES_hhdet_tes!Y102/RES_hhdet_fec!Y102)</f>
        <v/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0.76093267485700833</v>
      </c>
      <c r="C103" s="45">
        <f>IF(RES_hhdet_tes!C103=0,"",RES_hhdet_tes!C103/RES_hhdet_fec!C103)</f>
        <v>0.76298384890503923</v>
      </c>
      <c r="D103" s="45">
        <f>IF(RES_hhdet_tes!D103=0,"",RES_hhdet_tes!D103/RES_hhdet_fec!D103)</f>
        <v>0.76603903356924197</v>
      </c>
      <c r="E103" s="45">
        <f>IF(RES_hhdet_tes!E103=0,"",RES_hhdet_tes!E103/RES_hhdet_fec!E103)</f>
        <v>0.7689247371927983</v>
      </c>
      <c r="F103" s="45">
        <f>IF(RES_hhdet_tes!F103=0,"",RES_hhdet_tes!F103/RES_hhdet_fec!F103)</f>
        <v>0.77159819631446858</v>
      </c>
      <c r="G103" s="45">
        <f>IF(RES_hhdet_tes!G103=0,"",RES_hhdet_tes!G103/RES_hhdet_fec!G103)</f>
        <v>0.77431143120940449</v>
      </c>
      <c r="H103" s="45">
        <f>IF(RES_hhdet_tes!H103=0,"",RES_hhdet_tes!H103/RES_hhdet_fec!H103)</f>
        <v>0.77703607262958196</v>
      </c>
      <c r="I103" s="45">
        <f>IF(RES_hhdet_tes!I103=0,"",RES_hhdet_tes!I103/RES_hhdet_fec!I103)</f>
        <v>0.77857862460399307</v>
      </c>
      <c r="J103" s="45">
        <f>IF(RES_hhdet_tes!J103=0,"",RES_hhdet_tes!J103/RES_hhdet_fec!J103)</f>
        <v>0.7794951829227369</v>
      </c>
      <c r="K103" s="45">
        <f>IF(RES_hhdet_tes!K103=0,"",RES_hhdet_tes!K103/RES_hhdet_fec!K103)</f>
        <v>0.78058655247758746</v>
      </c>
      <c r="L103" s="45">
        <f>IF(RES_hhdet_tes!L103=0,"",RES_hhdet_tes!L103/RES_hhdet_fec!L103)</f>
        <v>0.78205017543630451</v>
      </c>
      <c r="M103" s="45">
        <f>IF(RES_hhdet_tes!M103=0,"",RES_hhdet_tes!M103/RES_hhdet_fec!M103)</f>
        <v>0.78366144758673306</v>
      </c>
      <c r="N103" s="45">
        <f>IF(RES_hhdet_tes!N103=0,"",RES_hhdet_tes!N103/RES_hhdet_fec!N103)</f>
        <v>0.78574943348656734</v>
      </c>
      <c r="O103" s="45">
        <f>IF(RES_hhdet_tes!O103=0,"",RES_hhdet_tes!O103/RES_hhdet_fec!O103)</f>
        <v>0.78832684107558282</v>
      </c>
      <c r="P103" s="45">
        <f>IF(RES_hhdet_tes!P103=0,"",RES_hhdet_tes!P103/RES_hhdet_fec!P103)</f>
        <v>0.79085297749941841</v>
      </c>
      <c r="Q103" s="45">
        <f>IF(RES_hhdet_tes!Q103=0,"",RES_hhdet_tes!Q103/RES_hhdet_fec!Q103)</f>
        <v>0.79420350349288205</v>
      </c>
      <c r="R103" s="45">
        <f>IF(RES_hhdet_tes!R103=0,"",RES_hhdet_tes!R103/RES_hhdet_fec!R103)</f>
        <v>0.79904982589389217</v>
      </c>
      <c r="S103" s="45">
        <f>IF(RES_hhdet_tes!S103=0,"",RES_hhdet_tes!S103/RES_hhdet_fec!S103)</f>
        <v>0.80761010010626266</v>
      </c>
      <c r="T103" s="45">
        <f>IF(RES_hhdet_tes!T103=0,"",RES_hhdet_tes!T103/RES_hhdet_fec!T103)</f>
        <v>0.81940946662266678</v>
      </c>
      <c r="U103" s="45">
        <f>IF(RES_hhdet_tes!U103=0,"",RES_hhdet_tes!U103/RES_hhdet_fec!U103)</f>
        <v>0.83226521434218037</v>
      </c>
      <c r="V103" s="45">
        <f>IF(RES_hhdet_tes!V103=0,"",RES_hhdet_tes!V103/RES_hhdet_fec!V103)</f>
        <v>0.84546485879690969</v>
      </c>
      <c r="W103" s="45">
        <f>IF(RES_hhdet_tes!W103=0,"",RES_hhdet_tes!W103/RES_hhdet_fec!W103)</f>
        <v>0.85791099612454447</v>
      </c>
      <c r="X103" s="45">
        <f>IF(RES_hhdet_tes!X103=0,"",RES_hhdet_tes!X103/RES_hhdet_fec!X103)</f>
        <v>0.86729994005716082</v>
      </c>
      <c r="Y103" s="45">
        <f>IF(RES_hhdet_tes!Y103=0,"",RES_hhdet_tes!Y103/RES_hhdet_fec!Y103)</f>
        <v>0.87487853437509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>
        <f>IF(RES_hhdet_tes!E105=0,"",RES_hhdet_tes!E105/RES_hhdet_fec!E105)</f>
        <v>0.83832249038844231</v>
      </c>
      <c r="F105" s="119">
        <f>IF(RES_hhdet_tes!F105=0,"",RES_hhdet_tes!F105/RES_hhdet_fec!F105)</f>
        <v>0.83998024091383994</v>
      </c>
      <c r="G105" s="119">
        <f>IF(RES_hhdet_tes!G105=0,"",RES_hhdet_tes!G105/RES_hhdet_fec!G105)</f>
        <v>0.84226990738092034</v>
      </c>
      <c r="H105" s="119">
        <f>IF(RES_hhdet_tes!H105=0,"",RES_hhdet_tes!H105/RES_hhdet_fec!H105)</f>
        <v>0.84691882783532091</v>
      </c>
      <c r="I105" s="119">
        <f>IF(RES_hhdet_tes!I105=0,"",RES_hhdet_tes!I105/RES_hhdet_fec!I105)</f>
        <v>0.84649098670151712</v>
      </c>
      <c r="J105" s="119">
        <f>IF(RES_hhdet_tes!J105=0,"",RES_hhdet_tes!J105/RES_hhdet_fec!J105)</f>
        <v>0.8509906792227222</v>
      </c>
      <c r="K105" s="119">
        <f>IF(RES_hhdet_tes!K105=0,"",RES_hhdet_tes!K105/RES_hhdet_fec!K105)</f>
        <v>0.85613164428866795</v>
      </c>
      <c r="L105" s="119">
        <f>IF(RES_hhdet_tes!L105=0,"",RES_hhdet_tes!L105/RES_hhdet_fec!L105)</f>
        <v>0.86118496702971126</v>
      </c>
      <c r="M105" s="119">
        <f>IF(RES_hhdet_tes!M105=0,"",RES_hhdet_tes!M105/RES_hhdet_fec!M105)</f>
        <v>0.86595933302164274</v>
      </c>
      <c r="N105" s="119">
        <f>IF(RES_hhdet_tes!N105=0,"",RES_hhdet_tes!N105/RES_hhdet_fec!N105)</f>
        <v>0.86974527600217444</v>
      </c>
      <c r="O105" s="119">
        <f>IF(RES_hhdet_tes!O105=0,"",RES_hhdet_tes!O105/RES_hhdet_fec!O105)</f>
        <v>0.87252272152084509</v>
      </c>
      <c r="P105" s="119">
        <f>IF(RES_hhdet_tes!P105=0,"",RES_hhdet_tes!P105/RES_hhdet_fec!P105)</f>
        <v>0.87686634509962036</v>
      </c>
      <c r="Q105" s="119">
        <f>IF(RES_hhdet_tes!Q105=0,"",RES_hhdet_tes!Q105/RES_hhdet_fec!Q105)</f>
        <v>0.88078528271074374</v>
      </c>
      <c r="R105" s="119">
        <f>IF(RES_hhdet_tes!R105=0,"",RES_hhdet_tes!R105/RES_hhdet_fec!R105)</f>
        <v>0.88434884187351892</v>
      </c>
      <c r="S105" s="119">
        <f>IF(RES_hhdet_tes!S105=0,"",RES_hhdet_tes!S105/RES_hhdet_fec!S105)</f>
        <v>0.88726825357574468</v>
      </c>
      <c r="T105" s="119">
        <f>IF(RES_hhdet_tes!T105=0,"",RES_hhdet_tes!T105/RES_hhdet_fec!T105)</f>
        <v>0.89185162715825617</v>
      </c>
      <c r="U105" s="119">
        <f>IF(RES_hhdet_tes!U105=0,"",RES_hhdet_tes!U105/RES_hhdet_fec!U105)</f>
        <v>0.89498812018773488</v>
      </c>
      <c r="V105" s="119">
        <f>IF(RES_hhdet_tes!V105=0,"",RES_hhdet_tes!V105/RES_hhdet_fec!V105)</f>
        <v>0.89998254819811196</v>
      </c>
      <c r="W105" s="119">
        <f>IF(RES_hhdet_tes!W105=0,"",RES_hhdet_tes!W105/RES_hhdet_fec!W105)</f>
        <v>0.90331595445501933</v>
      </c>
      <c r="X105" s="119">
        <f>IF(RES_hhdet_tes!X105=0,"",RES_hhdet_tes!X105/RES_hhdet_fec!X105)</f>
        <v>0.90897810394665457</v>
      </c>
      <c r="Y105" s="119">
        <f>IF(RES_hhdet_tes!Y105=0,"",RES_hhdet_tes!Y105/RES_hhdet_fec!Y105)</f>
        <v>0.91332593025165243</v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>
        <f>IF(RES_hhdet_tes!E106=0,"",RES_hhdet_tes!E106/RES_hhdet_fec!E106)</f>
        <v>0.84252636578994233</v>
      </c>
      <c r="F106" s="124">
        <f>IF(RES_hhdet_tes!F106=0,"",RES_hhdet_tes!F106/RES_hhdet_fec!F106)</f>
        <v>0.84459896141203727</v>
      </c>
      <c r="G106" s="124">
        <f>IF(RES_hhdet_tes!G106=0,"",RES_hhdet_tes!G106/RES_hhdet_fec!G106)</f>
        <v>0.84623965624929554</v>
      </c>
      <c r="H106" s="124">
        <f>IF(RES_hhdet_tes!H106=0,"",RES_hhdet_tes!H106/RES_hhdet_fec!H106)</f>
        <v>0.84762624219908811</v>
      </c>
      <c r="I106" s="124">
        <f>IF(RES_hhdet_tes!I106=0,"",RES_hhdet_tes!I106/RES_hhdet_fec!I106)</f>
        <v>0.84981800969140653</v>
      </c>
      <c r="J106" s="124">
        <f>IF(RES_hhdet_tes!J106=0,"",RES_hhdet_tes!J106/RES_hhdet_fec!J106)</f>
        <v>0.85374358537447659</v>
      </c>
      <c r="K106" s="124">
        <f>IF(RES_hhdet_tes!K106=0,"",RES_hhdet_tes!K106/RES_hhdet_fec!K106)</f>
        <v>0.85915826607914858</v>
      </c>
      <c r="L106" s="124">
        <f>IF(RES_hhdet_tes!L106=0,"",RES_hhdet_tes!L106/RES_hhdet_fec!L106)</f>
        <v>0.86437315089729783</v>
      </c>
      <c r="M106" s="124">
        <f>IF(RES_hhdet_tes!M106=0,"",RES_hhdet_tes!M106/RES_hhdet_fec!M106)</f>
        <v>0.86820531973372161</v>
      </c>
      <c r="N106" s="124">
        <f>IF(RES_hhdet_tes!N106=0,"",RES_hhdet_tes!N106/RES_hhdet_fec!N106)</f>
        <v>0.87117057539861631</v>
      </c>
      <c r="O106" s="124">
        <f>IF(RES_hhdet_tes!O106=0,"",RES_hhdet_tes!O106/RES_hhdet_fec!O106)</f>
        <v>0.87298924163417257</v>
      </c>
      <c r="P106" s="124">
        <f>IF(RES_hhdet_tes!P106=0,"",RES_hhdet_tes!P106/RES_hhdet_fec!P106)</f>
        <v>0.87596931589176796</v>
      </c>
      <c r="Q106" s="124">
        <f>IF(RES_hhdet_tes!Q106=0,"",RES_hhdet_tes!Q106/RES_hhdet_fec!Q106)</f>
        <v>0.87909584768428306</v>
      </c>
      <c r="R106" s="124">
        <f>IF(RES_hhdet_tes!R106=0,"",RES_hhdet_tes!R106/RES_hhdet_fec!R106)</f>
        <v>0.88148459124600187</v>
      </c>
      <c r="S106" s="124">
        <f>IF(RES_hhdet_tes!S106=0,"",RES_hhdet_tes!S106/RES_hhdet_fec!S106)</f>
        <v>0.8831458348735407</v>
      </c>
      <c r="T106" s="124">
        <f>IF(RES_hhdet_tes!T106=0,"",RES_hhdet_tes!T106/RES_hhdet_fec!T106)</f>
        <v>0.8857463972247499</v>
      </c>
      <c r="U106" s="124">
        <f>IF(RES_hhdet_tes!U106=0,"",RES_hhdet_tes!U106/RES_hhdet_fec!U106)</f>
        <v>0.889070726757207</v>
      </c>
      <c r="V106" s="124">
        <f>IF(RES_hhdet_tes!V106=0,"",RES_hhdet_tes!V106/RES_hhdet_fec!V106)</f>
        <v>0.89331948634362279</v>
      </c>
      <c r="W106" s="124">
        <f>IF(RES_hhdet_tes!W106=0,"",RES_hhdet_tes!W106/RES_hhdet_fec!W106)</f>
        <v>0.89834842218829414</v>
      </c>
      <c r="X106" s="124">
        <f>IF(RES_hhdet_tes!X106=0,"",RES_hhdet_tes!X106/RES_hhdet_fec!X106)</f>
        <v>0.90313258501364158</v>
      </c>
      <c r="Y106" s="124">
        <f>IF(RES_hhdet_tes!Y106=0,"",RES_hhdet_tes!Y106/RES_hhdet_fec!Y106)</f>
        <v>0.90683905173823887</v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>
        <f>IF(RES_hhdet_tes!E107=0,"",RES_hhdet_tes!E107/RES_hhdet_fec!E107)</f>
        <v>0.84191777429067616</v>
      </c>
      <c r="F107" s="111">
        <f>IF(RES_hhdet_tes!F107=0,"",RES_hhdet_tes!F107/RES_hhdet_fec!F107)</f>
        <v>0.84400218767037227</v>
      </c>
      <c r="G107" s="111">
        <f>IF(RES_hhdet_tes!G107=0,"",RES_hhdet_tes!G107/RES_hhdet_fec!G107)</f>
        <v>0.84565518202032763</v>
      </c>
      <c r="H107" s="111">
        <f>IF(RES_hhdet_tes!H107=0,"",RES_hhdet_tes!H107/RES_hhdet_fec!H107)</f>
        <v>0.84705925271952354</v>
      </c>
      <c r="I107" s="111">
        <f>IF(RES_hhdet_tes!I107=0,"",RES_hhdet_tes!I107/RES_hhdet_fec!I107)</f>
        <v>0.84926720784333543</v>
      </c>
      <c r="J107" s="111">
        <f>IF(RES_hhdet_tes!J107=0,"",RES_hhdet_tes!J107/RES_hhdet_fec!J107)</f>
        <v>0.85320984920326892</v>
      </c>
      <c r="K107" s="111">
        <f>IF(RES_hhdet_tes!K107=0,"",RES_hhdet_tes!K107/RES_hhdet_fec!K107)</f>
        <v>0.8586477245801738</v>
      </c>
      <c r="L107" s="111">
        <f>IF(RES_hhdet_tes!L107=0,"",RES_hhdet_tes!L107/RES_hhdet_fec!L107)</f>
        <v>0.86388600209837463</v>
      </c>
      <c r="M107" s="111">
        <f>IF(RES_hhdet_tes!M107=0,"",RES_hhdet_tes!M107/RES_hhdet_fec!M107)</f>
        <v>0.86773835108729147</v>
      </c>
      <c r="N107" s="111">
        <f>IF(RES_hhdet_tes!N107=0,"",RES_hhdet_tes!N107/RES_hhdet_fec!N107)</f>
        <v>0.87071654325009784</v>
      </c>
      <c r="O107" s="111">
        <f>IF(RES_hhdet_tes!O107=0,"",RES_hhdet_tes!O107/RES_hhdet_fec!O107)</f>
        <v>0.87254370283578264</v>
      </c>
      <c r="P107" s="111">
        <f>IF(RES_hhdet_tes!P107=0,"",RES_hhdet_tes!P107/RES_hhdet_fec!P107)</f>
        <v>0.87553417444104831</v>
      </c>
      <c r="Q107" s="111">
        <f>IF(RES_hhdet_tes!Q107=0,"",RES_hhdet_tes!Q107/RES_hhdet_fec!Q107)</f>
        <v>0.87867061246978961</v>
      </c>
      <c r="R107" s="111">
        <f>IF(RES_hhdet_tes!R107=0,"",RES_hhdet_tes!R107/RES_hhdet_fec!R107)</f>
        <v>0.88107171398507256</v>
      </c>
      <c r="S107" s="111">
        <f>IF(RES_hhdet_tes!S107=0,"",RES_hhdet_tes!S107/RES_hhdet_fec!S107)</f>
        <v>0.88274169731024488</v>
      </c>
      <c r="T107" s="111">
        <f>IF(RES_hhdet_tes!T107=0,"",RES_hhdet_tes!T107/RES_hhdet_fec!T107)</f>
        <v>0.88535149339594787</v>
      </c>
      <c r="U107" s="111">
        <f>IF(RES_hhdet_tes!U107=0,"",RES_hhdet_tes!U107/RES_hhdet_fec!U107)</f>
        <v>0.8886914820708034</v>
      </c>
      <c r="V107" s="111">
        <f>IF(RES_hhdet_tes!V107=0,"",RES_hhdet_tes!V107/RES_hhdet_fec!V107)</f>
        <v>0.89295365940323934</v>
      </c>
      <c r="W107" s="111">
        <f>IF(RES_hhdet_tes!W107=0,"",RES_hhdet_tes!W107/RES_hhdet_fec!W107)</f>
        <v>0.89800113463921649</v>
      </c>
      <c r="X107" s="111">
        <f>IF(RES_hhdet_tes!X107=0,"",RES_hhdet_tes!X107/RES_hhdet_fec!X107)</f>
        <v>0.90279637120686784</v>
      </c>
      <c r="Y107" s="111">
        <f>IF(RES_hhdet_tes!Y107=0,"",RES_hhdet_tes!Y107/RES_hhdet_fec!Y107)</f>
        <v>0.90651537321986575</v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X108" s="111">
        <f>IF(RES_hhdet_tes!X108=0,"",RES_hhdet_tes!X108/RES_hhdet_fec!X108)</f>
        <v>1</v>
      </c>
      <c r="Y108" s="111">
        <f>IF(RES_hhdet_tes!Y108=0,"",RES_hhdet_tes!Y108/RES_hhdet_fec!Y108)</f>
        <v>1</v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>
        <f>IF(RES_hhdet_tes!E109=0,"",RES_hhdet_tes!E109/RES_hhdet_fec!E109)</f>
        <v>2.645229665382403</v>
      </c>
      <c r="F109" s="124">
        <f>IF(RES_hhdet_tes!F109=0,"",RES_hhdet_tes!F109/RES_hhdet_fec!F109)</f>
        <v>2.7336759201649881</v>
      </c>
      <c r="G109" s="124">
        <f>IF(RES_hhdet_tes!G109=0,"",RES_hhdet_tes!G109/RES_hhdet_fec!G109)</f>
        <v>2.8043027109353433</v>
      </c>
      <c r="H109" s="124">
        <f>IF(RES_hhdet_tes!H109=0,"",RES_hhdet_tes!H109/RES_hhdet_fec!H109)</f>
        <v>2.8626043656794269</v>
      </c>
      <c r="I109" s="124">
        <f>IF(RES_hhdet_tes!I109=0,"",RES_hhdet_tes!I109/RES_hhdet_fec!I109)</f>
        <v>2.9002185096247279</v>
      </c>
      <c r="J109" s="124">
        <f>IF(RES_hhdet_tes!J109=0,"",RES_hhdet_tes!J109/RES_hhdet_fec!J109)</f>
        <v>2.950704938598987</v>
      </c>
      <c r="K109" s="124">
        <f>IF(RES_hhdet_tes!K109=0,"",RES_hhdet_tes!K109/RES_hhdet_fec!K109)</f>
        <v>3.0321869956877983</v>
      </c>
      <c r="L109" s="124">
        <f>IF(RES_hhdet_tes!L109=0,"",RES_hhdet_tes!L109/RES_hhdet_fec!L109)</f>
        <v>3.1635141955018065</v>
      </c>
      <c r="M109" s="124">
        <f>IF(RES_hhdet_tes!M109=0,"",RES_hhdet_tes!M109/RES_hhdet_fec!M109)</f>
        <v>3.3170145176670154</v>
      </c>
      <c r="N109" s="124">
        <f>IF(RES_hhdet_tes!N109=0,"",RES_hhdet_tes!N109/RES_hhdet_fec!N109)</f>
        <v>3.4742412213750318</v>
      </c>
      <c r="O109" s="124">
        <f>IF(RES_hhdet_tes!O109=0,"",RES_hhdet_tes!O109/RES_hhdet_fec!O109)</f>
        <v>3.60956220411988</v>
      </c>
      <c r="P109" s="124">
        <f>IF(RES_hhdet_tes!P109=0,"",RES_hhdet_tes!P109/RES_hhdet_fec!P109)</f>
        <v>3.7070353051055096</v>
      </c>
      <c r="Q109" s="124">
        <f>IF(RES_hhdet_tes!Q109=0,"",RES_hhdet_tes!Q109/RES_hhdet_fec!Q109)</f>
        <v>3.8104360941145177</v>
      </c>
      <c r="R109" s="124">
        <f>IF(RES_hhdet_tes!R109=0,"",RES_hhdet_tes!R109/RES_hhdet_fec!R109)</f>
        <v>3.9111768587291209</v>
      </c>
      <c r="S109" s="124">
        <f>IF(RES_hhdet_tes!S109=0,"",RES_hhdet_tes!S109/RES_hhdet_fec!S109)</f>
        <v>4.0012928708534705</v>
      </c>
      <c r="T109" s="124">
        <f>IF(RES_hhdet_tes!T109=0,"",RES_hhdet_tes!T109/RES_hhdet_fec!T109)</f>
        <v>4.0816667763587464</v>
      </c>
      <c r="U109" s="124">
        <f>IF(RES_hhdet_tes!U109=0,"",RES_hhdet_tes!U109/RES_hhdet_fec!U109)</f>
        <v>4.1644516699263061</v>
      </c>
      <c r="V109" s="124">
        <f>IF(RES_hhdet_tes!V109=0,"",RES_hhdet_tes!V109/RES_hhdet_fec!V109)</f>
        <v>4.2393828482926832</v>
      </c>
      <c r="W109" s="124">
        <f>IF(RES_hhdet_tes!W109=0,"",RES_hhdet_tes!W109/RES_hhdet_fec!W109)</f>
        <v>4.2914223910477949</v>
      </c>
      <c r="X109" s="124">
        <f>IF(RES_hhdet_tes!X109=0,"",RES_hhdet_tes!X109/RES_hhdet_fec!X109)</f>
        <v>4.328000865467855</v>
      </c>
      <c r="Y109" s="124">
        <f>IF(RES_hhdet_tes!Y109=0,"",RES_hhdet_tes!Y109/RES_hhdet_fec!Y109)</f>
        <v>4.3742102118196726</v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>
        <f>IF(RES_hhdet_tes!E110=0,"",RES_hhdet_tes!E110/RES_hhdet_fec!E110)</f>
        <v>2.645229665382403</v>
      </c>
      <c r="F110" s="111">
        <f>IF(RES_hhdet_tes!F110=0,"",RES_hhdet_tes!F110/RES_hhdet_fec!F110)</f>
        <v>2.7336759201649881</v>
      </c>
      <c r="G110" s="111">
        <f>IF(RES_hhdet_tes!G110=0,"",RES_hhdet_tes!G110/RES_hhdet_fec!G110)</f>
        <v>2.8043027109353433</v>
      </c>
      <c r="H110" s="111">
        <f>IF(RES_hhdet_tes!H110=0,"",RES_hhdet_tes!H110/RES_hhdet_fec!H110)</f>
        <v>2.8626043656794269</v>
      </c>
      <c r="I110" s="111">
        <f>IF(RES_hhdet_tes!I110=0,"",RES_hhdet_tes!I110/RES_hhdet_fec!I110)</f>
        <v>2.9002185096247279</v>
      </c>
      <c r="J110" s="111">
        <f>IF(RES_hhdet_tes!J110=0,"",RES_hhdet_tes!J110/RES_hhdet_fec!J110)</f>
        <v>2.950704938598987</v>
      </c>
      <c r="K110" s="111">
        <f>IF(RES_hhdet_tes!K110=0,"",RES_hhdet_tes!K110/RES_hhdet_fec!K110)</f>
        <v>3.0321869956877983</v>
      </c>
      <c r="L110" s="111">
        <f>IF(RES_hhdet_tes!L110=0,"",RES_hhdet_tes!L110/RES_hhdet_fec!L110)</f>
        <v>3.1635141955018065</v>
      </c>
      <c r="M110" s="111">
        <f>IF(RES_hhdet_tes!M110=0,"",RES_hhdet_tes!M110/RES_hhdet_fec!M110)</f>
        <v>3.3170145176670154</v>
      </c>
      <c r="N110" s="111">
        <f>IF(RES_hhdet_tes!N110=0,"",RES_hhdet_tes!N110/RES_hhdet_fec!N110)</f>
        <v>3.4742412213750318</v>
      </c>
      <c r="O110" s="111">
        <f>IF(RES_hhdet_tes!O110=0,"",RES_hhdet_tes!O110/RES_hhdet_fec!O110)</f>
        <v>3.60956220411988</v>
      </c>
      <c r="P110" s="111">
        <f>IF(RES_hhdet_tes!P110=0,"",RES_hhdet_tes!P110/RES_hhdet_fec!P110)</f>
        <v>3.7070353051055096</v>
      </c>
      <c r="Q110" s="111">
        <f>IF(RES_hhdet_tes!Q110=0,"",RES_hhdet_tes!Q110/RES_hhdet_fec!Q110)</f>
        <v>3.8104360941145177</v>
      </c>
      <c r="R110" s="111">
        <f>IF(RES_hhdet_tes!R110=0,"",RES_hhdet_tes!R110/RES_hhdet_fec!R110)</f>
        <v>3.9111768587291209</v>
      </c>
      <c r="S110" s="111">
        <f>IF(RES_hhdet_tes!S110=0,"",RES_hhdet_tes!S110/RES_hhdet_fec!S110)</f>
        <v>4.0012928708534705</v>
      </c>
      <c r="T110" s="111">
        <f>IF(RES_hhdet_tes!T110=0,"",RES_hhdet_tes!T110/RES_hhdet_fec!T110)</f>
        <v>4.0816667763587464</v>
      </c>
      <c r="U110" s="111">
        <f>IF(RES_hhdet_tes!U110=0,"",RES_hhdet_tes!U110/RES_hhdet_fec!U110)</f>
        <v>4.1644516699263061</v>
      </c>
      <c r="V110" s="111">
        <f>IF(RES_hhdet_tes!V110=0,"",RES_hhdet_tes!V110/RES_hhdet_fec!V110)</f>
        <v>4.2393828482926832</v>
      </c>
      <c r="W110" s="111">
        <f>IF(RES_hhdet_tes!W110=0,"",RES_hhdet_tes!W110/RES_hhdet_fec!W110)</f>
        <v>4.2914223910477949</v>
      </c>
      <c r="X110" s="111">
        <f>IF(RES_hhdet_tes!X110=0,"",RES_hhdet_tes!X110/RES_hhdet_fec!X110)</f>
        <v>4.328000865467855</v>
      </c>
      <c r="Y110" s="111">
        <f>IF(RES_hhdet_tes!Y110=0,"",RES_hhdet_tes!Y110/RES_hhdet_fec!Y110)</f>
        <v>4.3742102118196726</v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>
        <f>IF(RES_hhdet_tes!E111=0,"",RES_hhdet_tes!E111/RES_hhdet_fec!E111)</f>
        <v>0.83939660394973281</v>
      </c>
      <c r="F111" s="124">
        <f>IF(RES_hhdet_tes!F111=0,"",RES_hhdet_tes!F111/RES_hhdet_fec!F111)</f>
        <v>0.82884329983207139</v>
      </c>
      <c r="G111" s="124">
        <f>IF(RES_hhdet_tes!G111=0,"",RES_hhdet_tes!G111/RES_hhdet_fec!G111)</f>
        <v>0.8293861019578308</v>
      </c>
      <c r="H111" s="124">
        <f>IF(RES_hhdet_tes!H111=0,"",RES_hhdet_tes!H111/RES_hhdet_fec!H111)</f>
        <v>0.83038961111773568</v>
      </c>
      <c r="I111" s="124">
        <f>IF(RES_hhdet_tes!I111=0,"",RES_hhdet_tes!I111/RES_hhdet_fec!I111)</f>
        <v>0.83030228121084426</v>
      </c>
      <c r="J111" s="124">
        <f>IF(RES_hhdet_tes!J111=0,"",RES_hhdet_tes!J111/RES_hhdet_fec!J111)</f>
        <v>0.83705942019365731</v>
      </c>
      <c r="K111" s="124">
        <f>IF(RES_hhdet_tes!K111=0,"",RES_hhdet_tes!K111/RES_hhdet_fec!K111)</f>
        <v>0.84610957190771319</v>
      </c>
      <c r="L111" s="124">
        <f>IF(RES_hhdet_tes!L111=0,"",RES_hhdet_tes!L111/RES_hhdet_fec!L111)</f>
        <v>0.84667222125250408</v>
      </c>
      <c r="M111" s="124">
        <f>IF(RES_hhdet_tes!M111=0,"",RES_hhdet_tes!M111/RES_hhdet_fec!M111)</f>
        <v>0.85161458489064057</v>
      </c>
      <c r="N111" s="124">
        <f>IF(RES_hhdet_tes!N111=0,"",RES_hhdet_tes!N111/RES_hhdet_fec!N111)</f>
        <v>0.85482103461372405</v>
      </c>
      <c r="O111" s="124">
        <f>IF(RES_hhdet_tes!O111=0,"",RES_hhdet_tes!O111/RES_hhdet_fec!O111)</f>
        <v>0.85627489085718511</v>
      </c>
      <c r="P111" s="124">
        <f>IF(RES_hhdet_tes!P111=0,"",RES_hhdet_tes!P111/RES_hhdet_fec!P111)</f>
        <v>0.8665158871370966</v>
      </c>
      <c r="Q111" s="124">
        <f>IF(RES_hhdet_tes!Q111=0,"",RES_hhdet_tes!Q111/RES_hhdet_fec!Q111)</f>
        <v>0.87342653770198619</v>
      </c>
      <c r="R111" s="124">
        <f>IF(RES_hhdet_tes!R111=0,"",RES_hhdet_tes!R111/RES_hhdet_fec!R111)</f>
        <v>0.87887241489074142</v>
      </c>
      <c r="S111" s="124">
        <f>IF(RES_hhdet_tes!S111=0,"",RES_hhdet_tes!S111/RES_hhdet_fec!S111)</f>
        <v>0.88216588374012006</v>
      </c>
      <c r="T111" s="124">
        <f>IF(RES_hhdet_tes!T111=0,"",RES_hhdet_tes!T111/RES_hhdet_fec!T111)</f>
        <v>0.8925802271405181</v>
      </c>
      <c r="U111" s="124">
        <f>IF(RES_hhdet_tes!U111=0,"",RES_hhdet_tes!U111/RES_hhdet_fec!U111)</f>
        <v>0.89725418200558338</v>
      </c>
      <c r="V111" s="124">
        <f>IF(RES_hhdet_tes!V111=0,"",RES_hhdet_tes!V111/RES_hhdet_fec!V111)</f>
        <v>0.90419061657000288</v>
      </c>
      <c r="W111" s="124">
        <f>IF(RES_hhdet_tes!W111=0,"",RES_hhdet_tes!W111/RES_hhdet_fec!W111)</f>
        <v>0.90592086648712999</v>
      </c>
      <c r="X111" s="124">
        <f>IF(RES_hhdet_tes!X111=0,"",RES_hhdet_tes!X111/RES_hhdet_fec!X111)</f>
        <v>0.91312084066490495</v>
      </c>
      <c r="Y111" s="124">
        <f>IF(RES_hhdet_tes!Y111=0,"",RES_hhdet_tes!Y111/RES_hhdet_fec!Y111)</f>
        <v>0.91777113963477741</v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>
        <f>IF(RES_hhdet_tes!E112=0,"",RES_hhdet_tes!E112/RES_hhdet_fec!E112)</f>
        <v>0.83114957735209616</v>
      </c>
      <c r="F112" s="111">
        <f>IF(RES_hhdet_tes!F112=0,"",RES_hhdet_tes!F112/RES_hhdet_fec!F112)</f>
        <v>0.83318838005486129</v>
      </c>
      <c r="G112" s="111">
        <f>IF(RES_hhdet_tes!G112=0,"",RES_hhdet_tes!G112/RES_hhdet_fec!G112)</f>
        <v>0.83481458684046705</v>
      </c>
      <c r="H112" s="111">
        <f>IF(RES_hhdet_tes!H112=0,"",RES_hhdet_tes!H112/RES_hhdet_fec!H112)</f>
        <v>0.83625215532227559</v>
      </c>
      <c r="I112" s="111">
        <f>IF(RES_hhdet_tes!I112=0,"",RES_hhdet_tes!I112/RES_hhdet_fec!I112)</f>
        <v>0.83846526867743287</v>
      </c>
      <c r="J112" s="111">
        <f>IF(RES_hhdet_tes!J112=0,"",RES_hhdet_tes!J112/RES_hhdet_fec!J112)</f>
        <v>0.84256330765934229</v>
      </c>
      <c r="K112" s="111">
        <f>IF(RES_hhdet_tes!K112=0,"",RES_hhdet_tes!K112/RES_hhdet_fec!K112)</f>
        <v>0.84777153750629453</v>
      </c>
      <c r="L112" s="111">
        <f>IF(RES_hhdet_tes!L112=0,"",RES_hhdet_tes!L112/RES_hhdet_fec!L112)</f>
        <v>0.85294759669682907</v>
      </c>
      <c r="M112" s="111">
        <f>IF(RES_hhdet_tes!M112=0,"",RES_hhdet_tes!M112/RES_hhdet_fec!M112)</f>
        <v>0.85698705962588484</v>
      </c>
      <c r="N112" s="111">
        <f>IF(RES_hhdet_tes!N112=0,"",RES_hhdet_tes!N112/RES_hhdet_fec!N112)</f>
        <v>0.86064366591994201</v>
      </c>
      <c r="O112" s="111">
        <f>IF(RES_hhdet_tes!O112=0,"",RES_hhdet_tes!O112/RES_hhdet_fec!O112)</f>
        <v>0.8634013352002049</v>
      </c>
      <c r="P112" s="111">
        <f>IF(RES_hhdet_tes!P112=0,"",RES_hhdet_tes!P112/RES_hhdet_fec!P112)</f>
        <v>0.86664850501716406</v>
      </c>
      <c r="Q112" s="111">
        <f>IF(RES_hhdet_tes!Q112=0,"",RES_hhdet_tes!Q112/RES_hhdet_fec!Q112)</f>
        <v>0.86998517765240402</v>
      </c>
      <c r="R112" s="111">
        <f>IF(RES_hhdet_tes!R112=0,"",RES_hhdet_tes!R112/RES_hhdet_fec!R112)</f>
        <v>0.87200395743742709</v>
      </c>
      <c r="S112" s="111">
        <f>IF(RES_hhdet_tes!S112=0,"",RES_hhdet_tes!S112/RES_hhdet_fec!S112)</f>
        <v>0.87474670767451268</v>
      </c>
      <c r="T112" s="111">
        <f>IF(RES_hhdet_tes!T112=0,"",RES_hhdet_tes!T112/RES_hhdet_fec!T112)</f>
        <v>0.87812579978202454</v>
      </c>
      <c r="U112" s="111">
        <f>IF(RES_hhdet_tes!U112=0,"",RES_hhdet_tes!U112/RES_hhdet_fec!U112)</f>
        <v>0.88213712576602887</v>
      </c>
      <c r="V112" s="111">
        <f>IF(RES_hhdet_tes!V112=0,"",RES_hhdet_tes!V112/RES_hhdet_fec!V112)</f>
        <v>0.88577864347621305</v>
      </c>
      <c r="W112" s="111">
        <f>IF(RES_hhdet_tes!W112=0,"",RES_hhdet_tes!W112/RES_hhdet_fec!W112)</f>
        <v>0.88978247046664172</v>
      </c>
      <c r="X112" s="111">
        <f>IF(RES_hhdet_tes!X112=0,"",RES_hhdet_tes!X112/RES_hhdet_fec!X112)</f>
        <v>0.89470500472842251</v>
      </c>
      <c r="Y112" s="111">
        <f>IF(RES_hhdet_tes!Y112=0,"",RES_hhdet_tes!Y112/RES_hhdet_fec!Y112)</f>
        <v>0.89876308129711957</v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>
        <f>IF(RES_hhdet_tes!E113=0,"",RES_hhdet_tes!E113/RES_hhdet_fec!E113)</f>
        <v>0.92048825844555326</v>
      </c>
      <c r="F113" s="111">
        <f>IF(RES_hhdet_tes!F113=0,"",RES_hhdet_tes!F113/RES_hhdet_fec!F113)</f>
        <v>0.91672125005272009</v>
      </c>
      <c r="G113" s="111">
        <f>IF(RES_hhdet_tes!G113=0,"",RES_hhdet_tes!G113/RES_hhdet_fec!G113)</f>
        <v>0.91871280127451127</v>
      </c>
      <c r="H113" s="111">
        <f>IF(RES_hhdet_tes!H113=0,"",RES_hhdet_tes!H113/RES_hhdet_fec!H113)</f>
        <v>0.92070677046162208</v>
      </c>
      <c r="I113" s="111">
        <f>IF(RES_hhdet_tes!I113=0,"",RES_hhdet_tes!I113/RES_hhdet_fec!I113)</f>
        <v>0.91281854827882192</v>
      </c>
      <c r="J113" s="111">
        <f>IF(RES_hhdet_tes!J113=0,"",RES_hhdet_tes!J113/RES_hhdet_fec!J113)</f>
        <v>0.92452848092514184</v>
      </c>
      <c r="K113" s="111">
        <f>IF(RES_hhdet_tes!K113=0,"",RES_hhdet_tes!K113/RES_hhdet_fec!K113)</f>
        <v>0.92704957510026575</v>
      </c>
      <c r="L113" s="111">
        <f>IF(RES_hhdet_tes!L113=0,"",RES_hhdet_tes!L113/RES_hhdet_fec!L113)</f>
        <v>0.93005140758296911</v>
      </c>
      <c r="M113" s="111">
        <f>IF(RES_hhdet_tes!M113=0,"",RES_hhdet_tes!M113/RES_hhdet_fec!M113)</f>
        <v>0.9294426879117178</v>
      </c>
      <c r="N113" s="111">
        <f>IF(RES_hhdet_tes!N113=0,"",RES_hhdet_tes!N113/RES_hhdet_fec!N113)</f>
        <v>0.93144766425018322</v>
      </c>
      <c r="O113" s="111">
        <f>IF(RES_hhdet_tes!O113=0,"",RES_hhdet_tes!O113/RES_hhdet_fec!O113)</f>
        <v>0.92971321731525292</v>
      </c>
      <c r="P113" s="111">
        <f>IF(RES_hhdet_tes!P113=0,"",RES_hhdet_tes!P113/RES_hhdet_fec!P113)</f>
        <v>0.93995057382048552</v>
      </c>
      <c r="Q113" s="111">
        <f>IF(RES_hhdet_tes!Q113=0,"",RES_hhdet_tes!Q113/RES_hhdet_fec!Q113)</f>
        <v>0.941617859093964</v>
      </c>
      <c r="R113" s="111">
        <f>IF(RES_hhdet_tes!R113=0,"",RES_hhdet_tes!R113/RES_hhdet_fec!R113)</f>
        <v>0.94287255937565451</v>
      </c>
      <c r="S113" s="111">
        <f>IF(RES_hhdet_tes!S113=0,"",RES_hhdet_tes!S113/RES_hhdet_fec!S113)</f>
        <v>0.94001720578036752</v>
      </c>
      <c r="T113" s="111">
        <f>IF(RES_hhdet_tes!T113=0,"",RES_hhdet_tes!T113/RES_hhdet_fec!T113)</f>
        <v>0.94519932124514361</v>
      </c>
      <c r="U113" s="111">
        <f>IF(RES_hhdet_tes!U113=0,"",RES_hhdet_tes!U113/RES_hhdet_fec!U113)</f>
        <v>0.94552823117383411</v>
      </c>
      <c r="V113" s="111">
        <f>IF(RES_hhdet_tes!V113=0,"",RES_hhdet_tes!V113/RES_hhdet_fec!V113)</f>
        <v>0.95017663614476522</v>
      </c>
      <c r="W113" s="111">
        <f>IF(RES_hhdet_tes!W113=0,"",RES_hhdet_tes!W113/RES_hhdet_fec!W113)</f>
        <v>0.94808499482604303</v>
      </c>
      <c r="X113" s="111">
        <f>IF(RES_hhdet_tes!X113=0,"",RES_hhdet_tes!X113/RES_hhdet_fec!X113)</f>
        <v>0.95142298072810749</v>
      </c>
      <c r="Y113" s="111">
        <f>IF(RES_hhdet_tes!Y113=0,"",RES_hhdet_tes!Y113/RES_hhdet_fec!Y113)</f>
        <v>0.95847456720515167</v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>
        <f>IF(RES_hhdet_tes!E114=0,"",RES_hhdet_tes!E114/RES_hhdet_fec!E114)</f>
        <v>0.83114957735209605</v>
      </c>
      <c r="F114" s="112">
        <f>IF(RES_hhdet_tes!F114=0,"",RES_hhdet_tes!F114/RES_hhdet_fec!F114)</f>
        <v>0.83436750816114014</v>
      </c>
      <c r="G114" s="112">
        <f>IF(RES_hhdet_tes!G114=0,"",RES_hhdet_tes!G114/RES_hhdet_fec!G114)</f>
        <v>0.83528531026666974</v>
      </c>
      <c r="H114" s="112">
        <f>IF(RES_hhdet_tes!H114=0,"",RES_hhdet_tes!H114/RES_hhdet_fec!H114)</f>
        <v>0.83755754138496119</v>
      </c>
      <c r="I114" s="112">
        <f>IF(RES_hhdet_tes!I114=0,"",RES_hhdet_tes!I114/RES_hhdet_fec!I114)</f>
        <v>0.83755754138496119</v>
      </c>
      <c r="J114" s="112">
        <f>IF(RES_hhdet_tes!J114=0,"",RES_hhdet_tes!J114/RES_hhdet_fec!J114)</f>
        <v>0.84455865389552576</v>
      </c>
      <c r="K114" s="112">
        <f>IF(RES_hhdet_tes!K114=0,"",RES_hhdet_tes!K114/RES_hhdet_fec!K114)</f>
        <v>0.85109220324627055</v>
      </c>
      <c r="L114" s="112">
        <f>IF(RES_hhdet_tes!L114=0,"",RES_hhdet_tes!L114/RES_hhdet_fec!L114)</f>
        <v>0.85612036650237699</v>
      </c>
      <c r="M114" s="112">
        <f>IF(RES_hhdet_tes!M114=0,"",RES_hhdet_tes!M114/RES_hhdet_fec!M114)</f>
        <v>0.85958301684514216</v>
      </c>
      <c r="N114" s="112">
        <f>IF(RES_hhdet_tes!N114=0,"",RES_hhdet_tes!N114/RES_hhdet_fec!N114)</f>
        <v>0.86429640493245152</v>
      </c>
      <c r="O114" s="112">
        <f>IF(RES_hhdet_tes!O114=0,"",RES_hhdet_tes!O114/RES_hhdet_fec!O114)</f>
        <v>0.86572623007743532</v>
      </c>
      <c r="P114" s="112">
        <f>IF(RES_hhdet_tes!P114=0,"",RES_hhdet_tes!P114/RES_hhdet_fec!P114)</f>
        <v>0.87199326512768882</v>
      </c>
      <c r="Q114" s="112">
        <f>IF(RES_hhdet_tes!Q114=0,"",RES_hhdet_tes!Q114/RES_hhdet_fec!Q114)</f>
        <v>0.87409205743113039</v>
      </c>
      <c r="R114" s="112">
        <f>IF(RES_hhdet_tes!R114=0,"",RES_hhdet_tes!R114/RES_hhdet_fec!R114)</f>
        <v>0.8795725359736879</v>
      </c>
      <c r="S114" s="112">
        <f>IF(RES_hhdet_tes!S114=0,"",RES_hhdet_tes!S114/RES_hhdet_fec!S114)</f>
        <v>0.88027681009536574</v>
      </c>
      <c r="T114" s="112">
        <f>IF(RES_hhdet_tes!T114=0,"",RES_hhdet_tes!T114/RES_hhdet_fec!T114)</f>
        <v>0.88058942856799372</v>
      </c>
      <c r="U114" s="112">
        <f>IF(RES_hhdet_tes!U114=0,"",RES_hhdet_tes!U114/RES_hhdet_fec!U114)</f>
        <v>0.88198989774127801</v>
      </c>
      <c r="V114" s="112">
        <f>IF(RES_hhdet_tes!V114=0,"",RES_hhdet_tes!V114/RES_hhdet_fec!V114)</f>
        <v>0.88319670831827257</v>
      </c>
      <c r="W114" s="112">
        <f>IF(RES_hhdet_tes!W114=0,"",RES_hhdet_tes!W114/RES_hhdet_fec!W114)</f>
        <v>0.89269363148173775</v>
      </c>
      <c r="X114" s="112">
        <f>IF(RES_hhdet_tes!X114=0,"",RES_hhdet_tes!X114/RES_hhdet_fec!X114)</f>
        <v>0.89327313999915903</v>
      </c>
      <c r="Y114" s="112">
        <f>IF(RES_hhdet_tes!Y114=0,"",RES_hhdet_tes!Y114/RES_hhdet_fec!Y114)</f>
        <v>0.8979602404784347</v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>
        <f>IF(RES_hhdet_tes!E115=0,"",RES_hhdet_tes!E115/RES_hhdet_fec!E115)</f>
        <v>1</v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X115" s="113">
        <f>IF(RES_hhdet_tes!X115=0,"",RES_hhdet_tes!X115/RES_hhdet_fec!X115)</f>
        <v>1</v>
      </c>
      <c r="Y115" s="113">
        <f>IF(RES_hhdet_tes!Y115=0,"",RES_hhdet_tes!Y115/RES_hhdet_fec!Y115)</f>
        <v>1</v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>
        <f>IF(RES_hhdet_tes!E116=0,"",RES_hhdet_tes!E116/RES_hhdet_fec!E116)</f>
        <v>0.78163103697822389</v>
      </c>
      <c r="F116" s="112">
        <f>IF(RES_hhdet_tes!F116=0,"",RES_hhdet_tes!F116/RES_hhdet_fec!F116)</f>
        <v>0.78222857603578921</v>
      </c>
      <c r="G116" s="112">
        <f>IF(RES_hhdet_tes!G116=0,"",RES_hhdet_tes!G116/RES_hhdet_fec!G116)</f>
        <v>0.78258981109972947</v>
      </c>
      <c r="H116" s="112">
        <f>IF(RES_hhdet_tes!H116=0,"",RES_hhdet_tes!H116/RES_hhdet_fec!H116)</f>
        <v>0.78294727551473675</v>
      </c>
      <c r="I116" s="112">
        <f>IF(RES_hhdet_tes!I116=0,"",RES_hhdet_tes!I116/RES_hhdet_fec!I116)</f>
        <v>0.78344293656049491</v>
      </c>
      <c r="J116" s="112">
        <f>IF(RES_hhdet_tes!J116=0,"",RES_hhdet_tes!J116/RES_hhdet_fec!J116)</f>
        <v>0.78459671880201531</v>
      </c>
      <c r="K116" s="112">
        <f>IF(RES_hhdet_tes!K116=0,"",RES_hhdet_tes!K116/RES_hhdet_fec!K116)</f>
        <v>0.7857084921950418</v>
      </c>
      <c r="L116" s="112">
        <f>IF(RES_hhdet_tes!L116=0,"",RES_hhdet_tes!L116/RES_hhdet_fec!L116)</f>
        <v>0.78829512034284577</v>
      </c>
      <c r="M116" s="112">
        <f>IF(RES_hhdet_tes!M116=0,"",RES_hhdet_tes!M116/RES_hhdet_fec!M116)</f>
        <v>0.7899360084435767</v>
      </c>
      <c r="N116" s="112">
        <f>IF(RES_hhdet_tes!N116=0,"",RES_hhdet_tes!N116/RES_hhdet_fec!N116)</f>
        <v>0.79259681322066933</v>
      </c>
      <c r="O116" s="112">
        <f>IF(RES_hhdet_tes!O116=0,"",RES_hhdet_tes!O116/RES_hhdet_fec!O116)</f>
        <v>0.79418355275285368</v>
      </c>
      <c r="P116" s="112">
        <f>IF(RES_hhdet_tes!P116=0,"",RES_hhdet_tes!P116/RES_hhdet_fec!P116)</f>
        <v>0.79605128297982608</v>
      </c>
      <c r="Q116" s="112">
        <f>IF(RES_hhdet_tes!Q116=0,"",RES_hhdet_tes!Q116/RES_hhdet_fec!Q116)</f>
        <v>0.79941799411152881</v>
      </c>
      <c r="R116" s="112">
        <f>IF(RES_hhdet_tes!R116=0,"",RES_hhdet_tes!R116/RES_hhdet_fec!R116)</f>
        <v>0.80636091784957109</v>
      </c>
      <c r="S116" s="112">
        <f>IF(RES_hhdet_tes!S116=0,"",RES_hhdet_tes!S116/RES_hhdet_fec!S116)</f>
        <v>0.81654011431282636</v>
      </c>
      <c r="T116" s="112">
        <f>IF(RES_hhdet_tes!T116=0,"",RES_hhdet_tes!T116/RES_hhdet_fec!T116)</f>
        <v>0.83211658638805763</v>
      </c>
      <c r="U116" s="112">
        <f>IF(RES_hhdet_tes!U116=0,"",RES_hhdet_tes!U116/RES_hhdet_fec!U116)</f>
        <v>0.84239375954117968</v>
      </c>
      <c r="V116" s="112">
        <f>IF(RES_hhdet_tes!V116=0,"",RES_hhdet_tes!V116/RES_hhdet_fec!V116)</f>
        <v>0.85650472351339169</v>
      </c>
      <c r="W116" s="112">
        <f>IF(RES_hhdet_tes!W116=0,"",RES_hhdet_tes!W116/RES_hhdet_fec!W116)</f>
        <v>0.85897768248203754</v>
      </c>
      <c r="X116" s="112">
        <f>IF(RES_hhdet_tes!X116=0,"",RES_hhdet_tes!X116/RES_hhdet_fec!X116)</f>
        <v>0.87184065808526623</v>
      </c>
      <c r="Y116" s="112">
        <f>IF(RES_hhdet_tes!Y116=0,"",RES_hhdet_tes!Y116/RES_hhdet_fec!Y116)</f>
        <v>0.88161654887403829</v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>
        <f>IF(RES_hhdet_tes!E117=0,"",RES_hhdet_tes!E117/RES_hhdet_fec!E117)</f>
        <v>0.89347664645007019</v>
      </c>
      <c r="F117" s="113">
        <f>IF(RES_hhdet_tes!F117=0,"",RES_hhdet_tes!F117/RES_hhdet_fec!F117)</f>
        <v>0.88718680124577809</v>
      </c>
      <c r="G117" s="113">
        <f>IF(RES_hhdet_tes!G117=0,"",RES_hhdet_tes!G117/RES_hhdet_fec!G117)</f>
        <v>0.88913092653704395</v>
      </c>
      <c r="H117" s="113">
        <f>IF(RES_hhdet_tes!H117=0,"",RES_hhdet_tes!H117/RES_hhdet_fec!H117)</f>
        <v>0.89040433267216501</v>
      </c>
      <c r="I117" s="113">
        <f>IF(RES_hhdet_tes!I117=0,"",RES_hhdet_tes!I117/RES_hhdet_fec!I117)</f>
        <v>0.87980334034221197</v>
      </c>
      <c r="J117" s="113">
        <f>IF(RES_hhdet_tes!J117=0,"",RES_hhdet_tes!J117/RES_hhdet_fec!J117)</f>
        <v>0.89149976677220344</v>
      </c>
      <c r="K117" s="113">
        <f>IF(RES_hhdet_tes!K117=0,"",RES_hhdet_tes!K117/RES_hhdet_fec!K117)</f>
        <v>0.89132637031433948</v>
      </c>
      <c r="L117" s="113">
        <f>IF(RES_hhdet_tes!L117=0,"",RES_hhdet_tes!L117/RES_hhdet_fec!L117)</f>
        <v>0.89293644234224256</v>
      </c>
      <c r="M117" s="113">
        <f>IF(RES_hhdet_tes!M117=0,"",RES_hhdet_tes!M117/RES_hhdet_fec!M117)</f>
        <v>0.89007797146140077</v>
      </c>
      <c r="N117" s="113">
        <f>IF(RES_hhdet_tes!N117=0,"",RES_hhdet_tes!N117/RES_hhdet_fec!N117)</f>
        <v>0.89091887212559184</v>
      </c>
      <c r="O117" s="113">
        <f>IF(RES_hhdet_tes!O117=0,"",RES_hhdet_tes!O117/RES_hhdet_fec!O117)</f>
        <v>0.88795022847940597</v>
      </c>
      <c r="P117" s="113">
        <f>IF(RES_hhdet_tes!P117=0,"",RES_hhdet_tes!P117/RES_hhdet_fec!P117)</f>
        <v>0.90341983160160044</v>
      </c>
      <c r="Q117" s="113">
        <f>IF(RES_hhdet_tes!Q117=0,"",RES_hhdet_tes!Q117/RES_hhdet_fec!Q117)</f>
        <v>0.90816591550881309</v>
      </c>
      <c r="R117" s="113">
        <f>IF(RES_hhdet_tes!R117=0,"",RES_hhdet_tes!R117/RES_hhdet_fec!R117)</f>
        <v>0.91170251587857365</v>
      </c>
      <c r="S117" s="113">
        <f>IF(RES_hhdet_tes!S117=0,"",RES_hhdet_tes!S117/RES_hhdet_fec!S117)</f>
        <v>0.91037769968241522</v>
      </c>
      <c r="T117" s="113">
        <f>IF(RES_hhdet_tes!T117=0,"",RES_hhdet_tes!T117/RES_hhdet_fec!T117)</f>
        <v>0.92152875740298357</v>
      </c>
      <c r="U117" s="113">
        <f>IF(RES_hhdet_tes!U117=0,"",RES_hhdet_tes!U117/RES_hhdet_fec!U117)</f>
        <v>0.92538541840836597</v>
      </c>
      <c r="V117" s="113">
        <f>IF(RES_hhdet_tes!V117=0,"",RES_hhdet_tes!V117/RES_hhdet_fec!V117)</f>
        <v>0.93491264480442737</v>
      </c>
      <c r="W117" s="113">
        <f>IF(RES_hhdet_tes!W117=0,"",RES_hhdet_tes!W117/RES_hhdet_fec!W117)</f>
        <v>0.93266583663287794</v>
      </c>
      <c r="X117" s="113">
        <f>IF(RES_hhdet_tes!X117=0,"",RES_hhdet_tes!X117/RES_hhdet_fec!X117)</f>
        <v>0.94060529981260377</v>
      </c>
      <c r="Y117" s="113">
        <f>IF(RES_hhdet_tes!Y117=0,"",RES_hhdet_tes!Y117/RES_hhdet_fec!Y117)</f>
        <v>0.95034575919076769</v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>
        <f>IF(RES_hhdet_tes!E118=0,"",RES_hhdet_tes!E118/RES_hhdet_fec!E118)</f>
        <v>0.78163103697822411</v>
      </c>
      <c r="F118" s="111">
        <f>IF(RES_hhdet_tes!F118=0,"",RES_hhdet_tes!F118/RES_hhdet_fec!F118)</f>
        <v>0.78187337764739651</v>
      </c>
      <c r="G118" s="111">
        <f>IF(RES_hhdet_tes!G118=0,"",RES_hhdet_tes!G118/RES_hhdet_fec!G118)</f>
        <v>0.78228557557467526</v>
      </c>
      <c r="H118" s="111">
        <f>IF(RES_hhdet_tes!H118=0,"",RES_hhdet_tes!H118/RES_hhdet_fec!H118)</f>
        <v>0.78273881511294419</v>
      </c>
      <c r="I118" s="111">
        <f>IF(RES_hhdet_tes!I118=0,"",RES_hhdet_tes!I118/RES_hhdet_fec!I118)</f>
        <v>0.78365454218587138</v>
      </c>
      <c r="J118" s="111">
        <f>IF(RES_hhdet_tes!J118=0,"",RES_hhdet_tes!J118/RES_hhdet_fec!J118)</f>
        <v>0.785054164614859</v>
      </c>
      <c r="K118" s="111">
        <f>IF(RES_hhdet_tes!K118=0,"",RES_hhdet_tes!K118/RES_hhdet_fec!K118)</f>
        <v>0.78715812827234166</v>
      </c>
      <c r="L118" s="111">
        <f>IF(RES_hhdet_tes!L118=0,"",RES_hhdet_tes!L118/RES_hhdet_fec!L118)</f>
        <v>0.78856267850383777</v>
      </c>
      <c r="M118" s="111">
        <f>IF(RES_hhdet_tes!M118=0,"",RES_hhdet_tes!M118/RES_hhdet_fec!M118)</f>
        <v>0.79100712683165542</v>
      </c>
      <c r="N118" s="111">
        <f>IF(RES_hhdet_tes!N118=0,"",RES_hhdet_tes!N118/RES_hhdet_fec!N118)</f>
        <v>0.79287471307117496</v>
      </c>
      <c r="O118" s="111">
        <f>IF(RES_hhdet_tes!O118=0,"",RES_hhdet_tes!O118/RES_hhdet_fec!O118)</f>
        <v>0.79514330950869139</v>
      </c>
      <c r="P118" s="111">
        <f>IF(RES_hhdet_tes!P118=0,"",RES_hhdet_tes!P118/RES_hhdet_fec!P118)</f>
        <v>0.80125184769941571</v>
      </c>
      <c r="Q118" s="111">
        <f>IF(RES_hhdet_tes!Q118=0,"",RES_hhdet_tes!Q118/RES_hhdet_fec!Q118)</f>
        <v>0.80962235406990235</v>
      </c>
      <c r="R118" s="111">
        <f>IF(RES_hhdet_tes!R118=0,"",RES_hhdet_tes!R118/RES_hhdet_fec!R118)</f>
        <v>0.81855236118781527</v>
      </c>
      <c r="S118" s="111">
        <f>IF(RES_hhdet_tes!S118=0,"",RES_hhdet_tes!S118/RES_hhdet_fec!S118)</f>
        <v>0.82566110588098818</v>
      </c>
      <c r="T118" s="111">
        <f>IF(RES_hhdet_tes!T118=0,"",RES_hhdet_tes!T118/RES_hhdet_fec!T118)</f>
        <v>0.83366664656773881</v>
      </c>
      <c r="U118" s="111">
        <f>IF(RES_hhdet_tes!U118=0,"",RES_hhdet_tes!U118/RES_hhdet_fec!U118)</f>
        <v>0.84217932783359795</v>
      </c>
      <c r="V118" s="111">
        <f>IF(RES_hhdet_tes!V118=0,"",RES_hhdet_tes!V118/RES_hhdet_fec!V118)</f>
        <v>0.84960762841757476</v>
      </c>
      <c r="W118" s="111">
        <f>IF(RES_hhdet_tes!W118=0,"",RES_hhdet_tes!W118/RES_hhdet_fec!W118)</f>
        <v>0.86030322206118492</v>
      </c>
      <c r="X118" s="111">
        <f>IF(RES_hhdet_tes!X118=0,"",RES_hhdet_tes!X118/RES_hhdet_fec!X118)</f>
        <v>0.86912236583530944</v>
      </c>
      <c r="Y118" s="111">
        <f>IF(RES_hhdet_tes!Y118=0,"",RES_hhdet_tes!Y118/RES_hhdet_fec!Y118)</f>
        <v>0.87686165681503125</v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X119" s="111">
        <f>IF(RES_hhdet_tes!X119=0,"",RES_hhdet_tes!X119/RES_hhdet_fec!X119)</f>
        <v>1</v>
      </c>
      <c r="Y119" s="111">
        <f>IF(RES_hhdet_tes!Y119=0,"",RES_hhdet_tes!Y119/RES_hhdet_fec!Y119)</f>
        <v>1</v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>
        <f>IF(RES_hhdet_tes!E120=0,"",RES_hhdet_tes!E120/RES_hhdet_fec!E120)</f>
        <v>0.77628993266109647</v>
      </c>
      <c r="F120" s="124">
        <f>IF(RES_hhdet_tes!F120=0,"",RES_hhdet_tes!F120/RES_hhdet_fec!F120)</f>
        <v>0.77681832139857987</v>
      </c>
      <c r="G120" s="124">
        <f>IF(RES_hhdet_tes!G120=0,"",RES_hhdet_tes!G120/RES_hhdet_fec!G120)</f>
        <v>0.77726901627686029</v>
      </c>
      <c r="H120" s="124">
        <f>IF(RES_hhdet_tes!H120=0,"",RES_hhdet_tes!H120/RES_hhdet_fec!H120)</f>
        <v>0.77772256170179976</v>
      </c>
      <c r="I120" s="124">
        <f>IF(RES_hhdet_tes!I120=0,"",RES_hhdet_tes!I120/RES_hhdet_fec!I120)</f>
        <v>0.77848615576545399</v>
      </c>
      <c r="J120" s="124">
        <f>IF(RES_hhdet_tes!J120=0,"",RES_hhdet_tes!J120/RES_hhdet_fec!J120)</f>
        <v>0.77989046907620363</v>
      </c>
      <c r="K120" s="124">
        <f>IF(RES_hhdet_tes!K120=0,"",RES_hhdet_tes!K120/RES_hhdet_fec!K120)</f>
        <v>0.78172322234805092</v>
      </c>
      <c r="L120" s="124">
        <f>IF(RES_hhdet_tes!L120=0,"",RES_hhdet_tes!L120/RES_hhdet_fec!L120)</f>
        <v>0.78364197255076196</v>
      </c>
      <c r="M120" s="124">
        <f>IF(RES_hhdet_tes!M120=0,"",RES_hhdet_tes!M120/RES_hhdet_fec!M120)</f>
        <v>0.78556843997712211</v>
      </c>
      <c r="N120" s="124">
        <f>IF(RES_hhdet_tes!N120=0,"",RES_hhdet_tes!N120/RES_hhdet_fec!N120)</f>
        <v>0.78728110761532966</v>
      </c>
      <c r="O120" s="124">
        <f>IF(RES_hhdet_tes!O120=0,"",RES_hhdet_tes!O120/RES_hhdet_fec!O120)</f>
        <v>0.78883211742686488</v>
      </c>
      <c r="P120" s="124">
        <f>IF(RES_hhdet_tes!P120=0,"",RES_hhdet_tes!P120/RES_hhdet_fec!P120)</f>
        <v>0.79168148288539286</v>
      </c>
      <c r="Q120" s="124">
        <f>IF(RES_hhdet_tes!Q120=0,"",RES_hhdet_tes!Q120/RES_hhdet_fec!Q120)</f>
        <v>0.79597630506153816</v>
      </c>
      <c r="R120" s="124">
        <f>IF(RES_hhdet_tes!R120=0,"",RES_hhdet_tes!R120/RES_hhdet_fec!R120)</f>
        <v>0.80174864222664233</v>
      </c>
      <c r="S120" s="124">
        <f>IF(RES_hhdet_tes!S120=0,"",RES_hhdet_tes!S120/RES_hhdet_fec!S120)</f>
        <v>0.80884570313148041</v>
      </c>
      <c r="T120" s="124">
        <f>IF(RES_hhdet_tes!T120=0,"",RES_hhdet_tes!T120/RES_hhdet_fec!T120)</f>
        <v>0.81898243456163344</v>
      </c>
      <c r="U120" s="124">
        <f>IF(RES_hhdet_tes!U120=0,"",RES_hhdet_tes!U120/RES_hhdet_fec!U120)</f>
        <v>0.83024922392963862</v>
      </c>
      <c r="V120" s="124">
        <f>IF(RES_hhdet_tes!V120=0,"",RES_hhdet_tes!V120/RES_hhdet_fec!V120)</f>
        <v>0.84282851429309658</v>
      </c>
      <c r="W120" s="124">
        <f>IF(RES_hhdet_tes!W120=0,"",RES_hhdet_tes!W120/RES_hhdet_fec!W120)</f>
        <v>0.8563194759459184</v>
      </c>
      <c r="X120" s="124">
        <f>IF(RES_hhdet_tes!X120=0,"",RES_hhdet_tes!X120/RES_hhdet_fec!X120)</f>
        <v>0.86942920761876263</v>
      </c>
      <c r="Y120" s="124">
        <f>IF(RES_hhdet_tes!Y120=0,"",RES_hhdet_tes!Y120/RES_hhdet_fec!Y120)</f>
        <v>0.87959513731864891</v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>
        <f>IF(RES_hhdet_tes!E122=0,"",RES_hhdet_tes!E122/RES_hhdet_fec!E122)</f>
        <v>0.77628993266109647</v>
      </c>
      <c r="F122" s="45">
        <f>IF(RES_hhdet_tes!F122=0,"",RES_hhdet_tes!F122/RES_hhdet_fec!F122)</f>
        <v>0.77681832139857987</v>
      </c>
      <c r="G122" s="45">
        <f>IF(RES_hhdet_tes!G122=0,"",RES_hhdet_tes!G122/RES_hhdet_fec!G122)</f>
        <v>0.77726901627686029</v>
      </c>
      <c r="H122" s="45">
        <f>IF(RES_hhdet_tes!H122=0,"",RES_hhdet_tes!H122/RES_hhdet_fec!H122)</f>
        <v>0.77772256170179976</v>
      </c>
      <c r="I122" s="45">
        <f>IF(RES_hhdet_tes!I122=0,"",RES_hhdet_tes!I122/RES_hhdet_fec!I122)</f>
        <v>0.77848615576545399</v>
      </c>
      <c r="J122" s="45">
        <f>IF(RES_hhdet_tes!J122=0,"",RES_hhdet_tes!J122/RES_hhdet_fec!J122)</f>
        <v>0.77989046907620363</v>
      </c>
      <c r="K122" s="45">
        <f>IF(RES_hhdet_tes!K122=0,"",RES_hhdet_tes!K122/RES_hhdet_fec!K122)</f>
        <v>0.78172322234805092</v>
      </c>
      <c r="L122" s="45">
        <f>IF(RES_hhdet_tes!L122=0,"",RES_hhdet_tes!L122/RES_hhdet_fec!L122)</f>
        <v>0.78364197255076196</v>
      </c>
      <c r="M122" s="45">
        <f>IF(RES_hhdet_tes!M122=0,"",RES_hhdet_tes!M122/RES_hhdet_fec!M122)</f>
        <v>0.78556843997712211</v>
      </c>
      <c r="N122" s="45">
        <f>IF(RES_hhdet_tes!N122=0,"",RES_hhdet_tes!N122/RES_hhdet_fec!N122)</f>
        <v>0.78728110761532966</v>
      </c>
      <c r="O122" s="45">
        <f>IF(RES_hhdet_tes!O122=0,"",RES_hhdet_tes!O122/RES_hhdet_fec!O122)</f>
        <v>0.78883211742686488</v>
      </c>
      <c r="P122" s="45">
        <f>IF(RES_hhdet_tes!P122=0,"",RES_hhdet_tes!P122/RES_hhdet_fec!P122)</f>
        <v>0.79168148288539286</v>
      </c>
      <c r="Q122" s="45">
        <f>IF(RES_hhdet_tes!Q122=0,"",RES_hhdet_tes!Q122/RES_hhdet_fec!Q122)</f>
        <v>0.79597630506153816</v>
      </c>
      <c r="R122" s="45">
        <f>IF(RES_hhdet_tes!R122=0,"",RES_hhdet_tes!R122/RES_hhdet_fec!R122)</f>
        <v>0.80174864222664233</v>
      </c>
      <c r="S122" s="45">
        <f>IF(RES_hhdet_tes!S122=0,"",RES_hhdet_tes!S122/RES_hhdet_fec!S122)</f>
        <v>0.80884570313148041</v>
      </c>
      <c r="T122" s="45">
        <f>IF(RES_hhdet_tes!T122=0,"",RES_hhdet_tes!T122/RES_hhdet_fec!T122)</f>
        <v>0.81898243456163344</v>
      </c>
      <c r="U122" s="45">
        <f>IF(RES_hhdet_tes!U122=0,"",RES_hhdet_tes!U122/RES_hhdet_fec!U122)</f>
        <v>0.83024922392963862</v>
      </c>
      <c r="V122" s="45">
        <f>IF(RES_hhdet_tes!V122=0,"",RES_hhdet_tes!V122/RES_hhdet_fec!V122)</f>
        <v>0.84282851429309658</v>
      </c>
      <c r="W122" s="45">
        <f>IF(RES_hhdet_tes!W122=0,"",RES_hhdet_tes!W122/RES_hhdet_fec!W122)</f>
        <v>0.8563194759459184</v>
      </c>
      <c r="X122" s="45">
        <f>IF(RES_hhdet_tes!X122=0,"",RES_hhdet_tes!X122/RES_hhdet_fec!X122)</f>
        <v>0.86942920761876263</v>
      </c>
      <c r="Y122" s="45">
        <f>IF(RES_hhdet_tes!Y122=0,"",RES_hhdet_tes!Y122/RES_hhdet_fec!Y122)</f>
        <v>0.87959513731864891</v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0.86722558144975814</v>
      </c>
      <c r="C124" s="119">
        <f>IF(RES_hhdet_tes!C124=0,"",RES_hhdet_tes!C124/RES_hhdet_fec!C124)</f>
        <v>0.86923589516310862</v>
      </c>
      <c r="D124" s="119">
        <f>IF(RES_hhdet_tes!D124=0,"",RES_hhdet_tes!D124/RES_hhdet_fec!D124)</f>
        <v>0.87057891213108018</v>
      </c>
      <c r="E124" s="119">
        <f>IF(RES_hhdet_tes!E124=0,"",RES_hhdet_tes!E124/RES_hhdet_fec!E124)</f>
        <v>0.87217036725294306</v>
      </c>
      <c r="F124" s="119">
        <f>IF(RES_hhdet_tes!F124=0,"",RES_hhdet_tes!F124/RES_hhdet_fec!F124)</f>
        <v>0.87386870661894711</v>
      </c>
      <c r="G124" s="119">
        <f>IF(RES_hhdet_tes!G124=0,"",RES_hhdet_tes!G124/RES_hhdet_fec!G124)</f>
        <v>0.87651102237523093</v>
      </c>
      <c r="H124" s="119">
        <f>IF(RES_hhdet_tes!H124=0,"",RES_hhdet_tes!H124/RES_hhdet_fec!H124)</f>
        <v>0.88019672328894227</v>
      </c>
      <c r="I124" s="119">
        <f>IF(RES_hhdet_tes!I124=0,"",RES_hhdet_tes!I124/RES_hhdet_fec!I124)</f>
        <v>0.88096307513722005</v>
      </c>
      <c r="J124" s="119">
        <f>IF(RES_hhdet_tes!J124=0,"",RES_hhdet_tes!J124/RES_hhdet_fec!J124)</f>
        <v>0.88505083884522295</v>
      </c>
      <c r="K124" s="119">
        <f>IF(RES_hhdet_tes!K124=0,"",RES_hhdet_tes!K124/RES_hhdet_fec!K124)</f>
        <v>0.88808549004133286</v>
      </c>
      <c r="L124" s="119">
        <f>IF(RES_hhdet_tes!L124=0,"",RES_hhdet_tes!L124/RES_hhdet_fec!L124)</f>
        <v>0.89221874026641934</v>
      </c>
      <c r="M124" s="119">
        <f>IF(RES_hhdet_tes!M124=0,"",RES_hhdet_tes!M124/RES_hhdet_fec!M124)</f>
        <v>0.89576950926435606</v>
      </c>
      <c r="N124" s="119">
        <f>IF(RES_hhdet_tes!N124=0,"",RES_hhdet_tes!N124/RES_hhdet_fec!N124)</f>
        <v>0.8991891223021824</v>
      </c>
      <c r="O124" s="119">
        <f>IF(RES_hhdet_tes!O124=0,"",RES_hhdet_tes!O124/RES_hhdet_fec!O124)</f>
        <v>0.90553489369662354</v>
      </c>
      <c r="P124" s="119">
        <f>IF(RES_hhdet_tes!P124=0,"",RES_hhdet_tes!P124/RES_hhdet_fec!P124)</f>
        <v>0.90802318955391847</v>
      </c>
      <c r="Q124" s="119">
        <f>IF(RES_hhdet_tes!Q124=0,"",RES_hhdet_tes!Q124/RES_hhdet_fec!Q124)</f>
        <v>0.91149757531863729</v>
      </c>
      <c r="R124" s="119">
        <f>IF(RES_hhdet_tes!R124=0,"",RES_hhdet_tes!R124/RES_hhdet_fec!R124)</f>
        <v>0.91528554262084227</v>
      </c>
      <c r="S124" s="119">
        <f>IF(RES_hhdet_tes!S124=0,"",RES_hhdet_tes!S124/RES_hhdet_fec!S124)</f>
        <v>0.91800240049126769</v>
      </c>
      <c r="T124" s="119">
        <f>IF(RES_hhdet_tes!T124=0,"",RES_hhdet_tes!T124/RES_hhdet_fec!T124)</f>
        <v>0.9209019322721167</v>
      </c>
      <c r="U124" s="119">
        <f>IF(RES_hhdet_tes!U124=0,"",RES_hhdet_tes!U124/RES_hhdet_fec!U124)</f>
        <v>0.9242057103335497</v>
      </c>
      <c r="V124" s="119">
        <f>IF(RES_hhdet_tes!V124=0,"",RES_hhdet_tes!V124/RES_hhdet_fec!V124)</f>
        <v>0.92772995976208206</v>
      </c>
      <c r="W124" s="119">
        <f>IF(RES_hhdet_tes!W124=0,"",RES_hhdet_tes!W124/RES_hhdet_fec!W124)</f>
        <v>0.93060677581177365</v>
      </c>
      <c r="X124" s="119">
        <f>IF(RES_hhdet_tes!X124=0,"",RES_hhdet_tes!X124/RES_hhdet_fec!X124)</f>
        <v>0.93223396963093108</v>
      </c>
      <c r="Y124" s="119">
        <f>IF(RES_hhdet_tes!Y124=0,"",RES_hhdet_tes!Y124/RES_hhdet_fec!Y124)</f>
        <v>0.93595511345400528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0.88238326824368962</v>
      </c>
      <c r="C125" s="124">
        <f>IF(RES_hhdet_tes!C125=0,"",RES_hhdet_tes!C125/RES_hhdet_fec!C125)</f>
        <v>0.8836895661194335</v>
      </c>
      <c r="D125" s="124">
        <f>IF(RES_hhdet_tes!D125=0,"",RES_hhdet_tes!D125/RES_hhdet_fec!D125)</f>
        <v>0.88490850959558853</v>
      </c>
      <c r="E125" s="124">
        <f>IF(RES_hhdet_tes!E125=0,"",RES_hhdet_tes!E125/RES_hhdet_fec!E125)</f>
        <v>0.88610267027399914</v>
      </c>
      <c r="F125" s="124">
        <f>IF(RES_hhdet_tes!F125=0,"",RES_hhdet_tes!F125/RES_hhdet_fec!F125)</f>
        <v>0.88823974232687197</v>
      </c>
      <c r="G125" s="124">
        <f>IF(RES_hhdet_tes!G125=0,"",RES_hhdet_tes!G125/RES_hhdet_fec!G125)</f>
        <v>0.89018043211771403</v>
      </c>
      <c r="H125" s="124">
        <f>IF(RES_hhdet_tes!H125=0,"",RES_hhdet_tes!H125/RES_hhdet_fec!H125)</f>
        <v>0.89179511201934458</v>
      </c>
      <c r="I125" s="124">
        <f>IF(RES_hhdet_tes!I125=0,"",RES_hhdet_tes!I125/RES_hhdet_fec!I125)</f>
        <v>0.8938906200780925</v>
      </c>
      <c r="J125" s="124">
        <f>IF(RES_hhdet_tes!J125=0,"",RES_hhdet_tes!J125/RES_hhdet_fec!J125)</f>
        <v>0.8956736647690815</v>
      </c>
      <c r="K125" s="124">
        <f>IF(RES_hhdet_tes!K125=0,"",RES_hhdet_tes!K125/RES_hhdet_fec!K125)</f>
        <v>0.89828079537520222</v>
      </c>
      <c r="L125" s="124">
        <f>IF(RES_hhdet_tes!L125=0,"",RES_hhdet_tes!L125/RES_hhdet_fec!L125)</f>
        <v>0.90089981675113395</v>
      </c>
      <c r="M125" s="124">
        <f>IF(RES_hhdet_tes!M125=0,"",RES_hhdet_tes!M125/RES_hhdet_fec!M125)</f>
        <v>0.90419808712075378</v>
      </c>
      <c r="N125" s="124">
        <f>IF(RES_hhdet_tes!N125=0,"",RES_hhdet_tes!N125/RES_hhdet_fec!N125)</f>
        <v>0.90835990171422154</v>
      </c>
      <c r="O125" s="124">
        <f>IF(RES_hhdet_tes!O125=0,"",RES_hhdet_tes!O125/RES_hhdet_fec!O125)</f>
        <v>0.91240769220715068</v>
      </c>
      <c r="P125" s="124">
        <f>IF(RES_hhdet_tes!P125=0,"",RES_hhdet_tes!P125/RES_hhdet_fec!P125)</f>
        <v>0.91388055826578662</v>
      </c>
      <c r="Q125" s="124">
        <f>IF(RES_hhdet_tes!Q125=0,"",RES_hhdet_tes!Q125/RES_hhdet_fec!Q125)</f>
        <v>0.91609564838543289</v>
      </c>
      <c r="R125" s="124">
        <f>IF(RES_hhdet_tes!R125=0,"",RES_hhdet_tes!R125/RES_hhdet_fec!R125)</f>
        <v>0.91791809985086581</v>
      </c>
      <c r="S125" s="124">
        <f>IF(RES_hhdet_tes!S125=0,"",RES_hhdet_tes!S125/RES_hhdet_fec!S125)</f>
        <v>0.91984149893482703</v>
      </c>
      <c r="T125" s="124">
        <f>IF(RES_hhdet_tes!T125=0,"",RES_hhdet_tes!T125/RES_hhdet_fec!T125)</f>
        <v>0.92100167980002323</v>
      </c>
      <c r="U125" s="124">
        <f>IF(RES_hhdet_tes!U125=0,"",RES_hhdet_tes!U125/RES_hhdet_fec!U125)</f>
        <v>0.92291409938368052</v>
      </c>
      <c r="V125" s="124">
        <f>IF(RES_hhdet_tes!V125=0,"",RES_hhdet_tes!V125/RES_hhdet_fec!V125)</f>
        <v>0.92508143230292406</v>
      </c>
      <c r="W125" s="124">
        <f>IF(RES_hhdet_tes!W125=0,"",RES_hhdet_tes!W125/RES_hhdet_fec!W125)</f>
        <v>0.92736261661718056</v>
      </c>
      <c r="X125" s="124">
        <f>IF(RES_hhdet_tes!X125=0,"",RES_hhdet_tes!X125/RES_hhdet_fec!X125)</f>
        <v>0.92935692774137968</v>
      </c>
      <c r="Y125" s="124">
        <f>IF(RES_hhdet_tes!Y125=0,"",RES_hhdet_tes!Y125/RES_hhdet_fec!Y125)</f>
        <v>0.93238909244814727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0.88188037831551758</v>
      </c>
      <c r="C126" s="111">
        <f>IF(RES_hhdet_tes!C126=0,"",RES_hhdet_tes!C126/RES_hhdet_fec!C126)</f>
        <v>0.8831978712350782</v>
      </c>
      <c r="D126" s="111">
        <f>IF(RES_hhdet_tes!D126=0,"",RES_hhdet_tes!D126/RES_hhdet_fec!D126)</f>
        <v>0.88442946876158901</v>
      </c>
      <c r="E126" s="111">
        <f>IF(RES_hhdet_tes!E126=0,"",RES_hhdet_tes!E126/RES_hhdet_fec!E126)</f>
        <v>0.88563962981778654</v>
      </c>
      <c r="F126" s="111">
        <f>IF(RES_hhdet_tes!F126=0,"",RES_hhdet_tes!F126/RES_hhdet_fec!F126)</f>
        <v>0.88778829298460082</v>
      </c>
      <c r="G126" s="111">
        <f>IF(RES_hhdet_tes!G126=0,"",RES_hhdet_tes!G126/RES_hhdet_fec!G126)</f>
        <v>0.88974122319529259</v>
      </c>
      <c r="H126" s="111">
        <f>IF(RES_hhdet_tes!H126=0,"",RES_hhdet_tes!H126/RES_hhdet_fec!H126)</f>
        <v>0.89137141382446639</v>
      </c>
      <c r="I126" s="111">
        <f>IF(RES_hhdet_tes!I126=0,"",RES_hhdet_tes!I126/RES_hhdet_fec!I126)</f>
        <v>0.89348119695023509</v>
      </c>
      <c r="J126" s="111">
        <f>IF(RES_hhdet_tes!J126=0,"",RES_hhdet_tes!J126/RES_hhdet_fec!J126)</f>
        <v>0.89527417481592209</v>
      </c>
      <c r="K126" s="111">
        <f>IF(RES_hhdet_tes!K126=0,"",RES_hhdet_tes!K126/RES_hhdet_fec!K126)</f>
        <v>0.89789521646085879</v>
      </c>
      <c r="L126" s="111">
        <f>IF(RES_hhdet_tes!L126=0,"",RES_hhdet_tes!L126/RES_hhdet_fec!L126)</f>
        <v>0.90052876748640243</v>
      </c>
      <c r="M126" s="111">
        <f>IF(RES_hhdet_tes!M126=0,"",RES_hhdet_tes!M126/RES_hhdet_fec!M126)</f>
        <v>0.90384452237072588</v>
      </c>
      <c r="N126" s="111">
        <f>IF(RES_hhdet_tes!N126=0,"",RES_hhdet_tes!N126/RES_hhdet_fec!N126)</f>
        <v>0.90802309775805345</v>
      </c>
      <c r="O126" s="111">
        <f>IF(RES_hhdet_tes!O126=0,"",RES_hhdet_tes!O126/RES_hhdet_fec!O126)</f>
        <v>0.91208650382349066</v>
      </c>
      <c r="P126" s="111">
        <f>IF(RES_hhdet_tes!P126=0,"",RES_hhdet_tes!P126/RES_hhdet_fec!P126)</f>
        <v>0.9135652981620429</v>
      </c>
      <c r="Q126" s="111">
        <f>IF(RES_hhdet_tes!Q126=0,"",RES_hhdet_tes!Q126/RES_hhdet_fec!Q126)</f>
        <v>0.91578808022419145</v>
      </c>
      <c r="R126" s="111">
        <f>IF(RES_hhdet_tes!R126=0,"",RES_hhdet_tes!R126/RES_hhdet_fec!R126)</f>
        <v>0.91762028572394649</v>
      </c>
      <c r="S126" s="111">
        <f>IF(RES_hhdet_tes!S126=0,"",RES_hhdet_tes!S126/RES_hhdet_fec!S126)</f>
        <v>0.91955271196272448</v>
      </c>
      <c r="T126" s="111">
        <f>IF(RES_hhdet_tes!T126=0,"",RES_hhdet_tes!T126/RES_hhdet_fec!T126)</f>
        <v>0.92071772443604449</v>
      </c>
      <c r="U126" s="111">
        <f>IF(RES_hhdet_tes!U126=0,"",RES_hhdet_tes!U126/RES_hhdet_fec!U126)</f>
        <v>0.92264049076086463</v>
      </c>
      <c r="V126" s="111">
        <f>IF(RES_hhdet_tes!V126=0,"",RES_hhdet_tes!V126/RES_hhdet_fec!V126)</f>
        <v>0.92481535602079157</v>
      </c>
      <c r="W126" s="111">
        <f>IF(RES_hhdet_tes!W126=0,"",RES_hhdet_tes!W126/RES_hhdet_fec!W126)</f>
        <v>0.92710641139390115</v>
      </c>
      <c r="X126" s="111">
        <f>IF(RES_hhdet_tes!X126=0,"",RES_hhdet_tes!X126/RES_hhdet_fec!X126)</f>
        <v>0.92910458999914325</v>
      </c>
      <c r="Y126" s="111">
        <f>IF(RES_hhdet_tes!Y126=0,"",RES_hhdet_tes!Y126/RES_hhdet_fec!Y126)</f>
        <v>0.93214754290067547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1.9246046147423326</v>
      </c>
      <c r="C128" s="124">
        <f>IF(RES_hhdet_tes!C128=0,"",RES_hhdet_tes!C128/RES_hhdet_fec!C128)</f>
        <v>1.9896235583374362</v>
      </c>
      <c r="D128" s="124">
        <f>IF(RES_hhdet_tes!D128=0,"",RES_hhdet_tes!D128/RES_hhdet_fec!D128)</f>
        <v>2.0678602920696374</v>
      </c>
      <c r="E128" s="124">
        <f>IF(RES_hhdet_tes!E128=0,"",RES_hhdet_tes!E128/RES_hhdet_fec!E128)</f>
        <v>2.1681472560197328</v>
      </c>
      <c r="F128" s="124">
        <f>IF(RES_hhdet_tes!F128=0,"",RES_hhdet_tes!F128/RES_hhdet_fec!F128)</f>
        <v>2.3088403121112684</v>
      </c>
      <c r="G128" s="124">
        <f>IF(RES_hhdet_tes!G128=0,"",RES_hhdet_tes!G128/RES_hhdet_fec!G128)</f>
        <v>2.4842215111053925</v>
      </c>
      <c r="H128" s="124">
        <f>IF(RES_hhdet_tes!H128=0,"",RES_hhdet_tes!H128/RES_hhdet_fec!H128)</f>
        <v>2.7041279627815249</v>
      </c>
      <c r="I128" s="124">
        <f>IF(RES_hhdet_tes!I128=0,"",RES_hhdet_tes!I128/RES_hhdet_fec!I128)</f>
        <v>2.8229301384778873</v>
      </c>
      <c r="J128" s="124">
        <f>IF(RES_hhdet_tes!J128=0,"",RES_hhdet_tes!J128/RES_hhdet_fec!J128)</f>
        <v>2.8818715771007763</v>
      </c>
      <c r="K128" s="124">
        <f>IF(RES_hhdet_tes!K128=0,"",RES_hhdet_tes!K128/RES_hhdet_fec!K128)</f>
        <v>2.9663713691738218</v>
      </c>
      <c r="L128" s="124">
        <f>IF(RES_hhdet_tes!L128=0,"",RES_hhdet_tes!L128/RES_hhdet_fec!L128)</f>
        <v>3.0594242690506253</v>
      </c>
      <c r="M128" s="124">
        <f>IF(RES_hhdet_tes!M128=0,"",RES_hhdet_tes!M128/RES_hhdet_fec!M128)</f>
        <v>3.1761307995585293</v>
      </c>
      <c r="N128" s="124">
        <f>IF(RES_hhdet_tes!N128=0,"",RES_hhdet_tes!N128/RES_hhdet_fec!N128)</f>
        <v>3.3230828018712057</v>
      </c>
      <c r="O128" s="124">
        <f>IF(RES_hhdet_tes!O128=0,"",RES_hhdet_tes!O128/RES_hhdet_fec!O128)</f>
        <v>3.517552595915546</v>
      </c>
      <c r="P128" s="124">
        <f>IF(RES_hhdet_tes!P128=0,"",RES_hhdet_tes!P128/RES_hhdet_fec!P128)</f>
        <v>3.6957618013009412</v>
      </c>
      <c r="Q128" s="124">
        <f>IF(RES_hhdet_tes!Q128=0,"",RES_hhdet_tes!Q128/RES_hhdet_fec!Q128)</f>
        <v>3.8417600310745965</v>
      </c>
      <c r="R128" s="124">
        <f>IF(RES_hhdet_tes!R128=0,"",RES_hhdet_tes!R128/RES_hhdet_fec!R128)</f>
        <v>3.9553760401298694</v>
      </c>
      <c r="S128" s="124">
        <f>IF(RES_hhdet_tes!S128=0,"",RES_hhdet_tes!S128/RES_hhdet_fec!S128)</f>
        <v>4.0498212520979804</v>
      </c>
      <c r="T128" s="124">
        <f>IF(RES_hhdet_tes!T128=0,"",RES_hhdet_tes!T128/RES_hhdet_fec!T128)</f>
        <v>4.1205791369400355</v>
      </c>
      <c r="U128" s="124">
        <f>IF(RES_hhdet_tes!U128=0,"",RES_hhdet_tes!U128/RES_hhdet_fec!U128)</f>
        <v>4.1810715133647527</v>
      </c>
      <c r="V128" s="124">
        <f>IF(RES_hhdet_tes!V128=0,"",RES_hhdet_tes!V128/RES_hhdet_fec!V128)</f>
        <v>4.2345296727909929</v>
      </c>
      <c r="W128" s="124">
        <f>IF(RES_hhdet_tes!W128=0,"",RES_hhdet_tes!W128/RES_hhdet_fec!W128)</f>
        <v>4.2808973545328994</v>
      </c>
      <c r="X128" s="124">
        <f>IF(RES_hhdet_tes!X128=0,"",RES_hhdet_tes!X128/RES_hhdet_fec!X128)</f>
        <v>4.3119383813458008</v>
      </c>
      <c r="Y128" s="124">
        <f>IF(RES_hhdet_tes!Y128=0,"",RES_hhdet_tes!Y128/RES_hhdet_fec!Y128)</f>
        <v>4.3498328308463945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1.9246046147423326</v>
      </c>
      <c r="C129" s="111">
        <f>IF(RES_hhdet_tes!C129=0,"",RES_hhdet_tes!C129/RES_hhdet_fec!C129)</f>
        <v>1.9896235583374362</v>
      </c>
      <c r="D129" s="111">
        <f>IF(RES_hhdet_tes!D129=0,"",RES_hhdet_tes!D129/RES_hhdet_fec!D129)</f>
        <v>2.0678602920696374</v>
      </c>
      <c r="E129" s="111">
        <f>IF(RES_hhdet_tes!E129=0,"",RES_hhdet_tes!E129/RES_hhdet_fec!E129)</f>
        <v>2.1681472560197328</v>
      </c>
      <c r="F129" s="111">
        <f>IF(RES_hhdet_tes!F129=0,"",RES_hhdet_tes!F129/RES_hhdet_fec!F129)</f>
        <v>2.3088403121112684</v>
      </c>
      <c r="G129" s="111">
        <f>IF(RES_hhdet_tes!G129=0,"",RES_hhdet_tes!G129/RES_hhdet_fec!G129)</f>
        <v>2.4842215111053925</v>
      </c>
      <c r="H129" s="111">
        <f>IF(RES_hhdet_tes!H129=0,"",RES_hhdet_tes!H129/RES_hhdet_fec!H129)</f>
        <v>2.7041279627815249</v>
      </c>
      <c r="I129" s="111">
        <f>IF(RES_hhdet_tes!I129=0,"",RES_hhdet_tes!I129/RES_hhdet_fec!I129)</f>
        <v>2.8229301384778873</v>
      </c>
      <c r="J129" s="111">
        <f>IF(RES_hhdet_tes!J129=0,"",RES_hhdet_tes!J129/RES_hhdet_fec!J129)</f>
        <v>2.8818715771007763</v>
      </c>
      <c r="K129" s="111">
        <f>IF(RES_hhdet_tes!K129=0,"",RES_hhdet_tes!K129/RES_hhdet_fec!K129)</f>
        <v>2.9663713691738218</v>
      </c>
      <c r="L129" s="111">
        <f>IF(RES_hhdet_tes!L129=0,"",RES_hhdet_tes!L129/RES_hhdet_fec!L129)</f>
        <v>3.0594242690506253</v>
      </c>
      <c r="M129" s="111">
        <f>IF(RES_hhdet_tes!M129=0,"",RES_hhdet_tes!M129/RES_hhdet_fec!M129)</f>
        <v>3.1761307995585293</v>
      </c>
      <c r="N129" s="111">
        <f>IF(RES_hhdet_tes!N129=0,"",RES_hhdet_tes!N129/RES_hhdet_fec!N129)</f>
        <v>3.3230828018712057</v>
      </c>
      <c r="O129" s="111">
        <f>IF(RES_hhdet_tes!O129=0,"",RES_hhdet_tes!O129/RES_hhdet_fec!O129)</f>
        <v>3.517552595915546</v>
      </c>
      <c r="P129" s="111">
        <f>IF(RES_hhdet_tes!P129=0,"",RES_hhdet_tes!P129/RES_hhdet_fec!P129)</f>
        <v>3.6957618013009412</v>
      </c>
      <c r="Q129" s="111">
        <f>IF(RES_hhdet_tes!Q129=0,"",RES_hhdet_tes!Q129/RES_hhdet_fec!Q129)</f>
        <v>3.8417600310745965</v>
      </c>
      <c r="R129" s="111">
        <f>IF(RES_hhdet_tes!R129=0,"",RES_hhdet_tes!R129/RES_hhdet_fec!R129)</f>
        <v>3.9553760401298694</v>
      </c>
      <c r="S129" s="111">
        <f>IF(RES_hhdet_tes!S129=0,"",RES_hhdet_tes!S129/RES_hhdet_fec!S129)</f>
        <v>4.0498212520979804</v>
      </c>
      <c r="T129" s="111">
        <f>IF(RES_hhdet_tes!T129=0,"",RES_hhdet_tes!T129/RES_hhdet_fec!T129)</f>
        <v>4.1205791369400355</v>
      </c>
      <c r="U129" s="111">
        <f>IF(RES_hhdet_tes!U129=0,"",RES_hhdet_tes!U129/RES_hhdet_fec!U129)</f>
        <v>4.1810715133647527</v>
      </c>
      <c r="V129" s="111">
        <f>IF(RES_hhdet_tes!V129=0,"",RES_hhdet_tes!V129/RES_hhdet_fec!V129)</f>
        <v>4.2345296727909929</v>
      </c>
      <c r="W129" s="111">
        <f>IF(RES_hhdet_tes!W129=0,"",RES_hhdet_tes!W129/RES_hhdet_fec!W129)</f>
        <v>4.2808973545328994</v>
      </c>
      <c r="X129" s="111">
        <f>IF(RES_hhdet_tes!X129=0,"",RES_hhdet_tes!X129/RES_hhdet_fec!X129)</f>
        <v>4.3119383813458008</v>
      </c>
      <c r="Y129" s="111">
        <f>IF(RES_hhdet_tes!Y129=0,"",RES_hhdet_tes!Y129/RES_hhdet_fec!Y129)</f>
        <v>4.3498328308463945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0.82507478576265258</v>
      </c>
      <c r="C130" s="124">
        <f>IF(RES_hhdet_tes!C130=0,"",RES_hhdet_tes!C130/RES_hhdet_fec!C130)</f>
        <v>0.82911415218434703</v>
      </c>
      <c r="D130" s="124">
        <f>IF(RES_hhdet_tes!D130=0,"",RES_hhdet_tes!D130/RES_hhdet_fec!D130)</f>
        <v>0.83323339438024202</v>
      </c>
      <c r="E130" s="124">
        <f>IF(RES_hhdet_tes!E130=0,"",RES_hhdet_tes!E130/RES_hhdet_fec!E130)</f>
        <v>0.8364445829480639</v>
      </c>
      <c r="F130" s="124">
        <f>IF(RES_hhdet_tes!F130=0,"",RES_hhdet_tes!F130/RES_hhdet_fec!F130)</f>
        <v>0.84188307427792597</v>
      </c>
      <c r="G130" s="124">
        <f>IF(RES_hhdet_tes!G130=0,"",RES_hhdet_tes!G130/RES_hhdet_fec!G130)</f>
        <v>0.84798026870698007</v>
      </c>
      <c r="H130" s="124">
        <f>IF(RES_hhdet_tes!H130=0,"",RES_hhdet_tes!H130/RES_hhdet_fec!H130)</f>
        <v>0.85281262138940417</v>
      </c>
      <c r="I130" s="124">
        <f>IF(RES_hhdet_tes!I130=0,"",RES_hhdet_tes!I130/RES_hhdet_fec!I130)</f>
        <v>0.85550245346656972</v>
      </c>
      <c r="J130" s="124">
        <f>IF(RES_hhdet_tes!J130=0,"",RES_hhdet_tes!J130/RES_hhdet_fec!J130)</f>
        <v>0.86042992370565619</v>
      </c>
      <c r="K130" s="124">
        <f>IF(RES_hhdet_tes!K130=0,"",RES_hhdet_tes!K130/RES_hhdet_fec!K130)</f>
        <v>0.86619673514940276</v>
      </c>
      <c r="L130" s="124">
        <f>IF(RES_hhdet_tes!L130=0,"",RES_hhdet_tes!L130/RES_hhdet_fec!L130)</f>
        <v>0.86984562905218943</v>
      </c>
      <c r="M130" s="124">
        <f>IF(RES_hhdet_tes!M130=0,"",RES_hhdet_tes!M130/RES_hhdet_fec!M130)</f>
        <v>0.87393289477256952</v>
      </c>
      <c r="N130" s="124">
        <f>IF(RES_hhdet_tes!N130=0,"",RES_hhdet_tes!N130/RES_hhdet_fec!N130)</f>
        <v>0.87620145042358943</v>
      </c>
      <c r="O130" s="124">
        <f>IF(RES_hhdet_tes!O130=0,"",RES_hhdet_tes!O130/RES_hhdet_fec!O130)</f>
        <v>0.87986285212808035</v>
      </c>
      <c r="P130" s="124">
        <f>IF(RES_hhdet_tes!P130=0,"",RES_hhdet_tes!P130/RES_hhdet_fec!P130)</f>
        <v>0.89042880532609558</v>
      </c>
      <c r="Q130" s="124">
        <f>IF(RES_hhdet_tes!Q130=0,"",RES_hhdet_tes!Q130/RES_hhdet_fec!Q130)</f>
        <v>0.89563797055011507</v>
      </c>
      <c r="R130" s="124">
        <f>IF(RES_hhdet_tes!R130=0,"",RES_hhdet_tes!R130/RES_hhdet_fec!R130)</f>
        <v>0.89990336599032261</v>
      </c>
      <c r="S130" s="124">
        <f>IF(RES_hhdet_tes!S130=0,"",RES_hhdet_tes!S130/RES_hhdet_fec!S130)</f>
        <v>0.90204987843165907</v>
      </c>
      <c r="T130" s="124">
        <f>IF(RES_hhdet_tes!T130=0,"",RES_hhdet_tes!T130/RES_hhdet_fec!T130)</f>
        <v>0.90849284302568956</v>
      </c>
      <c r="U130" s="124">
        <f>IF(RES_hhdet_tes!U130=0,"",RES_hhdet_tes!U130/RES_hhdet_fec!U130)</f>
        <v>0.91471796439492392</v>
      </c>
      <c r="V130" s="124">
        <f>IF(RES_hhdet_tes!V130=0,"",RES_hhdet_tes!V130/RES_hhdet_fec!V130)</f>
        <v>0.92240383867703257</v>
      </c>
      <c r="W130" s="124">
        <f>IF(RES_hhdet_tes!W130=0,"",RES_hhdet_tes!W130/RES_hhdet_fec!W130)</f>
        <v>0.92559716341342257</v>
      </c>
      <c r="X130" s="124">
        <f>IF(RES_hhdet_tes!X130=0,"",RES_hhdet_tes!X130/RES_hhdet_fec!X130)</f>
        <v>0.92885583132671845</v>
      </c>
      <c r="Y130" s="124">
        <f>IF(RES_hhdet_tes!Y130=0,"",RES_hhdet_tes!Y130/RES_hhdet_fec!Y130)</f>
        <v>0.93562650073298259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0.87252506593331391</v>
      </c>
      <c r="C131" s="111">
        <f>IF(RES_hhdet_tes!C131=0,"",RES_hhdet_tes!C131/RES_hhdet_fec!C131)</f>
        <v>0.87417375936242236</v>
      </c>
      <c r="D131" s="111">
        <f>IF(RES_hhdet_tes!D131=0,"",RES_hhdet_tes!D131/RES_hhdet_fec!D131)</f>
        <v>0.87572633475832684</v>
      </c>
      <c r="E131" s="111">
        <f>IF(RES_hhdet_tes!E131=0,"",RES_hhdet_tes!E131/RES_hhdet_fec!E131)</f>
        <v>0.87724487884629543</v>
      </c>
      <c r="F131" s="111">
        <f>IF(RES_hhdet_tes!F131=0,"",RES_hhdet_tes!F131/RES_hhdet_fec!F131)</f>
        <v>0.87999449166726207</v>
      </c>
      <c r="G131" s="111">
        <f>IF(RES_hhdet_tes!G131=0,"",RES_hhdet_tes!G131/RES_hhdet_fec!G131)</f>
        <v>0.88251408888721183</v>
      </c>
      <c r="H131" s="111">
        <f>IF(RES_hhdet_tes!H131=0,"",RES_hhdet_tes!H131/RES_hhdet_fec!H131)</f>
        <v>0.88468549337877445</v>
      </c>
      <c r="I131" s="111">
        <f>IF(RES_hhdet_tes!I131=0,"",RES_hhdet_tes!I131/RES_hhdet_fec!I131)</f>
        <v>0.88758078062995494</v>
      </c>
      <c r="J131" s="111">
        <f>IF(RES_hhdet_tes!J131=0,"",RES_hhdet_tes!J131/RES_hhdet_fec!J131)</f>
        <v>0.8913378688015543</v>
      </c>
      <c r="K131" s="111">
        <f>IF(RES_hhdet_tes!K131=0,"",RES_hhdet_tes!K131/RES_hhdet_fec!K131)</f>
        <v>0.89567475804949692</v>
      </c>
      <c r="L131" s="111">
        <f>IF(RES_hhdet_tes!L131=0,"",RES_hhdet_tes!L131/RES_hhdet_fec!L131)</f>
        <v>0.89988896291703391</v>
      </c>
      <c r="M131" s="111">
        <f>IF(RES_hhdet_tes!M131=0,"",RES_hhdet_tes!M131/RES_hhdet_fec!M131)</f>
        <v>0.90470437875873422</v>
      </c>
      <c r="N131" s="111">
        <f>IF(RES_hhdet_tes!N131=0,"",RES_hhdet_tes!N131/RES_hhdet_fec!N131)</f>
        <v>0.91036634586521203</v>
      </c>
      <c r="O131" s="111">
        <f>IF(RES_hhdet_tes!O131=0,"",RES_hhdet_tes!O131/RES_hhdet_fec!O131)</f>
        <v>0.91502447597079672</v>
      </c>
      <c r="P131" s="111">
        <f>IF(RES_hhdet_tes!P131=0,"",RES_hhdet_tes!P131/RES_hhdet_fec!P131)</f>
        <v>0.91566532229997954</v>
      </c>
      <c r="Q131" s="111">
        <f>IF(RES_hhdet_tes!Q131=0,"",RES_hhdet_tes!Q131/RES_hhdet_fec!Q131)</f>
        <v>0.91717701243976679</v>
      </c>
      <c r="R131" s="111">
        <f>IF(RES_hhdet_tes!R131=0,"",RES_hhdet_tes!R131/RES_hhdet_fec!R131)</f>
        <v>0.9191803570656355</v>
      </c>
      <c r="S131" s="111">
        <f>IF(RES_hhdet_tes!S131=0,"",RES_hhdet_tes!S131/RES_hhdet_fec!S131)</f>
        <v>0.92176436100235404</v>
      </c>
      <c r="T131" s="111">
        <f>IF(RES_hhdet_tes!T131=0,"",RES_hhdet_tes!T131/RES_hhdet_fec!T131)</f>
        <v>0.92467885246048376</v>
      </c>
      <c r="U131" s="111">
        <f>IF(RES_hhdet_tes!U131=0,"",RES_hhdet_tes!U131/RES_hhdet_fec!U131)</f>
        <v>0.92770277125366651</v>
      </c>
      <c r="V131" s="111">
        <f>IF(RES_hhdet_tes!V131=0,"",RES_hhdet_tes!V131/RES_hhdet_fec!V131)</f>
        <v>0.93118514977794586</v>
      </c>
      <c r="W131" s="111">
        <f>IF(RES_hhdet_tes!W131=0,"",RES_hhdet_tes!W131/RES_hhdet_fec!W131)</f>
        <v>0.93531168846053392</v>
      </c>
      <c r="X131" s="111">
        <f>IF(RES_hhdet_tes!X131=0,"",RES_hhdet_tes!X131/RES_hhdet_fec!X131)</f>
        <v>0.93819190731596713</v>
      </c>
      <c r="Y131" s="111">
        <f>IF(RES_hhdet_tes!Y131=0,"",RES_hhdet_tes!Y131/RES_hhdet_fec!Y131)</f>
        <v>0.94140083489045301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0.9400391627290613</v>
      </c>
      <c r="C132" s="111">
        <f>IF(RES_hhdet_tes!C132=0,"",RES_hhdet_tes!C132/RES_hhdet_fec!C132)</f>
        <v>0.94606051947408565</v>
      </c>
      <c r="D132" s="111">
        <f>IF(RES_hhdet_tes!D132=0,"",RES_hhdet_tes!D132/RES_hhdet_fec!D132)</f>
        <v>0.9470509514318789</v>
      </c>
      <c r="E132" s="111">
        <f>IF(RES_hhdet_tes!E132=0,"",RES_hhdet_tes!E132/RES_hhdet_fec!E132)</f>
        <v>0.94925935607987177</v>
      </c>
      <c r="F132" s="111">
        <f>IF(RES_hhdet_tes!F132=0,"",RES_hhdet_tes!F132/RES_hhdet_fec!F132)</f>
        <v>0.94766766719972595</v>
      </c>
      <c r="G132" s="111">
        <f>IF(RES_hhdet_tes!G132=0,"",RES_hhdet_tes!G132/RES_hhdet_fec!G132)</f>
        <v>0.95015726545575319</v>
      </c>
      <c r="H132" s="111">
        <f>IF(RES_hhdet_tes!H132=0,"",RES_hhdet_tes!H132/RES_hhdet_fec!H132)</f>
        <v>0.95162902976129315</v>
      </c>
      <c r="I132" s="111">
        <f>IF(RES_hhdet_tes!I132=0,"",RES_hhdet_tes!I132/RES_hhdet_fec!I132)</f>
        <v>0.9477050952919287</v>
      </c>
      <c r="J132" s="111">
        <f>IF(RES_hhdet_tes!J132=0,"",RES_hhdet_tes!J132/RES_hhdet_fec!J132)</f>
        <v>0.95377343457291874</v>
      </c>
      <c r="K132" s="111">
        <f>IF(RES_hhdet_tes!K132=0,"",RES_hhdet_tes!K132/RES_hhdet_fec!K132)</f>
        <v>0.95474132267807499</v>
      </c>
      <c r="L132" s="111">
        <f>IF(RES_hhdet_tes!L132=0,"",RES_hhdet_tes!L132/RES_hhdet_fec!L132)</f>
        <v>0.95583918517061739</v>
      </c>
      <c r="M132" s="111">
        <f>IF(RES_hhdet_tes!M132=0,"",RES_hhdet_tes!M132/RES_hhdet_fec!M132)</f>
        <v>0.95542790622867813</v>
      </c>
      <c r="N132" s="111">
        <f>IF(RES_hhdet_tes!N132=0,"",RES_hhdet_tes!N132/RES_hhdet_fec!N132)</f>
        <v>0.95620236325819929</v>
      </c>
      <c r="O132" s="111">
        <f>IF(RES_hhdet_tes!O132=0,"",RES_hhdet_tes!O132/RES_hhdet_fec!O132)</f>
        <v>0.95643068022409938</v>
      </c>
      <c r="P132" s="111">
        <f>IF(RES_hhdet_tes!P132=0,"",RES_hhdet_tes!P132/RES_hhdet_fec!P132)</f>
        <v>0.96288340551748342</v>
      </c>
      <c r="Q132" s="111">
        <f>IF(RES_hhdet_tes!Q132=0,"",RES_hhdet_tes!Q132/RES_hhdet_fec!Q132)</f>
        <v>0.96423732570340215</v>
      </c>
      <c r="R132" s="111">
        <f>IF(RES_hhdet_tes!R132=0,"",RES_hhdet_tes!R132/RES_hhdet_fec!R132)</f>
        <v>0.96503614367716584</v>
      </c>
      <c r="S132" s="111">
        <f>IF(RES_hhdet_tes!S132=0,"",RES_hhdet_tes!S132/RES_hhdet_fec!S132)</f>
        <v>0.96385918504236323</v>
      </c>
      <c r="T132" s="111">
        <f>IF(RES_hhdet_tes!T132=0,"",RES_hhdet_tes!T132/RES_hhdet_fec!T132)</f>
        <v>0.9673638723619048</v>
      </c>
      <c r="U132" s="111">
        <f>IF(RES_hhdet_tes!U132=0,"",RES_hhdet_tes!U132/RES_hhdet_fec!U132)</f>
        <v>0.969147276435677</v>
      </c>
      <c r="V132" s="111">
        <f>IF(RES_hhdet_tes!V132=0,"",RES_hhdet_tes!V132/RES_hhdet_fec!V132)</f>
        <v>0.9724761380517325</v>
      </c>
      <c r="W132" s="111">
        <f>IF(RES_hhdet_tes!W132=0,"",RES_hhdet_tes!W132/RES_hhdet_fec!W132)</f>
        <v>0.9711910015977272</v>
      </c>
      <c r="X132" s="111">
        <f>IF(RES_hhdet_tes!X132=0,"",RES_hhdet_tes!X132/RES_hhdet_fec!X132)</f>
        <v>0.97318563761927801</v>
      </c>
      <c r="Y132" s="111">
        <f>IF(RES_hhdet_tes!Y132=0,"",RES_hhdet_tes!Y132/RES_hhdet_fec!Y132)</f>
        <v>0.97674930775546709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0.8725250659333138</v>
      </c>
      <c r="C133" s="112">
        <f>IF(RES_hhdet_tes!C133=0,"",RES_hhdet_tes!C133/RES_hhdet_fec!C133)</f>
        <v>0.87923421943531643</v>
      </c>
      <c r="D133" s="112">
        <f>IF(RES_hhdet_tes!D133=0,"",RES_hhdet_tes!D133/RES_hhdet_fec!D133)</f>
        <v>0.88431218916098686</v>
      </c>
      <c r="E133" s="112">
        <f>IF(RES_hhdet_tes!E133=0,"",RES_hhdet_tes!E133/RES_hhdet_fec!E133)</f>
        <v>0.8885997236265557</v>
      </c>
      <c r="F133" s="112">
        <f>IF(RES_hhdet_tes!F133=0,"",RES_hhdet_tes!F133/RES_hhdet_fec!F133)</f>
        <v>0.89197126612742961</v>
      </c>
      <c r="G133" s="112">
        <f>IF(RES_hhdet_tes!G133=0,"",RES_hhdet_tes!G133/RES_hhdet_fec!G133)</f>
        <v>0.89534295517530538</v>
      </c>
      <c r="H133" s="112">
        <f>IF(RES_hhdet_tes!H133=0,"",RES_hhdet_tes!H133/RES_hhdet_fec!H133)</f>
        <v>0.89729179233424261</v>
      </c>
      <c r="I133" s="112">
        <f>IF(RES_hhdet_tes!I133=0,"",RES_hhdet_tes!I133/RES_hhdet_fec!I133)</f>
        <v>0.89956309135437917</v>
      </c>
      <c r="J133" s="112">
        <f>IF(RES_hhdet_tes!J133=0,"",RES_hhdet_tes!J133/RES_hhdet_fec!J133)</f>
        <v>0.90181171514823077</v>
      </c>
      <c r="K133" s="112">
        <f>IF(RES_hhdet_tes!K133=0,"",RES_hhdet_tes!K133/RES_hhdet_fec!K133)</f>
        <v>0.90493583868328853</v>
      </c>
      <c r="L133" s="112">
        <f>IF(RES_hhdet_tes!L133=0,"",RES_hhdet_tes!L133/RES_hhdet_fec!L133)</f>
        <v>0.9065412165985498</v>
      </c>
      <c r="M133" s="112">
        <f>IF(RES_hhdet_tes!M133=0,"",RES_hhdet_tes!M133/RES_hhdet_fec!M133)</f>
        <v>0.90897675320497884</v>
      </c>
      <c r="N133" s="112">
        <f>IF(RES_hhdet_tes!N133=0,"",RES_hhdet_tes!N133/RES_hhdet_fec!N133)</f>
        <v>0.91076481132430442</v>
      </c>
      <c r="O133" s="112">
        <f>IF(RES_hhdet_tes!O133=0,"",RES_hhdet_tes!O133/RES_hhdet_fec!O133)</f>
        <v>0.91455878342474528</v>
      </c>
      <c r="P133" s="112">
        <f>IF(RES_hhdet_tes!P133=0,"",RES_hhdet_tes!P133/RES_hhdet_fec!P133)</f>
        <v>0.91863351943630189</v>
      </c>
      <c r="Q133" s="112">
        <f>IF(RES_hhdet_tes!Q133=0,"",RES_hhdet_tes!Q133/RES_hhdet_fec!Q133)</f>
        <v>0.92076277381959448</v>
      </c>
      <c r="R133" s="112">
        <f>IF(RES_hhdet_tes!R133=0,"",RES_hhdet_tes!R133/RES_hhdet_fec!R133)</f>
        <v>0.92372106272546384</v>
      </c>
      <c r="S133" s="112">
        <f>IF(RES_hhdet_tes!S133=0,"",RES_hhdet_tes!S133/RES_hhdet_fec!S133)</f>
        <v>0.92562829648164147</v>
      </c>
      <c r="T133" s="112">
        <f>IF(RES_hhdet_tes!T133=0,"",RES_hhdet_tes!T133/RES_hhdet_fec!T133)</f>
        <v>0.92638333642500359</v>
      </c>
      <c r="U133" s="112">
        <f>IF(RES_hhdet_tes!U133=0,"",RES_hhdet_tes!U133/RES_hhdet_fec!U133)</f>
        <v>0.93144494095413899</v>
      </c>
      <c r="V133" s="112">
        <f>IF(RES_hhdet_tes!V133=0,"",RES_hhdet_tes!V133/RES_hhdet_fec!V133)</f>
        <v>0.93391972860622796</v>
      </c>
      <c r="W133" s="112">
        <f>IF(RES_hhdet_tes!W133=0,"",RES_hhdet_tes!W133/RES_hhdet_fec!W133)</f>
        <v>0.93870390751749877</v>
      </c>
      <c r="X133" s="112">
        <f>IF(RES_hhdet_tes!X133=0,"",RES_hhdet_tes!X133/RES_hhdet_fec!X133)</f>
        <v>0.93970522225632658</v>
      </c>
      <c r="Y133" s="112">
        <f>IF(RES_hhdet_tes!Y133=0,"",RES_hhdet_tes!Y133/RES_hhdet_fec!Y133)</f>
        <v>0.94104309527408092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0.75675009777383051</v>
      </c>
      <c r="C135" s="112">
        <f>IF(RES_hhdet_tes!C135=0,"",RES_hhdet_tes!C135/RES_hhdet_fec!C135)</f>
        <v>0.75932358659476695</v>
      </c>
      <c r="D135" s="112">
        <f>IF(RES_hhdet_tes!D135=0,"",RES_hhdet_tes!D135/RES_hhdet_fec!D135)</f>
        <v>0.76217528095963016</v>
      </c>
      <c r="E135" s="112">
        <f>IF(RES_hhdet_tes!E135=0,"",RES_hhdet_tes!E135/RES_hhdet_fec!E135)</f>
        <v>0.7646897156900424</v>
      </c>
      <c r="F135" s="112">
        <f>IF(RES_hhdet_tes!F135=0,"",RES_hhdet_tes!F135/RES_hhdet_fec!F135)</f>
        <v>0.769579008208644</v>
      </c>
      <c r="G135" s="112">
        <f>IF(RES_hhdet_tes!G135=0,"",RES_hhdet_tes!G135/RES_hhdet_fec!G135)</f>
        <v>0.77432205341346438</v>
      </c>
      <c r="H135" s="112">
        <f>IF(RES_hhdet_tes!H135=0,"",RES_hhdet_tes!H135/RES_hhdet_fec!H135)</f>
        <v>0.77995696181714513</v>
      </c>
      <c r="I135" s="112">
        <f>IF(RES_hhdet_tes!I135=0,"",RES_hhdet_tes!I135/RES_hhdet_fec!I135)</f>
        <v>0.78288408856187519</v>
      </c>
      <c r="J135" s="112">
        <f>IF(RES_hhdet_tes!J135=0,"",RES_hhdet_tes!J135/RES_hhdet_fec!J135)</f>
        <v>0.78339924107004488</v>
      </c>
      <c r="K135" s="112">
        <f>IF(RES_hhdet_tes!K135=0,"",RES_hhdet_tes!K135/RES_hhdet_fec!K135)</f>
        <v>0.78429948869723798</v>
      </c>
      <c r="L135" s="112">
        <f>IF(RES_hhdet_tes!L135=0,"",RES_hhdet_tes!L135/RES_hhdet_fec!L135)</f>
        <v>0.78583877293005333</v>
      </c>
      <c r="M135" s="112">
        <f>IF(RES_hhdet_tes!M135=0,"",RES_hhdet_tes!M135/RES_hhdet_fec!M135)</f>
        <v>0.78734554182256788</v>
      </c>
      <c r="N135" s="112">
        <f>IF(RES_hhdet_tes!N135=0,"",RES_hhdet_tes!N135/RES_hhdet_fec!N135)</f>
        <v>0.79182704316646424</v>
      </c>
      <c r="O135" s="112">
        <f>IF(RES_hhdet_tes!O135=0,"",RES_hhdet_tes!O135/RES_hhdet_fec!O135)</f>
        <v>0.7956790387213315</v>
      </c>
      <c r="P135" s="112">
        <f>IF(RES_hhdet_tes!P135=0,"",RES_hhdet_tes!P135/RES_hhdet_fec!P135)</f>
        <v>0.79862786660589813</v>
      </c>
      <c r="Q135" s="112">
        <f>IF(RES_hhdet_tes!Q135=0,"",RES_hhdet_tes!Q135/RES_hhdet_fec!Q135)</f>
        <v>0.80251436056286174</v>
      </c>
      <c r="R135" s="112">
        <f>IF(RES_hhdet_tes!R135=0,"",RES_hhdet_tes!R135/RES_hhdet_fec!R135)</f>
        <v>0.80727894519811993</v>
      </c>
      <c r="S135" s="112">
        <f>IF(RES_hhdet_tes!S135=0,"",RES_hhdet_tes!S135/RES_hhdet_fec!S135)</f>
        <v>0.8156055690780768</v>
      </c>
      <c r="T135" s="112">
        <f>IF(RES_hhdet_tes!T135=0,"",RES_hhdet_tes!T135/RES_hhdet_fec!T135)</f>
        <v>0.82406735887432692</v>
      </c>
      <c r="U135" s="112">
        <f>IF(RES_hhdet_tes!U135=0,"",RES_hhdet_tes!U135/RES_hhdet_fec!U135)</f>
        <v>0.83374086052180485</v>
      </c>
      <c r="V135" s="112">
        <f>IF(RES_hhdet_tes!V135=0,"",RES_hhdet_tes!V135/RES_hhdet_fec!V135)</f>
        <v>0.85033660090814567</v>
      </c>
      <c r="W135" s="112">
        <f>IF(RES_hhdet_tes!W135=0,"",RES_hhdet_tes!W135/RES_hhdet_fec!W135)</f>
        <v>0.8556510324319142</v>
      </c>
      <c r="X135" s="112">
        <f>IF(RES_hhdet_tes!X135=0,"",RES_hhdet_tes!X135/RES_hhdet_fec!X135)</f>
        <v>0.86718943534560922</v>
      </c>
      <c r="Y135" s="112">
        <f>IF(RES_hhdet_tes!Y135=0,"",RES_hhdet_tes!Y135/RES_hhdet_fec!Y135)</f>
        <v>0.88100118829695262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0.87688307829013146</v>
      </c>
      <c r="C136" s="113">
        <f>IF(RES_hhdet_tes!C136=0,"",RES_hhdet_tes!C136/RES_hhdet_fec!C136)</f>
        <v>0.88584223888006353</v>
      </c>
      <c r="D136" s="113">
        <f>IF(RES_hhdet_tes!D136=0,"",RES_hhdet_tes!D136/RES_hhdet_fec!D136)</f>
        <v>0.88550120113481368</v>
      </c>
      <c r="E136" s="113">
        <f>IF(RES_hhdet_tes!E136=0,"",RES_hhdet_tes!E136/RES_hhdet_fec!E136)</f>
        <v>0.88851544048900288</v>
      </c>
      <c r="F136" s="113">
        <f>IF(RES_hhdet_tes!F136=0,"",RES_hhdet_tes!F136/RES_hhdet_fec!F136)</f>
        <v>0.88356320942321276</v>
      </c>
      <c r="G136" s="113">
        <f>IF(RES_hhdet_tes!G136=0,"",RES_hhdet_tes!G136/RES_hhdet_fec!G136)</f>
        <v>0.88722061844799605</v>
      </c>
      <c r="H136" s="113">
        <f>IF(RES_hhdet_tes!H136=0,"",RES_hhdet_tes!H136/RES_hhdet_fec!H136)</f>
        <v>0.88989686811479951</v>
      </c>
      <c r="I136" s="113">
        <f>IF(RES_hhdet_tes!I136=0,"",RES_hhdet_tes!I136/RES_hhdet_fec!I136)</f>
        <v>0.87961815748765282</v>
      </c>
      <c r="J136" s="113">
        <f>IF(RES_hhdet_tes!J136=0,"",RES_hhdet_tes!J136/RES_hhdet_fec!J136)</f>
        <v>0.89088172861759451</v>
      </c>
      <c r="K136" s="113">
        <f>IF(RES_hhdet_tes!K136=0,"",RES_hhdet_tes!K136/RES_hhdet_fec!K136)</f>
        <v>0.89044474735737289</v>
      </c>
      <c r="L136" s="113">
        <f>IF(RES_hhdet_tes!L136=0,"",RES_hhdet_tes!L136/RES_hhdet_fec!L136)</f>
        <v>0.89191529495400912</v>
      </c>
      <c r="M136" s="113">
        <f>IF(RES_hhdet_tes!M136=0,"",RES_hhdet_tes!M136/RES_hhdet_fec!M136)</f>
        <v>0.88898871957301517</v>
      </c>
      <c r="N136" s="113">
        <f>IF(RES_hhdet_tes!N136=0,"",RES_hhdet_tes!N136/RES_hhdet_fec!N136)</f>
        <v>0.89066213577612563</v>
      </c>
      <c r="O136" s="113">
        <f>IF(RES_hhdet_tes!O136=0,"",RES_hhdet_tes!O136/RES_hhdet_fec!O136)</f>
        <v>0.88918179897205052</v>
      </c>
      <c r="P136" s="113">
        <f>IF(RES_hhdet_tes!P136=0,"",RES_hhdet_tes!P136/RES_hhdet_fec!P136)</f>
        <v>0.90493830508658746</v>
      </c>
      <c r="Q136" s="113">
        <f>IF(RES_hhdet_tes!Q136=0,"",RES_hhdet_tes!Q136/RES_hhdet_fec!Q136)</f>
        <v>0.90937112934103037</v>
      </c>
      <c r="R136" s="113">
        <f>IF(RES_hhdet_tes!R136=0,"",RES_hhdet_tes!R136/RES_hhdet_fec!R136)</f>
        <v>0.91117951175891987</v>
      </c>
      <c r="S136" s="113">
        <f>IF(RES_hhdet_tes!S136=0,"",RES_hhdet_tes!S136/RES_hhdet_fec!S136)</f>
        <v>0.90918860966588311</v>
      </c>
      <c r="T136" s="113">
        <f>IF(RES_hhdet_tes!T136=0,"",RES_hhdet_tes!T136/RES_hhdet_fec!T136)</f>
        <v>0.918722015060915</v>
      </c>
      <c r="U136" s="113">
        <f>IF(RES_hhdet_tes!U136=0,"",RES_hhdet_tes!U136/RES_hhdet_fec!U136)</f>
        <v>0.92208075533534661</v>
      </c>
      <c r="V136" s="113">
        <f>IF(RES_hhdet_tes!V136=0,"",RES_hhdet_tes!V136/RES_hhdet_fec!V136)</f>
        <v>0.93196463848557265</v>
      </c>
      <c r="W136" s="113">
        <f>IF(RES_hhdet_tes!W136=0,"",RES_hhdet_tes!W136/RES_hhdet_fec!W136)</f>
        <v>0.92871176427070568</v>
      </c>
      <c r="X136" s="113">
        <f>IF(RES_hhdet_tes!X136=0,"",RES_hhdet_tes!X136/RES_hhdet_fec!X136)</f>
        <v>0.93755602276154737</v>
      </c>
      <c r="Y136" s="113">
        <f>IF(RES_hhdet_tes!Y136=0,"",RES_hhdet_tes!Y136/RES_hhdet_fec!Y136)</f>
        <v>0.94960594621377403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0.75675009777383051</v>
      </c>
      <c r="C137" s="111">
        <f>IF(RES_hhdet_tes!C137=0,"",RES_hhdet_tes!C137/RES_hhdet_fec!C137)</f>
        <v>0.76291584282100966</v>
      </c>
      <c r="D137" s="111">
        <f>IF(RES_hhdet_tes!D137=0,"",RES_hhdet_tes!D137/RES_hhdet_fec!D137)</f>
        <v>0.76766391175628157</v>
      </c>
      <c r="E137" s="111">
        <f>IF(RES_hhdet_tes!E137=0,"",RES_hhdet_tes!E137/RES_hhdet_fec!E137)</f>
        <v>0.77278543714718673</v>
      </c>
      <c r="F137" s="111">
        <f>IF(RES_hhdet_tes!F137=0,"",RES_hhdet_tes!F137/RES_hhdet_fec!F137)</f>
        <v>0.77572222306675465</v>
      </c>
      <c r="G137" s="111">
        <f>IF(RES_hhdet_tes!G137=0,"",RES_hhdet_tes!G137/RES_hhdet_fec!G137)</f>
        <v>0.77899189473650265</v>
      </c>
      <c r="H137" s="111">
        <f>IF(RES_hhdet_tes!H137=0,"",RES_hhdet_tes!H137/RES_hhdet_fec!H137)</f>
        <v>0.78185496017800615</v>
      </c>
      <c r="I137" s="111">
        <f>IF(RES_hhdet_tes!I137=0,"",RES_hhdet_tes!I137/RES_hhdet_fec!I137)</f>
        <v>0.78335770241356917</v>
      </c>
      <c r="J137" s="111">
        <f>IF(RES_hhdet_tes!J137=0,"",RES_hhdet_tes!J137/RES_hhdet_fec!J137)</f>
        <v>0.78397671551526704</v>
      </c>
      <c r="K137" s="111">
        <f>IF(RES_hhdet_tes!K137=0,"",RES_hhdet_tes!K137/RES_hhdet_fec!K137)</f>
        <v>0.78563467389310104</v>
      </c>
      <c r="L137" s="111">
        <f>IF(RES_hhdet_tes!L137=0,"",RES_hhdet_tes!L137/RES_hhdet_fec!L137)</f>
        <v>0.78678374311377497</v>
      </c>
      <c r="M137" s="111">
        <f>IF(RES_hhdet_tes!M137=0,"",RES_hhdet_tes!M137/RES_hhdet_fec!M137)</f>
        <v>0.78916869022084368</v>
      </c>
      <c r="N137" s="111">
        <f>IF(RES_hhdet_tes!N137=0,"",RES_hhdet_tes!N137/RES_hhdet_fec!N137)</f>
        <v>0.79244097774001676</v>
      </c>
      <c r="O137" s="111">
        <f>IF(RES_hhdet_tes!O137=0,"",RES_hhdet_tes!O137/RES_hhdet_fec!O137)</f>
        <v>0.79716192888211745</v>
      </c>
      <c r="P137" s="111">
        <f>IF(RES_hhdet_tes!P137=0,"",RES_hhdet_tes!P137/RES_hhdet_fec!P137)</f>
        <v>0.80402820057343061</v>
      </c>
      <c r="Q137" s="111">
        <f>IF(RES_hhdet_tes!Q137=0,"",RES_hhdet_tes!Q137/RES_hhdet_fec!Q137)</f>
        <v>0.81185290604004456</v>
      </c>
      <c r="R137" s="111">
        <f>IF(RES_hhdet_tes!R137=0,"",RES_hhdet_tes!R137/RES_hhdet_fec!R137)</f>
        <v>0.8175880023487756</v>
      </c>
      <c r="S137" s="111">
        <f>IF(RES_hhdet_tes!S137=0,"",RES_hhdet_tes!S137/RES_hhdet_fec!S137)</f>
        <v>0.82356584899769769</v>
      </c>
      <c r="T137" s="111">
        <f>IF(RES_hhdet_tes!T137=0,"",RES_hhdet_tes!T137/RES_hhdet_fec!T137)</f>
        <v>0.82830279975824861</v>
      </c>
      <c r="U137" s="111">
        <f>IF(RES_hhdet_tes!U137=0,"",RES_hhdet_tes!U137/RES_hhdet_fec!U137)</f>
        <v>0.83584321023383346</v>
      </c>
      <c r="V137" s="111">
        <f>IF(RES_hhdet_tes!V137=0,"",RES_hhdet_tes!V137/RES_hhdet_fec!V137)</f>
        <v>0.84344290144922007</v>
      </c>
      <c r="W137" s="111">
        <f>IF(RES_hhdet_tes!W137=0,"",RES_hhdet_tes!W137/RES_hhdet_fec!W137)</f>
        <v>0.85277058919548088</v>
      </c>
      <c r="X137" s="111">
        <f>IF(RES_hhdet_tes!X137=0,"",RES_hhdet_tes!X137/RES_hhdet_fec!X137)</f>
        <v>0.86293797426586094</v>
      </c>
      <c r="Y137" s="111">
        <f>IF(RES_hhdet_tes!Y137=0,"",RES_hhdet_tes!Y137/RES_hhdet_fec!Y137)</f>
        <v>0.87517079430292988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0.76093267485700844</v>
      </c>
      <c r="C139" s="124">
        <f>IF(RES_hhdet_tes!C139=0,"",RES_hhdet_tes!C139/RES_hhdet_fec!C139)</f>
        <v>0.76274944486173724</v>
      </c>
      <c r="D139" s="124">
        <f>IF(RES_hhdet_tes!D139=0,"",RES_hhdet_tes!D139/RES_hhdet_fec!D139)</f>
        <v>0.76471214587904934</v>
      </c>
      <c r="E139" s="124">
        <f>IF(RES_hhdet_tes!E139=0,"",RES_hhdet_tes!E139/RES_hhdet_fec!E139)</f>
        <v>0.76688637484563038</v>
      </c>
      <c r="F139" s="124">
        <f>IF(RES_hhdet_tes!F139=0,"",RES_hhdet_tes!F139/RES_hhdet_fec!F139)</f>
        <v>0.76974993910349643</v>
      </c>
      <c r="G139" s="124">
        <f>IF(RES_hhdet_tes!G139=0,"",RES_hhdet_tes!G139/RES_hhdet_fec!G139)</f>
        <v>0.77278255120901984</v>
      </c>
      <c r="H139" s="124">
        <f>IF(RES_hhdet_tes!H139=0,"",RES_hhdet_tes!H139/RES_hhdet_fec!H139)</f>
        <v>0.77612835845697148</v>
      </c>
      <c r="I139" s="124">
        <f>IF(RES_hhdet_tes!I139=0,"",RES_hhdet_tes!I139/RES_hhdet_fec!I139)</f>
        <v>0.77794815990611521</v>
      </c>
      <c r="J139" s="124">
        <f>IF(RES_hhdet_tes!J139=0,"",RES_hhdet_tes!J139/RES_hhdet_fec!J139)</f>
        <v>0.77868160690990984</v>
      </c>
      <c r="K139" s="124">
        <f>IF(RES_hhdet_tes!K139=0,"",RES_hhdet_tes!K139/RES_hhdet_fec!K139)</f>
        <v>0.78004326843992622</v>
      </c>
      <c r="L139" s="124">
        <f>IF(RES_hhdet_tes!L139=0,"",RES_hhdet_tes!L139/RES_hhdet_fec!L139)</f>
        <v>0.78143745311709512</v>
      </c>
      <c r="M139" s="124">
        <f>IF(RES_hhdet_tes!M139=0,"",RES_hhdet_tes!M139/RES_hhdet_fec!M139)</f>
        <v>0.78327430020765731</v>
      </c>
      <c r="N139" s="124">
        <f>IF(RES_hhdet_tes!N139=0,"",RES_hhdet_tes!N139/RES_hhdet_fec!N139)</f>
        <v>0.78596145528388595</v>
      </c>
      <c r="O139" s="124">
        <f>IF(RES_hhdet_tes!O139=0,"",RES_hhdet_tes!O139/RES_hhdet_fec!O139)</f>
        <v>0.78905379865507352</v>
      </c>
      <c r="P139" s="124">
        <f>IF(RES_hhdet_tes!P139=0,"",RES_hhdet_tes!P139/RES_hhdet_fec!P139)</f>
        <v>0.79181364923705466</v>
      </c>
      <c r="Q139" s="124">
        <f>IF(RES_hhdet_tes!Q139=0,"",RES_hhdet_tes!Q139/RES_hhdet_fec!Q139)</f>
        <v>0.79613868072945482</v>
      </c>
      <c r="R139" s="124">
        <f>IF(RES_hhdet_tes!R139=0,"",RES_hhdet_tes!R139/RES_hhdet_fec!R139)</f>
        <v>0.80106651595092893</v>
      </c>
      <c r="S139" s="124">
        <f>IF(RES_hhdet_tes!S139=0,"",RES_hhdet_tes!S139/RES_hhdet_fec!S139)</f>
        <v>0.80784623405435452</v>
      </c>
      <c r="T139" s="124">
        <f>IF(RES_hhdet_tes!T139=0,"",RES_hhdet_tes!T139/RES_hhdet_fec!T139)</f>
        <v>0.8146672838105683</v>
      </c>
      <c r="U139" s="124">
        <f>IF(RES_hhdet_tes!U139=0,"",RES_hhdet_tes!U139/RES_hhdet_fec!U139)</f>
        <v>0.82521443765341951</v>
      </c>
      <c r="V139" s="124">
        <f>IF(RES_hhdet_tes!V139=0,"",RES_hhdet_tes!V139/RES_hhdet_fec!V139)</f>
        <v>0.83764701528551677</v>
      </c>
      <c r="W139" s="124">
        <f>IF(RES_hhdet_tes!W139=0,"",RES_hhdet_tes!W139/RES_hhdet_fec!W139)</f>
        <v>0.8504486457739282</v>
      </c>
      <c r="X139" s="124">
        <f>IF(RES_hhdet_tes!X139=0,"",RES_hhdet_tes!X139/RES_hhdet_fec!X139)</f>
        <v>0.86205117245476404</v>
      </c>
      <c r="Y139" s="124">
        <f>IF(RES_hhdet_tes!Y139=0,"",RES_hhdet_tes!Y139/RES_hhdet_fec!Y139)</f>
        <v>0.87520972219461168</v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0.76093267485700844</v>
      </c>
      <c r="C141" s="45">
        <f>IF(RES_hhdet_tes!C141=0,"",RES_hhdet_tes!C141/RES_hhdet_fec!C141)</f>
        <v>0.76274944486173724</v>
      </c>
      <c r="D141" s="45">
        <f>IF(RES_hhdet_tes!D141=0,"",RES_hhdet_tes!D141/RES_hhdet_fec!D141)</f>
        <v>0.76471214587904934</v>
      </c>
      <c r="E141" s="45">
        <f>IF(RES_hhdet_tes!E141=0,"",RES_hhdet_tes!E141/RES_hhdet_fec!E141)</f>
        <v>0.76688637484563038</v>
      </c>
      <c r="F141" s="45">
        <f>IF(RES_hhdet_tes!F141=0,"",RES_hhdet_tes!F141/RES_hhdet_fec!F141)</f>
        <v>0.76974993910349643</v>
      </c>
      <c r="G141" s="45">
        <f>IF(RES_hhdet_tes!G141=0,"",RES_hhdet_tes!G141/RES_hhdet_fec!G141)</f>
        <v>0.77278255120901984</v>
      </c>
      <c r="H141" s="45">
        <f>IF(RES_hhdet_tes!H141=0,"",RES_hhdet_tes!H141/RES_hhdet_fec!H141)</f>
        <v>0.77612835845697148</v>
      </c>
      <c r="I141" s="45">
        <f>IF(RES_hhdet_tes!I141=0,"",RES_hhdet_tes!I141/RES_hhdet_fec!I141)</f>
        <v>0.77794815990611521</v>
      </c>
      <c r="J141" s="45">
        <f>IF(RES_hhdet_tes!J141=0,"",RES_hhdet_tes!J141/RES_hhdet_fec!J141)</f>
        <v>0.77868160690990984</v>
      </c>
      <c r="K141" s="45">
        <f>IF(RES_hhdet_tes!K141=0,"",RES_hhdet_tes!K141/RES_hhdet_fec!K141)</f>
        <v>0.78004326843992622</v>
      </c>
      <c r="L141" s="45">
        <f>IF(RES_hhdet_tes!L141=0,"",RES_hhdet_tes!L141/RES_hhdet_fec!L141)</f>
        <v>0.78143745311709512</v>
      </c>
      <c r="M141" s="45">
        <f>IF(RES_hhdet_tes!M141=0,"",RES_hhdet_tes!M141/RES_hhdet_fec!M141)</f>
        <v>0.78327430020765731</v>
      </c>
      <c r="N141" s="45">
        <f>IF(RES_hhdet_tes!N141=0,"",RES_hhdet_tes!N141/RES_hhdet_fec!N141)</f>
        <v>0.78596145528388595</v>
      </c>
      <c r="O141" s="45">
        <f>IF(RES_hhdet_tes!O141=0,"",RES_hhdet_tes!O141/RES_hhdet_fec!O141)</f>
        <v>0.78905379865507352</v>
      </c>
      <c r="P141" s="45">
        <f>IF(RES_hhdet_tes!P141=0,"",RES_hhdet_tes!P141/RES_hhdet_fec!P141)</f>
        <v>0.79181364923705466</v>
      </c>
      <c r="Q141" s="45">
        <f>IF(RES_hhdet_tes!Q141=0,"",RES_hhdet_tes!Q141/RES_hhdet_fec!Q141)</f>
        <v>0.79613868072945482</v>
      </c>
      <c r="R141" s="45">
        <f>IF(RES_hhdet_tes!R141=0,"",RES_hhdet_tes!R141/RES_hhdet_fec!R141)</f>
        <v>0.80106651595092893</v>
      </c>
      <c r="S141" s="45">
        <f>IF(RES_hhdet_tes!S141=0,"",RES_hhdet_tes!S141/RES_hhdet_fec!S141)</f>
        <v>0.80784623405435452</v>
      </c>
      <c r="T141" s="45">
        <f>IF(RES_hhdet_tes!T141=0,"",RES_hhdet_tes!T141/RES_hhdet_fec!T141)</f>
        <v>0.8146672838105683</v>
      </c>
      <c r="U141" s="45">
        <f>IF(RES_hhdet_tes!U141=0,"",RES_hhdet_tes!U141/RES_hhdet_fec!U141)</f>
        <v>0.82521443765341951</v>
      </c>
      <c r="V141" s="45">
        <f>IF(RES_hhdet_tes!V141=0,"",RES_hhdet_tes!V141/RES_hhdet_fec!V141)</f>
        <v>0.83764701528551677</v>
      </c>
      <c r="W141" s="45">
        <f>IF(RES_hhdet_tes!W141=0,"",RES_hhdet_tes!W141/RES_hhdet_fec!W141)</f>
        <v>0.8504486457739282</v>
      </c>
      <c r="X141" s="45">
        <f>IF(RES_hhdet_tes!X141=0,"",RES_hhdet_tes!X141/RES_hhdet_fec!X141)</f>
        <v>0.86205117245476404</v>
      </c>
      <c r="Y141" s="45">
        <f>IF(RES_hhdet_tes!Y141=0,"",RES_hhdet_tes!Y141/RES_hhdet_fec!Y141)</f>
        <v>0.87520972219461168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1.3533305613431701</v>
      </c>
      <c r="C143" s="119">
        <f>IF(RES_hhdet_tes!C143=0,"",RES_hhdet_tes!C143/RES_hhdet_fec!C143)</f>
        <v>1.4360677485396278</v>
      </c>
      <c r="D143" s="119">
        <f>IF(RES_hhdet_tes!D143=0,"",RES_hhdet_tes!D143/RES_hhdet_fec!D143)</f>
        <v>1.4841870147806659</v>
      </c>
      <c r="E143" s="119">
        <f>IF(RES_hhdet_tes!E143=0,"",RES_hhdet_tes!E143/RES_hhdet_fec!E143)</f>
        <v>1.5393707082122383</v>
      </c>
      <c r="F143" s="119">
        <f>IF(RES_hhdet_tes!F143=0,"",RES_hhdet_tes!F143/RES_hhdet_fec!F143)</f>
        <v>1.513731783637871</v>
      </c>
      <c r="G143" s="119">
        <f>IF(RES_hhdet_tes!G143=0,"",RES_hhdet_tes!G143/RES_hhdet_fec!G143)</f>
        <v>1.5207698144136246</v>
      </c>
      <c r="H143" s="119">
        <f>IF(RES_hhdet_tes!H143=0,"",RES_hhdet_tes!H143/RES_hhdet_fec!H143)</f>
        <v>1.561664286267807</v>
      </c>
      <c r="I143" s="119">
        <f>IF(RES_hhdet_tes!I143=0,"",RES_hhdet_tes!I143/RES_hhdet_fec!I143)</f>
        <v>1.5775251812766828</v>
      </c>
      <c r="J143" s="119">
        <f>IF(RES_hhdet_tes!J143=0,"",RES_hhdet_tes!J143/RES_hhdet_fec!J143)</f>
        <v>1.6456401658640261</v>
      </c>
      <c r="K143" s="119">
        <f>IF(RES_hhdet_tes!K143=0,"",RES_hhdet_tes!K143/RES_hhdet_fec!K143)</f>
        <v>1.6783081523634016</v>
      </c>
      <c r="L143" s="119">
        <f>IF(RES_hhdet_tes!L143=0,"",RES_hhdet_tes!L143/RES_hhdet_fec!L143)</f>
        <v>1.7037957023071491</v>
      </c>
      <c r="M143" s="119">
        <f>IF(RES_hhdet_tes!M143=0,"",RES_hhdet_tes!M143/RES_hhdet_fec!M143)</f>
        <v>1.7190672700817149</v>
      </c>
      <c r="N143" s="119">
        <f>IF(RES_hhdet_tes!N143=0,"",RES_hhdet_tes!N143/RES_hhdet_fec!N143)</f>
        <v>1.7736211448943446</v>
      </c>
      <c r="O143" s="119">
        <f>IF(RES_hhdet_tes!O143=0,"",RES_hhdet_tes!O143/RES_hhdet_fec!O143)</f>
        <v>1.8220057757928116</v>
      </c>
      <c r="P143" s="119">
        <f>IF(RES_hhdet_tes!P143=0,"",RES_hhdet_tes!P143/RES_hhdet_fec!P143)</f>
        <v>1.8801146544831497</v>
      </c>
      <c r="Q143" s="119">
        <f>IF(RES_hhdet_tes!Q143=0,"",RES_hhdet_tes!Q143/RES_hhdet_fec!Q143)</f>
        <v>1.9200837262289991</v>
      </c>
      <c r="R143" s="119">
        <f>IF(RES_hhdet_tes!R143=0,"",RES_hhdet_tes!R143/RES_hhdet_fec!R143)</f>
        <v>1.9486093265735225</v>
      </c>
      <c r="S143" s="119">
        <f>IF(RES_hhdet_tes!S143=0,"",RES_hhdet_tes!S143/RES_hhdet_fec!S143)</f>
        <v>1.9608906429889446</v>
      </c>
      <c r="T143" s="119">
        <f>IF(RES_hhdet_tes!T143=0,"",RES_hhdet_tes!T143/RES_hhdet_fec!T143)</f>
        <v>1.9650132906492805</v>
      </c>
      <c r="U143" s="119">
        <f>IF(RES_hhdet_tes!U143=0,"",RES_hhdet_tes!U143/RES_hhdet_fec!U143)</f>
        <v>2.0265584148235609</v>
      </c>
      <c r="V143" s="119">
        <f>IF(RES_hhdet_tes!V143=0,"",RES_hhdet_tes!V143/RES_hhdet_fec!V143)</f>
        <v>2.0712842106910534</v>
      </c>
      <c r="W143" s="119">
        <f>IF(RES_hhdet_tes!W143=0,"",RES_hhdet_tes!W143/RES_hhdet_fec!W143)</f>
        <v>2.0685016293218244</v>
      </c>
      <c r="X143" s="119">
        <f>IF(RES_hhdet_tes!X143=0,"",RES_hhdet_tes!X143/RES_hhdet_fec!X143)</f>
        <v>2.044831529279969</v>
      </c>
      <c r="Y143" s="119">
        <f>IF(RES_hhdet_tes!Y143=0,"",RES_hhdet_tes!Y143/RES_hhdet_fec!Y143)</f>
        <v>2.1912492469497669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1.7148475103119001</v>
      </c>
      <c r="C144" s="124">
        <f>IF(RES_hhdet_tes!C144=0,"",RES_hhdet_tes!C144/RES_hhdet_fec!C144)</f>
        <v>1.8101036085642968</v>
      </c>
      <c r="D144" s="124">
        <f>IF(RES_hhdet_tes!D144=0,"",RES_hhdet_tes!D144/RES_hhdet_fec!D144)</f>
        <v>1.9159677436910023</v>
      </c>
      <c r="E144" s="124">
        <f>IF(RES_hhdet_tes!E144=0,"",RES_hhdet_tes!E144/RES_hhdet_fec!E144)</f>
        <v>1.9931903989258517</v>
      </c>
      <c r="F144" s="124">
        <f>IF(RES_hhdet_tes!F144=0,"",RES_hhdet_tes!F144/RES_hhdet_fec!F144)</f>
        <v>2.0514529252099223</v>
      </c>
      <c r="G144" s="124">
        <f>IF(RES_hhdet_tes!G144=0,"",RES_hhdet_tes!G144/RES_hhdet_fec!G144)</f>
        <v>2.1178364778392145</v>
      </c>
      <c r="H144" s="124">
        <f>IF(RES_hhdet_tes!H144=0,"",RES_hhdet_tes!H144/RES_hhdet_fec!H144)</f>
        <v>2.1897059900427873</v>
      </c>
      <c r="I144" s="124">
        <f>IF(RES_hhdet_tes!I144=0,"",RES_hhdet_tes!I144/RES_hhdet_fec!I144)</f>
        <v>2.2755450951614384</v>
      </c>
      <c r="J144" s="124">
        <f>IF(RES_hhdet_tes!J144=0,"",RES_hhdet_tes!J144/RES_hhdet_fec!J144)</f>
        <v>2.3378950613402072</v>
      </c>
      <c r="K144" s="124">
        <f>IF(RES_hhdet_tes!K144=0,"",RES_hhdet_tes!K144/RES_hhdet_fec!K144)</f>
        <v>2.4107085051705619</v>
      </c>
      <c r="L144" s="124">
        <f>IF(RES_hhdet_tes!L144=0,"",RES_hhdet_tes!L144/RES_hhdet_fec!L144)</f>
        <v>2.4722806113834626</v>
      </c>
      <c r="M144" s="124">
        <f>IF(RES_hhdet_tes!M144=0,"",RES_hhdet_tes!M144/RES_hhdet_fec!M144)</f>
        <v>2.544443119298633</v>
      </c>
      <c r="N144" s="124">
        <f>IF(RES_hhdet_tes!N144=0,"",RES_hhdet_tes!N144/RES_hhdet_fec!N144)</f>
        <v>2.6099810003268309</v>
      </c>
      <c r="O144" s="124">
        <f>IF(RES_hhdet_tes!O144=0,"",RES_hhdet_tes!O144/RES_hhdet_fec!O144)</f>
        <v>2.6805697513449678</v>
      </c>
      <c r="P144" s="124">
        <f>IF(RES_hhdet_tes!P144=0,"",RES_hhdet_tes!P144/RES_hhdet_fec!P144)</f>
        <v>2.760527292578824</v>
      </c>
      <c r="Q144" s="124">
        <f>IF(RES_hhdet_tes!Q144=0,"",RES_hhdet_tes!Q144/RES_hhdet_fec!Q144)</f>
        <v>2.8265799642559988</v>
      </c>
      <c r="R144" s="124">
        <f>IF(RES_hhdet_tes!R144=0,"",RES_hhdet_tes!R144/RES_hhdet_fec!R144)</f>
        <v>2.8860488126799755</v>
      </c>
      <c r="S144" s="124">
        <f>IF(RES_hhdet_tes!S144=0,"",RES_hhdet_tes!S144/RES_hhdet_fec!S144)</f>
        <v>2.9486381735172542</v>
      </c>
      <c r="T144" s="124">
        <f>IF(RES_hhdet_tes!T144=0,"",RES_hhdet_tes!T144/RES_hhdet_fec!T144)</f>
        <v>3.0099377597893007</v>
      </c>
      <c r="U144" s="124">
        <f>IF(RES_hhdet_tes!U144=0,"",RES_hhdet_tes!U144/RES_hhdet_fec!U144)</f>
        <v>3.0628923286999417</v>
      </c>
      <c r="V144" s="124">
        <f>IF(RES_hhdet_tes!V144=0,"",RES_hhdet_tes!V144/RES_hhdet_fec!V144)</f>
        <v>3.1173037669552035</v>
      </c>
      <c r="W144" s="124">
        <f>IF(RES_hhdet_tes!W144=0,"",RES_hhdet_tes!W144/RES_hhdet_fec!W144)</f>
        <v>3.1779203027552709</v>
      </c>
      <c r="X144" s="124">
        <f>IF(RES_hhdet_tes!X144=0,"",RES_hhdet_tes!X144/RES_hhdet_fec!X144)</f>
        <v>3.2456701182112466</v>
      </c>
      <c r="Y144" s="124">
        <f>IF(RES_hhdet_tes!Y144=0,"",RES_hhdet_tes!Y144/RES_hhdet_fec!Y144)</f>
        <v>3.3156261680057506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1.7148475103119001</v>
      </c>
      <c r="C145" s="111">
        <f>IF(RES_hhdet_tes!C145=0,"",RES_hhdet_tes!C145/RES_hhdet_fec!C145)</f>
        <v>1.8101036085642968</v>
      </c>
      <c r="D145" s="111">
        <f>IF(RES_hhdet_tes!D145=0,"",RES_hhdet_tes!D145/RES_hhdet_fec!D145)</f>
        <v>1.9159677436910023</v>
      </c>
      <c r="E145" s="111">
        <f>IF(RES_hhdet_tes!E145=0,"",RES_hhdet_tes!E145/RES_hhdet_fec!E145)</f>
        <v>1.9931903989258517</v>
      </c>
      <c r="F145" s="111">
        <f>IF(RES_hhdet_tes!F145=0,"",RES_hhdet_tes!F145/RES_hhdet_fec!F145)</f>
        <v>2.0514529252099223</v>
      </c>
      <c r="G145" s="111">
        <f>IF(RES_hhdet_tes!G145=0,"",RES_hhdet_tes!G145/RES_hhdet_fec!G145)</f>
        <v>2.1178364778392145</v>
      </c>
      <c r="H145" s="111">
        <f>IF(RES_hhdet_tes!H145=0,"",RES_hhdet_tes!H145/RES_hhdet_fec!H145)</f>
        <v>2.1897059900427873</v>
      </c>
      <c r="I145" s="111">
        <f>IF(RES_hhdet_tes!I145=0,"",RES_hhdet_tes!I145/RES_hhdet_fec!I145)</f>
        <v>2.2755450951614384</v>
      </c>
      <c r="J145" s="111">
        <f>IF(RES_hhdet_tes!J145=0,"",RES_hhdet_tes!J145/RES_hhdet_fec!J145)</f>
        <v>2.3378950613402072</v>
      </c>
      <c r="K145" s="111">
        <f>IF(RES_hhdet_tes!K145=0,"",RES_hhdet_tes!K145/RES_hhdet_fec!K145)</f>
        <v>2.4107085051705619</v>
      </c>
      <c r="L145" s="111">
        <f>IF(RES_hhdet_tes!L145=0,"",RES_hhdet_tes!L145/RES_hhdet_fec!L145)</f>
        <v>2.4722806113834626</v>
      </c>
      <c r="M145" s="111">
        <f>IF(RES_hhdet_tes!M145=0,"",RES_hhdet_tes!M145/RES_hhdet_fec!M145)</f>
        <v>2.544443119298633</v>
      </c>
      <c r="N145" s="111">
        <f>IF(RES_hhdet_tes!N145=0,"",RES_hhdet_tes!N145/RES_hhdet_fec!N145)</f>
        <v>2.6099810003268309</v>
      </c>
      <c r="O145" s="111">
        <f>IF(RES_hhdet_tes!O145=0,"",RES_hhdet_tes!O145/RES_hhdet_fec!O145)</f>
        <v>2.6805697513449678</v>
      </c>
      <c r="P145" s="111">
        <f>IF(RES_hhdet_tes!P145=0,"",RES_hhdet_tes!P145/RES_hhdet_fec!P145)</f>
        <v>2.760527292578824</v>
      </c>
      <c r="Q145" s="111">
        <f>IF(RES_hhdet_tes!Q145=0,"",RES_hhdet_tes!Q145/RES_hhdet_fec!Q145)</f>
        <v>2.8265799642559988</v>
      </c>
      <c r="R145" s="111">
        <f>IF(RES_hhdet_tes!R145=0,"",RES_hhdet_tes!R145/RES_hhdet_fec!R145)</f>
        <v>2.8860488126799755</v>
      </c>
      <c r="S145" s="111">
        <f>IF(RES_hhdet_tes!S145=0,"",RES_hhdet_tes!S145/RES_hhdet_fec!S145)</f>
        <v>2.9486381735172542</v>
      </c>
      <c r="T145" s="111">
        <f>IF(RES_hhdet_tes!T145=0,"",RES_hhdet_tes!T145/RES_hhdet_fec!T145)</f>
        <v>3.0099377597893007</v>
      </c>
      <c r="U145" s="111">
        <f>IF(RES_hhdet_tes!U145=0,"",RES_hhdet_tes!U145/RES_hhdet_fec!U145)</f>
        <v>3.0628923286999417</v>
      </c>
      <c r="V145" s="111">
        <f>IF(RES_hhdet_tes!V145=0,"",RES_hhdet_tes!V145/RES_hhdet_fec!V145)</f>
        <v>3.1173037669552035</v>
      </c>
      <c r="W145" s="111">
        <f>IF(RES_hhdet_tes!W145=0,"",RES_hhdet_tes!W145/RES_hhdet_fec!W145)</f>
        <v>3.1779203027552709</v>
      </c>
      <c r="X145" s="111">
        <f>IF(RES_hhdet_tes!X145=0,"",RES_hhdet_tes!X145/RES_hhdet_fec!X145)</f>
        <v>3.2456701182112466</v>
      </c>
      <c r="Y145" s="111">
        <f>IF(RES_hhdet_tes!Y145=0,"",RES_hhdet_tes!Y145/RES_hhdet_fec!Y145)</f>
        <v>3.3156261680057506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1.9246046147423324</v>
      </c>
      <c r="C146" s="124">
        <f>IF(RES_hhdet_tes!C146=0,"",RES_hhdet_tes!C146/RES_hhdet_fec!C146)</f>
        <v>1.9927439539631999</v>
      </c>
      <c r="D146" s="124">
        <f>IF(RES_hhdet_tes!D146=0,"",RES_hhdet_tes!D146/RES_hhdet_fec!D146)</f>
        <v>2.0927176082593313</v>
      </c>
      <c r="E146" s="124">
        <f>IF(RES_hhdet_tes!E146=0,"",RES_hhdet_tes!E146/RES_hhdet_fec!E146)</f>
        <v>2.2260403274181271</v>
      </c>
      <c r="F146" s="124">
        <f>IF(RES_hhdet_tes!F146=0,"",RES_hhdet_tes!F146/RES_hhdet_fec!F146)</f>
        <v>2.3729274171035839</v>
      </c>
      <c r="G146" s="124">
        <f>IF(RES_hhdet_tes!G146=0,"",RES_hhdet_tes!G146/RES_hhdet_fec!G146)</f>
        <v>2.5267564536746696</v>
      </c>
      <c r="H146" s="124">
        <f>IF(RES_hhdet_tes!H146=0,"",RES_hhdet_tes!H146/RES_hhdet_fec!H146)</f>
        <v>2.708036735245567</v>
      </c>
      <c r="I146" s="124">
        <f>IF(RES_hhdet_tes!I146=0,"",RES_hhdet_tes!I146/RES_hhdet_fec!I146)</f>
        <v>2.8454233544269312</v>
      </c>
      <c r="J146" s="124">
        <f>IF(RES_hhdet_tes!J146=0,"",RES_hhdet_tes!J146/RES_hhdet_fec!J146)</f>
        <v>2.9458560187871803</v>
      </c>
      <c r="K146" s="124">
        <f>IF(RES_hhdet_tes!K146=0,"",RES_hhdet_tes!K146/RES_hhdet_fec!K146)</f>
        <v>3.0614036407179896</v>
      </c>
      <c r="L146" s="124">
        <f>IF(RES_hhdet_tes!L146=0,"",RES_hhdet_tes!L146/RES_hhdet_fec!L146)</f>
        <v>3.1727102716588846</v>
      </c>
      <c r="M146" s="124">
        <f>IF(RES_hhdet_tes!M146=0,"",RES_hhdet_tes!M146/RES_hhdet_fec!M146)</f>
        <v>3.2941428070131478</v>
      </c>
      <c r="N146" s="124">
        <f>IF(RES_hhdet_tes!N146=0,"",RES_hhdet_tes!N146/RES_hhdet_fec!N146)</f>
        <v>3.4166677412850857</v>
      </c>
      <c r="O146" s="124">
        <f>IF(RES_hhdet_tes!O146=0,"",RES_hhdet_tes!O146/RES_hhdet_fec!O146)</f>
        <v>3.5492085468322445</v>
      </c>
      <c r="P146" s="124">
        <f>IF(RES_hhdet_tes!P146=0,"",RES_hhdet_tes!P146/RES_hhdet_fec!P146)</f>
        <v>3.6877259942164731</v>
      </c>
      <c r="Q146" s="124">
        <f>IF(RES_hhdet_tes!Q146=0,"",RES_hhdet_tes!Q146/RES_hhdet_fec!Q146)</f>
        <v>3.8575296527534806</v>
      </c>
      <c r="R146" s="124">
        <f>IF(RES_hhdet_tes!R146=0,"",RES_hhdet_tes!R146/RES_hhdet_fec!R146)</f>
        <v>3.9907253919547649</v>
      </c>
      <c r="S146" s="124">
        <f>IF(RES_hhdet_tes!S146=0,"",RES_hhdet_tes!S146/RES_hhdet_fec!S146)</f>
        <v>4.0859319725401351</v>
      </c>
      <c r="T146" s="124">
        <f>IF(RES_hhdet_tes!T146=0,"",RES_hhdet_tes!T146/RES_hhdet_fec!T146)</f>
        <v>4.1589985248485242</v>
      </c>
      <c r="U146" s="124">
        <f>IF(RES_hhdet_tes!U146=0,"",RES_hhdet_tes!U146/RES_hhdet_fec!U146)</f>
        <v>4.2178825612737834</v>
      </c>
      <c r="V146" s="124">
        <f>IF(RES_hhdet_tes!V146=0,"",RES_hhdet_tes!V146/RES_hhdet_fec!V146)</f>
        <v>4.261628500989783</v>
      </c>
      <c r="W146" s="124">
        <f>IF(RES_hhdet_tes!W146=0,"",RES_hhdet_tes!W146/RES_hhdet_fec!W146)</f>
        <v>4.2935392973082784</v>
      </c>
      <c r="X146" s="124">
        <f>IF(RES_hhdet_tes!X146=0,"",RES_hhdet_tes!X146/RES_hhdet_fec!X146)</f>
        <v>4.3244229439338291</v>
      </c>
      <c r="Y146" s="124">
        <f>IF(RES_hhdet_tes!Y146=0,"",RES_hhdet_tes!Y146/RES_hhdet_fec!Y146)</f>
        <v>4.3682623221465153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1.9246046147423324</v>
      </c>
      <c r="C147" s="111">
        <f>IF(RES_hhdet_tes!C147=0,"",RES_hhdet_tes!C147/RES_hhdet_fec!C147)</f>
        <v>1.9927439539631999</v>
      </c>
      <c r="D147" s="111">
        <f>IF(RES_hhdet_tes!D147=0,"",RES_hhdet_tes!D147/RES_hhdet_fec!D147)</f>
        <v>2.0927176082593313</v>
      </c>
      <c r="E147" s="111">
        <f>IF(RES_hhdet_tes!E147=0,"",RES_hhdet_tes!E147/RES_hhdet_fec!E147)</f>
        <v>2.2260403274181271</v>
      </c>
      <c r="F147" s="111">
        <f>IF(RES_hhdet_tes!F147=0,"",RES_hhdet_tes!F147/RES_hhdet_fec!F147)</f>
        <v>2.3729274171035839</v>
      </c>
      <c r="G147" s="111">
        <f>IF(RES_hhdet_tes!G147=0,"",RES_hhdet_tes!G147/RES_hhdet_fec!G147)</f>
        <v>2.5267564536746696</v>
      </c>
      <c r="H147" s="111">
        <f>IF(RES_hhdet_tes!H147=0,"",RES_hhdet_tes!H147/RES_hhdet_fec!H147)</f>
        <v>2.708036735245567</v>
      </c>
      <c r="I147" s="111">
        <f>IF(RES_hhdet_tes!I147=0,"",RES_hhdet_tes!I147/RES_hhdet_fec!I147)</f>
        <v>2.8454233544269312</v>
      </c>
      <c r="J147" s="111">
        <f>IF(RES_hhdet_tes!J147=0,"",RES_hhdet_tes!J147/RES_hhdet_fec!J147)</f>
        <v>2.9458560187871803</v>
      </c>
      <c r="K147" s="111">
        <f>IF(RES_hhdet_tes!K147=0,"",RES_hhdet_tes!K147/RES_hhdet_fec!K147)</f>
        <v>3.0614036407179896</v>
      </c>
      <c r="L147" s="111">
        <f>IF(RES_hhdet_tes!L147=0,"",RES_hhdet_tes!L147/RES_hhdet_fec!L147)</f>
        <v>3.1727102716588846</v>
      </c>
      <c r="M147" s="111">
        <f>IF(RES_hhdet_tes!M147=0,"",RES_hhdet_tes!M147/RES_hhdet_fec!M147)</f>
        <v>3.2941428070131478</v>
      </c>
      <c r="N147" s="111">
        <f>IF(RES_hhdet_tes!N147=0,"",RES_hhdet_tes!N147/RES_hhdet_fec!N147)</f>
        <v>3.4166677412850857</v>
      </c>
      <c r="O147" s="111">
        <f>IF(RES_hhdet_tes!O147=0,"",RES_hhdet_tes!O147/RES_hhdet_fec!O147)</f>
        <v>3.5492085468322445</v>
      </c>
      <c r="P147" s="111">
        <f>IF(RES_hhdet_tes!P147=0,"",RES_hhdet_tes!P147/RES_hhdet_fec!P147)</f>
        <v>3.6877259942164731</v>
      </c>
      <c r="Q147" s="111">
        <f>IF(RES_hhdet_tes!Q147=0,"",RES_hhdet_tes!Q147/RES_hhdet_fec!Q147)</f>
        <v>3.8575296527534806</v>
      </c>
      <c r="R147" s="111">
        <f>IF(RES_hhdet_tes!R147=0,"",RES_hhdet_tes!R147/RES_hhdet_fec!R147)</f>
        <v>3.9907253919547649</v>
      </c>
      <c r="S147" s="111">
        <f>IF(RES_hhdet_tes!S147=0,"",RES_hhdet_tes!S147/RES_hhdet_fec!S147)</f>
        <v>4.0859319725401351</v>
      </c>
      <c r="T147" s="111">
        <f>IF(RES_hhdet_tes!T147=0,"",RES_hhdet_tes!T147/RES_hhdet_fec!T147)</f>
        <v>4.1589985248485242</v>
      </c>
      <c r="U147" s="111">
        <f>IF(RES_hhdet_tes!U147=0,"",RES_hhdet_tes!U147/RES_hhdet_fec!U147)</f>
        <v>4.2178825612737834</v>
      </c>
      <c r="V147" s="111">
        <f>IF(RES_hhdet_tes!V147=0,"",RES_hhdet_tes!V147/RES_hhdet_fec!V147)</f>
        <v>4.261628500989783</v>
      </c>
      <c r="W147" s="111">
        <f>IF(RES_hhdet_tes!W147=0,"",RES_hhdet_tes!W147/RES_hhdet_fec!W147)</f>
        <v>4.2935392973082784</v>
      </c>
      <c r="X147" s="111">
        <f>IF(RES_hhdet_tes!X147=0,"",RES_hhdet_tes!X147/RES_hhdet_fec!X147)</f>
        <v>4.3244229439338291</v>
      </c>
      <c r="Y147" s="111">
        <f>IF(RES_hhdet_tes!Y147=0,"",RES_hhdet_tes!Y147/RES_hhdet_fec!Y147)</f>
        <v>4.3682623221465153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0.75304288957861587</v>
      </c>
      <c r="C148" s="124">
        <f>IF(RES_hhdet_tes!C148=0,"",RES_hhdet_tes!C148/RES_hhdet_fec!C148)</f>
        <v>0.76767933697190105</v>
      </c>
      <c r="D148" s="124">
        <f>IF(RES_hhdet_tes!D148=0,"",RES_hhdet_tes!D148/RES_hhdet_fec!D148)</f>
        <v>0.78174105090584689</v>
      </c>
      <c r="E148" s="124">
        <f>IF(RES_hhdet_tes!E148=0,"",RES_hhdet_tes!E148/RES_hhdet_fec!E148)</f>
        <v>0.79666620402091315</v>
      </c>
      <c r="F148" s="124">
        <f>IF(RES_hhdet_tes!F148=0,"",RES_hhdet_tes!F148/RES_hhdet_fec!F148)</f>
        <v>0.79359678343568385</v>
      </c>
      <c r="G148" s="124">
        <f>IF(RES_hhdet_tes!G148=0,"",RES_hhdet_tes!G148/RES_hhdet_fec!G148)</f>
        <v>0.80149692110178139</v>
      </c>
      <c r="H148" s="124">
        <f>IF(RES_hhdet_tes!H148=0,"",RES_hhdet_tes!H148/RES_hhdet_fec!H148)</f>
        <v>0.80741211431660387</v>
      </c>
      <c r="I148" s="124">
        <f>IF(RES_hhdet_tes!I148=0,"",RES_hhdet_tes!I148/RES_hhdet_fec!I148)</f>
        <v>0.81489691748431503</v>
      </c>
      <c r="J148" s="124">
        <f>IF(RES_hhdet_tes!J148=0,"",RES_hhdet_tes!J148/RES_hhdet_fec!J148)</f>
        <v>0.82015046975738537</v>
      </c>
      <c r="K148" s="124">
        <f>IF(RES_hhdet_tes!K148=0,"",RES_hhdet_tes!K148/RES_hhdet_fec!K148)</f>
        <v>0.82802218008210704</v>
      </c>
      <c r="L148" s="124">
        <f>IF(RES_hhdet_tes!L148=0,"",RES_hhdet_tes!L148/RES_hhdet_fec!L148)</f>
        <v>0.82840865190006152</v>
      </c>
      <c r="M148" s="124">
        <f>IF(RES_hhdet_tes!M148=0,"",RES_hhdet_tes!M148/RES_hhdet_fec!M148)</f>
        <v>0.83239111124528042</v>
      </c>
      <c r="N148" s="124">
        <f>IF(RES_hhdet_tes!N148=0,"",RES_hhdet_tes!N148/RES_hhdet_fec!N148)</f>
        <v>0.83631405463978514</v>
      </c>
      <c r="O148" s="124">
        <f>IF(RES_hhdet_tes!O148=0,"",RES_hhdet_tes!O148/RES_hhdet_fec!O148)</f>
        <v>0.84153497778715802</v>
      </c>
      <c r="P148" s="124">
        <f>IF(RES_hhdet_tes!P148=0,"",RES_hhdet_tes!P148/RES_hhdet_fec!P148)</f>
        <v>0.85548072215305115</v>
      </c>
      <c r="Q148" s="124">
        <f>IF(RES_hhdet_tes!Q148=0,"",RES_hhdet_tes!Q148/RES_hhdet_fec!Q148)</f>
        <v>0.86770931981389343</v>
      </c>
      <c r="R148" s="124">
        <f>IF(RES_hhdet_tes!R148=0,"",RES_hhdet_tes!R148/RES_hhdet_fec!R148)</f>
        <v>0.87258250031379503</v>
      </c>
      <c r="S148" s="124">
        <f>IF(RES_hhdet_tes!S148=0,"",RES_hhdet_tes!S148/RES_hhdet_fec!S148)</f>
        <v>0.87944024728619419</v>
      </c>
      <c r="T148" s="124">
        <f>IF(RES_hhdet_tes!T148=0,"",RES_hhdet_tes!T148/RES_hhdet_fec!T148)</f>
        <v>0.88768672919167912</v>
      </c>
      <c r="U148" s="124">
        <f>IF(RES_hhdet_tes!U148=0,"",RES_hhdet_tes!U148/RES_hhdet_fec!U148)</f>
        <v>0.89529124023469075</v>
      </c>
      <c r="V148" s="124">
        <f>IF(RES_hhdet_tes!V148=0,"",RES_hhdet_tes!V148/RES_hhdet_fec!V148)</f>
        <v>0.90296429231290343</v>
      </c>
      <c r="W148" s="124">
        <f>IF(RES_hhdet_tes!W148=0,"",RES_hhdet_tes!W148/RES_hhdet_fec!W148)</f>
        <v>0.90883671869914628</v>
      </c>
      <c r="X148" s="124">
        <f>IF(RES_hhdet_tes!X148=0,"",RES_hhdet_tes!X148/RES_hhdet_fec!X148)</f>
        <v>0.91614038136571041</v>
      </c>
      <c r="Y148" s="124">
        <f>IF(RES_hhdet_tes!Y148=0,"",RES_hhdet_tes!Y148/RES_hhdet_fec!Y148)</f>
        <v>0.92637684435537881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0.67079800599338502</v>
      </c>
      <c r="C149" s="111">
        <f>IF(RES_hhdet_tes!C149=0,"",RES_hhdet_tes!C149/RES_hhdet_fec!C149)</f>
        <v>0.6763455599136976</v>
      </c>
      <c r="D149" s="111">
        <f>IF(RES_hhdet_tes!D149=0,"",RES_hhdet_tes!D149/RES_hhdet_fec!D149)</f>
        <v>0.68046104770242377</v>
      </c>
      <c r="E149" s="111">
        <f>IF(RES_hhdet_tes!E149=0,"",RES_hhdet_tes!E149/RES_hhdet_fec!E149)</f>
        <v>0.6858930091374752</v>
      </c>
      <c r="F149" s="111">
        <f>IF(RES_hhdet_tes!F149=0,"",RES_hhdet_tes!F149/RES_hhdet_fec!F149)</f>
        <v>0.69064202328026292</v>
      </c>
      <c r="G149" s="111">
        <f>IF(RES_hhdet_tes!G149=0,"",RES_hhdet_tes!G149/RES_hhdet_fec!G149)</f>
        <v>0.69542818546393426</v>
      </c>
      <c r="H149" s="111">
        <f>IF(RES_hhdet_tes!H149=0,"",RES_hhdet_tes!H149/RES_hhdet_fec!H149)</f>
        <v>0.69997789819692968</v>
      </c>
      <c r="I149" s="111">
        <f>IF(RES_hhdet_tes!I149=0,"",RES_hhdet_tes!I149/RES_hhdet_fec!I149)</f>
        <v>0.70263835021299781</v>
      </c>
      <c r="J149" s="111">
        <f>IF(RES_hhdet_tes!J149=0,"",RES_hhdet_tes!J149/RES_hhdet_fec!J149)</f>
        <v>0.7043794719951656</v>
      </c>
      <c r="K149" s="111">
        <f>IF(RES_hhdet_tes!K149=0,"",RES_hhdet_tes!K149/RES_hhdet_fec!K149)</f>
        <v>0.70741941350454196</v>
      </c>
      <c r="L149" s="111">
        <f>IF(RES_hhdet_tes!L149=0,"",RES_hhdet_tes!L149/RES_hhdet_fec!L149)</f>
        <v>0.71011307573097748</v>
      </c>
      <c r="M149" s="111">
        <f>IF(RES_hhdet_tes!M149=0,"",RES_hhdet_tes!M149/RES_hhdet_fec!M149)</f>
        <v>0.71427172555911944</v>
      </c>
      <c r="N149" s="111">
        <f>IF(RES_hhdet_tes!N149=0,"",RES_hhdet_tes!N149/RES_hhdet_fec!N149)</f>
        <v>0.71883936473468846</v>
      </c>
      <c r="O149" s="111">
        <f>IF(RES_hhdet_tes!O149=0,"",RES_hhdet_tes!O149/RES_hhdet_fec!O149)</f>
        <v>0.7273001612305986</v>
      </c>
      <c r="P149" s="111">
        <f>IF(RES_hhdet_tes!P149=0,"",RES_hhdet_tes!P149/RES_hhdet_fec!P149)</f>
        <v>0.74441078795550242</v>
      </c>
      <c r="Q149" s="111">
        <f>IF(RES_hhdet_tes!Q149=0,"",RES_hhdet_tes!Q149/RES_hhdet_fec!Q149)</f>
        <v>0.75921887955890544</v>
      </c>
      <c r="R149" s="111">
        <f>IF(RES_hhdet_tes!R149=0,"",RES_hhdet_tes!R149/RES_hhdet_fec!R149)</f>
        <v>0.77042845801807536</v>
      </c>
      <c r="S149" s="111">
        <f>IF(RES_hhdet_tes!S149=0,"",RES_hhdet_tes!S149/RES_hhdet_fec!S149)</f>
        <v>0.78407740929857839</v>
      </c>
      <c r="T149" s="111">
        <f>IF(RES_hhdet_tes!T149=0,"",RES_hhdet_tes!T149/RES_hhdet_fec!T149)</f>
        <v>0.80107949379230936</v>
      </c>
      <c r="U149" s="111">
        <f>IF(RES_hhdet_tes!U149=0,"",RES_hhdet_tes!U149/RES_hhdet_fec!U149)</f>
        <v>0.8134372363915009</v>
      </c>
      <c r="V149" s="111">
        <f>IF(RES_hhdet_tes!V149=0,"",RES_hhdet_tes!V149/RES_hhdet_fec!V149)</f>
        <v>0.82440670765057733</v>
      </c>
      <c r="W149" s="111">
        <f>IF(RES_hhdet_tes!W149=0,"",RES_hhdet_tes!W149/RES_hhdet_fec!W149)</f>
        <v>0.8340902592760352</v>
      </c>
      <c r="X149" s="111">
        <f>IF(RES_hhdet_tes!X149=0,"",RES_hhdet_tes!X149/RES_hhdet_fec!X149)</f>
        <v>0.8438221545740362</v>
      </c>
      <c r="Y149" s="111">
        <f>IF(RES_hhdet_tes!Y149=0,"",RES_hhdet_tes!Y149/RES_hhdet_fec!Y149)</f>
        <v>0.84953795146372579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0.82349162089759742</v>
      </c>
      <c r="C150" s="111">
        <f>IF(RES_hhdet_tes!C150=0,"",RES_hhdet_tes!C150/RES_hhdet_fec!C150)</f>
        <v>0.83758142309549877</v>
      </c>
      <c r="D150" s="111">
        <f>IF(RES_hhdet_tes!D150=0,"",RES_hhdet_tes!D150/RES_hhdet_fec!D150)</f>
        <v>0.83693440908885419</v>
      </c>
      <c r="E150" s="111">
        <f>IF(RES_hhdet_tes!E150=0,"",RES_hhdet_tes!E150/RES_hhdet_fec!E150)</f>
        <v>0.84023797497459629</v>
      </c>
      <c r="F150" s="111">
        <f>IF(RES_hhdet_tes!F150=0,"",RES_hhdet_tes!F150/RES_hhdet_fec!F150)</f>
        <v>0.83362010189879576</v>
      </c>
      <c r="G150" s="111">
        <f>IF(RES_hhdet_tes!G150=0,"",RES_hhdet_tes!G150/RES_hhdet_fec!G150)</f>
        <v>0.83745096798713903</v>
      </c>
      <c r="H150" s="111">
        <f>IF(RES_hhdet_tes!H150=0,"",RES_hhdet_tes!H150/RES_hhdet_fec!H150)</f>
        <v>0.84065665267665146</v>
      </c>
      <c r="I150" s="111">
        <f>IF(RES_hhdet_tes!I150=0,"",RES_hhdet_tes!I150/RES_hhdet_fec!I150)</f>
        <v>0.826656816186777</v>
      </c>
      <c r="J150" s="111">
        <f>IF(RES_hhdet_tes!J150=0,"",RES_hhdet_tes!J150/RES_hhdet_fec!J150)</f>
        <v>0.84342317134041245</v>
      </c>
      <c r="K150" s="111">
        <f>IF(RES_hhdet_tes!K150=0,"",RES_hhdet_tes!K150/RES_hhdet_fec!K150)</f>
        <v>0.8438486869417835</v>
      </c>
      <c r="L150" s="111">
        <f>IF(RES_hhdet_tes!L150=0,"",RES_hhdet_tes!L150/RES_hhdet_fec!L150)</f>
        <v>0.84598589520069067</v>
      </c>
      <c r="M150" s="111">
        <f>IF(RES_hhdet_tes!M150=0,"",RES_hhdet_tes!M150/RES_hhdet_fec!M150)</f>
        <v>0.84368511618923003</v>
      </c>
      <c r="N150" s="111">
        <f>IF(RES_hhdet_tes!N150=0,"",RES_hhdet_tes!N150/RES_hhdet_fec!N150)</f>
        <v>0.84515061749488585</v>
      </c>
      <c r="O150" s="111">
        <f>IF(RES_hhdet_tes!O150=0,"",RES_hhdet_tes!O150/RES_hhdet_fec!O150)</f>
        <v>0.84220076381349385</v>
      </c>
      <c r="P150" s="111">
        <f>IF(RES_hhdet_tes!P150=0,"",RES_hhdet_tes!P150/RES_hhdet_fec!P150)</f>
        <v>0.87742553231613474</v>
      </c>
      <c r="Q150" s="111">
        <f>IF(RES_hhdet_tes!Q150=0,"",RES_hhdet_tes!Q150/RES_hhdet_fec!Q150)</f>
        <v>0.88108551950759184</v>
      </c>
      <c r="R150" s="111">
        <f>IF(RES_hhdet_tes!R150=0,"",RES_hhdet_tes!R150/RES_hhdet_fec!R150)</f>
        <v>0.8906810446601684</v>
      </c>
      <c r="S150" s="111">
        <f>IF(RES_hhdet_tes!S150=0,"",RES_hhdet_tes!S150/RES_hhdet_fec!S150)</f>
        <v>0.88803717438882046</v>
      </c>
      <c r="T150" s="111">
        <f>IF(RES_hhdet_tes!T150=0,"",RES_hhdet_tes!T150/RES_hhdet_fec!T150)</f>
        <v>0.9064914969721426</v>
      </c>
      <c r="U150" s="111">
        <f>IF(RES_hhdet_tes!U150=0,"",RES_hhdet_tes!U150/RES_hhdet_fec!U150)</f>
        <v>0.91024754104607863</v>
      </c>
      <c r="V150" s="111">
        <f>IF(RES_hhdet_tes!V150=0,"",RES_hhdet_tes!V150/RES_hhdet_fec!V150)</f>
        <v>0.92181577579336005</v>
      </c>
      <c r="W150" s="111">
        <f>IF(RES_hhdet_tes!W150=0,"",RES_hhdet_tes!W150/RES_hhdet_fec!W150)</f>
        <v>0.91601044412527133</v>
      </c>
      <c r="X150" s="111">
        <f>IF(RES_hhdet_tes!X150=0,"",RES_hhdet_tes!X150/RES_hhdet_fec!X150)</f>
        <v>0.9265630149630516</v>
      </c>
      <c r="Y150" s="111">
        <f>IF(RES_hhdet_tes!Y150=0,"",RES_hhdet_tes!Y150/RES_hhdet_fec!Y150)</f>
        <v>0.93552307810467328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0.67079800599338502</v>
      </c>
      <c r="C151" s="112">
        <f>IF(RES_hhdet_tes!C151=0,"",RES_hhdet_tes!C151/RES_hhdet_fec!C151)</f>
        <v>0.6816117467649444</v>
      </c>
      <c r="D151" s="112">
        <f>IF(RES_hhdet_tes!D151=0,"",RES_hhdet_tes!D151/RES_hhdet_fec!D151)</f>
        <v>0.68673009073577163</v>
      </c>
      <c r="E151" s="112">
        <f>IF(RES_hhdet_tes!E151=0,"",RES_hhdet_tes!E151/RES_hhdet_fec!E151)</f>
        <v>0.6912498947085427</v>
      </c>
      <c r="F151" s="112">
        <f>IF(RES_hhdet_tes!F151=0,"",RES_hhdet_tes!F151/RES_hhdet_fec!F151)</f>
        <v>0.69582175823486525</v>
      </c>
      <c r="G151" s="112">
        <f>IF(RES_hhdet_tes!G151=0,"",RES_hhdet_tes!G151/RES_hhdet_fec!G151)</f>
        <v>0.69788910286349914</v>
      </c>
      <c r="H151" s="112">
        <f>IF(RES_hhdet_tes!H151=0,"",RES_hhdet_tes!H151/RES_hhdet_fec!H151)</f>
        <v>0.70125091627857605</v>
      </c>
      <c r="I151" s="112">
        <f>IF(RES_hhdet_tes!I151=0,"",RES_hhdet_tes!I151/RES_hhdet_fec!I151)</f>
        <v>0.70184335085851612</v>
      </c>
      <c r="J151" s="112">
        <f>IF(RES_hhdet_tes!J151=0,"",RES_hhdet_tes!J151/RES_hhdet_fec!J151)</f>
        <v>0.70592490879778858</v>
      </c>
      <c r="K151" s="112">
        <f>IF(RES_hhdet_tes!K151=0,"",RES_hhdet_tes!K151/RES_hhdet_fec!K151)</f>
        <v>0.70913979929886417</v>
      </c>
      <c r="L151" s="112">
        <f>IF(RES_hhdet_tes!L151=0,"",RES_hhdet_tes!L151/RES_hhdet_fec!L151)</f>
        <v>0.71107104749528549</v>
      </c>
      <c r="M151" s="112">
        <f>IF(RES_hhdet_tes!M151=0,"",RES_hhdet_tes!M151/RES_hhdet_fec!M151)</f>
        <v>0.71561234220677616</v>
      </c>
      <c r="N151" s="112">
        <f>IF(RES_hhdet_tes!N151=0,"",RES_hhdet_tes!N151/RES_hhdet_fec!N151)</f>
        <v>0.71871749541689145</v>
      </c>
      <c r="O151" s="112">
        <f>IF(RES_hhdet_tes!O151=0,"",RES_hhdet_tes!O151/RES_hhdet_fec!O151)</f>
        <v>0.7223151634885483</v>
      </c>
      <c r="P151" s="112">
        <f>IF(RES_hhdet_tes!P151=0,"",RES_hhdet_tes!P151/RES_hhdet_fec!P151)</f>
        <v>0.75712152211334494</v>
      </c>
      <c r="Q151" s="112">
        <f>IF(RES_hhdet_tes!Q151=0,"",RES_hhdet_tes!Q151/RES_hhdet_fec!Q151)</f>
        <v>0.76014751293825411</v>
      </c>
      <c r="R151" s="112">
        <f>IF(RES_hhdet_tes!R151=0,"",RES_hhdet_tes!R151/RES_hhdet_fec!R151)</f>
        <v>0.78158791620896217</v>
      </c>
      <c r="S151" s="112">
        <f>IF(RES_hhdet_tes!S151=0,"",RES_hhdet_tes!S151/RES_hhdet_fec!S151)</f>
        <v>0.78623817849560107</v>
      </c>
      <c r="T151" s="112">
        <f>IF(RES_hhdet_tes!T151=0,"",RES_hhdet_tes!T151/RES_hhdet_fec!T151)</f>
        <v>0.80608431004109093</v>
      </c>
      <c r="U151" s="112">
        <f>IF(RES_hhdet_tes!U151=0,"",RES_hhdet_tes!U151/RES_hhdet_fec!U151)</f>
        <v>0.81440825829575048</v>
      </c>
      <c r="V151" s="112">
        <f>IF(RES_hhdet_tes!V151=0,"",RES_hhdet_tes!V151/RES_hhdet_fec!V151)</f>
        <v>0.82610686744019424</v>
      </c>
      <c r="W151" s="112">
        <f>IF(RES_hhdet_tes!W151=0,"",RES_hhdet_tes!W151/RES_hhdet_fec!W151)</f>
        <v>0.83126011455234683</v>
      </c>
      <c r="X151" s="112">
        <f>IF(RES_hhdet_tes!X151=0,"",RES_hhdet_tes!X151/RES_hhdet_fec!X151)</f>
        <v>0.84346679059638163</v>
      </c>
      <c r="Y151" s="112">
        <f>IF(RES_hhdet_tes!Y151=0,"",RES_hhdet_tes!Y151/RES_hhdet_fec!Y151)</f>
        <v>0.84602825571092144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0.75675009777383051</v>
      </c>
      <c r="C153" s="112">
        <f>IF(RES_hhdet_tes!C153=0,"",RES_hhdet_tes!C153/RES_hhdet_fec!C153)</f>
        <v>0.7625859486936083</v>
      </c>
      <c r="D153" s="112">
        <f>IF(RES_hhdet_tes!D153=0,"",RES_hhdet_tes!D153/RES_hhdet_fec!D153)</f>
        <v>0.76863034670289709</v>
      </c>
      <c r="E153" s="112">
        <f>IF(RES_hhdet_tes!E153=0,"",RES_hhdet_tes!E153/RES_hhdet_fec!E153)</f>
        <v>0.77188484495145315</v>
      </c>
      <c r="F153" s="112">
        <f>IF(RES_hhdet_tes!F153=0,"",RES_hhdet_tes!F153/RES_hhdet_fec!F153)</f>
        <v>0.77553820681626795</v>
      </c>
      <c r="G153" s="112">
        <f>IF(RES_hhdet_tes!G153=0,"",RES_hhdet_tes!G153/RES_hhdet_fec!G153)</f>
        <v>0.77868976551132518</v>
      </c>
      <c r="H153" s="112">
        <f>IF(RES_hhdet_tes!H153=0,"",RES_hhdet_tes!H153/RES_hhdet_fec!H153)</f>
        <v>0.78172949942556669</v>
      </c>
      <c r="I153" s="112">
        <f>IF(RES_hhdet_tes!I153=0,"",RES_hhdet_tes!I153/RES_hhdet_fec!I153)</f>
        <v>0.78339069243211923</v>
      </c>
      <c r="J153" s="112">
        <f>IF(RES_hhdet_tes!J153=0,"",RES_hhdet_tes!J153/RES_hhdet_fec!J153)</f>
        <v>0.78441575758055304</v>
      </c>
      <c r="K153" s="112">
        <f>IF(RES_hhdet_tes!K153=0,"",RES_hhdet_tes!K153/RES_hhdet_fec!K153)</f>
        <v>0.78547445744392352</v>
      </c>
      <c r="L153" s="112">
        <f>IF(RES_hhdet_tes!L153=0,"",RES_hhdet_tes!L153/RES_hhdet_fec!L153)</f>
        <v>0.78735260675142715</v>
      </c>
      <c r="M153" s="112">
        <f>IF(RES_hhdet_tes!M153=0,"",RES_hhdet_tes!M153/RES_hhdet_fec!M153)</f>
        <v>0.78876335703527634</v>
      </c>
      <c r="N153" s="112">
        <f>IF(RES_hhdet_tes!N153=0,"",RES_hhdet_tes!N153/RES_hhdet_fec!N153)</f>
        <v>0.79173252771178571</v>
      </c>
      <c r="O153" s="112">
        <f>IF(RES_hhdet_tes!O153=0,"",RES_hhdet_tes!O153/RES_hhdet_fec!O153)</f>
        <v>0.79487541854356492</v>
      </c>
      <c r="P153" s="112">
        <f>IF(RES_hhdet_tes!P153=0,"",RES_hhdet_tes!P153/RES_hhdet_fec!P153)</f>
        <v>0.7977486106288425</v>
      </c>
      <c r="Q153" s="112">
        <f>IF(RES_hhdet_tes!Q153=0,"",RES_hhdet_tes!Q153/RES_hhdet_fec!Q153)</f>
        <v>0.80177054749225019</v>
      </c>
      <c r="R153" s="112">
        <f>IF(RES_hhdet_tes!R153=0,"",RES_hhdet_tes!R153/RES_hhdet_fec!R153)</f>
        <v>0.80846151649064613</v>
      </c>
      <c r="S153" s="112">
        <f>IF(RES_hhdet_tes!S153=0,"",RES_hhdet_tes!S153/RES_hhdet_fec!S153)</f>
        <v>0.81984757694975863</v>
      </c>
      <c r="T153" s="112">
        <f>IF(RES_hhdet_tes!T153=0,"",RES_hhdet_tes!T153/RES_hhdet_fec!T153)</f>
        <v>0.83255112680056353</v>
      </c>
      <c r="U153" s="112">
        <f>IF(RES_hhdet_tes!U153=0,"",RES_hhdet_tes!U153/RES_hhdet_fec!U153)</f>
        <v>0.84193588365148786</v>
      </c>
      <c r="V153" s="112">
        <f>IF(RES_hhdet_tes!V153=0,"",RES_hhdet_tes!V153/RES_hhdet_fec!V153)</f>
        <v>0.8551418435405802</v>
      </c>
      <c r="W153" s="112">
        <f>IF(RES_hhdet_tes!W153=0,"",RES_hhdet_tes!W153/RES_hhdet_fec!W153)</f>
        <v>0.85850373433709048</v>
      </c>
      <c r="X153" s="112">
        <f>IF(RES_hhdet_tes!X153=0,"",RES_hhdet_tes!X153/RES_hhdet_fec!X153)</f>
        <v>0.87173687057417071</v>
      </c>
      <c r="Y153" s="112">
        <f>IF(RES_hhdet_tes!Y153=0,"",RES_hhdet_tes!Y153/RES_hhdet_fec!Y153)</f>
        <v>0.88409061468961425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0.87688307829013146</v>
      </c>
      <c r="C154" s="113">
        <f>IF(RES_hhdet_tes!C154=0,"",RES_hhdet_tes!C154/RES_hhdet_fec!C154)</f>
        <v>0.88877225101868962</v>
      </c>
      <c r="D154" s="113">
        <f>IF(RES_hhdet_tes!D154=0,"",RES_hhdet_tes!D154/RES_hhdet_fec!D154)</f>
        <v>0.88926044376927471</v>
      </c>
      <c r="E154" s="113">
        <f>IF(RES_hhdet_tes!E154=0,"",RES_hhdet_tes!E154/RES_hhdet_fec!E154)</f>
        <v>0.89138102540525055</v>
      </c>
      <c r="F154" s="113">
        <f>IF(RES_hhdet_tes!F154=0,"",RES_hhdet_tes!F154/RES_hhdet_fec!F154)</f>
        <v>0.88560056152817546</v>
      </c>
      <c r="G154" s="113">
        <f>IF(RES_hhdet_tes!G154=0,"",RES_hhdet_tes!G154/RES_hhdet_fec!G154)</f>
        <v>0.88829349998135121</v>
      </c>
      <c r="H154" s="113">
        <f>IF(RES_hhdet_tes!H154=0,"",RES_hhdet_tes!H154/RES_hhdet_fec!H154)</f>
        <v>0.89027638541978249</v>
      </c>
      <c r="I154" s="113">
        <f>IF(RES_hhdet_tes!I154=0,"",RES_hhdet_tes!I154/RES_hhdet_fec!I154)</f>
        <v>0.88005456949391692</v>
      </c>
      <c r="J154" s="113">
        <f>IF(RES_hhdet_tes!J154=0,"",RES_hhdet_tes!J154/RES_hhdet_fec!J154)</f>
        <v>0.89152551849526851</v>
      </c>
      <c r="K154" s="113">
        <f>IF(RES_hhdet_tes!K154=0,"",RES_hhdet_tes!K154/RES_hhdet_fec!K154)</f>
        <v>0.89107959756906152</v>
      </c>
      <c r="L154" s="113">
        <f>IF(RES_hhdet_tes!L154=0,"",RES_hhdet_tes!L154/RES_hhdet_fec!L154)</f>
        <v>0.8924896045525762</v>
      </c>
      <c r="M154" s="113">
        <f>IF(RES_hhdet_tes!M154=0,"",RES_hhdet_tes!M154/RES_hhdet_fec!M154)</f>
        <v>0.88944753677364718</v>
      </c>
      <c r="N154" s="113">
        <f>IF(RES_hhdet_tes!N154=0,"",RES_hhdet_tes!N154/RES_hhdet_fec!N154)</f>
        <v>0.89047337719140252</v>
      </c>
      <c r="O154" s="113">
        <f>IF(RES_hhdet_tes!O154=0,"",RES_hhdet_tes!O154/RES_hhdet_fec!O154)</f>
        <v>0.88877002570453201</v>
      </c>
      <c r="P154" s="113">
        <f>IF(RES_hhdet_tes!P154=0,"",RES_hhdet_tes!P154/RES_hhdet_fec!P154)</f>
        <v>0.90486262315303978</v>
      </c>
      <c r="Q154" s="113">
        <f>IF(RES_hhdet_tes!Q154=0,"",RES_hhdet_tes!Q154/RES_hhdet_fec!Q154)</f>
        <v>0.90923289890374059</v>
      </c>
      <c r="R154" s="113">
        <f>IF(RES_hhdet_tes!R154=0,"",RES_hhdet_tes!R154/RES_hhdet_fec!R154)</f>
        <v>0.91197104921559313</v>
      </c>
      <c r="S154" s="113">
        <f>IF(RES_hhdet_tes!S154=0,"",RES_hhdet_tes!S154/RES_hhdet_fec!S154)</f>
        <v>0.91079158592537146</v>
      </c>
      <c r="T154" s="113">
        <f>IF(RES_hhdet_tes!T154=0,"",RES_hhdet_tes!T154/RES_hhdet_fec!T154)</f>
        <v>0.92136226459185377</v>
      </c>
      <c r="U154" s="113">
        <f>IF(RES_hhdet_tes!U154=0,"",RES_hhdet_tes!U154/RES_hhdet_fec!U154)</f>
        <v>0.92506688600446141</v>
      </c>
      <c r="V154" s="113">
        <f>IF(RES_hhdet_tes!V154=0,"",RES_hhdet_tes!V154/RES_hhdet_fec!V154)</f>
        <v>0.93451705257268058</v>
      </c>
      <c r="W154" s="113">
        <f>IF(RES_hhdet_tes!W154=0,"",RES_hhdet_tes!W154/RES_hhdet_fec!W154)</f>
        <v>0.9322149008492896</v>
      </c>
      <c r="X154" s="113">
        <f>IF(RES_hhdet_tes!X154=0,"",RES_hhdet_tes!X154/RES_hhdet_fec!X154)</f>
        <v>0.94049266769530593</v>
      </c>
      <c r="Y154" s="113">
        <f>IF(RES_hhdet_tes!Y154=0,"",RES_hhdet_tes!Y154/RES_hhdet_fec!Y154)</f>
        <v>0.95103980637360341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0.75675009777383051</v>
      </c>
      <c r="C155" s="111">
        <f>IF(RES_hhdet_tes!C155=0,"",RES_hhdet_tes!C155/RES_hhdet_fec!C155)</f>
        <v>0.76817524438503315</v>
      </c>
      <c r="D155" s="111">
        <f>IF(RES_hhdet_tes!D155=0,"",RES_hhdet_tes!D155/RES_hhdet_fec!D155)</f>
        <v>0.77430592454676217</v>
      </c>
      <c r="E155" s="111">
        <f>IF(RES_hhdet_tes!E155=0,"",RES_hhdet_tes!E155/RES_hhdet_fec!E155)</f>
        <v>0.77788209067395453</v>
      </c>
      <c r="F155" s="111">
        <f>IF(RES_hhdet_tes!F155=0,"",RES_hhdet_tes!F155/RES_hhdet_fec!F155)</f>
        <v>0.77917492584235881</v>
      </c>
      <c r="G155" s="111">
        <f>IF(RES_hhdet_tes!G155=0,"",RES_hhdet_tes!G155/RES_hhdet_fec!G155)</f>
        <v>0.78084003893365972</v>
      </c>
      <c r="H155" s="111">
        <f>IF(RES_hhdet_tes!H155=0,"",RES_hhdet_tes!H155/RES_hhdet_fec!H155)</f>
        <v>0.78251587509824838</v>
      </c>
      <c r="I155" s="111">
        <f>IF(RES_hhdet_tes!I155=0,"",RES_hhdet_tes!I155/RES_hhdet_fec!I155)</f>
        <v>0.78405741102481941</v>
      </c>
      <c r="J155" s="111">
        <f>IF(RES_hhdet_tes!J155=0,"",RES_hhdet_tes!J155/RES_hhdet_fec!J155)</f>
        <v>0.78509909036651571</v>
      </c>
      <c r="K155" s="111">
        <f>IF(RES_hhdet_tes!K155=0,"",RES_hhdet_tes!K155/RES_hhdet_fec!K155)</f>
        <v>0.78673141114031508</v>
      </c>
      <c r="L155" s="111">
        <f>IF(RES_hhdet_tes!L155=0,"",RES_hhdet_tes!L155/RES_hhdet_fec!L155)</f>
        <v>0.78778375693766556</v>
      </c>
      <c r="M155" s="111">
        <f>IF(RES_hhdet_tes!M155=0,"",RES_hhdet_tes!M155/RES_hhdet_fec!M155)</f>
        <v>0.78994258671053741</v>
      </c>
      <c r="N155" s="111">
        <f>IF(RES_hhdet_tes!N155=0,"",RES_hhdet_tes!N155/RES_hhdet_fec!N155)</f>
        <v>0.79212222861349457</v>
      </c>
      <c r="O155" s="111">
        <f>IF(RES_hhdet_tes!O155=0,"",RES_hhdet_tes!O155/RES_hhdet_fec!O155)</f>
        <v>0.79648649080534051</v>
      </c>
      <c r="P155" s="111">
        <f>IF(RES_hhdet_tes!P155=0,"",RES_hhdet_tes!P155/RES_hhdet_fec!P155)</f>
        <v>0.80388959075266975</v>
      </c>
      <c r="Q155" s="111">
        <f>IF(RES_hhdet_tes!Q155=0,"",RES_hhdet_tes!Q155/RES_hhdet_fec!Q155)</f>
        <v>0.81159675283881305</v>
      </c>
      <c r="R155" s="111">
        <f>IF(RES_hhdet_tes!R155=0,"",RES_hhdet_tes!R155/RES_hhdet_fec!R155)</f>
        <v>0.81904795911501105</v>
      </c>
      <c r="S155" s="111">
        <f>IF(RES_hhdet_tes!S155=0,"",RES_hhdet_tes!S155/RES_hhdet_fec!S155)</f>
        <v>0.82639161574386089</v>
      </c>
      <c r="T155" s="111">
        <f>IF(RES_hhdet_tes!T155=0,"",RES_hhdet_tes!T155/RES_hhdet_fec!T155)</f>
        <v>0.83334744869476973</v>
      </c>
      <c r="U155" s="111">
        <f>IF(RES_hhdet_tes!U155=0,"",RES_hhdet_tes!U155/RES_hhdet_fec!U155)</f>
        <v>0.84156640041035102</v>
      </c>
      <c r="V155" s="111">
        <f>IF(RES_hhdet_tes!V155=0,"",RES_hhdet_tes!V155/RES_hhdet_fec!V155)</f>
        <v>0.84877742688899649</v>
      </c>
      <c r="W155" s="111">
        <f>IF(RES_hhdet_tes!W155=0,"",RES_hhdet_tes!W155/RES_hhdet_fec!W155)</f>
        <v>0.85944070935559747</v>
      </c>
      <c r="X155" s="111">
        <f>IF(RES_hhdet_tes!X155=0,"",RES_hhdet_tes!X155/RES_hhdet_fec!X155)</f>
        <v>0.868893072775207</v>
      </c>
      <c r="Y155" s="111">
        <f>IF(RES_hhdet_tes!Y155=0,"",RES_hhdet_tes!Y155/RES_hhdet_fec!Y155)</f>
        <v>0.87845146611272118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0.76093267485700833</v>
      </c>
      <c r="C157" s="124">
        <f>IF(RES_hhdet_tes!C157=0,"",RES_hhdet_tes!C157/RES_hhdet_fec!C157)</f>
        <v>0.76477849237090023</v>
      </c>
      <c r="D157" s="124">
        <f>IF(RES_hhdet_tes!D157=0,"",RES_hhdet_tes!D157/RES_hhdet_fec!D157)</f>
        <v>0.76842890980421508</v>
      </c>
      <c r="E157" s="124">
        <f>IF(RES_hhdet_tes!E157=0,"",RES_hhdet_tes!E157/RES_hhdet_fec!E157)</f>
        <v>0.77096230418676071</v>
      </c>
      <c r="F157" s="124">
        <f>IF(RES_hhdet_tes!F157=0,"",RES_hhdet_tes!F157/RES_hhdet_fec!F157)</f>
        <v>0.77292963354615019</v>
      </c>
      <c r="G157" s="124">
        <f>IF(RES_hhdet_tes!G157=0,"",RES_hhdet_tes!G157/RES_hhdet_fec!G157)</f>
        <v>0.77496445440159567</v>
      </c>
      <c r="H157" s="124">
        <f>IF(RES_hhdet_tes!H157=0,"",RES_hhdet_tes!H157/RES_hhdet_fec!H157)</f>
        <v>0.77704993114351184</v>
      </c>
      <c r="I157" s="124">
        <f>IF(RES_hhdet_tes!I157=0,"",RES_hhdet_tes!I157/RES_hhdet_fec!I157)</f>
        <v>0.77864107090954482</v>
      </c>
      <c r="J157" s="124">
        <f>IF(RES_hhdet_tes!J157=0,"",RES_hhdet_tes!J157/RES_hhdet_fec!J157)</f>
        <v>0.77979843547373351</v>
      </c>
      <c r="K157" s="124">
        <f>IF(RES_hhdet_tes!K157=0,"",RES_hhdet_tes!K157/RES_hhdet_fec!K157)</f>
        <v>0.78135327964418655</v>
      </c>
      <c r="L157" s="124">
        <f>IF(RES_hhdet_tes!L157=0,"",RES_hhdet_tes!L157/RES_hhdet_fec!L157)</f>
        <v>0.78279212167975543</v>
      </c>
      <c r="M157" s="124">
        <f>IF(RES_hhdet_tes!M157=0,"",RES_hhdet_tes!M157/RES_hhdet_fec!M157)</f>
        <v>0.78446662172154735</v>
      </c>
      <c r="N157" s="124">
        <f>IF(RES_hhdet_tes!N157=0,"",RES_hhdet_tes!N157/RES_hhdet_fec!N157)</f>
        <v>0.78629971396636311</v>
      </c>
      <c r="O157" s="124">
        <f>IF(RES_hhdet_tes!O157=0,"",RES_hhdet_tes!O157/RES_hhdet_fec!O157)</f>
        <v>0.78884690489347553</v>
      </c>
      <c r="P157" s="124">
        <f>IF(RES_hhdet_tes!P157=0,"",RES_hhdet_tes!P157/RES_hhdet_fec!P157)</f>
        <v>0.79267782390514363</v>
      </c>
      <c r="Q157" s="124">
        <f>IF(RES_hhdet_tes!Q157=0,"",RES_hhdet_tes!Q157/RES_hhdet_fec!Q157)</f>
        <v>0.79715611154414401</v>
      </c>
      <c r="R157" s="124">
        <f>IF(RES_hhdet_tes!R157=0,"",RES_hhdet_tes!R157/RES_hhdet_fec!R157)</f>
        <v>0.80280854230637311</v>
      </c>
      <c r="S157" s="124">
        <f>IF(RES_hhdet_tes!S157=0,"",RES_hhdet_tes!S157/RES_hhdet_fec!S157)</f>
        <v>0.81045386051499346</v>
      </c>
      <c r="T157" s="124">
        <f>IF(RES_hhdet_tes!T157=0,"",RES_hhdet_tes!T157/RES_hhdet_fec!T157)</f>
        <v>0.81988592381646164</v>
      </c>
      <c r="U157" s="124">
        <f>IF(RES_hhdet_tes!U157=0,"",RES_hhdet_tes!U157/RES_hhdet_fec!U157)</f>
        <v>0.83054037649219803</v>
      </c>
      <c r="V157" s="124">
        <f>IF(RES_hhdet_tes!V157=0,"",RES_hhdet_tes!V157/RES_hhdet_fec!V157)</f>
        <v>0.84260822272596969</v>
      </c>
      <c r="W157" s="124">
        <f>IF(RES_hhdet_tes!W157=0,"",RES_hhdet_tes!W157/RES_hhdet_fec!W157)</f>
        <v>0.85609442855282214</v>
      </c>
      <c r="X157" s="124">
        <f>IF(RES_hhdet_tes!X157=0,"",RES_hhdet_tes!X157/RES_hhdet_fec!X157)</f>
        <v>0.86958865890717496</v>
      </c>
      <c r="Y157" s="124">
        <f>IF(RES_hhdet_tes!Y157=0,"",RES_hhdet_tes!Y157/RES_hhdet_fec!Y157)</f>
        <v>0.88094641119833395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X158" s="111" t="str">
        <f>IF(RES_hhdet_tes!X158=0,"",RES_hhdet_tes!X158/RES_hhdet_fec!X158)</f>
        <v/>
      </c>
      <c r="Y158" s="111" t="str">
        <f>IF(RES_hhdet_tes!Y158=0,"",RES_hhdet_tes!Y158/RES_hhdet_fec!Y158)</f>
        <v/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0.76093267485700833</v>
      </c>
      <c r="C159" s="45">
        <f>IF(RES_hhdet_tes!C159=0,"",RES_hhdet_tes!C159/RES_hhdet_fec!C159)</f>
        <v>0.76477849237090023</v>
      </c>
      <c r="D159" s="45">
        <f>IF(RES_hhdet_tes!D159=0,"",RES_hhdet_tes!D159/RES_hhdet_fec!D159)</f>
        <v>0.76842890980421508</v>
      </c>
      <c r="E159" s="45">
        <f>IF(RES_hhdet_tes!E159=0,"",RES_hhdet_tes!E159/RES_hhdet_fec!E159)</f>
        <v>0.77096230418676071</v>
      </c>
      <c r="F159" s="45">
        <f>IF(RES_hhdet_tes!F159=0,"",RES_hhdet_tes!F159/RES_hhdet_fec!F159)</f>
        <v>0.77292963354615019</v>
      </c>
      <c r="G159" s="45">
        <f>IF(RES_hhdet_tes!G159=0,"",RES_hhdet_tes!G159/RES_hhdet_fec!G159)</f>
        <v>0.77496445440159567</v>
      </c>
      <c r="H159" s="45">
        <f>IF(RES_hhdet_tes!H159=0,"",RES_hhdet_tes!H159/RES_hhdet_fec!H159)</f>
        <v>0.77704993114351184</v>
      </c>
      <c r="I159" s="45">
        <f>IF(RES_hhdet_tes!I159=0,"",RES_hhdet_tes!I159/RES_hhdet_fec!I159)</f>
        <v>0.77864107090954482</v>
      </c>
      <c r="J159" s="45">
        <f>IF(RES_hhdet_tes!J159=0,"",RES_hhdet_tes!J159/RES_hhdet_fec!J159)</f>
        <v>0.77979843547373351</v>
      </c>
      <c r="K159" s="45">
        <f>IF(RES_hhdet_tes!K159=0,"",RES_hhdet_tes!K159/RES_hhdet_fec!K159)</f>
        <v>0.78135327964418655</v>
      </c>
      <c r="L159" s="45">
        <f>IF(RES_hhdet_tes!L159=0,"",RES_hhdet_tes!L159/RES_hhdet_fec!L159)</f>
        <v>0.78279212167975543</v>
      </c>
      <c r="M159" s="45">
        <f>IF(RES_hhdet_tes!M159=0,"",RES_hhdet_tes!M159/RES_hhdet_fec!M159)</f>
        <v>0.78446662172154735</v>
      </c>
      <c r="N159" s="45">
        <f>IF(RES_hhdet_tes!N159=0,"",RES_hhdet_tes!N159/RES_hhdet_fec!N159)</f>
        <v>0.78629971396636311</v>
      </c>
      <c r="O159" s="45">
        <f>IF(RES_hhdet_tes!O159=0,"",RES_hhdet_tes!O159/RES_hhdet_fec!O159)</f>
        <v>0.78884690489347553</v>
      </c>
      <c r="P159" s="45">
        <f>IF(RES_hhdet_tes!P159=0,"",RES_hhdet_tes!P159/RES_hhdet_fec!P159)</f>
        <v>0.79267782390514363</v>
      </c>
      <c r="Q159" s="45">
        <f>IF(RES_hhdet_tes!Q159=0,"",RES_hhdet_tes!Q159/RES_hhdet_fec!Q159)</f>
        <v>0.79715611154414401</v>
      </c>
      <c r="R159" s="45">
        <f>IF(RES_hhdet_tes!R159=0,"",RES_hhdet_tes!R159/RES_hhdet_fec!R159)</f>
        <v>0.80280854230637311</v>
      </c>
      <c r="S159" s="45">
        <f>IF(RES_hhdet_tes!S159=0,"",RES_hhdet_tes!S159/RES_hhdet_fec!S159)</f>
        <v>0.81045386051499346</v>
      </c>
      <c r="T159" s="45">
        <f>IF(RES_hhdet_tes!T159=0,"",RES_hhdet_tes!T159/RES_hhdet_fec!T159)</f>
        <v>0.81988592381646164</v>
      </c>
      <c r="U159" s="45">
        <f>IF(RES_hhdet_tes!U159=0,"",RES_hhdet_tes!U159/RES_hhdet_fec!U159)</f>
        <v>0.83054037649219803</v>
      </c>
      <c r="V159" s="45">
        <f>IF(RES_hhdet_tes!V159=0,"",RES_hhdet_tes!V159/RES_hhdet_fec!V159)</f>
        <v>0.84260822272596969</v>
      </c>
      <c r="W159" s="45">
        <f>IF(RES_hhdet_tes!W159=0,"",RES_hhdet_tes!W159/RES_hhdet_fec!W159)</f>
        <v>0.85609442855282214</v>
      </c>
      <c r="X159" s="45">
        <f>IF(RES_hhdet_tes!X159=0,"",RES_hhdet_tes!X159/RES_hhdet_fec!X159)</f>
        <v>0.86958865890717496</v>
      </c>
      <c r="Y159" s="45">
        <f>IF(RES_hhdet_tes!Y159=0,"",RES_hhdet_tes!Y159/RES_hhdet_fec!Y159)</f>
        <v>0.88094641119833395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0.7857592939943816</v>
      </c>
      <c r="C161" s="119">
        <f>IF(RES_hhdet_tes!C161=0,"",RES_hhdet_tes!C161/RES_hhdet_fec!C161)</f>
        <v>0.79202384373948709</v>
      </c>
      <c r="D161" s="119">
        <f>IF(RES_hhdet_tes!D161=0,"",RES_hhdet_tes!D161/RES_hhdet_fec!D161)</f>
        <v>0.7990196471095673</v>
      </c>
      <c r="E161" s="119">
        <f>IF(RES_hhdet_tes!E161=0,"",RES_hhdet_tes!E161/RES_hhdet_fec!E161)</f>
        <v>0.81109801227873313</v>
      </c>
      <c r="F161" s="119">
        <f>IF(RES_hhdet_tes!F161=0,"",RES_hhdet_tes!F161/RES_hhdet_fec!F161)</f>
        <v>0.81006563048213431</v>
      </c>
      <c r="G161" s="119">
        <f>IF(RES_hhdet_tes!G161=0,"",RES_hhdet_tes!G161/RES_hhdet_fec!G161)</f>
        <v>0.81568388228582223</v>
      </c>
      <c r="H161" s="119">
        <f>IF(RES_hhdet_tes!H161=0,"",RES_hhdet_tes!H161/RES_hhdet_fec!H161)</f>
        <v>0.82367140176990583</v>
      </c>
      <c r="I161" s="119">
        <f>IF(RES_hhdet_tes!I161=0,"",RES_hhdet_tes!I161/RES_hhdet_fec!I161)</f>
        <v>0.82555698531491772</v>
      </c>
      <c r="J161" s="119">
        <f>IF(RES_hhdet_tes!J161=0,"",RES_hhdet_tes!J161/RES_hhdet_fec!J161)</f>
        <v>0.829659020947491</v>
      </c>
      <c r="K161" s="119">
        <f>IF(RES_hhdet_tes!K161=0,"",RES_hhdet_tes!K161/RES_hhdet_fec!K161)</f>
        <v>0.83431225089295136</v>
      </c>
      <c r="L161" s="119">
        <f>IF(RES_hhdet_tes!L161=0,"",RES_hhdet_tes!L161/RES_hhdet_fec!L161)</f>
        <v>0.83885016068471518</v>
      </c>
      <c r="M161" s="119">
        <f>IF(RES_hhdet_tes!M161=0,"",RES_hhdet_tes!M161/RES_hhdet_fec!M161)</f>
        <v>0.84510517963524479</v>
      </c>
      <c r="N161" s="119">
        <f>IF(RES_hhdet_tes!N161=0,"",RES_hhdet_tes!N161/RES_hhdet_fec!N161)</f>
        <v>0.84997364971528322</v>
      </c>
      <c r="O161" s="119">
        <f>IF(RES_hhdet_tes!O161=0,"",RES_hhdet_tes!O161/RES_hhdet_fec!O161)</f>
        <v>0.85405730010952863</v>
      </c>
      <c r="P161" s="119">
        <f>IF(RES_hhdet_tes!P161=0,"",RES_hhdet_tes!P161/RES_hhdet_fec!P161)</f>
        <v>0.85874647706692764</v>
      </c>
      <c r="Q161" s="119">
        <f>IF(RES_hhdet_tes!Q161=0,"",RES_hhdet_tes!Q161/RES_hhdet_fec!Q161)</f>
        <v>0.86190072581486799</v>
      </c>
      <c r="R161" s="119">
        <f>IF(RES_hhdet_tes!R161=0,"",RES_hhdet_tes!R161/RES_hhdet_fec!R161)</f>
        <v>0.86656601174200087</v>
      </c>
      <c r="S161" s="119">
        <f>IF(RES_hhdet_tes!S161=0,"",RES_hhdet_tes!S161/RES_hhdet_fec!S161)</f>
        <v>0.87316391999136145</v>
      </c>
      <c r="T161" s="119">
        <f>IF(RES_hhdet_tes!T161=0,"",RES_hhdet_tes!T161/RES_hhdet_fec!T161)</f>
        <v>0.87978319059627885</v>
      </c>
      <c r="U161" s="119">
        <f>IF(RES_hhdet_tes!U161=0,"",RES_hhdet_tes!U161/RES_hhdet_fec!U161)</f>
        <v>0.88598317535718918</v>
      </c>
      <c r="V161" s="119">
        <f>IF(RES_hhdet_tes!V161=0,"",RES_hhdet_tes!V161/RES_hhdet_fec!V161)</f>
        <v>0.89109315251990884</v>
      </c>
      <c r="W161" s="119">
        <f>IF(RES_hhdet_tes!W161=0,"",RES_hhdet_tes!W161/RES_hhdet_fec!W161)</f>
        <v>0.89687308277513822</v>
      </c>
      <c r="X161" s="119">
        <f>IF(RES_hhdet_tes!X161=0,"",RES_hhdet_tes!X161/RES_hhdet_fec!X161)</f>
        <v>0.90146174907082055</v>
      </c>
      <c r="Y161" s="119">
        <f>IF(RES_hhdet_tes!Y161=0,"",RES_hhdet_tes!Y161/RES_hhdet_fec!Y161)</f>
        <v>0.9115009641797378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0.78663965845351635</v>
      </c>
      <c r="C162" s="124">
        <f>IF(RES_hhdet_tes!C162=0,"",RES_hhdet_tes!C162/RES_hhdet_fec!C162)</f>
        <v>0.7924174074087823</v>
      </c>
      <c r="D162" s="124">
        <f>IF(RES_hhdet_tes!D162=0,"",RES_hhdet_tes!D162/RES_hhdet_fec!D162)</f>
        <v>0.79932425323863132</v>
      </c>
      <c r="E162" s="124">
        <f>IF(RES_hhdet_tes!E162=0,"",RES_hhdet_tes!E162/RES_hhdet_fec!E162)</f>
        <v>0.8052180882455936</v>
      </c>
      <c r="F162" s="124">
        <f>IF(RES_hhdet_tes!F162=0,"",RES_hhdet_tes!F162/RES_hhdet_fec!F162)</f>
        <v>0.80996704543462672</v>
      </c>
      <c r="G162" s="124">
        <f>IF(RES_hhdet_tes!G162=0,"",RES_hhdet_tes!G162/RES_hhdet_fec!G162)</f>
        <v>0.8140200364331861</v>
      </c>
      <c r="H162" s="124">
        <f>IF(RES_hhdet_tes!H162=0,"",RES_hhdet_tes!H162/RES_hhdet_fec!H162)</f>
        <v>0.81729512676299287</v>
      </c>
      <c r="I162" s="124">
        <f>IF(RES_hhdet_tes!I162=0,"",RES_hhdet_tes!I162/RES_hhdet_fec!I162)</f>
        <v>0.82077388561239273</v>
      </c>
      <c r="J162" s="124">
        <f>IF(RES_hhdet_tes!J162=0,"",RES_hhdet_tes!J162/RES_hhdet_fec!J162)</f>
        <v>0.82376739675898092</v>
      </c>
      <c r="K162" s="124">
        <f>IF(RES_hhdet_tes!K162=0,"",RES_hhdet_tes!K162/RES_hhdet_fec!K162)</f>
        <v>0.82743648959233818</v>
      </c>
      <c r="L162" s="124">
        <f>IF(RES_hhdet_tes!L162=0,"",RES_hhdet_tes!L162/RES_hhdet_fec!L162)</f>
        <v>0.83134932487620417</v>
      </c>
      <c r="M162" s="124">
        <f>IF(RES_hhdet_tes!M162=0,"",RES_hhdet_tes!M162/RES_hhdet_fec!M162)</f>
        <v>0.83582506259382616</v>
      </c>
      <c r="N162" s="124">
        <f>IF(RES_hhdet_tes!N162=0,"",RES_hhdet_tes!N162/RES_hhdet_fec!N162)</f>
        <v>0.84075471102262356</v>
      </c>
      <c r="O162" s="124">
        <f>IF(RES_hhdet_tes!O162=0,"",RES_hhdet_tes!O162/RES_hhdet_fec!O162)</f>
        <v>0.84532789418241416</v>
      </c>
      <c r="P162" s="124">
        <f>IF(RES_hhdet_tes!P162=0,"",RES_hhdet_tes!P162/RES_hhdet_fec!P162)</f>
        <v>0.8462029534134291</v>
      </c>
      <c r="Q162" s="124">
        <f>IF(RES_hhdet_tes!Q162=0,"",RES_hhdet_tes!Q162/RES_hhdet_fec!Q162)</f>
        <v>0.84767366508116371</v>
      </c>
      <c r="R162" s="124">
        <f>IF(RES_hhdet_tes!R162=0,"",RES_hhdet_tes!R162/RES_hhdet_fec!R162)</f>
        <v>0.85003594846655872</v>
      </c>
      <c r="S162" s="124">
        <f>IF(RES_hhdet_tes!S162=0,"",RES_hhdet_tes!S162/RES_hhdet_fec!S162)</f>
        <v>0.85439692703497561</v>
      </c>
      <c r="T162" s="124">
        <f>IF(RES_hhdet_tes!T162=0,"",RES_hhdet_tes!T162/RES_hhdet_fec!T162)</f>
        <v>0.85853807785147074</v>
      </c>
      <c r="U162" s="124">
        <f>IF(RES_hhdet_tes!U162=0,"",RES_hhdet_tes!U162/RES_hhdet_fec!U162)</f>
        <v>0.86102367838673011</v>
      </c>
      <c r="V162" s="124">
        <f>IF(RES_hhdet_tes!V162=0,"",RES_hhdet_tes!V162/RES_hhdet_fec!V162)</f>
        <v>0.86395365838997951</v>
      </c>
      <c r="W162" s="124">
        <f>IF(RES_hhdet_tes!W162=0,"",RES_hhdet_tes!W162/RES_hhdet_fec!W162)</f>
        <v>0.86903350813122004</v>
      </c>
      <c r="X162" s="124">
        <f>IF(RES_hhdet_tes!X162=0,"",RES_hhdet_tes!X162/RES_hhdet_fec!X162)</f>
        <v>0.87751827198800147</v>
      </c>
      <c r="Y162" s="124">
        <f>IF(RES_hhdet_tes!Y162=0,"",RES_hhdet_tes!Y162/RES_hhdet_fec!Y162)</f>
        <v>0.88702630062603838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0.78663965845351635</v>
      </c>
      <c r="C163" s="45">
        <f>IF(RES_hhdet_tes!C163=0,"",RES_hhdet_tes!C163/RES_hhdet_fec!C163)</f>
        <v>0.7924174074087823</v>
      </c>
      <c r="D163" s="45">
        <f>IF(RES_hhdet_tes!D163=0,"",RES_hhdet_tes!D163/RES_hhdet_fec!D163)</f>
        <v>0.79932425323863132</v>
      </c>
      <c r="E163" s="45">
        <f>IF(RES_hhdet_tes!E163=0,"",RES_hhdet_tes!E163/RES_hhdet_fec!E163)</f>
        <v>0.8052180882455936</v>
      </c>
      <c r="F163" s="45">
        <f>IF(RES_hhdet_tes!F163=0,"",RES_hhdet_tes!F163/RES_hhdet_fec!F163)</f>
        <v>0.80996704543462672</v>
      </c>
      <c r="G163" s="45">
        <f>IF(RES_hhdet_tes!G163=0,"",RES_hhdet_tes!G163/RES_hhdet_fec!G163)</f>
        <v>0.8140200364331861</v>
      </c>
      <c r="H163" s="45">
        <f>IF(RES_hhdet_tes!H163=0,"",RES_hhdet_tes!H163/RES_hhdet_fec!H163)</f>
        <v>0.81729512676299287</v>
      </c>
      <c r="I163" s="45">
        <f>IF(RES_hhdet_tes!I163=0,"",RES_hhdet_tes!I163/RES_hhdet_fec!I163)</f>
        <v>0.82077388561239273</v>
      </c>
      <c r="J163" s="45">
        <f>IF(RES_hhdet_tes!J163=0,"",RES_hhdet_tes!J163/RES_hhdet_fec!J163)</f>
        <v>0.82376739675898092</v>
      </c>
      <c r="K163" s="45">
        <f>IF(RES_hhdet_tes!K163=0,"",RES_hhdet_tes!K163/RES_hhdet_fec!K163)</f>
        <v>0.82743648959233818</v>
      </c>
      <c r="L163" s="45">
        <f>IF(RES_hhdet_tes!L163=0,"",RES_hhdet_tes!L163/RES_hhdet_fec!L163)</f>
        <v>0.83134932487620417</v>
      </c>
      <c r="M163" s="45">
        <f>IF(RES_hhdet_tes!M163=0,"",RES_hhdet_tes!M163/RES_hhdet_fec!M163)</f>
        <v>0.83582506259382616</v>
      </c>
      <c r="N163" s="45">
        <f>IF(RES_hhdet_tes!N163=0,"",RES_hhdet_tes!N163/RES_hhdet_fec!N163)</f>
        <v>0.84075471102262356</v>
      </c>
      <c r="O163" s="45">
        <f>IF(RES_hhdet_tes!O163=0,"",RES_hhdet_tes!O163/RES_hhdet_fec!O163)</f>
        <v>0.84532789418241416</v>
      </c>
      <c r="P163" s="45">
        <f>IF(RES_hhdet_tes!P163=0,"",RES_hhdet_tes!P163/RES_hhdet_fec!P163)</f>
        <v>0.8462029534134291</v>
      </c>
      <c r="Q163" s="45">
        <f>IF(RES_hhdet_tes!Q163=0,"",RES_hhdet_tes!Q163/RES_hhdet_fec!Q163)</f>
        <v>0.84767366508116371</v>
      </c>
      <c r="R163" s="45">
        <f>IF(RES_hhdet_tes!R163=0,"",RES_hhdet_tes!R163/RES_hhdet_fec!R163)</f>
        <v>0.85003594846655872</v>
      </c>
      <c r="S163" s="45">
        <f>IF(RES_hhdet_tes!S163=0,"",RES_hhdet_tes!S163/RES_hhdet_fec!S163)</f>
        <v>0.85439692703497561</v>
      </c>
      <c r="T163" s="45">
        <f>IF(RES_hhdet_tes!T163=0,"",RES_hhdet_tes!T163/RES_hhdet_fec!T163)</f>
        <v>0.85853807785147074</v>
      </c>
      <c r="U163" s="45">
        <f>IF(RES_hhdet_tes!U163=0,"",RES_hhdet_tes!U163/RES_hhdet_fec!U163)</f>
        <v>0.86102367838673011</v>
      </c>
      <c r="V163" s="45">
        <f>IF(RES_hhdet_tes!V163=0,"",RES_hhdet_tes!V163/RES_hhdet_fec!V163)</f>
        <v>0.86395365838997951</v>
      </c>
      <c r="W163" s="45">
        <f>IF(RES_hhdet_tes!W163=0,"",RES_hhdet_tes!W163/RES_hhdet_fec!W163)</f>
        <v>0.86903350813122004</v>
      </c>
      <c r="X163" s="45">
        <f>IF(RES_hhdet_tes!X163=0,"",RES_hhdet_tes!X163/RES_hhdet_fec!X163)</f>
        <v>0.87751827198800147</v>
      </c>
      <c r="Y163" s="45">
        <f>IF(RES_hhdet_tes!Y163=0,"",RES_hhdet_tes!Y163/RES_hhdet_fec!Y163)</f>
        <v>0.88702630062603838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1.9246046147423326</v>
      </c>
      <c r="C164" s="124">
        <f>IF(RES_hhdet_tes!C164=0,"",RES_hhdet_tes!C164/RES_hhdet_fec!C164)</f>
        <v>1.9896990178817537</v>
      </c>
      <c r="D164" s="124">
        <f>IF(RES_hhdet_tes!D164=0,"",RES_hhdet_tes!D164/RES_hhdet_fec!D164)</f>
        <v>2.0752451578463855</v>
      </c>
      <c r="E164" s="124">
        <f>IF(RES_hhdet_tes!E164=0,"",RES_hhdet_tes!E164/RES_hhdet_fec!E164)</f>
        <v>2.2029478730056056</v>
      </c>
      <c r="F164" s="124">
        <f>IF(RES_hhdet_tes!F164=0,"",RES_hhdet_tes!F164/RES_hhdet_fec!F164)</f>
        <v>2.3513469783213434</v>
      </c>
      <c r="G164" s="124">
        <f>IF(RES_hhdet_tes!G164=0,"",RES_hhdet_tes!G164/RES_hhdet_fec!G164)</f>
        <v>2.5052288928005297</v>
      </c>
      <c r="H164" s="124">
        <f>IF(RES_hhdet_tes!H164=0,"",RES_hhdet_tes!H164/RES_hhdet_fec!H164)</f>
        <v>2.6780464834390032</v>
      </c>
      <c r="I164" s="124">
        <f>IF(RES_hhdet_tes!I164=0,"",RES_hhdet_tes!I164/RES_hhdet_fec!I164)</f>
        <v>2.7909319108658011</v>
      </c>
      <c r="J164" s="124">
        <f>IF(RES_hhdet_tes!J164=0,"",RES_hhdet_tes!J164/RES_hhdet_fec!J164)</f>
        <v>2.8551798083518576</v>
      </c>
      <c r="K164" s="124">
        <f>IF(RES_hhdet_tes!K164=0,"",RES_hhdet_tes!K164/RES_hhdet_fec!K164)</f>
        <v>2.9439772021418054</v>
      </c>
      <c r="L164" s="124">
        <f>IF(RES_hhdet_tes!L164=0,"",RES_hhdet_tes!L164/RES_hhdet_fec!L164)</f>
        <v>3.0439506625647903</v>
      </c>
      <c r="M164" s="124">
        <f>IF(RES_hhdet_tes!M164=0,"",RES_hhdet_tes!M164/RES_hhdet_fec!M164)</f>
        <v>3.1714323752624898</v>
      </c>
      <c r="N164" s="124">
        <f>IF(RES_hhdet_tes!N164=0,"",RES_hhdet_tes!N164/RES_hhdet_fec!N164)</f>
        <v>3.3188315263698027</v>
      </c>
      <c r="O164" s="124">
        <f>IF(RES_hhdet_tes!O164=0,"",RES_hhdet_tes!O164/RES_hhdet_fec!O164)</f>
        <v>3.4848623361293702</v>
      </c>
      <c r="P164" s="124">
        <f>IF(RES_hhdet_tes!P164=0,"",RES_hhdet_tes!P164/RES_hhdet_fec!P164)</f>
        <v>3.6286419698986689</v>
      </c>
      <c r="Q164" s="124">
        <f>IF(RES_hhdet_tes!Q164=0,"",RES_hhdet_tes!Q164/RES_hhdet_fec!Q164)</f>
        <v>3.7706746952250203</v>
      </c>
      <c r="R164" s="124">
        <f>IF(RES_hhdet_tes!R164=0,"",RES_hhdet_tes!R164/RES_hhdet_fec!R164)</f>
        <v>3.8881864178250409</v>
      </c>
      <c r="S164" s="124">
        <f>IF(RES_hhdet_tes!S164=0,"",RES_hhdet_tes!S164/RES_hhdet_fec!S164)</f>
        <v>4.0006422956240479</v>
      </c>
      <c r="T164" s="124">
        <f>IF(RES_hhdet_tes!T164=0,"",RES_hhdet_tes!T164/RES_hhdet_fec!T164)</f>
        <v>4.0973934055381358</v>
      </c>
      <c r="U164" s="124">
        <f>IF(RES_hhdet_tes!U164=0,"",RES_hhdet_tes!U164/RES_hhdet_fec!U164)</f>
        <v>4.1791689340365981</v>
      </c>
      <c r="V164" s="124">
        <f>IF(RES_hhdet_tes!V164=0,"",RES_hhdet_tes!V164/RES_hhdet_fec!V164)</f>
        <v>4.2403778399048537</v>
      </c>
      <c r="W164" s="124">
        <f>IF(RES_hhdet_tes!W164=0,"",RES_hhdet_tes!W164/RES_hhdet_fec!W164)</f>
        <v>4.2821892810947251</v>
      </c>
      <c r="X164" s="124">
        <f>IF(RES_hhdet_tes!X164=0,"",RES_hhdet_tes!X164/RES_hhdet_fec!X164)</f>
        <v>4.3108405516272477</v>
      </c>
      <c r="Y164" s="124">
        <f>IF(RES_hhdet_tes!Y164=0,"",RES_hhdet_tes!Y164/RES_hhdet_fec!Y164)</f>
        <v>4.3508895459706958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1.9246046147423326</v>
      </c>
      <c r="C165" s="111">
        <f>IF(RES_hhdet_tes!C165=0,"",RES_hhdet_tes!C165/RES_hhdet_fec!C165)</f>
        <v>1.9896990178817537</v>
      </c>
      <c r="D165" s="111">
        <f>IF(RES_hhdet_tes!D165=0,"",RES_hhdet_tes!D165/RES_hhdet_fec!D165)</f>
        <v>2.0752451578463855</v>
      </c>
      <c r="E165" s="111">
        <f>IF(RES_hhdet_tes!E165=0,"",RES_hhdet_tes!E165/RES_hhdet_fec!E165)</f>
        <v>2.2029478730056056</v>
      </c>
      <c r="F165" s="111">
        <f>IF(RES_hhdet_tes!F165=0,"",RES_hhdet_tes!F165/RES_hhdet_fec!F165)</f>
        <v>2.3513469783213434</v>
      </c>
      <c r="G165" s="111">
        <f>IF(RES_hhdet_tes!G165=0,"",RES_hhdet_tes!G165/RES_hhdet_fec!G165)</f>
        <v>2.5052288928005297</v>
      </c>
      <c r="H165" s="111">
        <f>IF(RES_hhdet_tes!H165=0,"",RES_hhdet_tes!H165/RES_hhdet_fec!H165)</f>
        <v>2.6780464834390032</v>
      </c>
      <c r="I165" s="111">
        <f>IF(RES_hhdet_tes!I165=0,"",RES_hhdet_tes!I165/RES_hhdet_fec!I165)</f>
        <v>2.7909319108658011</v>
      </c>
      <c r="J165" s="111">
        <f>IF(RES_hhdet_tes!J165=0,"",RES_hhdet_tes!J165/RES_hhdet_fec!J165)</f>
        <v>2.8551798083518576</v>
      </c>
      <c r="K165" s="111">
        <f>IF(RES_hhdet_tes!K165=0,"",RES_hhdet_tes!K165/RES_hhdet_fec!K165)</f>
        <v>2.9439772021418054</v>
      </c>
      <c r="L165" s="111">
        <f>IF(RES_hhdet_tes!L165=0,"",RES_hhdet_tes!L165/RES_hhdet_fec!L165)</f>
        <v>3.0439506625647903</v>
      </c>
      <c r="M165" s="111">
        <f>IF(RES_hhdet_tes!M165=0,"",RES_hhdet_tes!M165/RES_hhdet_fec!M165)</f>
        <v>3.1714323752624898</v>
      </c>
      <c r="N165" s="111">
        <f>IF(RES_hhdet_tes!N165=0,"",RES_hhdet_tes!N165/RES_hhdet_fec!N165)</f>
        <v>3.3188315263698027</v>
      </c>
      <c r="O165" s="111">
        <f>IF(RES_hhdet_tes!O165=0,"",RES_hhdet_tes!O165/RES_hhdet_fec!O165)</f>
        <v>3.4848623361293702</v>
      </c>
      <c r="P165" s="111">
        <f>IF(RES_hhdet_tes!P165=0,"",RES_hhdet_tes!P165/RES_hhdet_fec!P165)</f>
        <v>3.6286419698986689</v>
      </c>
      <c r="Q165" s="111">
        <f>IF(RES_hhdet_tes!Q165=0,"",RES_hhdet_tes!Q165/RES_hhdet_fec!Q165)</f>
        <v>3.7706746952250203</v>
      </c>
      <c r="R165" s="111">
        <f>IF(RES_hhdet_tes!R165=0,"",RES_hhdet_tes!R165/RES_hhdet_fec!R165)</f>
        <v>3.8881864178250409</v>
      </c>
      <c r="S165" s="111">
        <f>IF(RES_hhdet_tes!S165=0,"",RES_hhdet_tes!S165/RES_hhdet_fec!S165)</f>
        <v>4.0006422956240479</v>
      </c>
      <c r="T165" s="111">
        <f>IF(RES_hhdet_tes!T165=0,"",RES_hhdet_tes!T165/RES_hhdet_fec!T165)</f>
        <v>4.0973934055381358</v>
      </c>
      <c r="U165" s="111">
        <f>IF(RES_hhdet_tes!U165=0,"",RES_hhdet_tes!U165/RES_hhdet_fec!U165)</f>
        <v>4.1791689340365981</v>
      </c>
      <c r="V165" s="111">
        <f>IF(RES_hhdet_tes!V165=0,"",RES_hhdet_tes!V165/RES_hhdet_fec!V165)</f>
        <v>4.2403778399048537</v>
      </c>
      <c r="W165" s="111">
        <f>IF(RES_hhdet_tes!W165=0,"",RES_hhdet_tes!W165/RES_hhdet_fec!W165)</f>
        <v>4.2821892810947251</v>
      </c>
      <c r="X165" s="111">
        <f>IF(RES_hhdet_tes!X165=0,"",RES_hhdet_tes!X165/RES_hhdet_fec!X165)</f>
        <v>4.3108405516272477</v>
      </c>
      <c r="Y165" s="111">
        <f>IF(RES_hhdet_tes!Y165=0,"",RES_hhdet_tes!Y165/RES_hhdet_fec!Y165)</f>
        <v>4.3508895459706958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0.75304369038695151</v>
      </c>
      <c r="C166" s="124">
        <f>IF(RES_hhdet_tes!C166=0,"",RES_hhdet_tes!C166/RES_hhdet_fec!C166)</f>
        <v>0.76324385455517507</v>
      </c>
      <c r="D166" s="124">
        <f>IF(RES_hhdet_tes!D166=0,"",RES_hhdet_tes!D166/RES_hhdet_fec!D166)</f>
        <v>0.77439897161269977</v>
      </c>
      <c r="E166" s="124">
        <f>IF(RES_hhdet_tes!E166=0,"",RES_hhdet_tes!E166/RES_hhdet_fec!E166)</f>
        <v>0.78915479444311409</v>
      </c>
      <c r="F166" s="124">
        <f>IF(RES_hhdet_tes!F166=0,"",RES_hhdet_tes!F166/RES_hhdet_fec!F166)</f>
        <v>0.78804474195566243</v>
      </c>
      <c r="G166" s="124">
        <f>IF(RES_hhdet_tes!G166=0,"",RES_hhdet_tes!G166/RES_hhdet_fec!G166)</f>
        <v>0.79753943202311928</v>
      </c>
      <c r="H166" s="124">
        <f>IF(RES_hhdet_tes!H166=0,"",RES_hhdet_tes!H166/RES_hhdet_fec!H166)</f>
        <v>0.80488088860770779</v>
      </c>
      <c r="I166" s="124">
        <f>IF(RES_hhdet_tes!I166=0,"",RES_hhdet_tes!I166/RES_hhdet_fec!I166)</f>
        <v>0.81044570815748429</v>
      </c>
      <c r="J166" s="124">
        <f>IF(RES_hhdet_tes!J166=0,"",RES_hhdet_tes!J166/RES_hhdet_fec!J166)</f>
        <v>0.81433413308452418</v>
      </c>
      <c r="K166" s="124">
        <f>IF(RES_hhdet_tes!K166=0,"",RES_hhdet_tes!K166/RES_hhdet_fec!K166)</f>
        <v>0.82101959506052513</v>
      </c>
      <c r="L166" s="124">
        <f>IF(RES_hhdet_tes!L166=0,"",RES_hhdet_tes!L166/RES_hhdet_fec!L166)</f>
        <v>0.82326819649471294</v>
      </c>
      <c r="M166" s="124">
        <f>IF(RES_hhdet_tes!M166=0,"",RES_hhdet_tes!M166/RES_hhdet_fec!M166)</f>
        <v>0.82783509884888629</v>
      </c>
      <c r="N166" s="124">
        <f>IF(RES_hhdet_tes!N166=0,"",RES_hhdet_tes!N166/RES_hhdet_fec!N166)</f>
        <v>0.83419391488715067</v>
      </c>
      <c r="O166" s="124">
        <f>IF(RES_hhdet_tes!O166=0,"",RES_hhdet_tes!O166/RES_hhdet_fec!O166)</f>
        <v>0.83964542085550509</v>
      </c>
      <c r="P166" s="124">
        <f>IF(RES_hhdet_tes!P166=0,"",RES_hhdet_tes!P166/RES_hhdet_fec!P166)</f>
        <v>0.84918084411482564</v>
      </c>
      <c r="Q166" s="124">
        <f>IF(RES_hhdet_tes!Q166=0,"",RES_hhdet_tes!Q166/RES_hhdet_fec!Q166)</f>
        <v>0.85902086274666356</v>
      </c>
      <c r="R166" s="124">
        <f>IF(RES_hhdet_tes!R166=0,"",RES_hhdet_tes!R166/RES_hhdet_fec!R166)</f>
        <v>0.86339503651138994</v>
      </c>
      <c r="S166" s="124">
        <f>IF(RES_hhdet_tes!S166=0,"",RES_hhdet_tes!S166/RES_hhdet_fec!S166)</f>
        <v>0.87188190584581804</v>
      </c>
      <c r="T166" s="124">
        <f>IF(RES_hhdet_tes!T166=0,"",RES_hhdet_tes!T166/RES_hhdet_fec!T166)</f>
        <v>0.88248445537845122</v>
      </c>
      <c r="U166" s="124">
        <f>IF(RES_hhdet_tes!U166=0,"",RES_hhdet_tes!U166/RES_hhdet_fec!U166)</f>
        <v>0.89060060490611281</v>
      </c>
      <c r="V166" s="124">
        <f>IF(RES_hhdet_tes!V166=0,"",RES_hhdet_tes!V166/RES_hhdet_fec!V166)</f>
        <v>0.90041620208024398</v>
      </c>
      <c r="W166" s="124">
        <f>IF(RES_hhdet_tes!W166=0,"",RES_hhdet_tes!W166/RES_hhdet_fec!W166)</f>
        <v>0.90456766890609908</v>
      </c>
      <c r="X166" s="124">
        <f>IF(RES_hhdet_tes!X166=0,"",RES_hhdet_tes!X166/RES_hhdet_fec!X166)</f>
        <v>0.91144567922062902</v>
      </c>
      <c r="Y166" s="124">
        <f>IF(RES_hhdet_tes!Y166=0,"",RES_hhdet_tes!Y166/RES_hhdet_fec!Y166)</f>
        <v>0.9223177765313022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0.67079800599338502</v>
      </c>
      <c r="C167" s="111">
        <f>IF(RES_hhdet_tes!C167=0,"",RES_hhdet_tes!C167/RES_hhdet_fec!C167)</f>
        <v>0.67438637512847688</v>
      </c>
      <c r="D167" s="111">
        <f>IF(RES_hhdet_tes!D167=0,"",RES_hhdet_tes!D167/RES_hhdet_fec!D167)</f>
        <v>0.67731291903794155</v>
      </c>
      <c r="E167" s="111">
        <f>IF(RES_hhdet_tes!E167=0,"",RES_hhdet_tes!E167/RES_hhdet_fec!E167)</f>
        <v>0.68212125332069107</v>
      </c>
      <c r="F167" s="111">
        <f>IF(RES_hhdet_tes!F167=0,"",RES_hhdet_tes!F167/RES_hhdet_fec!F167)</f>
        <v>0.68725818537171024</v>
      </c>
      <c r="G167" s="111">
        <f>IF(RES_hhdet_tes!G167=0,"",RES_hhdet_tes!G167/RES_hhdet_fec!G167)</f>
        <v>0.6925619440309202</v>
      </c>
      <c r="H167" s="111">
        <f>IF(RES_hhdet_tes!H167=0,"",RES_hhdet_tes!H167/RES_hhdet_fec!H167)</f>
        <v>0.69833905700603105</v>
      </c>
      <c r="I167" s="111">
        <f>IF(RES_hhdet_tes!I167=0,"",RES_hhdet_tes!I167/RES_hhdet_fec!I167)</f>
        <v>0.7014358201425841</v>
      </c>
      <c r="J167" s="111">
        <f>IF(RES_hhdet_tes!J167=0,"",RES_hhdet_tes!J167/RES_hhdet_fec!J167)</f>
        <v>0.70260155423223591</v>
      </c>
      <c r="K167" s="111">
        <f>IF(RES_hhdet_tes!K167=0,"",RES_hhdet_tes!K167/RES_hhdet_fec!K167)</f>
        <v>0.70515656656493042</v>
      </c>
      <c r="L167" s="111">
        <f>IF(RES_hhdet_tes!L167=0,"",RES_hhdet_tes!L167/RES_hhdet_fec!L167)</f>
        <v>0.70795414415434055</v>
      </c>
      <c r="M167" s="111">
        <f>IF(RES_hhdet_tes!M167=0,"",RES_hhdet_tes!M167/RES_hhdet_fec!M167)</f>
        <v>0.7121601039218125</v>
      </c>
      <c r="N167" s="111">
        <f>IF(RES_hhdet_tes!N167=0,"",RES_hhdet_tes!N167/RES_hhdet_fec!N167)</f>
        <v>0.71726580467351853</v>
      </c>
      <c r="O167" s="111">
        <f>IF(RES_hhdet_tes!O167=0,"",RES_hhdet_tes!O167/RES_hhdet_fec!O167)</f>
        <v>0.72495789190243098</v>
      </c>
      <c r="P167" s="111">
        <f>IF(RES_hhdet_tes!P167=0,"",RES_hhdet_tes!P167/RES_hhdet_fec!P167)</f>
        <v>0.73395383749089971</v>
      </c>
      <c r="Q167" s="111">
        <f>IF(RES_hhdet_tes!Q167=0,"",RES_hhdet_tes!Q167/RES_hhdet_fec!Q167)</f>
        <v>0.7459912441517933</v>
      </c>
      <c r="R167" s="111">
        <f>IF(RES_hhdet_tes!R167=0,"",RES_hhdet_tes!R167/RES_hhdet_fec!R167)</f>
        <v>0.75736864317291841</v>
      </c>
      <c r="S167" s="111">
        <f>IF(RES_hhdet_tes!S167=0,"",RES_hhdet_tes!S167/RES_hhdet_fec!S167)</f>
        <v>0.77392746303150617</v>
      </c>
      <c r="T167" s="111">
        <f>IF(RES_hhdet_tes!T167=0,"",RES_hhdet_tes!T167/RES_hhdet_fec!T167)</f>
        <v>0.79294255110207446</v>
      </c>
      <c r="U167" s="111">
        <f>IF(RES_hhdet_tes!U167=0,"",RES_hhdet_tes!U167/RES_hhdet_fec!U167)</f>
        <v>0.80701278533066134</v>
      </c>
      <c r="V167" s="111">
        <f>IF(RES_hhdet_tes!V167=0,"",RES_hhdet_tes!V167/RES_hhdet_fec!V167)</f>
        <v>0.81885375673294225</v>
      </c>
      <c r="W167" s="111">
        <f>IF(RES_hhdet_tes!W167=0,"",RES_hhdet_tes!W167/RES_hhdet_fec!W167)</f>
        <v>0.82898071327143363</v>
      </c>
      <c r="X167" s="111">
        <f>IF(RES_hhdet_tes!X167=0,"",RES_hhdet_tes!X167/RES_hhdet_fec!X167)</f>
        <v>0.83781494248446731</v>
      </c>
      <c r="Y167" s="111">
        <f>IF(RES_hhdet_tes!Y167=0,"",RES_hhdet_tes!Y167/RES_hhdet_fec!Y167)</f>
        <v>0.84445268085072178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0.82349162089759742</v>
      </c>
      <c r="C168" s="111">
        <f>IF(RES_hhdet_tes!C168=0,"",RES_hhdet_tes!C168/RES_hhdet_fec!C168)</f>
        <v>0.83546330452009143</v>
      </c>
      <c r="D168" s="111">
        <f>IF(RES_hhdet_tes!D168=0,"",RES_hhdet_tes!D168/RES_hhdet_fec!D168)</f>
        <v>0.83438569309283661</v>
      </c>
      <c r="E168" s="111">
        <f>IF(RES_hhdet_tes!E168=0,"",RES_hhdet_tes!E168/RES_hhdet_fec!E168)</f>
        <v>0.83803548974021091</v>
      </c>
      <c r="F168" s="111">
        <f>IF(RES_hhdet_tes!F168=0,"",RES_hhdet_tes!F168/RES_hhdet_fec!F168)</f>
        <v>0.83238964459353559</v>
      </c>
      <c r="G168" s="111">
        <f>IF(RES_hhdet_tes!G168=0,"",RES_hhdet_tes!G168/RES_hhdet_fec!G168)</f>
        <v>0.8365355034010713</v>
      </c>
      <c r="H168" s="111">
        <f>IF(RES_hhdet_tes!H168=0,"",RES_hhdet_tes!H168/RES_hhdet_fec!H168)</f>
        <v>0.84003457442281071</v>
      </c>
      <c r="I168" s="111">
        <f>IF(RES_hhdet_tes!I168=0,"",RES_hhdet_tes!I168/RES_hhdet_fec!I168)</f>
        <v>0.8262617602646023</v>
      </c>
      <c r="J168" s="111">
        <f>IF(RES_hhdet_tes!J168=0,"",RES_hhdet_tes!J168/RES_hhdet_fec!J168)</f>
        <v>0.84201524246875037</v>
      </c>
      <c r="K168" s="111">
        <f>IF(RES_hhdet_tes!K168=0,"",RES_hhdet_tes!K168/RES_hhdet_fec!K168)</f>
        <v>0.8424260010663509</v>
      </c>
      <c r="L168" s="111">
        <f>IF(RES_hhdet_tes!L168=0,"",RES_hhdet_tes!L168/RES_hhdet_fec!L168)</f>
        <v>0.84470316796359068</v>
      </c>
      <c r="M168" s="111">
        <f>IF(RES_hhdet_tes!M168=0,"",RES_hhdet_tes!M168/RES_hhdet_fec!M168)</f>
        <v>0.84237872508501954</v>
      </c>
      <c r="N168" s="111">
        <f>IF(RES_hhdet_tes!N168=0,"",RES_hhdet_tes!N168/RES_hhdet_fec!N168)</f>
        <v>0.84405046463801015</v>
      </c>
      <c r="O168" s="111">
        <f>IF(RES_hhdet_tes!O168=0,"",RES_hhdet_tes!O168/RES_hhdet_fec!O168)</f>
        <v>0.84089957199541898</v>
      </c>
      <c r="P168" s="111">
        <f>IF(RES_hhdet_tes!P168=0,"",RES_hhdet_tes!P168/RES_hhdet_fec!P168)</f>
        <v>0.86772060241120785</v>
      </c>
      <c r="Q168" s="111">
        <f>IF(RES_hhdet_tes!Q168=0,"",RES_hhdet_tes!Q168/RES_hhdet_fec!Q168)</f>
        <v>0.87189966854243472</v>
      </c>
      <c r="R168" s="111">
        <f>IF(RES_hhdet_tes!R168=0,"",RES_hhdet_tes!R168/RES_hhdet_fec!R168)</f>
        <v>0.88441668449682942</v>
      </c>
      <c r="S168" s="111">
        <f>IF(RES_hhdet_tes!S168=0,"",RES_hhdet_tes!S168/RES_hhdet_fec!S168)</f>
        <v>0.88392348816763311</v>
      </c>
      <c r="T168" s="111">
        <f>IF(RES_hhdet_tes!T168=0,"",RES_hhdet_tes!T168/RES_hhdet_fec!T168)</f>
        <v>0.90446790692724444</v>
      </c>
      <c r="U168" s="111">
        <f>IF(RES_hhdet_tes!U168=0,"",RES_hhdet_tes!U168/RES_hhdet_fec!U168)</f>
        <v>0.90885031907484559</v>
      </c>
      <c r="V168" s="111">
        <f>IF(RES_hhdet_tes!V168=0,"",RES_hhdet_tes!V168/RES_hhdet_fec!V168)</f>
        <v>0.91945381026089001</v>
      </c>
      <c r="W168" s="111">
        <f>IF(RES_hhdet_tes!W168=0,"",RES_hhdet_tes!W168/RES_hhdet_fec!W168)</f>
        <v>0.91342887072034562</v>
      </c>
      <c r="X168" s="111">
        <f>IF(RES_hhdet_tes!X168=0,"",RES_hhdet_tes!X168/RES_hhdet_fec!X168)</f>
        <v>0.92280854833782655</v>
      </c>
      <c r="Y168" s="111">
        <f>IF(RES_hhdet_tes!Y168=0,"",RES_hhdet_tes!Y168/RES_hhdet_fec!Y168)</f>
        <v>0.93277735788437433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0.67079800599338502</v>
      </c>
      <c r="C169" s="112">
        <f>IF(RES_hhdet_tes!C169=0,"",RES_hhdet_tes!C169/RES_hhdet_fec!C169)</f>
        <v>0.67824098348801265</v>
      </c>
      <c r="D169" s="112">
        <f>IF(RES_hhdet_tes!D169=0,"",RES_hhdet_tes!D169/RES_hhdet_fec!D169)</f>
        <v>0.6827236759275469</v>
      </c>
      <c r="E169" s="112">
        <f>IF(RES_hhdet_tes!E169=0,"",RES_hhdet_tes!E169/RES_hhdet_fec!E169)</f>
        <v>0.68775673050091446</v>
      </c>
      <c r="F169" s="112">
        <f>IF(RES_hhdet_tes!F169=0,"",RES_hhdet_tes!F169/RES_hhdet_fec!F169)</f>
        <v>0.69394636184866931</v>
      </c>
      <c r="G169" s="112">
        <f>IF(RES_hhdet_tes!G169=0,"",RES_hhdet_tes!G169/RES_hhdet_fec!G169)</f>
        <v>0.69647251617246375</v>
      </c>
      <c r="H169" s="112">
        <f>IF(RES_hhdet_tes!H169=0,"",RES_hhdet_tes!H169/RES_hhdet_fec!H169)</f>
        <v>0.70027863621281417</v>
      </c>
      <c r="I169" s="112">
        <f>IF(RES_hhdet_tes!I169=0,"",RES_hhdet_tes!I169/RES_hhdet_fec!I169)</f>
        <v>0.70126663508596554</v>
      </c>
      <c r="J169" s="112">
        <f>IF(RES_hhdet_tes!J169=0,"",RES_hhdet_tes!J169/RES_hhdet_fec!J169)</f>
        <v>0.70371492915102751</v>
      </c>
      <c r="K169" s="112">
        <f>IF(RES_hhdet_tes!K169=0,"",RES_hhdet_tes!K169/RES_hhdet_fec!K169)</f>
        <v>0.70691606054533718</v>
      </c>
      <c r="L169" s="112">
        <f>IF(RES_hhdet_tes!L169=0,"",RES_hhdet_tes!L169/RES_hhdet_fec!L169)</f>
        <v>0.70905110827882822</v>
      </c>
      <c r="M169" s="112">
        <f>IF(RES_hhdet_tes!M169=0,"",RES_hhdet_tes!M169/RES_hhdet_fec!M169)</f>
        <v>0.71359894049553452</v>
      </c>
      <c r="N169" s="112">
        <f>IF(RES_hhdet_tes!N169=0,"",RES_hhdet_tes!N169/RES_hhdet_fec!N169)</f>
        <v>0.7170198419911239</v>
      </c>
      <c r="O169" s="112">
        <f>IF(RES_hhdet_tes!O169=0,"",RES_hhdet_tes!O169/RES_hhdet_fec!O169)</f>
        <v>0.72035365485250225</v>
      </c>
      <c r="P169" s="112">
        <f>IF(RES_hhdet_tes!P169=0,"",RES_hhdet_tes!P169/RES_hhdet_fec!P169)</f>
        <v>0.74070627095231856</v>
      </c>
      <c r="Q169" s="112">
        <f>IF(RES_hhdet_tes!Q169=0,"",RES_hhdet_tes!Q169/RES_hhdet_fec!Q169)</f>
        <v>0.74433036765983707</v>
      </c>
      <c r="R169" s="112">
        <f>IF(RES_hhdet_tes!R169=0,"",RES_hhdet_tes!R169/RES_hhdet_fec!R169)</f>
        <v>0.77068165232684227</v>
      </c>
      <c r="S169" s="112">
        <f>IF(RES_hhdet_tes!S169=0,"",RES_hhdet_tes!S169/RES_hhdet_fec!S169)</f>
        <v>0.77931373130648407</v>
      </c>
      <c r="T169" s="112">
        <f>IF(RES_hhdet_tes!T169=0,"",RES_hhdet_tes!T169/RES_hhdet_fec!T169)</f>
        <v>0.80236158171413263</v>
      </c>
      <c r="U169" s="112">
        <f>IF(RES_hhdet_tes!U169=0,"",RES_hhdet_tes!U169/RES_hhdet_fec!U169)</f>
        <v>0.81182748957165118</v>
      </c>
      <c r="V169" s="112">
        <f>IF(RES_hhdet_tes!V169=0,"",RES_hhdet_tes!V169/RES_hhdet_fec!V169)</f>
        <v>0.82141366957256745</v>
      </c>
      <c r="W169" s="112">
        <f>IF(RES_hhdet_tes!W169=0,"",RES_hhdet_tes!W169/RES_hhdet_fec!W169)</f>
        <v>0.82656679457902682</v>
      </c>
      <c r="X169" s="112">
        <f>IF(RES_hhdet_tes!X169=0,"",RES_hhdet_tes!X169/RES_hhdet_fec!X169)</f>
        <v>0.83621498362630975</v>
      </c>
      <c r="Y169" s="112">
        <f>IF(RES_hhdet_tes!Y169=0,"",RES_hhdet_tes!Y169/RES_hhdet_fec!Y169)</f>
        <v>0.84012274093329076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0.75675009777383051</v>
      </c>
      <c r="C171" s="112">
        <f>IF(RES_hhdet_tes!C171=0,"",RES_hhdet_tes!C171/RES_hhdet_fec!C171)</f>
        <v>0.76058405230066695</v>
      </c>
      <c r="D171" s="112">
        <f>IF(RES_hhdet_tes!D171=0,"",RES_hhdet_tes!D171/RES_hhdet_fec!D171)</f>
        <v>0.76526386509572186</v>
      </c>
      <c r="E171" s="112">
        <f>IF(RES_hhdet_tes!E171=0,"",RES_hhdet_tes!E171/RES_hhdet_fec!E171)</f>
        <v>0.76851761795379137</v>
      </c>
      <c r="F171" s="112">
        <f>IF(RES_hhdet_tes!F171=0,"",RES_hhdet_tes!F171/RES_hhdet_fec!F171)</f>
        <v>0.77283047023243812</v>
      </c>
      <c r="G171" s="112">
        <f>IF(RES_hhdet_tes!G171=0,"",RES_hhdet_tes!G171/RES_hhdet_fec!G171)</f>
        <v>0.77662058786004207</v>
      </c>
      <c r="H171" s="112">
        <f>IF(RES_hhdet_tes!H171=0,"",RES_hhdet_tes!H171/RES_hhdet_fec!H171)</f>
        <v>0.78067136226371325</v>
      </c>
      <c r="I171" s="112">
        <f>IF(RES_hhdet_tes!I171=0,"",RES_hhdet_tes!I171/RES_hhdet_fec!I171)</f>
        <v>0.78270065953652046</v>
      </c>
      <c r="J171" s="112">
        <f>IF(RES_hhdet_tes!J171=0,"",RES_hhdet_tes!J171/RES_hhdet_fec!J171)</f>
        <v>0.7833939331655535</v>
      </c>
      <c r="K171" s="112">
        <f>IF(RES_hhdet_tes!K171=0,"",RES_hhdet_tes!K171/RES_hhdet_fec!K171)</f>
        <v>0.78434993625042149</v>
      </c>
      <c r="L171" s="112">
        <f>IF(RES_hhdet_tes!L171=0,"",RES_hhdet_tes!L171/RES_hhdet_fec!L171)</f>
        <v>0.78622228402484484</v>
      </c>
      <c r="M171" s="112">
        <f>IF(RES_hhdet_tes!M171=0,"",RES_hhdet_tes!M171/RES_hhdet_fec!M171)</f>
        <v>0.78771818125185333</v>
      </c>
      <c r="N171" s="112">
        <f>IF(RES_hhdet_tes!N171=0,"",RES_hhdet_tes!N171/RES_hhdet_fec!N171)</f>
        <v>0.79087216214723288</v>
      </c>
      <c r="O171" s="112">
        <f>IF(RES_hhdet_tes!O171=0,"",RES_hhdet_tes!O171/RES_hhdet_fec!O171)</f>
        <v>0.79395794456731061</v>
      </c>
      <c r="P171" s="112">
        <f>IF(RES_hhdet_tes!P171=0,"",RES_hhdet_tes!P171/RES_hhdet_fec!P171)</f>
        <v>0.79572362793785334</v>
      </c>
      <c r="Q171" s="112">
        <f>IF(RES_hhdet_tes!Q171=0,"",RES_hhdet_tes!Q171/RES_hhdet_fec!Q171)</f>
        <v>0.79838079601000267</v>
      </c>
      <c r="R171" s="112">
        <f>IF(RES_hhdet_tes!R171=0,"",RES_hhdet_tes!R171/RES_hhdet_fec!R171)</f>
        <v>0.80315351053811179</v>
      </c>
      <c r="S171" s="112">
        <f>IF(RES_hhdet_tes!S171=0,"",RES_hhdet_tes!S171/RES_hhdet_fec!S171)</f>
        <v>0.81307940211110175</v>
      </c>
      <c r="T171" s="112">
        <f>IF(RES_hhdet_tes!T171=0,"",RES_hhdet_tes!T171/RES_hhdet_fec!T171)</f>
        <v>0.8254780243920733</v>
      </c>
      <c r="U171" s="112">
        <f>IF(RES_hhdet_tes!U171=0,"",RES_hhdet_tes!U171/RES_hhdet_fec!U171)</f>
        <v>0.83503682568935955</v>
      </c>
      <c r="V171" s="112">
        <f>IF(RES_hhdet_tes!V171=0,"",RES_hhdet_tes!V171/RES_hhdet_fec!V171)</f>
        <v>0.84971003573037007</v>
      </c>
      <c r="W171" s="112">
        <f>IF(RES_hhdet_tes!W171=0,"",RES_hhdet_tes!W171/RES_hhdet_fec!W171)</f>
        <v>0.85495256539147613</v>
      </c>
      <c r="X171" s="112">
        <f>IF(RES_hhdet_tes!X171=0,"",RES_hhdet_tes!X171/RES_hhdet_fec!X171)</f>
        <v>0.86553465754940573</v>
      </c>
      <c r="Y171" s="112">
        <f>IF(RES_hhdet_tes!Y171=0,"",RES_hhdet_tes!Y171/RES_hhdet_fec!Y171)</f>
        <v>0.87811059878454834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0.87688307829013146</v>
      </c>
      <c r="C172" s="113">
        <f>IF(RES_hhdet_tes!C172=0,"",RES_hhdet_tes!C172/RES_hhdet_fec!C172)</f>
        <v>0.88711969210432418</v>
      </c>
      <c r="D172" s="113">
        <f>IF(RES_hhdet_tes!D172=0,"",RES_hhdet_tes!D172/RES_hhdet_fec!D172)</f>
        <v>0.88759352488783094</v>
      </c>
      <c r="E172" s="113">
        <f>IF(RES_hhdet_tes!E172=0,"",RES_hhdet_tes!E172/RES_hhdet_fec!E172)</f>
        <v>0.89034704229696993</v>
      </c>
      <c r="F172" s="113">
        <f>IF(RES_hhdet_tes!F172=0,"",RES_hhdet_tes!F172/RES_hhdet_fec!F172)</f>
        <v>0.88486046814281794</v>
      </c>
      <c r="G172" s="113">
        <f>IF(RES_hhdet_tes!G172=0,"",RES_hhdet_tes!G172/RES_hhdet_fec!G172)</f>
        <v>0.88781131966246829</v>
      </c>
      <c r="H172" s="113">
        <f>IF(RES_hhdet_tes!H172=0,"",RES_hhdet_tes!H172/RES_hhdet_fec!H172)</f>
        <v>0.88994165031846117</v>
      </c>
      <c r="I172" s="113">
        <f>IF(RES_hhdet_tes!I172=0,"",RES_hhdet_tes!I172/RES_hhdet_fec!I172)</f>
        <v>0.87949120299361305</v>
      </c>
      <c r="J172" s="113">
        <f>IF(RES_hhdet_tes!J172=0,"",RES_hhdet_tes!J172/RES_hhdet_fec!J172)</f>
        <v>0.89089202778211374</v>
      </c>
      <c r="K172" s="113">
        <f>IF(RES_hhdet_tes!K172=0,"",RES_hhdet_tes!K172/RES_hhdet_fec!K172)</f>
        <v>0.89045302606507137</v>
      </c>
      <c r="L172" s="113">
        <f>IF(RES_hhdet_tes!L172=0,"",RES_hhdet_tes!L172/RES_hhdet_fec!L172)</f>
        <v>0.89203125938069028</v>
      </c>
      <c r="M172" s="113">
        <f>IF(RES_hhdet_tes!M172=0,"",RES_hhdet_tes!M172/RES_hhdet_fec!M172)</f>
        <v>0.8890411412478334</v>
      </c>
      <c r="N172" s="113">
        <f>IF(RES_hhdet_tes!N172=0,"",RES_hhdet_tes!N172/RES_hhdet_fec!N172)</f>
        <v>0.8901161661059025</v>
      </c>
      <c r="O172" s="113">
        <f>IF(RES_hhdet_tes!O172=0,"",RES_hhdet_tes!O172/RES_hhdet_fec!O172)</f>
        <v>0.88806178812049363</v>
      </c>
      <c r="P172" s="113">
        <f>IF(RES_hhdet_tes!P172=0,"",RES_hhdet_tes!P172/RES_hhdet_fec!P172)</f>
        <v>0.90232110320924663</v>
      </c>
      <c r="Q172" s="113">
        <f>IF(RES_hhdet_tes!Q172=0,"",RES_hhdet_tes!Q172/RES_hhdet_fec!Q172)</f>
        <v>0.90586554787588958</v>
      </c>
      <c r="R172" s="113">
        <f>IF(RES_hhdet_tes!R172=0,"",RES_hhdet_tes!R172/RES_hhdet_fec!R172)</f>
        <v>0.90851190722413866</v>
      </c>
      <c r="S172" s="113">
        <f>IF(RES_hhdet_tes!S172=0,"",RES_hhdet_tes!S172/RES_hhdet_fec!S172)</f>
        <v>0.90800501890465246</v>
      </c>
      <c r="T172" s="113">
        <f>IF(RES_hhdet_tes!T172=0,"",RES_hhdet_tes!T172/RES_hhdet_fec!T172)</f>
        <v>0.91911672868599714</v>
      </c>
      <c r="U172" s="113">
        <f>IF(RES_hhdet_tes!U172=0,"",RES_hhdet_tes!U172/RES_hhdet_fec!U172)</f>
        <v>0.92290384220899568</v>
      </c>
      <c r="V172" s="113">
        <f>IF(RES_hhdet_tes!V172=0,"",RES_hhdet_tes!V172/RES_hhdet_fec!V172)</f>
        <v>0.9325782668147069</v>
      </c>
      <c r="W172" s="113">
        <f>IF(RES_hhdet_tes!W172=0,"",RES_hhdet_tes!W172/RES_hhdet_fec!W172)</f>
        <v>0.92951339762264606</v>
      </c>
      <c r="X172" s="113">
        <f>IF(RES_hhdet_tes!X172=0,"",RES_hhdet_tes!X172/RES_hhdet_fec!X172)</f>
        <v>0.93744278410624171</v>
      </c>
      <c r="Y172" s="113">
        <f>IF(RES_hhdet_tes!Y172=0,"",RES_hhdet_tes!Y172/RES_hhdet_fec!Y172)</f>
        <v>0.94856273928477663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0.75675009777383051</v>
      </c>
      <c r="C173" s="111">
        <f>IF(RES_hhdet_tes!C173=0,"",RES_hhdet_tes!C173/RES_hhdet_fec!C173)</f>
        <v>0.76520427087651155</v>
      </c>
      <c r="D173" s="111">
        <f>IF(RES_hhdet_tes!D173=0,"",RES_hhdet_tes!D173/RES_hhdet_fec!D173)</f>
        <v>0.77135355168799258</v>
      </c>
      <c r="E173" s="111">
        <f>IF(RES_hhdet_tes!E173=0,"",RES_hhdet_tes!E173/RES_hhdet_fec!E173)</f>
        <v>0.77603913188776852</v>
      </c>
      <c r="F173" s="111">
        <f>IF(RES_hhdet_tes!F173=0,"",RES_hhdet_tes!F173/RES_hhdet_fec!F173)</f>
        <v>0.7779189809327105</v>
      </c>
      <c r="G173" s="111">
        <f>IF(RES_hhdet_tes!G173=0,"",RES_hhdet_tes!G173/RES_hhdet_fec!G173)</f>
        <v>0.78000890477356599</v>
      </c>
      <c r="H173" s="111">
        <f>IF(RES_hhdet_tes!H173=0,"",RES_hhdet_tes!H173/RES_hhdet_fec!H173)</f>
        <v>0.78193291789177266</v>
      </c>
      <c r="I173" s="111">
        <f>IF(RES_hhdet_tes!I173=0,"",RES_hhdet_tes!I173/RES_hhdet_fec!I173)</f>
        <v>0.78315425781712644</v>
      </c>
      <c r="J173" s="111">
        <f>IF(RES_hhdet_tes!J173=0,"",RES_hhdet_tes!J173/RES_hhdet_fec!J173)</f>
        <v>0.78399465843499716</v>
      </c>
      <c r="K173" s="111">
        <f>IF(RES_hhdet_tes!K173=0,"",RES_hhdet_tes!K173/RES_hhdet_fec!K173)</f>
        <v>0.78564896616969693</v>
      </c>
      <c r="L173" s="111">
        <f>IF(RES_hhdet_tes!L173=0,"",RES_hhdet_tes!L173/RES_hhdet_fec!L173)</f>
        <v>0.78698556467019742</v>
      </c>
      <c r="M173" s="111">
        <f>IF(RES_hhdet_tes!M173=0,"",RES_hhdet_tes!M173/RES_hhdet_fec!M173)</f>
        <v>0.78925707459917249</v>
      </c>
      <c r="N173" s="111">
        <f>IF(RES_hhdet_tes!N173=0,"",RES_hhdet_tes!N173/RES_hhdet_fec!N173)</f>
        <v>0.79151935242280846</v>
      </c>
      <c r="O173" s="111">
        <f>IF(RES_hhdet_tes!O173=0,"",RES_hhdet_tes!O173/RES_hhdet_fec!O173)</f>
        <v>0.7953259715331108</v>
      </c>
      <c r="P173" s="111">
        <f>IF(RES_hhdet_tes!P173=0,"",RES_hhdet_tes!P173/RES_hhdet_fec!P173)</f>
        <v>0.79924909867248151</v>
      </c>
      <c r="Q173" s="111">
        <f>IF(RES_hhdet_tes!Q173=0,"",RES_hhdet_tes!Q173/RES_hhdet_fec!Q173)</f>
        <v>0.80538253072009858</v>
      </c>
      <c r="R173" s="111">
        <f>IF(RES_hhdet_tes!R173=0,"",RES_hhdet_tes!R173/RES_hhdet_fec!R173)</f>
        <v>0.81268734246734653</v>
      </c>
      <c r="S173" s="111">
        <f>IF(RES_hhdet_tes!S173=0,"",RES_hhdet_tes!S173/RES_hhdet_fec!S173)</f>
        <v>0.8214854075479282</v>
      </c>
      <c r="T173" s="111">
        <f>IF(RES_hhdet_tes!T173=0,"",RES_hhdet_tes!T173/RES_hhdet_fec!T173)</f>
        <v>0.82905491611168336</v>
      </c>
      <c r="U173" s="111">
        <f>IF(RES_hhdet_tes!U173=0,"",RES_hhdet_tes!U173/RES_hhdet_fec!U173)</f>
        <v>0.83741663115329168</v>
      </c>
      <c r="V173" s="111">
        <f>IF(RES_hhdet_tes!V173=0,"",RES_hhdet_tes!V173/RES_hhdet_fec!V173)</f>
        <v>0.8447219055437607</v>
      </c>
      <c r="W173" s="111">
        <f>IF(RES_hhdet_tes!W173=0,"",RES_hhdet_tes!W173/RES_hhdet_fec!W173)</f>
        <v>0.85429219890798203</v>
      </c>
      <c r="X173" s="111">
        <f>IF(RES_hhdet_tes!X173=0,"",RES_hhdet_tes!X173/RES_hhdet_fec!X173)</f>
        <v>0.86270923487009843</v>
      </c>
      <c r="Y173" s="111">
        <f>IF(RES_hhdet_tes!Y173=0,"",RES_hhdet_tes!Y173/RES_hhdet_fec!Y173)</f>
        <v>0.87279311855912101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0.76093267485700833</v>
      </c>
      <c r="C175" s="124">
        <f>IF(RES_hhdet_tes!C175=0,"",RES_hhdet_tes!C175/RES_hhdet_fec!C175)</f>
        <v>0.76350950593691491</v>
      </c>
      <c r="D175" s="124">
        <f>IF(RES_hhdet_tes!D175=0,"",RES_hhdet_tes!D175/RES_hhdet_fec!D175)</f>
        <v>0.76644213218751578</v>
      </c>
      <c r="E175" s="124">
        <f>IF(RES_hhdet_tes!E175=0,"",RES_hhdet_tes!E175/RES_hhdet_fec!E175)</f>
        <v>0.7690915236519269</v>
      </c>
      <c r="F175" s="124">
        <f>IF(RES_hhdet_tes!F175=0,"",RES_hhdet_tes!F175/RES_hhdet_fec!F175)</f>
        <v>0.77148662908559063</v>
      </c>
      <c r="G175" s="124">
        <f>IF(RES_hhdet_tes!G175=0,"",RES_hhdet_tes!G175/RES_hhdet_fec!G175)</f>
        <v>0.77384697154012505</v>
      </c>
      <c r="H175" s="124">
        <f>IF(RES_hhdet_tes!H175=0,"",RES_hhdet_tes!H175/RES_hhdet_fec!H175)</f>
        <v>0.77630260527301931</v>
      </c>
      <c r="I175" s="124">
        <f>IF(RES_hhdet_tes!I175=0,"",RES_hhdet_tes!I175/RES_hhdet_fec!I175)</f>
        <v>0.77772996197548039</v>
      </c>
      <c r="J175" s="124">
        <f>IF(RES_hhdet_tes!J175=0,"",RES_hhdet_tes!J175/RES_hhdet_fec!J175)</f>
        <v>0.77858320448367546</v>
      </c>
      <c r="K175" s="124">
        <f>IF(RES_hhdet_tes!K175=0,"",RES_hhdet_tes!K175/RES_hhdet_fec!K175)</f>
        <v>0.78006560909864575</v>
      </c>
      <c r="L175" s="124">
        <f>IF(RES_hhdet_tes!L175=0,"",RES_hhdet_tes!L175/RES_hhdet_fec!L175)</f>
        <v>0.78173716788560188</v>
      </c>
      <c r="M175" s="124">
        <f>IF(RES_hhdet_tes!M175=0,"",RES_hhdet_tes!M175/RES_hhdet_fec!M175)</f>
        <v>0.7835942462362635</v>
      </c>
      <c r="N175" s="124">
        <f>IF(RES_hhdet_tes!N175=0,"",RES_hhdet_tes!N175/RES_hhdet_fec!N175)</f>
        <v>0.7857093217642136</v>
      </c>
      <c r="O175" s="124">
        <f>IF(RES_hhdet_tes!O175=0,"",RES_hhdet_tes!O175/RES_hhdet_fec!O175)</f>
        <v>0.78817366379950327</v>
      </c>
      <c r="P175" s="124">
        <f>IF(RES_hhdet_tes!P175=0,"",RES_hhdet_tes!P175/RES_hhdet_fec!P175)</f>
        <v>0.79027619878921851</v>
      </c>
      <c r="Q175" s="124">
        <f>IF(RES_hhdet_tes!Q175=0,"",RES_hhdet_tes!Q175/RES_hhdet_fec!Q175)</f>
        <v>0.79364546317663653</v>
      </c>
      <c r="R175" s="124">
        <f>IF(RES_hhdet_tes!R175=0,"",RES_hhdet_tes!R175/RES_hhdet_fec!R175)</f>
        <v>0.79862474761241187</v>
      </c>
      <c r="S175" s="124">
        <f>IF(RES_hhdet_tes!S175=0,"",RES_hhdet_tes!S175/RES_hhdet_fec!S175)</f>
        <v>0.80670251199244236</v>
      </c>
      <c r="T175" s="124">
        <f>IF(RES_hhdet_tes!T175=0,"",RES_hhdet_tes!T175/RES_hhdet_fec!T175)</f>
        <v>0.81575462588067849</v>
      </c>
      <c r="U175" s="124">
        <f>IF(RES_hhdet_tes!U175=0,"",RES_hhdet_tes!U175/RES_hhdet_fec!U175)</f>
        <v>0.82502202059230412</v>
      </c>
      <c r="V175" s="124">
        <f>IF(RES_hhdet_tes!V175=0,"",RES_hhdet_tes!V175/RES_hhdet_fec!V175)</f>
        <v>0.83571453869465706</v>
      </c>
      <c r="W175" s="124">
        <f>IF(RES_hhdet_tes!W175=0,"",RES_hhdet_tes!W175/RES_hhdet_fec!W175)</f>
        <v>0.84757808759390751</v>
      </c>
      <c r="X175" s="124">
        <f>IF(RES_hhdet_tes!X175=0,"",RES_hhdet_tes!X175/RES_hhdet_fec!X175)</f>
        <v>0.85980753994191039</v>
      </c>
      <c r="Y175" s="124">
        <f>IF(RES_hhdet_tes!Y175=0,"",RES_hhdet_tes!Y175/RES_hhdet_fec!Y175)</f>
        <v>0.87287863705681412</v>
      </c>
      <c r="DA175" s="130" t="s">
        <v>2072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X176" s="111" t="str">
        <f>IF(RES_hhdet_tes!X176=0,"",RES_hhdet_tes!X176/RES_hhdet_fec!X176)</f>
        <v/>
      </c>
      <c r="Y176" s="111" t="str">
        <f>IF(RES_hhdet_tes!Y176=0,"",RES_hhdet_tes!Y176/RES_hhdet_fec!Y176)</f>
        <v/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0.76093267485700833</v>
      </c>
      <c r="C177" s="45">
        <f>IF(RES_hhdet_tes!C177=0,"",RES_hhdet_tes!C177/RES_hhdet_fec!C177)</f>
        <v>0.76350950593691491</v>
      </c>
      <c r="D177" s="45">
        <f>IF(RES_hhdet_tes!D177=0,"",RES_hhdet_tes!D177/RES_hhdet_fec!D177)</f>
        <v>0.76644213218751578</v>
      </c>
      <c r="E177" s="45">
        <f>IF(RES_hhdet_tes!E177=0,"",RES_hhdet_tes!E177/RES_hhdet_fec!E177)</f>
        <v>0.7690915236519269</v>
      </c>
      <c r="F177" s="45">
        <f>IF(RES_hhdet_tes!F177=0,"",RES_hhdet_tes!F177/RES_hhdet_fec!F177)</f>
        <v>0.77148662908559063</v>
      </c>
      <c r="G177" s="45">
        <f>IF(RES_hhdet_tes!G177=0,"",RES_hhdet_tes!G177/RES_hhdet_fec!G177)</f>
        <v>0.77384697154012505</v>
      </c>
      <c r="H177" s="45">
        <f>IF(RES_hhdet_tes!H177=0,"",RES_hhdet_tes!H177/RES_hhdet_fec!H177)</f>
        <v>0.77630260527301931</v>
      </c>
      <c r="I177" s="45">
        <f>IF(RES_hhdet_tes!I177=0,"",RES_hhdet_tes!I177/RES_hhdet_fec!I177)</f>
        <v>0.77772996197548039</v>
      </c>
      <c r="J177" s="45">
        <f>IF(RES_hhdet_tes!J177=0,"",RES_hhdet_tes!J177/RES_hhdet_fec!J177)</f>
        <v>0.77858320448367546</v>
      </c>
      <c r="K177" s="45">
        <f>IF(RES_hhdet_tes!K177=0,"",RES_hhdet_tes!K177/RES_hhdet_fec!K177)</f>
        <v>0.78006560909864575</v>
      </c>
      <c r="L177" s="45">
        <f>IF(RES_hhdet_tes!L177=0,"",RES_hhdet_tes!L177/RES_hhdet_fec!L177)</f>
        <v>0.78173716788560188</v>
      </c>
      <c r="M177" s="45">
        <f>IF(RES_hhdet_tes!M177=0,"",RES_hhdet_tes!M177/RES_hhdet_fec!M177)</f>
        <v>0.7835942462362635</v>
      </c>
      <c r="N177" s="45">
        <f>IF(RES_hhdet_tes!N177=0,"",RES_hhdet_tes!N177/RES_hhdet_fec!N177)</f>
        <v>0.7857093217642136</v>
      </c>
      <c r="O177" s="45">
        <f>IF(RES_hhdet_tes!O177=0,"",RES_hhdet_tes!O177/RES_hhdet_fec!O177)</f>
        <v>0.78817366379950327</v>
      </c>
      <c r="P177" s="45">
        <f>IF(RES_hhdet_tes!P177=0,"",RES_hhdet_tes!P177/RES_hhdet_fec!P177)</f>
        <v>0.79027619878921851</v>
      </c>
      <c r="Q177" s="45">
        <f>IF(RES_hhdet_tes!Q177=0,"",RES_hhdet_tes!Q177/RES_hhdet_fec!Q177)</f>
        <v>0.79364546317663653</v>
      </c>
      <c r="R177" s="45">
        <f>IF(RES_hhdet_tes!R177=0,"",RES_hhdet_tes!R177/RES_hhdet_fec!R177)</f>
        <v>0.79862474761241187</v>
      </c>
      <c r="S177" s="45">
        <f>IF(RES_hhdet_tes!S177=0,"",RES_hhdet_tes!S177/RES_hhdet_fec!S177)</f>
        <v>0.80670251199244236</v>
      </c>
      <c r="T177" s="45">
        <f>IF(RES_hhdet_tes!T177=0,"",RES_hhdet_tes!T177/RES_hhdet_fec!T177)</f>
        <v>0.81575462588067849</v>
      </c>
      <c r="U177" s="45">
        <f>IF(RES_hhdet_tes!U177=0,"",RES_hhdet_tes!U177/RES_hhdet_fec!U177)</f>
        <v>0.82502202059230412</v>
      </c>
      <c r="V177" s="45">
        <f>IF(RES_hhdet_tes!V177=0,"",RES_hhdet_tes!V177/RES_hhdet_fec!V177)</f>
        <v>0.83571453869465706</v>
      </c>
      <c r="W177" s="45">
        <f>IF(RES_hhdet_tes!W177=0,"",RES_hhdet_tes!W177/RES_hhdet_fec!W177)</f>
        <v>0.84757808759390751</v>
      </c>
      <c r="X177" s="45">
        <f>IF(RES_hhdet_tes!X177=0,"",RES_hhdet_tes!X177/RES_hhdet_fec!X177)</f>
        <v>0.85980753994191039</v>
      </c>
      <c r="Y177" s="45">
        <f>IF(RES_hhdet_tes!Y177=0,"",RES_hhdet_tes!Y177/RES_hhdet_fec!Y177)</f>
        <v>0.87287863705681412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3903.2406713721603</v>
      </c>
      <c r="C3" s="117">
        <f t="shared" si="0"/>
        <v>3779.4771247818176</v>
      </c>
      <c r="D3" s="117">
        <f t="shared" si="0"/>
        <v>3084.7108968188431</v>
      </c>
      <c r="E3" s="117">
        <f t="shared" si="0"/>
        <v>3078.9412288078515</v>
      </c>
      <c r="F3" s="117">
        <f t="shared" si="0"/>
        <v>2507.5232052320089</v>
      </c>
      <c r="G3" s="117">
        <f t="shared" si="0"/>
        <v>2523.0705986885264</v>
      </c>
      <c r="H3" s="117">
        <f t="shared" si="0"/>
        <v>2836.3629026597482</v>
      </c>
      <c r="I3" s="117">
        <f t="shared" si="0"/>
        <v>2991.2542808693051</v>
      </c>
      <c r="J3" s="117">
        <f t="shared" si="0"/>
        <v>2745.4555397491308</v>
      </c>
      <c r="K3" s="117">
        <f t="shared" si="0"/>
        <v>2662.2224075603235</v>
      </c>
      <c r="L3" s="117">
        <f t="shared" si="0"/>
        <v>4126.014169683981</v>
      </c>
      <c r="M3" s="117">
        <f t="shared" si="0"/>
        <v>3620.5878765877474</v>
      </c>
      <c r="N3" s="117">
        <f t="shared" si="0"/>
        <v>3100.563875365131</v>
      </c>
      <c r="O3" s="117">
        <f t="shared" si="0"/>
        <v>2885.7298329695191</v>
      </c>
      <c r="P3" s="117">
        <f t="shared" si="0"/>
        <v>2399.9870947746563</v>
      </c>
      <c r="Q3" s="117">
        <f t="shared" si="0"/>
        <v>2502.0470232882112</v>
      </c>
      <c r="R3" s="117">
        <f t="shared" ref="R3:V3" si="1">R4+R7+R9+R19</f>
        <v>2176.5296656222799</v>
      </c>
      <c r="S3" s="117">
        <f t="shared" si="1"/>
        <v>2089.7910650569379</v>
      </c>
      <c r="T3" s="117">
        <f t="shared" si="1"/>
        <v>2060.713597604416</v>
      </c>
      <c r="U3" s="117">
        <f t="shared" si="1"/>
        <v>1450.3623231782051</v>
      </c>
      <c r="V3" s="117">
        <f t="shared" si="1"/>
        <v>1328.8957948182449</v>
      </c>
      <c r="W3" s="117">
        <f t="shared" ref="W3:Y3" si="2">W4+W7+W9+W19</f>
        <v>1457.7285766043719</v>
      </c>
      <c r="X3" s="117">
        <f t="shared" si="2"/>
        <v>1237.9438188247732</v>
      </c>
      <c r="Y3" s="117">
        <f t="shared" si="2"/>
        <v>1296.647855479793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3827.2395247103882</v>
      </c>
      <c r="C4" s="122">
        <f t="shared" si="3"/>
        <v>3712.675424613325</v>
      </c>
      <c r="D4" s="122">
        <f t="shared" si="3"/>
        <v>3026.1435652660584</v>
      </c>
      <c r="E4" s="122">
        <f t="shared" si="3"/>
        <v>3033.1270930486685</v>
      </c>
      <c r="F4" s="122">
        <f t="shared" si="3"/>
        <v>2448.144103576923</v>
      </c>
      <c r="G4" s="122">
        <f t="shared" si="3"/>
        <v>2475.6572214440862</v>
      </c>
      <c r="H4" s="122">
        <f t="shared" si="3"/>
        <v>2790.8488073464237</v>
      </c>
      <c r="I4" s="122">
        <f t="shared" si="3"/>
        <v>2955.449081270976</v>
      </c>
      <c r="J4" s="122">
        <f t="shared" si="3"/>
        <v>2703.9919096967715</v>
      </c>
      <c r="K4" s="122">
        <f t="shared" si="3"/>
        <v>2618.8885014754405</v>
      </c>
      <c r="L4" s="122">
        <f t="shared" si="3"/>
        <v>4079.2634514896877</v>
      </c>
      <c r="M4" s="122">
        <f t="shared" si="3"/>
        <v>3569.9929689244295</v>
      </c>
      <c r="N4" s="122">
        <f t="shared" si="3"/>
        <v>3058.216439706046</v>
      </c>
      <c r="O4" s="122">
        <f t="shared" si="3"/>
        <v>2852.6412248201223</v>
      </c>
      <c r="P4" s="122">
        <f t="shared" si="3"/>
        <v>2365.9815252360058</v>
      </c>
      <c r="Q4" s="122">
        <f t="shared" si="3"/>
        <v>2475.1959916733972</v>
      </c>
      <c r="R4" s="122">
        <f t="shared" ref="R4:V4" si="4">SUM(R5:R6)</f>
        <v>2144.1702504707523</v>
      </c>
      <c r="S4" s="122">
        <f t="shared" si="4"/>
        <v>2065.9453228207403</v>
      </c>
      <c r="T4" s="122">
        <f t="shared" si="4"/>
        <v>2028.5974571586551</v>
      </c>
      <c r="U4" s="122">
        <f t="shared" si="4"/>
        <v>1425.9332168538281</v>
      </c>
      <c r="V4" s="122">
        <f t="shared" si="4"/>
        <v>1305.4171175297229</v>
      </c>
      <c r="W4" s="122">
        <f t="shared" ref="W4:Y4" si="5">SUM(W5:W6)</f>
        <v>1438.8750022267377</v>
      </c>
      <c r="X4" s="122">
        <f t="shared" si="5"/>
        <v>1219.7532681399468</v>
      </c>
      <c r="Y4" s="122">
        <f t="shared" si="5"/>
        <v>1286.2087187351804</v>
      </c>
      <c r="DA4" s="130" t="s">
        <v>2077</v>
      </c>
    </row>
    <row r="5" spans="1:105" ht="12" customHeight="1" x14ac:dyDescent="0.25">
      <c r="A5" s="97" t="s">
        <v>51</v>
      </c>
      <c r="B5" s="98">
        <v>3827.2395247103882</v>
      </c>
      <c r="C5" s="98">
        <v>3712.675424613325</v>
      </c>
      <c r="D5" s="98">
        <v>3026.1435652660584</v>
      </c>
      <c r="E5" s="98">
        <v>3033.1270930486685</v>
      </c>
      <c r="F5" s="98">
        <v>2448.144103576923</v>
      </c>
      <c r="G5" s="98">
        <v>2475.6572214440862</v>
      </c>
      <c r="H5" s="98">
        <v>2790.8488073464237</v>
      </c>
      <c r="I5" s="98">
        <v>2955.449081270976</v>
      </c>
      <c r="J5" s="98">
        <v>2703.9919096967715</v>
      </c>
      <c r="K5" s="98">
        <v>2618.8885014754405</v>
      </c>
      <c r="L5" s="98">
        <v>4079.2634514896877</v>
      </c>
      <c r="M5" s="98">
        <v>3569.9929689244295</v>
      </c>
      <c r="N5" s="98">
        <v>3058.216439706046</v>
      </c>
      <c r="O5" s="98">
        <v>2852.6412248201223</v>
      </c>
      <c r="P5" s="98">
        <v>2365.9815252360058</v>
      </c>
      <c r="Q5" s="98">
        <v>2475.1959916733972</v>
      </c>
      <c r="R5" s="98">
        <v>2144.1702504707523</v>
      </c>
      <c r="S5" s="98">
        <v>2065.9453228207403</v>
      </c>
      <c r="T5" s="98">
        <v>2028.5974571586551</v>
      </c>
      <c r="U5" s="98">
        <v>1425.9332168538281</v>
      </c>
      <c r="V5" s="98">
        <v>1305.4171175297229</v>
      </c>
      <c r="W5" s="98">
        <v>1438.8750022267377</v>
      </c>
      <c r="X5" s="98">
        <v>1219.7532681399468</v>
      </c>
      <c r="Y5" s="98">
        <v>1286.2087187351804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76.001146661772225</v>
      </c>
      <c r="C9" s="122">
        <v>66.801700168492545</v>
      </c>
      <c r="D9" s="122">
        <v>58.5673315527849</v>
      </c>
      <c r="E9" s="122">
        <v>45.814135759182825</v>
      </c>
      <c r="F9" s="122">
        <v>59.379101655085996</v>
      </c>
      <c r="G9" s="122">
        <v>47.41337724444017</v>
      </c>
      <c r="H9" s="122">
        <v>45.514095313324653</v>
      </c>
      <c r="I9" s="122">
        <v>35.805199598329395</v>
      </c>
      <c r="J9" s="122">
        <v>41.463630052359214</v>
      </c>
      <c r="K9" s="122">
        <v>43.333906084883068</v>
      </c>
      <c r="L9" s="122">
        <v>46.750718194293754</v>
      </c>
      <c r="M9" s="122">
        <v>50.594907663317677</v>
      </c>
      <c r="N9" s="122">
        <v>42.347435659085214</v>
      </c>
      <c r="O9" s="122">
        <v>33.088608149396663</v>
      </c>
      <c r="P9" s="122">
        <v>34.005569538650342</v>
      </c>
      <c r="Q9" s="122">
        <v>26.851031614814175</v>
      </c>
      <c r="R9" s="122">
        <v>32.3594151515275</v>
      </c>
      <c r="S9" s="122">
        <v>23.845742236197445</v>
      </c>
      <c r="T9" s="122">
        <v>32.116140445761133</v>
      </c>
      <c r="U9" s="122">
        <v>24.429106324377099</v>
      </c>
      <c r="V9" s="122">
        <v>23.47867728852205</v>
      </c>
      <c r="W9" s="122">
        <v>18.853574377634185</v>
      </c>
      <c r="X9" s="122">
        <v>18.190550684826249</v>
      </c>
      <c r="Y9" s="122">
        <v>10.439136744612524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75.940576827206698</v>
      </c>
      <c r="C11" s="98">
        <v>66.744324405697228</v>
      </c>
      <c r="D11" s="98">
        <v>58.511238842089824</v>
      </c>
      <c r="E11" s="98">
        <v>45.764569732551521</v>
      </c>
      <c r="F11" s="98">
        <v>59.281214945210955</v>
      </c>
      <c r="G11" s="98">
        <v>47.330641293125403</v>
      </c>
      <c r="H11" s="98">
        <v>45.405491226516155</v>
      </c>
      <c r="I11" s="98">
        <v>35.713291906515884</v>
      </c>
      <c r="J11" s="98">
        <v>41.339644932442248</v>
      </c>
      <c r="K11" s="98">
        <v>43.182942402920304</v>
      </c>
      <c r="L11" s="98">
        <v>46.585986092291733</v>
      </c>
      <c r="M11" s="98">
        <v>50.387730242198934</v>
      </c>
      <c r="N11" s="98">
        <v>42.170717772091798</v>
      </c>
      <c r="O11" s="98">
        <v>32.942187671835519</v>
      </c>
      <c r="P11" s="98">
        <v>33.832890355841947</v>
      </c>
      <c r="Q11" s="98">
        <v>26.732818204091462</v>
      </c>
      <c r="R11" s="98">
        <v>32.178534276687806</v>
      </c>
      <c r="S11" s="98">
        <v>23.71511124093858</v>
      </c>
      <c r="T11" s="98">
        <v>31.921121610745473</v>
      </c>
      <c r="U11" s="98">
        <v>24.274855969206502</v>
      </c>
      <c r="V11" s="98">
        <v>23.329440745447126</v>
      </c>
      <c r="W11" s="98">
        <v>18.72437613377765</v>
      </c>
      <c r="X11" s="98">
        <v>18.078014694676281</v>
      </c>
      <c r="Y11" s="98">
        <v>10.383315430223512</v>
      </c>
      <c r="DA11" s="63" t="s">
        <v>2084</v>
      </c>
    </row>
    <row r="12" spans="1:105" ht="12" customHeight="1" x14ac:dyDescent="0.25">
      <c r="A12" s="97" t="s">
        <v>123</v>
      </c>
      <c r="B12" s="98">
        <v>6.0569834565521001E-2</v>
      </c>
      <c r="C12" s="98">
        <v>5.7375762795321666E-2</v>
      </c>
      <c r="D12" s="98">
        <v>5.6092710695075432E-2</v>
      </c>
      <c r="E12" s="98">
        <v>4.9566026631300601E-2</v>
      </c>
      <c r="F12" s="98">
        <v>9.7886709875038919E-2</v>
      </c>
      <c r="G12" s="98">
        <v>8.2735951314765438E-2</v>
      </c>
      <c r="H12" s="98">
        <v>0.10860408680849933</v>
      </c>
      <c r="I12" s="98">
        <v>9.1907691813507705E-2</v>
      </c>
      <c r="J12" s="98">
        <v>0.12398511991696544</v>
      </c>
      <c r="K12" s="98">
        <v>0.15096368196276383</v>
      </c>
      <c r="L12" s="98">
        <v>0.16473210200202271</v>
      </c>
      <c r="M12" s="98">
        <v>0.20717742111874191</v>
      </c>
      <c r="N12" s="98">
        <v>0.17671788699341254</v>
      </c>
      <c r="O12" s="98">
        <v>0.14642047756114568</v>
      </c>
      <c r="P12" s="98">
        <v>0.17267918280839617</v>
      </c>
      <c r="Q12" s="98">
        <v>0.11821341072271328</v>
      </c>
      <c r="R12" s="98">
        <v>0.18088087483969423</v>
      </c>
      <c r="S12" s="98">
        <v>0.13063099525886443</v>
      </c>
      <c r="T12" s="98">
        <v>0.19501883501565709</v>
      </c>
      <c r="U12" s="98">
        <v>0.15425035517059549</v>
      </c>
      <c r="V12" s="98">
        <v>0.14923654307492498</v>
      </c>
      <c r="W12" s="98">
        <v>0.12919824385653517</v>
      </c>
      <c r="X12" s="98">
        <v>0.11253599014996891</v>
      </c>
      <c r="Y12" s="98">
        <v>5.5821314389011667E-2</v>
      </c>
      <c r="DA12" s="63" t="s">
        <v>2085</v>
      </c>
    </row>
    <row r="13" spans="1:105" ht="12" customHeight="1" x14ac:dyDescent="0.25">
      <c r="A13" s="100" t="s">
        <v>50</v>
      </c>
      <c r="B13" s="101">
        <v>6.0569834565521001E-2</v>
      </c>
      <c r="C13" s="101">
        <v>5.7375762795321666E-2</v>
      </c>
      <c r="D13" s="101">
        <v>5.6092710695075432E-2</v>
      </c>
      <c r="E13" s="101">
        <v>4.9566026631300601E-2</v>
      </c>
      <c r="F13" s="101">
        <v>9.7886709875038919E-2</v>
      </c>
      <c r="G13" s="101">
        <v>8.2735951314765438E-2</v>
      </c>
      <c r="H13" s="101">
        <v>0.10860408680849933</v>
      </c>
      <c r="I13" s="101">
        <v>9.1907691813507705E-2</v>
      </c>
      <c r="J13" s="101">
        <v>0.12398511991696544</v>
      </c>
      <c r="K13" s="101">
        <v>0.15096368196276383</v>
      </c>
      <c r="L13" s="101">
        <v>0.16473210200202271</v>
      </c>
      <c r="M13" s="101">
        <v>0.20717742111874191</v>
      </c>
      <c r="N13" s="101">
        <v>0.17671788699341254</v>
      </c>
      <c r="O13" s="101">
        <v>0.14642047756114568</v>
      </c>
      <c r="P13" s="101">
        <v>0.17267918280839617</v>
      </c>
      <c r="Q13" s="101">
        <v>0.11821341072271328</v>
      </c>
      <c r="R13" s="101">
        <v>0.18088087483969423</v>
      </c>
      <c r="S13" s="101">
        <v>0.13063099525886443</v>
      </c>
      <c r="T13" s="101">
        <v>0.19501883501565709</v>
      </c>
      <c r="U13" s="101">
        <v>0.15425035517059549</v>
      </c>
      <c r="V13" s="101">
        <v>0.14923654307492498</v>
      </c>
      <c r="W13" s="101">
        <v>0.12919824385653517</v>
      </c>
      <c r="X13" s="101">
        <v>0.11253599014996891</v>
      </c>
      <c r="Y13" s="101">
        <v>5.5821314389011667E-2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2047.6726084527841</v>
      </c>
      <c r="C24" s="117">
        <f t="shared" si="7"/>
        <v>2090.1319792067743</v>
      </c>
      <c r="D24" s="117">
        <f t="shared" si="7"/>
        <v>1862.6570251123815</v>
      </c>
      <c r="E24" s="117">
        <f t="shared" si="7"/>
        <v>1611.5853128695405</v>
      </c>
      <c r="F24" s="117">
        <f t="shared" si="7"/>
        <v>2128.1143841813109</v>
      </c>
      <c r="G24" s="117">
        <f t="shared" si="7"/>
        <v>1875.9570246955195</v>
      </c>
      <c r="H24" s="117">
        <f t="shared" si="7"/>
        <v>2019.0807857539253</v>
      </c>
      <c r="I24" s="117">
        <f t="shared" si="7"/>
        <v>1253.1962051798173</v>
      </c>
      <c r="J24" s="117">
        <f t="shared" si="7"/>
        <v>1730.5555930766707</v>
      </c>
      <c r="K24" s="117">
        <f t="shared" si="7"/>
        <v>1668.6824068235799</v>
      </c>
      <c r="L24" s="117">
        <f t="shared" si="7"/>
        <v>1895.5307246164998</v>
      </c>
      <c r="M24" s="117">
        <f t="shared" si="7"/>
        <v>1763.9987338351584</v>
      </c>
      <c r="N24" s="117">
        <f t="shared" si="7"/>
        <v>1640.4652031527239</v>
      </c>
      <c r="O24" s="117">
        <f t="shared" si="7"/>
        <v>2051.2077182023004</v>
      </c>
      <c r="P24" s="117">
        <f t="shared" si="7"/>
        <v>1656.1422527845202</v>
      </c>
      <c r="Q24" s="117">
        <f t="shared" si="7"/>
        <v>1373.0048346740559</v>
      </c>
      <c r="R24" s="117">
        <f t="shared" ref="R24:V24" si="8">R25+R28+R30+R39</f>
        <v>1770.5046433769551</v>
      </c>
      <c r="S24" s="117">
        <f t="shared" si="8"/>
        <v>1309.5296344839135</v>
      </c>
      <c r="T24" s="117">
        <f t="shared" si="8"/>
        <v>1983.8706514160015</v>
      </c>
      <c r="U24" s="117">
        <f t="shared" si="8"/>
        <v>1794.0193321195406</v>
      </c>
      <c r="V24" s="117">
        <f t="shared" si="8"/>
        <v>1983.4246308022903</v>
      </c>
      <c r="W24" s="117">
        <f t="shared" ref="W24:Y24" si="9">W25+W28+W30+W39</f>
        <v>1798.5647204243332</v>
      </c>
      <c r="X24" s="117">
        <f t="shared" si="9"/>
        <v>1966.5810535771652</v>
      </c>
      <c r="Y24" s="117">
        <f t="shared" si="9"/>
        <v>1262.0638095852717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1997.3138212318654</v>
      </c>
      <c r="C25" s="122">
        <f t="shared" si="10"/>
        <v>2044.4289820494764</v>
      </c>
      <c r="D25" s="122">
        <f t="shared" si="10"/>
        <v>1821.4122616316965</v>
      </c>
      <c r="E25" s="122">
        <f t="shared" si="10"/>
        <v>1578.4009018961731</v>
      </c>
      <c r="F25" s="122">
        <f t="shared" si="10"/>
        <v>2083.7185008970382</v>
      </c>
      <c r="G25" s="122">
        <f t="shared" si="10"/>
        <v>1839.1172515540218</v>
      </c>
      <c r="H25" s="122">
        <f t="shared" si="10"/>
        <v>1983.5642280134653</v>
      </c>
      <c r="I25" s="122">
        <f t="shared" si="10"/>
        <v>1225.8517658329827</v>
      </c>
      <c r="J25" s="122">
        <f t="shared" si="10"/>
        <v>1699.8546823518197</v>
      </c>
      <c r="K25" s="122">
        <f t="shared" si="10"/>
        <v>1638.2517486848128</v>
      </c>
      <c r="L25" s="122">
        <f t="shared" si="10"/>
        <v>1862.8488763512455</v>
      </c>
      <c r="M25" s="122">
        <f t="shared" si="10"/>
        <v>1728.8556404741998</v>
      </c>
      <c r="N25" s="122">
        <f t="shared" si="10"/>
        <v>1610.2859775599995</v>
      </c>
      <c r="O25" s="122">
        <f t="shared" si="10"/>
        <v>2024.5773747434978</v>
      </c>
      <c r="P25" s="122">
        <f t="shared" si="10"/>
        <v>1626.8260973672002</v>
      </c>
      <c r="Q25" s="122">
        <f t="shared" si="10"/>
        <v>1348.8659501784005</v>
      </c>
      <c r="R25" s="122">
        <f t="shared" ref="R25:V25" si="11">SUM(R26:R27)</f>
        <v>1738.929642426001</v>
      </c>
      <c r="S25" s="122">
        <f t="shared" si="11"/>
        <v>1284.1046430299996</v>
      </c>
      <c r="T25" s="122">
        <f t="shared" si="11"/>
        <v>1942.994784978001</v>
      </c>
      <c r="U25" s="122">
        <f t="shared" si="11"/>
        <v>1756.1343887279982</v>
      </c>
      <c r="V25" s="122">
        <f t="shared" si="11"/>
        <v>1942.0788292902007</v>
      </c>
      <c r="W25" s="122">
        <f t="shared" ref="W25:Y25" si="12">SUM(W26:W27)</f>
        <v>1764.0518335901997</v>
      </c>
      <c r="X25" s="122">
        <f t="shared" si="12"/>
        <v>1930.8590516069983</v>
      </c>
      <c r="Y25" s="122">
        <f t="shared" si="12"/>
        <v>1240.6116966912005</v>
      </c>
      <c r="DA25" s="130" t="s">
        <v>2097</v>
      </c>
    </row>
    <row r="26" spans="1:105" ht="12" customHeight="1" x14ac:dyDescent="0.25">
      <c r="A26" s="97" t="s">
        <v>74</v>
      </c>
      <c r="B26" s="98">
        <v>1997.3138212318654</v>
      </c>
      <c r="C26" s="98">
        <v>2044.4289820494764</v>
      </c>
      <c r="D26" s="98">
        <v>1821.4122616316965</v>
      </c>
      <c r="E26" s="98">
        <v>1578.4009018961731</v>
      </c>
      <c r="F26" s="98">
        <v>2083.7185008970382</v>
      </c>
      <c r="G26" s="98">
        <v>1839.1172515540218</v>
      </c>
      <c r="H26" s="98">
        <v>1983.5642280134653</v>
      </c>
      <c r="I26" s="98">
        <v>1225.8517658329827</v>
      </c>
      <c r="J26" s="98">
        <v>1699.8546823518197</v>
      </c>
      <c r="K26" s="98">
        <v>1638.2517486848128</v>
      </c>
      <c r="L26" s="98">
        <v>1862.8488763512455</v>
      </c>
      <c r="M26" s="98">
        <v>1728.8556404741998</v>
      </c>
      <c r="N26" s="98">
        <v>1610.2859775599995</v>
      </c>
      <c r="O26" s="98">
        <v>2024.5773747434978</v>
      </c>
      <c r="P26" s="98">
        <v>1626.8260973672002</v>
      </c>
      <c r="Q26" s="98">
        <v>1348.8659501784005</v>
      </c>
      <c r="R26" s="98">
        <v>1738.929642426001</v>
      </c>
      <c r="S26" s="98">
        <v>1284.1046430299996</v>
      </c>
      <c r="T26" s="98">
        <v>1942.994784978001</v>
      </c>
      <c r="U26" s="98">
        <v>1756.1343887279982</v>
      </c>
      <c r="V26" s="98">
        <v>1942.0788292902007</v>
      </c>
      <c r="W26" s="98">
        <v>1764.0518335901997</v>
      </c>
      <c r="X26" s="98">
        <v>1930.8590516069983</v>
      </c>
      <c r="Y26" s="98">
        <v>1240.6116966912005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50.358787220918636</v>
      </c>
      <c r="C30" s="122">
        <v>45.702997157298071</v>
      </c>
      <c r="D30" s="122">
        <v>41.244763480684874</v>
      </c>
      <c r="E30" s="122">
        <v>33.184410973367342</v>
      </c>
      <c r="F30" s="122">
        <v>44.395883284272529</v>
      </c>
      <c r="G30" s="122">
        <v>36.839773141497631</v>
      </c>
      <c r="H30" s="122">
        <v>35.516557740460058</v>
      </c>
      <c r="I30" s="122">
        <v>27.344439346834619</v>
      </c>
      <c r="J30" s="122">
        <v>30.700910724850925</v>
      </c>
      <c r="K30" s="122">
        <v>30.430658138767157</v>
      </c>
      <c r="L30" s="122">
        <v>32.681848265254253</v>
      </c>
      <c r="M30" s="122">
        <v>35.143093360958645</v>
      </c>
      <c r="N30" s="122">
        <v>30.179225592724443</v>
      </c>
      <c r="O30" s="122">
        <v>26.630343458802471</v>
      </c>
      <c r="P30" s="122">
        <v>29.31615541731999</v>
      </c>
      <c r="Q30" s="122">
        <v>24.138884495655503</v>
      </c>
      <c r="R30" s="122">
        <v>31.57500095095412</v>
      </c>
      <c r="S30" s="122">
        <v>25.424991453913925</v>
      </c>
      <c r="T30" s="122">
        <v>40.875866438000457</v>
      </c>
      <c r="U30" s="122">
        <v>37.884943391542542</v>
      </c>
      <c r="V30" s="122">
        <v>41.345801512089501</v>
      </c>
      <c r="W30" s="122">
        <v>34.512886834133539</v>
      </c>
      <c r="X30" s="122">
        <v>35.722001970167057</v>
      </c>
      <c r="Y30" s="122">
        <v>21.452112894071131</v>
      </c>
      <c r="DA30" s="130" t="s">
        <v>2102</v>
      </c>
    </row>
    <row r="31" spans="1:105" ht="12" customHeight="1" x14ac:dyDescent="0.25">
      <c r="A31" s="97" t="s">
        <v>141</v>
      </c>
      <c r="B31" s="98">
        <v>50.318741049305068</v>
      </c>
      <c r="C31" s="98">
        <v>45.662198692081937</v>
      </c>
      <c r="D31" s="98">
        <v>41.202825521060404</v>
      </c>
      <c r="E31" s="98">
        <v>33.146156097574668</v>
      </c>
      <c r="F31" s="98">
        <v>44.318676475137224</v>
      </c>
      <c r="G31" s="98">
        <v>36.773214758874609</v>
      </c>
      <c r="H31" s="98">
        <v>35.433734898873922</v>
      </c>
      <c r="I31" s="98">
        <v>27.274470947141651</v>
      </c>
      <c r="J31" s="98">
        <v>30.611661499199808</v>
      </c>
      <c r="K31" s="98">
        <v>30.328411601327701</v>
      </c>
      <c r="L31" s="98">
        <v>32.569622732786314</v>
      </c>
      <c r="M31" s="98">
        <v>34.999866719325503</v>
      </c>
      <c r="N31" s="98">
        <v>30.053746075464502</v>
      </c>
      <c r="O31" s="98">
        <v>26.523364426340745</v>
      </c>
      <c r="P31" s="98">
        <v>29.173070949976829</v>
      </c>
      <c r="Q31" s="98">
        <v>24.038531408438704</v>
      </c>
      <c r="R31" s="98">
        <v>31.392812134480643</v>
      </c>
      <c r="S31" s="98">
        <v>25.287565142521039</v>
      </c>
      <c r="T31" s="98">
        <v>40.610752847033091</v>
      </c>
      <c r="U31" s="98">
        <v>37.641620955282178</v>
      </c>
      <c r="V31" s="98">
        <v>41.070148972158982</v>
      </c>
      <c r="W31" s="98">
        <v>34.260458014041745</v>
      </c>
      <c r="X31" s="98">
        <v>35.48185626119988</v>
      </c>
      <c r="Y31" s="98">
        <v>21.320435214210303</v>
      </c>
      <c r="DA31" s="63" t="s">
        <v>2103</v>
      </c>
    </row>
    <row r="32" spans="1:105" ht="12" customHeight="1" x14ac:dyDescent="0.25">
      <c r="A32" s="97" t="s">
        <v>140</v>
      </c>
      <c r="B32" s="98">
        <v>4.0046171613567598E-2</v>
      </c>
      <c r="C32" s="98">
        <v>4.0798465216136039E-2</v>
      </c>
      <c r="D32" s="98">
        <v>4.1937959624468418E-2</v>
      </c>
      <c r="E32" s="98">
        <v>3.8254875792672963E-2</v>
      </c>
      <c r="F32" s="98">
        <v>7.7206809135308377E-2</v>
      </c>
      <c r="G32" s="98">
        <v>6.6558382623023521E-2</v>
      </c>
      <c r="H32" s="98">
        <v>8.2822841586136925E-2</v>
      </c>
      <c r="I32" s="98">
        <v>6.9968399692967906E-2</v>
      </c>
      <c r="J32" s="98">
        <v>8.9249225651115968E-2</v>
      </c>
      <c r="K32" s="98">
        <v>0.10224653743945497</v>
      </c>
      <c r="L32" s="98">
        <v>0.11222553246794149</v>
      </c>
      <c r="M32" s="98">
        <v>0.14322664163314219</v>
      </c>
      <c r="N32" s="98">
        <v>0.12547951725994003</v>
      </c>
      <c r="O32" s="98">
        <v>0.10697903246172766</v>
      </c>
      <c r="P32" s="98">
        <v>0.1430844673431603</v>
      </c>
      <c r="Q32" s="98">
        <v>0.10035308721679974</v>
      </c>
      <c r="R32" s="98">
        <v>0.18218881647347621</v>
      </c>
      <c r="S32" s="98">
        <v>0.13742631139288569</v>
      </c>
      <c r="T32" s="98">
        <v>0.26511359096736908</v>
      </c>
      <c r="U32" s="98">
        <v>0.24332243626036348</v>
      </c>
      <c r="V32" s="98">
        <v>0.27565253993051592</v>
      </c>
      <c r="W32" s="98">
        <v>0.25242882009179474</v>
      </c>
      <c r="X32" s="98">
        <v>0.24014570896717993</v>
      </c>
      <c r="Y32" s="98">
        <v>0.13167767986082751</v>
      </c>
      <c r="DA32" s="63" t="s">
        <v>2104</v>
      </c>
    </row>
    <row r="33" spans="1:105" ht="12" customHeight="1" x14ac:dyDescent="0.25">
      <c r="A33" s="100" t="s">
        <v>50</v>
      </c>
      <c r="B33" s="101">
        <v>4.0046171613567598E-2</v>
      </c>
      <c r="C33" s="101">
        <v>4.0798465216136039E-2</v>
      </c>
      <c r="D33" s="101">
        <v>4.1937959624468418E-2</v>
      </c>
      <c r="E33" s="101">
        <v>3.8254875792672963E-2</v>
      </c>
      <c r="F33" s="101">
        <v>7.7206809135308377E-2</v>
      </c>
      <c r="G33" s="101">
        <v>6.6558382623023521E-2</v>
      </c>
      <c r="H33" s="101">
        <v>8.2822841586136925E-2</v>
      </c>
      <c r="I33" s="101">
        <v>6.9968399692967906E-2</v>
      </c>
      <c r="J33" s="101">
        <v>8.9249225651115968E-2</v>
      </c>
      <c r="K33" s="101">
        <v>0.10224653743945497</v>
      </c>
      <c r="L33" s="101">
        <v>0.11222553246794149</v>
      </c>
      <c r="M33" s="101">
        <v>0.14322664163314219</v>
      </c>
      <c r="N33" s="101">
        <v>0.12547951725994003</v>
      </c>
      <c r="O33" s="101">
        <v>0.10697903246172766</v>
      </c>
      <c r="P33" s="101">
        <v>0.1430844673431603</v>
      </c>
      <c r="Q33" s="101">
        <v>0.10035308721679974</v>
      </c>
      <c r="R33" s="101">
        <v>0.18218881647347621</v>
      </c>
      <c r="S33" s="101">
        <v>0.13742631139288569</v>
      </c>
      <c r="T33" s="101">
        <v>0.26511359096736908</v>
      </c>
      <c r="U33" s="101">
        <v>0.24332243626036348</v>
      </c>
      <c r="V33" s="101">
        <v>0.27565253993051592</v>
      </c>
      <c r="W33" s="101">
        <v>0.25242882009179474</v>
      </c>
      <c r="X33" s="101">
        <v>0.24014570896717993</v>
      </c>
      <c r="Y33" s="101">
        <v>0.13167767986082751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58290.086248919994</v>
      </c>
      <c r="C43" s="117">
        <f t="shared" si="14"/>
        <v>66845.301659999983</v>
      </c>
      <c r="D43" s="117">
        <f t="shared" si="14"/>
        <v>59073.91596000002</v>
      </c>
      <c r="E43" s="117">
        <f t="shared" si="14"/>
        <v>57369.996477719993</v>
      </c>
      <c r="F43" s="117">
        <f t="shared" si="14"/>
        <v>51834.810003120023</v>
      </c>
      <c r="G43" s="117">
        <f t="shared" si="14"/>
        <v>51360.308505720008</v>
      </c>
      <c r="H43" s="117">
        <f t="shared" si="14"/>
        <v>54695.069130239979</v>
      </c>
      <c r="I43" s="117">
        <f t="shared" si="14"/>
        <v>33122.760391800002</v>
      </c>
      <c r="J43" s="117">
        <f t="shared" si="14"/>
        <v>47695.010118840022</v>
      </c>
      <c r="K43" s="117">
        <f t="shared" si="14"/>
        <v>41424.075244079977</v>
      </c>
      <c r="L43" s="117">
        <f t="shared" si="14"/>
        <v>41888.894959439975</v>
      </c>
      <c r="M43" s="117">
        <f t="shared" si="14"/>
        <v>35896.105678319989</v>
      </c>
      <c r="N43" s="117">
        <f t="shared" si="14"/>
        <v>38147.548855680005</v>
      </c>
      <c r="O43" s="117">
        <f t="shared" si="14"/>
        <v>41389.865402760013</v>
      </c>
      <c r="P43" s="117">
        <f t="shared" si="14"/>
        <v>36068.377661639999</v>
      </c>
      <c r="Q43" s="117">
        <f t="shared" si="14"/>
        <v>34524.184544279997</v>
      </c>
      <c r="R43" s="117">
        <f t="shared" ref="R43:V43" si="15">R44+R47+R49+R58</f>
        <v>33403.052576160029</v>
      </c>
      <c r="S43" s="117">
        <f t="shared" si="15"/>
        <v>33430.282596359975</v>
      </c>
      <c r="T43" s="117">
        <f t="shared" si="15"/>
        <v>29162.225077920022</v>
      </c>
      <c r="U43" s="117">
        <f t="shared" si="15"/>
        <v>34359.725161079979</v>
      </c>
      <c r="V43" s="117">
        <f t="shared" si="15"/>
        <v>37710.945411119996</v>
      </c>
      <c r="W43" s="117">
        <f t="shared" ref="W43:Y43" si="16">W44+W47+W49+W58</f>
        <v>22047.978428639992</v>
      </c>
      <c r="X43" s="117">
        <f t="shared" si="16"/>
        <v>30766.524668639984</v>
      </c>
      <c r="Y43" s="117">
        <f t="shared" si="16"/>
        <v>29097.356514840012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51096.807934769255</v>
      </c>
      <c r="C44" s="122">
        <f t="shared" si="17"/>
        <v>58800.582792512658</v>
      </c>
      <c r="D44" s="122">
        <f t="shared" si="17"/>
        <v>51487.414887127779</v>
      </c>
      <c r="E44" s="122">
        <f t="shared" si="17"/>
        <v>49682.090227189976</v>
      </c>
      <c r="F44" s="122">
        <f t="shared" si="17"/>
        <v>44554.268078728528</v>
      </c>
      <c r="G44" s="122">
        <f t="shared" si="17"/>
        <v>43879.245434179436</v>
      </c>
      <c r="H44" s="122">
        <f t="shared" si="17"/>
        <v>46887.125366825108</v>
      </c>
      <c r="I44" s="122">
        <f t="shared" si="17"/>
        <v>27635.186746800762</v>
      </c>
      <c r="J44" s="122">
        <f t="shared" si="17"/>
        <v>40617.994171937418</v>
      </c>
      <c r="K44" s="122">
        <f t="shared" si="17"/>
        <v>34940.683244963853</v>
      </c>
      <c r="L44" s="122">
        <f t="shared" si="17"/>
        <v>35715.130263862156</v>
      </c>
      <c r="M44" s="122">
        <f t="shared" si="17"/>
        <v>29829.939479172943</v>
      </c>
      <c r="N44" s="122">
        <f t="shared" si="17"/>
        <v>32111.126965479481</v>
      </c>
      <c r="O44" s="122">
        <f t="shared" si="17"/>
        <v>36892.700360689661</v>
      </c>
      <c r="P44" s="122">
        <f t="shared" si="17"/>
        <v>31122.638324391039</v>
      </c>
      <c r="Q44" s="122">
        <f t="shared" si="17"/>
        <v>30103.360379974943</v>
      </c>
      <c r="R44" s="122">
        <f t="shared" ref="R44:V44" si="18">SUM(R45:R46)</f>
        <v>29202.161584511352</v>
      </c>
      <c r="S44" s="122">
        <f t="shared" si="18"/>
        <v>28775.599432646479</v>
      </c>
      <c r="T44" s="122">
        <f t="shared" si="18"/>
        <v>24851.471526592399</v>
      </c>
      <c r="U44" s="122">
        <f t="shared" si="18"/>
        <v>29086.262209609187</v>
      </c>
      <c r="V44" s="122">
        <f t="shared" si="18"/>
        <v>31918.069933734569</v>
      </c>
      <c r="W44" s="122">
        <f t="shared" ref="W44:Y44" si="19">SUM(W45:W46)</f>
        <v>18700.603113352303</v>
      </c>
      <c r="X44" s="122">
        <f t="shared" si="19"/>
        <v>26017.647009031098</v>
      </c>
      <c r="Y44" s="122">
        <f t="shared" si="19"/>
        <v>24570.074774325993</v>
      </c>
      <c r="DA44" s="130" t="s">
        <v>2115</v>
      </c>
    </row>
    <row r="45" spans="1:105" ht="12" customHeight="1" x14ac:dyDescent="0.25">
      <c r="A45" s="97" t="s">
        <v>211</v>
      </c>
      <c r="B45" s="98">
        <v>51096.807934769255</v>
      </c>
      <c r="C45" s="98">
        <v>58800.582792512658</v>
      </c>
      <c r="D45" s="98">
        <v>51487.414887127779</v>
      </c>
      <c r="E45" s="98">
        <v>49682.090227189976</v>
      </c>
      <c r="F45" s="98">
        <v>44554.268078728528</v>
      </c>
      <c r="G45" s="98">
        <v>43879.245434179436</v>
      </c>
      <c r="H45" s="98">
        <v>46887.125366825108</v>
      </c>
      <c r="I45" s="98">
        <v>27635.186746800762</v>
      </c>
      <c r="J45" s="98">
        <v>40617.994171937418</v>
      </c>
      <c r="K45" s="98">
        <v>34940.683244963853</v>
      </c>
      <c r="L45" s="98">
        <v>35715.130263862156</v>
      </c>
      <c r="M45" s="98">
        <v>29829.939479172943</v>
      </c>
      <c r="N45" s="98">
        <v>32111.126965479481</v>
      </c>
      <c r="O45" s="98">
        <v>36892.700360689661</v>
      </c>
      <c r="P45" s="98">
        <v>31122.638324391039</v>
      </c>
      <c r="Q45" s="98">
        <v>30103.360379974943</v>
      </c>
      <c r="R45" s="98">
        <v>29202.161584511352</v>
      </c>
      <c r="S45" s="98">
        <v>28775.599432646479</v>
      </c>
      <c r="T45" s="98">
        <v>24851.471526592399</v>
      </c>
      <c r="U45" s="98">
        <v>29086.262209609187</v>
      </c>
      <c r="V45" s="98">
        <v>31918.069933734569</v>
      </c>
      <c r="W45" s="98">
        <v>18700.603113352303</v>
      </c>
      <c r="X45" s="98">
        <v>26017.647009031098</v>
      </c>
      <c r="Y45" s="98">
        <v>24570.074774325993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7193.2783141507407</v>
      </c>
      <c r="C49" s="122">
        <v>8044.7188674873269</v>
      </c>
      <c r="D49" s="122">
        <v>7586.5010728722427</v>
      </c>
      <c r="E49" s="122">
        <v>7687.9062505300135</v>
      </c>
      <c r="F49" s="122">
        <v>7280.5419243914939</v>
      </c>
      <c r="G49" s="122">
        <v>7481.0630715405732</v>
      </c>
      <c r="H49" s="122">
        <v>7807.9437634148708</v>
      </c>
      <c r="I49" s="122">
        <v>5487.5736449992419</v>
      </c>
      <c r="J49" s="122">
        <v>7077.0159469026021</v>
      </c>
      <c r="K49" s="122">
        <v>6483.3919991161265</v>
      </c>
      <c r="L49" s="122">
        <v>6173.7646955778173</v>
      </c>
      <c r="M49" s="122">
        <v>6066.1661991470501</v>
      </c>
      <c r="N49" s="122">
        <v>6036.4218902005205</v>
      </c>
      <c r="O49" s="122">
        <v>4497.1650420703518</v>
      </c>
      <c r="P49" s="122">
        <v>4945.7393372489623</v>
      </c>
      <c r="Q49" s="122">
        <v>4420.8241643050551</v>
      </c>
      <c r="R49" s="122">
        <v>4200.8909916486755</v>
      </c>
      <c r="S49" s="122">
        <v>4654.6831637134937</v>
      </c>
      <c r="T49" s="122">
        <v>4310.7535513276225</v>
      </c>
      <c r="U49" s="122">
        <v>5273.4629514707922</v>
      </c>
      <c r="V49" s="122">
        <v>5792.8754773854271</v>
      </c>
      <c r="W49" s="122">
        <v>3347.3753152876898</v>
      </c>
      <c r="X49" s="122">
        <v>4748.8776596088883</v>
      </c>
      <c r="Y49" s="122">
        <v>4527.2817405140204</v>
      </c>
      <c r="DA49" s="130" t="s">
        <v>2120</v>
      </c>
    </row>
    <row r="50" spans="1:105" ht="12" customHeight="1" x14ac:dyDescent="0.25">
      <c r="A50" s="97" t="s">
        <v>138</v>
      </c>
      <c r="B50" s="98">
        <v>7188.1476742578825</v>
      </c>
      <c r="C50" s="98">
        <v>8037.1330251850013</v>
      </c>
      <c r="D50" s="98">
        <v>7578.4659023999184</v>
      </c>
      <c r="E50" s="98">
        <v>7676.6757570558611</v>
      </c>
      <c r="F50" s="98">
        <v>7269.279941799713</v>
      </c>
      <c r="G50" s="98">
        <v>7466.9150921366836</v>
      </c>
      <c r="H50" s="98">
        <v>7788.8284357566981</v>
      </c>
      <c r="I50" s="98">
        <v>5472.4411936067181</v>
      </c>
      <c r="J50" s="98">
        <v>7055.9771592020888</v>
      </c>
      <c r="K50" s="98">
        <v>6461.5624550049088</v>
      </c>
      <c r="L50" s="98">
        <v>6153.5668655446043</v>
      </c>
      <c r="M50" s="98">
        <v>6044.0358142853929</v>
      </c>
      <c r="N50" s="98">
        <v>6010.7670730680074</v>
      </c>
      <c r="O50" s="98">
        <v>4477.6344003510512</v>
      </c>
      <c r="P50" s="98">
        <v>4920.2575422818682</v>
      </c>
      <c r="Q50" s="98">
        <v>4398.4337218231076</v>
      </c>
      <c r="R50" s="98">
        <v>4178.7540951985229</v>
      </c>
      <c r="S50" s="98">
        <v>4627.8205398644513</v>
      </c>
      <c r="T50" s="98">
        <v>4288.816803418852</v>
      </c>
      <c r="U50" s="98">
        <v>5238.7161908644212</v>
      </c>
      <c r="V50" s="98">
        <v>5750.493442668324</v>
      </c>
      <c r="W50" s="98">
        <v>3321.3259669001191</v>
      </c>
      <c r="X50" s="98">
        <v>4716.2295955052241</v>
      </c>
      <c r="Y50" s="98">
        <v>4502.6046387823289</v>
      </c>
      <c r="DA50" s="63" t="s">
        <v>2121</v>
      </c>
    </row>
    <row r="51" spans="1:105" ht="12" customHeight="1" x14ac:dyDescent="0.25">
      <c r="A51" s="97" t="s">
        <v>137</v>
      </c>
      <c r="B51" s="98">
        <v>5.1306398928577437</v>
      </c>
      <c r="C51" s="98">
        <v>7.58584230232512</v>
      </c>
      <c r="D51" s="98">
        <v>8.0351704723245163</v>
      </c>
      <c r="E51" s="98">
        <v>11.230493474152041</v>
      </c>
      <c r="F51" s="98">
        <v>11.261982591780635</v>
      </c>
      <c r="G51" s="98">
        <v>14.147979403889298</v>
      </c>
      <c r="H51" s="98">
        <v>19.115327658172507</v>
      </c>
      <c r="I51" s="98">
        <v>15.13245139252354</v>
      </c>
      <c r="J51" s="98">
        <v>21.038787700512817</v>
      </c>
      <c r="K51" s="98">
        <v>21.829544111217718</v>
      </c>
      <c r="L51" s="98">
        <v>20.197830033212874</v>
      </c>
      <c r="M51" s="98">
        <v>22.130384861657468</v>
      </c>
      <c r="N51" s="98">
        <v>25.65481713251334</v>
      </c>
      <c r="O51" s="98">
        <v>19.530641719300686</v>
      </c>
      <c r="P51" s="98">
        <v>25.481794967094487</v>
      </c>
      <c r="Q51" s="98">
        <v>22.390442481947488</v>
      </c>
      <c r="R51" s="98">
        <v>22.136896450152832</v>
      </c>
      <c r="S51" s="98">
        <v>26.862623849042034</v>
      </c>
      <c r="T51" s="98">
        <v>21.936747908770663</v>
      </c>
      <c r="U51" s="98">
        <v>34.746760606370756</v>
      </c>
      <c r="V51" s="98">
        <v>42.382034717102748</v>
      </c>
      <c r="W51" s="98">
        <v>26.049348387570927</v>
      </c>
      <c r="X51" s="98">
        <v>32.648064103663906</v>
      </c>
      <c r="Y51" s="98">
        <v>24.677101731691597</v>
      </c>
      <c r="DA51" s="63" t="s">
        <v>2122</v>
      </c>
    </row>
    <row r="52" spans="1:105" ht="12" customHeight="1" x14ac:dyDescent="0.25">
      <c r="A52" s="100" t="s">
        <v>211</v>
      </c>
      <c r="B52" s="101">
        <v>5.1306398928577437</v>
      </c>
      <c r="C52" s="101">
        <v>7.58584230232512</v>
      </c>
      <c r="D52" s="101">
        <v>8.0351704723245163</v>
      </c>
      <c r="E52" s="101">
        <v>11.230493474152041</v>
      </c>
      <c r="F52" s="101">
        <v>11.261982591780635</v>
      </c>
      <c r="G52" s="101">
        <v>14.147979403889298</v>
      </c>
      <c r="H52" s="101">
        <v>19.115327658172507</v>
      </c>
      <c r="I52" s="101">
        <v>15.13245139252354</v>
      </c>
      <c r="J52" s="101">
        <v>21.038787700512817</v>
      </c>
      <c r="K52" s="101">
        <v>21.829544111217718</v>
      </c>
      <c r="L52" s="101">
        <v>20.197830033212874</v>
      </c>
      <c r="M52" s="101">
        <v>22.130384861657468</v>
      </c>
      <c r="N52" s="101">
        <v>25.65481713251334</v>
      </c>
      <c r="O52" s="101">
        <v>19.530641719300686</v>
      </c>
      <c r="P52" s="101">
        <v>25.481794967094487</v>
      </c>
      <c r="Q52" s="101">
        <v>22.390442481947488</v>
      </c>
      <c r="R52" s="101">
        <v>22.136896450152832</v>
      </c>
      <c r="S52" s="101">
        <v>26.862623849042034</v>
      </c>
      <c r="T52" s="101">
        <v>21.936747908770663</v>
      </c>
      <c r="U52" s="101">
        <v>34.746760606370756</v>
      </c>
      <c r="V52" s="101">
        <v>42.382034717102748</v>
      </c>
      <c r="W52" s="101">
        <v>26.049348387570927</v>
      </c>
      <c r="X52" s="101">
        <v>32.648064103663906</v>
      </c>
      <c r="Y52" s="101">
        <v>24.677101731691597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55053.160920000002</v>
      </c>
      <c r="C62" s="117">
        <f t="shared" si="21"/>
        <v>58079.124360000016</v>
      </c>
      <c r="D62" s="117">
        <f t="shared" si="21"/>
        <v>58077.486000000012</v>
      </c>
      <c r="E62" s="117">
        <f t="shared" si="21"/>
        <v>58223.781918719993</v>
      </c>
      <c r="F62" s="117">
        <f t="shared" si="21"/>
        <v>56535.869712960011</v>
      </c>
      <c r="G62" s="117">
        <f t="shared" si="21"/>
        <v>54705.06515231997</v>
      </c>
      <c r="H62" s="117">
        <f t="shared" si="21"/>
        <v>53243.354003400018</v>
      </c>
      <c r="I62" s="117">
        <f t="shared" si="21"/>
        <v>49492.973969999992</v>
      </c>
      <c r="J62" s="117">
        <f t="shared" si="21"/>
        <v>52062.35836824002</v>
      </c>
      <c r="K62" s="117">
        <f t="shared" si="21"/>
        <v>51319.897061400014</v>
      </c>
      <c r="L62" s="117">
        <f t="shared" si="21"/>
        <v>56152.601940599969</v>
      </c>
      <c r="M62" s="117">
        <f t="shared" si="21"/>
        <v>46407.293978760033</v>
      </c>
      <c r="N62" s="117">
        <f t="shared" si="21"/>
        <v>50777.897817240038</v>
      </c>
      <c r="O62" s="117">
        <f t="shared" si="21"/>
        <v>52870.106880360036</v>
      </c>
      <c r="P62" s="117">
        <f t="shared" si="21"/>
        <v>42978.37711067999</v>
      </c>
      <c r="Q62" s="117">
        <f t="shared" si="21"/>
        <v>46362.492990000035</v>
      </c>
      <c r="R62" s="117">
        <f t="shared" ref="R62:V62" si="22">R63+R66+R68+R77</f>
        <v>51890.397910560016</v>
      </c>
      <c r="S62" s="117">
        <f t="shared" si="22"/>
        <v>50730.359058720023</v>
      </c>
      <c r="T62" s="117">
        <f t="shared" si="22"/>
        <v>52295.32952820004</v>
      </c>
      <c r="U62" s="117">
        <f t="shared" si="22"/>
        <v>52564.904928360062</v>
      </c>
      <c r="V62" s="117">
        <f t="shared" si="22"/>
        <v>51076.113165000039</v>
      </c>
      <c r="W62" s="117">
        <f t="shared" ref="W62:Y62" si="23">W63+W66+W68+W77</f>
        <v>58416.672571970797</v>
      </c>
      <c r="X62" s="117">
        <f t="shared" si="23"/>
        <v>49613.452659456445</v>
      </c>
      <c r="Y62" s="117">
        <f t="shared" si="23"/>
        <v>45634.340669125639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47297.395567604071</v>
      </c>
      <c r="C63" s="122">
        <f t="shared" si="24"/>
        <v>50111.119704038625</v>
      </c>
      <c r="D63" s="122">
        <f t="shared" si="24"/>
        <v>49564.654656921586</v>
      </c>
      <c r="E63" s="122">
        <f t="shared" si="24"/>
        <v>49320.372627904442</v>
      </c>
      <c r="F63" s="122">
        <f t="shared" si="24"/>
        <v>47487.61753763297</v>
      </c>
      <c r="G63" s="122">
        <f t="shared" si="24"/>
        <v>45641.260814131943</v>
      </c>
      <c r="H63" s="122">
        <f t="shared" si="24"/>
        <v>44613.153574119402</v>
      </c>
      <c r="I63" s="122">
        <f t="shared" si="24"/>
        <v>40211.302134112149</v>
      </c>
      <c r="J63" s="122">
        <f t="shared" si="24"/>
        <v>43353.282860056104</v>
      </c>
      <c r="K63" s="122">
        <f t="shared" si="24"/>
        <v>42533.715222175058</v>
      </c>
      <c r="L63" s="122">
        <f t="shared" si="24"/>
        <v>47136.240692845029</v>
      </c>
      <c r="M63" s="122">
        <f t="shared" si="24"/>
        <v>38257.637744939137</v>
      </c>
      <c r="N63" s="122">
        <f t="shared" si="24"/>
        <v>42587.466209785358</v>
      </c>
      <c r="O63" s="122">
        <f t="shared" si="24"/>
        <v>45066.483435507369</v>
      </c>
      <c r="P63" s="122">
        <f t="shared" si="24"/>
        <v>35416.30980129361</v>
      </c>
      <c r="Q63" s="122">
        <f t="shared" si="24"/>
        <v>38533.643721700348</v>
      </c>
      <c r="R63" s="122">
        <f t="shared" ref="R63:V63" si="25">SUM(R64:R65)</f>
        <v>43549.076601511275</v>
      </c>
      <c r="S63" s="122">
        <f t="shared" si="25"/>
        <v>42103.69487402033</v>
      </c>
      <c r="T63" s="122">
        <f t="shared" si="25"/>
        <v>42847.934065622845</v>
      </c>
      <c r="U63" s="122">
        <f t="shared" si="25"/>
        <v>43639.682065823319</v>
      </c>
      <c r="V63" s="122">
        <f t="shared" si="25"/>
        <v>42452.231287188086</v>
      </c>
      <c r="W63" s="122">
        <f t="shared" ref="W63:Y63" si="26">SUM(W64:W65)</f>
        <v>48693.249072332597</v>
      </c>
      <c r="X63" s="122">
        <f t="shared" si="26"/>
        <v>40825.877837351698</v>
      </c>
      <c r="Y63" s="122">
        <f t="shared" si="26"/>
        <v>37959.860449494001</v>
      </c>
      <c r="DA63" s="130" t="s">
        <v>2133</v>
      </c>
    </row>
    <row r="64" spans="1:105" ht="12" customHeight="1" x14ac:dyDescent="0.25">
      <c r="A64" s="97" t="s">
        <v>212</v>
      </c>
      <c r="B64" s="98">
        <v>47297.395567604071</v>
      </c>
      <c r="C64" s="98">
        <v>50111.119704038625</v>
      </c>
      <c r="D64" s="98">
        <v>49564.654656921586</v>
      </c>
      <c r="E64" s="98">
        <v>49320.372627904442</v>
      </c>
      <c r="F64" s="98">
        <v>47487.61753763297</v>
      </c>
      <c r="G64" s="98">
        <v>45641.260814131943</v>
      </c>
      <c r="H64" s="98">
        <v>44613.153574119402</v>
      </c>
      <c r="I64" s="98">
        <v>40211.302134112149</v>
      </c>
      <c r="J64" s="98">
        <v>43353.282860056104</v>
      </c>
      <c r="K64" s="98">
        <v>42533.715222175058</v>
      </c>
      <c r="L64" s="98">
        <v>47136.240692845029</v>
      </c>
      <c r="M64" s="98">
        <v>38257.637744939137</v>
      </c>
      <c r="N64" s="98">
        <v>42587.466209785358</v>
      </c>
      <c r="O64" s="98">
        <v>45066.483435507369</v>
      </c>
      <c r="P64" s="98">
        <v>35416.30980129361</v>
      </c>
      <c r="Q64" s="98">
        <v>38533.643721700348</v>
      </c>
      <c r="R64" s="98">
        <v>43549.076601511275</v>
      </c>
      <c r="S64" s="98">
        <v>42103.69487402033</v>
      </c>
      <c r="T64" s="98">
        <v>42847.934065622845</v>
      </c>
      <c r="U64" s="98">
        <v>43639.682065823319</v>
      </c>
      <c r="V64" s="98">
        <v>42452.231287188086</v>
      </c>
      <c r="W64" s="98">
        <v>48693.249072332597</v>
      </c>
      <c r="X64" s="98">
        <v>40825.877837351698</v>
      </c>
      <c r="Y64" s="98">
        <v>37959.860449494001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7579.3870299534728</v>
      </c>
      <c r="C68" s="122">
        <v>7786.8104585255869</v>
      </c>
      <c r="D68" s="122">
        <v>8316.6105725860252</v>
      </c>
      <c r="E68" s="122">
        <v>8693.7095750252083</v>
      </c>
      <c r="F68" s="122">
        <v>8831.6744837023434</v>
      </c>
      <c r="G68" s="122">
        <v>8843.3104425564161</v>
      </c>
      <c r="H68" s="122">
        <v>8419.3958666851031</v>
      </c>
      <c r="I68" s="122">
        <v>9063.0957104078425</v>
      </c>
      <c r="J68" s="122">
        <v>8514.5924466352226</v>
      </c>
      <c r="K68" s="122">
        <v>8582.360640840192</v>
      </c>
      <c r="L68" s="122">
        <v>8805.022568221515</v>
      </c>
      <c r="M68" s="122">
        <v>7965.5737480461894</v>
      </c>
      <c r="N68" s="122">
        <v>7989.172959345432</v>
      </c>
      <c r="O68" s="122">
        <v>7577.4661127616419</v>
      </c>
      <c r="P68" s="122">
        <v>7360.5219492191864</v>
      </c>
      <c r="Q68" s="122">
        <v>7627.269609082754</v>
      </c>
      <c r="R68" s="122">
        <v>8151.9662669137697</v>
      </c>
      <c r="S68" s="122">
        <v>8426.6548818179654</v>
      </c>
      <c r="T68" s="122">
        <v>9231.9022710043282</v>
      </c>
      <c r="U68" s="122">
        <v>8683.2183603409831</v>
      </c>
      <c r="V68" s="122">
        <v>8388.8515723987111</v>
      </c>
      <c r="W68" s="122">
        <v>9454.3276925923092</v>
      </c>
      <c r="X68" s="122">
        <v>8557.547312648594</v>
      </c>
      <c r="Y68" s="122">
        <v>7466.8168248757111</v>
      </c>
      <c r="DA68" s="130" t="s">
        <v>2138</v>
      </c>
    </row>
    <row r="69" spans="1:105" ht="12" customHeight="1" x14ac:dyDescent="0.25">
      <c r="A69" s="97" t="s">
        <v>134</v>
      </c>
      <c r="B69" s="98">
        <v>7573.7569696945957</v>
      </c>
      <c r="C69" s="98">
        <v>7779.9613718025676</v>
      </c>
      <c r="D69" s="98">
        <v>8307.8206585319331</v>
      </c>
      <c r="E69" s="98">
        <v>8681.2334577267084</v>
      </c>
      <c r="F69" s="98">
        <v>8817.6862479090341</v>
      </c>
      <c r="G69" s="98">
        <v>8827.0457539992112</v>
      </c>
      <c r="H69" s="98">
        <v>8401.4980180785642</v>
      </c>
      <c r="I69" s="98">
        <v>9039.2858155501253</v>
      </c>
      <c r="J69" s="98">
        <v>8491.8701611030883</v>
      </c>
      <c r="K69" s="98">
        <v>8554.4817456901965</v>
      </c>
      <c r="L69" s="98">
        <v>8775.6018285804803</v>
      </c>
      <c r="M69" s="98">
        <v>7937.9162069066924</v>
      </c>
      <c r="N69" s="98">
        <v>7957.6321463184022</v>
      </c>
      <c r="O69" s="98">
        <v>7543.8461068456281</v>
      </c>
      <c r="P69" s="98">
        <v>7324.8165814886743</v>
      </c>
      <c r="Q69" s="98">
        <v>7588.643179622175</v>
      </c>
      <c r="R69" s="98">
        <v>8106.3685451117253</v>
      </c>
      <c r="S69" s="98">
        <v>8379.066388767993</v>
      </c>
      <c r="T69" s="98">
        <v>9177.8650071167831</v>
      </c>
      <c r="U69" s="98">
        <v>8630.3107970145174</v>
      </c>
      <c r="V69" s="98">
        <v>8341.1481416697134</v>
      </c>
      <c r="W69" s="98">
        <v>9388.6245520774264</v>
      </c>
      <c r="X69" s="98">
        <v>8503.3468399563353</v>
      </c>
      <c r="Y69" s="98">
        <v>7424.9934497536296</v>
      </c>
      <c r="DA69" s="63" t="s">
        <v>2139</v>
      </c>
    </row>
    <row r="70" spans="1:105" ht="12" customHeight="1" x14ac:dyDescent="0.25">
      <c r="A70" s="97" t="s">
        <v>133</v>
      </c>
      <c r="B70" s="98">
        <v>5.6300602588771662</v>
      </c>
      <c r="C70" s="98">
        <v>6.8490867230192087</v>
      </c>
      <c r="D70" s="98">
        <v>8.7899140540922023</v>
      </c>
      <c r="E70" s="98">
        <v>12.476117298500148</v>
      </c>
      <c r="F70" s="98">
        <v>13.988235793308581</v>
      </c>
      <c r="G70" s="98">
        <v>16.264688557204181</v>
      </c>
      <c r="H70" s="98">
        <v>17.89784860653943</v>
      </c>
      <c r="I70" s="98">
        <v>23.809894857717623</v>
      </c>
      <c r="J70" s="98">
        <v>22.722285532134869</v>
      </c>
      <c r="K70" s="98">
        <v>27.878895149995067</v>
      </c>
      <c r="L70" s="98">
        <v>29.420739641034526</v>
      </c>
      <c r="M70" s="98">
        <v>27.657541139496839</v>
      </c>
      <c r="N70" s="98">
        <v>31.540813027030087</v>
      </c>
      <c r="O70" s="98">
        <v>33.620005916013632</v>
      </c>
      <c r="P70" s="98">
        <v>35.70536773051213</v>
      </c>
      <c r="Q70" s="98">
        <v>38.626429460578969</v>
      </c>
      <c r="R70" s="98">
        <v>45.597721802044397</v>
      </c>
      <c r="S70" s="98">
        <v>47.588493049972911</v>
      </c>
      <c r="T70" s="98">
        <v>54.037263887545237</v>
      </c>
      <c r="U70" s="98">
        <v>52.907563326464782</v>
      </c>
      <c r="V70" s="98">
        <v>47.703430728997439</v>
      </c>
      <c r="W70" s="98">
        <v>65.703140514882065</v>
      </c>
      <c r="X70" s="98">
        <v>54.200472692258522</v>
      </c>
      <c r="Y70" s="98">
        <v>41.82337512208175</v>
      </c>
      <c r="DA70" s="63" t="s">
        <v>2140</v>
      </c>
    </row>
    <row r="71" spans="1:105" ht="12" customHeight="1" x14ac:dyDescent="0.25">
      <c r="A71" s="100" t="s">
        <v>212</v>
      </c>
      <c r="B71" s="101">
        <v>5.6300602588771662</v>
      </c>
      <c r="C71" s="101">
        <v>6.8490867230192087</v>
      </c>
      <c r="D71" s="101">
        <v>8.7899140540922023</v>
      </c>
      <c r="E71" s="101">
        <v>12.476117298500148</v>
      </c>
      <c r="F71" s="101">
        <v>13.988235793308581</v>
      </c>
      <c r="G71" s="101">
        <v>16.264688557204181</v>
      </c>
      <c r="H71" s="101">
        <v>17.89784860653943</v>
      </c>
      <c r="I71" s="101">
        <v>23.809894857717623</v>
      </c>
      <c r="J71" s="101">
        <v>22.722285532134869</v>
      </c>
      <c r="K71" s="101">
        <v>27.878895149995067</v>
      </c>
      <c r="L71" s="101">
        <v>29.420739641034526</v>
      </c>
      <c r="M71" s="101">
        <v>27.657541139496839</v>
      </c>
      <c r="N71" s="101">
        <v>31.540813027030087</v>
      </c>
      <c r="O71" s="101">
        <v>33.620005916013632</v>
      </c>
      <c r="P71" s="101">
        <v>35.70536773051213</v>
      </c>
      <c r="Q71" s="101">
        <v>38.626429460578969</v>
      </c>
      <c r="R71" s="101">
        <v>45.597721802044397</v>
      </c>
      <c r="S71" s="101">
        <v>47.588493049972911</v>
      </c>
      <c r="T71" s="101">
        <v>54.037263887545237</v>
      </c>
      <c r="U71" s="101">
        <v>52.907563326464782</v>
      </c>
      <c r="V71" s="101">
        <v>47.703430728997439</v>
      </c>
      <c r="W71" s="101">
        <v>65.703140514882065</v>
      </c>
      <c r="X71" s="101">
        <v>54.200472692258522</v>
      </c>
      <c r="Y71" s="101">
        <v>41.82337512208175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176.37832244245703</v>
      </c>
      <c r="C77" s="122">
        <v>181.19419743580787</v>
      </c>
      <c r="D77" s="122">
        <v>196.22077049239834</v>
      </c>
      <c r="E77" s="122">
        <v>209.69971579033668</v>
      </c>
      <c r="F77" s="122">
        <v>216.57769162469589</v>
      </c>
      <c r="G77" s="122">
        <v>220.49389563161165</v>
      </c>
      <c r="H77" s="122">
        <v>210.80456259551019</v>
      </c>
      <c r="I77" s="122">
        <v>218.57612547999906</v>
      </c>
      <c r="J77" s="122">
        <v>194.48306154869019</v>
      </c>
      <c r="K77" s="122">
        <v>203.82119838476424</v>
      </c>
      <c r="L77" s="122">
        <v>211.33867953342244</v>
      </c>
      <c r="M77" s="122">
        <v>184.08248577470738</v>
      </c>
      <c r="N77" s="122">
        <v>201.25864810924801</v>
      </c>
      <c r="O77" s="122">
        <v>226.1573320910243</v>
      </c>
      <c r="P77" s="122">
        <v>201.54536016720144</v>
      </c>
      <c r="Q77" s="122">
        <v>201.57965921693295</v>
      </c>
      <c r="R77" s="122">
        <v>189.35504213496975</v>
      </c>
      <c r="S77" s="122">
        <v>200.00930288172896</v>
      </c>
      <c r="T77" s="122">
        <v>215.49319157286612</v>
      </c>
      <c r="U77" s="122">
        <v>242.00450219576481</v>
      </c>
      <c r="V77" s="122">
        <v>235.03030541324392</v>
      </c>
      <c r="W77" s="122">
        <v>269.09580704589717</v>
      </c>
      <c r="X77" s="122">
        <v>230.02750945615259</v>
      </c>
      <c r="Y77" s="122">
        <v>207.66339475592585</v>
      </c>
      <c r="DA77" s="130" t="s">
        <v>2147</v>
      </c>
    </row>
    <row r="78" spans="1:105" ht="12" customHeight="1" x14ac:dyDescent="0.25">
      <c r="A78" s="97" t="s">
        <v>189</v>
      </c>
      <c r="B78" s="98">
        <v>176.37832244245703</v>
      </c>
      <c r="C78" s="98">
        <v>181.19419743580787</v>
      </c>
      <c r="D78" s="98">
        <v>196.22077049239834</v>
      </c>
      <c r="E78" s="98">
        <v>209.69971579033668</v>
      </c>
      <c r="F78" s="98">
        <v>216.57769162469589</v>
      </c>
      <c r="G78" s="98">
        <v>220.49389563161165</v>
      </c>
      <c r="H78" s="98">
        <v>210.80456259551019</v>
      </c>
      <c r="I78" s="98">
        <v>218.57612547999906</v>
      </c>
      <c r="J78" s="98">
        <v>194.48306154869019</v>
      </c>
      <c r="K78" s="98">
        <v>203.82119838476424</v>
      </c>
      <c r="L78" s="98">
        <v>211.33867953342244</v>
      </c>
      <c r="M78" s="98">
        <v>184.08248577470738</v>
      </c>
      <c r="N78" s="98">
        <v>201.25864810924801</v>
      </c>
      <c r="O78" s="98">
        <v>226.1573320910243</v>
      </c>
      <c r="P78" s="98">
        <v>201.54536016720144</v>
      </c>
      <c r="Q78" s="98">
        <v>201.57965921693295</v>
      </c>
      <c r="R78" s="98">
        <v>189.35504213496975</v>
      </c>
      <c r="S78" s="98">
        <v>200.00930288172896</v>
      </c>
      <c r="T78" s="98">
        <v>215.49319157286612</v>
      </c>
      <c r="U78" s="98">
        <v>242.00450219576481</v>
      </c>
      <c r="V78" s="98">
        <v>235.03030541324392</v>
      </c>
      <c r="W78" s="98">
        <v>269.09580704589717</v>
      </c>
      <c r="X78" s="98">
        <v>230.02750945615259</v>
      </c>
      <c r="Y78" s="98">
        <v>207.66339475592585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180.53573725948021</v>
      </c>
      <c r="C81" s="117">
        <f t="shared" si="28"/>
        <v>162.42985859060087</v>
      </c>
      <c r="D81" s="117">
        <f t="shared" si="28"/>
        <v>150.73365584105952</v>
      </c>
      <c r="E81" s="117">
        <f t="shared" si="28"/>
        <v>128.23280430641202</v>
      </c>
      <c r="F81" s="117">
        <f t="shared" si="28"/>
        <v>179.82511289111756</v>
      </c>
      <c r="G81" s="117">
        <f t="shared" si="28"/>
        <v>159.56067548448686</v>
      </c>
      <c r="H81" s="117">
        <f t="shared" si="28"/>
        <v>171.23151134139499</v>
      </c>
      <c r="I81" s="117">
        <f t="shared" si="28"/>
        <v>145.18541301958163</v>
      </c>
      <c r="J81" s="117">
        <f t="shared" si="28"/>
        <v>168.98510433254589</v>
      </c>
      <c r="K81" s="117">
        <f t="shared" si="28"/>
        <v>163.8375476073173</v>
      </c>
      <c r="L81" s="117">
        <f t="shared" si="28"/>
        <v>174.61912830211011</v>
      </c>
      <c r="M81" s="117">
        <f t="shared" si="28"/>
        <v>183.20644900311751</v>
      </c>
      <c r="N81" s="117">
        <f t="shared" si="28"/>
        <v>152.46960284208686</v>
      </c>
      <c r="O81" s="117">
        <f t="shared" si="28"/>
        <v>112.43989392896597</v>
      </c>
      <c r="P81" s="117">
        <f t="shared" si="28"/>
        <v>95.353007756246157</v>
      </c>
      <c r="Q81" s="117">
        <f t="shared" si="28"/>
        <v>62.571211048226395</v>
      </c>
      <c r="R81" s="117">
        <f t="shared" ref="R81:V81" si="29">R82+R85+R87+R100</f>
        <v>69.184732181539502</v>
      </c>
      <c r="S81" s="117">
        <f t="shared" si="29"/>
        <v>61.175599511350519</v>
      </c>
      <c r="T81" s="117">
        <f t="shared" si="29"/>
        <v>110.74454934605784</v>
      </c>
      <c r="U81" s="117">
        <f t="shared" si="29"/>
        <v>114.81187526194979</v>
      </c>
      <c r="V81" s="117">
        <f t="shared" si="29"/>
        <v>131.18530821675219</v>
      </c>
      <c r="W81" s="117">
        <f t="shared" ref="W81:Y81" si="30">W82+W85+W87+W100</f>
        <v>128.40293878017366</v>
      </c>
      <c r="X81" s="117">
        <f t="shared" si="30"/>
        <v>149.13752764570248</v>
      </c>
      <c r="Y81" s="117">
        <f t="shared" si="30"/>
        <v>96.689603199239016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180.53573725948021</v>
      </c>
      <c r="C87" s="122">
        <v>162.42985859060087</v>
      </c>
      <c r="D87" s="122">
        <v>150.73365584105952</v>
      </c>
      <c r="E87" s="122">
        <v>128.23280430641202</v>
      </c>
      <c r="F87" s="122">
        <v>179.82511289111756</v>
      </c>
      <c r="G87" s="122">
        <v>159.56067548448686</v>
      </c>
      <c r="H87" s="122">
        <v>171.23151134139499</v>
      </c>
      <c r="I87" s="122">
        <v>145.18541301958163</v>
      </c>
      <c r="J87" s="122">
        <v>168.98510433254589</v>
      </c>
      <c r="K87" s="122">
        <v>163.8375476073173</v>
      </c>
      <c r="L87" s="122">
        <v>174.61912830211011</v>
      </c>
      <c r="M87" s="122">
        <v>183.20644900311751</v>
      </c>
      <c r="N87" s="122">
        <v>152.46960284208686</v>
      </c>
      <c r="O87" s="122">
        <v>112.43989392896597</v>
      </c>
      <c r="P87" s="122">
        <v>95.353007756246157</v>
      </c>
      <c r="Q87" s="122">
        <v>62.571211048226395</v>
      </c>
      <c r="R87" s="122">
        <v>69.184732181539502</v>
      </c>
      <c r="S87" s="122">
        <v>61.175599511350519</v>
      </c>
      <c r="T87" s="122">
        <v>110.74454934605784</v>
      </c>
      <c r="U87" s="122">
        <v>114.81187526194979</v>
      </c>
      <c r="V87" s="122">
        <v>131.18530821675219</v>
      </c>
      <c r="W87" s="122">
        <v>128.40293878017366</v>
      </c>
      <c r="X87" s="122">
        <v>149.13752764570248</v>
      </c>
      <c r="Y87" s="122">
        <v>96.689603199239016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180.39182133024394</v>
      </c>
      <c r="C92" s="101">
        <v>162.2861978531125</v>
      </c>
      <c r="D92" s="101">
        <v>150.57636098045955</v>
      </c>
      <c r="E92" s="101">
        <v>128.07840710818522</v>
      </c>
      <c r="F92" s="101">
        <v>179.49193698252057</v>
      </c>
      <c r="G92" s="101">
        <v>159.26251455453766</v>
      </c>
      <c r="H92" s="101">
        <v>170.81478897535933</v>
      </c>
      <c r="I92" s="101">
        <v>144.82643341787906</v>
      </c>
      <c r="J92" s="101">
        <v>168.51296454876538</v>
      </c>
      <c r="K92" s="101">
        <v>163.32015197218786</v>
      </c>
      <c r="L92" s="101">
        <v>174.05371502328023</v>
      </c>
      <c r="M92" s="101">
        <v>182.5132968586216</v>
      </c>
      <c r="N92" s="101">
        <v>151.88171316053752</v>
      </c>
      <c r="O92" s="101">
        <v>111.96604305409453</v>
      </c>
      <c r="P92" s="101">
        <v>94.972606942817364</v>
      </c>
      <c r="Q92" s="101">
        <v>62.328580210581364</v>
      </c>
      <c r="R92" s="101">
        <v>68.847528045069154</v>
      </c>
      <c r="S92" s="101">
        <v>60.953698838960761</v>
      </c>
      <c r="T92" s="101">
        <v>110.07408156162798</v>
      </c>
      <c r="U92" s="101">
        <v>114.13048423975759</v>
      </c>
      <c r="V92" s="101">
        <v>130.36681887720292</v>
      </c>
      <c r="W92" s="101">
        <v>127.60174445251322</v>
      </c>
      <c r="X92" s="101">
        <v>148.24765623501011</v>
      </c>
      <c r="Y92" s="101">
        <v>96.184216633782796</v>
      </c>
      <c r="DA92" s="131" t="s">
        <v>2161</v>
      </c>
    </row>
    <row r="93" spans="1:105" ht="12" customHeight="1" x14ac:dyDescent="0.25">
      <c r="A93" s="107" t="s">
        <v>123</v>
      </c>
      <c r="B93" s="104">
        <v>0.14391592923625857</v>
      </c>
      <c r="C93" s="104">
        <v>0.14366073748838326</v>
      </c>
      <c r="D93" s="104">
        <v>0.15729486059995887</v>
      </c>
      <c r="E93" s="104">
        <v>0.15439719822680426</v>
      </c>
      <c r="F93" s="104">
        <v>0.33317590859699342</v>
      </c>
      <c r="G93" s="104">
        <v>0.29816092994920074</v>
      </c>
      <c r="H93" s="104">
        <v>0.41672236603566465</v>
      </c>
      <c r="I93" s="104">
        <v>0.35897960170258159</v>
      </c>
      <c r="J93" s="104">
        <v>0.47213978378050347</v>
      </c>
      <c r="K93" s="104">
        <v>0.51739563512944453</v>
      </c>
      <c r="L93" s="104">
        <v>0.5654132788298788</v>
      </c>
      <c r="M93" s="104">
        <v>0.69315214449592244</v>
      </c>
      <c r="N93" s="104">
        <v>0.58788968154934551</v>
      </c>
      <c r="O93" s="104">
        <v>0.47385087487144023</v>
      </c>
      <c r="P93" s="104">
        <v>0.38040081342878851</v>
      </c>
      <c r="Q93" s="104">
        <v>0.24263083764502988</v>
      </c>
      <c r="R93" s="104">
        <v>0.33720413647034797</v>
      </c>
      <c r="S93" s="104">
        <v>0.2219006723897593</v>
      </c>
      <c r="T93" s="104">
        <v>0.67046778442985966</v>
      </c>
      <c r="U93" s="104">
        <v>0.68139102219219727</v>
      </c>
      <c r="V93" s="104">
        <v>0.81848933954925984</v>
      </c>
      <c r="W93" s="104">
        <v>0.80119432766045218</v>
      </c>
      <c r="X93" s="104">
        <v>0.88987141069236608</v>
      </c>
      <c r="Y93" s="104">
        <v>0.50538656545621585</v>
      </c>
      <c r="DA93" s="132" t="s">
        <v>2162</v>
      </c>
    </row>
    <row r="94" spans="1:105" ht="12" customHeight="1" x14ac:dyDescent="0.25">
      <c r="A94" s="108" t="s">
        <v>50</v>
      </c>
      <c r="B94" s="98">
        <v>0.14391592923625857</v>
      </c>
      <c r="C94" s="98">
        <v>0.14366073748838326</v>
      </c>
      <c r="D94" s="98">
        <v>0.15729486059995887</v>
      </c>
      <c r="E94" s="98">
        <v>0.15439719822680426</v>
      </c>
      <c r="F94" s="98">
        <v>0.33317590859699342</v>
      </c>
      <c r="G94" s="98">
        <v>0.29816092994920074</v>
      </c>
      <c r="H94" s="98">
        <v>0.41672236603566465</v>
      </c>
      <c r="I94" s="98">
        <v>0.35897960170258159</v>
      </c>
      <c r="J94" s="98">
        <v>0.47213978378050347</v>
      </c>
      <c r="K94" s="98">
        <v>0.51739563512944453</v>
      </c>
      <c r="L94" s="98">
        <v>0.5654132788298788</v>
      </c>
      <c r="M94" s="98">
        <v>0.69315214449592244</v>
      </c>
      <c r="N94" s="98">
        <v>0.58788968154934551</v>
      </c>
      <c r="O94" s="98">
        <v>0.47385087487144023</v>
      </c>
      <c r="P94" s="98">
        <v>0.38040081342878851</v>
      </c>
      <c r="Q94" s="98">
        <v>0.24263083764502988</v>
      </c>
      <c r="R94" s="98">
        <v>0.33720413647034797</v>
      </c>
      <c r="S94" s="98">
        <v>0.2219006723897593</v>
      </c>
      <c r="T94" s="98">
        <v>0.67046778442985966</v>
      </c>
      <c r="U94" s="98">
        <v>0.68139102219219727</v>
      </c>
      <c r="V94" s="98">
        <v>0.81848933954925984</v>
      </c>
      <c r="W94" s="98">
        <v>0.80119432766045218</v>
      </c>
      <c r="X94" s="98">
        <v>0.88987141069236608</v>
      </c>
      <c r="Y94" s="98">
        <v>0.50538656545621585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21.910407523345874</v>
      </c>
      <c r="C143" s="117">
        <f t="shared" si="49"/>
        <v>22.672657328719854</v>
      </c>
      <c r="D143" s="117">
        <f t="shared" si="49"/>
        <v>23.239005674513635</v>
      </c>
      <c r="E143" s="117">
        <f t="shared" si="49"/>
        <v>22.1242429911463</v>
      </c>
      <c r="F143" s="117">
        <f t="shared" si="49"/>
        <v>33.427660684700903</v>
      </c>
      <c r="G143" s="117">
        <f t="shared" si="49"/>
        <v>32.336815871227195</v>
      </c>
      <c r="H143" s="117">
        <f t="shared" si="49"/>
        <v>37.780298730030587</v>
      </c>
      <c r="I143" s="117">
        <f t="shared" si="49"/>
        <v>35.376685956835352</v>
      </c>
      <c r="J143" s="117">
        <f t="shared" si="49"/>
        <v>44.751668728604592</v>
      </c>
      <c r="K143" s="117">
        <f t="shared" si="49"/>
        <v>52.134121402375278</v>
      </c>
      <c r="L143" s="117">
        <f t="shared" si="49"/>
        <v>60.744526772977743</v>
      </c>
      <c r="M143" s="117">
        <f t="shared" si="49"/>
        <v>74.913859618746613</v>
      </c>
      <c r="N143" s="117">
        <f t="shared" si="49"/>
        <v>71.182407354279746</v>
      </c>
      <c r="O143" s="117">
        <f t="shared" si="49"/>
        <v>68.661433252884919</v>
      </c>
      <c r="P143" s="117">
        <f t="shared" si="49"/>
        <v>90.921955000616748</v>
      </c>
      <c r="Q143" s="117">
        <f t="shared" si="49"/>
        <v>81.64246472001534</v>
      </c>
      <c r="R143" s="117">
        <f t="shared" ref="R143:V143" si="50">R144+R146+R148+R157</f>
        <v>111.01221139665239</v>
      </c>
      <c r="S143" s="117">
        <f t="shared" si="50"/>
        <v>93.38827597961955</v>
      </c>
      <c r="T143" s="117">
        <f t="shared" si="50"/>
        <v>149.61260432833893</v>
      </c>
      <c r="U143" s="117">
        <f t="shared" si="50"/>
        <v>138.46180701861456</v>
      </c>
      <c r="V143" s="117">
        <f t="shared" si="50"/>
        <v>154.05019616978481</v>
      </c>
      <c r="W143" s="117">
        <f t="shared" ref="W143:Y143" si="51">W144+W146+W148+W157</f>
        <v>135.88993606833463</v>
      </c>
      <c r="X143" s="117">
        <f t="shared" si="51"/>
        <v>148.98439147834239</v>
      </c>
      <c r="Y143" s="117">
        <f t="shared" si="51"/>
        <v>97.881986360295457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21.910407523345874</v>
      </c>
      <c r="C148" s="122">
        <v>22.672657328719854</v>
      </c>
      <c r="D148" s="122">
        <v>23.239005674513635</v>
      </c>
      <c r="E148" s="122">
        <v>22.1242429911463</v>
      </c>
      <c r="F148" s="122">
        <v>33.427660684700903</v>
      </c>
      <c r="G148" s="122">
        <v>32.336815871227195</v>
      </c>
      <c r="H148" s="122">
        <v>37.780298730030587</v>
      </c>
      <c r="I148" s="122">
        <v>35.376685956835352</v>
      </c>
      <c r="J148" s="122">
        <v>44.751668728604592</v>
      </c>
      <c r="K148" s="122">
        <v>52.134121402375278</v>
      </c>
      <c r="L148" s="122">
        <v>60.744526772977743</v>
      </c>
      <c r="M148" s="122">
        <v>74.913859618746613</v>
      </c>
      <c r="N148" s="122">
        <v>71.182407354279746</v>
      </c>
      <c r="O148" s="122">
        <v>68.661433252884919</v>
      </c>
      <c r="P148" s="122">
        <v>90.921955000616748</v>
      </c>
      <c r="Q148" s="122">
        <v>81.64246472001534</v>
      </c>
      <c r="R148" s="122">
        <v>111.01221139665239</v>
      </c>
      <c r="S148" s="122">
        <v>93.38827597961955</v>
      </c>
      <c r="T148" s="122">
        <v>149.61260432833893</v>
      </c>
      <c r="U148" s="122">
        <v>138.46180701861456</v>
      </c>
      <c r="V148" s="122">
        <v>154.05019616978481</v>
      </c>
      <c r="W148" s="122">
        <v>135.88993606833463</v>
      </c>
      <c r="X148" s="122">
        <v>148.98439147834239</v>
      </c>
      <c r="Y148" s="122">
        <v>97.881986360295457</v>
      </c>
      <c r="DA148" s="130" t="s">
        <v>2214</v>
      </c>
    </row>
    <row r="149" spans="1:105" ht="12" customHeight="1" x14ac:dyDescent="0.25">
      <c r="A149" s="97" t="s">
        <v>124</v>
      </c>
      <c r="B149" s="98">
        <v>21.89288732326494</v>
      </c>
      <c r="C149" s="98">
        <v>22.649152125991549</v>
      </c>
      <c r="D149" s="98">
        <v>23.209460322502061</v>
      </c>
      <c r="E149" s="98">
        <v>22.09245251057629</v>
      </c>
      <c r="F149" s="98">
        <v>33.358554740674016</v>
      </c>
      <c r="G149" s="98">
        <v>32.272790187224977</v>
      </c>
      <c r="H149" s="98">
        <v>37.687749111547198</v>
      </c>
      <c r="I149" s="98">
        <v>35.296091863107435</v>
      </c>
      <c r="J149" s="98">
        <v>44.614840154791871</v>
      </c>
      <c r="K149" s="98">
        <v>51.944441188933752</v>
      </c>
      <c r="L149" s="98">
        <v>60.523175321669903</v>
      </c>
      <c r="M149" s="98">
        <v>74.594407381115715</v>
      </c>
      <c r="N149" s="98">
        <v>70.884012395120848</v>
      </c>
      <c r="O149" s="98">
        <v>68.388995998096888</v>
      </c>
      <c r="P149" s="98">
        <v>90.370037662869905</v>
      </c>
      <c r="Q149" s="98">
        <v>81.241204760648984</v>
      </c>
      <c r="R149" s="98">
        <v>110.28476390420843</v>
      </c>
      <c r="S149" s="98">
        <v>92.81369952885214</v>
      </c>
      <c r="T149" s="98">
        <v>148.59800145568875</v>
      </c>
      <c r="U149" s="98">
        <v>137.53818037303668</v>
      </c>
      <c r="V149" s="98">
        <v>152.99491611436505</v>
      </c>
      <c r="W149" s="98">
        <v>134.94995017813477</v>
      </c>
      <c r="X149" s="98">
        <v>148.04410642500059</v>
      </c>
      <c r="Y149" s="98">
        <v>97.358304749918602</v>
      </c>
      <c r="DA149" s="63" t="s">
        <v>2215</v>
      </c>
    </row>
    <row r="150" spans="1:105" ht="12" customHeight="1" x14ac:dyDescent="0.25">
      <c r="A150" s="97" t="s">
        <v>123</v>
      </c>
      <c r="B150" s="98">
        <v>1.7520200080935824E-2</v>
      </c>
      <c r="C150" s="98">
        <v>2.3505202728304499E-2</v>
      </c>
      <c r="D150" s="98">
        <v>2.9545352011575425E-2</v>
      </c>
      <c r="E150" s="98">
        <v>3.1790480570010084E-2</v>
      </c>
      <c r="F150" s="98">
        <v>6.9105944026886343E-2</v>
      </c>
      <c r="G150" s="98">
        <v>6.4025684002215033E-2</v>
      </c>
      <c r="H150" s="98">
        <v>9.254961848338969E-2</v>
      </c>
      <c r="I150" s="98">
        <v>8.0594093727914581E-2</v>
      </c>
      <c r="J150" s="98">
        <v>0.13682857381271782</v>
      </c>
      <c r="K150" s="98">
        <v>0.18968021344152342</v>
      </c>
      <c r="L150" s="98">
        <v>0.2213514513078427</v>
      </c>
      <c r="M150" s="98">
        <v>0.31945223763089958</v>
      </c>
      <c r="N150" s="98">
        <v>0.29839495915889525</v>
      </c>
      <c r="O150" s="98">
        <v>0.2724372547880331</v>
      </c>
      <c r="P150" s="98">
        <v>0.5519173377468487</v>
      </c>
      <c r="Q150" s="98">
        <v>0.40125995936635933</v>
      </c>
      <c r="R150" s="98">
        <v>0.72744749244396256</v>
      </c>
      <c r="S150" s="98">
        <v>0.57457645076741493</v>
      </c>
      <c r="T150" s="98">
        <v>1.0146028726501957</v>
      </c>
      <c r="U150" s="98">
        <v>0.92362664557788121</v>
      </c>
      <c r="V150" s="98">
        <v>1.0552800554197461</v>
      </c>
      <c r="W150" s="98">
        <v>0.93998589019987033</v>
      </c>
      <c r="X150" s="98">
        <v>0.94028505334179868</v>
      </c>
      <c r="Y150" s="98">
        <v>0.52368161037686012</v>
      </c>
      <c r="DA150" s="63" t="s">
        <v>2216</v>
      </c>
    </row>
    <row r="151" spans="1:105" ht="12" customHeight="1" x14ac:dyDescent="0.25">
      <c r="A151" s="100" t="s">
        <v>50</v>
      </c>
      <c r="B151" s="101">
        <v>1.7520200080935824E-2</v>
      </c>
      <c r="C151" s="101">
        <v>2.3505202728304499E-2</v>
      </c>
      <c r="D151" s="101">
        <v>2.9545352011575425E-2</v>
      </c>
      <c r="E151" s="101">
        <v>3.1790480570010084E-2</v>
      </c>
      <c r="F151" s="101">
        <v>6.9105944026886343E-2</v>
      </c>
      <c r="G151" s="101">
        <v>6.4025684002215033E-2</v>
      </c>
      <c r="H151" s="101">
        <v>9.254961848338969E-2</v>
      </c>
      <c r="I151" s="101">
        <v>8.0594093727914581E-2</v>
      </c>
      <c r="J151" s="101">
        <v>0.13682857381271782</v>
      </c>
      <c r="K151" s="101">
        <v>0.18968021344152342</v>
      </c>
      <c r="L151" s="101">
        <v>0.2213514513078427</v>
      </c>
      <c r="M151" s="101">
        <v>0.31945223763089958</v>
      </c>
      <c r="N151" s="101">
        <v>0.29839495915889525</v>
      </c>
      <c r="O151" s="101">
        <v>0.2724372547880331</v>
      </c>
      <c r="P151" s="101">
        <v>0.5519173377468487</v>
      </c>
      <c r="Q151" s="101">
        <v>0.40125995936635933</v>
      </c>
      <c r="R151" s="101">
        <v>0.72744749244396256</v>
      </c>
      <c r="S151" s="101">
        <v>0.57457645076741493</v>
      </c>
      <c r="T151" s="101">
        <v>1.0146028726501957</v>
      </c>
      <c r="U151" s="101">
        <v>0.92362664557788121</v>
      </c>
      <c r="V151" s="101">
        <v>1.0552800554197461</v>
      </c>
      <c r="W151" s="101">
        <v>0.93998589019987033</v>
      </c>
      <c r="X151" s="101">
        <v>0.94028505334179868</v>
      </c>
      <c r="Y151" s="101">
        <v>0.52368161037686012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16.814700582618073</v>
      </c>
      <c r="C161" s="117">
        <f t="shared" si="54"/>
        <v>15.821454225412381</v>
      </c>
      <c r="D161" s="117">
        <f t="shared" si="54"/>
        <v>14.93629085926082</v>
      </c>
      <c r="E161" s="117">
        <f t="shared" si="54"/>
        <v>12.876385673719025</v>
      </c>
      <c r="F161" s="117">
        <f t="shared" si="54"/>
        <v>18.013213267785364</v>
      </c>
      <c r="G161" s="117">
        <f t="shared" si="54"/>
        <v>15.333213224325654</v>
      </c>
      <c r="H161" s="117">
        <f t="shared" si="54"/>
        <v>15.001459541323923</v>
      </c>
      <c r="I161" s="117">
        <f t="shared" si="54"/>
        <v>11.734135285436555</v>
      </c>
      <c r="J161" s="117">
        <f t="shared" si="54"/>
        <v>12.795639369818701</v>
      </c>
      <c r="K161" s="117">
        <f t="shared" si="54"/>
        <v>12.255543361844605</v>
      </c>
      <c r="L161" s="117">
        <f t="shared" si="54"/>
        <v>12.390151034118162</v>
      </c>
      <c r="M161" s="117">
        <f t="shared" si="54"/>
        <v>12.757279199659552</v>
      </c>
      <c r="N161" s="117">
        <f t="shared" si="54"/>
        <v>10.542452711823959</v>
      </c>
      <c r="O161" s="117">
        <f t="shared" si="54"/>
        <v>8.8698863464501443</v>
      </c>
      <c r="P161" s="117">
        <f t="shared" si="54"/>
        <v>9.4059251599663245</v>
      </c>
      <c r="Q161" s="117">
        <f t="shared" si="54"/>
        <v>7.4566554228886579</v>
      </c>
      <c r="R161" s="117">
        <f t="shared" ref="R161:V161" si="55">R162+R164+R166+R175</f>
        <v>9.2105680933260441</v>
      </c>
      <c r="S161" s="117">
        <f t="shared" si="55"/>
        <v>6.9439177889179122</v>
      </c>
      <c r="T161" s="117">
        <f t="shared" si="55"/>
        <v>9.4683198638409998</v>
      </c>
      <c r="U161" s="117">
        <f t="shared" si="55"/>
        <v>7.5244702755153714</v>
      </c>
      <c r="V161" s="117">
        <f t="shared" si="55"/>
        <v>7.2632999226503934</v>
      </c>
      <c r="W161" s="117">
        <f t="shared" ref="W161:Y161" si="56">W162+W164+W166+W175</f>
        <v>5.6893295495239622</v>
      </c>
      <c r="X161" s="117">
        <f t="shared" si="56"/>
        <v>5.6367114139620753</v>
      </c>
      <c r="Y161" s="117">
        <f t="shared" si="56"/>
        <v>3.3469095105826026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16.814700582618073</v>
      </c>
      <c r="C166" s="122">
        <v>15.821454225412381</v>
      </c>
      <c r="D166" s="122">
        <v>14.93629085926082</v>
      </c>
      <c r="E166" s="122">
        <v>12.876385673719025</v>
      </c>
      <c r="F166" s="122">
        <v>18.013213267785364</v>
      </c>
      <c r="G166" s="122">
        <v>15.333213224325654</v>
      </c>
      <c r="H166" s="122">
        <v>15.001459541323923</v>
      </c>
      <c r="I166" s="122">
        <v>11.734135285436555</v>
      </c>
      <c r="J166" s="122">
        <v>12.795639369818701</v>
      </c>
      <c r="K166" s="122">
        <v>12.255543361844605</v>
      </c>
      <c r="L166" s="122">
        <v>12.390151034118162</v>
      </c>
      <c r="M166" s="122">
        <v>12.757279199659552</v>
      </c>
      <c r="N166" s="122">
        <v>10.542452711823959</v>
      </c>
      <c r="O166" s="122">
        <v>8.8698863464501443</v>
      </c>
      <c r="P166" s="122">
        <v>9.4059251599663245</v>
      </c>
      <c r="Q166" s="122">
        <v>7.4566554228886579</v>
      </c>
      <c r="R166" s="122">
        <v>9.2105680933260441</v>
      </c>
      <c r="S166" s="122">
        <v>6.9439177889179122</v>
      </c>
      <c r="T166" s="122">
        <v>9.4683198638409998</v>
      </c>
      <c r="U166" s="122">
        <v>7.5244702755153714</v>
      </c>
      <c r="V166" s="122">
        <v>7.2632999226503934</v>
      </c>
      <c r="W166" s="122">
        <v>5.6893295495239622</v>
      </c>
      <c r="X166" s="122">
        <v>5.6367114139620753</v>
      </c>
      <c r="Y166" s="122">
        <v>3.3469095105826026</v>
      </c>
      <c r="DA166" s="130" t="s">
        <v>2231</v>
      </c>
    </row>
    <row r="167" spans="1:105" ht="12" customHeight="1" x14ac:dyDescent="0.25">
      <c r="A167" s="97" t="s">
        <v>124</v>
      </c>
      <c r="B167" s="98">
        <v>16.801184999698496</v>
      </c>
      <c r="C167" s="98">
        <v>15.806604503908821</v>
      </c>
      <c r="D167" s="98">
        <v>14.92003479248717</v>
      </c>
      <c r="E167" s="98">
        <v>12.860305191752531</v>
      </c>
      <c r="F167" s="98">
        <v>17.97973831247964</v>
      </c>
      <c r="G167" s="98">
        <v>15.304177020348195</v>
      </c>
      <c r="H167" s="98">
        <v>14.966500998592847</v>
      </c>
      <c r="I167" s="98">
        <v>11.704887434261913</v>
      </c>
      <c r="J167" s="98">
        <v>12.760918370167392</v>
      </c>
      <c r="K167" s="98">
        <v>12.216726251756427</v>
      </c>
      <c r="L167" s="98">
        <v>12.348961530364932</v>
      </c>
      <c r="M167" s="98">
        <v>12.707341526562869</v>
      </c>
      <c r="N167" s="98">
        <v>10.499872987864608</v>
      </c>
      <c r="O167" s="98">
        <v>8.8347706571324061</v>
      </c>
      <c r="P167" s="98">
        <v>9.3623392666432181</v>
      </c>
      <c r="Q167" s="98">
        <v>7.4265591612370505</v>
      </c>
      <c r="R167" s="98">
        <v>9.1621785957976236</v>
      </c>
      <c r="S167" s="98">
        <v>6.908669423213019</v>
      </c>
      <c r="T167" s="98">
        <v>9.4148203687157821</v>
      </c>
      <c r="U167" s="98">
        <v>7.4804824817349704</v>
      </c>
      <c r="V167" s="98">
        <v>7.2207657199765487</v>
      </c>
      <c r="W167" s="98">
        <v>5.6522905664116134</v>
      </c>
      <c r="X167" s="98">
        <v>5.6045435143781059</v>
      </c>
      <c r="Y167" s="98">
        <v>3.3306967099326288</v>
      </c>
      <c r="DA167" s="63" t="s">
        <v>2232</v>
      </c>
    </row>
    <row r="168" spans="1:105" ht="12" customHeight="1" x14ac:dyDescent="0.25">
      <c r="A168" s="97" t="s">
        <v>123</v>
      </c>
      <c r="B168" s="98">
        <v>1.3515582919579066E-2</v>
      </c>
      <c r="C168" s="98">
        <v>1.4849721503561272E-2</v>
      </c>
      <c r="D168" s="98">
        <v>1.625606677365049E-2</v>
      </c>
      <c r="E168" s="98">
        <v>1.6080481966493393E-2</v>
      </c>
      <c r="F168" s="98">
        <v>3.3474955305725765E-2</v>
      </c>
      <c r="G168" s="98">
        <v>2.9036203977458905E-2</v>
      </c>
      <c r="H168" s="98">
        <v>3.4958542731076313E-2</v>
      </c>
      <c r="I168" s="98">
        <v>2.9247851174641407E-2</v>
      </c>
      <c r="J168" s="98">
        <v>3.4720999651310085E-2</v>
      </c>
      <c r="K168" s="98">
        <v>3.8817110088178002E-2</v>
      </c>
      <c r="L168" s="98">
        <v>4.1189503753230057E-2</v>
      </c>
      <c r="M168" s="98">
        <v>4.9937673096683066E-2</v>
      </c>
      <c r="N168" s="98">
        <v>4.2579723959350828E-2</v>
      </c>
      <c r="O168" s="98">
        <v>3.5115689317738605E-2</v>
      </c>
      <c r="P168" s="98">
        <v>4.3585893323106445E-2</v>
      </c>
      <c r="Q168" s="98">
        <v>3.0096261651607371E-2</v>
      </c>
      <c r="R168" s="98">
        <v>4.8389497528420339E-2</v>
      </c>
      <c r="S168" s="98">
        <v>3.5248365704893148E-2</v>
      </c>
      <c r="T168" s="98">
        <v>5.3499495125217379E-2</v>
      </c>
      <c r="U168" s="98">
        <v>4.3987793780400783E-2</v>
      </c>
      <c r="V168" s="98">
        <v>4.2534202673844265E-2</v>
      </c>
      <c r="W168" s="98">
        <v>3.7038983112348517E-2</v>
      </c>
      <c r="X168" s="98">
        <v>3.2167899583969511E-2</v>
      </c>
      <c r="Y168" s="98">
        <v>1.621280064997381E-2</v>
      </c>
      <c r="DA168" s="63" t="s">
        <v>2233</v>
      </c>
    </row>
    <row r="169" spans="1:105" ht="12" customHeight="1" x14ac:dyDescent="0.25">
      <c r="A169" s="100" t="s">
        <v>50</v>
      </c>
      <c r="B169" s="101">
        <v>1.3515582919579066E-2</v>
      </c>
      <c r="C169" s="101">
        <v>1.4849721503561272E-2</v>
      </c>
      <c r="D169" s="101">
        <v>1.625606677365049E-2</v>
      </c>
      <c r="E169" s="101">
        <v>1.6080481966493393E-2</v>
      </c>
      <c r="F169" s="101">
        <v>3.3474955305725765E-2</v>
      </c>
      <c r="G169" s="101">
        <v>2.9036203977458905E-2</v>
      </c>
      <c r="H169" s="101">
        <v>3.4958542731076313E-2</v>
      </c>
      <c r="I169" s="101">
        <v>2.9247851174641407E-2</v>
      </c>
      <c r="J169" s="101">
        <v>3.4720999651310085E-2</v>
      </c>
      <c r="K169" s="101">
        <v>3.8817110088178002E-2</v>
      </c>
      <c r="L169" s="101">
        <v>4.1189503753230057E-2</v>
      </c>
      <c r="M169" s="101">
        <v>4.9937673096683066E-2</v>
      </c>
      <c r="N169" s="101">
        <v>4.2579723959350828E-2</v>
      </c>
      <c r="O169" s="101">
        <v>3.5115689317738605E-2</v>
      </c>
      <c r="P169" s="101">
        <v>4.3585893323106445E-2</v>
      </c>
      <c r="Q169" s="101">
        <v>3.0096261651607371E-2</v>
      </c>
      <c r="R169" s="101">
        <v>4.8389497528420339E-2</v>
      </c>
      <c r="S169" s="101">
        <v>3.5248365704893148E-2</v>
      </c>
      <c r="T169" s="101">
        <v>5.3499495125217379E-2</v>
      </c>
      <c r="U169" s="101">
        <v>4.3987793780400783E-2</v>
      </c>
      <c r="V169" s="101">
        <v>4.2534202673844265E-2</v>
      </c>
      <c r="W169" s="101">
        <v>3.7038983112348517E-2</v>
      </c>
      <c r="X169" s="101">
        <v>3.2167899583969511E-2</v>
      </c>
      <c r="Y169" s="101">
        <v>1.621280064997381E-2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2240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16616.35165074328</v>
      </c>
      <c r="C3" s="117">
        <f t="shared" si="0"/>
        <v>16804.483008992771</v>
      </c>
      <c r="D3" s="117">
        <f t="shared" si="0"/>
        <v>15091.284746242631</v>
      </c>
      <c r="E3" s="117">
        <f t="shared" si="0"/>
        <v>15591.408876598793</v>
      </c>
      <c r="F3" s="117">
        <f t="shared" si="0"/>
        <v>13466.565218577469</v>
      </c>
      <c r="G3" s="117">
        <f t="shared" si="0"/>
        <v>13608.403819014222</v>
      </c>
      <c r="H3" s="117">
        <f t="shared" si="0"/>
        <v>14503.169417819043</v>
      </c>
      <c r="I3" s="117">
        <f t="shared" si="0"/>
        <v>14720.581555769077</v>
      </c>
      <c r="J3" s="117">
        <f t="shared" si="0"/>
        <v>12992.285237832068</v>
      </c>
      <c r="K3" s="117">
        <f t="shared" si="0"/>
        <v>12079.142974984143</v>
      </c>
      <c r="L3" s="117">
        <f t="shared" si="0"/>
        <v>16651.687801370048</v>
      </c>
      <c r="M3" s="117">
        <f t="shared" si="0"/>
        <v>14851.670329362672</v>
      </c>
      <c r="N3" s="117">
        <f t="shared" si="0"/>
        <v>13425.076161596906</v>
      </c>
      <c r="O3" s="117">
        <f t="shared" si="0"/>
        <v>13857.692779545609</v>
      </c>
      <c r="P3" s="117">
        <f t="shared" si="0"/>
        <v>12477.599599259287</v>
      </c>
      <c r="Q3" s="117">
        <f t="shared" si="0"/>
        <v>13487.687655687785</v>
      </c>
      <c r="R3" s="117">
        <f t="shared" ref="R3:V3" si="1">R4+R7+R9+R19</f>
        <v>12862.224567080832</v>
      </c>
      <c r="S3" s="117">
        <f t="shared" si="1"/>
        <v>13496.959142752314</v>
      </c>
      <c r="T3" s="117">
        <f t="shared" si="1"/>
        <v>14632.278215182308</v>
      </c>
      <c r="U3" s="117">
        <f t="shared" si="1"/>
        <v>12618.4265320713</v>
      </c>
      <c r="V3" s="117">
        <f t="shared" si="1"/>
        <v>12968.858890026289</v>
      </c>
      <c r="W3" s="117">
        <f t="shared" ref="W3:Y3" si="2">W4+W7+W9+W19</f>
        <v>14698.653721381186</v>
      </c>
      <c r="X3" s="117">
        <f t="shared" si="2"/>
        <v>13461.580924890102</v>
      </c>
      <c r="Y3" s="117">
        <f t="shared" si="2"/>
        <v>13235.620321417113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13649.458146225419</v>
      </c>
      <c r="C4" s="122">
        <f t="shared" si="3"/>
        <v>13835.888027405163</v>
      </c>
      <c r="D4" s="122">
        <f t="shared" si="3"/>
        <v>12029.479336585391</v>
      </c>
      <c r="E4" s="122">
        <f t="shared" si="3"/>
        <v>12536.633097106678</v>
      </c>
      <c r="F4" s="122">
        <f t="shared" si="3"/>
        <v>10263.728559108446</v>
      </c>
      <c r="G4" s="122">
        <f t="shared" si="3"/>
        <v>10460.751558263659</v>
      </c>
      <c r="H4" s="122">
        <f t="shared" si="3"/>
        <v>11422.140784448364</v>
      </c>
      <c r="I4" s="122">
        <f t="shared" si="3"/>
        <v>11581.771761735661</v>
      </c>
      <c r="J4" s="122">
        <f t="shared" si="3"/>
        <v>10026.22548198269</v>
      </c>
      <c r="K4" s="122">
        <f t="shared" si="3"/>
        <v>9114.0565495420833</v>
      </c>
      <c r="L4" s="122">
        <f t="shared" si="3"/>
        <v>13616.503370427163</v>
      </c>
      <c r="M4" s="122">
        <f t="shared" si="3"/>
        <v>11726.486451205088</v>
      </c>
      <c r="N4" s="122">
        <f t="shared" si="3"/>
        <v>10420.406392595911</v>
      </c>
      <c r="O4" s="122">
        <f t="shared" si="3"/>
        <v>10926.223065250479</v>
      </c>
      <c r="P4" s="122">
        <f t="shared" si="3"/>
        <v>9776.5824158117957</v>
      </c>
      <c r="Q4" s="122">
        <f t="shared" si="3"/>
        <v>10822.625003024059</v>
      </c>
      <c r="R4" s="122">
        <f t="shared" ref="R4:V4" si="4">SUM(R5:R6)</f>
        <v>10164.740383160814</v>
      </c>
      <c r="S4" s="122">
        <f t="shared" si="4"/>
        <v>10670.933513877133</v>
      </c>
      <c r="T4" s="122">
        <f t="shared" si="4"/>
        <v>11700.687414599201</v>
      </c>
      <c r="U4" s="122">
        <f t="shared" si="4"/>
        <v>9813.4256931161417</v>
      </c>
      <c r="V4" s="122">
        <f t="shared" si="4"/>
        <v>10214.242876827242</v>
      </c>
      <c r="W4" s="122">
        <f t="shared" ref="W4:Y4" si="5">SUM(W5:W6)</f>
        <v>11856.666236448886</v>
      </c>
      <c r="X4" s="122">
        <f t="shared" si="5"/>
        <v>10373.637668995148</v>
      </c>
      <c r="Y4" s="122">
        <f t="shared" si="5"/>
        <v>10617.866610238132</v>
      </c>
      <c r="DA4" s="130" t="s">
        <v>2245</v>
      </c>
    </row>
    <row r="5" spans="1:105" ht="12" customHeight="1" x14ac:dyDescent="0.25">
      <c r="A5" s="97" t="s">
        <v>51</v>
      </c>
      <c r="B5" s="98">
        <v>13557.13489656783</v>
      </c>
      <c r="C5" s="98">
        <v>13743.292334872707</v>
      </c>
      <c r="D5" s="98">
        <v>11950.190045605315</v>
      </c>
      <c r="E5" s="98">
        <v>12455.6903106434</v>
      </c>
      <c r="F5" s="98">
        <v>10197.670946114102</v>
      </c>
      <c r="G5" s="98">
        <v>10393.819438790235</v>
      </c>
      <c r="H5" s="98">
        <v>11350.077119936583</v>
      </c>
      <c r="I5" s="98">
        <v>11509.235403483413</v>
      </c>
      <c r="J5" s="98">
        <v>9963.4082056796451</v>
      </c>
      <c r="K5" s="98">
        <v>9057.0408254646663</v>
      </c>
      <c r="L5" s="98">
        <v>13531.720119900363</v>
      </c>
      <c r="M5" s="98">
        <v>11654.082088533016</v>
      </c>
      <c r="N5" s="98">
        <v>10356.074627438191</v>
      </c>
      <c r="O5" s="98">
        <v>10858.79484631834</v>
      </c>
      <c r="P5" s="98">
        <v>9716.4186724273459</v>
      </c>
      <c r="Q5" s="98">
        <v>10756.06335600885</v>
      </c>
      <c r="R5" s="98">
        <v>10102.926694699183</v>
      </c>
      <c r="S5" s="98">
        <v>10606.549787755239</v>
      </c>
      <c r="T5" s="98">
        <v>11630.241743068031</v>
      </c>
      <c r="U5" s="98">
        <v>9755.0968863761645</v>
      </c>
      <c r="V5" s="98">
        <v>10153.533878666201</v>
      </c>
      <c r="W5" s="98">
        <v>11786.04615957892</v>
      </c>
      <c r="X5" s="98">
        <v>10309.835158953869</v>
      </c>
      <c r="Y5" s="98">
        <v>10550.956925953649</v>
      </c>
      <c r="DA5" s="63" t="s">
        <v>2246</v>
      </c>
    </row>
    <row r="6" spans="1:105" ht="12" customHeight="1" x14ac:dyDescent="0.25">
      <c r="A6" s="97" t="s">
        <v>53</v>
      </c>
      <c r="B6" s="98">
        <v>92.323249657590026</v>
      </c>
      <c r="C6" s="98">
        <v>92.595692532455047</v>
      </c>
      <c r="D6" s="98">
        <v>79.289290980076359</v>
      </c>
      <c r="E6" s="98">
        <v>80.942786463278395</v>
      </c>
      <c r="F6" s="98">
        <v>66.057612994344069</v>
      </c>
      <c r="G6" s="98">
        <v>66.932119473424578</v>
      </c>
      <c r="H6" s="98">
        <v>72.063664511781482</v>
      </c>
      <c r="I6" s="98">
        <v>72.536358252247425</v>
      </c>
      <c r="J6" s="98">
        <v>62.817276303045155</v>
      </c>
      <c r="K6" s="98">
        <v>57.01572407741773</v>
      </c>
      <c r="L6" s="98">
        <v>84.783250526799876</v>
      </c>
      <c r="M6" s="98">
        <v>72.404362672071414</v>
      </c>
      <c r="N6" s="98">
        <v>64.33176515772</v>
      </c>
      <c r="O6" s="98">
        <v>67.428218932139032</v>
      </c>
      <c r="P6" s="98">
        <v>60.163743384449134</v>
      </c>
      <c r="Q6" s="98">
        <v>66.561647015208877</v>
      </c>
      <c r="R6" s="98">
        <v>61.813688461629752</v>
      </c>
      <c r="S6" s="98">
        <v>64.383726121893972</v>
      </c>
      <c r="T6" s="98">
        <v>70.445671531169424</v>
      </c>
      <c r="U6" s="98">
        <v>58.32880673997726</v>
      </c>
      <c r="V6" s="98">
        <v>60.708998161041478</v>
      </c>
      <c r="W6" s="98">
        <v>70.620076869965771</v>
      </c>
      <c r="X6" s="98">
        <v>63.802510041280357</v>
      </c>
      <c r="Y6" s="98">
        <v>66.909684284482239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14.158738800181592</v>
      </c>
      <c r="C7" s="122">
        <f t="shared" si="6"/>
        <v>14.655992159842278</v>
      </c>
      <c r="D7" s="122">
        <f t="shared" si="6"/>
        <v>15.325477538858571</v>
      </c>
      <c r="E7" s="122">
        <f t="shared" si="6"/>
        <v>26.821476785577023</v>
      </c>
      <c r="F7" s="122">
        <f t="shared" si="6"/>
        <v>13.618233839137032</v>
      </c>
      <c r="G7" s="122">
        <f t="shared" si="6"/>
        <v>14.335078434170033</v>
      </c>
      <c r="H7" s="122">
        <f t="shared" si="6"/>
        <v>22.39643167839667</v>
      </c>
      <c r="I7" s="122">
        <f t="shared" si="6"/>
        <v>17.898275448332718</v>
      </c>
      <c r="J7" s="122">
        <f t="shared" si="6"/>
        <v>20.295259788237672</v>
      </c>
      <c r="K7" s="122">
        <f t="shared" si="6"/>
        <v>21.144483695078289</v>
      </c>
      <c r="L7" s="122">
        <f t="shared" si="6"/>
        <v>26.113512862169411</v>
      </c>
      <c r="M7" s="122">
        <f t="shared" si="6"/>
        <v>30.112574583277006</v>
      </c>
      <c r="N7" s="122">
        <f t="shared" si="6"/>
        <v>32.381800537293188</v>
      </c>
      <c r="O7" s="122">
        <f t="shared" si="6"/>
        <v>34.572112889064016</v>
      </c>
      <c r="P7" s="122">
        <f t="shared" si="6"/>
        <v>32.340265089887247</v>
      </c>
      <c r="Q7" s="122">
        <f t="shared" si="6"/>
        <v>28.445855754594177</v>
      </c>
      <c r="R7" s="122">
        <f t="shared" si="6"/>
        <v>27.392998251198073</v>
      </c>
      <c r="S7" s="122">
        <f t="shared" si="6"/>
        <v>25.069222899495742</v>
      </c>
      <c r="T7" s="122">
        <f t="shared" si="6"/>
        <v>19.519485477007159</v>
      </c>
      <c r="U7" s="122">
        <f t="shared" si="6"/>
        <v>15.884992796173318</v>
      </c>
      <c r="V7" s="122">
        <f t="shared" si="6"/>
        <v>11.103965866377294</v>
      </c>
      <c r="W7" s="122">
        <f t="shared" si="6"/>
        <v>8.293680006077004</v>
      </c>
      <c r="X7" s="122">
        <f t="shared" si="6"/>
        <v>8.6276090711172433</v>
      </c>
      <c r="Y7" s="122">
        <f t="shared" si="6"/>
        <v>13.746045512467504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14.158738800181592</v>
      </c>
      <c r="C8" s="98">
        <f>IF(RES_hhdet_fec!C8=0,0,RES_hhdet_fec!C8*1000*11630/RES_hhdet_num!C3)</f>
        <v>14.655992159842278</v>
      </c>
      <c r="D8" s="98">
        <f>IF(RES_hhdet_fec!D8=0,0,RES_hhdet_fec!D8*1000*11630/RES_hhdet_num!D3)</f>
        <v>15.325477538858571</v>
      </c>
      <c r="E8" s="98">
        <f>IF(RES_hhdet_fec!E8=0,0,RES_hhdet_fec!E8*1000*11630/RES_hhdet_num!E3)</f>
        <v>26.821476785577023</v>
      </c>
      <c r="F8" s="98">
        <f>IF(RES_hhdet_fec!F8=0,0,RES_hhdet_fec!F8*1000*11630/RES_hhdet_num!F3)</f>
        <v>13.618233839137032</v>
      </c>
      <c r="G8" s="98">
        <f>IF(RES_hhdet_fec!G8=0,0,RES_hhdet_fec!G8*1000*11630/RES_hhdet_num!G3)</f>
        <v>14.335078434170033</v>
      </c>
      <c r="H8" s="98">
        <f>IF(RES_hhdet_fec!H8=0,0,RES_hhdet_fec!H8*1000*11630/RES_hhdet_num!H3)</f>
        <v>22.39643167839667</v>
      </c>
      <c r="I8" s="98">
        <f>IF(RES_hhdet_fec!I8=0,0,RES_hhdet_fec!I8*1000*11630/RES_hhdet_num!I3)</f>
        <v>17.898275448332718</v>
      </c>
      <c r="J8" s="98">
        <f>IF(RES_hhdet_fec!J8=0,0,RES_hhdet_fec!J8*1000*11630/RES_hhdet_num!J3)</f>
        <v>20.295259788237672</v>
      </c>
      <c r="K8" s="98">
        <f>IF(RES_hhdet_fec!K8=0,0,RES_hhdet_fec!K8*1000*11630/RES_hhdet_num!K3)</f>
        <v>21.144483695078289</v>
      </c>
      <c r="L8" s="98">
        <f>IF(RES_hhdet_fec!L8=0,0,RES_hhdet_fec!L8*1000*11630/RES_hhdet_num!L3)</f>
        <v>26.113512862169411</v>
      </c>
      <c r="M8" s="98">
        <f>IF(RES_hhdet_fec!M8=0,0,RES_hhdet_fec!M8*1000*11630/RES_hhdet_num!M3)</f>
        <v>30.112574583277006</v>
      </c>
      <c r="N8" s="98">
        <f>IF(RES_hhdet_fec!N8=0,0,RES_hhdet_fec!N8*1000*11630/RES_hhdet_num!N3)</f>
        <v>32.381800537293188</v>
      </c>
      <c r="O8" s="98">
        <f>IF(RES_hhdet_fec!O8=0,0,RES_hhdet_fec!O8*1000*11630/RES_hhdet_num!O3)</f>
        <v>34.572112889064016</v>
      </c>
      <c r="P8" s="98">
        <f>IF(RES_hhdet_fec!P8=0,0,RES_hhdet_fec!P8*1000*11630/RES_hhdet_num!P3)</f>
        <v>32.340265089887247</v>
      </c>
      <c r="Q8" s="98">
        <f>IF(RES_hhdet_fec!Q8=0,0,RES_hhdet_fec!Q8*1000*11630/RES_hhdet_num!Q3)</f>
        <v>28.445855754594177</v>
      </c>
      <c r="R8" s="98">
        <f>IF(RES_hhdet_fec!R8=0,0,RES_hhdet_fec!R8*1000*11630/RES_hhdet_num!R3)</f>
        <v>27.392998251198073</v>
      </c>
      <c r="S8" s="98">
        <f>IF(RES_hhdet_fec!S8=0,0,RES_hhdet_fec!S8*1000*11630/RES_hhdet_num!S3)</f>
        <v>25.069222899495742</v>
      </c>
      <c r="T8" s="98">
        <f>IF(RES_hhdet_fec!T8=0,0,RES_hhdet_fec!T8*1000*11630/RES_hhdet_num!T3)</f>
        <v>19.519485477007159</v>
      </c>
      <c r="U8" s="98">
        <f>IF(RES_hhdet_fec!U8=0,0,RES_hhdet_fec!U8*1000*11630/RES_hhdet_num!U3)</f>
        <v>15.884992796173318</v>
      </c>
      <c r="V8" s="98">
        <f>IF(RES_hhdet_fec!V8=0,0,RES_hhdet_fec!V8*1000*11630/RES_hhdet_num!V3)</f>
        <v>11.103965866377294</v>
      </c>
      <c r="W8" s="98">
        <f>IF(RES_hhdet_fec!W8=0,0,RES_hhdet_fec!W8*1000*11630/RES_hhdet_num!W3)</f>
        <v>8.293680006077004</v>
      </c>
      <c r="X8" s="98">
        <f>IF(RES_hhdet_fec!X8=0,0,RES_hhdet_fec!X8*1000*11630/RES_hhdet_num!X3)</f>
        <v>8.6276090711172433</v>
      </c>
      <c r="Y8" s="98">
        <f>IF(RES_hhdet_fec!Y8=0,0,RES_hhdet_fec!Y8*1000*11630/RES_hhdet_num!Y3)</f>
        <v>13.746045512467504</v>
      </c>
      <c r="DA8" s="63" t="s">
        <v>2249</v>
      </c>
    </row>
    <row r="9" spans="1:105" ht="12" customHeight="1" x14ac:dyDescent="0.25">
      <c r="A9" s="121" t="s">
        <v>55</v>
      </c>
      <c r="B9" s="122">
        <v>2140.4307470053377</v>
      </c>
      <c r="C9" s="122">
        <v>2111.7674590598044</v>
      </c>
      <c r="D9" s="122">
        <v>2183.4729088270774</v>
      </c>
      <c r="E9" s="122">
        <v>2147.540834007943</v>
      </c>
      <c r="F9" s="122">
        <v>2284.5192642445982</v>
      </c>
      <c r="G9" s="122">
        <v>2212.319447716241</v>
      </c>
      <c r="H9" s="122">
        <v>2159.5554981401774</v>
      </c>
      <c r="I9" s="122">
        <v>2272.9465040486202</v>
      </c>
      <c r="J9" s="122">
        <v>2137.1989116214008</v>
      </c>
      <c r="K9" s="122">
        <v>2140.0912040790986</v>
      </c>
      <c r="L9" s="122">
        <v>2186.1160815735002</v>
      </c>
      <c r="M9" s="122">
        <v>2340.7627178823204</v>
      </c>
      <c r="N9" s="122">
        <v>2209.0441337707675</v>
      </c>
      <c r="O9" s="122">
        <v>2138.131573625395</v>
      </c>
      <c r="P9" s="122">
        <v>1944.961397835518</v>
      </c>
      <c r="Q9" s="122">
        <v>1945.2593737617765</v>
      </c>
      <c r="R9" s="122">
        <v>2006.6441469248978</v>
      </c>
      <c r="S9" s="122">
        <v>2094.7099269762339</v>
      </c>
      <c r="T9" s="122">
        <v>2244.7244868688108</v>
      </c>
      <c r="U9" s="122">
        <v>2126.1359101292701</v>
      </c>
      <c r="V9" s="122">
        <v>2098.3023844823238</v>
      </c>
      <c r="W9" s="122">
        <v>2162.6765118000067</v>
      </c>
      <c r="X9" s="122">
        <v>2323.1929603536055</v>
      </c>
      <c r="Y9" s="122">
        <v>1942.5561853483775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2522.7470871351143</v>
      </c>
      <c r="C11" s="98">
        <v>2405.1337749521913</v>
      </c>
      <c r="D11" s="98">
        <v>2423.7086135927775</v>
      </c>
      <c r="E11" s="98">
        <v>2083.4353656082499</v>
      </c>
      <c r="F11" s="98">
        <v>2903.0178017067606</v>
      </c>
      <c r="G11" s="98">
        <v>2527.1770633346609</v>
      </c>
      <c r="H11" s="98">
        <v>2670.344588930499</v>
      </c>
      <c r="I11" s="98">
        <v>2226.1053431509431</v>
      </c>
      <c r="J11" s="98">
        <v>2557.6892022008506</v>
      </c>
      <c r="K11" s="98">
        <v>2491.1444868798721</v>
      </c>
      <c r="L11" s="98">
        <v>2590.6703871237996</v>
      </c>
      <c r="M11" s="98">
        <v>2805.0283747496042</v>
      </c>
      <c r="N11" s="98">
        <v>2545.149948490216</v>
      </c>
      <c r="O11" s="98">
        <v>2256.4152929575685</v>
      </c>
      <c r="P11" s="98">
        <v>2358.9747866844095</v>
      </c>
      <c r="Q11" s="98">
        <v>1844.0950663202889</v>
      </c>
      <c r="R11" s="98">
        <v>2416.0565588208974</v>
      </c>
      <c r="S11" s="98">
        <v>1947.038754966467</v>
      </c>
      <c r="T11" s="98">
        <v>2714.154485145049</v>
      </c>
      <c r="U11" s="98">
        <v>2413.2781554171906</v>
      </c>
      <c r="V11" s="98">
        <v>2604.8921705831476</v>
      </c>
      <c r="W11" s="98">
        <v>2366.7883925040092</v>
      </c>
      <c r="X11" s="98">
        <v>2694.5230301158654</v>
      </c>
      <c r="Y11" s="98">
        <v>1941.3573873768357</v>
      </c>
      <c r="DA11" s="63" t="s">
        <v>2252</v>
      </c>
    </row>
    <row r="12" spans="1:105" ht="12" customHeight="1" x14ac:dyDescent="0.25">
      <c r="A12" s="97" t="s">
        <v>123</v>
      </c>
      <c r="B12" s="98">
        <v>2054.9738124005635</v>
      </c>
      <c r="C12" s="98">
        <v>1940.9234160795861</v>
      </c>
      <c r="D12" s="98">
        <v>1965.2736890447591</v>
      </c>
      <c r="E12" s="98">
        <v>1691.0063609841943</v>
      </c>
      <c r="F12" s="98">
        <v>2387.3956696506484</v>
      </c>
      <c r="G12" s="98">
        <v>2085.2901548617228</v>
      </c>
      <c r="H12" s="98">
        <v>2217.7067113594317</v>
      </c>
      <c r="I12" s="98">
        <v>1891.2318326638272</v>
      </c>
      <c r="J12" s="98">
        <v>2134.2490669304075</v>
      </c>
      <c r="K12" s="98">
        <v>2085.699733867576</v>
      </c>
      <c r="L12" s="98">
        <v>2171.4190718952768</v>
      </c>
      <c r="M12" s="98">
        <v>2371.1676122958688</v>
      </c>
      <c r="N12" s="98">
        <v>2161.4982988661463</v>
      </c>
      <c r="O12" s="98">
        <v>1938.478008696304</v>
      </c>
      <c r="P12" s="98">
        <v>1992.8438741024245</v>
      </c>
      <c r="Q12" s="98">
        <v>1576.9703718240332</v>
      </c>
      <c r="R12" s="98">
        <v>2071.5527777998959</v>
      </c>
      <c r="S12" s="98">
        <v>1705.1300652926154</v>
      </c>
      <c r="T12" s="98">
        <v>2384.7118005929974</v>
      </c>
      <c r="U12" s="98">
        <v>2145.1192370881136</v>
      </c>
      <c r="V12" s="98">
        <v>2318.7417430319911</v>
      </c>
      <c r="W12" s="98">
        <v>2145.5482683675609</v>
      </c>
      <c r="X12" s="98">
        <v>2443.9944933712645</v>
      </c>
      <c r="Y12" s="98">
        <v>1764.6494421563227</v>
      </c>
      <c r="DA12" s="63" t="s">
        <v>2253</v>
      </c>
    </row>
    <row r="13" spans="1:105" ht="12" customHeight="1" x14ac:dyDescent="0.25">
      <c r="A13" s="100" t="s">
        <v>50</v>
      </c>
      <c r="B13" s="101">
        <v>1101.8162202183373</v>
      </c>
      <c r="C13" s="101">
        <v>994.40407599419439</v>
      </c>
      <c r="D13" s="101">
        <v>1028.8766855790966</v>
      </c>
      <c r="E13" s="101">
        <v>879.83364417187465</v>
      </c>
      <c r="F13" s="101">
        <v>1309.7728188992412</v>
      </c>
      <c r="G13" s="101">
        <v>1124.1322170641326</v>
      </c>
      <c r="H13" s="101">
        <v>1183.4037552858815</v>
      </c>
      <c r="I13" s="101">
        <v>1099.4416382140591</v>
      </c>
      <c r="J13" s="101">
        <v>1137.0942646607882</v>
      </c>
      <c r="K13" s="101">
        <v>1120.6911083819341</v>
      </c>
      <c r="L13" s="101">
        <v>1158.4360040805477</v>
      </c>
      <c r="M13" s="101">
        <v>1304.7682708169232</v>
      </c>
      <c r="N13" s="101">
        <v>1191.3393005733524</v>
      </c>
      <c r="O13" s="101">
        <v>1103.71542447561</v>
      </c>
      <c r="P13" s="101">
        <v>1017.6244262628735</v>
      </c>
      <c r="Q13" s="101">
        <v>790.87708837920741</v>
      </c>
      <c r="R13" s="101">
        <v>1044.9748026394509</v>
      </c>
      <c r="S13" s="101">
        <v>897.13199640782125</v>
      </c>
      <c r="T13" s="101">
        <v>1153.9095354587423</v>
      </c>
      <c r="U13" s="101">
        <v>1039.8749858806234</v>
      </c>
      <c r="V13" s="101">
        <v>1047.7936921620139</v>
      </c>
      <c r="W13" s="101">
        <v>1073.121462526082</v>
      </c>
      <c r="X13" s="101">
        <v>1152.1025048420836</v>
      </c>
      <c r="Y13" s="101">
        <v>742.40383142924475</v>
      </c>
      <c r="DA13" s="131" t="s">
        <v>2254</v>
      </c>
    </row>
    <row r="14" spans="1:105" ht="12" customHeight="1" x14ac:dyDescent="0.25">
      <c r="A14" s="103" t="s">
        <v>52</v>
      </c>
      <c r="B14" s="104">
        <v>953.15759218222615</v>
      </c>
      <c r="C14" s="104">
        <v>946.51934008539172</v>
      </c>
      <c r="D14" s="104">
        <v>936.39700346566235</v>
      </c>
      <c r="E14" s="104">
        <v>811.17271681231966</v>
      </c>
      <c r="F14" s="104">
        <v>1077.6228507514068</v>
      </c>
      <c r="G14" s="104">
        <v>961.15793779758997</v>
      </c>
      <c r="H14" s="104">
        <v>1034.3029560735501</v>
      </c>
      <c r="I14" s="104">
        <v>791.79019444976791</v>
      </c>
      <c r="J14" s="104">
        <v>997.15480226961949</v>
      </c>
      <c r="K14" s="104">
        <v>965.00862548564157</v>
      </c>
      <c r="L14" s="104">
        <v>1012.9830678147293</v>
      </c>
      <c r="M14" s="104">
        <v>1066.3993414789447</v>
      </c>
      <c r="N14" s="104">
        <v>970.15899829279385</v>
      </c>
      <c r="O14" s="104">
        <v>834.76258422069373</v>
      </c>
      <c r="P14" s="104">
        <v>975.21944783955075</v>
      </c>
      <c r="Q14" s="104">
        <v>786.0932834448256</v>
      </c>
      <c r="R14" s="104">
        <v>1026.5779751604452</v>
      </c>
      <c r="S14" s="104">
        <v>807.99806888479429</v>
      </c>
      <c r="T14" s="104">
        <v>1230.8022651342553</v>
      </c>
      <c r="U14" s="104">
        <v>1105.2442512074906</v>
      </c>
      <c r="V14" s="104">
        <v>1270.9480508699769</v>
      </c>
      <c r="W14" s="104">
        <v>1072.4268058414789</v>
      </c>
      <c r="X14" s="104">
        <v>1291.8919885291807</v>
      </c>
      <c r="Y14" s="104">
        <v>1022.245610727078</v>
      </c>
      <c r="DA14" s="132" t="s">
        <v>2255</v>
      </c>
    </row>
    <row r="15" spans="1:105" ht="12" customHeight="1" x14ac:dyDescent="0.25">
      <c r="A15" s="106" t="s">
        <v>122</v>
      </c>
      <c r="B15" s="101">
        <v>2108.4083134559673</v>
      </c>
      <c r="C15" s="101">
        <v>2109.7210407871798</v>
      </c>
      <c r="D15" s="101">
        <v>2204.4704925721135</v>
      </c>
      <c r="E15" s="101">
        <v>2243.8312090057775</v>
      </c>
      <c r="F15" s="101">
        <v>2275.4339729203884</v>
      </c>
      <c r="G15" s="101">
        <v>2264.9560240801497</v>
      </c>
      <c r="H15" s="101">
        <v>2205.3241830559459</v>
      </c>
      <c r="I15" s="101">
        <v>2395.9525795618297</v>
      </c>
      <c r="J15" s="101">
        <v>2219.2317934391008</v>
      </c>
      <c r="K15" s="101">
        <v>2246.6414087372477</v>
      </c>
      <c r="L15" s="101">
        <v>2288.9610027914628</v>
      </c>
      <c r="M15" s="101">
        <v>2455.4402596482691</v>
      </c>
      <c r="N15" s="101">
        <v>2333.0528287379771</v>
      </c>
      <c r="O15" s="101">
        <v>2278.0456822290971</v>
      </c>
      <c r="P15" s="101">
        <v>2061.8360842937054</v>
      </c>
      <c r="Q15" s="101">
        <v>2130.1029511733727</v>
      </c>
      <c r="R15" s="101">
        <v>2140.5941959659335</v>
      </c>
      <c r="S15" s="101">
        <v>2288.2745018796222</v>
      </c>
      <c r="T15" s="101">
        <v>2374.8971329506685</v>
      </c>
      <c r="U15" s="101">
        <v>2259.4200524993007</v>
      </c>
      <c r="V15" s="101">
        <v>2192.7570347086207</v>
      </c>
      <c r="W15" s="101">
        <v>2298.6719474374008</v>
      </c>
      <c r="X15" s="101">
        <v>2428.36445759448</v>
      </c>
      <c r="Y15" s="101">
        <v>2042.8246219785633</v>
      </c>
      <c r="DA15" s="131" t="s">
        <v>2256</v>
      </c>
    </row>
    <row r="16" spans="1:105" ht="12" customHeight="1" x14ac:dyDescent="0.25">
      <c r="A16" s="107" t="s">
        <v>121</v>
      </c>
      <c r="B16" s="104">
        <v>1819.5563774205357</v>
      </c>
      <c r="C16" s="104">
        <v>1808.9902399785653</v>
      </c>
      <c r="D16" s="104">
        <v>1897.9929819864201</v>
      </c>
      <c r="E16" s="104">
        <v>1931.6869827104954</v>
      </c>
      <c r="F16" s="104">
        <v>1981.8257506745026</v>
      </c>
      <c r="G16" s="104">
        <v>1976.8771578951885</v>
      </c>
      <c r="H16" s="104">
        <v>1933.4227692692148</v>
      </c>
      <c r="I16" s="104">
        <v>2132.2154422500207</v>
      </c>
      <c r="J16" s="104">
        <v>1951.4951366198341</v>
      </c>
      <c r="K16" s="104">
        <v>1978.3903260929137</v>
      </c>
      <c r="L16" s="104">
        <v>2017.1485191691465</v>
      </c>
      <c r="M16" s="104">
        <v>2175.2281305661722</v>
      </c>
      <c r="N16" s="104">
        <v>2072.283513780596</v>
      </c>
      <c r="O16" s="104">
        <v>2036.6191103629321</v>
      </c>
      <c r="P16" s="104">
        <v>1819.982146495845</v>
      </c>
      <c r="Q16" s="104">
        <v>1880.1002095605277</v>
      </c>
      <c r="R16" s="104">
        <v>1895.3052815939043</v>
      </c>
      <c r="S16" s="104">
        <v>2050.0886808342293</v>
      </c>
      <c r="T16" s="104">
        <v>2134.7963497831115</v>
      </c>
      <c r="U16" s="104">
        <v>2046.2587004537033</v>
      </c>
      <c r="V16" s="104">
        <v>1995.2501054266784</v>
      </c>
      <c r="W16" s="104">
        <v>2104.1870419269608</v>
      </c>
      <c r="X16" s="104">
        <v>2246.7556903884824</v>
      </c>
      <c r="Y16" s="104">
        <v>1904.8668806937228</v>
      </c>
      <c r="DA16" s="132" t="s">
        <v>2257</v>
      </c>
    </row>
    <row r="17" spans="1:105" ht="12" customHeight="1" x14ac:dyDescent="0.25">
      <c r="A17" s="108" t="s">
        <v>53</v>
      </c>
      <c r="B17" s="98">
        <v>920.93841771532539</v>
      </c>
      <c r="C17" s="98">
        <v>871.4473254031991</v>
      </c>
      <c r="D17" s="98">
        <v>935.95916361818126</v>
      </c>
      <c r="E17" s="98">
        <v>947.88188634957305</v>
      </c>
      <c r="F17" s="98">
        <v>1028.9776273224941</v>
      </c>
      <c r="G17" s="98">
        <v>1008.7884320804899</v>
      </c>
      <c r="H17" s="98">
        <v>975.6515855351671</v>
      </c>
      <c r="I17" s="98">
        <v>1184.5514457196837</v>
      </c>
      <c r="J17" s="98">
        <v>985.30672271753485</v>
      </c>
      <c r="K17" s="98">
        <v>1010.7313573489128</v>
      </c>
      <c r="L17" s="98">
        <v>1022.2245856918285</v>
      </c>
      <c r="M17" s="98">
        <v>1145.2858283781006</v>
      </c>
      <c r="N17" s="98">
        <v>1092.4376666215912</v>
      </c>
      <c r="O17" s="98">
        <v>1114.9295600685784</v>
      </c>
      <c r="P17" s="98">
        <v>886.39601284747971</v>
      </c>
      <c r="Q17" s="98">
        <v>909.89867103579138</v>
      </c>
      <c r="R17" s="98">
        <v>925.8443139576375</v>
      </c>
      <c r="S17" s="98">
        <v>1056.5178017009644</v>
      </c>
      <c r="T17" s="98">
        <v>1009.8355409377305</v>
      </c>
      <c r="U17" s="98">
        <v>970.29109723854685</v>
      </c>
      <c r="V17" s="98">
        <v>867.08692476827093</v>
      </c>
      <c r="W17" s="98">
        <v>1019.1941061418071</v>
      </c>
      <c r="X17" s="98">
        <v>1024.0407192219379</v>
      </c>
      <c r="Y17" s="98">
        <v>769.20038488301941</v>
      </c>
      <c r="DA17" s="63" t="s">
        <v>2258</v>
      </c>
    </row>
    <row r="18" spans="1:105" ht="12" customHeight="1" x14ac:dyDescent="0.25">
      <c r="A18" s="108" t="s">
        <v>52</v>
      </c>
      <c r="B18" s="98">
        <v>898.61795970521041</v>
      </c>
      <c r="C18" s="98">
        <v>937.54291457536613</v>
      </c>
      <c r="D18" s="98">
        <v>962.03381836823905</v>
      </c>
      <c r="E18" s="98">
        <v>983.80509636092245</v>
      </c>
      <c r="F18" s="98">
        <v>952.84812335200877</v>
      </c>
      <c r="G18" s="98">
        <v>968.08872581469859</v>
      </c>
      <c r="H18" s="98">
        <v>957.77118373404767</v>
      </c>
      <c r="I18" s="98">
        <v>947.66399653033648</v>
      </c>
      <c r="J18" s="98">
        <v>966.18841390229909</v>
      </c>
      <c r="K18" s="98">
        <v>967.65896874400153</v>
      </c>
      <c r="L18" s="98">
        <v>994.92393347731809</v>
      </c>
      <c r="M18" s="98">
        <v>1029.9423021880714</v>
      </c>
      <c r="N18" s="98">
        <v>979.84584715900451</v>
      </c>
      <c r="O18" s="98">
        <v>921.68955029435335</v>
      </c>
      <c r="P18" s="98">
        <v>933.58613364836515</v>
      </c>
      <c r="Q18" s="98">
        <v>970.20153852473629</v>
      </c>
      <c r="R18" s="98">
        <v>969.46096763626679</v>
      </c>
      <c r="S18" s="98">
        <v>993.57087913326495</v>
      </c>
      <c r="T18" s="98">
        <v>1124.9608088453811</v>
      </c>
      <c r="U18" s="98">
        <v>1075.9676032151563</v>
      </c>
      <c r="V18" s="98">
        <v>1128.1631806584073</v>
      </c>
      <c r="W18" s="98">
        <v>1084.992935785154</v>
      </c>
      <c r="X18" s="98">
        <v>1222.7149711665443</v>
      </c>
      <c r="Y18" s="98">
        <v>1135.6664958107033</v>
      </c>
      <c r="DA18" s="63" t="s">
        <v>2259</v>
      </c>
    </row>
    <row r="19" spans="1:105" ht="12" customHeight="1" x14ac:dyDescent="0.25">
      <c r="A19" s="121" t="s">
        <v>54</v>
      </c>
      <c r="B19" s="122">
        <v>812.30401871234369</v>
      </c>
      <c r="C19" s="122">
        <v>842.17153036796287</v>
      </c>
      <c r="D19" s="122">
        <v>863.00702329130388</v>
      </c>
      <c r="E19" s="122">
        <v>880.4134686985941</v>
      </c>
      <c r="F19" s="122">
        <v>904.69916138528822</v>
      </c>
      <c r="G19" s="122">
        <v>920.99773460015228</v>
      </c>
      <c r="H19" s="122">
        <v>899.0767035521036</v>
      </c>
      <c r="I19" s="122">
        <v>847.96501453646124</v>
      </c>
      <c r="J19" s="122">
        <v>808.56558443973961</v>
      </c>
      <c r="K19" s="122">
        <v>803.85073766788184</v>
      </c>
      <c r="L19" s="122">
        <v>822.9548365072153</v>
      </c>
      <c r="M19" s="122">
        <v>754.30858569198585</v>
      </c>
      <c r="N19" s="122">
        <v>763.24383469293559</v>
      </c>
      <c r="O19" s="122">
        <v>758.76602778067195</v>
      </c>
      <c r="P19" s="122">
        <v>723.71552052208699</v>
      </c>
      <c r="Q19" s="122">
        <v>691.3574231473533</v>
      </c>
      <c r="R19" s="122">
        <v>663.44703874392178</v>
      </c>
      <c r="S19" s="122">
        <v>706.24647899945057</v>
      </c>
      <c r="T19" s="122">
        <v>667.34682823729099</v>
      </c>
      <c r="U19" s="122">
        <v>662.97993602971701</v>
      </c>
      <c r="V19" s="122">
        <v>645.20966285034581</v>
      </c>
      <c r="W19" s="122">
        <v>671.0172931262166</v>
      </c>
      <c r="X19" s="122">
        <v>756.12268647022961</v>
      </c>
      <c r="Y19" s="122">
        <v>661.45148031813596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812.30401871234369</v>
      </c>
      <c r="C22" s="33">
        <v>842.17153036796287</v>
      </c>
      <c r="D22" s="33">
        <v>863.00702329130388</v>
      </c>
      <c r="E22" s="33">
        <v>880.4134686985941</v>
      </c>
      <c r="F22" s="33">
        <v>904.69916138528822</v>
      </c>
      <c r="G22" s="33">
        <v>920.99773460015228</v>
      </c>
      <c r="H22" s="33">
        <v>899.0767035521036</v>
      </c>
      <c r="I22" s="33">
        <v>847.96501453646124</v>
      </c>
      <c r="J22" s="33">
        <v>808.56558443973961</v>
      </c>
      <c r="K22" s="33">
        <v>803.85073766788184</v>
      </c>
      <c r="L22" s="33">
        <v>822.9548365072153</v>
      </c>
      <c r="M22" s="33">
        <v>754.30858569198585</v>
      </c>
      <c r="N22" s="33">
        <v>763.24383469293559</v>
      </c>
      <c r="O22" s="33">
        <v>758.76602778067195</v>
      </c>
      <c r="P22" s="33">
        <v>723.71552052208699</v>
      </c>
      <c r="Q22" s="33">
        <v>691.3574231473533</v>
      </c>
      <c r="R22" s="33">
        <v>663.44703874392178</v>
      </c>
      <c r="S22" s="33">
        <v>706.24647899945057</v>
      </c>
      <c r="T22" s="33">
        <v>667.34682823729099</v>
      </c>
      <c r="U22" s="33">
        <v>662.97993602971701</v>
      </c>
      <c r="V22" s="33">
        <v>645.20966285034581</v>
      </c>
      <c r="W22" s="33">
        <v>671.0172931262166</v>
      </c>
      <c r="X22" s="33">
        <v>756.12268647022961</v>
      </c>
      <c r="Y22" s="33">
        <v>661.45148031813596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20032.846155585376</v>
      </c>
      <c r="C24" s="117">
        <f t="shared" si="7"/>
        <v>20361.381008809447</v>
      </c>
      <c r="D24" s="117">
        <f t="shared" si="7"/>
        <v>18520.215118242621</v>
      </c>
      <c r="E24" s="117">
        <f t="shared" si="7"/>
        <v>16396.86362237615</v>
      </c>
      <c r="F24" s="117">
        <f t="shared" si="7"/>
        <v>20557.490633022622</v>
      </c>
      <c r="G24" s="117">
        <f t="shared" si="7"/>
        <v>18189.925258440911</v>
      </c>
      <c r="H24" s="117">
        <f t="shared" si="7"/>
        <v>19136.992818844701</v>
      </c>
      <c r="I24" s="117">
        <f t="shared" si="7"/>
        <v>13117.042265558728</v>
      </c>
      <c r="J24" s="117">
        <f t="shared" si="7"/>
        <v>16653.376632097883</v>
      </c>
      <c r="K24" s="117">
        <f t="shared" si="7"/>
        <v>15927.409941253651</v>
      </c>
      <c r="L24" s="117">
        <f t="shared" si="7"/>
        <v>17202.05229880409</v>
      </c>
      <c r="M24" s="117">
        <f t="shared" si="7"/>
        <v>16128.923873931521</v>
      </c>
      <c r="N24" s="117">
        <f t="shared" si="7"/>
        <v>15062.4483062703</v>
      </c>
      <c r="O24" s="117">
        <f t="shared" si="7"/>
        <v>17957.961608717964</v>
      </c>
      <c r="P24" s="117">
        <f t="shared" si="7"/>
        <v>14929.9731164364</v>
      </c>
      <c r="Q24" s="117">
        <f t="shared" si="7"/>
        <v>12873.922847509517</v>
      </c>
      <c r="R24" s="117">
        <f t="shared" ref="R24:V24" si="8">R25+R28+R30+R39</f>
        <v>15677.032745879167</v>
      </c>
      <c r="S24" s="117">
        <f t="shared" si="8"/>
        <v>12336.934714632805</v>
      </c>
      <c r="T24" s="117">
        <f t="shared" si="8"/>
        <v>16757.081757460412</v>
      </c>
      <c r="U24" s="117">
        <f t="shared" si="8"/>
        <v>14822.897100783463</v>
      </c>
      <c r="V24" s="117">
        <f t="shared" si="8"/>
        <v>15720.76534937123</v>
      </c>
      <c r="W24" s="117">
        <f t="shared" ref="W24:Y24" si="9">W25+W28+W30+W39</f>
        <v>15035.291569665767</v>
      </c>
      <c r="X24" s="117">
        <f t="shared" si="9"/>
        <v>16772.064846397629</v>
      </c>
      <c r="Y24" s="117">
        <f t="shared" si="9"/>
        <v>12614.279296976096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17065.951795201923</v>
      </c>
      <c r="C25" s="122">
        <f t="shared" si="10"/>
        <v>17398.936669327886</v>
      </c>
      <c r="D25" s="122">
        <f t="shared" si="10"/>
        <v>15471.621367180176</v>
      </c>
      <c r="E25" s="122">
        <f t="shared" si="10"/>
        <v>13352.917984565085</v>
      </c>
      <c r="F25" s="122">
        <f t="shared" si="10"/>
        <v>17367.299169479065</v>
      </c>
      <c r="G25" s="122">
        <f t="shared" si="10"/>
        <v>15048.925809271879</v>
      </c>
      <c r="H25" s="122">
        <f t="shared" si="10"/>
        <v>16053.669865445363</v>
      </c>
      <c r="I25" s="122">
        <f t="shared" si="10"/>
        <v>9971.0887354915121</v>
      </c>
      <c r="J25" s="122">
        <f t="shared" si="10"/>
        <v>13679.269812835957</v>
      </c>
      <c r="K25" s="122">
        <f t="shared" si="10"/>
        <v>12954.305316937098</v>
      </c>
      <c r="L25" s="122">
        <f t="shared" si="10"/>
        <v>14161.855278372665</v>
      </c>
      <c r="M25" s="122">
        <f t="shared" si="10"/>
        <v>13002.211599568753</v>
      </c>
      <c r="N25" s="122">
        <f t="shared" si="10"/>
        <v>12061.53371699904</v>
      </c>
      <c r="O25" s="122">
        <f t="shared" si="10"/>
        <v>15042.038189574545</v>
      </c>
      <c r="P25" s="122">
        <f t="shared" si="10"/>
        <v>12244.775206862751</v>
      </c>
      <c r="Q25" s="122">
        <f t="shared" si="10"/>
        <v>10224.349359824051</v>
      </c>
      <c r="R25" s="122">
        <f t="shared" ref="R25:V25" si="11">SUM(R26:R27)</f>
        <v>13000.595065046702</v>
      </c>
      <c r="S25" s="122">
        <f t="shared" si="11"/>
        <v>9533.0182424522918</v>
      </c>
      <c r="T25" s="122">
        <f t="shared" si="11"/>
        <v>13852.484566013605</v>
      </c>
      <c r="U25" s="122">
        <f t="shared" si="11"/>
        <v>12051.35085215811</v>
      </c>
      <c r="V25" s="122">
        <f t="shared" si="11"/>
        <v>12999.821354260363</v>
      </c>
      <c r="W25" s="122">
        <f t="shared" ref="W25:Y25" si="12">SUM(W26:W27)</f>
        <v>12214.226773434681</v>
      </c>
      <c r="X25" s="122">
        <f t="shared" si="12"/>
        <v>13685.010118563643</v>
      </c>
      <c r="Y25" s="122">
        <f t="shared" si="12"/>
        <v>9968.8163091852275</v>
      </c>
      <c r="DA25" s="130" t="s">
        <v>2265</v>
      </c>
    </row>
    <row r="26" spans="1:105" ht="12" customHeight="1" x14ac:dyDescent="0.25">
      <c r="A26" s="97" t="s">
        <v>74</v>
      </c>
      <c r="B26" s="98">
        <v>16843.853223467402</v>
      </c>
      <c r="C26" s="98">
        <v>17173.447983177921</v>
      </c>
      <c r="D26" s="98">
        <v>15272.744712195274</v>
      </c>
      <c r="E26" s="98">
        <v>13183.888789596929</v>
      </c>
      <c r="F26" s="98">
        <v>17147.00652180687</v>
      </c>
      <c r="G26" s="98">
        <v>14858.177164926383</v>
      </c>
      <c r="H26" s="98">
        <v>15852.609598412453</v>
      </c>
      <c r="I26" s="98">
        <v>9847.0405477224976</v>
      </c>
      <c r="J26" s="98">
        <v>13508.691668238294</v>
      </c>
      <c r="K26" s="98">
        <v>12792.654906889118</v>
      </c>
      <c r="L26" s="98">
        <v>13984.990355862292</v>
      </c>
      <c r="M26" s="98">
        <v>12840.18933642412</v>
      </c>
      <c r="N26" s="98">
        <v>11909.823074665712</v>
      </c>
      <c r="O26" s="98">
        <v>14850.456848020101</v>
      </c>
      <c r="P26" s="98">
        <v>12088.515206979326</v>
      </c>
      <c r="Q26" s="98">
        <v>10092.864924339774</v>
      </c>
      <c r="R26" s="98">
        <v>12833.167954159884</v>
      </c>
      <c r="S26" s="98">
        <v>9409.4433763617999</v>
      </c>
      <c r="T26" s="98">
        <v>13670.117004580459</v>
      </c>
      <c r="U26" s="98">
        <v>11892.114508983495</v>
      </c>
      <c r="V26" s="98">
        <v>12825.498235054978</v>
      </c>
      <c r="W26" s="98">
        <v>12050.107681135354</v>
      </c>
      <c r="X26" s="98">
        <v>13497.02719890498</v>
      </c>
      <c r="Y26" s="98">
        <v>9831.0966782653486</v>
      </c>
      <c r="DA26" s="63" t="s">
        <v>2266</v>
      </c>
    </row>
    <row r="27" spans="1:105" ht="12" customHeight="1" x14ac:dyDescent="0.25">
      <c r="A27" s="97" t="s">
        <v>53</v>
      </c>
      <c r="B27" s="98">
        <v>222.0985717345215</v>
      </c>
      <c r="C27" s="98">
        <v>225.48868614996596</v>
      </c>
      <c r="D27" s="98">
        <v>198.87665498490253</v>
      </c>
      <c r="E27" s="98">
        <v>169.02919496815531</v>
      </c>
      <c r="F27" s="98">
        <v>220.29264767219505</v>
      </c>
      <c r="G27" s="98">
        <v>190.7486443454971</v>
      </c>
      <c r="H27" s="98">
        <v>201.06026703291064</v>
      </c>
      <c r="I27" s="98">
        <v>124.0481877690149</v>
      </c>
      <c r="J27" s="98">
        <v>170.57814459766357</v>
      </c>
      <c r="K27" s="98">
        <v>161.65041004797908</v>
      </c>
      <c r="L27" s="98">
        <v>176.86492251037191</v>
      </c>
      <c r="M27" s="98">
        <v>162.02226314463206</v>
      </c>
      <c r="N27" s="98">
        <v>151.71064233332817</v>
      </c>
      <c r="O27" s="98">
        <v>191.58134155444387</v>
      </c>
      <c r="P27" s="98">
        <v>156.25999988342548</v>
      </c>
      <c r="Q27" s="98">
        <v>131.48443548427744</v>
      </c>
      <c r="R27" s="98">
        <v>167.42711088681742</v>
      </c>
      <c r="S27" s="98">
        <v>123.57486609049243</v>
      </c>
      <c r="T27" s="98">
        <v>182.36756143314602</v>
      </c>
      <c r="U27" s="98">
        <v>159.23634317461512</v>
      </c>
      <c r="V27" s="98">
        <v>174.32311920538365</v>
      </c>
      <c r="W27" s="98">
        <v>164.11909229932658</v>
      </c>
      <c r="X27" s="98">
        <v>187.98291965866278</v>
      </c>
      <c r="Y27" s="98">
        <v>137.71963091987945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14.158806619948685</v>
      </c>
      <c r="C28" s="122">
        <f t="shared" si="13"/>
        <v>14.069076590342753</v>
      </c>
      <c r="D28" s="122">
        <f t="shared" si="13"/>
        <v>13.999995904314774</v>
      </c>
      <c r="E28" s="122">
        <f t="shared" si="13"/>
        <v>26.187742722984265</v>
      </c>
      <c r="F28" s="122">
        <f t="shared" si="13"/>
        <v>14.249790052827439</v>
      </c>
      <c r="G28" s="122">
        <f t="shared" si="13"/>
        <v>15.578422055684515</v>
      </c>
      <c r="H28" s="122">
        <f t="shared" si="13"/>
        <v>25.337491754035721</v>
      </c>
      <c r="I28" s="122">
        <f t="shared" si="13"/>
        <v>20.163120290538622</v>
      </c>
      <c r="J28" s="122">
        <f t="shared" si="13"/>
        <v>22.031615151199698</v>
      </c>
      <c r="K28" s="122">
        <f t="shared" si="13"/>
        <v>22.309892664684284</v>
      </c>
      <c r="L28" s="122">
        <f t="shared" si="13"/>
        <v>25.608007926487272</v>
      </c>
      <c r="M28" s="122">
        <f t="shared" si="13"/>
        <v>27.741934492165065</v>
      </c>
      <c r="N28" s="122">
        <f t="shared" si="13"/>
        <v>28.26493232308593</v>
      </c>
      <c r="O28" s="122">
        <f t="shared" si="13"/>
        <v>27.869276097755328</v>
      </c>
      <c r="P28" s="122">
        <f t="shared" si="13"/>
        <v>27.110837163254399</v>
      </c>
      <c r="Q28" s="122">
        <f t="shared" si="13"/>
        <v>25.712149555233623</v>
      </c>
      <c r="R28" s="122">
        <f t="shared" si="13"/>
        <v>25.818176947727384</v>
      </c>
      <c r="S28" s="122">
        <f t="shared" si="13"/>
        <v>26.335458720940235</v>
      </c>
      <c r="T28" s="122">
        <f t="shared" si="13"/>
        <v>23.308583553811577</v>
      </c>
      <c r="U28" s="122">
        <f t="shared" si="13"/>
        <v>22.66845972917432</v>
      </c>
      <c r="V28" s="122">
        <f t="shared" si="13"/>
        <v>23.079839833266224</v>
      </c>
      <c r="W28" s="122">
        <f t="shared" si="13"/>
        <v>27.431248807656427</v>
      </c>
      <c r="X28" s="122">
        <f t="shared" si="13"/>
        <v>27.31170398409369</v>
      </c>
      <c r="Y28" s="122">
        <f t="shared" si="13"/>
        <v>27.141211371553805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14.158806619948685</v>
      </c>
      <c r="C29" s="98">
        <f>IF(RES_hhdet_fec!C29=0,0,RES_hhdet_fec!C29*1000*11630/RES_hhdet_num!C24)</f>
        <v>14.069076590342753</v>
      </c>
      <c r="D29" s="98">
        <f>IF(RES_hhdet_fec!D29=0,0,RES_hhdet_fec!D29*1000*11630/RES_hhdet_num!D24)</f>
        <v>13.999995904314774</v>
      </c>
      <c r="E29" s="98">
        <f>IF(RES_hhdet_fec!E29=0,0,RES_hhdet_fec!E29*1000*11630/RES_hhdet_num!E24)</f>
        <v>26.187742722984265</v>
      </c>
      <c r="F29" s="98">
        <f>IF(RES_hhdet_fec!F29=0,0,RES_hhdet_fec!F29*1000*11630/RES_hhdet_num!F24)</f>
        <v>14.249790052827439</v>
      </c>
      <c r="G29" s="98">
        <f>IF(RES_hhdet_fec!G29=0,0,RES_hhdet_fec!G29*1000*11630/RES_hhdet_num!G24)</f>
        <v>15.578422055684515</v>
      </c>
      <c r="H29" s="98">
        <f>IF(RES_hhdet_fec!H29=0,0,RES_hhdet_fec!H29*1000*11630/RES_hhdet_num!H24)</f>
        <v>25.337491754035721</v>
      </c>
      <c r="I29" s="98">
        <f>IF(RES_hhdet_fec!I29=0,0,RES_hhdet_fec!I29*1000*11630/RES_hhdet_num!I24)</f>
        <v>20.163120290538622</v>
      </c>
      <c r="J29" s="98">
        <f>IF(RES_hhdet_fec!J29=0,0,RES_hhdet_fec!J29*1000*11630/RES_hhdet_num!J24)</f>
        <v>22.031615151199698</v>
      </c>
      <c r="K29" s="98">
        <f>IF(RES_hhdet_fec!K29=0,0,RES_hhdet_fec!K29*1000*11630/RES_hhdet_num!K24)</f>
        <v>22.309892664684284</v>
      </c>
      <c r="L29" s="98">
        <f>IF(RES_hhdet_fec!L29=0,0,RES_hhdet_fec!L29*1000*11630/RES_hhdet_num!L24)</f>
        <v>25.608007926487272</v>
      </c>
      <c r="M29" s="98">
        <f>IF(RES_hhdet_fec!M29=0,0,RES_hhdet_fec!M29*1000*11630/RES_hhdet_num!M24)</f>
        <v>27.741934492165065</v>
      </c>
      <c r="N29" s="98">
        <f>IF(RES_hhdet_fec!N29=0,0,RES_hhdet_fec!N29*1000*11630/RES_hhdet_num!N24)</f>
        <v>28.26493232308593</v>
      </c>
      <c r="O29" s="98">
        <f>IF(RES_hhdet_fec!O29=0,0,RES_hhdet_fec!O29*1000*11630/RES_hhdet_num!O24)</f>
        <v>27.869276097755328</v>
      </c>
      <c r="P29" s="98">
        <f>IF(RES_hhdet_fec!P29=0,0,RES_hhdet_fec!P29*1000*11630/RES_hhdet_num!P24)</f>
        <v>27.110837163254399</v>
      </c>
      <c r="Q29" s="98">
        <f>IF(RES_hhdet_fec!Q29=0,0,RES_hhdet_fec!Q29*1000*11630/RES_hhdet_num!Q24)</f>
        <v>25.712149555233623</v>
      </c>
      <c r="R29" s="98">
        <f>IF(RES_hhdet_fec!R29=0,0,RES_hhdet_fec!R29*1000*11630/RES_hhdet_num!R24)</f>
        <v>25.818176947727384</v>
      </c>
      <c r="S29" s="98">
        <f>IF(RES_hhdet_fec!S29=0,0,RES_hhdet_fec!S29*1000*11630/RES_hhdet_num!S24)</f>
        <v>26.335458720940235</v>
      </c>
      <c r="T29" s="98">
        <f>IF(RES_hhdet_fec!T29=0,0,RES_hhdet_fec!T29*1000*11630/RES_hhdet_num!T24)</f>
        <v>23.308583553811577</v>
      </c>
      <c r="U29" s="98">
        <f>IF(RES_hhdet_fec!U29=0,0,RES_hhdet_fec!U29*1000*11630/RES_hhdet_num!U24)</f>
        <v>22.66845972917432</v>
      </c>
      <c r="V29" s="98">
        <f>IF(RES_hhdet_fec!V29=0,0,RES_hhdet_fec!V29*1000*11630/RES_hhdet_num!V24)</f>
        <v>23.079839833266224</v>
      </c>
      <c r="W29" s="98">
        <f>IF(RES_hhdet_fec!W29=0,0,RES_hhdet_fec!W29*1000*11630/RES_hhdet_num!W24)</f>
        <v>27.431248807656427</v>
      </c>
      <c r="X29" s="98">
        <f>IF(RES_hhdet_fec!X29=0,0,RES_hhdet_fec!X29*1000*11630/RES_hhdet_num!X24)</f>
        <v>27.31170398409369</v>
      </c>
      <c r="Y29" s="98">
        <f>IF(RES_hhdet_fec!Y29=0,0,RES_hhdet_fec!Y29*1000*11630/RES_hhdet_num!Y24)</f>
        <v>27.141211371553805</v>
      </c>
      <c r="DA29" s="63" t="s">
        <v>2269</v>
      </c>
    </row>
    <row r="30" spans="1:105" ht="12" customHeight="1" x14ac:dyDescent="0.25">
      <c r="A30" s="121" t="s">
        <v>55</v>
      </c>
      <c r="B30" s="122">
        <v>2140.4315350511592</v>
      </c>
      <c r="C30" s="122">
        <v>2106.766937243186</v>
      </c>
      <c r="D30" s="122">
        <v>2172.7818934854154</v>
      </c>
      <c r="E30" s="122">
        <v>2138.5935034948238</v>
      </c>
      <c r="F30" s="122">
        <v>2272.3304509021118</v>
      </c>
      <c r="G30" s="122">
        <v>2205.1620777502726</v>
      </c>
      <c r="H30" s="122">
        <v>2158.8437296100892</v>
      </c>
      <c r="I30" s="122">
        <v>2277.4036659988237</v>
      </c>
      <c r="J30" s="122">
        <v>2143.0861693515408</v>
      </c>
      <c r="K30" s="122">
        <v>2146.5795085545246</v>
      </c>
      <c r="L30" s="122">
        <v>2191.541760162042</v>
      </c>
      <c r="M30" s="122">
        <v>2344.7283326144125</v>
      </c>
      <c r="N30" s="122">
        <v>2209.8505811754608</v>
      </c>
      <c r="O30" s="122">
        <v>2130.7347893142492</v>
      </c>
      <c r="P30" s="122">
        <v>1935.8260394896049</v>
      </c>
      <c r="Q30" s="122">
        <v>1933.7694978739726</v>
      </c>
      <c r="R30" s="122">
        <v>1988.9155776287776</v>
      </c>
      <c r="S30" s="122">
        <v>2073.5966320309517</v>
      </c>
      <c r="T30" s="122">
        <v>2217.8553739238937</v>
      </c>
      <c r="U30" s="122">
        <v>2092.5256602129061</v>
      </c>
      <c r="V30" s="122">
        <v>2061.5818876736744</v>
      </c>
      <c r="W30" s="122">
        <v>2130.17939201642</v>
      </c>
      <c r="X30" s="122">
        <v>2306.5291214045392</v>
      </c>
      <c r="Y30" s="122">
        <v>1952.271084241944</v>
      </c>
      <c r="DA30" s="130" t="s">
        <v>2270</v>
      </c>
    </row>
    <row r="31" spans="1:105" ht="12" customHeight="1" x14ac:dyDescent="0.25">
      <c r="A31" s="97" t="s">
        <v>141</v>
      </c>
      <c r="B31" s="98">
        <v>2522.7470871351143</v>
      </c>
      <c r="C31" s="98">
        <v>2402.4833197491666</v>
      </c>
      <c r="D31" s="98">
        <v>2418.8512403757304</v>
      </c>
      <c r="E31" s="98">
        <v>2078.1533725173599</v>
      </c>
      <c r="F31" s="98">
        <v>2895.2874611205057</v>
      </c>
      <c r="G31" s="98">
        <v>2521.3762168806938</v>
      </c>
      <c r="H31" s="98">
        <v>2669.2986038484478</v>
      </c>
      <c r="I31" s="98">
        <v>2227.9643263490534</v>
      </c>
      <c r="J31" s="98">
        <v>2560.6762938318739</v>
      </c>
      <c r="K31" s="98">
        <v>2494.7909525603559</v>
      </c>
      <c r="L31" s="98">
        <v>2593.1427400853636</v>
      </c>
      <c r="M31" s="98">
        <v>2806.4815151053022</v>
      </c>
      <c r="N31" s="98">
        <v>2542.5599034479374</v>
      </c>
      <c r="O31" s="98">
        <v>2241.1316300011094</v>
      </c>
      <c r="P31" s="98">
        <v>2338.4477336549462</v>
      </c>
      <c r="Q31" s="98">
        <v>1826.12341752209</v>
      </c>
      <c r="R31" s="98">
        <v>2386.7382657519656</v>
      </c>
      <c r="S31" s="98">
        <v>1920.9418577053736</v>
      </c>
      <c r="T31" s="98">
        <v>2661.3866289890698</v>
      </c>
      <c r="U31" s="98">
        <v>2358.5931741484696</v>
      </c>
      <c r="V31" s="98">
        <v>2536.5948068059183</v>
      </c>
      <c r="W31" s="98">
        <v>2308.9531902891758</v>
      </c>
      <c r="X31" s="98">
        <v>2649.2586641480161</v>
      </c>
      <c r="Y31" s="98">
        <v>1925.8139311911029</v>
      </c>
      <c r="DA31" s="63" t="s">
        <v>2271</v>
      </c>
    </row>
    <row r="32" spans="1:105" ht="12" customHeight="1" x14ac:dyDescent="0.25">
      <c r="A32" s="97" t="s">
        <v>140</v>
      </c>
      <c r="B32" s="98">
        <v>2054.9738124005635</v>
      </c>
      <c r="C32" s="98">
        <v>1938.7509972583423</v>
      </c>
      <c r="D32" s="98">
        <v>1961.9561932669001</v>
      </c>
      <c r="E32" s="98">
        <v>1688.1640378097652</v>
      </c>
      <c r="F32" s="98">
        <v>2384.6339604015338</v>
      </c>
      <c r="G32" s="98">
        <v>2083.5499897322079</v>
      </c>
      <c r="H32" s="98">
        <v>2218.0664472856811</v>
      </c>
      <c r="I32" s="98">
        <v>1891.8549915914737</v>
      </c>
      <c r="J32" s="98">
        <v>2136.6275251963916</v>
      </c>
      <c r="K32" s="98">
        <v>2088.3415730198776</v>
      </c>
      <c r="L32" s="98">
        <v>2173.5776100578919</v>
      </c>
      <c r="M32" s="98">
        <v>2372.6464884093775</v>
      </c>
      <c r="N32" s="98">
        <v>2161.2395129147321</v>
      </c>
      <c r="O32" s="98">
        <v>1935.4043325913494</v>
      </c>
      <c r="P32" s="98">
        <v>1980.4865553275961</v>
      </c>
      <c r="Q32" s="98">
        <v>1566.9680171368891</v>
      </c>
      <c r="R32" s="98">
        <v>2047.9971329759239</v>
      </c>
      <c r="S32" s="98">
        <v>1686.3774310354684</v>
      </c>
      <c r="T32" s="98">
        <v>2344.7052208809373</v>
      </c>
      <c r="U32" s="98">
        <v>2106.5867501531129</v>
      </c>
      <c r="V32" s="98">
        <v>2270.1559171661956</v>
      </c>
      <c r="W32" s="98">
        <v>2099.3974431115234</v>
      </c>
      <c r="X32" s="98">
        <v>2405.7330211813696</v>
      </c>
      <c r="Y32" s="98">
        <v>1739.8219428663008</v>
      </c>
      <c r="DA32" s="63" t="s">
        <v>2272</v>
      </c>
    </row>
    <row r="33" spans="1:105" ht="12" customHeight="1" x14ac:dyDescent="0.25">
      <c r="A33" s="100" t="s">
        <v>50</v>
      </c>
      <c r="B33" s="101">
        <v>1101.8162202183371</v>
      </c>
      <c r="C33" s="101">
        <v>992.27806467697769</v>
      </c>
      <c r="D33" s="101">
        <v>1025.6588509437402</v>
      </c>
      <c r="E33" s="101">
        <v>877.10928311984935</v>
      </c>
      <c r="F33" s="101">
        <v>1307.225153658356</v>
      </c>
      <c r="G33" s="101">
        <v>1122.6138415278633</v>
      </c>
      <c r="H33" s="101">
        <v>1183.770601448846</v>
      </c>
      <c r="I33" s="101">
        <v>1100.0490480744834</v>
      </c>
      <c r="J33" s="101">
        <v>1138.8158464711837</v>
      </c>
      <c r="K33" s="101">
        <v>1122.4638860615557</v>
      </c>
      <c r="L33" s="101">
        <v>1159.7121723054038</v>
      </c>
      <c r="M33" s="101">
        <v>1305.4036358676253</v>
      </c>
      <c r="N33" s="101">
        <v>1190.4824533135161</v>
      </c>
      <c r="O33" s="101">
        <v>1100.3302096522157</v>
      </c>
      <c r="P33" s="101">
        <v>1007.8145261007942</v>
      </c>
      <c r="Q33" s="101">
        <v>783.28493442307445</v>
      </c>
      <c r="R33" s="101">
        <v>1028.2417931644034</v>
      </c>
      <c r="S33" s="101">
        <v>884.46759962633996</v>
      </c>
      <c r="T33" s="101">
        <v>1127.6122427800747</v>
      </c>
      <c r="U33" s="101">
        <v>1015.3080663038244</v>
      </c>
      <c r="V33" s="101">
        <v>1018.0143106805386</v>
      </c>
      <c r="W33" s="101">
        <v>1043.4159459560456</v>
      </c>
      <c r="X33" s="101">
        <v>1130.658260460388</v>
      </c>
      <c r="Y33" s="101">
        <v>730.06209995477786</v>
      </c>
      <c r="DA33" s="131" t="s">
        <v>2273</v>
      </c>
    </row>
    <row r="34" spans="1:105" ht="12" customHeight="1" x14ac:dyDescent="0.25">
      <c r="A34" s="103" t="s">
        <v>52</v>
      </c>
      <c r="B34" s="104">
        <v>953.15759218222615</v>
      </c>
      <c r="C34" s="104">
        <v>946.4729325813646</v>
      </c>
      <c r="D34" s="104">
        <v>936.2973423231598</v>
      </c>
      <c r="E34" s="104">
        <v>811.05475468991563</v>
      </c>
      <c r="F34" s="104">
        <v>1077.4088067431776</v>
      </c>
      <c r="G34" s="104">
        <v>960.93614820434482</v>
      </c>
      <c r="H34" s="104">
        <v>1034.2958458368355</v>
      </c>
      <c r="I34" s="104">
        <v>791.80594351699017</v>
      </c>
      <c r="J34" s="104">
        <v>997.81167872520825</v>
      </c>
      <c r="K34" s="104">
        <v>965.87768695832176</v>
      </c>
      <c r="L34" s="104">
        <v>1013.8654377524884</v>
      </c>
      <c r="M34" s="104">
        <v>1067.2428525417524</v>
      </c>
      <c r="N34" s="104">
        <v>970.75705960121627</v>
      </c>
      <c r="O34" s="104">
        <v>835.07412293913353</v>
      </c>
      <c r="P34" s="104">
        <v>972.6720292268019</v>
      </c>
      <c r="Q34" s="104">
        <v>783.68308271381443</v>
      </c>
      <c r="R34" s="104">
        <v>1019.7553398115202</v>
      </c>
      <c r="S34" s="104">
        <v>801.90983140912829</v>
      </c>
      <c r="T34" s="104">
        <v>1217.0929781008624</v>
      </c>
      <c r="U34" s="104">
        <v>1091.2786838492884</v>
      </c>
      <c r="V34" s="104">
        <v>1252.1416064856569</v>
      </c>
      <c r="W34" s="104">
        <v>1055.9814971554781</v>
      </c>
      <c r="X34" s="104">
        <v>1275.0747607209817</v>
      </c>
      <c r="Y34" s="104">
        <v>1009.7598429115227</v>
      </c>
      <c r="DA34" s="132" t="s">
        <v>2274</v>
      </c>
    </row>
    <row r="35" spans="1:105" ht="12" customHeight="1" x14ac:dyDescent="0.25">
      <c r="A35" s="106" t="s">
        <v>122</v>
      </c>
      <c r="B35" s="101">
        <v>2108.4083134559669</v>
      </c>
      <c r="C35" s="101">
        <v>2107.5320066549175</v>
      </c>
      <c r="D35" s="101">
        <v>2199.4192169862399</v>
      </c>
      <c r="E35" s="101">
        <v>2238.1490407305764</v>
      </c>
      <c r="F35" s="101">
        <v>2270.1069811932975</v>
      </c>
      <c r="G35" s="101">
        <v>2260.7986595108255</v>
      </c>
      <c r="H35" s="101">
        <v>2204.6287399747166</v>
      </c>
      <c r="I35" s="101">
        <v>2397.3201714818638</v>
      </c>
      <c r="J35" s="101">
        <v>2221.1806157152851</v>
      </c>
      <c r="K35" s="101">
        <v>2248.8422094686543</v>
      </c>
      <c r="L35" s="101">
        <v>2290.5077993594741</v>
      </c>
      <c r="M35" s="101">
        <v>2456.8509675791011</v>
      </c>
      <c r="N35" s="101">
        <v>2332.0710496639254</v>
      </c>
      <c r="O35" s="101">
        <v>2272.6793135439711</v>
      </c>
      <c r="P35" s="101">
        <v>2056.0392476195689</v>
      </c>
      <c r="Q35" s="101">
        <v>2122.8173049693869</v>
      </c>
      <c r="R35" s="101">
        <v>2128.29002930754</v>
      </c>
      <c r="S35" s="101">
        <v>2266.4836837174871</v>
      </c>
      <c r="T35" s="101">
        <v>2340.1540835643618</v>
      </c>
      <c r="U35" s="101">
        <v>2218.6362555195087</v>
      </c>
      <c r="V35" s="101">
        <v>2144.4000398800704</v>
      </c>
      <c r="W35" s="101">
        <v>2246.6813204054843</v>
      </c>
      <c r="X35" s="101">
        <v>2411.5218396070727</v>
      </c>
      <c r="Y35" s="101">
        <v>2080.2133731690665</v>
      </c>
      <c r="DA35" s="131" t="s">
        <v>2275</v>
      </c>
    </row>
    <row r="36" spans="1:105" ht="12" customHeight="1" x14ac:dyDescent="0.25">
      <c r="A36" s="107" t="s">
        <v>121</v>
      </c>
      <c r="B36" s="104">
        <v>1819.5563774205364</v>
      </c>
      <c r="C36" s="104">
        <v>1807.1701641148059</v>
      </c>
      <c r="D36" s="104">
        <v>1894.8643742756697</v>
      </c>
      <c r="E36" s="104">
        <v>1929.476353221773</v>
      </c>
      <c r="F36" s="104">
        <v>1980.038564008792</v>
      </c>
      <c r="G36" s="104">
        <v>1975.7711320244255</v>
      </c>
      <c r="H36" s="104">
        <v>1933.5344789547944</v>
      </c>
      <c r="I36" s="104">
        <v>2133.5350688775079</v>
      </c>
      <c r="J36" s="104">
        <v>1953.1824192766301</v>
      </c>
      <c r="K36" s="104">
        <v>1980.5215901164972</v>
      </c>
      <c r="L36" s="104">
        <v>2018.9237925699786</v>
      </c>
      <c r="M36" s="104">
        <v>2176.6079784660956</v>
      </c>
      <c r="N36" s="104">
        <v>2072.3585503633471</v>
      </c>
      <c r="O36" s="104">
        <v>2032.4293357602548</v>
      </c>
      <c r="P36" s="104">
        <v>1814.5035373194314</v>
      </c>
      <c r="Q36" s="104">
        <v>1871.7207597958243</v>
      </c>
      <c r="R36" s="104">
        <v>1882.4259648535956</v>
      </c>
      <c r="S36" s="104">
        <v>2032.6096274104357</v>
      </c>
      <c r="T36" s="104">
        <v>2110.9773833456125</v>
      </c>
      <c r="U36" s="104">
        <v>2016.404841117203</v>
      </c>
      <c r="V36" s="104">
        <v>1961.0590207606404</v>
      </c>
      <c r="W36" s="104">
        <v>2072.7410168756282</v>
      </c>
      <c r="X36" s="104">
        <v>2227.1514092153702</v>
      </c>
      <c r="Y36" s="104">
        <v>1912.4914558859061</v>
      </c>
      <c r="DA36" s="132" t="s">
        <v>2276</v>
      </c>
    </row>
    <row r="37" spans="1:105" ht="12" customHeight="1" x14ac:dyDescent="0.25">
      <c r="A37" s="108" t="s">
        <v>53</v>
      </c>
      <c r="B37" s="98">
        <v>920.9384177153255</v>
      </c>
      <c r="C37" s="98">
        <v>869.67705937578626</v>
      </c>
      <c r="D37" s="98">
        <v>932.99471304281144</v>
      </c>
      <c r="E37" s="98">
        <v>945.86671274290904</v>
      </c>
      <c r="F37" s="98">
        <v>1027.3871795926002</v>
      </c>
      <c r="G37" s="98">
        <v>1007.9036556298374</v>
      </c>
      <c r="H37" s="98">
        <v>975.77720225030339</v>
      </c>
      <c r="I37" s="98">
        <v>1185.5262407392436</v>
      </c>
      <c r="J37" s="98">
        <v>986.37942577740648</v>
      </c>
      <c r="K37" s="98">
        <v>1012.0003686164588</v>
      </c>
      <c r="L37" s="98">
        <v>1023.1592205647095</v>
      </c>
      <c r="M37" s="98">
        <v>1145.9046486343095</v>
      </c>
      <c r="N37" s="98">
        <v>1092.0624829953902</v>
      </c>
      <c r="O37" s="98">
        <v>1110.9836188079453</v>
      </c>
      <c r="P37" s="98">
        <v>882.15433290924693</v>
      </c>
      <c r="Q37" s="98">
        <v>904.43011718603736</v>
      </c>
      <c r="R37" s="98">
        <v>917.82439029838781</v>
      </c>
      <c r="S37" s="98">
        <v>1045.8692850126076</v>
      </c>
      <c r="T37" s="98">
        <v>996.31820379513704</v>
      </c>
      <c r="U37" s="98">
        <v>953.02662593169293</v>
      </c>
      <c r="V37" s="98">
        <v>848.47443281999142</v>
      </c>
      <c r="W37" s="98">
        <v>1000.8717080171419</v>
      </c>
      <c r="X37" s="98">
        <v>1014.4273496509292</v>
      </c>
      <c r="Y37" s="98">
        <v>775.75272303783856</v>
      </c>
      <c r="DA37" s="63" t="s">
        <v>2277</v>
      </c>
    </row>
    <row r="38" spans="1:105" ht="12" customHeight="1" x14ac:dyDescent="0.25">
      <c r="A38" s="108" t="s">
        <v>52</v>
      </c>
      <c r="B38" s="98">
        <v>898.61795970521098</v>
      </c>
      <c r="C38" s="98">
        <v>937.4931047390196</v>
      </c>
      <c r="D38" s="98">
        <v>961.86966123285833</v>
      </c>
      <c r="E38" s="98">
        <v>983.60964047886409</v>
      </c>
      <c r="F38" s="98">
        <v>952.65138441619183</v>
      </c>
      <c r="G38" s="98">
        <v>967.86747639458838</v>
      </c>
      <c r="H38" s="98">
        <v>957.75727670449089</v>
      </c>
      <c r="I38" s="98">
        <v>948.00882813826445</v>
      </c>
      <c r="J38" s="98">
        <v>966.80299349922336</v>
      </c>
      <c r="K38" s="98">
        <v>968.52122150003868</v>
      </c>
      <c r="L38" s="98">
        <v>995.76457200526897</v>
      </c>
      <c r="M38" s="98">
        <v>1030.7033298317865</v>
      </c>
      <c r="N38" s="98">
        <v>980.29606736795677</v>
      </c>
      <c r="O38" s="98">
        <v>921.44571695230979</v>
      </c>
      <c r="P38" s="98">
        <v>932.34920441018426</v>
      </c>
      <c r="Q38" s="98">
        <v>967.29064260978714</v>
      </c>
      <c r="R38" s="98">
        <v>964.60157455520743</v>
      </c>
      <c r="S38" s="98">
        <v>986.74034239782759</v>
      </c>
      <c r="T38" s="98">
        <v>1114.6591795504753</v>
      </c>
      <c r="U38" s="98">
        <v>1063.37821518551</v>
      </c>
      <c r="V38" s="98">
        <v>1112.584587940649</v>
      </c>
      <c r="W38" s="98">
        <v>1071.8693088584862</v>
      </c>
      <c r="X38" s="98">
        <v>1212.7240595644409</v>
      </c>
      <c r="Y38" s="98">
        <v>1136.7387328480677</v>
      </c>
      <c r="DA38" s="63" t="s">
        <v>2278</v>
      </c>
    </row>
    <row r="39" spans="1:105" ht="12" customHeight="1" x14ac:dyDescent="0.25">
      <c r="A39" s="121" t="s">
        <v>54</v>
      </c>
      <c r="B39" s="122">
        <v>812.30401871234392</v>
      </c>
      <c r="C39" s="122">
        <v>841.60832564803263</v>
      </c>
      <c r="D39" s="122">
        <v>861.81186167271551</v>
      </c>
      <c r="E39" s="122">
        <v>879.16439159325773</v>
      </c>
      <c r="F39" s="122">
        <v>903.61122258861872</v>
      </c>
      <c r="G39" s="122">
        <v>920.25894936307191</v>
      </c>
      <c r="H39" s="122">
        <v>899.14173203521023</v>
      </c>
      <c r="I39" s="122">
        <v>848.38674377785435</v>
      </c>
      <c r="J39" s="122">
        <v>808.98903475918485</v>
      </c>
      <c r="K39" s="122">
        <v>804.21522309734348</v>
      </c>
      <c r="L39" s="122">
        <v>823.04725234289833</v>
      </c>
      <c r="M39" s="122">
        <v>754.24200725618982</v>
      </c>
      <c r="N39" s="122">
        <v>762.7990757727157</v>
      </c>
      <c r="O39" s="122">
        <v>757.31935373141516</v>
      </c>
      <c r="P39" s="122">
        <v>722.26103292079131</v>
      </c>
      <c r="Q39" s="122">
        <v>690.09184025625939</v>
      </c>
      <c r="R39" s="122">
        <v>661.70392625596116</v>
      </c>
      <c r="S39" s="122">
        <v>703.98438142862369</v>
      </c>
      <c r="T39" s="122">
        <v>663.43323396910034</v>
      </c>
      <c r="U39" s="122">
        <v>656.35212868327176</v>
      </c>
      <c r="V39" s="122">
        <v>636.28226760392693</v>
      </c>
      <c r="W39" s="122">
        <v>663.45415540701174</v>
      </c>
      <c r="X39" s="122">
        <v>753.21390244535337</v>
      </c>
      <c r="Y39" s="122">
        <v>666.05069217737071</v>
      </c>
      <c r="DA39" s="130" t="s">
        <v>2279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812.30401871234392</v>
      </c>
      <c r="C41" s="33">
        <v>841.60832564803263</v>
      </c>
      <c r="D41" s="33">
        <v>861.81186167271551</v>
      </c>
      <c r="E41" s="33">
        <v>879.16439159325773</v>
      </c>
      <c r="F41" s="33">
        <v>903.61122258861872</v>
      </c>
      <c r="G41" s="33">
        <v>920.25894936307191</v>
      </c>
      <c r="H41" s="33">
        <v>899.14173203521023</v>
      </c>
      <c r="I41" s="33">
        <v>848.38674377785435</v>
      </c>
      <c r="J41" s="33">
        <v>808.98903475918485</v>
      </c>
      <c r="K41" s="33">
        <v>804.21522309734348</v>
      </c>
      <c r="L41" s="33">
        <v>823.04725234289833</v>
      </c>
      <c r="M41" s="33">
        <v>754.24200725618982</v>
      </c>
      <c r="N41" s="33">
        <v>762.7990757727157</v>
      </c>
      <c r="O41" s="33">
        <v>757.31935373141516</v>
      </c>
      <c r="P41" s="33">
        <v>722.26103292079131</v>
      </c>
      <c r="Q41" s="33">
        <v>690.09184025625939</v>
      </c>
      <c r="R41" s="33">
        <v>661.70392625596116</v>
      </c>
      <c r="S41" s="33">
        <v>703.98438142862369</v>
      </c>
      <c r="T41" s="33">
        <v>663.43323396910034</v>
      </c>
      <c r="U41" s="33">
        <v>656.35212868327176</v>
      </c>
      <c r="V41" s="33">
        <v>636.28226760392693</v>
      </c>
      <c r="W41" s="33">
        <v>663.45415540701174</v>
      </c>
      <c r="X41" s="33">
        <v>753.21390244535337</v>
      </c>
      <c r="Y41" s="33">
        <v>666.05069217737071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19439.313659073428</v>
      </c>
      <c r="C43" s="117">
        <f t="shared" si="14"/>
        <v>22310.901855371863</v>
      </c>
      <c r="D43" s="117">
        <f t="shared" si="14"/>
        <v>20329.711478588259</v>
      </c>
      <c r="E43" s="117">
        <f t="shared" si="14"/>
        <v>20235.41075752896</v>
      </c>
      <c r="F43" s="117">
        <f t="shared" si="14"/>
        <v>18897.821786357537</v>
      </c>
      <c r="G43" s="117">
        <f t="shared" si="14"/>
        <v>19225.905762170401</v>
      </c>
      <c r="H43" s="117">
        <f t="shared" si="14"/>
        <v>20773.082358160849</v>
      </c>
      <c r="I43" s="117">
        <f t="shared" si="14"/>
        <v>13579.767560018852</v>
      </c>
      <c r="J43" s="117">
        <f t="shared" si="14"/>
        <v>19420.905858548438</v>
      </c>
      <c r="K43" s="117">
        <f t="shared" si="14"/>
        <v>17593.675569625077</v>
      </c>
      <c r="L43" s="117">
        <f t="shared" si="14"/>
        <v>18207.59527843379</v>
      </c>
      <c r="M43" s="117">
        <f t="shared" si="14"/>
        <v>16103.852757310959</v>
      </c>
      <c r="N43" s="117">
        <f t="shared" si="14"/>
        <v>17005.763753384712</v>
      </c>
      <c r="O43" s="117">
        <f t="shared" si="14"/>
        <v>18142.499628763464</v>
      </c>
      <c r="P43" s="117">
        <f t="shared" si="14"/>
        <v>15820.46661046701</v>
      </c>
      <c r="Q43" s="117">
        <f t="shared" si="14"/>
        <v>15610.989881608359</v>
      </c>
      <c r="R43" s="117">
        <f t="shared" ref="R43:V43" si="15">R44+R47+R49+R58</f>
        <v>15820.228529205631</v>
      </c>
      <c r="S43" s="117">
        <f t="shared" si="15"/>
        <v>16339.602538108857</v>
      </c>
      <c r="T43" s="117">
        <f t="shared" si="15"/>
        <v>14587.126170304071</v>
      </c>
      <c r="U43" s="117">
        <f t="shared" si="15"/>
        <v>16984.964132308131</v>
      </c>
      <c r="V43" s="117">
        <f t="shared" si="15"/>
        <v>19328.928210644444</v>
      </c>
      <c r="W43" s="117">
        <f t="shared" ref="W43:Y43" si="16">W44+W47+W49+W58</f>
        <v>12276.413966355407</v>
      </c>
      <c r="X43" s="117">
        <f t="shared" si="16"/>
        <v>16962.739733569913</v>
      </c>
      <c r="Y43" s="117">
        <f t="shared" si="16"/>
        <v>15521.088848764834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16151.768525384658</v>
      </c>
      <c r="C44" s="122">
        <f t="shared" si="17"/>
        <v>18707.359838202443</v>
      </c>
      <c r="D44" s="122">
        <f t="shared" si="17"/>
        <v>16780.900932707082</v>
      </c>
      <c r="E44" s="122">
        <f t="shared" si="17"/>
        <v>16562.327007526339</v>
      </c>
      <c r="F44" s="122">
        <f t="shared" si="17"/>
        <v>15273.50990941559</v>
      </c>
      <c r="G44" s="122">
        <f t="shared" si="17"/>
        <v>15447.787357740708</v>
      </c>
      <c r="H44" s="122">
        <f t="shared" si="17"/>
        <v>16844.337025929522</v>
      </c>
      <c r="I44" s="122">
        <f t="shared" si="17"/>
        <v>10419.832238271836</v>
      </c>
      <c r="J44" s="122">
        <f t="shared" si="17"/>
        <v>15657.583261430915</v>
      </c>
      <c r="K44" s="122">
        <f t="shared" si="17"/>
        <v>13967.156042286428</v>
      </c>
      <c r="L44" s="122">
        <f t="shared" si="17"/>
        <v>14621.248797744547</v>
      </c>
      <c r="M44" s="122">
        <f t="shared" si="17"/>
        <v>12508.488793576638</v>
      </c>
      <c r="N44" s="122">
        <f t="shared" si="17"/>
        <v>13367.609224545055</v>
      </c>
      <c r="O44" s="122">
        <f t="shared" si="17"/>
        <v>15032.560488413405</v>
      </c>
      <c r="P44" s="122">
        <f t="shared" si="17"/>
        <v>12581.932643369331</v>
      </c>
      <c r="Q44" s="122">
        <f t="shared" si="17"/>
        <v>12523.798393804114</v>
      </c>
      <c r="R44" s="122">
        <f t="shared" ref="R44:V44" si="18">SUM(R45:R46)</f>
        <v>12790.582283511998</v>
      </c>
      <c r="S44" s="122">
        <f t="shared" si="18"/>
        <v>13030.918123806599</v>
      </c>
      <c r="T44" s="122">
        <f t="shared" si="18"/>
        <v>11498.853172337702</v>
      </c>
      <c r="U44" s="122">
        <f t="shared" si="18"/>
        <v>13561.408164167735</v>
      </c>
      <c r="V44" s="122">
        <f t="shared" si="18"/>
        <v>15566.296376461025</v>
      </c>
      <c r="W44" s="122">
        <f t="shared" ref="W44:Y44" si="19">SUM(W45:W46)</f>
        <v>9667.28730573551</v>
      </c>
      <c r="X44" s="122">
        <f t="shared" si="19"/>
        <v>13527.72142133054</v>
      </c>
      <c r="Y44" s="122">
        <f t="shared" si="19"/>
        <v>12410.033433102215</v>
      </c>
      <c r="DA44" s="130" t="s">
        <v>2283</v>
      </c>
    </row>
    <row r="45" spans="1:105" ht="12" customHeight="1" x14ac:dyDescent="0.25">
      <c r="A45" s="97" t="s">
        <v>211</v>
      </c>
      <c r="B45" s="98">
        <v>15951.458826373879</v>
      </c>
      <c r="C45" s="98">
        <v>18476.54634047662</v>
      </c>
      <c r="D45" s="98">
        <v>16576.008114559969</v>
      </c>
      <c r="E45" s="98">
        <v>16363.587844135833</v>
      </c>
      <c r="F45" s="98">
        <v>15090.436153875402</v>
      </c>
      <c r="G45" s="98">
        <v>15263.246970625736</v>
      </c>
      <c r="H45" s="98">
        <v>16645.661090203765</v>
      </c>
      <c r="I45" s="98">
        <v>10297.923854064175</v>
      </c>
      <c r="J45" s="98">
        <v>15473.879140483476</v>
      </c>
      <c r="K45" s="98">
        <v>13803.203069133349</v>
      </c>
      <c r="L45" s="98">
        <v>14449.324603893749</v>
      </c>
      <c r="M45" s="98">
        <v>12361.078165863397</v>
      </c>
      <c r="N45" s="98">
        <v>13207.1017311958</v>
      </c>
      <c r="O45" s="98">
        <v>14847.937966361505</v>
      </c>
      <c r="P45" s="98">
        <v>12426.613503430714</v>
      </c>
      <c r="Q45" s="98">
        <v>12368.363333469388</v>
      </c>
      <c r="R45" s="98">
        <v>12632.755889644015</v>
      </c>
      <c r="S45" s="98">
        <v>12869.540014453829</v>
      </c>
      <c r="T45" s="98">
        <v>11354.986376444305</v>
      </c>
      <c r="U45" s="98">
        <v>13391.533284051646</v>
      </c>
      <c r="V45" s="98">
        <v>15369.276776672143</v>
      </c>
      <c r="W45" s="98">
        <v>9544.6751629469218</v>
      </c>
      <c r="X45" s="98">
        <v>13351.580659251884</v>
      </c>
      <c r="Y45" s="98">
        <v>12246.161555522243</v>
      </c>
      <c r="DA45" s="63" t="s">
        <v>2284</v>
      </c>
    </row>
    <row r="46" spans="1:105" ht="12" customHeight="1" x14ac:dyDescent="0.25">
      <c r="A46" s="97" t="s">
        <v>53</v>
      </c>
      <c r="B46" s="98">
        <v>200.30969901077799</v>
      </c>
      <c r="C46" s="98">
        <v>230.81349772582507</v>
      </c>
      <c r="D46" s="98">
        <v>204.89281814711177</v>
      </c>
      <c r="E46" s="98">
        <v>198.7391633905074</v>
      </c>
      <c r="F46" s="98">
        <v>183.07375554018785</v>
      </c>
      <c r="G46" s="98">
        <v>184.54038711497287</v>
      </c>
      <c r="H46" s="98">
        <v>198.67593572575731</v>
      </c>
      <c r="I46" s="98">
        <v>121.90838420766241</v>
      </c>
      <c r="J46" s="98">
        <v>183.70412094743833</v>
      </c>
      <c r="K46" s="98">
        <v>163.95297315307835</v>
      </c>
      <c r="L46" s="98">
        <v>171.92419385079802</v>
      </c>
      <c r="M46" s="98">
        <v>147.41062771324135</v>
      </c>
      <c r="N46" s="98">
        <v>160.50749334925442</v>
      </c>
      <c r="O46" s="98">
        <v>184.62252205189836</v>
      </c>
      <c r="P46" s="98">
        <v>155.31913993861832</v>
      </c>
      <c r="Q46" s="98">
        <v>155.43506033472639</v>
      </c>
      <c r="R46" s="98">
        <v>157.82639386798206</v>
      </c>
      <c r="S46" s="98">
        <v>161.37810935277111</v>
      </c>
      <c r="T46" s="98">
        <v>143.86679589339747</v>
      </c>
      <c r="U46" s="98">
        <v>169.87488011608912</v>
      </c>
      <c r="V46" s="98">
        <v>197.01959978888175</v>
      </c>
      <c r="W46" s="98">
        <v>122.61214278858881</v>
      </c>
      <c r="X46" s="98">
        <v>176.14076207865605</v>
      </c>
      <c r="Y46" s="98">
        <v>163.87187757997191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14.158814333243246</v>
      </c>
      <c r="C47" s="122">
        <f t="shared" si="20"/>
        <v>14.198620321616024</v>
      </c>
      <c r="D47" s="122">
        <f t="shared" si="20"/>
        <v>14.442259818610534</v>
      </c>
      <c r="E47" s="122">
        <f t="shared" si="20"/>
        <v>26.718633524641639</v>
      </c>
      <c r="F47" s="122">
        <f t="shared" si="20"/>
        <v>14.131310803880671</v>
      </c>
      <c r="G47" s="122">
        <f t="shared" si="20"/>
        <v>14.780988961322663</v>
      </c>
      <c r="H47" s="122">
        <f t="shared" si="20"/>
        <v>22.270862985998015</v>
      </c>
      <c r="I47" s="122">
        <f t="shared" si="20"/>
        <v>17.465554912479696</v>
      </c>
      <c r="J47" s="122">
        <f t="shared" si="20"/>
        <v>19.219608878259667</v>
      </c>
      <c r="K47" s="122">
        <f t="shared" si="20"/>
        <v>19.70768967399739</v>
      </c>
      <c r="L47" s="122">
        <f t="shared" si="20"/>
        <v>23.225101525824989</v>
      </c>
      <c r="M47" s="122">
        <f t="shared" si="20"/>
        <v>25.231817520468965</v>
      </c>
      <c r="N47" s="122">
        <f t="shared" si="20"/>
        <v>25.713200257218524</v>
      </c>
      <c r="O47" s="122">
        <f t="shared" si="20"/>
        <v>26.094019378651165</v>
      </c>
      <c r="P47" s="122">
        <f t="shared" si="20"/>
        <v>26.668504849805199</v>
      </c>
      <c r="Q47" s="122">
        <f t="shared" si="20"/>
        <v>27.127789531545393</v>
      </c>
      <c r="R47" s="122">
        <f t="shared" si="20"/>
        <v>29.421383433085541</v>
      </c>
      <c r="S47" s="122">
        <f t="shared" si="20"/>
        <v>30.003039986957283</v>
      </c>
      <c r="T47" s="122">
        <f t="shared" si="20"/>
        <v>26.667406715849022</v>
      </c>
      <c r="U47" s="122">
        <f t="shared" si="20"/>
        <v>25.089268269098017</v>
      </c>
      <c r="V47" s="122">
        <f t="shared" si="20"/>
        <v>23.875270925416963</v>
      </c>
      <c r="W47" s="122">
        <f t="shared" si="20"/>
        <v>24.444311536550526</v>
      </c>
      <c r="X47" s="122">
        <f t="shared" si="20"/>
        <v>21.046834511009788</v>
      </c>
      <c r="Y47" s="122">
        <f t="shared" si="20"/>
        <v>19.609216131579714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14.158814333243246</v>
      </c>
      <c r="C48" s="98">
        <f>IF(RES_hhdet_fec!C48=0,0,RES_hhdet_fec!C48*1000*11630/RES_hhdet_num!C43)</f>
        <v>14.198620321616024</v>
      </c>
      <c r="D48" s="98">
        <f>IF(RES_hhdet_fec!D48=0,0,RES_hhdet_fec!D48*1000*11630/RES_hhdet_num!D43)</f>
        <v>14.442259818610534</v>
      </c>
      <c r="E48" s="98">
        <f>IF(RES_hhdet_fec!E48=0,0,RES_hhdet_fec!E48*1000*11630/RES_hhdet_num!E43)</f>
        <v>26.718633524641639</v>
      </c>
      <c r="F48" s="98">
        <f>IF(RES_hhdet_fec!F48=0,0,RES_hhdet_fec!F48*1000*11630/RES_hhdet_num!F43)</f>
        <v>14.131310803880671</v>
      </c>
      <c r="G48" s="98">
        <f>IF(RES_hhdet_fec!G48=0,0,RES_hhdet_fec!G48*1000*11630/RES_hhdet_num!G43)</f>
        <v>14.780988961322663</v>
      </c>
      <c r="H48" s="98">
        <f>IF(RES_hhdet_fec!H48=0,0,RES_hhdet_fec!H48*1000*11630/RES_hhdet_num!H43)</f>
        <v>22.270862985998015</v>
      </c>
      <c r="I48" s="98">
        <f>IF(RES_hhdet_fec!I48=0,0,RES_hhdet_fec!I48*1000*11630/RES_hhdet_num!I43)</f>
        <v>17.465554912479696</v>
      </c>
      <c r="J48" s="98">
        <f>IF(RES_hhdet_fec!J48=0,0,RES_hhdet_fec!J48*1000*11630/RES_hhdet_num!J43)</f>
        <v>19.219608878259667</v>
      </c>
      <c r="K48" s="98">
        <f>IF(RES_hhdet_fec!K48=0,0,RES_hhdet_fec!K48*1000*11630/RES_hhdet_num!K43)</f>
        <v>19.70768967399739</v>
      </c>
      <c r="L48" s="98">
        <f>IF(RES_hhdet_fec!L48=0,0,RES_hhdet_fec!L48*1000*11630/RES_hhdet_num!L43)</f>
        <v>23.225101525824989</v>
      </c>
      <c r="M48" s="98">
        <f>IF(RES_hhdet_fec!M48=0,0,RES_hhdet_fec!M48*1000*11630/RES_hhdet_num!M43)</f>
        <v>25.231817520468965</v>
      </c>
      <c r="N48" s="98">
        <f>IF(RES_hhdet_fec!N48=0,0,RES_hhdet_fec!N48*1000*11630/RES_hhdet_num!N43)</f>
        <v>25.713200257218524</v>
      </c>
      <c r="O48" s="98">
        <f>IF(RES_hhdet_fec!O48=0,0,RES_hhdet_fec!O48*1000*11630/RES_hhdet_num!O43)</f>
        <v>26.094019378651165</v>
      </c>
      <c r="P48" s="98">
        <f>IF(RES_hhdet_fec!P48=0,0,RES_hhdet_fec!P48*1000*11630/RES_hhdet_num!P43)</f>
        <v>26.668504849805199</v>
      </c>
      <c r="Q48" s="98">
        <f>IF(RES_hhdet_fec!Q48=0,0,RES_hhdet_fec!Q48*1000*11630/RES_hhdet_num!Q43)</f>
        <v>27.127789531545393</v>
      </c>
      <c r="R48" s="98">
        <f>IF(RES_hhdet_fec!R48=0,0,RES_hhdet_fec!R48*1000*11630/RES_hhdet_num!R43)</f>
        <v>29.421383433085541</v>
      </c>
      <c r="S48" s="98">
        <f>IF(RES_hhdet_fec!S48=0,0,RES_hhdet_fec!S48*1000*11630/RES_hhdet_num!S43)</f>
        <v>30.003039986957283</v>
      </c>
      <c r="T48" s="98">
        <f>IF(RES_hhdet_fec!T48=0,0,RES_hhdet_fec!T48*1000*11630/RES_hhdet_num!T43)</f>
        <v>26.667406715849022</v>
      </c>
      <c r="U48" s="98">
        <f>IF(RES_hhdet_fec!U48=0,0,RES_hhdet_fec!U48*1000*11630/RES_hhdet_num!U43)</f>
        <v>25.089268269098017</v>
      </c>
      <c r="V48" s="98">
        <f>IF(RES_hhdet_fec!V48=0,0,RES_hhdet_fec!V48*1000*11630/RES_hhdet_num!V43)</f>
        <v>23.875270925416963</v>
      </c>
      <c r="W48" s="98">
        <f>IF(RES_hhdet_fec!W48=0,0,RES_hhdet_fec!W48*1000*11630/RES_hhdet_num!W43)</f>
        <v>24.444311536550526</v>
      </c>
      <c r="X48" s="98">
        <f>IF(RES_hhdet_fec!X48=0,0,RES_hhdet_fec!X48*1000*11630/RES_hhdet_num!X43)</f>
        <v>21.046834511009788</v>
      </c>
      <c r="Y48" s="98">
        <f>IF(RES_hhdet_fec!Y48=0,0,RES_hhdet_fec!Y48*1000*11630/RES_hhdet_num!Y43)</f>
        <v>19.609216131579714</v>
      </c>
      <c r="DA48" s="63" t="s">
        <v>2287</v>
      </c>
    </row>
    <row r="49" spans="1:105" ht="12" customHeight="1" x14ac:dyDescent="0.25">
      <c r="A49" s="121" t="s">
        <v>55</v>
      </c>
      <c r="B49" s="122">
        <v>2461.0823006431847</v>
      </c>
      <c r="C49" s="122">
        <v>2747.6097382234411</v>
      </c>
      <c r="D49" s="122">
        <v>2672.1612600375038</v>
      </c>
      <c r="E49" s="122">
        <v>2766.6237290868362</v>
      </c>
      <c r="F49" s="122">
        <v>2705.7904004865845</v>
      </c>
      <c r="G49" s="122">
        <v>2842.3309016245307</v>
      </c>
      <c r="H49" s="122">
        <v>3007.0172326236711</v>
      </c>
      <c r="I49" s="122">
        <v>2293.9115111824849</v>
      </c>
      <c r="J49" s="122">
        <v>2934.9137299479266</v>
      </c>
      <c r="K49" s="122">
        <v>2802.3135920865057</v>
      </c>
      <c r="L49" s="122">
        <v>2739.6497300932256</v>
      </c>
      <c r="M49" s="122">
        <v>2815.5799956970363</v>
      </c>
      <c r="N49" s="122">
        <v>2849.6926849698557</v>
      </c>
      <c r="O49" s="122">
        <v>2327.0230082936887</v>
      </c>
      <c r="P49" s="122">
        <v>2490.2032249505291</v>
      </c>
      <c r="Q49" s="122">
        <v>2369.93177635755</v>
      </c>
      <c r="R49" s="122">
        <v>2337.0101237594117</v>
      </c>
      <c r="S49" s="122">
        <v>2572.0774075395257</v>
      </c>
      <c r="T49" s="122">
        <v>2394.6274935065248</v>
      </c>
      <c r="U49" s="122">
        <v>2739.3604391687227</v>
      </c>
      <c r="V49" s="122">
        <v>3100.7390502149101</v>
      </c>
      <c r="W49" s="122">
        <v>1921.4513482359791</v>
      </c>
      <c r="X49" s="122">
        <v>2662.6205074619274</v>
      </c>
      <c r="Y49" s="122">
        <v>2429.7070304302497</v>
      </c>
      <c r="DA49" s="130" t="s">
        <v>2288</v>
      </c>
    </row>
    <row r="50" spans="1:105" ht="12" customHeight="1" x14ac:dyDescent="0.25">
      <c r="A50" s="97" t="s">
        <v>138</v>
      </c>
      <c r="B50" s="98">
        <v>2508.105736992698</v>
      </c>
      <c r="C50" s="98">
        <v>2831.9589130269915</v>
      </c>
      <c r="D50" s="98">
        <v>2737.8873841019804</v>
      </c>
      <c r="E50" s="98">
        <v>2842.807612307111</v>
      </c>
      <c r="F50" s="98">
        <v>2771.0325812129972</v>
      </c>
      <c r="G50" s="98">
        <v>2927.9596458228643</v>
      </c>
      <c r="H50" s="98">
        <v>3122.8881919226005</v>
      </c>
      <c r="I50" s="98">
        <v>2297.9357308725707</v>
      </c>
      <c r="J50" s="98">
        <v>3043.5407918914211</v>
      </c>
      <c r="K50" s="98">
        <v>2893.3716329765607</v>
      </c>
      <c r="L50" s="98">
        <v>2816.5950126431203</v>
      </c>
      <c r="M50" s="98">
        <v>2898.6739928239413</v>
      </c>
      <c r="N50" s="98">
        <v>2991.4992720909531</v>
      </c>
      <c r="O50" s="98">
        <v>2406.5340498516484</v>
      </c>
      <c r="P50" s="98">
        <v>2732.5544659112388</v>
      </c>
      <c r="Q50" s="98">
        <v>2555.3398872332432</v>
      </c>
      <c r="R50" s="98">
        <v>2486.9488548811973</v>
      </c>
      <c r="S50" s="98">
        <v>2720.2697177609621</v>
      </c>
      <c r="T50" s="98">
        <v>2448.2291577921833</v>
      </c>
      <c r="U50" s="98">
        <v>2853.0239307162224</v>
      </c>
      <c r="V50" s="98">
        <v>3292.568512360489</v>
      </c>
      <c r="W50" s="98">
        <v>1907.0986747771649</v>
      </c>
      <c r="X50" s="98">
        <v>2710.5153090990584</v>
      </c>
      <c r="Y50" s="98">
        <v>2477.3773985362877</v>
      </c>
      <c r="DA50" s="63" t="s">
        <v>2289</v>
      </c>
    </row>
    <row r="51" spans="1:105" ht="12" customHeight="1" x14ac:dyDescent="0.25">
      <c r="A51" s="97" t="s">
        <v>137</v>
      </c>
      <c r="B51" s="98">
        <v>1949.1160552097965</v>
      </c>
      <c r="C51" s="98">
        <v>2167.9093430008288</v>
      </c>
      <c r="D51" s="98">
        <v>2108.6088134152315</v>
      </c>
      <c r="E51" s="98">
        <v>2183.7287831869107</v>
      </c>
      <c r="F51" s="98">
        <v>2163.2758006241029</v>
      </c>
      <c r="G51" s="98">
        <v>2277.4817634704186</v>
      </c>
      <c r="H51" s="98">
        <v>2425.6690184236691</v>
      </c>
      <c r="I51" s="98">
        <v>1831.7976522467609</v>
      </c>
      <c r="J51" s="98">
        <v>2379.3426681302885</v>
      </c>
      <c r="K51" s="98">
        <v>2277.1136910185478</v>
      </c>
      <c r="L51" s="98">
        <v>2230.6390830531104</v>
      </c>
      <c r="M51" s="98">
        <v>2329.801193125345</v>
      </c>
      <c r="N51" s="98">
        <v>2423.8667984620442</v>
      </c>
      <c r="O51" s="98">
        <v>1986.4549990914477</v>
      </c>
      <c r="P51" s="98">
        <v>2168.3245833865831</v>
      </c>
      <c r="Q51" s="98">
        <v>2031.7376776704946</v>
      </c>
      <c r="R51" s="98">
        <v>1990.070455255795</v>
      </c>
      <c r="S51" s="98">
        <v>2223.8310757149179</v>
      </c>
      <c r="T51" s="98">
        <v>2007.4901146969742</v>
      </c>
      <c r="U51" s="98">
        <v>2351.2837185908429</v>
      </c>
      <c r="V51" s="98">
        <v>2701.6163019283135</v>
      </c>
      <c r="W51" s="98">
        <v>1612.5072555838515</v>
      </c>
      <c r="X51" s="98">
        <v>2318.7050660647596</v>
      </c>
      <c r="Y51" s="98">
        <v>2138.940495105986</v>
      </c>
      <c r="DA51" s="63" t="s">
        <v>2290</v>
      </c>
    </row>
    <row r="52" spans="1:105" ht="12" customHeight="1" x14ac:dyDescent="0.25">
      <c r="A52" s="100" t="s">
        <v>211</v>
      </c>
      <c r="B52" s="101">
        <v>1094.6644813545752</v>
      </c>
      <c r="C52" s="101">
        <v>1164.5221592466355</v>
      </c>
      <c r="D52" s="101">
        <v>1155.9950329159335</v>
      </c>
      <c r="E52" s="101">
        <v>1191.5171287684846</v>
      </c>
      <c r="F52" s="101">
        <v>1241.9656294104061</v>
      </c>
      <c r="G52" s="101">
        <v>1288.3137460663729</v>
      </c>
      <c r="H52" s="101">
        <v>1360.2829634318894</v>
      </c>
      <c r="I52" s="101">
        <v>1114.3908493171248</v>
      </c>
      <c r="J52" s="101">
        <v>1332.5518278236927</v>
      </c>
      <c r="K52" s="101">
        <v>1284.9286332227848</v>
      </c>
      <c r="L52" s="101">
        <v>1249.5749626353127</v>
      </c>
      <c r="M52" s="101">
        <v>1342.6856636101163</v>
      </c>
      <c r="N52" s="101">
        <v>1397.9898395605326</v>
      </c>
      <c r="O52" s="101">
        <v>1181.0053657019091</v>
      </c>
      <c r="P52" s="101">
        <v>1160.0871872475443</v>
      </c>
      <c r="Q52" s="101">
        <v>1073.1996701738492</v>
      </c>
      <c r="R52" s="101">
        <v>1056.9206539653392</v>
      </c>
      <c r="S52" s="101">
        <v>1232.5548705776071</v>
      </c>
      <c r="T52" s="101">
        <v>1019.301143462436</v>
      </c>
      <c r="U52" s="101">
        <v>1191.3110490882425</v>
      </c>
      <c r="V52" s="101">
        <v>1279.5527306074814</v>
      </c>
      <c r="W52" s="101">
        <v>839.12016680812462</v>
      </c>
      <c r="X52" s="101">
        <v>1139.5515424807083</v>
      </c>
      <c r="Y52" s="101">
        <v>934.05995117756879</v>
      </c>
      <c r="DA52" s="131" t="s">
        <v>2291</v>
      </c>
    </row>
    <row r="53" spans="1:105" ht="12" customHeight="1" x14ac:dyDescent="0.25">
      <c r="A53" s="103" t="s">
        <v>52</v>
      </c>
      <c r="B53" s="104">
        <v>854.45157385522089</v>
      </c>
      <c r="C53" s="104">
        <v>1003.387183754193</v>
      </c>
      <c r="D53" s="104">
        <v>952.61378049929795</v>
      </c>
      <c r="E53" s="104">
        <v>992.21165441842629</v>
      </c>
      <c r="F53" s="104">
        <v>921.31017121369712</v>
      </c>
      <c r="G53" s="104">
        <v>989.16801740404526</v>
      </c>
      <c r="H53" s="104">
        <v>1065.3860549917802</v>
      </c>
      <c r="I53" s="104">
        <v>717.40680292963623</v>
      </c>
      <c r="J53" s="104">
        <v>1046.7908403065956</v>
      </c>
      <c r="K53" s="104">
        <v>992.18505779576299</v>
      </c>
      <c r="L53" s="104">
        <v>981.06412041779799</v>
      </c>
      <c r="M53" s="104">
        <v>987.1155295152289</v>
      </c>
      <c r="N53" s="104">
        <v>1025.8769589015117</v>
      </c>
      <c r="O53" s="104">
        <v>805.44963338953869</v>
      </c>
      <c r="P53" s="104">
        <v>1008.2373961390385</v>
      </c>
      <c r="Q53" s="104">
        <v>958.53800749664583</v>
      </c>
      <c r="R53" s="104">
        <v>933.14980129045568</v>
      </c>
      <c r="S53" s="104">
        <v>991.27620513731074</v>
      </c>
      <c r="T53" s="104">
        <v>988.18897123453792</v>
      </c>
      <c r="U53" s="104">
        <v>1159.9726695026004</v>
      </c>
      <c r="V53" s="104">
        <v>1422.0635713208317</v>
      </c>
      <c r="W53" s="104">
        <v>773.38708877572708</v>
      </c>
      <c r="X53" s="104">
        <v>1179.1535235840515</v>
      </c>
      <c r="Y53" s="104">
        <v>1204.8805439284165</v>
      </c>
      <c r="DA53" s="132" t="s">
        <v>2292</v>
      </c>
    </row>
    <row r="54" spans="1:105" ht="12" customHeight="1" x14ac:dyDescent="0.25">
      <c r="A54" s="106" t="s">
        <v>122</v>
      </c>
      <c r="B54" s="101">
        <v>2108.4083134559669</v>
      </c>
      <c r="C54" s="101">
        <v>2107.3719688868446</v>
      </c>
      <c r="D54" s="101">
        <v>2200.8610945495857</v>
      </c>
      <c r="E54" s="101">
        <v>2240.0729246238616</v>
      </c>
      <c r="F54" s="101">
        <v>2272.5815494466287</v>
      </c>
      <c r="G54" s="101">
        <v>2262.5167534858001</v>
      </c>
      <c r="H54" s="101">
        <v>2203.2930101902093</v>
      </c>
      <c r="I54" s="101">
        <v>2394.4131974469369</v>
      </c>
      <c r="J54" s="101">
        <v>2218.3815152901025</v>
      </c>
      <c r="K54" s="101">
        <v>2245.4399473116641</v>
      </c>
      <c r="L54" s="101">
        <v>2288.1820043944372</v>
      </c>
      <c r="M54" s="101">
        <v>2451.0169646027362</v>
      </c>
      <c r="N54" s="101">
        <v>2317.5867017169689</v>
      </c>
      <c r="O54" s="101">
        <v>2249.8965204609271</v>
      </c>
      <c r="P54" s="101">
        <v>2031.2695131094683</v>
      </c>
      <c r="Q54" s="101">
        <v>2099.5284679409947</v>
      </c>
      <c r="R54" s="101">
        <v>2117.2542008537202</v>
      </c>
      <c r="S54" s="101">
        <v>2283.9065190228866</v>
      </c>
      <c r="T54" s="101">
        <v>2404.2878648030614</v>
      </c>
      <c r="U54" s="101">
        <v>2306.2445393504522</v>
      </c>
      <c r="V54" s="101">
        <v>2163.3430135834692</v>
      </c>
      <c r="W54" s="101">
        <v>2219.6380460154332</v>
      </c>
      <c r="X54" s="101">
        <v>2366.4396232413646</v>
      </c>
      <c r="Y54" s="101">
        <v>2047.1257740316798</v>
      </c>
      <c r="DA54" s="131" t="s">
        <v>2293</v>
      </c>
    </row>
    <row r="55" spans="1:105" ht="12" customHeight="1" x14ac:dyDescent="0.25">
      <c r="A55" s="107" t="s">
        <v>121</v>
      </c>
      <c r="B55" s="104">
        <v>1819.5563774205359</v>
      </c>
      <c r="C55" s="104">
        <v>1806.9368208754795</v>
      </c>
      <c r="D55" s="104">
        <v>1895.3761168919741</v>
      </c>
      <c r="E55" s="104">
        <v>1929.5347619755653</v>
      </c>
      <c r="F55" s="104">
        <v>1979.7488833129889</v>
      </c>
      <c r="G55" s="104">
        <v>1974.6390336100496</v>
      </c>
      <c r="H55" s="104">
        <v>1930.8723997458214</v>
      </c>
      <c r="I55" s="104">
        <v>2130.699019284466</v>
      </c>
      <c r="J55" s="104">
        <v>1950.352054235683</v>
      </c>
      <c r="K55" s="104">
        <v>1977.1398783177285</v>
      </c>
      <c r="L55" s="104">
        <v>2015.5623768943742</v>
      </c>
      <c r="M55" s="104">
        <v>2169.2430410968536</v>
      </c>
      <c r="N55" s="104">
        <v>2062.1650753630156</v>
      </c>
      <c r="O55" s="104">
        <v>2016.5563520318999</v>
      </c>
      <c r="P55" s="104">
        <v>1794.7328390226644</v>
      </c>
      <c r="Q55" s="104">
        <v>1855.3413362467427</v>
      </c>
      <c r="R55" s="104">
        <v>1876.0948451116938</v>
      </c>
      <c r="S55" s="104">
        <v>2036.9357019340639</v>
      </c>
      <c r="T55" s="104">
        <v>2126.2041012782965</v>
      </c>
      <c r="U55" s="104">
        <v>2043.5588615026986</v>
      </c>
      <c r="V55" s="104">
        <v>1971.2938182546145</v>
      </c>
      <c r="W55" s="104">
        <v>2068.2120381744503</v>
      </c>
      <c r="X55" s="104">
        <v>2200.8338866716372</v>
      </c>
      <c r="Y55" s="104">
        <v>1888.3412350707893</v>
      </c>
      <c r="DA55" s="132" t="s">
        <v>2294</v>
      </c>
    </row>
    <row r="56" spans="1:105" ht="12" customHeight="1" x14ac:dyDescent="0.25">
      <c r="A56" s="108" t="s">
        <v>53</v>
      </c>
      <c r="B56" s="98">
        <v>920.9384177153255</v>
      </c>
      <c r="C56" s="98">
        <v>869.5377224215249</v>
      </c>
      <c r="D56" s="98">
        <v>933.71327180003732</v>
      </c>
      <c r="E56" s="98">
        <v>946.40392716561416</v>
      </c>
      <c r="F56" s="98">
        <v>1027.7073012626124</v>
      </c>
      <c r="G56" s="98">
        <v>1007.6843426359197</v>
      </c>
      <c r="H56" s="98">
        <v>974.57563948150937</v>
      </c>
      <c r="I56" s="98">
        <v>1184.147064143702</v>
      </c>
      <c r="J56" s="98">
        <v>985.13963290812796</v>
      </c>
      <c r="K56" s="98">
        <v>1010.4693968068723</v>
      </c>
      <c r="L56" s="98">
        <v>1021.752161396504</v>
      </c>
      <c r="M56" s="98">
        <v>1141.5110865941433</v>
      </c>
      <c r="N56" s="98">
        <v>1085.235293686098</v>
      </c>
      <c r="O56" s="98">
        <v>1098.7496516790216</v>
      </c>
      <c r="P56" s="98">
        <v>868.96218608162758</v>
      </c>
      <c r="Q56" s="98">
        <v>894.6823283535889</v>
      </c>
      <c r="R56" s="98">
        <v>916.7805571165444</v>
      </c>
      <c r="S56" s="98">
        <v>1054.4502938461633</v>
      </c>
      <c r="T56" s="98">
        <v>1014.6528082727302</v>
      </c>
      <c r="U56" s="98">
        <v>981.37731726928939</v>
      </c>
      <c r="V56" s="98">
        <v>861.69196694326206</v>
      </c>
      <c r="W56" s="98">
        <v>1001.8811909974042</v>
      </c>
      <c r="X56" s="98">
        <v>996.87318444085179</v>
      </c>
      <c r="Y56" s="98">
        <v>760.37254676354564</v>
      </c>
      <c r="DA56" s="63" t="s">
        <v>2295</v>
      </c>
    </row>
    <row r="57" spans="1:105" ht="12" customHeight="1" x14ac:dyDescent="0.25">
      <c r="A57" s="108" t="s">
        <v>52</v>
      </c>
      <c r="B57" s="98">
        <v>898.61795970521064</v>
      </c>
      <c r="C57" s="98">
        <v>937.39909845395482</v>
      </c>
      <c r="D57" s="98">
        <v>961.66284509193679</v>
      </c>
      <c r="E57" s="98">
        <v>983.13083480995124</v>
      </c>
      <c r="F57" s="98">
        <v>952.04158205037663</v>
      </c>
      <c r="G57" s="98">
        <v>966.95469097413024</v>
      </c>
      <c r="H57" s="98">
        <v>956.29676026431218</v>
      </c>
      <c r="I57" s="98">
        <v>946.55195514076422</v>
      </c>
      <c r="J57" s="98">
        <v>965.21242132755469</v>
      </c>
      <c r="K57" s="98">
        <v>966.67048151085623</v>
      </c>
      <c r="L57" s="98">
        <v>993.81021549787033</v>
      </c>
      <c r="M57" s="98">
        <v>1027.7319545027106</v>
      </c>
      <c r="N57" s="98">
        <v>976.92978167691763</v>
      </c>
      <c r="O57" s="98">
        <v>917.80670035287824</v>
      </c>
      <c r="P57" s="98">
        <v>925.77065294103693</v>
      </c>
      <c r="Q57" s="98">
        <v>960.6590078931539</v>
      </c>
      <c r="R57" s="98">
        <v>959.31428799514936</v>
      </c>
      <c r="S57" s="98">
        <v>982.48540808790062</v>
      </c>
      <c r="T57" s="98">
        <v>1111.5512930055659</v>
      </c>
      <c r="U57" s="98">
        <v>1062.1815442334096</v>
      </c>
      <c r="V57" s="98">
        <v>1109.6018513113527</v>
      </c>
      <c r="W57" s="98">
        <v>1066.3308471770461</v>
      </c>
      <c r="X57" s="98">
        <v>1203.9607022307855</v>
      </c>
      <c r="Y57" s="98">
        <v>1127.9686883072436</v>
      </c>
      <c r="DA57" s="63" t="s">
        <v>2296</v>
      </c>
    </row>
    <row r="58" spans="1:105" ht="12" customHeight="1" x14ac:dyDescent="0.25">
      <c r="A58" s="121" t="s">
        <v>54</v>
      </c>
      <c r="B58" s="122">
        <v>812.30401871234392</v>
      </c>
      <c r="C58" s="122">
        <v>841.73365862436447</v>
      </c>
      <c r="D58" s="122">
        <v>862.20702602506196</v>
      </c>
      <c r="E58" s="122">
        <v>879.74138739114403</v>
      </c>
      <c r="F58" s="122">
        <v>904.39016565148131</v>
      </c>
      <c r="G58" s="122">
        <v>921.00651384383957</v>
      </c>
      <c r="H58" s="122">
        <v>899.45723662165551</v>
      </c>
      <c r="I58" s="122">
        <v>848.55825565205146</v>
      </c>
      <c r="J58" s="122">
        <v>809.18925829133696</v>
      </c>
      <c r="K58" s="122">
        <v>804.49824557814577</v>
      </c>
      <c r="L58" s="122">
        <v>823.47164907019555</v>
      </c>
      <c r="M58" s="122">
        <v>754.55215051681512</v>
      </c>
      <c r="N58" s="122">
        <v>762.74864361258301</v>
      </c>
      <c r="O58" s="122">
        <v>756.82211267772152</v>
      </c>
      <c r="P58" s="122">
        <v>721.6622372973427</v>
      </c>
      <c r="Q58" s="122">
        <v>690.13192191514861</v>
      </c>
      <c r="R58" s="122">
        <v>663.21473850113637</v>
      </c>
      <c r="S58" s="122">
        <v>706.60396677577467</v>
      </c>
      <c r="T58" s="122">
        <v>666.97809774399525</v>
      </c>
      <c r="U58" s="122">
        <v>659.10626070257661</v>
      </c>
      <c r="V58" s="122">
        <v>638.01751304309369</v>
      </c>
      <c r="W58" s="122">
        <v>663.2310008473662</v>
      </c>
      <c r="X58" s="122">
        <v>751.35097026643871</v>
      </c>
      <c r="Y58" s="122">
        <v>661.73916910079049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812.30401871234392</v>
      </c>
      <c r="C60" s="33">
        <v>841.73365862436447</v>
      </c>
      <c r="D60" s="33">
        <v>862.20702602506196</v>
      </c>
      <c r="E60" s="33">
        <v>879.74138739114403</v>
      </c>
      <c r="F60" s="33">
        <v>904.39016565148131</v>
      </c>
      <c r="G60" s="33">
        <v>921.00651384383957</v>
      </c>
      <c r="H60" s="33">
        <v>899.45723662165551</v>
      </c>
      <c r="I60" s="33">
        <v>848.55825565205146</v>
      </c>
      <c r="J60" s="33">
        <v>809.18925829133696</v>
      </c>
      <c r="K60" s="33">
        <v>804.49824557814577</v>
      </c>
      <c r="L60" s="33">
        <v>823.47164907019555</v>
      </c>
      <c r="M60" s="33">
        <v>754.55215051681512</v>
      </c>
      <c r="N60" s="33">
        <v>762.74864361258301</v>
      </c>
      <c r="O60" s="33">
        <v>756.82211267772152</v>
      </c>
      <c r="P60" s="33">
        <v>721.6622372973427</v>
      </c>
      <c r="Q60" s="33">
        <v>690.13192191514861</v>
      </c>
      <c r="R60" s="33">
        <v>663.21473850113637</v>
      </c>
      <c r="S60" s="33">
        <v>706.60396677577467</v>
      </c>
      <c r="T60" s="33">
        <v>666.97809774399525</v>
      </c>
      <c r="U60" s="33">
        <v>659.10626070257661</v>
      </c>
      <c r="V60" s="33">
        <v>638.01751304309369</v>
      </c>
      <c r="W60" s="33">
        <v>663.2310008473662</v>
      </c>
      <c r="X60" s="33">
        <v>751.35097026643871</v>
      </c>
      <c r="Y60" s="33">
        <v>661.73916910079049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18619.56347843292</v>
      </c>
      <c r="C62" s="117">
        <f t="shared" si="21"/>
        <v>19257.863565815787</v>
      </c>
      <c r="D62" s="117">
        <f t="shared" si="21"/>
        <v>18855.635827797625</v>
      </c>
      <c r="E62" s="117">
        <f t="shared" si="21"/>
        <v>18591.605767242454</v>
      </c>
      <c r="F62" s="117">
        <f t="shared" si="21"/>
        <v>17998.431716148185</v>
      </c>
      <c r="G62" s="117">
        <f t="shared" si="21"/>
        <v>17448.548693402117</v>
      </c>
      <c r="H62" s="117">
        <f t="shared" si="21"/>
        <v>16945.171126408193</v>
      </c>
      <c r="I62" s="117">
        <f t="shared" si="21"/>
        <v>15707.500869128065</v>
      </c>
      <c r="J62" s="117">
        <f t="shared" si="21"/>
        <v>16139.127203665341</v>
      </c>
      <c r="K62" s="117">
        <f t="shared" si="21"/>
        <v>15825.425111095357</v>
      </c>
      <c r="L62" s="117">
        <f t="shared" si="21"/>
        <v>17104.332264815934</v>
      </c>
      <c r="M62" s="117">
        <f t="shared" si="21"/>
        <v>14674.223706470422</v>
      </c>
      <c r="N62" s="117">
        <f t="shared" si="21"/>
        <v>16006.473606964453</v>
      </c>
      <c r="O62" s="117">
        <f t="shared" si="21"/>
        <v>16938.982987107749</v>
      </c>
      <c r="P62" s="117">
        <f t="shared" si="21"/>
        <v>13825.959460467868</v>
      </c>
      <c r="Q62" s="117">
        <f t="shared" si="21"/>
        <v>14193.791298830565</v>
      </c>
      <c r="R62" s="117">
        <f t="shared" ref="R62:V62" si="22">R63+R66+R68+R77</f>
        <v>15086.674360807021</v>
      </c>
      <c r="S62" s="117">
        <f t="shared" si="22"/>
        <v>14372.884394842804</v>
      </c>
      <c r="T62" s="117">
        <f t="shared" si="22"/>
        <v>14370.552195743998</v>
      </c>
      <c r="U62" s="117">
        <f t="shared" si="22"/>
        <v>14318.115322992091</v>
      </c>
      <c r="V62" s="117">
        <f t="shared" si="22"/>
        <v>13819.222854237149</v>
      </c>
      <c r="W62" s="117">
        <f t="shared" ref="W62:Y62" si="23">W63+W66+W68+W77</f>
        <v>15780.591632893511</v>
      </c>
      <c r="X62" s="117">
        <f t="shared" si="23"/>
        <v>13815.870334065772</v>
      </c>
      <c r="Y62" s="117">
        <f t="shared" si="23"/>
        <v>13271.287361178345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15280.206334593813</v>
      </c>
      <c r="C63" s="122">
        <f t="shared" si="24"/>
        <v>15860.878321817754</v>
      </c>
      <c r="D63" s="122">
        <f t="shared" si="24"/>
        <v>15349.672112506099</v>
      </c>
      <c r="E63" s="122">
        <f t="shared" si="24"/>
        <v>14996.372332889981</v>
      </c>
      <c r="F63" s="122">
        <f t="shared" si="24"/>
        <v>14366.832767730633</v>
      </c>
      <c r="G63" s="122">
        <f t="shared" si="24"/>
        <v>13801.686847763567</v>
      </c>
      <c r="H63" s="122">
        <f t="shared" si="24"/>
        <v>13452.675262250621</v>
      </c>
      <c r="I63" s="122">
        <f t="shared" si="24"/>
        <v>12114.44915125829</v>
      </c>
      <c r="J63" s="122">
        <f t="shared" si="24"/>
        <v>12768.174697339107</v>
      </c>
      <c r="K63" s="122">
        <f t="shared" si="24"/>
        <v>12425.244266986578</v>
      </c>
      <c r="L63" s="122">
        <f t="shared" si="24"/>
        <v>13612.888468702729</v>
      </c>
      <c r="M63" s="122">
        <f t="shared" si="24"/>
        <v>11408.525924074616</v>
      </c>
      <c r="N63" s="122">
        <f t="shared" si="24"/>
        <v>12718.858269526236</v>
      </c>
      <c r="O63" s="122">
        <f t="shared" si="24"/>
        <v>13764.761838302964</v>
      </c>
      <c r="P63" s="122">
        <f t="shared" si="24"/>
        <v>10800.574507960124</v>
      </c>
      <c r="Q63" s="122">
        <f t="shared" si="24"/>
        <v>11236.901068145946</v>
      </c>
      <c r="R63" s="122">
        <f t="shared" ref="R63:V63" si="25">SUM(R64:R65)</f>
        <v>12111.413724430255</v>
      </c>
      <c r="S63" s="122">
        <f t="shared" si="25"/>
        <v>11345.198445012047</v>
      </c>
      <c r="T63" s="122">
        <f t="shared" si="25"/>
        <v>11217.140467081639</v>
      </c>
      <c r="U63" s="122">
        <f t="shared" si="25"/>
        <v>11321.649270898928</v>
      </c>
      <c r="V63" s="122">
        <f t="shared" si="25"/>
        <v>10913.041191109334</v>
      </c>
      <c r="W63" s="122">
        <f t="shared" ref="W63:Y63" si="26">SUM(W64:W65)</f>
        <v>12587.418128022729</v>
      </c>
      <c r="X63" s="122">
        <f t="shared" si="26"/>
        <v>10728.207969709771</v>
      </c>
      <c r="Y63" s="122">
        <f t="shared" si="26"/>
        <v>10444.809319391277</v>
      </c>
      <c r="DA63" s="130" t="s">
        <v>2301</v>
      </c>
    </row>
    <row r="64" spans="1:105" ht="12" customHeight="1" x14ac:dyDescent="0.25">
      <c r="A64" s="97" t="s">
        <v>212</v>
      </c>
      <c r="B64" s="98">
        <v>15071.502823724288</v>
      </c>
      <c r="C64" s="98">
        <v>15645.000888040295</v>
      </c>
      <c r="D64" s="98">
        <v>15142.287326812908</v>
      </c>
      <c r="E64" s="98">
        <v>14796.810783307374</v>
      </c>
      <c r="F64" s="98">
        <v>14175.630805921792</v>
      </c>
      <c r="G64" s="98">
        <v>13618.572168359491</v>
      </c>
      <c r="H64" s="98">
        <v>13276.542782479348</v>
      </c>
      <c r="I64" s="98">
        <v>11956.904288848269</v>
      </c>
      <c r="J64" s="98">
        <v>12601.727228405764</v>
      </c>
      <c r="K64" s="98">
        <v>12263.350103501565</v>
      </c>
      <c r="L64" s="98">
        <v>13435.753429150551</v>
      </c>
      <c r="M64" s="98">
        <v>11260.791749476626</v>
      </c>
      <c r="N64" s="98">
        <v>12552.443306890207</v>
      </c>
      <c r="O64" s="98">
        <v>13582.524246457997</v>
      </c>
      <c r="P64" s="98">
        <v>10656.653118580991</v>
      </c>
      <c r="Q64" s="98">
        <v>11084.388238856647</v>
      </c>
      <c r="R64" s="98">
        <v>11945.46584579284</v>
      </c>
      <c r="S64" s="98">
        <v>11187.542530251332</v>
      </c>
      <c r="T64" s="98">
        <v>11058.340137612418</v>
      </c>
      <c r="U64" s="98">
        <v>11160.565810791739</v>
      </c>
      <c r="V64" s="98">
        <v>10755.021437229841</v>
      </c>
      <c r="W64" s="98">
        <v>12403.628222456242</v>
      </c>
      <c r="X64" s="98">
        <v>10567.36176144228</v>
      </c>
      <c r="Y64" s="98">
        <v>10286.488548229876</v>
      </c>
      <c r="DA64" s="63" t="s">
        <v>2302</v>
      </c>
    </row>
    <row r="65" spans="1:105" ht="12" customHeight="1" x14ac:dyDescent="0.25">
      <c r="A65" s="97" t="s">
        <v>53</v>
      </c>
      <c r="B65" s="98">
        <v>208.70351086952593</v>
      </c>
      <c r="C65" s="98">
        <v>215.87743377745934</v>
      </c>
      <c r="D65" s="98">
        <v>207.38478569319179</v>
      </c>
      <c r="E65" s="98">
        <v>199.56154958260703</v>
      </c>
      <c r="F65" s="98">
        <v>191.20196180884227</v>
      </c>
      <c r="G65" s="98">
        <v>183.11467940407647</v>
      </c>
      <c r="H65" s="98">
        <v>176.13247977127358</v>
      </c>
      <c r="I65" s="98">
        <v>157.54486241002132</v>
      </c>
      <c r="J65" s="98">
        <v>166.4474689333442</v>
      </c>
      <c r="K65" s="98">
        <v>161.89416348501229</v>
      </c>
      <c r="L65" s="98">
        <v>177.13503955217831</v>
      </c>
      <c r="M65" s="98">
        <v>147.73417459798981</v>
      </c>
      <c r="N65" s="98">
        <v>166.41496263602946</v>
      </c>
      <c r="O65" s="98">
        <v>182.2375918449666</v>
      </c>
      <c r="P65" s="98">
        <v>143.92138937913236</v>
      </c>
      <c r="Q65" s="98">
        <v>152.51282928929913</v>
      </c>
      <c r="R65" s="98">
        <v>165.94787863741493</v>
      </c>
      <c r="S65" s="98">
        <v>157.65591476071558</v>
      </c>
      <c r="T65" s="98">
        <v>158.80032946921995</v>
      </c>
      <c r="U65" s="98">
        <v>161.08346010719004</v>
      </c>
      <c r="V65" s="98">
        <v>158.01975387949366</v>
      </c>
      <c r="W65" s="98">
        <v>183.78990556648839</v>
      </c>
      <c r="X65" s="98">
        <v>160.84620826748966</v>
      </c>
      <c r="Y65" s="98">
        <v>158.32077116140138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14.158844822846804</v>
      </c>
      <c r="C66" s="122">
        <f t="shared" si="27"/>
        <v>13.864596990944177</v>
      </c>
      <c r="D66" s="122">
        <f t="shared" si="27"/>
        <v>13.587320709219107</v>
      </c>
      <c r="E66" s="122">
        <f t="shared" si="27"/>
        <v>25.914405843769046</v>
      </c>
      <c r="F66" s="122">
        <f t="shared" si="27"/>
        <v>14.5297505743582</v>
      </c>
      <c r="G66" s="122">
        <f t="shared" si="27"/>
        <v>16.029261502752092</v>
      </c>
      <c r="H66" s="122">
        <f t="shared" si="27"/>
        <v>25.310959500576534</v>
      </c>
      <c r="I66" s="122">
        <f t="shared" si="27"/>
        <v>19.732583030730986</v>
      </c>
      <c r="J66" s="122">
        <f t="shared" si="27"/>
        <v>21.370899303640591</v>
      </c>
      <c r="K66" s="122">
        <f t="shared" si="27"/>
        <v>21.84387320648737</v>
      </c>
      <c r="L66" s="122">
        <f t="shared" si="27"/>
        <v>25.417746466978436</v>
      </c>
      <c r="M66" s="122">
        <f t="shared" si="27"/>
        <v>27.528389746695723</v>
      </c>
      <c r="N66" s="122">
        <f t="shared" si="27"/>
        <v>26.964179727375775</v>
      </c>
      <c r="O66" s="122">
        <f t="shared" si="27"/>
        <v>26.558839854643761</v>
      </c>
      <c r="P66" s="122">
        <f t="shared" si="27"/>
        <v>25.168796412980548</v>
      </c>
      <c r="Q66" s="122">
        <f t="shared" si="27"/>
        <v>23.134252635970704</v>
      </c>
      <c r="R66" s="122">
        <f t="shared" si="27"/>
        <v>23.944624848874309</v>
      </c>
      <c r="S66" s="122">
        <f t="shared" si="27"/>
        <v>25.847995250697878</v>
      </c>
      <c r="T66" s="122">
        <f t="shared" si="27"/>
        <v>24.710326833115626</v>
      </c>
      <c r="U66" s="122">
        <f t="shared" si="27"/>
        <v>25.798526083931058</v>
      </c>
      <c r="V66" s="122">
        <f t="shared" si="27"/>
        <v>26.537939636290993</v>
      </c>
      <c r="W66" s="122">
        <f t="shared" si="27"/>
        <v>29.516045274335582</v>
      </c>
      <c r="X66" s="122">
        <f t="shared" si="27"/>
        <v>28.549517585966342</v>
      </c>
      <c r="Y66" s="122">
        <f t="shared" si="27"/>
        <v>26.291771969521381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14.158844822846804</v>
      </c>
      <c r="C67" s="98">
        <f>IF(RES_hhdet_fec!C67=0,0,RES_hhdet_fec!C67*1000*11630/RES_hhdet_num!C62)</f>
        <v>13.864596990944177</v>
      </c>
      <c r="D67" s="98">
        <f>IF(RES_hhdet_fec!D67=0,0,RES_hhdet_fec!D67*1000*11630/RES_hhdet_num!D62)</f>
        <v>13.587320709219107</v>
      </c>
      <c r="E67" s="98">
        <f>IF(RES_hhdet_fec!E67=0,0,RES_hhdet_fec!E67*1000*11630/RES_hhdet_num!E62)</f>
        <v>25.914405843769046</v>
      </c>
      <c r="F67" s="98">
        <f>IF(RES_hhdet_fec!F67=0,0,RES_hhdet_fec!F67*1000*11630/RES_hhdet_num!F62)</f>
        <v>14.5297505743582</v>
      </c>
      <c r="G67" s="98">
        <f>IF(RES_hhdet_fec!G67=0,0,RES_hhdet_fec!G67*1000*11630/RES_hhdet_num!G62)</f>
        <v>16.029261502752092</v>
      </c>
      <c r="H67" s="98">
        <f>IF(RES_hhdet_fec!H67=0,0,RES_hhdet_fec!H67*1000*11630/RES_hhdet_num!H62)</f>
        <v>25.310959500576534</v>
      </c>
      <c r="I67" s="98">
        <f>IF(RES_hhdet_fec!I67=0,0,RES_hhdet_fec!I67*1000*11630/RES_hhdet_num!I62)</f>
        <v>19.732583030730986</v>
      </c>
      <c r="J67" s="98">
        <f>IF(RES_hhdet_fec!J67=0,0,RES_hhdet_fec!J67*1000*11630/RES_hhdet_num!J62)</f>
        <v>21.370899303640591</v>
      </c>
      <c r="K67" s="98">
        <f>IF(RES_hhdet_fec!K67=0,0,RES_hhdet_fec!K67*1000*11630/RES_hhdet_num!K62)</f>
        <v>21.84387320648737</v>
      </c>
      <c r="L67" s="98">
        <f>IF(RES_hhdet_fec!L67=0,0,RES_hhdet_fec!L67*1000*11630/RES_hhdet_num!L62)</f>
        <v>25.417746466978436</v>
      </c>
      <c r="M67" s="98">
        <f>IF(RES_hhdet_fec!M67=0,0,RES_hhdet_fec!M67*1000*11630/RES_hhdet_num!M62)</f>
        <v>27.528389746695723</v>
      </c>
      <c r="N67" s="98">
        <f>IF(RES_hhdet_fec!N67=0,0,RES_hhdet_fec!N67*1000*11630/RES_hhdet_num!N62)</f>
        <v>26.964179727375775</v>
      </c>
      <c r="O67" s="98">
        <f>IF(RES_hhdet_fec!O67=0,0,RES_hhdet_fec!O67*1000*11630/RES_hhdet_num!O62)</f>
        <v>26.558839854643761</v>
      </c>
      <c r="P67" s="98">
        <f>IF(RES_hhdet_fec!P67=0,0,RES_hhdet_fec!P67*1000*11630/RES_hhdet_num!P62)</f>
        <v>25.168796412980548</v>
      </c>
      <c r="Q67" s="98">
        <f>IF(RES_hhdet_fec!Q67=0,0,RES_hhdet_fec!Q67*1000*11630/RES_hhdet_num!Q62)</f>
        <v>23.134252635970704</v>
      </c>
      <c r="R67" s="98">
        <f>IF(RES_hhdet_fec!R67=0,0,RES_hhdet_fec!R67*1000*11630/RES_hhdet_num!R62)</f>
        <v>23.944624848874309</v>
      </c>
      <c r="S67" s="98">
        <f>IF(RES_hhdet_fec!S67=0,0,RES_hhdet_fec!S67*1000*11630/RES_hhdet_num!S62)</f>
        <v>25.847995250697878</v>
      </c>
      <c r="T67" s="98">
        <f>IF(RES_hhdet_fec!T67=0,0,RES_hhdet_fec!T67*1000*11630/RES_hhdet_num!T62)</f>
        <v>24.710326833115626</v>
      </c>
      <c r="U67" s="98">
        <f>IF(RES_hhdet_fec!U67=0,0,RES_hhdet_fec!U67*1000*11630/RES_hhdet_num!U62)</f>
        <v>25.798526083931058</v>
      </c>
      <c r="V67" s="98">
        <f>IF(RES_hhdet_fec!V67=0,0,RES_hhdet_fec!V67*1000*11630/RES_hhdet_num!V62)</f>
        <v>26.537939636290993</v>
      </c>
      <c r="W67" s="98">
        <f>IF(RES_hhdet_fec!W67=0,0,RES_hhdet_fec!W67*1000*11630/RES_hhdet_num!W62)</f>
        <v>29.516045274335582</v>
      </c>
      <c r="X67" s="98">
        <f>IF(RES_hhdet_fec!X67=0,0,RES_hhdet_fec!X67*1000*11630/RES_hhdet_num!X62)</f>
        <v>28.549517585966342</v>
      </c>
      <c r="Y67" s="98">
        <f>IF(RES_hhdet_fec!Y67=0,0,RES_hhdet_fec!Y67*1000*11630/RES_hhdet_num!Y62)</f>
        <v>26.291771969521381</v>
      </c>
      <c r="DA67" s="63" t="s">
        <v>2305</v>
      </c>
    </row>
    <row r="68" spans="1:105" ht="12" customHeight="1" x14ac:dyDescent="0.25">
      <c r="A68" s="121" t="s">
        <v>55</v>
      </c>
      <c r="B68" s="122">
        <v>2501.9822846145566</v>
      </c>
      <c r="C68" s="122">
        <v>2531.5764490625625</v>
      </c>
      <c r="D68" s="122">
        <v>2619.2778487432056</v>
      </c>
      <c r="E68" s="122">
        <v>2677.4079670633851</v>
      </c>
      <c r="F68" s="122">
        <v>2700.5365223915801</v>
      </c>
      <c r="G68" s="122">
        <v>2697.6902493080811</v>
      </c>
      <c r="H68" s="122">
        <v>2556.9020662458497</v>
      </c>
      <c r="I68" s="122">
        <v>2709.7065181429225</v>
      </c>
      <c r="J68" s="122">
        <v>2530.5694061724726</v>
      </c>
      <c r="K68" s="122">
        <v>2561.7907074990294</v>
      </c>
      <c r="L68" s="122">
        <v>2629.8912890513971</v>
      </c>
      <c r="M68" s="122">
        <v>2474.790709702972</v>
      </c>
      <c r="N68" s="122">
        <v>2485.9323916315566</v>
      </c>
      <c r="O68" s="122">
        <v>2371.1219749157563</v>
      </c>
      <c r="P68" s="122">
        <v>2265.9091589715672</v>
      </c>
      <c r="Q68" s="122">
        <v>2231.4924665595731</v>
      </c>
      <c r="R68" s="122">
        <v>2280.2263730821237</v>
      </c>
      <c r="S68" s="122">
        <v>2289.7486875663067</v>
      </c>
      <c r="T68" s="122">
        <v>2452.0017211134323</v>
      </c>
      <c r="U68" s="122">
        <v>2295.1308410473298</v>
      </c>
      <c r="V68" s="122">
        <v>2225.060580889281</v>
      </c>
      <c r="W68" s="122">
        <v>2475.4075549315085</v>
      </c>
      <c r="X68" s="122">
        <v>2293.6009287429392</v>
      </c>
      <c r="Y68" s="122">
        <v>2121.3430427934154</v>
      </c>
      <c r="DA68" s="130" t="s">
        <v>2306</v>
      </c>
    </row>
    <row r="69" spans="1:105" ht="12" customHeight="1" x14ac:dyDescent="0.25">
      <c r="A69" s="97" t="s">
        <v>134</v>
      </c>
      <c r="B69" s="98">
        <v>2521.8201814562867</v>
      </c>
      <c r="C69" s="98">
        <v>2557.958685451068</v>
      </c>
      <c r="D69" s="98">
        <v>2639.0485394371112</v>
      </c>
      <c r="E69" s="98">
        <v>2695.5048412341498</v>
      </c>
      <c r="F69" s="98">
        <v>2716.4030888891407</v>
      </c>
      <c r="G69" s="98">
        <v>2713.2600337747858</v>
      </c>
      <c r="H69" s="98">
        <v>2569.7106989500394</v>
      </c>
      <c r="I69" s="98">
        <v>2714.4063994503845</v>
      </c>
      <c r="J69" s="98">
        <v>2545.2828628171983</v>
      </c>
      <c r="K69" s="98">
        <v>2585.4261289248552</v>
      </c>
      <c r="L69" s="98">
        <v>2662.0608860908487</v>
      </c>
      <c r="M69" s="98">
        <v>2488.6354586817561</v>
      </c>
      <c r="N69" s="98">
        <v>2507.6628218719457</v>
      </c>
      <c r="O69" s="98">
        <v>2383.3783944546144</v>
      </c>
      <c r="P69" s="98">
        <v>2276.9988275372357</v>
      </c>
      <c r="Q69" s="98">
        <v>2238.5896691483763</v>
      </c>
      <c r="R69" s="98">
        <v>2289.299368491485</v>
      </c>
      <c r="S69" s="98">
        <v>2296.803133638733</v>
      </c>
      <c r="T69" s="98">
        <v>2464.8442801868905</v>
      </c>
      <c r="U69" s="98">
        <v>2307.0116907887059</v>
      </c>
      <c r="V69" s="98">
        <v>2239.7082707793634</v>
      </c>
      <c r="W69" s="98">
        <v>2488.6418574046847</v>
      </c>
      <c r="X69" s="98">
        <v>2297.9172646624775</v>
      </c>
      <c r="Y69" s="98">
        <v>2133.2728895397468</v>
      </c>
      <c r="DA69" s="63" t="s">
        <v>2307</v>
      </c>
    </row>
    <row r="70" spans="1:105" ht="12" customHeight="1" x14ac:dyDescent="0.25">
      <c r="A70" s="97" t="s">
        <v>133</v>
      </c>
      <c r="B70" s="98">
        <v>1990.4020088998655</v>
      </c>
      <c r="C70" s="98">
        <v>1987.3029409130436</v>
      </c>
      <c r="D70" s="98">
        <v>2062.6242854896973</v>
      </c>
      <c r="E70" s="98">
        <v>2101.6209644845476</v>
      </c>
      <c r="F70" s="98">
        <v>2155.4611129560885</v>
      </c>
      <c r="G70" s="98">
        <v>2151.6170460030407</v>
      </c>
      <c r="H70" s="98">
        <v>2042.8877179473955</v>
      </c>
      <c r="I70" s="98">
        <v>2213.2533426607069</v>
      </c>
      <c r="J70" s="98">
        <v>2053.0885451660902</v>
      </c>
      <c r="K70" s="98">
        <v>2102.4634149000663</v>
      </c>
      <c r="L70" s="98">
        <v>2187.186678233325</v>
      </c>
      <c r="M70" s="98">
        <v>2082.7235101503779</v>
      </c>
      <c r="N70" s="98">
        <v>2124.5529711718809</v>
      </c>
      <c r="O70" s="98">
        <v>2054.5467405982458</v>
      </c>
      <c r="P70" s="98">
        <v>1917.9527726098565</v>
      </c>
      <c r="Q70" s="98">
        <v>1898.0613245205079</v>
      </c>
      <c r="R70" s="98">
        <v>1960.1803075700893</v>
      </c>
      <c r="S70" s="98">
        <v>2012.6441944572302</v>
      </c>
      <c r="T70" s="98">
        <v>2155.2497918402623</v>
      </c>
      <c r="U70" s="98">
        <v>2040.1905810806575</v>
      </c>
      <c r="V70" s="98">
        <v>1990.867268917707</v>
      </c>
      <c r="W70" s="98">
        <v>2250.6358908053439</v>
      </c>
      <c r="X70" s="98">
        <v>2093.1006625260488</v>
      </c>
      <c r="Y70" s="98">
        <v>1945.2357191485573</v>
      </c>
      <c r="DA70" s="63" t="s">
        <v>2308</v>
      </c>
    </row>
    <row r="71" spans="1:105" ht="12" customHeight="1" x14ac:dyDescent="0.25">
      <c r="A71" s="100" t="s">
        <v>212</v>
      </c>
      <c r="B71" s="101">
        <v>1100.9180636675419</v>
      </c>
      <c r="C71" s="101">
        <v>1043.0721044908723</v>
      </c>
      <c r="D71" s="101">
        <v>1098.6094130217934</v>
      </c>
      <c r="E71" s="101">
        <v>1106.4196967927187</v>
      </c>
      <c r="F71" s="101">
        <v>1194.4436845204564</v>
      </c>
      <c r="G71" s="101">
        <v>1170.1434715300923</v>
      </c>
      <c r="H71" s="101">
        <v>1096.3865814061446</v>
      </c>
      <c r="I71" s="101">
        <v>1292.319530081965</v>
      </c>
      <c r="J71" s="101">
        <v>1094.6996441998731</v>
      </c>
      <c r="K71" s="101">
        <v>1127.8268902673333</v>
      </c>
      <c r="L71" s="101">
        <v>1163.6356575223826</v>
      </c>
      <c r="M71" s="101">
        <v>1141.2478500078557</v>
      </c>
      <c r="N71" s="101">
        <v>1163.2302104838957</v>
      </c>
      <c r="O71" s="101">
        <v>1158.595833679432</v>
      </c>
      <c r="P71" s="101">
        <v>965.52954898034352</v>
      </c>
      <c r="Q71" s="101">
        <v>938.2994376963494</v>
      </c>
      <c r="R71" s="101">
        <v>973.70087387167075</v>
      </c>
      <c r="S71" s="101">
        <v>1049.8962401228741</v>
      </c>
      <c r="T71" s="101">
        <v>1027.1534970378898</v>
      </c>
      <c r="U71" s="101">
        <v>975.9910977810913</v>
      </c>
      <c r="V71" s="101">
        <v>880.95410780404848</v>
      </c>
      <c r="W71" s="101">
        <v>1108.162885716182</v>
      </c>
      <c r="X71" s="101">
        <v>973.7125769724156</v>
      </c>
      <c r="Y71" s="101">
        <v>806.51010655396965</v>
      </c>
      <c r="DA71" s="131" t="s">
        <v>2309</v>
      </c>
    </row>
    <row r="72" spans="1:105" ht="12" customHeight="1" x14ac:dyDescent="0.25">
      <c r="A72" s="103" t="s">
        <v>52</v>
      </c>
      <c r="B72" s="104">
        <v>889.48394523232355</v>
      </c>
      <c r="C72" s="104">
        <v>944.23083642217102</v>
      </c>
      <c r="D72" s="104">
        <v>964.01487246790373</v>
      </c>
      <c r="E72" s="104">
        <v>995.20126769182889</v>
      </c>
      <c r="F72" s="104">
        <v>961.0174284356325</v>
      </c>
      <c r="G72" s="104">
        <v>981.47357447294803</v>
      </c>
      <c r="H72" s="104">
        <v>946.50113654125107</v>
      </c>
      <c r="I72" s="104">
        <v>920.93381257874228</v>
      </c>
      <c r="J72" s="104">
        <v>958.38890096621708</v>
      </c>
      <c r="K72" s="104">
        <v>974.63652463273309</v>
      </c>
      <c r="L72" s="104">
        <v>1023.5510207109422</v>
      </c>
      <c r="M72" s="104">
        <v>941.47566014252209</v>
      </c>
      <c r="N72" s="104">
        <v>961.32276068798501</v>
      </c>
      <c r="O72" s="104">
        <v>895.95090691881376</v>
      </c>
      <c r="P72" s="104">
        <v>952.42322362951313</v>
      </c>
      <c r="Q72" s="104">
        <v>959.76188682415841</v>
      </c>
      <c r="R72" s="104">
        <v>986.4794336984188</v>
      </c>
      <c r="S72" s="104">
        <v>962.74795433435622</v>
      </c>
      <c r="T72" s="104">
        <v>1128.0962948023725</v>
      </c>
      <c r="U72" s="104">
        <v>1064.1994832995663</v>
      </c>
      <c r="V72" s="104">
        <v>1109.9131611136586</v>
      </c>
      <c r="W72" s="104">
        <v>1142.4730050891621</v>
      </c>
      <c r="X72" s="104">
        <v>1119.3880855536333</v>
      </c>
      <c r="Y72" s="104">
        <v>1138.7256125945876</v>
      </c>
      <c r="DA72" s="132" t="s">
        <v>2310</v>
      </c>
    </row>
    <row r="73" spans="1:105" ht="12" customHeight="1" x14ac:dyDescent="0.25">
      <c r="A73" s="106" t="s">
        <v>122</v>
      </c>
      <c r="B73" s="101">
        <v>2108.4083134559669</v>
      </c>
      <c r="C73" s="101">
        <v>2100.6118166653046</v>
      </c>
      <c r="D73" s="101">
        <v>2196.6655831531152</v>
      </c>
      <c r="E73" s="101">
        <v>2240.4923642045369</v>
      </c>
      <c r="F73" s="101">
        <v>2284.7796401548544</v>
      </c>
      <c r="G73" s="101">
        <v>2273.8599506382566</v>
      </c>
      <c r="H73" s="101">
        <v>2209.9453525159906</v>
      </c>
      <c r="I73" s="101">
        <v>2381.7118457025317</v>
      </c>
      <c r="J73" s="101">
        <v>2199.2199337982715</v>
      </c>
      <c r="K73" s="101">
        <v>2228.8782692453078</v>
      </c>
      <c r="L73" s="101">
        <v>2272.9313498603397</v>
      </c>
      <c r="M73" s="101">
        <v>2443.8964332870792</v>
      </c>
      <c r="N73" s="101">
        <v>2327.7774609848339</v>
      </c>
      <c r="O73" s="101">
        <v>2273.8226809456078</v>
      </c>
      <c r="P73" s="101">
        <v>2058.2048366887961</v>
      </c>
      <c r="Q73" s="101">
        <v>2129.9656433704449</v>
      </c>
      <c r="R73" s="101">
        <v>2139.7536690997404</v>
      </c>
      <c r="S73" s="101">
        <v>2267.6460587747192</v>
      </c>
      <c r="T73" s="101">
        <v>2278.107667052926</v>
      </c>
      <c r="U73" s="101">
        <v>2171.6106287157695</v>
      </c>
      <c r="V73" s="101">
        <v>2099.342914965855</v>
      </c>
      <c r="W73" s="101">
        <v>2191.193543285719</v>
      </c>
      <c r="X73" s="101">
        <v>2364.7581192725243</v>
      </c>
      <c r="Y73" s="101">
        <v>2008.4109910424836</v>
      </c>
      <c r="DA73" s="131" t="s">
        <v>2311</v>
      </c>
    </row>
    <row r="74" spans="1:105" ht="12" customHeight="1" x14ac:dyDescent="0.25">
      <c r="A74" s="107" t="s">
        <v>121</v>
      </c>
      <c r="B74" s="104">
        <v>1819.5563774205359</v>
      </c>
      <c r="C74" s="104">
        <v>1802.4026271600003</v>
      </c>
      <c r="D74" s="104">
        <v>1893.4595445057078</v>
      </c>
      <c r="E74" s="104">
        <v>1933.3667211535885</v>
      </c>
      <c r="F74" s="104">
        <v>1986.9592229518969</v>
      </c>
      <c r="G74" s="104">
        <v>1979.0341687838218</v>
      </c>
      <c r="H74" s="104">
        <v>1932.4375918183225</v>
      </c>
      <c r="I74" s="104">
        <v>2123.4811578303993</v>
      </c>
      <c r="J74" s="104">
        <v>1939.4212033186425</v>
      </c>
      <c r="K74" s="104">
        <v>1969.0482936440346</v>
      </c>
      <c r="L74" s="104">
        <v>2008.960033272605</v>
      </c>
      <c r="M74" s="104">
        <v>2170.8996858883547</v>
      </c>
      <c r="N74" s="104">
        <v>2069.5724251708771</v>
      </c>
      <c r="O74" s="104">
        <v>2035.3293940053065</v>
      </c>
      <c r="P74" s="104">
        <v>1817.849150108568</v>
      </c>
      <c r="Q74" s="104">
        <v>1883.2410776976133</v>
      </c>
      <c r="R74" s="104">
        <v>1876.9093269383811</v>
      </c>
      <c r="S74" s="104">
        <v>2012.1870995190047</v>
      </c>
      <c r="T74" s="104">
        <v>2067.1902610390689</v>
      </c>
      <c r="U74" s="104">
        <v>1981.0157389197541</v>
      </c>
      <c r="V74" s="104">
        <v>1926.577834637116</v>
      </c>
      <c r="W74" s="104">
        <v>2035.2869783565695</v>
      </c>
      <c r="X74" s="104">
        <v>2192.3958700686157</v>
      </c>
      <c r="Y74" s="104">
        <v>1866.4104245713415</v>
      </c>
      <c r="DA74" s="132" t="s">
        <v>2312</v>
      </c>
    </row>
    <row r="75" spans="1:105" ht="12" customHeight="1" x14ac:dyDescent="0.25">
      <c r="A75" s="108" t="s">
        <v>53</v>
      </c>
      <c r="B75" s="98">
        <v>920.9384177153255</v>
      </c>
      <c r="C75" s="98">
        <v>865.10614839642653</v>
      </c>
      <c r="D75" s="98">
        <v>931.68478777884593</v>
      </c>
      <c r="E75" s="98">
        <v>949.58715324552622</v>
      </c>
      <c r="F75" s="98">
        <v>1033.9939638001933</v>
      </c>
      <c r="G75" s="98">
        <v>1011.4440278258267</v>
      </c>
      <c r="H75" s="98">
        <v>975.87699369102916</v>
      </c>
      <c r="I75" s="98">
        <v>1178.8727923794263</v>
      </c>
      <c r="J75" s="98">
        <v>977.59671401864955</v>
      </c>
      <c r="K75" s="98">
        <v>1004.6592404326384</v>
      </c>
      <c r="L75" s="98">
        <v>1017.0038244091133</v>
      </c>
      <c r="M75" s="98">
        <v>1143.0940716567657</v>
      </c>
      <c r="N75" s="98">
        <v>1091.5580483762735</v>
      </c>
      <c r="O75" s="98">
        <v>1115.3936074283222</v>
      </c>
      <c r="P75" s="98">
        <v>887.23504954460418</v>
      </c>
      <c r="Q75" s="98">
        <v>916.44201110437928</v>
      </c>
      <c r="R75" s="98">
        <v>917.57688526455433</v>
      </c>
      <c r="S75" s="98">
        <v>1034.1213853815768</v>
      </c>
      <c r="T75" s="98">
        <v>967.37339597434641</v>
      </c>
      <c r="U75" s="98">
        <v>930.64950868386097</v>
      </c>
      <c r="V75" s="98">
        <v>827.84384493461255</v>
      </c>
      <c r="W75" s="98">
        <v>976.5127897860956</v>
      </c>
      <c r="X75" s="98">
        <v>993.68184699942867</v>
      </c>
      <c r="Y75" s="98">
        <v>750.19409191595253</v>
      </c>
      <c r="DA75" s="63" t="s">
        <v>2313</v>
      </c>
    </row>
    <row r="76" spans="1:105" ht="12" customHeight="1" x14ac:dyDescent="0.25">
      <c r="A76" s="108" t="s">
        <v>52</v>
      </c>
      <c r="B76" s="98">
        <v>898.61795970521064</v>
      </c>
      <c r="C76" s="98">
        <v>937.29647876357376</v>
      </c>
      <c r="D76" s="98">
        <v>961.77475672686194</v>
      </c>
      <c r="E76" s="98">
        <v>983.77956790806252</v>
      </c>
      <c r="F76" s="98">
        <v>952.96525915170355</v>
      </c>
      <c r="G76" s="98">
        <v>967.59014095799512</v>
      </c>
      <c r="H76" s="98">
        <v>956.56059812729302</v>
      </c>
      <c r="I76" s="98">
        <v>944.60836545097311</v>
      </c>
      <c r="J76" s="98">
        <v>961.82448929999316</v>
      </c>
      <c r="K76" s="98">
        <v>964.38905321139612</v>
      </c>
      <c r="L76" s="98">
        <v>991.9562088634915</v>
      </c>
      <c r="M76" s="98">
        <v>1027.8056142315893</v>
      </c>
      <c r="N76" s="98">
        <v>978.01437679460366</v>
      </c>
      <c r="O76" s="98">
        <v>919.93578657698447</v>
      </c>
      <c r="P76" s="98">
        <v>930.61410056396369</v>
      </c>
      <c r="Q76" s="98">
        <v>966.79906659323433</v>
      </c>
      <c r="R76" s="98">
        <v>959.33244167382657</v>
      </c>
      <c r="S76" s="98">
        <v>978.0657141374279</v>
      </c>
      <c r="T76" s="98">
        <v>1099.8168650647224</v>
      </c>
      <c r="U76" s="98">
        <v>1050.3662302358928</v>
      </c>
      <c r="V76" s="98">
        <v>1098.7339897025035</v>
      </c>
      <c r="W76" s="98">
        <v>1058.7741885704741</v>
      </c>
      <c r="X76" s="98">
        <v>1198.7140230691873</v>
      </c>
      <c r="Y76" s="98">
        <v>1116.2163326553891</v>
      </c>
      <c r="DA76" s="63" t="s">
        <v>2314</v>
      </c>
    </row>
    <row r="77" spans="1:105" ht="12" customHeight="1" x14ac:dyDescent="0.25">
      <c r="A77" s="121" t="s">
        <v>54</v>
      </c>
      <c r="B77" s="122">
        <v>823.21601440170173</v>
      </c>
      <c r="C77" s="122">
        <v>851.54419794452406</v>
      </c>
      <c r="D77" s="122">
        <v>873.09854583909919</v>
      </c>
      <c r="E77" s="122">
        <v>891.91106144531864</v>
      </c>
      <c r="F77" s="122">
        <v>916.53267545161509</v>
      </c>
      <c r="G77" s="122">
        <v>933.14233482771533</v>
      </c>
      <c r="H77" s="122">
        <v>910.2828384111466</v>
      </c>
      <c r="I77" s="122">
        <v>863.61261669612168</v>
      </c>
      <c r="J77" s="122">
        <v>819.01220085012289</v>
      </c>
      <c r="K77" s="122">
        <v>816.54626340326251</v>
      </c>
      <c r="L77" s="122">
        <v>836.13476059482684</v>
      </c>
      <c r="M77" s="122">
        <v>763.37868294613622</v>
      </c>
      <c r="N77" s="122">
        <v>774.71876607928448</v>
      </c>
      <c r="O77" s="122">
        <v>776.5403340343845</v>
      </c>
      <c r="P77" s="122">
        <v>734.30699712319597</v>
      </c>
      <c r="Q77" s="122">
        <v>702.26351148907497</v>
      </c>
      <c r="R77" s="122">
        <v>671.08963844576851</v>
      </c>
      <c r="S77" s="122">
        <v>712.0892670137506</v>
      </c>
      <c r="T77" s="122">
        <v>676.6996807158107</v>
      </c>
      <c r="U77" s="122">
        <v>675.53668496190141</v>
      </c>
      <c r="V77" s="122">
        <v>654.5831426022412</v>
      </c>
      <c r="W77" s="122">
        <v>688.24990466493796</v>
      </c>
      <c r="X77" s="122">
        <v>765.51191802709525</v>
      </c>
      <c r="Y77" s="122">
        <v>678.84322702412976</v>
      </c>
      <c r="DA77" s="130" t="s">
        <v>2315</v>
      </c>
    </row>
    <row r="78" spans="1:105" ht="12" customHeight="1" x14ac:dyDescent="0.25">
      <c r="A78" s="97" t="s">
        <v>189</v>
      </c>
      <c r="B78" s="98">
        <v>1008.0102165952751</v>
      </c>
      <c r="C78" s="98">
        <v>1025.0963553758875</v>
      </c>
      <c r="D78" s="98">
        <v>1069.3470306106783</v>
      </c>
      <c r="E78" s="98">
        <v>1111.1273629490206</v>
      </c>
      <c r="F78" s="98">
        <v>1133.2486396593783</v>
      </c>
      <c r="G78" s="98">
        <v>1143.3662052294444</v>
      </c>
      <c r="H78" s="98">
        <v>1090.6677525938373</v>
      </c>
      <c r="I78" s="98">
        <v>1106.2600962383704</v>
      </c>
      <c r="J78" s="98">
        <v>983.86198184621105</v>
      </c>
      <c r="K78" s="98">
        <v>1018.8987189548315</v>
      </c>
      <c r="L78" s="98">
        <v>1050.8500615964688</v>
      </c>
      <c r="M78" s="98">
        <v>902.81283812085883</v>
      </c>
      <c r="N78" s="98">
        <v>949.64642205940982</v>
      </c>
      <c r="O78" s="98">
        <v>1045.325231301787</v>
      </c>
      <c r="P78" s="98">
        <v>901.34400264358169</v>
      </c>
      <c r="Q78" s="98">
        <v>894.20160732011391</v>
      </c>
      <c r="R78" s="98">
        <v>839.47014387204126</v>
      </c>
      <c r="S78" s="98">
        <v>861.37058698128544</v>
      </c>
      <c r="T78" s="98">
        <v>869.05305582490666</v>
      </c>
      <c r="U78" s="98">
        <v>906.46217185317437</v>
      </c>
      <c r="V78" s="98">
        <v>863.59141511767109</v>
      </c>
      <c r="W78" s="98">
        <v>1003.2164814136223</v>
      </c>
      <c r="X78" s="98">
        <v>949.94574968027996</v>
      </c>
      <c r="Y78" s="98">
        <v>924.82717379141457</v>
      </c>
      <c r="DA78" s="63" t="s">
        <v>2316</v>
      </c>
    </row>
    <row r="79" spans="1:105" ht="12" customHeight="1" x14ac:dyDescent="0.25">
      <c r="A79" s="109" t="s">
        <v>120</v>
      </c>
      <c r="B79" s="33">
        <v>812.30401871234369</v>
      </c>
      <c r="C79" s="33">
        <v>841.40731758606148</v>
      </c>
      <c r="D79" s="33">
        <v>861.4436823609841</v>
      </c>
      <c r="E79" s="33">
        <v>878.75389690009263</v>
      </c>
      <c r="F79" s="33">
        <v>903.42117313251947</v>
      </c>
      <c r="G79" s="33">
        <v>920.30705924655206</v>
      </c>
      <c r="H79" s="33">
        <v>899.27411107692433</v>
      </c>
      <c r="I79" s="33">
        <v>848.46698468964792</v>
      </c>
      <c r="J79" s="33">
        <v>808.96271905100866</v>
      </c>
      <c r="K79" s="33">
        <v>804.16108380897458</v>
      </c>
      <c r="L79" s="33">
        <v>823.07767056304681</v>
      </c>
      <c r="M79" s="33">
        <v>754.47613889433421</v>
      </c>
      <c r="N79" s="33">
        <v>763.0638211976858</v>
      </c>
      <c r="O79" s="33">
        <v>757.79147264186156</v>
      </c>
      <c r="P79" s="33">
        <v>722.25768782856255</v>
      </c>
      <c r="Q79" s="33">
        <v>688.95403607189553</v>
      </c>
      <c r="R79" s="33">
        <v>659.98445913259047</v>
      </c>
      <c r="S79" s="33">
        <v>702.27319566230926</v>
      </c>
      <c r="T79" s="33">
        <v>663.54836968866255</v>
      </c>
      <c r="U79" s="33">
        <v>658.61421555826189</v>
      </c>
      <c r="V79" s="33">
        <v>639.10509461379957</v>
      </c>
      <c r="W79" s="33">
        <v>665.15090286847897</v>
      </c>
      <c r="X79" s="33">
        <v>753.17906411560364</v>
      </c>
      <c r="Y79" s="33">
        <v>662.90600952195666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20213.99890861626</v>
      </c>
      <c r="C81" s="117">
        <f t="shared" si="28"/>
        <v>20428.923090517714</v>
      </c>
      <c r="D81" s="117">
        <f t="shared" si="28"/>
        <v>18956.156248854411</v>
      </c>
      <c r="E81" s="117">
        <f t="shared" si="28"/>
        <v>19388.268809333786</v>
      </c>
      <c r="F81" s="117">
        <f t="shared" si="28"/>
        <v>17742.364972867406</v>
      </c>
      <c r="G81" s="117">
        <f t="shared" si="28"/>
        <v>15929.951197013925</v>
      </c>
      <c r="H81" s="117">
        <f t="shared" si="28"/>
        <v>16244.795340805444</v>
      </c>
      <c r="I81" s="117">
        <f t="shared" si="28"/>
        <v>14933.678257294217</v>
      </c>
      <c r="J81" s="117">
        <f t="shared" si="28"/>
        <v>16051.772769370707</v>
      </c>
      <c r="K81" s="117">
        <f t="shared" si="28"/>
        <v>14015.893480255068</v>
      </c>
      <c r="L81" s="117">
        <f t="shared" si="28"/>
        <v>15605.011401218528</v>
      </c>
      <c r="M81" s="117">
        <f t="shared" si="28"/>
        <v>13835.613077702241</v>
      </c>
      <c r="N81" s="117">
        <f t="shared" si="28"/>
        <v>15550.573960361591</v>
      </c>
      <c r="O81" s="117">
        <f t="shared" si="28"/>
        <v>15795.377874167116</v>
      </c>
      <c r="P81" s="117">
        <f t="shared" si="28"/>
        <v>13166.185385772129</v>
      </c>
      <c r="Q81" s="117">
        <f t="shared" si="28"/>
        <v>13710.58414543095</v>
      </c>
      <c r="R81" s="117">
        <f t="shared" ref="R81:V81" si="29">R82+R85+R87+R100</f>
        <v>13138.196533521026</v>
      </c>
      <c r="S81" s="117">
        <f t="shared" si="29"/>
        <v>13472.775469320401</v>
      </c>
      <c r="T81" s="117">
        <f t="shared" si="29"/>
        <v>13967.468647534562</v>
      </c>
      <c r="U81" s="117">
        <f t="shared" si="29"/>
        <v>13862.095247720583</v>
      </c>
      <c r="V81" s="117">
        <f t="shared" si="29"/>
        <v>12703.384073812309</v>
      </c>
      <c r="W81" s="117">
        <f t="shared" ref="W81:Y81" si="30">W82+W85+W87+W100</f>
        <v>14047.980634285315</v>
      </c>
      <c r="X81" s="117">
        <f t="shared" si="30"/>
        <v>14868.349741091833</v>
      </c>
      <c r="Y81" s="117">
        <f t="shared" si="30"/>
        <v>11914.039949287995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17039.166382670759</v>
      </c>
      <c r="C82" s="122">
        <f t="shared" si="31"/>
        <v>17250.558648056187</v>
      </c>
      <c r="D82" s="122">
        <f t="shared" si="31"/>
        <v>15735.209201154428</v>
      </c>
      <c r="E82" s="122">
        <f t="shared" si="31"/>
        <v>16093.997091081041</v>
      </c>
      <c r="F82" s="122">
        <f t="shared" si="31"/>
        <v>14396.847499107242</v>
      </c>
      <c r="G82" s="122">
        <f t="shared" si="31"/>
        <v>12684.615288194793</v>
      </c>
      <c r="H82" s="122">
        <f t="shared" si="31"/>
        <v>13030.54748689577</v>
      </c>
      <c r="I82" s="122">
        <f t="shared" si="31"/>
        <v>11629.206346347877</v>
      </c>
      <c r="J82" s="122">
        <f t="shared" si="31"/>
        <v>12894.158040026123</v>
      </c>
      <c r="K82" s="122">
        <f t="shared" si="31"/>
        <v>10961.51443954487</v>
      </c>
      <c r="L82" s="122">
        <f t="shared" si="31"/>
        <v>12423.528815245256</v>
      </c>
      <c r="M82" s="122">
        <f t="shared" si="31"/>
        <v>10635.76395680216</v>
      </c>
      <c r="N82" s="122">
        <f t="shared" si="31"/>
        <v>12595.377535765985</v>
      </c>
      <c r="O82" s="122">
        <f t="shared" si="31"/>
        <v>12877.49200932255</v>
      </c>
      <c r="P82" s="122">
        <f t="shared" si="31"/>
        <v>10056.926174535347</v>
      </c>
      <c r="Q82" s="122">
        <f t="shared" si="31"/>
        <v>10698.89588275232</v>
      </c>
      <c r="R82" s="122">
        <f t="shared" ref="R82:V82" si="32">SUM(R83:R84)</f>
        <v>10462.960089246433</v>
      </c>
      <c r="S82" s="122">
        <f t="shared" si="32"/>
        <v>10602.818052386323</v>
      </c>
      <c r="T82" s="122">
        <f t="shared" si="32"/>
        <v>10827.187722262313</v>
      </c>
      <c r="U82" s="122">
        <f t="shared" si="32"/>
        <v>11015.659808273556</v>
      </c>
      <c r="V82" s="122">
        <f t="shared" si="32"/>
        <v>9956.850909056664</v>
      </c>
      <c r="W82" s="122">
        <f t="shared" ref="W82:Y82" si="33">SUM(W83:W84)</f>
        <v>11128.275154696148</v>
      </c>
      <c r="X82" s="122">
        <f t="shared" si="33"/>
        <v>11683.969411872007</v>
      </c>
      <c r="Y82" s="122">
        <f t="shared" si="33"/>
        <v>9225.8928728622723</v>
      </c>
      <c r="DA82" s="130" t="s">
        <v>2319</v>
      </c>
    </row>
    <row r="83" spans="1:105" ht="12" customHeight="1" x14ac:dyDescent="0.25">
      <c r="A83" s="97" t="s">
        <v>199</v>
      </c>
      <c r="B83" s="98">
        <v>16954.065670856187</v>
      </c>
      <c r="C83" s="98">
        <v>17163.915734203511</v>
      </c>
      <c r="D83" s="98">
        <v>15654.626363983623</v>
      </c>
      <c r="E83" s="98">
        <v>16010.741679788398</v>
      </c>
      <c r="F83" s="98">
        <v>14320.630037377112</v>
      </c>
      <c r="G83" s="98">
        <v>12615.976920732533</v>
      </c>
      <c r="H83" s="98">
        <v>12959.144054831986</v>
      </c>
      <c r="I83" s="98">
        <v>11564.490062248267</v>
      </c>
      <c r="J83" s="98">
        <v>12821.400325758161</v>
      </c>
      <c r="K83" s="98">
        <v>10899.252183247996</v>
      </c>
      <c r="L83" s="98">
        <v>12352.411015195274</v>
      </c>
      <c r="M83" s="98">
        <v>10574.673070755325</v>
      </c>
      <c r="N83" s="98">
        <v>12522.031636969297</v>
      </c>
      <c r="O83" s="98">
        <v>12801.633716199858</v>
      </c>
      <c r="P83" s="98">
        <v>9997.7293396380082</v>
      </c>
      <c r="Q83" s="98">
        <v>10635.77547442825</v>
      </c>
      <c r="R83" s="98">
        <v>10401.525133272269</v>
      </c>
      <c r="S83" s="98">
        <v>10540.092010378032</v>
      </c>
      <c r="T83" s="98">
        <v>10762.018404574148</v>
      </c>
      <c r="U83" s="98">
        <v>10948.898087338061</v>
      </c>
      <c r="V83" s="98">
        <v>9895.2741761117086</v>
      </c>
      <c r="W83" s="98">
        <v>11058.534248082242</v>
      </c>
      <c r="X83" s="98">
        <v>11608.598039733361</v>
      </c>
      <c r="Y83" s="98">
        <v>9165.803417547726</v>
      </c>
      <c r="DA83" s="63" t="s">
        <v>2320</v>
      </c>
    </row>
    <row r="84" spans="1:105" ht="12" customHeight="1" x14ac:dyDescent="0.25">
      <c r="A84" s="97" t="s">
        <v>53</v>
      </c>
      <c r="B84" s="98">
        <v>85.100711814571895</v>
      </c>
      <c r="C84" s="98">
        <v>86.642913852675193</v>
      </c>
      <c r="D84" s="98">
        <v>80.582837170805306</v>
      </c>
      <c r="E84" s="98">
        <v>83.255411292641924</v>
      </c>
      <c r="F84" s="98">
        <v>76.217461730129401</v>
      </c>
      <c r="G84" s="98">
        <v>68.638367462260135</v>
      </c>
      <c r="H84" s="98">
        <v>71.403432063784479</v>
      </c>
      <c r="I84" s="98">
        <v>64.716284099608885</v>
      </c>
      <c r="J84" s="98">
        <v>72.757714267961305</v>
      </c>
      <c r="K84" s="98">
        <v>62.262256296873879</v>
      </c>
      <c r="L84" s="98">
        <v>71.117800049982051</v>
      </c>
      <c r="M84" s="98">
        <v>61.090886046835557</v>
      </c>
      <c r="N84" s="98">
        <v>73.34589879668782</v>
      </c>
      <c r="O84" s="98">
        <v>75.858293122692828</v>
      </c>
      <c r="P84" s="98">
        <v>59.196834897338789</v>
      </c>
      <c r="Q84" s="98">
        <v>63.12040832407002</v>
      </c>
      <c r="R84" s="98">
        <v>61.434955974163493</v>
      </c>
      <c r="S84" s="98">
        <v>62.72604200829074</v>
      </c>
      <c r="T84" s="98">
        <v>65.169317688164838</v>
      </c>
      <c r="U84" s="98">
        <v>66.761720935495092</v>
      </c>
      <c r="V84" s="98">
        <v>61.576732944955971</v>
      </c>
      <c r="W84" s="98">
        <v>69.740906613905409</v>
      </c>
      <c r="X84" s="98">
        <v>75.371372138646379</v>
      </c>
      <c r="Y84" s="98">
        <v>60.089455314546996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14.158868163359664</v>
      </c>
      <c r="C85" s="122">
        <f t="shared" si="34"/>
        <v>14.050598160338831</v>
      </c>
      <c r="D85" s="122">
        <f t="shared" si="34"/>
        <v>12.878699704206904</v>
      </c>
      <c r="E85" s="122">
        <f t="shared" si="34"/>
        <v>24.440478386612327</v>
      </c>
      <c r="F85" s="122">
        <f t="shared" si="34"/>
        <v>14.801215634711125</v>
      </c>
      <c r="G85" s="122">
        <f t="shared" si="34"/>
        <v>17.27343750889975</v>
      </c>
      <c r="H85" s="122">
        <f t="shared" si="34"/>
        <v>29.524759207093982</v>
      </c>
      <c r="I85" s="122">
        <f t="shared" si="34"/>
        <v>23.350739272928468</v>
      </c>
      <c r="J85" s="122">
        <f t="shared" si="34"/>
        <v>25.887945402217735</v>
      </c>
      <c r="K85" s="122">
        <f t="shared" si="34"/>
        <v>27.361883983232449</v>
      </c>
      <c r="L85" s="122">
        <f t="shared" si="34"/>
        <v>30.879082028268375</v>
      </c>
      <c r="M85" s="122">
        <f t="shared" si="34"/>
        <v>31.50456980735602</v>
      </c>
      <c r="N85" s="122">
        <f t="shared" si="34"/>
        <v>29.743991939913165</v>
      </c>
      <c r="O85" s="122">
        <f t="shared" si="34"/>
        <v>28.117675259862203</v>
      </c>
      <c r="P85" s="122">
        <f t="shared" si="34"/>
        <v>26.07231979307949</v>
      </c>
      <c r="Q85" s="122">
        <f t="shared" si="34"/>
        <v>23.375842086561889</v>
      </c>
      <c r="R85" s="122">
        <f t="shared" si="34"/>
        <v>22.233086402233994</v>
      </c>
      <c r="S85" s="122">
        <f t="shared" si="34"/>
        <v>20.444406739273703</v>
      </c>
      <c r="T85" s="122">
        <f t="shared" si="34"/>
        <v>17.789745248236716</v>
      </c>
      <c r="U85" s="122">
        <f t="shared" si="34"/>
        <v>18.002451467110451</v>
      </c>
      <c r="V85" s="122">
        <f t="shared" si="34"/>
        <v>19.173783955696731</v>
      </c>
      <c r="W85" s="122">
        <f t="shared" si="34"/>
        <v>22.533459387201106</v>
      </c>
      <c r="X85" s="122">
        <f t="shared" si="34"/>
        <v>24.362432471136515</v>
      </c>
      <c r="Y85" s="122">
        <f t="shared" si="34"/>
        <v>26.42823463168402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14.158868163359664</v>
      </c>
      <c r="C86" s="98">
        <f>IF(RES_hhdet_fec!C86=0,0,RES_hhdet_fec!C86*1000*11630/RES_hhdet_num!C81)</f>
        <v>14.050598160338831</v>
      </c>
      <c r="D86" s="98">
        <f>IF(RES_hhdet_fec!D86=0,0,RES_hhdet_fec!D86*1000*11630/RES_hhdet_num!D81)</f>
        <v>12.878699704206904</v>
      </c>
      <c r="E86" s="98">
        <f>IF(RES_hhdet_fec!E86=0,0,RES_hhdet_fec!E86*1000*11630/RES_hhdet_num!E81)</f>
        <v>24.440478386612327</v>
      </c>
      <c r="F86" s="98">
        <f>IF(RES_hhdet_fec!F86=0,0,RES_hhdet_fec!F86*1000*11630/RES_hhdet_num!F81)</f>
        <v>14.801215634711125</v>
      </c>
      <c r="G86" s="98">
        <f>IF(RES_hhdet_fec!G86=0,0,RES_hhdet_fec!G86*1000*11630/RES_hhdet_num!G81)</f>
        <v>17.27343750889975</v>
      </c>
      <c r="H86" s="98">
        <f>IF(RES_hhdet_fec!H86=0,0,RES_hhdet_fec!H86*1000*11630/RES_hhdet_num!H81)</f>
        <v>29.524759207093982</v>
      </c>
      <c r="I86" s="98">
        <f>IF(RES_hhdet_fec!I86=0,0,RES_hhdet_fec!I86*1000*11630/RES_hhdet_num!I81)</f>
        <v>23.350739272928468</v>
      </c>
      <c r="J86" s="98">
        <f>IF(RES_hhdet_fec!J86=0,0,RES_hhdet_fec!J86*1000*11630/RES_hhdet_num!J81)</f>
        <v>25.887945402217735</v>
      </c>
      <c r="K86" s="98">
        <f>IF(RES_hhdet_fec!K86=0,0,RES_hhdet_fec!K86*1000*11630/RES_hhdet_num!K81)</f>
        <v>27.361883983232449</v>
      </c>
      <c r="L86" s="98">
        <f>IF(RES_hhdet_fec!L86=0,0,RES_hhdet_fec!L86*1000*11630/RES_hhdet_num!L81)</f>
        <v>30.879082028268375</v>
      </c>
      <c r="M86" s="98">
        <f>IF(RES_hhdet_fec!M86=0,0,RES_hhdet_fec!M86*1000*11630/RES_hhdet_num!M81)</f>
        <v>31.50456980735602</v>
      </c>
      <c r="N86" s="98">
        <f>IF(RES_hhdet_fec!N86=0,0,RES_hhdet_fec!N86*1000*11630/RES_hhdet_num!N81)</f>
        <v>29.743991939913165</v>
      </c>
      <c r="O86" s="98">
        <f>IF(RES_hhdet_fec!O86=0,0,RES_hhdet_fec!O86*1000*11630/RES_hhdet_num!O81)</f>
        <v>28.117675259862203</v>
      </c>
      <c r="P86" s="98">
        <f>IF(RES_hhdet_fec!P86=0,0,RES_hhdet_fec!P86*1000*11630/RES_hhdet_num!P81)</f>
        <v>26.07231979307949</v>
      </c>
      <c r="Q86" s="98">
        <f>IF(RES_hhdet_fec!Q86=0,0,RES_hhdet_fec!Q86*1000*11630/RES_hhdet_num!Q81)</f>
        <v>23.375842086561889</v>
      </c>
      <c r="R86" s="98">
        <f>IF(RES_hhdet_fec!R86=0,0,RES_hhdet_fec!R86*1000*11630/RES_hhdet_num!R81)</f>
        <v>22.233086402233994</v>
      </c>
      <c r="S86" s="98">
        <f>IF(RES_hhdet_fec!S86=0,0,RES_hhdet_fec!S86*1000*11630/RES_hhdet_num!S81)</f>
        <v>20.444406739273703</v>
      </c>
      <c r="T86" s="98">
        <f>IF(RES_hhdet_fec!T86=0,0,RES_hhdet_fec!T86*1000*11630/RES_hhdet_num!T81)</f>
        <v>17.789745248236716</v>
      </c>
      <c r="U86" s="98">
        <f>IF(RES_hhdet_fec!U86=0,0,RES_hhdet_fec!U86*1000*11630/RES_hhdet_num!U81)</f>
        <v>18.002451467110451</v>
      </c>
      <c r="V86" s="98">
        <f>IF(RES_hhdet_fec!V86=0,0,RES_hhdet_fec!V86*1000*11630/RES_hhdet_num!V81)</f>
        <v>19.173783955696731</v>
      </c>
      <c r="W86" s="98">
        <f>IF(RES_hhdet_fec!W86=0,0,RES_hhdet_fec!W86*1000*11630/RES_hhdet_num!W81)</f>
        <v>22.533459387201106</v>
      </c>
      <c r="X86" s="98">
        <f>IF(RES_hhdet_fec!X86=0,0,RES_hhdet_fec!X86*1000*11630/RES_hhdet_num!X81)</f>
        <v>24.362432471136515</v>
      </c>
      <c r="Y86" s="98">
        <f>IF(RES_hhdet_fec!Y86=0,0,RES_hhdet_fec!Y86*1000*11630/RES_hhdet_num!Y81)</f>
        <v>26.42823463168402</v>
      </c>
      <c r="DA86" s="63" t="s">
        <v>2323</v>
      </c>
    </row>
    <row r="87" spans="1:105" ht="12" customHeight="1" x14ac:dyDescent="0.25">
      <c r="A87" s="121" t="s">
        <v>55</v>
      </c>
      <c r="B87" s="122">
        <v>2348.3696390697983</v>
      </c>
      <c r="C87" s="122">
        <v>2322.7219713243589</v>
      </c>
      <c r="D87" s="122">
        <v>2347.2426343799766</v>
      </c>
      <c r="E87" s="122">
        <v>2392.2117736726768</v>
      </c>
      <c r="F87" s="122">
        <v>2428.6545762385194</v>
      </c>
      <c r="G87" s="122">
        <v>2309.1216299564257</v>
      </c>
      <c r="H87" s="122">
        <v>2286.371673476126</v>
      </c>
      <c r="I87" s="122">
        <v>2433.3757348350132</v>
      </c>
      <c r="J87" s="122">
        <v>2323.3069695887716</v>
      </c>
      <c r="K87" s="122">
        <v>2223.0136826335524</v>
      </c>
      <c r="L87" s="122">
        <v>2327.5779600128153</v>
      </c>
      <c r="M87" s="122">
        <v>2413.9854170358162</v>
      </c>
      <c r="N87" s="122">
        <v>2162.4393611044234</v>
      </c>
      <c r="O87" s="122">
        <v>2132.0950275190762</v>
      </c>
      <c r="P87" s="122">
        <v>2360.8332258945361</v>
      </c>
      <c r="Q87" s="122">
        <v>2297.9877409431183</v>
      </c>
      <c r="R87" s="122">
        <v>1990.1122817171427</v>
      </c>
      <c r="S87" s="122">
        <v>2144.4205873786032</v>
      </c>
      <c r="T87" s="122">
        <v>2458.2278790907671</v>
      </c>
      <c r="U87" s="122">
        <v>2171.8595064706283</v>
      </c>
      <c r="V87" s="122">
        <v>2091.9157230854862</v>
      </c>
      <c r="W87" s="122">
        <v>2237.179682553865</v>
      </c>
      <c r="X87" s="122">
        <v>2411.4265153969136</v>
      </c>
      <c r="Y87" s="122">
        <v>2000.3205215859828</v>
      </c>
      <c r="DA87" s="130" t="s">
        <v>2324</v>
      </c>
    </row>
    <row r="88" spans="1:105" ht="12" customHeight="1" x14ac:dyDescent="0.25">
      <c r="A88" s="97" t="s">
        <v>132</v>
      </c>
      <c r="B88" s="98">
        <v>2859.6725784726896</v>
      </c>
      <c r="C88" s="98">
        <v>2826.7712093910854</v>
      </c>
      <c r="D88" s="98">
        <v>2739.759963642302</v>
      </c>
      <c r="E88" s="98">
        <v>2926.0606984221163</v>
      </c>
      <c r="F88" s="98">
        <v>2748.2990732935432</v>
      </c>
      <c r="G88" s="98">
        <v>2508.3081888543811</v>
      </c>
      <c r="H88" s="98">
        <v>2506.4701135124301</v>
      </c>
      <c r="I88" s="98">
        <v>2681.2623257639666</v>
      </c>
      <c r="J88" s="98">
        <v>2586.2513152677029</v>
      </c>
      <c r="K88" s="98">
        <v>2327.0602332438839</v>
      </c>
      <c r="L88" s="98">
        <v>2497.9028486441221</v>
      </c>
      <c r="M88" s="98">
        <v>2492.4113235876603</v>
      </c>
      <c r="N88" s="98">
        <v>2115.8859160692118</v>
      </c>
      <c r="O88" s="98">
        <v>2124.8072733728172</v>
      </c>
      <c r="P88" s="98">
        <v>2575.845291127157</v>
      </c>
      <c r="Q88" s="98">
        <v>2435.8096322770766</v>
      </c>
      <c r="R88" s="98">
        <v>1980.9076424466632</v>
      </c>
      <c r="S88" s="98">
        <v>2171.3835120914005</v>
      </c>
      <c r="T88" s="98">
        <v>2576.315237358574</v>
      </c>
      <c r="U88" s="98">
        <v>2230.5573302595344</v>
      </c>
      <c r="V88" s="98">
        <v>2123.5921428006595</v>
      </c>
      <c r="W88" s="98">
        <v>2333.3685179734307</v>
      </c>
      <c r="X88" s="98">
        <v>2519.2510959791966</v>
      </c>
      <c r="Y88" s="98">
        <v>2053.4969026868789</v>
      </c>
      <c r="DA88" s="63" t="s">
        <v>2325</v>
      </c>
    </row>
    <row r="89" spans="1:105" ht="12" customHeight="1" x14ac:dyDescent="0.25">
      <c r="A89" s="97" t="s">
        <v>131</v>
      </c>
      <c r="B89" s="98">
        <v>2129.8159317188615</v>
      </c>
      <c r="C89" s="98">
        <v>2054.7558797092415</v>
      </c>
      <c r="D89" s="98">
        <v>2031.7069869484328</v>
      </c>
      <c r="E89" s="98">
        <v>2175.6190325050106</v>
      </c>
      <c r="F89" s="98">
        <v>2118.9143807735836</v>
      </c>
      <c r="G89" s="98">
        <v>1965.2899606663095</v>
      </c>
      <c r="H89" s="98">
        <v>1993.663029261847</v>
      </c>
      <c r="I89" s="98">
        <v>2207.4241565422162</v>
      </c>
      <c r="J89" s="98">
        <v>2132.360286874562</v>
      </c>
      <c r="K89" s="98">
        <v>1948.118260221582</v>
      </c>
      <c r="L89" s="98">
        <v>2117.7257683862977</v>
      </c>
      <c r="M89" s="98">
        <v>2151.1779533493705</v>
      </c>
      <c r="N89" s="98">
        <v>1854.9845548334172</v>
      </c>
      <c r="O89" s="98">
        <v>1886.9919580580545</v>
      </c>
      <c r="P89" s="98">
        <v>2252.3786551479279</v>
      </c>
      <c r="Q89" s="98">
        <v>2135.2749497640652</v>
      </c>
      <c r="R89" s="98">
        <v>1748.4021049492842</v>
      </c>
      <c r="S89" s="98">
        <v>1941.228473215489</v>
      </c>
      <c r="T89" s="98">
        <v>2284.8108775003648</v>
      </c>
      <c r="U89" s="98">
        <v>1999.5308659200596</v>
      </c>
      <c r="V89" s="98">
        <v>1910.02256266263</v>
      </c>
      <c r="W89" s="98">
        <v>2129.918130590489</v>
      </c>
      <c r="X89" s="98">
        <v>2308.6686037488316</v>
      </c>
      <c r="Y89" s="98">
        <v>1885.142958056213</v>
      </c>
      <c r="DA89" s="63" t="s">
        <v>2326</v>
      </c>
    </row>
    <row r="90" spans="1:105" ht="12" customHeight="1" x14ac:dyDescent="0.25">
      <c r="A90" s="100" t="s">
        <v>199</v>
      </c>
      <c r="B90" s="101">
        <v>1248.3396720084393</v>
      </c>
      <c r="C90" s="101">
        <v>1128.5499384738353</v>
      </c>
      <c r="D90" s="101">
        <v>1113.5954542866534</v>
      </c>
      <c r="E90" s="101">
        <v>1156.7798688622443</v>
      </c>
      <c r="F90" s="101">
        <v>1178.8050476222343</v>
      </c>
      <c r="G90" s="101">
        <v>1064.9332473352686</v>
      </c>
      <c r="H90" s="101">
        <v>1056.4185687772865</v>
      </c>
      <c r="I90" s="101">
        <v>1268.3002929754771</v>
      </c>
      <c r="J90" s="101">
        <v>1111.8197202258311</v>
      </c>
      <c r="K90" s="101">
        <v>1019.1033623943297</v>
      </c>
      <c r="L90" s="101">
        <v>1095.3059741451186</v>
      </c>
      <c r="M90" s="101">
        <v>1143.3665183764494</v>
      </c>
      <c r="N90" s="101">
        <v>984.17036864677937</v>
      </c>
      <c r="O90" s="101">
        <v>1031.6633927506068</v>
      </c>
      <c r="P90" s="101">
        <v>1109.8072278488644</v>
      </c>
      <c r="Q90" s="101">
        <v>1039.3404503500144</v>
      </c>
      <c r="R90" s="101">
        <v>858.67701221863979</v>
      </c>
      <c r="S90" s="101">
        <v>1005.9822847769813</v>
      </c>
      <c r="T90" s="101">
        <v>1087.6623818361099</v>
      </c>
      <c r="U90" s="101">
        <v>956.78345784923408</v>
      </c>
      <c r="V90" s="101">
        <v>843.4153402425834</v>
      </c>
      <c r="W90" s="101">
        <v>1046.3945957824551</v>
      </c>
      <c r="X90" s="101">
        <v>1068.0236078078844</v>
      </c>
      <c r="Y90" s="101">
        <v>772.07388351835596</v>
      </c>
      <c r="DA90" s="131" t="s">
        <v>2327</v>
      </c>
    </row>
    <row r="91" spans="1:105" ht="12" customHeight="1" x14ac:dyDescent="0.25">
      <c r="A91" s="103" t="s">
        <v>52</v>
      </c>
      <c r="B91" s="104">
        <v>881.47625971042226</v>
      </c>
      <c r="C91" s="104">
        <v>926.20594123540673</v>
      </c>
      <c r="D91" s="104">
        <v>918.11153266177962</v>
      </c>
      <c r="E91" s="104">
        <v>1018.8391636427669</v>
      </c>
      <c r="F91" s="104">
        <v>940.10933315134935</v>
      </c>
      <c r="G91" s="104">
        <v>900.35671333104051</v>
      </c>
      <c r="H91" s="104">
        <v>937.24446048456048</v>
      </c>
      <c r="I91" s="104">
        <v>939.12386356673937</v>
      </c>
      <c r="J91" s="104">
        <v>1020.5405666487308</v>
      </c>
      <c r="K91" s="104">
        <v>929.01489782725218</v>
      </c>
      <c r="L91" s="104">
        <v>1022.4197942411793</v>
      </c>
      <c r="M91" s="104">
        <v>1007.8114349729209</v>
      </c>
      <c r="N91" s="104">
        <v>870.81418618663793</v>
      </c>
      <c r="O91" s="104">
        <v>855.32856530744755</v>
      </c>
      <c r="P91" s="104">
        <v>1142.5714272990633</v>
      </c>
      <c r="Q91" s="104">
        <v>1095.9344994140513</v>
      </c>
      <c r="R91" s="104">
        <v>889.72509273064429</v>
      </c>
      <c r="S91" s="104">
        <v>935.24618843850772</v>
      </c>
      <c r="T91" s="104">
        <v>1197.1484956642548</v>
      </c>
      <c r="U91" s="104">
        <v>1042.7474080708253</v>
      </c>
      <c r="V91" s="104">
        <v>1066.6072224200466</v>
      </c>
      <c r="W91" s="104">
        <v>1083.5235348080339</v>
      </c>
      <c r="X91" s="104">
        <v>1240.6449959409474</v>
      </c>
      <c r="Y91" s="104">
        <v>1113.0690745378572</v>
      </c>
      <c r="DA91" s="132" t="s">
        <v>2328</v>
      </c>
    </row>
    <row r="92" spans="1:105" ht="12" customHeight="1" x14ac:dyDescent="0.25">
      <c r="A92" s="106" t="s">
        <v>124</v>
      </c>
      <c r="B92" s="101">
        <v>2522.7470871351147</v>
      </c>
      <c r="C92" s="101">
        <v>2403.1431992716389</v>
      </c>
      <c r="D92" s="101">
        <v>2417.0620660417899</v>
      </c>
      <c r="E92" s="101">
        <v>2073.189617228903</v>
      </c>
      <c r="F92" s="101">
        <v>2886.363501369794</v>
      </c>
      <c r="G92" s="101">
        <v>2512.7601939460274</v>
      </c>
      <c r="H92" s="101">
        <v>2660.9883103931215</v>
      </c>
      <c r="I92" s="101">
        <v>2221.8322179031215</v>
      </c>
      <c r="J92" s="101">
        <v>2554.3442333238595</v>
      </c>
      <c r="K92" s="101">
        <v>2491.5279641751977</v>
      </c>
      <c r="L92" s="101">
        <v>2590.897189472942</v>
      </c>
      <c r="M92" s="101">
        <v>2806.7583119433575</v>
      </c>
      <c r="N92" s="101">
        <v>2547.0319499219518</v>
      </c>
      <c r="O92" s="101">
        <v>2263.3121436267061</v>
      </c>
      <c r="P92" s="101">
        <v>2384.5574463263242</v>
      </c>
      <c r="Q92" s="101">
        <v>1879.9328984147901</v>
      </c>
      <c r="R92" s="101">
        <v>2462.2589227874237</v>
      </c>
      <c r="S92" s="101">
        <v>1925.0949977192008</v>
      </c>
      <c r="T92" s="101">
        <v>2612.4848569817227</v>
      </c>
      <c r="U92" s="101">
        <v>2303.9015596832132</v>
      </c>
      <c r="V92" s="101">
        <v>2487.2307846711956</v>
      </c>
      <c r="W92" s="101">
        <v>2272.3647418954229</v>
      </c>
      <c r="X92" s="101">
        <v>2616.3665230314346</v>
      </c>
      <c r="Y92" s="101">
        <v>1907.1881817337755</v>
      </c>
      <c r="DA92" s="131" t="s">
        <v>2329</v>
      </c>
    </row>
    <row r="93" spans="1:105" ht="12" customHeight="1" x14ac:dyDescent="0.25">
      <c r="A93" s="107" t="s">
        <v>123</v>
      </c>
      <c r="B93" s="104">
        <v>2054.973812400563</v>
      </c>
      <c r="C93" s="104">
        <v>1939.2551734812357</v>
      </c>
      <c r="D93" s="104">
        <v>1960.4308641329246</v>
      </c>
      <c r="E93" s="104">
        <v>1685.4204129377333</v>
      </c>
      <c r="F93" s="104">
        <v>2380.2501368851454</v>
      </c>
      <c r="G93" s="104">
        <v>2079.8936668533847</v>
      </c>
      <c r="H93" s="104">
        <v>2213.023717699084</v>
      </c>
      <c r="I93" s="104">
        <v>1887.8072208666508</v>
      </c>
      <c r="J93" s="104">
        <v>2132.4440038476164</v>
      </c>
      <c r="K93" s="104">
        <v>2085.9095411995922</v>
      </c>
      <c r="L93" s="104">
        <v>2171.3249778022023</v>
      </c>
      <c r="M93" s="104">
        <v>2371.1946532946213</v>
      </c>
      <c r="N93" s="104">
        <v>2160.7799400743806</v>
      </c>
      <c r="O93" s="104">
        <v>1938.7869069392054</v>
      </c>
      <c r="P93" s="104">
        <v>2014.0770887635983</v>
      </c>
      <c r="Q93" s="104">
        <v>1595.2859841585866</v>
      </c>
      <c r="R93" s="104">
        <v>2078.8452472047015</v>
      </c>
      <c r="S93" s="104">
        <v>1706.5524667610266</v>
      </c>
      <c r="T93" s="104">
        <v>2315.3629672803841</v>
      </c>
      <c r="U93" s="104">
        <v>2075.2628216010239</v>
      </c>
      <c r="V93" s="104">
        <v>2242.0980735856347</v>
      </c>
      <c r="W93" s="104">
        <v>2076.5249261595286</v>
      </c>
      <c r="X93" s="104">
        <v>2384.9683797752791</v>
      </c>
      <c r="Y93" s="104">
        <v>1725.8471916446795</v>
      </c>
      <c r="DA93" s="132" t="s">
        <v>2330</v>
      </c>
    </row>
    <row r="94" spans="1:105" ht="12" customHeight="1" x14ac:dyDescent="0.25">
      <c r="A94" s="108" t="s">
        <v>50</v>
      </c>
      <c r="B94" s="98">
        <v>1101.8162202183369</v>
      </c>
      <c r="C94" s="98">
        <v>992.81150035800215</v>
      </c>
      <c r="D94" s="98">
        <v>1024.3207652294634</v>
      </c>
      <c r="E94" s="98">
        <v>874.75520702275867</v>
      </c>
      <c r="F94" s="98">
        <v>1303.7346504548664</v>
      </c>
      <c r="G94" s="98">
        <v>1119.9309907001273</v>
      </c>
      <c r="H94" s="98">
        <v>1180.4944123307839</v>
      </c>
      <c r="I94" s="98">
        <v>1097.4264398275982</v>
      </c>
      <c r="J94" s="98">
        <v>1136.3837932363579</v>
      </c>
      <c r="K94" s="98">
        <v>1121.4527420714194</v>
      </c>
      <c r="L94" s="98">
        <v>1158.7770005298169</v>
      </c>
      <c r="M94" s="98">
        <v>1305.1252873016367</v>
      </c>
      <c r="N94" s="98">
        <v>1190.9794044855546</v>
      </c>
      <c r="O94" s="98">
        <v>1104.2765986065333</v>
      </c>
      <c r="P94" s="98">
        <v>1039.4749707007184</v>
      </c>
      <c r="Q94" s="98">
        <v>809.78428047705995</v>
      </c>
      <c r="R94" s="98">
        <v>1057.2895156492855</v>
      </c>
      <c r="S94" s="98">
        <v>903.6516881243964</v>
      </c>
      <c r="T94" s="98">
        <v>1105.8532058845294</v>
      </c>
      <c r="U94" s="98">
        <v>991.606050698888</v>
      </c>
      <c r="V94" s="98">
        <v>998.65306307692015</v>
      </c>
      <c r="W94" s="98">
        <v>1027.3825912922221</v>
      </c>
      <c r="X94" s="98">
        <v>1118.2920999573455</v>
      </c>
      <c r="Y94" s="98">
        <v>722.80844411477517</v>
      </c>
      <c r="DA94" s="63" t="s">
        <v>2331</v>
      </c>
    </row>
    <row r="95" spans="1:105" ht="12" customHeight="1" x14ac:dyDescent="0.25">
      <c r="A95" s="108" t="s">
        <v>52</v>
      </c>
      <c r="B95" s="98">
        <v>953.15759218222604</v>
      </c>
      <c r="C95" s="98">
        <v>946.44367312323368</v>
      </c>
      <c r="D95" s="98">
        <v>936.11009890346156</v>
      </c>
      <c r="E95" s="98">
        <v>810.66520591497488</v>
      </c>
      <c r="F95" s="98">
        <v>1076.5154864302788</v>
      </c>
      <c r="G95" s="98">
        <v>959.9626761532578</v>
      </c>
      <c r="H95" s="98">
        <v>1032.5293053683001</v>
      </c>
      <c r="I95" s="98">
        <v>790.38078103905286</v>
      </c>
      <c r="J95" s="98">
        <v>996.06021061125853</v>
      </c>
      <c r="K95" s="98">
        <v>964.45679912817297</v>
      </c>
      <c r="L95" s="98">
        <v>1012.5479772723858</v>
      </c>
      <c r="M95" s="98">
        <v>1066.0693659929846</v>
      </c>
      <c r="N95" s="98">
        <v>969.80053558882594</v>
      </c>
      <c r="O95" s="98">
        <v>834.51030833267214</v>
      </c>
      <c r="P95" s="98">
        <v>974.60211806288032</v>
      </c>
      <c r="Q95" s="98">
        <v>785.50170368152669</v>
      </c>
      <c r="R95" s="98">
        <v>1021.5557315554158</v>
      </c>
      <c r="S95" s="98">
        <v>802.90077863663021</v>
      </c>
      <c r="T95" s="98">
        <v>1209.5097613958546</v>
      </c>
      <c r="U95" s="98">
        <v>1083.656770902136</v>
      </c>
      <c r="V95" s="98">
        <v>1243.4450105087146</v>
      </c>
      <c r="W95" s="98">
        <v>1049.1423348673061</v>
      </c>
      <c r="X95" s="98">
        <v>1266.6762798179338</v>
      </c>
      <c r="Y95" s="98">
        <v>1003.0387475299041</v>
      </c>
      <c r="DA95" s="63" t="s">
        <v>2332</v>
      </c>
    </row>
    <row r="96" spans="1:105" ht="12" customHeight="1" x14ac:dyDescent="0.25">
      <c r="A96" s="106" t="s">
        <v>122</v>
      </c>
      <c r="B96" s="101">
        <v>2108.4083134559669</v>
      </c>
      <c r="C96" s="101">
        <v>2108.0640670393755</v>
      </c>
      <c r="D96" s="101">
        <v>2196.4804033403998</v>
      </c>
      <c r="E96" s="101">
        <v>2233.3639944628203</v>
      </c>
      <c r="F96" s="101">
        <v>2264.4171509244306</v>
      </c>
      <c r="G96" s="101">
        <v>2254.9690342594631</v>
      </c>
      <c r="H96" s="101">
        <v>2199.2926489196261</v>
      </c>
      <c r="I96" s="101">
        <v>2391.8715759048355</v>
      </c>
      <c r="J96" s="101">
        <v>2216.4650384112247</v>
      </c>
      <c r="K96" s="101">
        <v>2244.8414277784068</v>
      </c>
      <c r="L96" s="101">
        <v>2287.5366134919864</v>
      </c>
      <c r="M96" s="101">
        <v>2454.8641406536772</v>
      </c>
      <c r="N96" s="101">
        <v>2333.2749815685011</v>
      </c>
      <c r="O96" s="101">
        <v>2280.4515879573169</v>
      </c>
      <c r="P96" s="101">
        <v>2063.9111148864008</v>
      </c>
      <c r="Q96" s="101">
        <v>2134.3243694525481</v>
      </c>
      <c r="R96" s="101">
        <v>2147.0616267778123</v>
      </c>
      <c r="S96" s="101">
        <v>2262.2549745958927</v>
      </c>
      <c r="T96" s="101">
        <v>2315.2958344750077</v>
      </c>
      <c r="U96" s="101">
        <v>2188.4839418860415</v>
      </c>
      <c r="V96" s="101">
        <v>2122.2100985338429</v>
      </c>
      <c r="W96" s="101">
        <v>2232.130498058089</v>
      </c>
      <c r="X96" s="101">
        <v>2385.8613597134886</v>
      </c>
      <c r="Y96" s="101">
        <v>2059.5283066669513</v>
      </c>
      <c r="DA96" s="131" t="s">
        <v>2333</v>
      </c>
    </row>
    <row r="97" spans="1:105" ht="12" customHeight="1" x14ac:dyDescent="0.25">
      <c r="A97" s="107" t="s">
        <v>121</v>
      </c>
      <c r="B97" s="104">
        <v>1819.5563774205359</v>
      </c>
      <c r="C97" s="104">
        <v>1807.5332979971456</v>
      </c>
      <c r="D97" s="104">
        <v>1892.9490017979663</v>
      </c>
      <c r="E97" s="104">
        <v>1926.5780922368599</v>
      </c>
      <c r="F97" s="104">
        <v>1977.1742937239437</v>
      </c>
      <c r="G97" s="104">
        <v>1972.8640596791986</v>
      </c>
      <c r="H97" s="104">
        <v>1929.9111242408167</v>
      </c>
      <c r="I97" s="104">
        <v>2128.528428354703</v>
      </c>
      <c r="J97" s="104">
        <v>1949.1585346785891</v>
      </c>
      <c r="K97" s="104">
        <v>1977.7537422651289</v>
      </c>
      <c r="L97" s="104">
        <v>2016.6181861393982</v>
      </c>
      <c r="M97" s="104">
        <v>2175.1338564075227</v>
      </c>
      <c r="N97" s="104">
        <v>2072.0200392807092</v>
      </c>
      <c r="O97" s="104">
        <v>2037.5151409107657</v>
      </c>
      <c r="P97" s="104">
        <v>1822.9011719652069</v>
      </c>
      <c r="Q97" s="104">
        <v>1886.2494069755394</v>
      </c>
      <c r="R97" s="104">
        <v>1898.2331913586361</v>
      </c>
      <c r="S97" s="104">
        <v>2028.4655598307675</v>
      </c>
      <c r="T97" s="104">
        <v>2093.9964226740922</v>
      </c>
      <c r="U97" s="104">
        <v>1994.0053648498638</v>
      </c>
      <c r="V97" s="104">
        <v>1941.4484160592733</v>
      </c>
      <c r="W97" s="104">
        <v>2047.4752065873195</v>
      </c>
      <c r="X97" s="104">
        <v>2201.1545247556328</v>
      </c>
      <c r="Y97" s="104">
        <v>1892.2725451934143</v>
      </c>
      <c r="DA97" s="132" t="s">
        <v>2334</v>
      </c>
    </row>
    <row r="98" spans="1:105" ht="12" customHeight="1" x14ac:dyDescent="0.25">
      <c r="A98" s="108" t="s">
        <v>53</v>
      </c>
      <c r="B98" s="98">
        <v>920.9384177153255</v>
      </c>
      <c r="C98" s="98">
        <v>870.08085905575899</v>
      </c>
      <c r="D98" s="98">
        <v>931.3980918792837</v>
      </c>
      <c r="E98" s="98">
        <v>943.6250335097958</v>
      </c>
      <c r="F98" s="98">
        <v>1025.2682363755648</v>
      </c>
      <c r="G98" s="98">
        <v>1006.0143347120047</v>
      </c>
      <c r="H98" s="98">
        <v>973.71485803791381</v>
      </c>
      <c r="I98" s="98">
        <v>1182.4449218614784</v>
      </c>
      <c r="J98" s="98">
        <v>984.18551102724678</v>
      </c>
      <c r="K98" s="98">
        <v>1010.7060130433484</v>
      </c>
      <c r="L98" s="98">
        <v>1022.1677631969491</v>
      </c>
      <c r="M98" s="98">
        <v>1145.49927877392</v>
      </c>
      <c r="N98" s="98">
        <v>1092.5181327178857</v>
      </c>
      <c r="O98" s="98">
        <v>1116.2369523844691</v>
      </c>
      <c r="P98" s="98">
        <v>890.01330913433151</v>
      </c>
      <c r="Q98" s="98">
        <v>917.02750724616874</v>
      </c>
      <c r="R98" s="98">
        <v>931.52067412134579</v>
      </c>
      <c r="S98" s="98">
        <v>1043.7807762160569</v>
      </c>
      <c r="T98" s="98">
        <v>984.86285714858809</v>
      </c>
      <c r="U98" s="98">
        <v>937.55789155315381</v>
      </c>
      <c r="V98" s="98">
        <v>836.28547456334866</v>
      </c>
      <c r="W98" s="98">
        <v>985.01956370970061</v>
      </c>
      <c r="X98" s="98">
        <v>999.55481240107747</v>
      </c>
      <c r="Y98" s="98">
        <v>766.26565533920962</v>
      </c>
      <c r="DA98" s="63" t="s">
        <v>2335</v>
      </c>
    </row>
    <row r="99" spans="1:105" ht="12" customHeight="1" x14ac:dyDescent="0.25">
      <c r="A99" s="108" t="s">
        <v>52</v>
      </c>
      <c r="B99" s="98">
        <v>898.61795970521041</v>
      </c>
      <c r="C99" s="98">
        <v>937.45243894138673</v>
      </c>
      <c r="D99" s="98">
        <v>961.55090991868292</v>
      </c>
      <c r="E99" s="98">
        <v>982.95305872706422</v>
      </c>
      <c r="F99" s="98">
        <v>951.90605734837868</v>
      </c>
      <c r="G99" s="98">
        <v>966.84972496719388</v>
      </c>
      <c r="H99" s="98">
        <v>956.19626620290273</v>
      </c>
      <c r="I99" s="98">
        <v>946.08350649322495</v>
      </c>
      <c r="J99" s="98">
        <v>964.97302365134237</v>
      </c>
      <c r="K99" s="98">
        <v>967.04772922178063</v>
      </c>
      <c r="L99" s="98">
        <v>994.45042294244888</v>
      </c>
      <c r="M99" s="98">
        <v>1029.6345776336027</v>
      </c>
      <c r="N99" s="98">
        <v>979.50190656282336</v>
      </c>
      <c r="O99" s="98">
        <v>921.27818852629684</v>
      </c>
      <c r="P99" s="98">
        <v>932.88786283087563</v>
      </c>
      <c r="Q99" s="98">
        <v>969.22189972937065</v>
      </c>
      <c r="R99" s="98">
        <v>966.71251723728994</v>
      </c>
      <c r="S99" s="98">
        <v>984.68478361471034</v>
      </c>
      <c r="T99" s="98">
        <v>1109.1335655255041</v>
      </c>
      <c r="U99" s="98">
        <v>1056.4474732967099</v>
      </c>
      <c r="V99" s="98">
        <v>1105.1629414959243</v>
      </c>
      <c r="W99" s="98">
        <v>1062.4556428776189</v>
      </c>
      <c r="X99" s="98">
        <v>1201.5997123545546</v>
      </c>
      <c r="Y99" s="98">
        <v>1126.0068898542047</v>
      </c>
      <c r="DA99" s="63" t="s">
        <v>2336</v>
      </c>
    </row>
    <row r="100" spans="1:105" ht="12" customHeight="1" x14ac:dyDescent="0.25">
      <c r="A100" s="121" t="s">
        <v>54</v>
      </c>
      <c r="B100" s="122">
        <v>812.3040187123438</v>
      </c>
      <c r="C100" s="122">
        <v>841.59187297682934</v>
      </c>
      <c r="D100" s="122">
        <v>860.82571361579926</v>
      </c>
      <c r="E100" s="122">
        <v>877.61946619345724</v>
      </c>
      <c r="F100" s="122">
        <v>902.06168188693471</v>
      </c>
      <c r="G100" s="122">
        <v>918.94084135380535</v>
      </c>
      <c r="H100" s="122">
        <v>898.35142122645379</v>
      </c>
      <c r="I100" s="122">
        <v>847.74543683839806</v>
      </c>
      <c r="J100" s="122">
        <v>808.41981435359571</v>
      </c>
      <c r="K100" s="122">
        <v>804.00347409341362</v>
      </c>
      <c r="L100" s="122">
        <v>823.02554393218804</v>
      </c>
      <c r="M100" s="122">
        <v>754.35913405691008</v>
      </c>
      <c r="N100" s="122">
        <v>763.01307155126892</v>
      </c>
      <c r="O100" s="122">
        <v>757.67316206562816</v>
      </c>
      <c r="P100" s="122">
        <v>722.35366554916527</v>
      </c>
      <c r="Q100" s="122">
        <v>690.32467964894909</v>
      </c>
      <c r="R100" s="122">
        <v>662.89107615521755</v>
      </c>
      <c r="S100" s="122">
        <v>705.0924228162005</v>
      </c>
      <c r="T100" s="122">
        <v>664.26330093324316</v>
      </c>
      <c r="U100" s="122">
        <v>656.57348150928715</v>
      </c>
      <c r="V100" s="122">
        <v>635.44365771446098</v>
      </c>
      <c r="W100" s="122">
        <v>659.9923376481014</v>
      </c>
      <c r="X100" s="122">
        <v>748.59138135177591</v>
      </c>
      <c r="Y100" s="122">
        <v>661.39832020805716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2339</v>
      </c>
    </row>
    <row r="103" spans="1:105" ht="12" customHeight="1" x14ac:dyDescent="0.25">
      <c r="A103" s="109" t="s">
        <v>120</v>
      </c>
      <c r="B103" s="33">
        <v>812.3040187123438</v>
      </c>
      <c r="C103" s="33">
        <v>841.59187297682934</v>
      </c>
      <c r="D103" s="33">
        <v>860.82571361579926</v>
      </c>
      <c r="E103" s="33">
        <v>877.61946619345724</v>
      </c>
      <c r="F103" s="33">
        <v>902.06168188693471</v>
      </c>
      <c r="G103" s="33">
        <v>918.94084135380535</v>
      </c>
      <c r="H103" s="33">
        <v>898.35142122645379</v>
      </c>
      <c r="I103" s="33">
        <v>847.74543683839806</v>
      </c>
      <c r="J103" s="33">
        <v>808.41981435359571</v>
      </c>
      <c r="K103" s="33">
        <v>804.00347409341362</v>
      </c>
      <c r="L103" s="33">
        <v>823.02554393218804</v>
      </c>
      <c r="M103" s="33">
        <v>754.35913405691008</v>
      </c>
      <c r="N103" s="33">
        <v>763.01307155126892</v>
      </c>
      <c r="O103" s="33">
        <v>757.67316206562816</v>
      </c>
      <c r="P103" s="33">
        <v>722.35366554916527</v>
      </c>
      <c r="Q103" s="33">
        <v>690.32467964894909</v>
      </c>
      <c r="R103" s="33">
        <v>662.89107615521755</v>
      </c>
      <c r="S103" s="33">
        <v>705.0924228162005</v>
      </c>
      <c r="T103" s="33">
        <v>664.26330093324316</v>
      </c>
      <c r="U103" s="33">
        <v>656.57348150928715</v>
      </c>
      <c r="V103" s="33">
        <v>635.44365771446098</v>
      </c>
      <c r="W103" s="33">
        <v>659.9923376481014</v>
      </c>
      <c r="X103" s="33">
        <v>748.59138135177591</v>
      </c>
      <c r="Y103" s="33">
        <v>661.39832020805716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11602.73445555875</v>
      </c>
      <c r="F105" s="117">
        <f t="shared" si="35"/>
        <v>15582.367080640426</v>
      </c>
      <c r="G105" s="117">
        <f t="shared" si="35"/>
        <v>13483.876088330899</v>
      </c>
      <c r="H105" s="117">
        <f t="shared" si="35"/>
        <v>12570.648491144952</v>
      </c>
      <c r="I105" s="117">
        <f t="shared" si="35"/>
        <v>10574.123518929648</v>
      </c>
      <c r="J105" s="117">
        <f t="shared" si="35"/>
        <v>11026.393794667443</v>
      </c>
      <c r="K105" s="117">
        <f t="shared" si="35"/>
        <v>11058.4924087851</v>
      </c>
      <c r="L105" s="117">
        <f t="shared" si="35"/>
        <v>13186.789480217421</v>
      </c>
      <c r="M105" s="117">
        <f t="shared" si="35"/>
        <v>12013.730895062417</v>
      </c>
      <c r="N105" s="117">
        <f t="shared" si="35"/>
        <v>13309.992636374353</v>
      </c>
      <c r="O105" s="117">
        <f t="shared" si="35"/>
        <v>12914.141835406841</v>
      </c>
      <c r="P105" s="117">
        <f t="shared" si="35"/>
        <v>11077.860944129819</v>
      </c>
      <c r="Q105" s="117">
        <f t="shared" si="35"/>
        <v>11368.527461869367</v>
      </c>
      <c r="R105" s="117">
        <f t="shared" ref="R105:V105" si="36">R106+R109+R111+R120</f>
        <v>13617.424723596549</v>
      </c>
      <c r="S105" s="117">
        <f t="shared" si="36"/>
        <v>13002.202704744006</v>
      </c>
      <c r="T105" s="117">
        <f t="shared" si="36"/>
        <v>10966.57613827095</v>
      </c>
      <c r="U105" s="117">
        <f t="shared" si="36"/>
        <v>11706.665788081415</v>
      </c>
      <c r="V105" s="117">
        <f t="shared" si="36"/>
        <v>10718.706003294943</v>
      </c>
      <c r="W105" s="117">
        <f t="shared" ref="W105:Y105" si="37">W106+W109+W111+W120</f>
        <v>14444.314250486415</v>
      </c>
      <c r="X105" s="117">
        <f t="shared" si="37"/>
        <v>12629.184714441231</v>
      </c>
      <c r="Y105" s="117">
        <f t="shared" si="37"/>
        <v>12748.209679879648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8803.5887869388807</v>
      </c>
      <c r="F106" s="122">
        <f t="shared" si="38"/>
        <v>12377.096570257658</v>
      </c>
      <c r="G106" s="122">
        <f t="shared" si="38"/>
        <v>10375.309421789916</v>
      </c>
      <c r="H106" s="122">
        <f t="shared" si="38"/>
        <v>9574.6971930090222</v>
      </c>
      <c r="I106" s="122">
        <f t="shared" si="38"/>
        <v>7566.0328944810099</v>
      </c>
      <c r="J106" s="122">
        <f t="shared" si="38"/>
        <v>8215.7648030246837</v>
      </c>
      <c r="K106" s="122">
        <f t="shared" si="38"/>
        <v>8216.5191605891523</v>
      </c>
      <c r="L106" s="122">
        <f t="shared" si="38"/>
        <v>10199.08816636005</v>
      </c>
      <c r="M106" s="122">
        <f t="shared" si="38"/>
        <v>9008.552461446985</v>
      </c>
      <c r="N106" s="122">
        <f t="shared" si="38"/>
        <v>10312.127382522405</v>
      </c>
      <c r="O106" s="122">
        <f t="shared" si="38"/>
        <v>10068.097502004695</v>
      </c>
      <c r="P106" s="122">
        <f t="shared" si="38"/>
        <v>8419.4049167799458</v>
      </c>
      <c r="Q106" s="122">
        <f t="shared" si="38"/>
        <v>8737.3476952604597</v>
      </c>
      <c r="R106" s="122">
        <f t="shared" ref="R106:V106" si="39">SUM(R107:R108)</f>
        <v>10793.754458016843</v>
      </c>
      <c r="S106" s="122">
        <f t="shared" si="39"/>
        <v>10142.679918323834</v>
      </c>
      <c r="T106" s="122">
        <f t="shared" si="39"/>
        <v>8295.6153174067858</v>
      </c>
      <c r="U106" s="122">
        <f t="shared" si="39"/>
        <v>9037.2023240026792</v>
      </c>
      <c r="V106" s="122">
        <f t="shared" si="39"/>
        <v>8154.4971611740912</v>
      </c>
      <c r="W106" s="122">
        <f t="shared" ref="W106:Y106" si="40">SUM(W107:W108)</f>
        <v>11451.589961518945</v>
      </c>
      <c r="X106" s="122">
        <f t="shared" si="40"/>
        <v>9622.6556465796057</v>
      </c>
      <c r="Y106" s="122">
        <f t="shared" si="40"/>
        <v>9997.9835542512374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8769.6963662399321</v>
      </c>
      <c r="F107" s="98">
        <v>12329.74766118723</v>
      </c>
      <c r="G107" s="98">
        <v>10336.020114549279</v>
      </c>
      <c r="H107" s="98">
        <v>9539.2014034631738</v>
      </c>
      <c r="I107" s="98">
        <v>7538.3853942840033</v>
      </c>
      <c r="J107" s="98">
        <v>8185.8918801772861</v>
      </c>
      <c r="K107" s="98">
        <v>8186.8424256647004</v>
      </c>
      <c r="L107" s="98">
        <v>10162.585869557741</v>
      </c>
      <c r="M107" s="98">
        <v>8976.7464800170055</v>
      </c>
      <c r="N107" s="98">
        <v>10275.912096599626</v>
      </c>
      <c r="O107" s="98">
        <v>10032.903257680018</v>
      </c>
      <c r="P107" s="98">
        <v>8389.9700734948019</v>
      </c>
      <c r="Q107" s="98">
        <v>8706.7250407088395</v>
      </c>
      <c r="R107" s="98">
        <v>10756.282331535427</v>
      </c>
      <c r="S107" s="98">
        <v>10107.722581798793</v>
      </c>
      <c r="T107" s="98">
        <v>8267.0412840578265</v>
      </c>
      <c r="U107" s="98">
        <v>9006.4112306964853</v>
      </c>
      <c r="V107" s="98">
        <v>8126.6294663962271</v>
      </c>
      <c r="W107" s="98">
        <v>11412.599384548193</v>
      </c>
      <c r="X107" s="98">
        <v>9589.3722216048645</v>
      </c>
      <c r="Y107" s="98">
        <v>9963.3668197675142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33.892420698947937</v>
      </c>
      <c r="F108" s="98">
        <v>47.348909070428</v>
      </c>
      <c r="G108" s="98">
        <v>39.289307240635964</v>
      </c>
      <c r="H108" s="98">
        <v>35.495789545848488</v>
      </c>
      <c r="I108" s="98">
        <v>27.647500197006739</v>
      </c>
      <c r="J108" s="98">
        <v>29.872922847397884</v>
      </c>
      <c r="K108" s="98">
        <v>29.67673492445104</v>
      </c>
      <c r="L108" s="98">
        <v>36.502296802310369</v>
      </c>
      <c r="M108" s="98">
        <v>31.805981429979678</v>
      </c>
      <c r="N108" s="98">
        <v>36.215285922779145</v>
      </c>
      <c r="O108" s="98">
        <v>35.19424432467742</v>
      </c>
      <c r="P108" s="98">
        <v>29.434843285144733</v>
      </c>
      <c r="Q108" s="98">
        <v>30.622654551619593</v>
      </c>
      <c r="R108" s="98">
        <v>37.47212648141582</v>
      </c>
      <c r="S108" s="98">
        <v>34.957336525042152</v>
      </c>
      <c r="T108" s="98">
        <v>28.574033348959194</v>
      </c>
      <c r="U108" s="98">
        <v>30.791093306193861</v>
      </c>
      <c r="V108" s="98">
        <v>27.867694777864333</v>
      </c>
      <c r="W108" s="98">
        <v>38.990576970751434</v>
      </c>
      <c r="X108" s="98">
        <v>33.283424974740413</v>
      </c>
      <c r="Y108" s="98">
        <v>34.616734483723071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8.2191372930288935</v>
      </c>
      <c r="F109" s="122">
        <f t="shared" si="41"/>
        <v>13.2006016154359</v>
      </c>
      <c r="G109" s="122">
        <f t="shared" si="41"/>
        <v>23.582301069692175</v>
      </c>
      <c r="H109" s="122">
        <f t="shared" si="41"/>
        <v>44.296108574293676</v>
      </c>
      <c r="I109" s="122">
        <f t="shared" si="41"/>
        <v>32.589159141220655</v>
      </c>
      <c r="J109" s="122">
        <f t="shared" si="41"/>
        <v>29.679271472812879</v>
      </c>
      <c r="K109" s="122">
        <f t="shared" si="41"/>
        <v>25.299077636207794</v>
      </c>
      <c r="L109" s="122">
        <f t="shared" si="41"/>
        <v>27.025283966973696</v>
      </c>
      <c r="M109" s="122">
        <f t="shared" si="41"/>
        <v>29.438228086280144</v>
      </c>
      <c r="N109" s="122">
        <f t="shared" si="41"/>
        <v>31.104815867823977</v>
      </c>
      <c r="O109" s="122">
        <f t="shared" si="41"/>
        <v>33.636854452587535</v>
      </c>
      <c r="P109" s="122">
        <f t="shared" si="41"/>
        <v>31.356597618180693</v>
      </c>
      <c r="Q109" s="122">
        <f t="shared" si="41"/>
        <v>29.782024303670088</v>
      </c>
      <c r="R109" s="122">
        <f t="shared" si="41"/>
        <v>32.098428950842802</v>
      </c>
      <c r="S109" s="122">
        <f t="shared" si="41"/>
        <v>34.63188471051717</v>
      </c>
      <c r="T109" s="122">
        <f t="shared" si="41"/>
        <v>30.608884179914718</v>
      </c>
      <c r="U109" s="122">
        <f t="shared" si="41"/>
        <v>28.014228011537558</v>
      </c>
      <c r="V109" s="122">
        <f t="shared" si="41"/>
        <v>24.783482398311424</v>
      </c>
      <c r="W109" s="122">
        <f t="shared" si="41"/>
        <v>24.187772184759091</v>
      </c>
      <c r="X109" s="122">
        <f t="shared" si="41"/>
        <v>22.378893421702177</v>
      </c>
      <c r="Y109" s="122">
        <f t="shared" si="41"/>
        <v>22.492664185597619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8.2191372930288935</v>
      </c>
      <c r="F110" s="98">
        <f>IF(RES_hhdet_fec!F110=0,0,RES_hhdet_fec!F110*1000*11630/RES_hhdet_num!F105)</f>
        <v>13.2006016154359</v>
      </c>
      <c r="G110" s="98">
        <f>IF(RES_hhdet_fec!G110=0,0,RES_hhdet_fec!G110*1000*11630/RES_hhdet_num!G105)</f>
        <v>23.582301069692175</v>
      </c>
      <c r="H110" s="98">
        <f>IF(RES_hhdet_fec!H110=0,0,RES_hhdet_fec!H110*1000*11630/RES_hhdet_num!H105)</f>
        <v>44.296108574293676</v>
      </c>
      <c r="I110" s="98">
        <f>IF(RES_hhdet_fec!I110=0,0,RES_hhdet_fec!I110*1000*11630/RES_hhdet_num!I105)</f>
        <v>32.589159141220655</v>
      </c>
      <c r="J110" s="98">
        <f>IF(RES_hhdet_fec!J110=0,0,RES_hhdet_fec!J110*1000*11630/RES_hhdet_num!J105)</f>
        <v>29.679271472812879</v>
      </c>
      <c r="K110" s="98">
        <f>IF(RES_hhdet_fec!K110=0,0,RES_hhdet_fec!K110*1000*11630/RES_hhdet_num!K105)</f>
        <v>25.299077636207794</v>
      </c>
      <c r="L110" s="98">
        <f>IF(RES_hhdet_fec!L110=0,0,RES_hhdet_fec!L110*1000*11630/RES_hhdet_num!L105)</f>
        <v>27.025283966973696</v>
      </c>
      <c r="M110" s="98">
        <f>IF(RES_hhdet_fec!M110=0,0,RES_hhdet_fec!M110*1000*11630/RES_hhdet_num!M105)</f>
        <v>29.438228086280144</v>
      </c>
      <c r="N110" s="98">
        <f>IF(RES_hhdet_fec!N110=0,0,RES_hhdet_fec!N110*1000*11630/RES_hhdet_num!N105)</f>
        <v>31.104815867823977</v>
      </c>
      <c r="O110" s="98">
        <f>IF(RES_hhdet_fec!O110=0,0,RES_hhdet_fec!O110*1000*11630/RES_hhdet_num!O105)</f>
        <v>33.636854452587535</v>
      </c>
      <c r="P110" s="98">
        <f>IF(RES_hhdet_fec!P110=0,0,RES_hhdet_fec!P110*1000*11630/RES_hhdet_num!P105)</f>
        <v>31.356597618180693</v>
      </c>
      <c r="Q110" s="98">
        <f>IF(RES_hhdet_fec!Q110=0,0,RES_hhdet_fec!Q110*1000*11630/RES_hhdet_num!Q105)</f>
        <v>29.782024303670088</v>
      </c>
      <c r="R110" s="98">
        <f>IF(RES_hhdet_fec!R110=0,0,RES_hhdet_fec!R110*1000*11630/RES_hhdet_num!R105)</f>
        <v>32.098428950842802</v>
      </c>
      <c r="S110" s="98">
        <f>IF(RES_hhdet_fec!S110=0,0,RES_hhdet_fec!S110*1000*11630/RES_hhdet_num!S105)</f>
        <v>34.63188471051717</v>
      </c>
      <c r="T110" s="98">
        <f>IF(RES_hhdet_fec!T110=0,0,RES_hhdet_fec!T110*1000*11630/RES_hhdet_num!T105)</f>
        <v>30.608884179914718</v>
      </c>
      <c r="U110" s="98">
        <f>IF(RES_hhdet_fec!U110=0,0,RES_hhdet_fec!U110*1000*11630/RES_hhdet_num!U105)</f>
        <v>28.014228011537558</v>
      </c>
      <c r="V110" s="98">
        <f>IF(RES_hhdet_fec!V110=0,0,RES_hhdet_fec!V110*1000*11630/RES_hhdet_num!V105)</f>
        <v>24.783482398311424</v>
      </c>
      <c r="W110" s="98">
        <f>IF(RES_hhdet_fec!W110=0,0,RES_hhdet_fec!W110*1000*11630/RES_hhdet_num!W105)</f>
        <v>24.187772184759091</v>
      </c>
      <c r="X110" s="98">
        <f>IF(RES_hhdet_fec!X110=0,0,RES_hhdet_fec!X110*1000*11630/RES_hhdet_num!X105)</f>
        <v>22.378893421702177</v>
      </c>
      <c r="Y110" s="98">
        <f>IF(RES_hhdet_fec!Y110=0,0,RES_hhdet_fec!Y110*1000*11630/RES_hhdet_num!Y105)</f>
        <v>22.492664185597619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1921.633643443037</v>
      </c>
      <c r="F111" s="122">
        <v>2296.0699721859883</v>
      </c>
      <c r="G111" s="122">
        <v>2169.5401844157213</v>
      </c>
      <c r="H111" s="122">
        <v>2054.0967354728887</v>
      </c>
      <c r="I111" s="122">
        <v>2127.6553329905687</v>
      </c>
      <c r="J111" s="122">
        <v>1972.9396520197893</v>
      </c>
      <c r="K111" s="122">
        <v>2013.8397630855886</v>
      </c>
      <c r="L111" s="122">
        <v>2139.3222821761829</v>
      </c>
      <c r="M111" s="122">
        <v>2223.2123022792102</v>
      </c>
      <c r="N111" s="122">
        <v>2205.2318265199815</v>
      </c>
      <c r="O111" s="122">
        <v>2055.2196347637878</v>
      </c>
      <c r="P111" s="122">
        <v>1905.5017170694209</v>
      </c>
      <c r="Q111" s="122">
        <v>1912.6105565077771</v>
      </c>
      <c r="R111" s="122">
        <v>2130.912159654059</v>
      </c>
      <c r="S111" s="122">
        <v>2120.875587082709</v>
      </c>
      <c r="T111" s="122">
        <v>1975.742277008138</v>
      </c>
      <c r="U111" s="122">
        <v>1983.2814792418965</v>
      </c>
      <c r="V111" s="122">
        <v>1901.9940516544364</v>
      </c>
      <c r="W111" s="122">
        <v>2307.3175445051224</v>
      </c>
      <c r="X111" s="122">
        <v>2237.3921238886855</v>
      </c>
      <c r="Y111" s="122">
        <v>2069.8817198043776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1749.5494157152125</v>
      </c>
      <c r="F112" s="98">
        <v>2584.919455306796</v>
      </c>
      <c r="G112" s="98">
        <v>2251.1236057819433</v>
      </c>
      <c r="H112" s="98">
        <v>2016.8284184769188</v>
      </c>
      <c r="I112" s="98">
        <v>1899.7152913528789</v>
      </c>
      <c r="J112" s="98">
        <v>1795.3035629134035</v>
      </c>
      <c r="K112" s="98">
        <v>1902.6406086326776</v>
      </c>
      <c r="L112" s="98">
        <v>2154.0970251890753</v>
      </c>
      <c r="M112" s="98">
        <v>2144.5493964101647</v>
      </c>
      <c r="N112" s="98">
        <v>2266.7730353612887</v>
      </c>
      <c r="O112" s="98">
        <v>1973.9520188779645</v>
      </c>
      <c r="P112" s="98">
        <v>1936.3536314163621</v>
      </c>
      <c r="Q112" s="98">
        <v>1899.9549217467522</v>
      </c>
      <c r="R112" s="98">
        <v>2410.956655675297</v>
      </c>
      <c r="S112" s="98">
        <v>2188.2883247137806</v>
      </c>
      <c r="T112" s="98">
        <v>1761.4197284675899</v>
      </c>
      <c r="U112" s="98">
        <v>1902.9323448246175</v>
      </c>
      <c r="V112" s="98">
        <v>1776.5235619094567</v>
      </c>
      <c r="W112" s="98">
        <v>2643.372193618452</v>
      </c>
      <c r="X112" s="98">
        <v>2232.1762516976723</v>
      </c>
      <c r="Y112" s="98">
        <v>2300.8971968926812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1578.9581374261986</v>
      </c>
      <c r="F113" s="98">
        <v>2349.2134201602935</v>
      </c>
      <c r="G113" s="98">
        <v>2046.0309694081386</v>
      </c>
      <c r="H113" s="98">
        <v>1831.4609089305418</v>
      </c>
      <c r="I113" s="98">
        <v>1744.8765418085529</v>
      </c>
      <c r="J113" s="98">
        <v>1635.4068982703336</v>
      </c>
      <c r="K113" s="98">
        <v>1739.5705922700797</v>
      </c>
      <c r="L113" s="98">
        <v>1974.7408360965908</v>
      </c>
      <c r="M113" s="98">
        <v>1976.7903124244558</v>
      </c>
      <c r="N113" s="98">
        <v>2094.0356997677495</v>
      </c>
      <c r="O113" s="98">
        <v>1833.1123808503</v>
      </c>
      <c r="P113" s="98">
        <v>1783.1852541415283</v>
      </c>
      <c r="Q113" s="98">
        <v>1753.7185121496825</v>
      </c>
      <c r="R113" s="98">
        <v>2227.1912170976993</v>
      </c>
      <c r="S113" s="98">
        <v>2034.2598652900779</v>
      </c>
      <c r="T113" s="98">
        <v>1635.5695263826901</v>
      </c>
      <c r="U113" s="98">
        <v>1775.4479202426169</v>
      </c>
      <c r="V113" s="98">
        <v>1657.6129458637497</v>
      </c>
      <c r="W113" s="98">
        <v>2476.4344502086792</v>
      </c>
      <c r="X113" s="98">
        <v>2098.9619100039422</v>
      </c>
      <c r="Y113" s="98">
        <v>2155.663571784472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743.53211191018102</v>
      </c>
      <c r="F114" s="101">
        <v>1181.1665381491471</v>
      </c>
      <c r="G114" s="101">
        <v>1009.7224860639093</v>
      </c>
      <c r="H114" s="101">
        <v>893.99318060402084</v>
      </c>
      <c r="I114" s="101">
        <v>936.46003197722666</v>
      </c>
      <c r="J114" s="101">
        <v>794.03997720791494</v>
      </c>
      <c r="K114" s="101">
        <v>852.22141899703013</v>
      </c>
      <c r="L114" s="101">
        <v>960.04096282097737</v>
      </c>
      <c r="M114" s="101">
        <v>993.30585142257314</v>
      </c>
      <c r="N114" s="101">
        <v>1057.8278216662343</v>
      </c>
      <c r="O114" s="101">
        <v>959.55875539837814</v>
      </c>
      <c r="P114" s="101">
        <v>836.51263654044237</v>
      </c>
      <c r="Q114" s="101">
        <v>813.18016319616231</v>
      </c>
      <c r="R114" s="101">
        <v>1056.5175895924676</v>
      </c>
      <c r="S114" s="101">
        <v>1019.1892730735648</v>
      </c>
      <c r="T114" s="101">
        <v>750.60624132066187</v>
      </c>
      <c r="U114" s="101">
        <v>819.52126829214058</v>
      </c>
      <c r="V114" s="101">
        <v>707.0678552275516</v>
      </c>
      <c r="W114" s="101">
        <v>1198.1032353514865</v>
      </c>
      <c r="X114" s="101">
        <v>955.34819587521372</v>
      </c>
      <c r="Y114" s="101">
        <v>877.25474068292749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835.42602551601783</v>
      </c>
      <c r="F115" s="104">
        <v>1168.046882011146</v>
      </c>
      <c r="G115" s="104">
        <v>1036.3084833442292</v>
      </c>
      <c r="H115" s="104">
        <v>937.46772832652096</v>
      </c>
      <c r="I115" s="104">
        <v>808.41650983132615</v>
      </c>
      <c r="J115" s="104">
        <v>841.3669210624189</v>
      </c>
      <c r="K115" s="104">
        <v>887.34917327304959</v>
      </c>
      <c r="L115" s="104">
        <v>1014.6998732756135</v>
      </c>
      <c r="M115" s="104">
        <v>983.48446100188232</v>
      </c>
      <c r="N115" s="104">
        <v>1036.2078781015157</v>
      </c>
      <c r="O115" s="104">
        <v>873.55362545192179</v>
      </c>
      <c r="P115" s="104">
        <v>946.6726176010859</v>
      </c>
      <c r="Q115" s="104">
        <v>940.53834895352031</v>
      </c>
      <c r="R115" s="104">
        <v>1170.6736275052317</v>
      </c>
      <c r="S115" s="104">
        <v>1015.0705922165135</v>
      </c>
      <c r="T115" s="104">
        <v>884.96328506202838</v>
      </c>
      <c r="U115" s="104">
        <v>955.9266519504763</v>
      </c>
      <c r="V115" s="104">
        <v>950.54509063619798</v>
      </c>
      <c r="W115" s="104">
        <v>1278.3312148571924</v>
      </c>
      <c r="X115" s="104">
        <v>1143.6137141287286</v>
      </c>
      <c r="Y115" s="104">
        <v>1278.4088311015446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2189.2197265467407</v>
      </c>
      <c r="F116" s="101">
        <v>2231.9560890822822</v>
      </c>
      <c r="G116" s="101">
        <v>2235.0796872398869</v>
      </c>
      <c r="H116" s="101">
        <v>2193.1990707233135</v>
      </c>
      <c r="I116" s="101">
        <v>2390.8127890807978</v>
      </c>
      <c r="J116" s="101">
        <v>2212.7755671725486</v>
      </c>
      <c r="K116" s="101">
        <v>2239.3173179445225</v>
      </c>
      <c r="L116" s="101">
        <v>2277.3623074412203</v>
      </c>
      <c r="M116" s="101">
        <v>2441.8826273903865</v>
      </c>
      <c r="N116" s="101">
        <v>2320.6668379147545</v>
      </c>
      <c r="O116" s="101">
        <v>2268.329155210834</v>
      </c>
      <c r="P116" s="101">
        <v>2050.5358678259604</v>
      </c>
      <c r="Q116" s="101">
        <v>2113.2561628618496</v>
      </c>
      <c r="R116" s="101">
        <v>2114.8692413175454</v>
      </c>
      <c r="S116" s="101">
        <v>2256.2877422225533</v>
      </c>
      <c r="T116" s="101">
        <v>2329.2262738830668</v>
      </c>
      <c r="U116" s="101">
        <v>2210.1584753479201</v>
      </c>
      <c r="V116" s="101">
        <v>2133.550985536318</v>
      </c>
      <c r="W116" s="101">
        <v>2239.7854607428476</v>
      </c>
      <c r="X116" s="101">
        <v>2377.7328897917391</v>
      </c>
      <c r="Y116" s="101">
        <v>2030.0396203651524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1917.2636224561829</v>
      </c>
      <c r="F117" s="104">
        <v>1969.9011057286486</v>
      </c>
      <c r="G117" s="104">
        <v>1968.9558800862833</v>
      </c>
      <c r="H117" s="104">
        <v>1929.4267765240234</v>
      </c>
      <c r="I117" s="104">
        <v>2128.8589677772638</v>
      </c>
      <c r="J117" s="104">
        <v>1947.0519998703451</v>
      </c>
      <c r="K117" s="104">
        <v>1972.9239158340768</v>
      </c>
      <c r="L117" s="104">
        <v>2010.7050337336736</v>
      </c>
      <c r="M117" s="104">
        <v>2167.1566775601545</v>
      </c>
      <c r="N117" s="104">
        <v>2064.8288551177334</v>
      </c>
      <c r="O117" s="104">
        <v>2029.2774524767622</v>
      </c>
      <c r="P117" s="104">
        <v>1803.0415943352564</v>
      </c>
      <c r="Q117" s="104">
        <v>1852.8445784229946</v>
      </c>
      <c r="R117" s="104">
        <v>1863.6699531778704</v>
      </c>
      <c r="S117" s="104">
        <v>2016.4324794174133</v>
      </c>
      <c r="T117" s="104">
        <v>2098.0820172988115</v>
      </c>
      <c r="U117" s="104">
        <v>2007.8167969191838</v>
      </c>
      <c r="V117" s="104">
        <v>1953.1575463267507</v>
      </c>
      <c r="W117" s="104">
        <v>2055.6270913968083</v>
      </c>
      <c r="X117" s="104">
        <v>2203.2239947032335</v>
      </c>
      <c r="Y117" s="104">
        <v>1885.0839602174328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935.26730116382271</v>
      </c>
      <c r="F118" s="98">
        <v>1018.8157803474777</v>
      </c>
      <c r="G118" s="98">
        <v>1002.6727199670709</v>
      </c>
      <c r="H118" s="98">
        <v>973.28390822903157</v>
      </c>
      <c r="I118" s="98">
        <v>1182.7460552890004</v>
      </c>
      <c r="J118" s="98">
        <v>982.83177114853788</v>
      </c>
      <c r="K118" s="98">
        <v>1007.3431570911821</v>
      </c>
      <c r="L118" s="98">
        <v>1018.142080066955</v>
      </c>
      <c r="M118" s="98">
        <v>1139.8391464119309</v>
      </c>
      <c r="N118" s="98">
        <v>1087.4281152414917</v>
      </c>
      <c r="O118" s="98">
        <v>1109.9470286110147</v>
      </c>
      <c r="P118" s="98">
        <v>876.17448914369459</v>
      </c>
      <c r="Q118" s="98">
        <v>893.77240028701374</v>
      </c>
      <c r="R118" s="98">
        <v>906.91380265705652</v>
      </c>
      <c r="S118" s="98">
        <v>1036.5863461145575</v>
      </c>
      <c r="T118" s="98">
        <v>989.81412669553163</v>
      </c>
      <c r="U118" s="98">
        <v>949.25720539842291</v>
      </c>
      <c r="V118" s="98">
        <v>845.29459594969353</v>
      </c>
      <c r="W118" s="98">
        <v>990.81691386338071</v>
      </c>
      <c r="X118" s="98">
        <v>999.86395266289662</v>
      </c>
      <c r="Y118" s="98">
        <v>760.1402656981943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981.99632129236022</v>
      </c>
      <c r="F119" s="98">
        <v>951.08532538117083</v>
      </c>
      <c r="G119" s="98">
        <v>966.28316011921254</v>
      </c>
      <c r="H119" s="98">
        <v>956.14286829499179</v>
      </c>
      <c r="I119" s="98">
        <v>946.11291248826353</v>
      </c>
      <c r="J119" s="98">
        <v>964.22022872180696</v>
      </c>
      <c r="K119" s="98">
        <v>965.58075874289477</v>
      </c>
      <c r="L119" s="98">
        <v>992.56295366671861</v>
      </c>
      <c r="M119" s="98">
        <v>1027.3175311482235</v>
      </c>
      <c r="N119" s="98">
        <v>977.40073987624191</v>
      </c>
      <c r="O119" s="98">
        <v>919.33042386574721</v>
      </c>
      <c r="P119" s="98">
        <v>926.86710519156202</v>
      </c>
      <c r="Q119" s="98">
        <v>959.07217813598061</v>
      </c>
      <c r="R119" s="98">
        <v>956.756150520814</v>
      </c>
      <c r="S119" s="98">
        <v>979.84613330285572</v>
      </c>
      <c r="T119" s="98">
        <v>1108.26789060328</v>
      </c>
      <c r="U119" s="98">
        <v>1058.5595915207607</v>
      </c>
      <c r="V119" s="98">
        <v>1107.8629503770571</v>
      </c>
      <c r="W119" s="98">
        <v>1064.8101775334278</v>
      </c>
      <c r="X119" s="98">
        <v>1203.3600420403372</v>
      </c>
      <c r="Y119" s="98">
        <v>1124.9436945192388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869.29288788380359</v>
      </c>
      <c r="F120" s="122">
        <v>895.99993658134565</v>
      </c>
      <c r="G120" s="122">
        <v>915.44418105557054</v>
      </c>
      <c r="H120" s="122">
        <v>897.55845408874609</v>
      </c>
      <c r="I120" s="122">
        <v>847.84613231684864</v>
      </c>
      <c r="J120" s="122">
        <v>808.01006815015694</v>
      </c>
      <c r="K120" s="122">
        <v>802.83440747415068</v>
      </c>
      <c r="L120" s="122">
        <v>821.35374771421402</v>
      </c>
      <c r="M120" s="122">
        <v>752.52790324994282</v>
      </c>
      <c r="N120" s="122">
        <v>761.52861146414239</v>
      </c>
      <c r="O120" s="122">
        <v>757.18784418577161</v>
      </c>
      <c r="P120" s="122">
        <v>721.59771266227347</v>
      </c>
      <c r="Q120" s="122">
        <v>688.78718579746032</v>
      </c>
      <c r="R120" s="122">
        <v>660.65967697480335</v>
      </c>
      <c r="S120" s="122">
        <v>704.01531462694322</v>
      </c>
      <c r="T120" s="122">
        <v>664.60965967611128</v>
      </c>
      <c r="U120" s="122">
        <v>658.16775682530169</v>
      </c>
      <c r="V120" s="122">
        <v>637.43130806810484</v>
      </c>
      <c r="W120" s="122">
        <v>661.21897227758984</v>
      </c>
      <c r="X120" s="122">
        <v>746.75805055123806</v>
      </c>
      <c r="Y120" s="122">
        <v>657.85174163843556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869.29288788380359</v>
      </c>
      <c r="F122" s="33">
        <v>895.99993658134565</v>
      </c>
      <c r="G122" s="33">
        <v>915.44418105557054</v>
      </c>
      <c r="H122" s="33">
        <v>897.55845408874609</v>
      </c>
      <c r="I122" s="33">
        <v>847.84613231684864</v>
      </c>
      <c r="J122" s="33">
        <v>808.01006815015694</v>
      </c>
      <c r="K122" s="33">
        <v>802.83440747415068</v>
      </c>
      <c r="L122" s="33">
        <v>821.35374771421402</v>
      </c>
      <c r="M122" s="33">
        <v>752.52790324994282</v>
      </c>
      <c r="N122" s="33">
        <v>761.52861146414239</v>
      </c>
      <c r="O122" s="33">
        <v>757.18784418577161</v>
      </c>
      <c r="P122" s="33">
        <v>721.59771266227347</v>
      </c>
      <c r="Q122" s="33">
        <v>688.78718579746032</v>
      </c>
      <c r="R122" s="33">
        <v>660.65967697480335</v>
      </c>
      <c r="S122" s="33">
        <v>704.01531462694322</v>
      </c>
      <c r="T122" s="33">
        <v>664.60965967611128</v>
      </c>
      <c r="U122" s="33">
        <v>658.16775682530169</v>
      </c>
      <c r="V122" s="33">
        <v>637.43130806810484</v>
      </c>
      <c r="W122" s="33">
        <v>661.21897227758984</v>
      </c>
      <c r="X122" s="33">
        <v>746.75805055123806</v>
      </c>
      <c r="Y122" s="33">
        <v>657.85174163843556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12854.356598707669</v>
      </c>
      <c r="C124" s="117">
        <f t="shared" si="42"/>
        <v>13246.24331936359</v>
      </c>
      <c r="D124" s="117">
        <f t="shared" si="42"/>
        <v>13427.66158716379</v>
      </c>
      <c r="E124" s="117">
        <f t="shared" si="42"/>
        <v>12077.58040463892</v>
      </c>
      <c r="F124" s="117">
        <f t="shared" si="42"/>
        <v>12892.881065668362</v>
      </c>
      <c r="G124" s="117">
        <f t="shared" si="42"/>
        <v>12741.7140781043</v>
      </c>
      <c r="H124" s="117">
        <f t="shared" si="42"/>
        <v>11961.897160874554</v>
      </c>
      <c r="I124" s="117">
        <f t="shared" si="42"/>
        <v>11291.667772418048</v>
      </c>
      <c r="J124" s="117">
        <f t="shared" si="42"/>
        <v>11717.719920413603</v>
      </c>
      <c r="K124" s="117">
        <f t="shared" si="42"/>
        <v>11497.578937589824</v>
      </c>
      <c r="L124" s="117">
        <f t="shared" si="42"/>
        <v>12713.503485167399</v>
      </c>
      <c r="M124" s="117">
        <f t="shared" si="42"/>
        <v>11656.931063343438</v>
      </c>
      <c r="N124" s="117">
        <f t="shared" si="42"/>
        <v>10434.653558562926</v>
      </c>
      <c r="O124" s="117">
        <f t="shared" si="42"/>
        <v>13149.444957441599</v>
      </c>
      <c r="P124" s="117">
        <f t="shared" si="42"/>
        <v>10813.285615808032</v>
      </c>
      <c r="Q124" s="117">
        <f t="shared" si="42"/>
        <v>11300.250139935637</v>
      </c>
      <c r="R124" s="117">
        <f t="shared" ref="R124:V124" si="43">R125+R128+R130+R139</f>
        <v>11978.998357563703</v>
      </c>
      <c r="S124" s="117">
        <f t="shared" si="43"/>
        <v>12295.928706945499</v>
      </c>
      <c r="T124" s="117">
        <f t="shared" si="43"/>
        <v>11069.885699852919</v>
      </c>
      <c r="U124" s="117">
        <f t="shared" si="43"/>
        <v>12150.110336835836</v>
      </c>
      <c r="V124" s="117">
        <f t="shared" si="43"/>
        <v>12279.982550237197</v>
      </c>
      <c r="W124" s="117">
        <f t="shared" ref="W124:Y124" si="44">W125+W128+W130+W139</f>
        <v>12666.348250904995</v>
      </c>
      <c r="X124" s="117">
        <f t="shared" si="44"/>
        <v>12173.332062001018</v>
      </c>
      <c r="Y124" s="117">
        <f t="shared" si="44"/>
        <v>11838.64709251053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10091.983279223343</v>
      </c>
      <c r="C125" s="122">
        <f t="shared" si="45"/>
        <v>10457.311632519755</v>
      </c>
      <c r="D125" s="122">
        <f t="shared" si="45"/>
        <v>10499.644840397359</v>
      </c>
      <c r="E125" s="122">
        <f t="shared" si="45"/>
        <v>9199.8313928788193</v>
      </c>
      <c r="F125" s="122">
        <f t="shared" si="45"/>
        <v>9862.6399910989312</v>
      </c>
      <c r="G125" s="122">
        <f t="shared" si="45"/>
        <v>9682.018406757692</v>
      </c>
      <c r="H125" s="122">
        <f t="shared" si="45"/>
        <v>9049.8543701322706</v>
      </c>
      <c r="I125" s="122">
        <f t="shared" si="45"/>
        <v>8262.6853360817204</v>
      </c>
      <c r="J125" s="122">
        <f t="shared" si="45"/>
        <v>8882.2695645367057</v>
      </c>
      <c r="K125" s="122">
        <f t="shared" si="45"/>
        <v>8632.8877656635705</v>
      </c>
      <c r="L125" s="122">
        <f t="shared" si="45"/>
        <v>9765.1167164414928</v>
      </c>
      <c r="M125" s="122">
        <f t="shared" si="45"/>
        <v>8657.9262321727383</v>
      </c>
      <c r="N125" s="122">
        <f t="shared" si="45"/>
        <v>7613.2392446581434</v>
      </c>
      <c r="O125" s="122">
        <f t="shared" si="45"/>
        <v>10391.659676012319</v>
      </c>
      <c r="P125" s="122">
        <f t="shared" si="45"/>
        <v>8203.2997536658277</v>
      </c>
      <c r="Q125" s="122">
        <f t="shared" si="45"/>
        <v>8698.2365057170809</v>
      </c>
      <c r="R125" s="122">
        <f t="shared" ref="R125:V125" si="46">SUM(R126:R127)</f>
        <v>9364.172402303484</v>
      </c>
      <c r="S125" s="122">
        <f t="shared" si="46"/>
        <v>9480.2801191919862</v>
      </c>
      <c r="T125" s="122">
        <f t="shared" si="46"/>
        <v>8324.001473107508</v>
      </c>
      <c r="U125" s="122">
        <f t="shared" si="46"/>
        <v>9404.511530971813</v>
      </c>
      <c r="V125" s="122">
        <f t="shared" si="46"/>
        <v>9602.6114478643321</v>
      </c>
      <c r="W125" s="122">
        <f t="shared" ref="W125:Y125" si="47">SUM(W126:W127)</f>
        <v>9751.1297499826178</v>
      </c>
      <c r="X125" s="122">
        <f t="shared" si="47"/>
        <v>9289.3564578165806</v>
      </c>
      <c r="Y125" s="122">
        <f t="shared" si="47"/>
        <v>9182.5035176281999</v>
      </c>
      <c r="DA125" s="130" t="s">
        <v>2360</v>
      </c>
    </row>
    <row r="126" spans="1:105" ht="12" customHeight="1" x14ac:dyDescent="0.25">
      <c r="A126" s="97" t="s">
        <v>198</v>
      </c>
      <c r="B126" s="98">
        <v>10049.017033022872</v>
      </c>
      <c r="C126" s="98">
        <v>10413.290117773502</v>
      </c>
      <c r="D126" s="98">
        <v>10456.123723317201</v>
      </c>
      <c r="E126" s="98">
        <v>9162.5816522698133</v>
      </c>
      <c r="F126" s="98">
        <v>9822.9606879721487</v>
      </c>
      <c r="G126" s="98">
        <v>9643.4506936510224</v>
      </c>
      <c r="H126" s="98">
        <v>9014.5560467762116</v>
      </c>
      <c r="I126" s="98">
        <v>8230.9263003251926</v>
      </c>
      <c r="J126" s="98">
        <v>8848.3870198439454</v>
      </c>
      <c r="K126" s="98">
        <v>8600.2873391511639</v>
      </c>
      <c r="L126" s="98">
        <v>9728.6907138064234</v>
      </c>
      <c r="M126" s="98">
        <v>8626.0909420830812</v>
      </c>
      <c r="N126" s="98">
        <v>7585.3608422076004</v>
      </c>
      <c r="O126" s="98">
        <v>10353.694169917766</v>
      </c>
      <c r="P126" s="98">
        <v>8173.3792116105051</v>
      </c>
      <c r="Q126" s="98">
        <v>8666.4678366827011</v>
      </c>
      <c r="R126" s="98">
        <v>9330.3196164226192</v>
      </c>
      <c r="S126" s="98">
        <v>9446.2481280944539</v>
      </c>
      <c r="T126" s="98">
        <v>8294.1884430040882</v>
      </c>
      <c r="U126" s="98">
        <v>9371.249227816661</v>
      </c>
      <c r="V126" s="98">
        <v>9568.628083475227</v>
      </c>
      <c r="W126" s="98">
        <v>9716.8566345743457</v>
      </c>
      <c r="X126" s="98">
        <v>9256.2928894506276</v>
      </c>
      <c r="Y126" s="98">
        <v>9149.8145087969569</v>
      </c>
      <c r="DA126" s="63" t="s">
        <v>2361</v>
      </c>
    </row>
    <row r="127" spans="1:105" ht="12" customHeight="1" x14ac:dyDescent="0.25">
      <c r="A127" s="97" t="s">
        <v>53</v>
      </c>
      <c r="B127" s="98">
        <v>42.966246200470358</v>
      </c>
      <c r="C127" s="98">
        <v>44.021514746252976</v>
      </c>
      <c r="D127" s="98">
        <v>43.521117080156799</v>
      </c>
      <c r="E127" s="98">
        <v>37.249740609006658</v>
      </c>
      <c r="F127" s="98">
        <v>39.679303126782301</v>
      </c>
      <c r="G127" s="98">
        <v>38.567713106670197</v>
      </c>
      <c r="H127" s="98">
        <v>35.298323356058972</v>
      </c>
      <c r="I127" s="98">
        <v>31.759035756528554</v>
      </c>
      <c r="J127" s="98">
        <v>33.882544692760412</v>
      </c>
      <c r="K127" s="98">
        <v>32.600426512405726</v>
      </c>
      <c r="L127" s="98">
        <v>36.426002635070112</v>
      </c>
      <c r="M127" s="98">
        <v>31.835290089657143</v>
      </c>
      <c r="N127" s="98">
        <v>27.878402450543312</v>
      </c>
      <c r="O127" s="98">
        <v>37.96550609455366</v>
      </c>
      <c r="P127" s="98">
        <v>29.920542055322915</v>
      </c>
      <c r="Q127" s="98">
        <v>31.768669034380526</v>
      </c>
      <c r="R127" s="98">
        <v>33.85278588086409</v>
      </c>
      <c r="S127" s="98">
        <v>34.031991097531581</v>
      </c>
      <c r="T127" s="98">
        <v>29.813030103420541</v>
      </c>
      <c r="U127" s="98">
        <v>33.262303155151415</v>
      </c>
      <c r="V127" s="98">
        <v>33.983364389105787</v>
      </c>
      <c r="W127" s="98">
        <v>34.27311540827148</v>
      </c>
      <c r="X127" s="98">
        <v>33.063568365953749</v>
      </c>
      <c r="Y127" s="98">
        <v>32.689008831242454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14.158784756961353</v>
      </c>
      <c r="C128" s="122">
        <f t="shared" si="48"/>
        <v>14.320798506665282</v>
      </c>
      <c r="D128" s="122">
        <f t="shared" si="48"/>
        <v>14.562956102573811</v>
      </c>
      <c r="E128" s="122">
        <f t="shared" si="48"/>
        <v>26.915089637151329</v>
      </c>
      <c r="F128" s="122">
        <f t="shared" si="48"/>
        <v>13.914924785561469</v>
      </c>
      <c r="G128" s="122">
        <f t="shared" si="48"/>
        <v>14.781996961341997</v>
      </c>
      <c r="H128" s="122">
        <f t="shared" si="48"/>
        <v>23.631810426991535</v>
      </c>
      <c r="I128" s="122">
        <f t="shared" si="48"/>
        <v>18.350418011935741</v>
      </c>
      <c r="J128" s="122">
        <f t="shared" si="48"/>
        <v>20.585598737443295</v>
      </c>
      <c r="K128" s="122">
        <f t="shared" si="48"/>
        <v>20.953270056782678</v>
      </c>
      <c r="L128" s="122">
        <f t="shared" si="48"/>
        <v>24.66780532717657</v>
      </c>
      <c r="M128" s="122">
        <f t="shared" si="48"/>
        <v>26.469074773179347</v>
      </c>
      <c r="N128" s="122">
        <f t="shared" si="48"/>
        <v>26.104302270431397</v>
      </c>
      <c r="O128" s="122">
        <f t="shared" si="48"/>
        <v>25.825019468536471</v>
      </c>
      <c r="P128" s="122">
        <f t="shared" si="48"/>
        <v>24.603117035813341</v>
      </c>
      <c r="Q128" s="122">
        <f t="shared" si="48"/>
        <v>23.689323618026531</v>
      </c>
      <c r="R128" s="122">
        <f t="shared" si="48"/>
        <v>26.484648141046787</v>
      </c>
      <c r="S128" s="122">
        <f t="shared" si="48"/>
        <v>29.825669412404547</v>
      </c>
      <c r="T128" s="122">
        <f t="shared" si="48"/>
        <v>29.865727196787919</v>
      </c>
      <c r="U128" s="122">
        <f t="shared" si="48"/>
        <v>29.83885811166526</v>
      </c>
      <c r="V128" s="122">
        <f t="shared" si="48"/>
        <v>28.396757009647086</v>
      </c>
      <c r="W128" s="122">
        <f t="shared" si="48"/>
        <v>28.692209426294692</v>
      </c>
      <c r="X128" s="122">
        <f t="shared" si="48"/>
        <v>25.651818625265072</v>
      </c>
      <c r="Y128" s="122">
        <f t="shared" si="48"/>
        <v>21.545937954721179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14.158784756961353</v>
      </c>
      <c r="C129" s="98">
        <f>IF(RES_hhdet_fec!C129=0,0,RES_hhdet_fec!C129*1000*11630/RES_hhdet_num!C124)</f>
        <v>14.320798506665282</v>
      </c>
      <c r="D129" s="98">
        <f>IF(RES_hhdet_fec!D129=0,0,RES_hhdet_fec!D129*1000*11630/RES_hhdet_num!D124)</f>
        <v>14.562956102573811</v>
      </c>
      <c r="E129" s="98">
        <f>IF(RES_hhdet_fec!E129=0,0,RES_hhdet_fec!E129*1000*11630/RES_hhdet_num!E124)</f>
        <v>26.915089637151329</v>
      </c>
      <c r="F129" s="98">
        <f>IF(RES_hhdet_fec!F129=0,0,RES_hhdet_fec!F129*1000*11630/RES_hhdet_num!F124)</f>
        <v>13.914924785561469</v>
      </c>
      <c r="G129" s="98">
        <f>IF(RES_hhdet_fec!G129=0,0,RES_hhdet_fec!G129*1000*11630/RES_hhdet_num!G124)</f>
        <v>14.781996961341997</v>
      </c>
      <c r="H129" s="98">
        <f>IF(RES_hhdet_fec!H129=0,0,RES_hhdet_fec!H129*1000*11630/RES_hhdet_num!H124)</f>
        <v>23.631810426991535</v>
      </c>
      <c r="I129" s="98">
        <f>IF(RES_hhdet_fec!I129=0,0,RES_hhdet_fec!I129*1000*11630/RES_hhdet_num!I124)</f>
        <v>18.350418011935741</v>
      </c>
      <c r="J129" s="98">
        <f>IF(RES_hhdet_fec!J129=0,0,RES_hhdet_fec!J129*1000*11630/RES_hhdet_num!J124)</f>
        <v>20.585598737443295</v>
      </c>
      <c r="K129" s="98">
        <f>IF(RES_hhdet_fec!K129=0,0,RES_hhdet_fec!K129*1000*11630/RES_hhdet_num!K124)</f>
        <v>20.953270056782678</v>
      </c>
      <c r="L129" s="98">
        <f>IF(RES_hhdet_fec!L129=0,0,RES_hhdet_fec!L129*1000*11630/RES_hhdet_num!L124)</f>
        <v>24.66780532717657</v>
      </c>
      <c r="M129" s="98">
        <f>IF(RES_hhdet_fec!M129=0,0,RES_hhdet_fec!M129*1000*11630/RES_hhdet_num!M124)</f>
        <v>26.469074773179347</v>
      </c>
      <c r="N129" s="98">
        <f>IF(RES_hhdet_fec!N129=0,0,RES_hhdet_fec!N129*1000*11630/RES_hhdet_num!N124)</f>
        <v>26.104302270431397</v>
      </c>
      <c r="O129" s="98">
        <f>IF(RES_hhdet_fec!O129=0,0,RES_hhdet_fec!O129*1000*11630/RES_hhdet_num!O124)</f>
        <v>25.825019468536471</v>
      </c>
      <c r="P129" s="98">
        <f>IF(RES_hhdet_fec!P129=0,0,RES_hhdet_fec!P129*1000*11630/RES_hhdet_num!P124)</f>
        <v>24.603117035813341</v>
      </c>
      <c r="Q129" s="98">
        <f>IF(RES_hhdet_fec!Q129=0,0,RES_hhdet_fec!Q129*1000*11630/RES_hhdet_num!Q124)</f>
        <v>23.689323618026531</v>
      </c>
      <c r="R129" s="98">
        <f>IF(RES_hhdet_fec!R129=0,0,RES_hhdet_fec!R129*1000*11630/RES_hhdet_num!R124)</f>
        <v>26.484648141046787</v>
      </c>
      <c r="S129" s="98">
        <f>IF(RES_hhdet_fec!S129=0,0,RES_hhdet_fec!S129*1000*11630/RES_hhdet_num!S124)</f>
        <v>29.825669412404547</v>
      </c>
      <c r="T129" s="98">
        <f>IF(RES_hhdet_fec!T129=0,0,RES_hhdet_fec!T129*1000*11630/RES_hhdet_num!T124)</f>
        <v>29.865727196787919</v>
      </c>
      <c r="U129" s="98">
        <f>IF(RES_hhdet_fec!U129=0,0,RES_hhdet_fec!U129*1000*11630/RES_hhdet_num!U124)</f>
        <v>29.83885811166526</v>
      </c>
      <c r="V129" s="98">
        <f>IF(RES_hhdet_fec!V129=0,0,RES_hhdet_fec!V129*1000*11630/RES_hhdet_num!V124)</f>
        <v>28.396757009647086</v>
      </c>
      <c r="W129" s="98">
        <f>IF(RES_hhdet_fec!W129=0,0,RES_hhdet_fec!W129*1000*11630/RES_hhdet_num!W124)</f>
        <v>28.692209426294692</v>
      </c>
      <c r="X129" s="98">
        <f>IF(RES_hhdet_fec!X129=0,0,RES_hhdet_fec!X129*1000*11630/RES_hhdet_num!X124)</f>
        <v>25.651818625265072</v>
      </c>
      <c r="Y129" s="98">
        <f>IF(RES_hhdet_fec!Y129=0,0,RES_hhdet_fec!Y129*1000*11630/RES_hhdet_num!Y124)</f>
        <v>21.545937954721179</v>
      </c>
      <c r="DA129" s="63" t="s">
        <v>2364</v>
      </c>
    </row>
    <row r="130" spans="1:105" ht="12" customHeight="1" x14ac:dyDescent="0.25">
      <c r="A130" s="121" t="s">
        <v>55</v>
      </c>
      <c r="B130" s="122">
        <v>1935.9105160150207</v>
      </c>
      <c r="C130" s="122">
        <v>1932.7603818874934</v>
      </c>
      <c r="D130" s="122">
        <v>2051.1344182262983</v>
      </c>
      <c r="E130" s="122">
        <v>1970.8817681497808</v>
      </c>
      <c r="F130" s="122">
        <v>2112.0985151328032</v>
      </c>
      <c r="G130" s="122">
        <v>2124.1547921457218</v>
      </c>
      <c r="H130" s="122">
        <v>1989.0088999959871</v>
      </c>
      <c r="I130" s="122">
        <v>2162.1995516834199</v>
      </c>
      <c r="J130" s="122">
        <v>2005.6002959322334</v>
      </c>
      <c r="K130" s="122">
        <v>2039.1744559496562</v>
      </c>
      <c r="L130" s="122">
        <v>2100.0480880736882</v>
      </c>
      <c r="M130" s="122">
        <v>2217.803766801298</v>
      </c>
      <c r="N130" s="122">
        <v>2032.5027713000227</v>
      </c>
      <c r="O130" s="122">
        <v>1974.9851464020542</v>
      </c>
      <c r="P130" s="122">
        <v>1863.905478633877</v>
      </c>
      <c r="Q130" s="122">
        <v>1889.6776057042687</v>
      </c>
      <c r="R130" s="122">
        <v>1927.1190634710713</v>
      </c>
      <c r="S130" s="122">
        <v>2080.9365944711558</v>
      </c>
      <c r="T130" s="122">
        <v>2047.8885182281936</v>
      </c>
      <c r="U130" s="122">
        <v>2053.5765874204862</v>
      </c>
      <c r="V130" s="122">
        <v>2007.6000283308508</v>
      </c>
      <c r="W130" s="122">
        <v>2220.7427822390605</v>
      </c>
      <c r="X130" s="122">
        <v>2105.1744587913668</v>
      </c>
      <c r="Y130" s="122">
        <v>1973.4495962376488</v>
      </c>
      <c r="DA130" s="130" t="s">
        <v>2365</v>
      </c>
    </row>
    <row r="131" spans="1:105" ht="12" customHeight="1" x14ac:dyDescent="0.25">
      <c r="A131" s="97" t="s">
        <v>128</v>
      </c>
      <c r="B131" s="98">
        <v>1832.252226367493</v>
      </c>
      <c r="C131" s="98">
        <v>1834.29167683794</v>
      </c>
      <c r="D131" s="98">
        <v>1980.3815174464009</v>
      </c>
      <c r="E131" s="98">
        <v>1816.4729349885854</v>
      </c>
      <c r="F131" s="98">
        <v>2048.1665500145555</v>
      </c>
      <c r="G131" s="98">
        <v>2088.1508817128188</v>
      </c>
      <c r="H131" s="98">
        <v>1895.1860327948846</v>
      </c>
      <c r="I131" s="98">
        <v>2059.652696251313</v>
      </c>
      <c r="J131" s="98">
        <v>1922.6372552973839</v>
      </c>
      <c r="K131" s="98">
        <v>1975.2378911944659</v>
      </c>
      <c r="L131" s="98">
        <v>2055.1376596331024</v>
      </c>
      <c r="M131" s="98">
        <v>2145.7798292165508</v>
      </c>
      <c r="N131" s="98">
        <v>1882.6100518670592</v>
      </c>
      <c r="O131" s="98">
        <v>1815.1722963906843</v>
      </c>
      <c r="P131" s="98">
        <v>1849.3980506102234</v>
      </c>
      <c r="Q131" s="98">
        <v>1853.5036110715364</v>
      </c>
      <c r="R131" s="98">
        <v>1932.3283723003017</v>
      </c>
      <c r="S131" s="98">
        <v>2092.3963823909003</v>
      </c>
      <c r="T131" s="98">
        <v>1905.9057247413218</v>
      </c>
      <c r="U131" s="98">
        <v>2047.993197220932</v>
      </c>
      <c r="V131" s="98">
        <v>2015.8545224828945</v>
      </c>
      <c r="W131" s="98">
        <v>2335.5521504631661</v>
      </c>
      <c r="X131" s="98">
        <v>1945.264011998574</v>
      </c>
      <c r="Y131" s="98">
        <v>2015.8838848266396</v>
      </c>
      <c r="DA131" s="63" t="s">
        <v>2366</v>
      </c>
    </row>
    <row r="132" spans="1:105" ht="12" customHeight="1" x14ac:dyDescent="0.25">
      <c r="A132" s="97" t="s">
        <v>127</v>
      </c>
      <c r="B132" s="98">
        <v>1700.6589278435542</v>
      </c>
      <c r="C132" s="98">
        <v>1694.9141875709397</v>
      </c>
      <c r="D132" s="98">
        <v>1831.2259353789016</v>
      </c>
      <c r="E132" s="98">
        <v>1678.6428505375327</v>
      </c>
      <c r="F132" s="98">
        <v>1901.8383482669462</v>
      </c>
      <c r="G132" s="98">
        <v>1939.3661064152345</v>
      </c>
      <c r="H132" s="98">
        <v>1761.7363141002636</v>
      </c>
      <c r="I132" s="98">
        <v>1928.5946959994469</v>
      </c>
      <c r="J132" s="98">
        <v>1796.4077994918903</v>
      </c>
      <c r="K132" s="98">
        <v>1852.4600305563965</v>
      </c>
      <c r="L132" s="98">
        <v>1934.4587538510809</v>
      </c>
      <c r="M132" s="98">
        <v>2031.5450112414858</v>
      </c>
      <c r="N132" s="98">
        <v>1792.650277385703</v>
      </c>
      <c r="O132" s="98">
        <v>1736.7488437348718</v>
      </c>
      <c r="P132" s="98">
        <v>1756.988093293294</v>
      </c>
      <c r="Q132" s="98">
        <v>1760.9726277528389</v>
      </c>
      <c r="R132" s="98">
        <v>1837.9515222732068</v>
      </c>
      <c r="S132" s="98">
        <v>1998.415938746512</v>
      </c>
      <c r="T132" s="98">
        <v>1820.2412189789511</v>
      </c>
      <c r="U132" s="98">
        <v>1958.022497282725</v>
      </c>
      <c r="V132" s="98">
        <v>1928.5487858291017</v>
      </c>
      <c r="W132" s="98">
        <v>2246.4850227707802</v>
      </c>
      <c r="X132" s="98">
        <v>1874.2982982459068</v>
      </c>
      <c r="Y132" s="98">
        <v>1943.4744525815972</v>
      </c>
      <c r="DA132" s="63" t="s">
        <v>2367</v>
      </c>
    </row>
    <row r="133" spans="1:105" ht="12" customHeight="1" x14ac:dyDescent="0.25">
      <c r="A133" s="100" t="s">
        <v>198</v>
      </c>
      <c r="B133" s="101">
        <v>799.94497720195955</v>
      </c>
      <c r="C133" s="101">
        <v>757.02562750887557</v>
      </c>
      <c r="D133" s="101">
        <v>838.13212721700404</v>
      </c>
      <c r="E133" s="101">
        <v>764.58893928290104</v>
      </c>
      <c r="F133" s="101">
        <v>921.30708012583966</v>
      </c>
      <c r="G133" s="101">
        <v>923.61971607434361</v>
      </c>
      <c r="H133" s="101">
        <v>829.69897688326444</v>
      </c>
      <c r="I133" s="101">
        <v>1004.1694553108923</v>
      </c>
      <c r="J133" s="101">
        <v>845.74002695225249</v>
      </c>
      <c r="K133" s="101">
        <v>881.92952647421055</v>
      </c>
      <c r="L133" s="101">
        <v>914.06363013463351</v>
      </c>
      <c r="M133" s="101">
        <v>994.80317314575825</v>
      </c>
      <c r="N133" s="101">
        <v>879.85296853428019</v>
      </c>
      <c r="O133" s="101">
        <v>885.62603361883191</v>
      </c>
      <c r="P133" s="101">
        <v>801.47763695302933</v>
      </c>
      <c r="Q133" s="101">
        <v>794.79171050440391</v>
      </c>
      <c r="R133" s="101">
        <v>842.45894409631455</v>
      </c>
      <c r="S133" s="101">
        <v>971.12715231541245</v>
      </c>
      <c r="T133" s="101">
        <v>806.95893931949195</v>
      </c>
      <c r="U133" s="101">
        <v>881.19429378621021</v>
      </c>
      <c r="V133" s="101">
        <v>803.28227203167785</v>
      </c>
      <c r="W133" s="101">
        <v>1055.8419111333901</v>
      </c>
      <c r="X133" s="101">
        <v>833.54007858516184</v>
      </c>
      <c r="Y133" s="101">
        <v>766.44332995693378</v>
      </c>
      <c r="DA133" s="131" t="s">
        <v>2368</v>
      </c>
    </row>
    <row r="134" spans="1:105" ht="12" customHeight="1" x14ac:dyDescent="0.25">
      <c r="A134" s="103" t="s">
        <v>52</v>
      </c>
      <c r="B134" s="104">
        <v>900.71395064159481</v>
      </c>
      <c r="C134" s="104">
        <v>937.88856006206424</v>
      </c>
      <c r="D134" s="104">
        <v>993.09380816189764</v>
      </c>
      <c r="E134" s="104">
        <v>914.05391125463166</v>
      </c>
      <c r="F134" s="104">
        <v>980.53126814110635</v>
      </c>
      <c r="G134" s="104">
        <v>1015.7463903408913</v>
      </c>
      <c r="H134" s="104">
        <v>932.03733721699871</v>
      </c>
      <c r="I134" s="104">
        <v>924.42524068855482</v>
      </c>
      <c r="J134" s="104">
        <v>950.66777253963767</v>
      </c>
      <c r="K134" s="104">
        <v>970.53050408218564</v>
      </c>
      <c r="L134" s="104">
        <v>1020.395123716447</v>
      </c>
      <c r="M134" s="104">
        <v>1036.7418380957274</v>
      </c>
      <c r="N134" s="104">
        <v>912.79730885142271</v>
      </c>
      <c r="O134" s="104">
        <v>851.12281011603989</v>
      </c>
      <c r="P134" s="104">
        <v>955.5104563402648</v>
      </c>
      <c r="Q134" s="104">
        <v>966.18091724843509</v>
      </c>
      <c r="R134" s="104">
        <v>995.49257817689238</v>
      </c>
      <c r="S134" s="104">
        <v>1027.2887864310994</v>
      </c>
      <c r="T134" s="104">
        <v>1013.282279659459</v>
      </c>
      <c r="U134" s="104">
        <v>1076.8282034965146</v>
      </c>
      <c r="V134" s="104">
        <v>1125.2665137974238</v>
      </c>
      <c r="W134" s="104">
        <v>1190.6431116373903</v>
      </c>
      <c r="X134" s="104">
        <v>1040.7582196607448</v>
      </c>
      <c r="Y134" s="104">
        <v>1177.0311226246638</v>
      </c>
      <c r="DA134" s="132" t="s">
        <v>2369</v>
      </c>
    </row>
    <row r="135" spans="1:105" ht="12" customHeight="1" x14ac:dyDescent="0.25">
      <c r="A135" s="106" t="s">
        <v>122</v>
      </c>
      <c r="B135" s="101">
        <v>2108.4083134559669</v>
      </c>
      <c r="C135" s="101">
        <v>2108.6762605296253</v>
      </c>
      <c r="D135" s="101">
        <v>2202.1945619584976</v>
      </c>
      <c r="E135" s="101">
        <v>2241.9102041895958</v>
      </c>
      <c r="F135" s="101">
        <v>2272.6811127630208</v>
      </c>
      <c r="G135" s="101">
        <v>2262.3416256812297</v>
      </c>
      <c r="H135" s="101">
        <v>2204.2634224534486</v>
      </c>
      <c r="I135" s="101">
        <v>2395.1323891843144</v>
      </c>
      <c r="J135" s="101">
        <v>2220.5364515452275</v>
      </c>
      <c r="K135" s="101">
        <v>2248.212408481535</v>
      </c>
      <c r="L135" s="101">
        <v>2291.8088013362353</v>
      </c>
      <c r="M135" s="101">
        <v>2458.0207307540054</v>
      </c>
      <c r="N135" s="101">
        <v>2328.9455712291633</v>
      </c>
      <c r="O135" s="101">
        <v>2268.0360292083406</v>
      </c>
      <c r="P135" s="101">
        <v>2047.0288626274573</v>
      </c>
      <c r="Q135" s="101">
        <v>2107.5340182411901</v>
      </c>
      <c r="R135" s="101">
        <v>2114.8690010558375</v>
      </c>
      <c r="S135" s="101">
        <v>2259.2935902337581</v>
      </c>
      <c r="T135" s="101">
        <v>2356.0478400495167</v>
      </c>
      <c r="U135" s="101">
        <v>2236.4579767246487</v>
      </c>
      <c r="V135" s="101">
        <v>2154.5171361051171</v>
      </c>
      <c r="W135" s="101">
        <v>2252.9519725657401</v>
      </c>
      <c r="X135" s="101">
        <v>2403.9797584575394</v>
      </c>
      <c r="Y135" s="101">
        <v>2039.8546938721311</v>
      </c>
      <c r="DA135" s="131" t="s">
        <v>2370</v>
      </c>
    </row>
    <row r="136" spans="1:105" ht="12" customHeight="1" x14ac:dyDescent="0.25">
      <c r="A136" s="107" t="s">
        <v>121</v>
      </c>
      <c r="B136" s="104">
        <v>1819.5563774205364</v>
      </c>
      <c r="C136" s="104">
        <v>1807.9985656189153</v>
      </c>
      <c r="D136" s="104">
        <v>1896.2253586538154</v>
      </c>
      <c r="E136" s="104">
        <v>1930.6796996203216</v>
      </c>
      <c r="F136" s="104">
        <v>1980.3414369595089</v>
      </c>
      <c r="G136" s="104">
        <v>1975.0686866308004</v>
      </c>
      <c r="H136" s="104">
        <v>1932.2404400034143</v>
      </c>
      <c r="I136" s="104">
        <v>2131.5321433608569</v>
      </c>
      <c r="J136" s="104">
        <v>1952.5080960511239</v>
      </c>
      <c r="K136" s="104">
        <v>1979.7600983900361</v>
      </c>
      <c r="L136" s="104">
        <v>2018.7657959383837</v>
      </c>
      <c r="M136" s="104">
        <v>2175.9825516538804</v>
      </c>
      <c r="N136" s="104">
        <v>2070.1945979101874</v>
      </c>
      <c r="O136" s="104">
        <v>2029.4355768916837</v>
      </c>
      <c r="P136" s="104">
        <v>1803.3760857806749</v>
      </c>
      <c r="Q136" s="104">
        <v>1853.1988874701358</v>
      </c>
      <c r="R136" s="104">
        <v>1866.8430776156722</v>
      </c>
      <c r="S136" s="104">
        <v>2019.6755363407565</v>
      </c>
      <c r="T136" s="104">
        <v>2106.2845706565395</v>
      </c>
      <c r="U136" s="104">
        <v>2016.4907069345345</v>
      </c>
      <c r="V136" s="104">
        <v>1961.6747455352704</v>
      </c>
      <c r="W136" s="104">
        <v>2071.6888279679879</v>
      </c>
      <c r="X136" s="104">
        <v>2222.1618120706112</v>
      </c>
      <c r="Y136" s="104">
        <v>1895.0899144655375</v>
      </c>
      <c r="DA136" s="132" t="s">
        <v>2371</v>
      </c>
    </row>
    <row r="137" spans="1:105" ht="12" customHeight="1" x14ac:dyDescent="0.25">
      <c r="A137" s="108" t="s">
        <v>53</v>
      </c>
      <c r="B137" s="98">
        <v>920.93841771532561</v>
      </c>
      <c r="C137" s="98">
        <v>870.56457426334669</v>
      </c>
      <c r="D137" s="98">
        <v>934.48903088966927</v>
      </c>
      <c r="E137" s="98">
        <v>947.3027308043894</v>
      </c>
      <c r="F137" s="98">
        <v>1028.1205936619401</v>
      </c>
      <c r="G137" s="98">
        <v>1007.8681265349069</v>
      </c>
      <c r="H137" s="98">
        <v>975.24896359419461</v>
      </c>
      <c r="I137" s="98">
        <v>1184.4306012758261</v>
      </c>
      <c r="J137" s="98">
        <v>986.25622145055218</v>
      </c>
      <c r="K137" s="98">
        <v>1011.7919800273729</v>
      </c>
      <c r="L137" s="98">
        <v>1023.3633626134247</v>
      </c>
      <c r="M137" s="98">
        <v>1145.7435306876623</v>
      </c>
      <c r="N137" s="98">
        <v>1090.5363370799705</v>
      </c>
      <c r="O137" s="98">
        <v>1108.758323788991</v>
      </c>
      <c r="P137" s="98">
        <v>874.77885992909103</v>
      </c>
      <c r="Q137" s="98">
        <v>892.67029717516732</v>
      </c>
      <c r="R137" s="98">
        <v>909.00771746573605</v>
      </c>
      <c r="S137" s="98">
        <v>1039.5353872080816</v>
      </c>
      <c r="T137" s="98">
        <v>997.07255197059487</v>
      </c>
      <c r="U137" s="98">
        <v>957.15463844929582</v>
      </c>
      <c r="V137" s="98">
        <v>852.48929445971498</v>
      </c>
      <c r="W137" s="98">
        <v>1003.1082833172223</v>
      </c>
      <c r="X137" s="98">
        <v>1012.3928992721276</v>
      </c>
      <c r="Y137" s="98">
        <v>765.05544152118478</v>
      </c>
      <c r="DA137" s="63" t="s">
        <v>2372</v>
      </c>
    </row>
    <row r="138" spans="1:105" ht="12" customHeight="1" x14ac:dyDescent="0.25">
      <c r="A138" s="108" t="s">
        <v>52</v>
      </c>
      <c r="B138" s="98">
        <v>898.61795970521064</v>
      </c>
      <c r="C138" s="98">
        <v>937.43399135556899</v>
      </c>
      <c r="D138" s="98">
        <v>961.73632776414627</v>
      </c>
      <c r="E138" s="98">
        <v>983.37696881593206</v>
      </c>
      <c r="F138" s="98">
        <v>952.2208432975691</v>
      </c>
      <c r="G138" s="98">
        <v>967.20056009589348</v>
      </c>
      <c r="H138" s="98">
        <v>956.99147640921956</v>
      </c>
      <c r="I138" s="98">
        <v>947.1015420850307</v>
      </c>
      <c r="J138" s="98">
        <v>966.25187460057157</v>
      </c>
      <c r="K138" s="98">
        <v>967.96811836266329</v>
      </c>
      <c r="L138" s="98">
        <v>995.40243332495925</v>
      </c>
      <c r="M138" s="98">
        <v>1030.2390209662183</v>
      </c>
      <c r="N138" s="98">
        <v>979.65826083021705</v>
      </c>
      <c r="O138" s="98">
        <v>920.67725310269304</v>
      </c>
      <c r="P138" s="98">
        <v>928.59722585158397</v>
      </c>
      <c r="Q138" s="98">
        <v>960.52859029496847</v>
      </c>
      <c r="R138" s="98">
        <v>957.83536014993604</v>
      </c>
      <c r="S138" s="98">
        <v>980.14014913267488</v>
      </c>
      <c r="T138" s="98">
        <v>1109.2120186859445</v>
      </c>
      <c r="U138" s="98">
        <v>1059.3360684852387</v>
      </c>
      <c r="V138" s="98">
        <v>1109.1854510755554</v>
      </c>
      <c r="W138" s="98">
        <v>1068.5805446507652</v>
      </c>
      <c r="X138" s="98">
        <v>1209.7689127984838</v>
      </c>
      <c r="Y138" s="98">
        <v>1130.034472944353</v>
      </c>
      <c r="DA138" s="63" t="s">
        <v>2373</v>
      </c>
    </row>
    <row r="139" spans="1:105" ht="12" customHeight="1" x14ac:dyDescent="0.25">
      <c r="A139" s="121" t="s">
        <v>54</v>
      </c>
      <c r="B139" s="122">
        <v>812.30401871234369</v>
      </c>
      <c r="C139" s="122">
        <v>841.85050644967532</v>
      </c>
      <c r="D139" s="122">
        <v>862.31937243755783</v>
      </c>
      <c r="E139" s="122">
        <v>879.9521539731694</v>
      </c>
      <c r="F139" s="122">
        <v>904.22763465106425</v>
      </c>
      <c r="G139" s="122">
        <v>920.7588822395428</v>
      </c>
      <c r="H139" s="122">
        <v>899.40208031930422</v>
      </c>
      <c r="I139" s="122">
        <v>848.43246664097228</v>
      </c>
      <c r="J139" s="122">
        <v>809.26446120722062</v>
      </c>
      <c r="K139" s="122">
        <v>804.56344591981406</v>
      </c>
      <c r="L139" s="122">
        <v>823.67087532503979</v>
      </c>
      <c r="M139" s="122">
        <v>754.73198959622164</v>
      </c>
      <c r="N139" s="122">
        <v>762.80724033432864</v>
      </c>
      <c r="O139" s="122">
        <v>756.97511555868925</v>
      </c>
      <c r="P139" s="122">
        <v>721.47726647251477</v>
      </c>
      <c r="Q139" s="122">
        <v>688.64670489626178</v>
      </c>
      <c r="R139" s="122">
        <v>661.22224364810211</v>
      </c>
      <c r="S139" s="122">
        <v>704.88632386995164</v>
      </c>
      <c r="T139" s="122">
        <v>668.12998132043015</v>
      </c>
      <c r="U139" s="122">
        <v>662.18336033187188</v>
      </c>
      <c r="V139" s="122">
        <v>641.37431703236598</v>
      </c>
      <c r="W139" s="122">
        <v>665.78350925702273</v>
      </c>
      <c r="X139" s="122">
        <v>753.14932676780484</v>
      </c>
      <c r="Y139" s="122">
        <v>661.14804068995886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812.30401871234369</v>
      </c>
      <c r="C141" s="33">
        <v>841.85050644967532</v>
      </c>
      <c r="D141" s="33">
        <v>862.31937243755783</v>
      </c>
      <c r="E141" s="33">
        <v>879.9521539731694</v>
      </c>
      <c r="F141" s="33">
        <v>904.22763465106425</v>
      </c>
      <c r="G141" s="33">
        <v>920.7588822395428</v>
      </c>
      <c r="H141" s="33">
        <v>899.40208031930422</v>
      </c>
      <c r="I141" s="33">
        <v>848.43246664097228</v>
      </c>
      <c r="J141" s="33">
        <v>809.26446120722062</v>
      </c>
      <c r="K141" s="33">
        <v>804.56344591981406</v>
      </c>
      <c r="L141" s="33">
        <v>823.67087532503979</v>
      </c>
      <c r="M141" s="33">
        <v>754.73198959622164</v>
      </c>
      <c r="N141" s="33">
        <v>762.80724033432864</v>
      </c>
      <c r="O141" s="33">
        <v>756.97511555868925</v>
      </c>
      <c r="P141" s="33">
        <v>721.47726647251477</v>
      </c>
      <c r="Q141" s="33">
        <v>688.64670489626178</v>
      </c>
      <c r="R141" s="33">
        <v>661.22224364810211</v>
      </c>
      <c r="S141" s="33">
        <v>704.88632386995164</v>
      </c>
      <c r="T141" s="33">
        <v>668.12998132043015</v>
      </c>
      <c r="U141" s="33">
        <v>662.18336033187188</v>
      </c>
      <c r="V141" s="33">
        <v>641.37431703236598</v>
      </c>
      <c r="W141" s="33">
        <v>665.78350925702273</v>
      </c>
      <c r="X141" s="33">
        <v>753.14932676780484</v>
      </c>
      <c r="Y141" s="33">
        <v>661.14804068995886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7755.7794941063066</v>
      </c>
      <c r="C143" s="117">
        <f t="shared" si="49"/>
        <v>8111.258722341322</v>
      </c>
      <c r="D143" s="117">
        <f t="shared" si="49"/>
        <v>7862.5913344142946</v>
      </c>
      <c r="E143" s="117">
        <f t="shared" si="49"/>
        <v>7834.8282004836019</v>
      </c>
      <c r="F143" s="117">
        <f t="shared" si="49"/>
        <v>7325.8424295552895</v>
      </c>
      <c r="G143" s="117">
        <f t="shared" si="49"/>
        <v>6829.1777911181507</v>
      </c>
      <c r="H143" s="117">
        <f t="shared" si="49"/>
        <v>6663.7344822829173</v>
      </c>
      <c r="I143" s="117">
        <f t="shared" si="49"/>
        <v>6498.5472221726386</v>
      </c>
      <c r="J143" s="117">
        <f t="shared" si="49"/>
        <v>6410.2905789445867</v>
      </c>
      <c r="K143" s="117">
        <f t="shared" si="49"/>
        <v>6311.9625416369199</v>
      </c>
      <c r="L143" s="117">
        <f t="shared" si="49"/>
        <v>6375.5518815238802</v>
      </c>
      <c r="M143" s="117">
        <f t="shared" si="49"/>
        <v>6346.8463431693326</v>
      </c>
      <c r="N143" s="117">
        <f t="shared" si="49"/>
        <v>6232.5254902854513</v>
      </c>
      <c r="O143" s="117">
        <f t="shared" si="49"/>
        <v>6117.3721513431055</v>
      </c>
      <c r="P143" s="117">
        <f t="shared" si="49"/>
        <v>5657.8499468198015</v>
      </c>
      <c r="Q143" s="117">
        <f t="shared" si="49"/>
        <v>5543.3044936093565</v>
      </c>
      <c r="R143" s="117">
        <f t="shared" ref="R143:V143" si="50">R144+R146+R148+R157</f>
        <v>5554.7790572159483</v>
      </c>
      <c r="S143" s="117">
        <f t="shared" si="50"/>
        <v>5675.7403416345869</v>
      </c>
      <c r="T143" s="117">
        <f t="shared" si="50"/>
        <v>5743.3145904068188</v>
      </c>
      <c r="U143" s="117">
        <f t="shared" si="50"/>
        <v>5647.0625551584126</v>
      </c>
      <c r="V143" s="117">
        <f t="shared" si="50"/>
        <v>5611.3754049062863</v>
      </c>
      <c r="W143" s="117">
        <f t="shared" ref="W143:Y143" si="51">W144+W146+W148+W157</f>
        <v>5586.0045402707347</v>
      </c>
      <c r="X143" s="117">
        <f t="shared" si="51"/>
        <v>5799.2238593628608</v>
      </c>
      <c r="Y143" s="117">
        <f t="shared" si="51"/>
        <v>5412.3176849195024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4661.4546373689782</v>
      </c>
      <c r="C144" s="122">
        <f t="shared" si="52"/>
        <v>5064.9412091087861</v>
      </c>
      <c r="D144" s="122">
        <f t="shared" si="52"/>
        <v>4768.8803901477086</v>
      </c>
      <c r="E144" s="122">
        <f t="shared" si="52"/>
        <v>4693.5110827587032</v>
      </c>
      <c r="F144" s="122">
        <f t="shared" si="52"/>
        <v>4109.9065377401921</v>
      </c>
      <c r="G144" s="122">
        <f t="shared" si="52"/>
        <v>3651.6766541223092</v>
      </c>
      <c r="H144" s="122">
        <f t="shared" si="52"/>
        <v>3518.6109499477511</v>
      </c>
      <c r="I144" s="122">
        <f t="shared" si="52"/>
        <v>3316.0200680393427</v>
      </c>
      <c r="J144" s="122">
        <f t="shared" si="52"/>
        <v>3399.2385792776436</v>
      </c>
      <c r="K144" s="122">
        <f t="shared" si="52"/>
        <v>3302.4798248781276</v>
      </c>
      <c r="L144" s="122">
        <f t="shared" si="52"/>
        <v>3283.7710536672712</v>
      </c>
      <c r="M144" s="122">
        <f t="shared" si="52"/>
        <v>3163.0357645700315</v>
      </c>
      <c r="N144" s="122">
        <f t="shared" si="52"/>
        <v>3164.6217172493816</v>
      </c>
      <c r="O144" s="122">
        <f t="shared" si="52"/>
        <v>3130.2779544487639</v>
      </c>
      <c r="P144" s="122">
        <f t="shared" si="52"/>
        <v>2921.2591289240163</v>
      </c>
      <c r="Q144" s="122">
        <f t="shared" si="52"/>
        <v>2848.1036966335073</v>
      </c>
      <c r="R144" s="122">
        <f t="shared" si="52"/>
        <v>2813.2392213121643</v>
      </c>
      <c r="S144" s="122">
        <f t="shared" si="52"/>
        <v>2797.5873034582291</v>
      </c>
      <c r="T144" s="122">
        <f t="shared" si="52"/>
        <v>2756.7604220419116</v>
      </c>
      <c r="U144" s="122">
        <f t="shared" si="52"/>
        <v>2783.7718933617912</v>
      </c>
      <c r="V144" s="122">
        <f t="shared" si="52"/>
        <v>2796.3884655273882</v>
      </c>
      <c r="W144" s="122">
        <f t="shared" si="52"/>
        <v>2686.1269893648764</v>
      </c>
      <c r="X144" s="122">
        <f t="shared" si="52"/>
        <v>2661.5634993944973</v>
      </c>
      <c r="Y144" s="122">
        <f t="shared" si="52"/>
        <v>2734.3106898867882</v>
      </c>
      <c r="DA144" s="130" t="s">
        <v>2378</v>
      </c>
    </row>
    <row r="145" spans="1:105" ht="12" customHeight="1" x14ac:dyDescent="0.25">
      <c r="A145" s="97" t="s">
        <v>53</v>
      </c>
      <c r="B145" s="98">
        <v>4661.4546373689782</v>
      </c>
      <c r="C145" s="98">
        <v>5064.9412091087861</v>
      </c>
      <c r="D145" s="98">
        <v>4768.8803901477086</v>
      </c>
      <c r="E145" s="98">
        <v>4693.5110827587032</v>
      </c>
      <c r="F145" s="98">
        <v>4109.9065377401921</v>
      </c>
      <c r="G145" s="98">
        <v>3651.6766541223092</v>
      </c>
      <c r="H145" s="98">
        <v>3518.6109499477511</v>
      </c>
      <c r="I145" s="98">
        <v>3316.0200680393427</v>
      </c>
      <c r="J145" s="98">
        <v>3399.2385792776436</v>
      </c>
      <c r="K145" s="98">
        <v>3302.4798248781276</v>
      </c>
      <c r="L145" s="98">
        <v>3283.7710536672712</v>
      </c>
      <c r="M145" s="98">
        <v>3163.0357645700315</v>
      </c>
      <c r="N145" s="98">
        <v>3164.6217172493816</v>
      </c>
      <c r="O145" s="98">
        <v>3130.2779544487639</v>
      </c>
      <c r="P145" s="98">
        <v>2921.2591289240163</v>
      </c>
      <c r="Q145" s="98">
        <v>2848.1036966335073</v>
      </c>
      <c r="R145" s="98">
        <v>2813.2392213121643</v>
      </c>
      <c r="S145" s="98">
        <v>2797.5873034582291</v>
      </c>
      <c r="T145" s="98">
        <v>2756.7604220419116</v>
      </c>
      <c r="U145" s="98">
        <v>2783.7718933617912</v>
      </c>
      <c r="V145" s="98">
        <v>2796.3884655273882</v>
      </c>
      <c r="W145" s="98">
        <v>2686.1269893648764</v>
      </c>
      <c r="X145" s="98">
        <v>2661.5634993944973</v>
      </c>
      <c r="Y145" s="98">
        <v>2734.3106898867882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141.58989477457868</v>
      </c>
      <c r="C146" s="122">
        <f t="shared" si="53"/>
        <v>117.61769873648647</v>
      </c>
      <c r="D146" s="122">
        <f t="shared" si="53"/>
        <v>95.713312449230756</v>
      </c>
      <c r="E146" s="122">
        <f t="shared" si="53"/>
        <v>157.80420586883199</v>
      </c>
      <c r="F146" s="122">
        <f t="shared" si="53"/>
        <v>78.853209058977598</v>
      </c>
      <c r="G146" s="122">
        <f t="shared" si="53"/>
        <v>75.094361208974775</v>
      </c>
      <c r="H146" s="122">
        <f t="shared" si="53"/>
        <v>99.786807583656369</v>
      </c>
      <c r="I146" s="122">
        <f t="shared" si="53"/>
        <v>70.508995404354167</v>
      </c>
      <c r="J146" s="122">
        <f t="shared" si="53"/>
        <v>77.65024225300607</v>
      </c>
      <c r="K146" s="122">
        <f t="shared" si="53"/>
        <v>79.551429360809422</v>
      </c>
      <c r="L146" s="122">
        <f t="shared" si="53"/>
        <v>94.051201850372479</v>
      </c>
      <c r="M146" s="122">
        <f t="shared" si="53"/>
        <v>100.91625986018259</v>
      </c>
      <c r="N146" s="122">
        <f t="shared" si="53"/>
        <v>103.45104509817295</v>
      </c>
      <c r="O146" s="122">
        <f t="shared" si="53"/>
        <v>103.81929693458343</v>
      </c>
      <c r="P146" s="122">
        <f t="shared" si="53"/>
        <v>97.926483628719467</v>
      </c>
      <c r="Q146" s="122">
        <f t="shared" si="53"/>
        <v>101.37374195197035</v>
      </c>
      <c r="R146" s="122">
        <f t="shared" si="53"/>
        <v>115.05722248673651</v>
      </c>
      <c r="S146" s="122">
        <f t="shared" si="53"/>
        <v>124.04238887951834</v>
      </c>
      <c r="T146" s="122">
        <f t="shared" si="53"/>
        <v>116.74189144329581</v>
      </c>
      <c r="U146" s="122">
        <f t="shared" si="53"/>
        <v>119.43434148350522</v>
      </c>
      <c r="V146" s="122">
        <f t="shared" si="53"/>
        <v>119.75332189802202</v>
      </c>
      <c r="W146" s="122">
        <f t="shared" si="53"/>
        <v>123.41709809870952</v>
      </c>
      <c r="X146" s="122">
        <f t="shared" si="53"/>
        <v>111.52180277551025</v>
      </c>
      <c r="Y146" s="122">
        <f t="shared" si="53"/>
        <v>99.591330536882282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141.58989477457868</v>
      </c>
      <c r="C147" s="98">
        <f>IF(RES_hhdet_fec!C147=0,0,RES_hhdet_fec!C147*1000*11630/RES_hhdet_num!C143)</f>
        <v>117.61769873648647</v>
      </c>
      <c r="D147" s="98">
        <f>IF(RES_hhdet_fec!D147=0,0,RES_hhdet_fec!D147*1000*11630/RES_hhdet_num!D143)</f>
        <v>95.713312449230756</v>
      </c>
      <c r="E147" s="98">
        <f>IF(RES_hhdet_fec!E147=0,0,RES_hhdet_fec!E147*1000*11630/RES_hhdet_num!E143)</f>
        <v>157.80420586883199</v>
      </c>
      <c r="F147" s="98">
        <f>IF(RES_hhdet_fec!F147=0,0,RES_hhdet_fec!F147*1000*11630/RES_hhdet_num!F143)</f>
        <v>78.853209058977598</v>
      </c>
      <c r="G147" s="98">
        <f>IF(RES_hhdet_fec!G147=0,0,RES_hhdet_fec!G147*1000*11630/RES_hhdet_num!G143)</f>
        <v>75.094361208974775</v>
      </c>
      <c r="H147" s="98">
        <f>IF(RES_hhdet_fec!H147=0,0,RES_hhdet_fec!H147*1000*11630/RES_hhdet_num!H143)</f>
        <v>99.786807583656369</v>
      </c>
      <c r="I147" s="98">
        <f>IF(RES_hhdet_fec!I147=0,0,RES_hhdet_fec!I147*1000*11630/RES_hhdet_num!I143)</f>
        <v>70.508995404354167</v>
      </c>
      <c r="J147" s="98">
        <f>IF(RES_hhdet_fec!J147=0,0,RES_hhdet_fec!J147*1000*11630/RES_hhdet_num!J143)</f>
        <v>77.65024225300607</v>
      </c>
      <c r="K147" s="98">
        <f>IF(RES_hhdet_fec!K147=0,0,RES_hhdet_fec!K147*1000*11630/RES_hhdet_num!K143)</f>
        <v>79.551429360809422</v>
      </c>
      <c r="L147" s="98">
        <f>IF(RES_hhdet_fec!L147=0,0,RES_hhdet_fec!L147*1000*11630/RES_hhdet_num!L143)</f>
        <v>94.051201850372479</v>
      </c>
      <c r="M147" s="98">
        <f>IF(RES_hhdet_fec!M147=0,0,RES_hhdet_fec!M147*1000*11630/RES_hhdet_num!M143)</f>
        <v>100.91625986018259</v>
      </c>
      <c r="N147" s="98">
        <f>IF(RES_hhdet_fec!N147=0,0,RES_hhdet_fec!N147*1000*11630/RES_hhdet_num!N143)</f>
        <v>103.45104509817295</v>
      </c>
      <c r="O147" s="98">
        <f>IF(RES_hhdet_fec!O147=0,0,RES_hhdet_fec!O147*1000*11630/RES_hhdet_num!O143)</f>
        <v>103.81929693458343</v>
      </c>
      <c r="P147" s="98">
        <f>IF(RES_hhdet_fec!P147=0,0,RES_hhdet_fec!P147*1000*11630/RES_hhdet_num!P143)</f>
        <v>97.926483628719467</v>
      </c>
      <c r="Q147" s="98">
        <f>IF(RES_hhdet_fec!Q147=0,0,RES_hhdet_fec!Q147*1000*11630/RES_hhdet_num!Q143)</f>
        <v>101.37374195197035</v>
      </c>
      <c r="R147" s="98">
        <f>IF(RES_hhdet_fec!R147=0,0,RES_hhdet_fec!R147*1000*11630/RES_hhdet_num!R143)</f>
        <v>115.05722248673651</v>
      </c>
      <c r="S147" s="98">
        <f>IF(RES_hhdet_fec!S147=0,0,RES_hhdet_fec!S147*1000*11630/RES_hhdet_num!S143)</f>
        <v>124.04238887951834</v>
      </c>
      <c r="T147" s="98">
        <f>IF(RES_hhdet_fec!T147=0,0,RES_hhdet_fec!T147*1000*11630/RES_hhdet_num!T143)</f>
        <v>116.74189144329581</v>
      </c>
      <c r="U147" s="98">
        <f>IF(RES_hhdet_fec!U147=0,0,RES_hhdet_fec!U147*1000*11630/RES_hhdet_num!U143)</f>
        <v>119.43434148350522</v>
      </c>
      <c r="V147" s="98">
        <f>IF(RES_hhdet_fec!V147=0,0,RES_hhdet_fec!V147*1000*11630/RES_hhdet_num!V143)</f>
        <v>119.75332189802202</v>
      </c>
      <c r="W147" s="98">
        <f>IF(RES_hhdet_fec!W147=0,0,RES_hhdet_fec!W147*1000*11630/RES_hhdet_num!W143)</f>
        <v>123.41709809870952</v>
      </c>
      <c r="X147" s="98">
        <f>IF(RES_hhdet_fec!X147=0,0,RES_hhdet_fec!X147*1000*11630/RES_hhdet_num!X143)</f>
        <v>111.52180277551025</v>
      </c>
      <c r="Y147" s="98">
        <f>IF(RES_hhdet_fec!Y147=0,0,RES_hhdet_fec!Y147*1000*11630/RES_hhdet_num!Y143)</f>
        <v>99.591330536882282</v>
      </c>
      <c r="DA147" s="63" t="s">
        <v>2381</v>
      </c>
    </row>
    <row r="148" spans="1:105" ht="12" customHeight="1" x14ac:dyDescent="0.25">
      <c r="A148" s="121" t="s">
        <v>55</v>
      </c>
      <c r="B148" s="122">
        <v>2140.4309432504065</v>
      </c>
      <c r="C148" s="122">
        <v>2089.0828366958322</v>
      </c>
      <c r="D148" s="122">
        <v>2139.8491559904719</v>
      </c>
      <c r="E148" s="122">
        <v>2108.212895586249</v>
      </c>
      <c r="F148" s="122">
        <v>2236.574879070266</v>
      </c>
      <c r="G148" s="122">
        <v>2184.2402792152602</v>
      </c>
      <c r="H148" s="122">
        <v>2147.0013254242754</v>
      </c>
      <c r="I148" s="122">
        <v>2264.3407103033765</v>
      </c>
      <c r="J148" s="122">
        <v>2125.2963260596216</v>
      </c>
      <c r="K148" s="122">
        <v>2126.7167666777591</v>
      </c>
      <c r="L148" s="122">
        <v>2175.4841623708116</v>
      </c>
      <c r="M148" s="122">
        <v>2329.3094565840142</v>
      </c>
      <c r="N148" s="122">
        <v>2201.9736400466081</v>
      </c>
      <c r="O148" s="122">
        <v>2126.1012497701772</v>
      </c>
      <c r="P148" s="122">
        <v>1917.973619857044</v>
      </c>
      <c r="Q148" s="122">
        <v>1906.0592876002786</v>
      </c>
      <c r="R148" s="122">
        <v>1966.6951658810199</v>
      </c>
      <c r="S148" s="122">
        <v>2051.4922894892684</v>
      </c>
      <c r="T148" s="122">
        <v>2205.9349967982266</v>
      </c>
      <c r="U148" s="122">
        <v>2085.9192894517982</v>
      </c>
      <c r="V148" s="122">
        <v>2057.6356593160776</v>
      </c>
      <c r="W148" s="122">
        <v>2115.0676613794594</v>
      </c>
      <c r="X148" s="122">
        <v>2279.5174352136073</v>
      </c>
      <c r="Y148" s="122">
        <v>1921.5729943104191</v>
      </c>
      <c r="DA148" s="130" t="s">
        <v>2382</v>
      </c>
    </row>
    <row r="149" spans="1:105" ht="12" customHeight="1" x14ac:dyDescent="0.25">
      <c r="A149" s="97" t="s">
        <v>124</v>
      </c>
      <c r="B149" s="98">
        <v>2522.7470871351143</v>
      </c>
      <c r="C149" s="98">
        <v>2392.5162785709508</v>
      </c>
      <c r="D149" s="98">
        <v>2401.2856443450637</v>
      </c>
      <c r="E149" s="98">
        <v>2058.0461643217391</v>
      </c>
      <c r="F149" s="98">
        <v>2869.1821088741954</v>
      </c>
      <c r="G149" s="98">
        <v>2503.2286831604374</v>
      </c>
      <c r="H149" s="98">
        <v>2659.2996513846633</v>
      </c>
      <c r="I149" s="98">
        <v>2222.1568384435664</v>
      </c>
      <c r="J149" s="98">
        <v>2551.9771368153702</v>
      </c>
      <c r="K149" s="98">
        <v>2484.317030104648</v>
      </c>
      <c r="L149" s="98">
        <v>2583.5785615676618</v>
      </c>
      <c r="M149" s="98">
        <v>2795.8984086665441</v>
      </c>
      <c r="N149" s="98">
        <v>2536.5135104990609</v>
      </c>
      <c r="O149" s="98">
        <v>2237.3064757460616</v>
      </c>
      <c r="P149" s="98">
        <v>2302.8305239110764</v>
      </c>
      <c r="Q149" s="98">
        <v>1791.4897898982379</v>
      </c>
      <c r="R149" s="98">
        <v>2347.9212582045107</v>
      </c>
      <c r="S149" s="98">
        <v>1897.8611477882466</v>
      </c>
      <c r="T149" s="98">
        <v>2650.936391111215</v>
      </c>
      <c r="U149" s="98">
        <v>2358.2936274873341</v>
      </c>
      <c r="V149" s="98">
        <v>2538.153389620647</v>
      </c>
      <c r="W149" s="98">
        <v>2303.3640476235655</v>
      </c>
      <c r="X149" s="98">
        <v>2628.6661802093063</v>
      </c>
      <c r="Y149" s="98">
        <v>1903.9181956461503</v>
      </c>
      <c r="DA149" s="63" t="s">
        <v>2383</v>
      </c>
    </row>
    <row r="150" spans="1:105" ht="12" customHeight="1" x14ac:dyDescent="0.25">
      <c r="A150" s="97" t="s">
        <v>123</v>
      </c>
      <c r="B150" s="98">
        <v>2054.973812400563</v>
      </c>
      <c r="C150" s="98">
        <v>1931.8089666338894</v>
      </c>
      <c r="D150" s="98">
        <v>1952.1073277775674</v>
      </c>
      <c r="E150" s="98">
        <v>1679.8593259120953</v>
      </c>
      <c r="F150" s="98">
        <v>2376.8128013507526</v>
      </c>
      <c r="G150" s="98">
        <v>2078.7574993894559</v>
      </c>
      <c r="H150" s="98">
        <v>2214.0953688466343</v>
      </c>
      <c r="I150" s="98">
        <v>1889.3245314664925</v>
      </c>
      <c r="J150" s="98">
        <v>2130.4981774806638</v>
      </c>
      <c r="K150" s="98">
        <v>2082.1318464150713</v>
      </c>
      <c r="L150" s="98">
        <v>2168.470440150611</v>
      </c>
      <c r="M150" s="98">
        <v>2366.7849164278491</v>
      </c>
      <c r="N150" s="98">
        <v>2157.4350886634174</v>
      </c>
      <c r="O150" s="98">
        <v>1932.6769421641811</v>
      </c>
      <c r="P150" s="98">
        <v>1947.5235916522552</v>
      </c>
      <c r="Q150" s="98">
        <v>1541.0460558284437</v>
      </c>
      <c r="R150" s="98">
        <v>2028.5666980044198</v>
      </c>
      <c r="S150" s="98">
        <v>1673.3081518126498</v>
      </c>
      <c r="T150" s="98">
        <v>2341.3686014191899</v>
      </c>
      <c r="U150" s="98">
        <v>2106.6634342379389</v>
      </c>
      <c r="V150" s="98">
        <v>2269.3501973072543</v>
      </c>
      <c r="W150" s="98">
        <v>2098.2994585158699</v>
      </c>
      <c r="X150" s="98">
        <v>2394.9679295942019</v>
      </c>
      <c r="Y150" s="98">
        <v>1731.7359351981013</v>
      </c>
      <c r="DA150" s="63" t="s">
        <v>2384</v>
      </c>
    </row>
    <row r="151" spans="1:105" ht="12" customHeight="1" x14ac:dyDescent="0.25">
      <c r="A151" s="100" t="s">
        <v>50</v>
      </c>
      <c r="B151" s="101">
        <v>1101.8162202183369</v>
      </c>
      <c r="C151" s="101">
        <v>985.46871633606247</v>
      </c>
      <c r="D151" s="101">
        <v>1016.1254736328267</v>
      </c>
      <c r="E151" s="101">
        <v>869.23930734268038</v>
      </c>
      <c r="F151" s="101">
        <v>1300.0728434735247</v>
      </c>
      <c r="G151" s="101">
        <v>1118.4635262016395</v>
      </c>
      <c r="H151" s="101">
        <v>1180.9287010035662</v>
      </c>
      <c r="I151" s="101">
        <v>1098.4210162135903</v>
      </c>
      <c r="J151" s="101">
        <v>1134.3587337887545</v>
      </c>
      <c r="K151" s="101">
        <v>1117.81405979334</v>
      </c>
      <c r="L151" s="101">
        <v>1155.9071208625619</v>
      </c>
      <c r="M151" s="101">
        <v>1300.9133803039367</v>
      </c>
      <c r="N151" s="101">
        <v>1187.6938161139306</v>
      </c>
      <c r="O151" s="101">
        <v>1098.2772739778432</v>
      </c>
      <c r="P151" s="101">
        <v>982.86463924542386</v>
      </c>
      <c r="Q151" s="101">
        <v>764.02247643376995</v>
      </c>
      <c r="R151" s="101">
        <v>1015.3320659454937</v>
      </c>
      <c r="S151" s="101">
        <v>876.43484452301686</v>
      </c>
      <c r="T151" s="101">
        <v>1129.0364023742989</v>
      </c>
      <c r="U151" s="101">
        <v>1018.7857588646044</v>
      </c>
      <c r="V151" s="101">
        <v>1020.3242762829168</v>
      </c>
      <c r="W151" s="101">
        <v>1044.4195759964757</v>
      </c>
      <c r="X151" s="101">
        <v>1123.5904807655154</v>
      </c>
      <c r="Y151" s="101">
        <v>725.1785264409624</v>
      </c>
      <c r="DA151" s="131" t="s">
        <v>2385</v>
      </c>
    </row>
    <row r="152" spans="1:105" ht="12" customHeight="1" x14ac:dyDescent="0.25">
      <c r="A152" s="103" t="s">
        <v>52</v>
      </c>
      <c r="B152" s="104">
        <v>953.15759218222627</v>
      </c>
      <c r="C152" s="104">
        <v>946.34025029782708</v>
      </c>
      <c r="D152" s="104">
        <v>935.98185414474028</v>
      </c>
      <c r="E152" s="104">
        <v>810.62001856941504</v>
      </c>
      <c r="F152" s="104">
        <v>1076.7399578772277</v>
      </c>
      <c r="G152" s="104">
        <v>960.29397318781628</v>
      </c>
      <c r="H152" s="104">
        <v>1033.1666678430686</v>
      </c>
      <c r="I152" s="104">
        <v>790.90351525290237</v>
      </c>
      <c r="J152" s="104">
        <v>996.13944369190892</v>
      </c>
      <c r="K152" s="104">
        <v>964.31778662173133</v>
      </c>
      <c r="L152" s="104">
        <v>1012.5633192880484</v>
      </c>
      <c r="M152" s="104">
        <v>1065.8715361239124</v>
      </c>
      <c r="N152" s="104">
        <v>969.74127254948678</v>
      </c>
      <c r="O152" s="104">
        <v>834.3996681863382</v>
      </c>
      <c r="P152" s="104">
        <v>964.6589524068313</v>
      </c>
      <c r="Q152" s="104">
        <v>777.02357939467367</v>
      </c>
      <c r="R152" s="104">
        <v>1013.2346320589262</v>
      </c>
      <c r="S152" s="104">
        <v>796.87330728963275</v>
      </c>
      <c r="T152" s="104">
        <v>1212.332199044891</v>
      </c>
      <c r="U152" s="104">
        <v>1087.8776753733346</v>
      </c>
      <c r="V152" s="104">
        <v>1249.025921024338</v>
      </c>
      <c r="W152" s="104">
        <v>1053.8798825193944</v>
      </c>
      <c r="X152" s="104">
        <v>1271.3774488286865</v>
      </c>
      <c r="Y152" s="104">
        <v>1006.5574087571388</v>
      </c>
      <c r="DA152" s="132" t="s">
        <v>2386</v>
      </c>
    </row>
    <row r="153" spans="1:105" ht="12" customHeight="1" x14ac:dyDescent="0.25">
      <c r="A153" s="106" t="s">
        <v>122</v>
      </c>
      <c r="B153" s="101">
        <v>2108.4083134559669</v>
      </c>
      <c r="C153" s="101">
        <v>2099.522998422316</v>
      </c>
      <c r="D153" s="101">
        <v>2183.1286236937444</v>
      </c>
      <c r="E153" s="101">
        <v>2220.1897183013848</v>
      </c>
      <c r="F153" s="101">
        <v>2254.7546284804544</v>
      </c>
      <c r="G153" s="101">
        <v>2249.3919838632937</v>
      </c>
      <c r="H153" s="101">
        <v>2198.8702134931077</v>
      </c>
      <c r="I153" s="101">
        <v>2392.6197272434811</v>
      </c>
      <c r="J153" s="101">
        <v>2215.6851190926905</v>
      </c>
      <c r="K153" s="101">
        <v>2242.6994044357621</v>
      </c>
      <c r="L153" s="101">
        <v>2284.8251217643979</v>
      </c>
      <c r="M153" s="101">
        <v>2450.996408353089</v>
      </c>
      <c r="N153" s="101">
        <v>2328.2253990148952</v>
      </c>
      <c r="O153" s="101">
        <v>2270.428552295894</v>
      </c>
      <c r="P153" s="101">
        <v>2049.4316196533209</v>
      </c>
      <c r="Q153" s="101">
        <v>2110.9044649344019</v>
      </c>
      <c r="R153" s="101">
        <v>2113.1976702507427</v>
      </c>
      <c r="S153" s="101">
        <v>2248.2957635559201</v>
      </c>
      <c r="T153" s="101">
        <v>2328.330086549965</v>
      </c>
      <c r="U153" s="101">
        <v>2211.4966366290405</v>
      </c>
      <c r="V153" s="101">
        <v>2139.1301286979506</v>
      </c>
      <c r="W153" s="101">
        <v>2242.4668297063272</v>
      </c>
      <c r="X153" s="101">
        <v>2381.1588653369363</v>
      </c>
      <c r="Y153" s="101">
        <v>2023.8030199857083</v>
      </c>
      <c r="DA153" s="131" t="s">
        <v>2387</v>
      </c>
    </row>
    <row r="154" spans="1:105" ht="12" customHeight="1" x14ac:dyDescent="0.25">
      <c r="A154" s="107" t="s">
        <v>121</v>
      </c>
      <c r="B154" s="104">
        <v>1819.5563774205361</v>
      </c>
      <c r="C154" s="104">
        <v>1801.8731692828931</v>
      </c>
      <c r="D154" s="104">
        <v>1887.6967596230249</v>
      </c>
      <c r="E154" s="104">
        <v>1923.799841209918</v>
      </c>
      <c r="F154" s="104">
        <v>1975.5262659925011</v>
      </c>
      <c r="G154" s="104">
        <v>1972.6979055433362</v>
      </c>
      <c r="H154" s="104">
        <v>1930.9730099194242</v>
      </c>
      <c r="I154" s="104">
        <v>2128.9878095296035</v>
      </c>
      <c r="J154" s="104">
        <v>1948.9240762946067</v>
      </c>
      <c r="K154" s="104">
        <v>1976.3861651772133</v>
      </c>
      <c r="L154" s="104">
        <v>2015.6507385682285</v>
      </c>
      <c r="M154" s="104">
        <v>2173.2245636762882</v>
      </c>
      <c r="N154" s="104">
        <v>2069.9577257456176</v>
      </c>
      <c r="O154" s="104">
        <v>2030.526031779448</v>
      </c>
      <c r="P154" s="104">
        <v>1803.2446587800146</v>
      </c>
      <c r="Q154" s="104">
        <v>1856.4802829757773</v>
      </c>
      <c r="R154" s="104">
        <v>1868.8419472784328</v>
      </c>
      <c r="S154" s="104">
        <v>2020.1227829879631</v>
      </c>
      <c r="T154" s="104">
        <v>2102.1919360870202</v>
      </c>
      <c r="U154" s="104">
        <v>2011.6079470068962</v>
      </c>
      <c r="V154" s="104">
        <v>1957.2393780254645</v>
      </c>
      <c r="W154" s="104">
        <v>2061.4580334650791</v>
      </c>
      <c r="X154" s="104">
        <v>2208.1829296188134</v>
      </c>
      <c r="Y154" s="104">
        <v>1884.9754872567287</v>
      </c>
      <c r="DA154" s="132" t="s">
        <v>2388</v>
      </c>
    </row>
    <row r="155" spans="1:105" ht="12" customHeight="1" x14ac:dyDescent="0.25">
      <c r="A155" s="108" t="s">
        <v>53</v>
      </c>
      <c r="B155" s="98">
        <v>920.9384177153255</v>
      </c>
      <c r="C155" s="98">
        <v>864.5249987970501</v>
      </c>
      <c r="D155" s="98">
        <v>926.2214838339612</v>
      </c>
      <c r="E155" s="98">
        <v>940.76685086671876</v>
      </c>
      <c r="F155" s="98">
        <v>1023.430406977007</v>
      </c>
      <c r="G155" s="98">
        <v>1005.4901340106576</v>
      </c>
      <c r="H155" s="98">
        <v>974.20139700272421</v>
      </c>
      <c r="I155" s="98">
        <v>1182.5474565630091</v>
      </c>
      <c r="J155" s="98">
        <v>983.7488776976528</v>
      </c>
      <c r="K155" s="98">
        <v>1009.378725770406</v>
      </c>
      <c r="L155" s="98">
        <v>1021.14430479155</v>
      </c>
      <c r="M155" s="98">
        <v>1143.7602934172762</v>
      </c>
      <c r="N155" s="98">
        <v>1090.6191534829964</v>
      </c>
      <c r="O155" s="98">
        <v>1109.780668688077</v>
      </c>
      <c r="P155" s="98">
        <v>874.79276244464688</v>
      </c>
      <c r="Q155" s="98">
        <v>894.39718299499054</v>
      </c>
      <c r="R155" s="98">
        <v>909.14805379493123</v>
      </c>
      <c r="S155" s="98">
        <v>1038.0371344306682</v>
      </c>
      <c r="T155" s="98">
        <v>991.95369019208988</v>
      </c>
      <c r="U155" s="98">
        <v>951.41464940399783</v>
      </c>
      <c r="V155" s="98">
        <v>847.53089870942745</v>
      </c>
      <c r="W155" s="98">
        <v>994.14372790891377</v>
      </c>
      <c r="X155" s="98">
        <v>1002.2588292156285</v>
      </c>
      <c r="Y155" s="98">
        <v>759.27501456074435</v>
      </c>
      <c r="DA155" s="63" t="s">
        <v>2389</v>
      </c>
    </row>
    <row r="156" spans="1:105" ht="12" customHeight="1" x14ac:dyDescent="0.25">
      <c r="A156" s="108" t="s">
        <v>52</v>
      </c>
      <c r="B156" s="98">
        <v>898.61795970521064</v>
      </c>
      <c r="C156" s="98">
        <v>937.34817048584284</v>
      </c>
      <c r="D156" s="98">
        <v>961.47527578906363</v>
      </c>
      <c r="E156" s="98">
        <v>983.03299034319912</v>
      </c>
      <c r="F156" s="98">
        <v>952.09585901549394</v>
      </c>
      <c r="G156" s="98">
        <v>967.20777153267863</v>
      </c>
      <c r="H156" s="98">
        <v>956.77161291670018</v>
      </c>
      <c r="I156" s="98">
        <v>946.44035296659445</v>
      </c>
      <c r="J156" s="98">
        <v>965.17519859695358</v>
      </c>
      <c r="K156" s="98">
        <v>967.00743940680741</v>
      </c>
      <c r="L156" s="98">
        <v>994.50643377667836</v>
      </c>
      <c r="M156" s="98">
        <v>1029.4642702590124</v>
      </c>
      <c r="N156" s="98">
        <v>979.33857226262103</v>
      </c>
      <c r="O156" s="98">
        <v>920.74536309137079</v>
      </c>
      <c r="P156" s="98">
        <v>928.45189633536745</v>
      </c>
      <c r="Q156" s="98">
        <v>962.08309998078698</v>
      </c>
      <c r="R156" s="98">
        <v>959.69389348350182</v>
      </c>
      <c r="S156" s="98">
        <v>982.08564855729458</v>
      </c>
      <c r="T156" s="98">
        <v>1110.2382458949303</v>
      </c>
      <c r="U156" s="98">
        <v>1060.1932976028988</v>
      </c>
      <c r="V156" s="98">
        <v>1109.708479316037</v>
      </c>
      <c r="W156" s="98">
        <v>1067.3143055561652</v>
      </c>
      <c r="X156" s="98">
        <v>1205.9241004031851</v>
      </c>
      <c r="Y156" s="98">
        <v>1125.7004726959842</v>
      </c>
      <c r="DA156" s="63" t="s">
        <v>2390</v>
      </c>
    </row>
    <row r="157" spans="1:105" ht="12" customHeight="1" x14ac:dyDescent="0.25">
      <c r="A157" s="121" t="s">
        <v>54</v>
      </c>
      <c r="B157" s="122">
        <v>812.30401871234369</v>
      </c>
      <c r="C157" s="122">
        <v>839.61697780021791</v>
      </c>
      <c r="D157" s="122">
        <v>858.14847582688219</v>
      </c>
      <c r="E157" s="122">
        <v>875.30001626981789</v>
      </c>
      <c r="F157" s="122">
        <v>900.50780368585322</v>
      </c>
      <c r="G157" s="122">
        <v>918.16649657160644</v>
      </c>
      <c r="H157" s="122">
        <v>898.33539932723465</v>
      </c>
      <c r="I157" s="122">
        <v>847.67744842556476</v>
      </c>
      <c r="J157" s="122">
        <v>808.10543135431499</v>
      </c>
      <c r="K157" s="122">
        <v>803.21452072022407</v>
      </c>
      <c r="L157" s="122">
        <v>822.24546363542481</v>
      </c>
      <c r="M157" s="122">
        <v>753.5848621551047</v>
      </c>
      <c r="N157" s="122">
        <v>762.47908789128928</v>
      </c>
      <c r="O157" s="122">
        <v>757.17365018958139</v>
      </c>
      <c r="P157" s="122">
        <v>720.69071441002109</v>
      </c>
      <c r="Q157" s="122">
        <v>687.76776742360028</v>
      </c>
      <c r="R157" s="122">
        <v>659.78744753602814</v>
      </c>
      <c r="S157" s="122">
        <v>702.61835980757053</v>
      </c>
      <c r="T157" s="122">
        <v>663.87728012338403</v>
      </c>
      <c r="U157" s="122">
        <v>657.93703086131768</v>
      </c>
      <c r="V157" s="122">
        <v>637.59795816479846</v>
      </c>
      <c r="W157" s="122">
        <v>661.39279142768873</v>
      </c>
      <c r="X157" s="122">
        <v>746.62112197924557</v>
      </c>
      <c r="Y157" s="122">
        <v>656.84267018541311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2392</v>
      </c>
    </row>
    <row r="159" spans="1:105" ht="12" customHeight="1" x14ac:dyDescent="0.25">
      <c r="A159" s="109" t="s">
        <v>120</v>
      </c>
      <c r="B159" s="33">
        <v>812.30401871234369</v>
      </c>
      <c r="C159" s="33">
        <v>839.61697780021791</v>
      </c>
      <c r="D159" s="33">
        <v>858.14847582688219</v>
      </c>
      <c r="E159" s="33">
        <v>875.30001626981789</v>
      </c>
      <c r="F159" s="33">
        <v>900.50780368585322</v>
      </c>
      <c r="G159" s="33">
        <v>918.16649657160644</v>
      </c>
      <c r="H159" s="33">
        <v>898.33539932723465</v>
      </c>
      <c r="I159" s="33">
        <v>847.67744842556476</v>
      </c>
      <c r="J159" s="33">
        <v>808.10543135431499</v>
      </c>
      <c r="K159" s="33">
        <v>803.21452072022407</v>
      </c>
      <c r="L159" s="33">
        <v>822.24546363542481</v>
      </c>
      <c r="M159" s="33">
        <v>753.5848621551047</v>
      </c>
      <c r="N159" s="33">
        <v>762.47908789128928</v>
      </c>
      <c r="O159" s="33">
        <v>757.17365018958139</v>
      </c>
      <c r="P159" s="33">
        <v>720.69071441002109</v>
      </c>
      <c r="Q159" s="33">
        <v>687.76776742360028</v>
      </c>
      <c r="R159" s="33">
        <v>659.78744753602814</v>
      </c>
      <c r="S159" s="33">
        <v>702.61835980757053</v>
      </c>
      <c r="T159" s="33">
        <v>663.87728012338403</v>
      </c>
      <c r="U159" s="33">
        <v>657.93703086131768</v>
      </c>
      <c r="V159" s="33">
        <v>637.59795816479846</v>
      </c>
      <c r="W159" s="33">
        <v>661.39279142768873</v>
      </c>
      <c r="X159" s="33">
        <v>746.62112197924557</v>
      </c>
      <c r="Y159" s="33">
        <v>656.84267018541311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13895.041117911047</v>
      </c>
      <c r="C161" s="117">
        <f t="shared" si="54"/>
        <v>14774.295658158357</v>
      </c>
      <c r="D161" s="117">
        <f t="shared" si="54"/>
        <v>14313.761091814109</v>
      </c>
      <c r="E161" s="117">
        <f t="shared" si="54"/>
        <v>14270.642670177129</v>
      </c>
      <c r="F161" s="117">
        <f t="shared" si="54"/>
        <v>13875.485035577058</v>
      </c>
      <c r="G161" s="117">
        <f t="shared" si="54"/>
        <v>13543.127518933004</v>
      </c>
      <c r="H161" s="117">
        <f t="shared" si="54"/>
        <v>13388.028473445193</v>
      </c>
      <c r="I161" s="117">
        <f t="shared" si="54"/>
        <v>12042.112056077473</v>
      </c>
      <c r="J161" s="117">
        <f t="shared" si="54"/>
        <v>12836.332482435322</v>
      </c>
      <c r="K161" s="117">
        <f t="shared" si="54"/>
        <v>12445.210159369903</v>
      </c>
      <c r="L161" s="117">
        <f t="shared" si="54"/>
        <v>13541.434479778549</v>
      </c>
      <c r="M161" s="117">
        <f t="shared" si="54"/>
        <v>12196.988442568996</v>
      </c>
      <c r="N161" s="117">
        <f t="shared" si="54"/>
        <v>12883.055724265274</v>
      </c>
      <c r="O161" s="117">
        <f t="shared" si="54"/>
        <v>13952.144858775608</v>
      </c>
      <c r="P161" s="117">
        <f t="shared" si="54"/>
        <v>11661.170587445818</v>
      </c>
      <c r="Q161" s="117">
        <f t="shared" si="54"/>
        <v>12053.893254116016</v>
      </c>
      <c r="R161" s="117">
        <f t="shared" ref="R161:V161" si="55">R162+R164+R166+R175</f>
        <v>12358.638846095491</v>
      </c>
      <c r="S161" s="117">
        <f t="shared" si="55"/>
        <v>12885.96025302873</v>
      </c>
      <c r="T161" s="117">
        <f t="shared" si="55"/>
        <v>12768.246499423489</v>
      </c>
      <c r="U161" s="117">
        <f t="shared" si="55"/>
        <v>12575.804731329368</v>
      </c>
      <c r="V161" s="117">
        <f t="shared" si="55"/>
        <v>12528.707160935952</v>
      </c>
      <c r="W161" s="117">
        <f t="shared" ref="W161:Y161" si="56">W162+W164+W166+W175</f>
        <v>12697.54044923822</v>
      </c>
      <c r="X161" s="117">
        <f t="shared" si="56"/>
        <v>13616.578570588268</v>
      </c>
      <c r="Y161" s="117">
        <f t="shared" si="56"/>
        <v>12003.481115027691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10871.516680894423</v>
      </c>
      <c r="C162" s="122">
        <f t="shared" si="57"/>
        <v>11765.152896729393</v>
      </c>
      <c r="D162" s="122">
        <f t="shared" si="57"/>
        <v>11232.633477131285</v>
      </c>
      <c r="E162" s="122">
        <f t="shared" si="57"/>
        <v>11161.330994555723</v>
      </c>
      <c r="F162" s="122">
        <f t="shared" si="57"/>
        <v>10662.516798099641</v>
      </c>
      <c r="G162" s="122">
        <f t="shared" si="57"/>
        <v>10371.022958895574</v>
      </c>
      <c r="H162" s="122">
        <f t="shared" si="57"/>
        <v>10252.576378362039</v>
      </c>
      <c r="I162" s="122">
        <f t="shared" si="57"/>
        <v>8855.7529328312594</v>
      </c>
      <c r="J162" s="122">
        <f t="shared" si="57"/>
        <v>9816.5413430317476</v>
      </c>
      <c r="K162" s="122">
        <f t="shared" si="57"/>
        <v>9426.0476578081289</v>
      </c>
      <c r="L162" s="122">
        <f t="shared" si="57"/>
        <v>10451.017622216064</v>
      </c>
      <c r="M162" s="122">
        <f t="shared" si="57"/>
        <v>9020.6582274619723</v>
      </c>
      <c r="N162" s="122">
        <f t="shared" si="57"/>
        <v>9836.1014788762932</v>
      </c>
      <c r="O162" s="122">
        <f t="shared" si="57"/>
        <v>10991.165808991633</v>
      </c>
      <c r="P162" s="122">
        <f t="shared" si="57"/>
        <v>8931.4306530718204</v>
      </c>
      <c r="Q162" s="122">
        <f t="shared" si="57"/>
        <v>9358.0073945458043</v>
      </c>
      <c r="R162" s="122">
        <f t="shared" si="57"/>
        <v>9625.4035726155471</v>
      </c>
      <c r="S162" s="122">
        <f t="shared" si="57"/>
        <v>10019.541271301357</v>
      </c>
      <c r="T162" s="122">
        <f t="shared" si="57"/>
        <v>9793.7370802446876</v>
      </c>
      <c r="U162" s="122">
        <f t="shared" si="57"/>
        <v>9719.7817772344551</v>
      </c>
      <c r="V162" s="122">
        <f t="shared" si="57"/>
        <v>9723.4872599417904</v>
      </c>
      <c r="W162" s="122">
        <f t="shared" si="57"/>
        <v>9801.3943708581028</v>
      </c>
      <c r="X162" s="122">
        <f t="shared" si="57"/>
        <v>10473.440433847009</v>
      </c>
      <c r="Y162" s="122">
        <f t="shared" si="57"/>
        <v>9326.8040185645405</v>
      </c>
      <c r="DA162" s="130" t="s">
        <v>2395</v>
      </c>
    </row>
    <row r="163" spans="1:105" ht="12" customHeight="1" x14ac:dyDescent="0.25">
      <c r="A163" s="97" t="s">
        <v>53</v>
      </c>
      <c r="B163" s="33">
        <v>10871.516680894423</v>
      </c>
      <c r="C163" s="33">
        <v>11765.152896729393</v>
      </c>
      <c r="D163" s="33">
        <v>11232.633477131285</v>
      </c>
      <c r="E163" s="33">
        <v>11161.330994555723</v>
      </c>
      <c r="F163" s="33">
        <v>10662.516798099641</v>
      </c>
      <c r="G163" s="33">
        <v>10371.022958895574</v>
      </c>
      <c r="H163" s="33">
        <v>10252.576378362039</v>
      </c>
      <c r="I163" s="33">
        <v>8855.7529328312594</v>
      </c>
      <c r="J163" s="33">
        <v>9816.5413430317476</v>
      </c>
      <c r="K163" s="33">
        <v>9426.0476578081289</v>
      </c>
      <c r="L163" s="33">
        <v>10451.017622216064</v>
      </c>
      <c r="M163" s="33">
        <v>9020.6582274619723</v>
      </c>
      <c r="N163" s="33">
        <v>9836.1014788762932</v>
      </c>
      <c r="O163" s="33">
        <v>10991.165808991633</v>
      </c>
      <c r="P163" s="33">
        <v>8931.4306530718204</v>
      </c>
      <c r="Q163" s="33">
        <v>9358.0073945458043</v>
      </c>
      <c r="R163" s="33">
        <v>9625.4035726155471</v>
      </c>
      <c r="S163" s="33">
        <v>10019.541271301357</v>
      </c>
      <c r="T163" s="33">
        <v>9793.7370802446876</v>
      </c>
      <c r="U163" s="33">
        <v>9719.7817772344551</v>
      </c>
      <c r="V163" s="33">
        <v>9723.4872599417904</v>
      </c>
      <c r="W163" s="33">
        <v>9801.3943708581028</v>
      </c>
      <c r="X163" s="33">
        <v>10473.440433847009</v>
      </c>
      <c r="Y163" s="33">
        <v>9326.8040185645405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70.792115512995792</v>
      </c>
      <c r="C164" s="122">
        <f t="shared" si="58"/>
        <v>66.65497908688711</v>
      </c>
      <c r="D164" s="122">
        <f t="shared" si="58"/>
        <v>60.947838885799243</v>
      </c>
      <c r="E164" s="122">
        <f t="shared" si="58"/>
        <v>107.13037331288932</v>
      </c>
      <c r="F164" s="122">
        <f t="shared" si="58"/>
        <v>55.486506227718358</v>
      </c>
      <c r="G164" s="122">
        <f t="shared" si="58"/>
        <v>56.565854734047129</v>
      </c>
      <c r="H164" s="122">
        <f t="shared" si="58"/>
        <v>80.071724020300778</v>
      </c>
      <c r="I164" s="122">
        <f t="shared" si="58"/>
        <v>59.719069783972785</v>
      </c>
      <c r="J164" s="122">
        <f t="shared" si="58"/>
        <v>65.193045803842949</v>
      </c>
      <c r="K164" s="122">
        <f t="shared" si="58"/>
        <v>64.953288598824855</v>
      </c>
      <c r="L164" s="122">
        <f t="shared" si="58"/>
        <v>72.383565863544106</v>
      </c>
      <c r="M164" s="122">
        <f t="shared" si="58"/>
        <v>73.367808830270079</v>
      </c>
      <c r="N164" s="122">
        <f t="shared" si="58"/>
        <v>70.736598635567745</v>
      </c>
      <c r="O164" s="122">
        <f t="shared" si="58"/>
        <v>67.149868729984959</v>
      </c>
      <c r="P164" s="122">
        <f t="shared" si="58"/>
        <v>65.021360287351456</v>
      </c>
      <c r="Q164" s="122">
        <f t="shared" si="58"/>
        <v>63.902756586122472</v>
      </c>
      <c r="R164" s="122">
        <f t="shared" si="58"/>
        <v>69.668953806551755</v>
      </c>
      <c r="S164" s="122">
        <f t="shared" si="58"/>
        <v>75.979180943046742</v>
      </c>
      <c r="T164" s="122">
        <f t="shared" si="58"/>
        <v>76.070236180773492</v>
      </c>
      <c r="U164" s="122">
        <f t="shared" si="58"/>
        <v>82.968795821170659</v>
      </c>
      <c r="V164" s="122">
        <f t="shared" si="58"/>
        <v>83.633075816240762</v>
      </c>
      <c r="W164" s="122">
        <f t="shared" si="58"/>
        <v>85.460499986691801</v>
      </c>
      <c r="X164" s="122">
        <f t="shared" si="58"/>
        <v>76.008358545673389</v>
      </c>
      <c r="Y164" s="122">
        <f t="shared" si="58"/>
        <v>67.693247859541188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70.792115512995792</v>
      </c>
      <c r="C165" s="98">
        <f>IF(RES_hhdet_fec!C165=0,0,RES_hhdet_fec!C165*1000*11630/RES_hhdet_num!C161)</f>
        <v>66.65497908688711</v>
      </c>
      <c r="D165" s="98">
        <f>IF(RES_hhdet_fec!D165=0,0,RES_hhdet_fec!D165*1000*11630/RES_hhdet_num!D161)</f>
        <v>60.947838885799243</v>
      </c>
      <c r="E165" s="98">
        <f>IF(RES_hhdet_fec!E165=0,0,RES_hhdet_fec!E165*1000*11630/RES_hhdet_num!E161)</f>
        <v>107.13037331288932</v>
      </c>
      <c r="F165" s="98">
        <f>IF(RES_hhdet_fec!F165=0,0,RES_hhdet_fec!F165*1000*11630/RES_hhdet_num!F161)</f>
        <v>55.486506227718358</v>
      </c>
      <c r="G165" s="98">
        <f>IF(RES_hhdet_fec!G165=0,0,RES_hhdet_fec!G165*1000*11630/RES_hhdet_num!G161)</f>
        <v>56.565854734047129</v>
      </c>
      <c r="H165" s="98">
        <f>IF(RES_hhdet_fec!H165=0,0,RES_hhdet_fec!H165*1000*11630/RES_hhdet_num!H161)</f>
        <v>80.071724020300778</v>
      </c>
      <c r="I165" s="98">
        <f>IF(RES_hhdet_fec!I165=0,0,RES_hhdet_fec!I165*1000*11630/RES_hhdet_num!I161)</f>
        <v>59.719069783972785</v>
      </c>
      <c r="J165" s="98">
        <f>IF(RES_hhdet_fec!J165=0,0,RES_hhdet_fec!J165*1000*11630/RES_hhdet_num!J161)</f>
        <v>65.193045803842949</v>
      </c>
      <c r="K165" s="98">
        <f>IF(RES_hhdet_fec!K165=0,0,RES_hhdet_fec!K165*1000*11630/RES_hhdet_num!K161)</f>
        <v>64.953288598824855</v>
      </c>
      <c r="L165" s="98">
        <f>IF(RES_hhdet_fec!L165=0,0,RES_hhdet_fec!L165*1000*11630/RES_hhdet_num!L161)</f>
        <v>72.383565863544106</v>
      </c>
      <c r="M165" s="98">
        <f>IF(RES_hhdet_fec!M165=0,0,RES_hhdet_fec!M165*1000*11630/RES_hhdet_num!M161)</f>
        <v>73.367808830270079</v>
      </c>
      <c r="N165" s="98">
        <f>IF(RES_hhdet_fec!N165=0,0,RES_hhdet_fec!N165*1000*11630/RES_hhdet_num!N161)</f>
        <v>70.736598635567745</v>
      </c>
      <c r="O165" s="98">
        <f>IF(RES_hhdet_fec!O165=0,0,RES_hhdet_fec!O165*1000*11630/RES_hhdet_num!O161)</f>
        <v>67.149868729984959</v>
      </c>
      <c r="P165" s="98">
        <f>IF(RES_hhdet_fec!P165=0,0,RES_hhdet_fec!P165*1000*11630/RES_hhdet_num!P161)</f>
        <v>65.021360287351456</v>
      </c>
      <c r="Q165" s="98">
        <f>IF(RES_hhdet_fec!Q165=0,0,RES_hhdet_fec!Q165*1000*11630/RES_hhdet_num!Q161)</f>
        <v>63.902756586122472</v>
      </c>
      <c r="R165" s="98">
        <f>IF(RES_hhdet_fec!R165=0,0,RES_hhdet_fec!R165*1000*11630/RES_hhdet_num!R161)</f>
        <v>69.668953806551755</v>
      </c>
      <c r="S165" s="98">
        <f>IF(RES_hhdet_fec!S165=0,0,RES_hhdet_fec!S165*1000*11630/RES_hhdet_num!S161)</f>
        <v>75.979180943046742</v>
      </c>
      <c r="T165" s="98">
        <f>IF(RES_hhdet_fec!T165=0,0,RES_hhdet_fec!T165*1000*11630/RES_hhdet_num!T161)</f>
        <v>76.070236180773492</v>
      </c>
      <c r="U165" s="98">
        <f>IF(RES_hhdet_fec!U165=0,0,RES_hhdet_fec!U165*1000*11630/RES_hhdet_num!U161)</f>
        <v>82.968795821170659</v>
      </c>
      <c r="V165" s="98">
        <f>IF(RES_hhdet_fec!V165=0,0,RES_hhdet_fec!V165*1000*11630/RES_hhdet_num!V161)</f>
        <v>83.633075816240762</v>
      </c>
      <c r="W165" s="98">
        <f>IF(RES_hhdet_fec!W165=0,0,RES_hhdet_fec!W165*1000*11630/RES_hhdet_num!W161)</f>
        <v>85.460499986691801</v>
      </c>
      <c r="X165" s="98">
        <f>IF(RES_hhdet_fec!X165=0,0,RES_hhdet_fec!X165*1000*11630/RES_hhdet_num!X161)</f>
        <v>76.008358545673389</v>
      </c>
      <c r="Y165" s="98">
        <f>IF(RES_hhdet_fec!Y165=0,0,RES_hhdet_fec!Y165*1000*11630/RES_hhdet_num!Y161)</f>
        <v>67.693247859541188</v>
      </c>
      <c r="DA165" s="63" t="s">
        <v>2398</v>
      </c>
    </row>
    <row r="166" spans="1:105" ht="12" customHeight="1" x14ac:dyDescent="0.25">
      <c r="A166" s="121" t="s">
        <v>55</v>
      </c>
      <c r="B166" s="122">
        <v>2140.4283027912843</v>
      </c>
      <c r="C166" s="122">
        <v>2101.4753241368508</v>
      </c>
      <c r="D166" s="122">
        <v>2159.8068004130646</v>
      </c>
      <c r="E166" s="122">
        <v>2124.7521581232031</v>
      </c>
      <c r="F166" s="122">
        <v>2255.2895992443405</v>
      </c>
      <c r="G166" s="122">
        <v>2196.0463195551956</v>
      </c>
      <c r="H166" s="122">
        <v>2156.1801681400411</v>
      </c>
      <c r="I166" s="122">
        <v>2277.9695527766053</v>
      </c>
      <c r="J166" s="122">
        <v>2145.2313522688337</v>
      </c>
      <c r="K166" s="122">
        <v>2149.6688093067</v>
      </c>
      <c r="L166" s="122">
        <v>2194.6782083508806</v>
      </c>
      <c r="M166" s="122">
        <v>2348.5385780840811</v>
      </c>
      <c r="N166" s="122">
        <v>2213.1656221598059</v>
      </c>
      <c r="O166" s="122">
        <v>2136.0087693193404</v>
      </c>
      <c r="P166" s="122">
        <v>1941.8377027122717</v>
      </c>
      <c r="Q166" s="122">
        <v>1941.1730315318487</v>
      </c>
      <c r="R166" s="122">
        <v>2000.3224112270354</v>
      </c>
      <c r="S166" s="122">
        <v>2084.5541072238534</v>
      </c>
      <c r="T166" s="122">
        <v>2231.1997707457208</v>
      </c>
      <c r="U166" s="122">
        <v>2110.716359183958</v>
      </c>
      <c r="V166" s="122">
        <v>2078.729416974757</v>
      </c>
      <c r="W166" s="122">
        <v>2142.6472086974791</v>
      </c>
      <c r="X166" s="122">
        <v>2312.0151391479208</v>
      </c>
      <c r="Y166" s="122">
        <v>1946.0701645514403</v>
      </c>
      <c r="DA166" s="130" t="s">
        <v>2399</v>
      </c>
    </row>
    <row r="167" spans="1:105" ht="12" customHeight="1" x14ac:dyDescent="0.25">
      <c r="A167" s="97" t="s">
        <v>124</v>
      </c>
      <c r="B167" s="98">
        <v>2522.7470871351147</v>
      </c>
      <c r="C167" s="98">
        <v>2399.5990506083349</v>
      </c>
      <c r="D167" s="98">
        <v>2412.7812331711598</v>
      </c>
      <c r="E167" s="98">
        <v>2069.9606252859053</v>
      </c>
      <c r="F167" s="98">
        <v>2884.2688954156506</v>
      </c>
      <c r="G167" s="98">
        <v>2514.905196162636</v>
      </c>
      <c r="H167" s="98">
        <v>2667.9604573566207</v>
      </c>
      <c r="I167" s="98">
        <v>2228.9683840278003</v>
      </c>
      <c r="J167" s="98">
        <v>2563.1201385754798</v>
      </c>
      <c r="K167" s="98">
        <v>2497.8064428919756</v>
      </c>
      <c r="L167" s="98">
        <v>2597.8397439199275</v>
      </c>
      <c r="M167" s="98">
        <v>2811.7642111671912</v>
      </c>
      <c r="N167" s="98">
        <v>2548.6528143391556</v>
      </c>
      <c r="O167" s="98">
        <v>2250.0596738784043</v>
      </c>
      <c r="P167" s="98">
        <v>2350.963167071473</v>
      </c>
      <c r="Q167" s="98">
        <v>1837.2057361717509</v>
      </c>
      <c r="R167" s="98">
        <v>2406.682456160021</v>
      </c>
      <c r="S167" s="98">
        <v>1935.9153675638318</v>
      </c>
      <c r="T167" s="98">
        <v>2696.0103247670509</v>
      </c>
      <c r="U167" s="98">
        <v>2393.7236625733203</v>
      </c>
      <c r="V167" s="98">
        <v>2574.6910405919352</v>
      </c>
      <c r="W167" s="98">
        <v>2335.9388070425002</v>
      </c>
      <c r="X167" s="98">
        <v>2669.576811165603</v>
      </c>
      <c r="Y167" s="98">
        <v>1932.8154552297756</v>
      </c>
      <c r="DA167" s="63" t="s">
        <v>2400</v>
      </c>
    </row>
    <row r="168" spans="1:105" ht="12" customHeight="1" x14ac:dyDescent="0.25">
      <c r="A168" s="97" t="s">
        <v>123</v>
      </c>
      <c r="B168" s="98">
        <v>2054.9738124005635</v>
      </c>
      <c r="C168" s="98">
        <v>1936.9145799933699</v>
      </c>
      <c r="D168" s="98">
        <v>1958.5081731980574</v>
      </c>
      <c r="E168" s="98">
        <v>1684.8273586947435</v>
      </c>
      <c r="F168" s="98">
        <v>2381.2577245104626</v>
      </c>
      <c r="G168" s="98">
        <v>2081.9855340287231</v>
      </c>
      <c r="H168" s="98">
        <v>2218.0415758314271</v>
      </c>
      <c r="I168" s="98">
        <v>1892.1891860560675</v>
      </c>
      <c r="J168" s="98">
        <v>2139.1938580183487</v>
      </c>
      <c r="K168" s="98">
        <v>2091.0056919216727</v>
      </c>
      <c r="L168" s="98">
        <v>2177.6306072626071</v>
      </c>
      <c r="M168" s="98">
        <v>2377.6446323782375</v>
      </c>
      <c r="N168" s="98">
        <v>2166.4228555512204</v>
      </c>
      <c r="O168" s="98">
        <v>1940.7924855613849</v>
      </c>
      <c r="P168" s="98">
        <v>1989.995491849892</v>
      </c>
      <c r="Q168" s="98">
        <v>1573.9839720440425</v>
      </c>
      <c r="R168" s="98">
        <v>2061.6220342047914</v>
      </c>
      <c r="S168" s="98">
        <v>1695.4650445757172</v>
      </c>
      <c r="T168" s="98">
        <v>2365.2261922573375</v>
      </c>
      <c r="U168" s="98">
        <v>2126.3928206273722</v>
      </c>
      <c r="V168" s="98">
        <v>2293.6707377683383</v>
      </c>
      <c r="W168" s="98">
        <v>2121.1219691995861</v>
      </c>
      <c r="X168" s="98">
        <v>2423.1155204434963</v>
      </c>
      <c r="Y168" s="98">
        <v>1749.9496957799497</v>
      </c>
      <c r="DA168" s="63" t="s">
        <v>2401</v>
      </c>
    </row>
    <row r="169" spans="1:105" ht="12" customHeight="1" x14ac:dyDescent="0.25">
      <c r="A169" s="100" t="s">
        <v>50</v>
      </c>
      <c r="B169" s="101">
        <v>1101.8162202183371</v>
      </c>
      <c r="C169" s="101">
        <v>990.4727080339361</v>
      </c>
      <c r="D169" s="101">
        <v>1022.3169807090335</v>
      </c>
      <c r="E169" s="101">
        <v>873.94113718146059</v>
      </c>
      <c r="F169" s="101">
        <v>1304.0964189494041</v>
      </c>
      <c r="G169" s="101">
        <v>1121.2517329720031</v>
      </c>
      <c r="H169" s="101">
        <v>1183.799380005835</v>
      </c>
      <c r="I169" s="101">
        <v>1100.465020123675</v>
      </c>
      <c r="J169" s="101">
        <v>1140.6582923769322</v>
      </c>
      <c r="K169" s="101">
        <v>1124.2107953175248</v>
      </c>
      <c r="L169" s="101">
        <v>1162.3317506137673</v>
      </c>
      <c r="M169" s="101">
        <v>1308.5404743217243</v>
      </c>
      <c r="N169" s="101">
        <v>1193.9092835979361</v>
      </c>
      <c r="O169" s="101">
        <v>1104.183625064102</v>
      </c>
      <c r="P169" s="101">
        <v>1015.2015856037521</v>
      </c>
      <c r="Q169" s="101">
        <v>788.62658299392933</v>
      </c>
      <c r="R169" s="101">
        <v>1039.119252539745</v>
      </c>
      <c r="S169" s="101">
        <v>891.78030637408699</v>
      </c>
      <c r="T169" s="101">
        <v>1143.2747271333787</v>
      </c>
      <c r="U169" s="101">
        <v>1030.0124427341675</v>
      </c>
      <c r="V169" s="101">
        <v>1034.4937263739982</v>
      </c>
      <c r="W169" s="101">
        <v>1058.781816133617</v>
      </c>
      <c r="X169" s="101">
        <v>1142.0080341257799</v>
      </c>
      <c r="Y169" s="101">
        <v>735.79096118153734</v>
      </c>
      <c r="DA169" s="131" t="s">
        <v>2402</v>
      </c>
    </row>
    <row r="170" spans="1:105" ht="12" customHeight="1" x14ac:dyDescent="0.25">
      <c r="A170" s="103" t="s">
        <v>52</v>
      </c>
      <c r="B170" s="104">
        <v>953.15759218222615</v>
      </c>
      <c r="C170" s="104">
        <v>946.44187195943368</v>
      </c>
      <c r="D170" s="104">
        <v>936.19119248902405</v>
      </c>
      <c r="E170" s="104">
        <v>810.88622151328275</v>
      </c>
      <c r="F170" s="104">
        <v>1077.161305561059</v>
      </c>
      <c r="G170" s="104">
        <v>960.73380105672004</v>
      </c>
      <c r="H170" s="104">
        <v>1034.2421958255923</v>
      </c>
      <c r="I170" s="104">
        <v>791.72416593239257</v>
      </c>
      <c r="J170" s="104">
        <v>998.53556564141638</v>
      </c>
      <c r="K170" s="104">
        <v>966.79489660414788</v>
      </c>
      <c r="L170" s="104">
        <v>1015.2988566488398</v>
      </c>
      <c r="M170" s="104">
        <v>1069.1041580565129</v>
      </c>
      <c r="N170" s="104">
        <v>972.51357195328399</v>
      </c>
      <c r="O170" s="104">
        <v>836.60886049728265</v>
      </c>
      <c r="P170" s="104">
        <v>974.79390624613984</v>
      </c>
      <c r="Q170" s="104">
        <v>785.35738905011328</v>
      </c>
      <c r="R170" s="104">
        <v>1022.5027816650464</v>
      </c>
      <c r="S170" s="104">
        <v>803.68473820163035</v>
      </c>
      <c r="T170" s="104">
        <v>1221.9514651239592</v>
      </c>
      <c r="U170" s="104">
        <v>1096.3803778932049</v>
      </c>
      <c r="V170" s="104">
        <v>1259.1770113943398</v>
      </c>
      <c r="W170" s="104">
        <v>1062.3401530659698</v>
      </c>
      <c r="X170" s="104">
        <v>1281.1074863177168</v>
      </c>
      <c r="Y170" s="104">
        <v>1014.1587345984124</v>
      </c>
      <c r="DA170" s="132" t="s">
        <v>2403</v>
      </c>
    </row>
    <row r="171" spans="1:105" ht="12" customHeight="1" x14ac:dyDescent="0.25">
      <c r="A171" s="106" t="s">
        <v>122</v>
      </c>
      <c r="B171" s="101">
        <v>2108.4083134559669</v>
      </c>
      <c r="C171" s="101">
        <v>2105.1801334939682</v>
      </c>
      <c r="D171" s="101">
        <v>2193.1613151828342</v>
      </c>
      <c r="E171" s="101">
        <v>2230.4954643685005</v>
      </c>
      <c r="F171" s="101">
        <v>2263.3765690089781</v>
      </c>
      <c r="G171" s="101">
        <v>2256.4634009611614</v>
      </c>
      <c r="H171" s="101">
        <v>2203.7756880502679</v>
      </c>
      <c r="I171" s="101">
        <v>2397.9340903322382</v>
      </c>
      <c r="J171" s="101">
        <v>2222.6877792755281</v>
      </c>
      <c r="K171" s="101">
        <v>2250.6564276262147</v>
      </c>
      <c r="L171" s="101">
        <v>2293.7597900488777</v>
      </c>
      <c r="M171" s="101">
        <v>2460.7080998746346</v>
      </c>
      <c r="N171" s="101">
        <v>2336.7051002645721</v>
      </c>
      <c r="O171" s="101">
        <v>2278.5112094653182</v>
      </c>
      <c r="P171" s="101">
        <v>2061.6865278095352</v>
      </c>
      <c r="Q171" s="101">
        <v>2128.8916200475792</v>
      </c>
      <c r="R171" s="101">
        <v>2137.7840873718296</v>
      </c>
      <c r="S171" s="101">
        <v>2278.8956638222994</v>
      </c>
      <c r="T171" s="101">
        <v>2361.9688194217806</v>
      </c>
      <c r="U171" s="101">
        <v>2244.2481050071742</v>
      </c>
      <c r="V171" s="101">
        <v>2170.0107182792076</v>
      </c>
      <c r="W171" s="101">
        <v>2269.1969306855181</v>
      </c>
      <c r="X171" s="101">
        <v>2418.5474189231008</v>
      </c>
      <c r="Y171" s="101">
        <v>2056.2555780587732</v>
      </c>
      <c r="DA171" s="131" t="s">
        <v>2404</v>
      </c>
    </row>
    <row r="172" spans="1:105" ht="12" customHeight="1" x14ac:dyDescent="0.25">
      <c r="A172" s="107" t="s">
        <v>121</v>
      </c>
      <c r="B172" s="104">
        <v>1819.5563774205361</v>
      </c>
      <c r="C172" s="104">
        <v>1805.4164727298428</v>
      </c>
      <c r="D172" s="104">
        <v>1891.660636856192</v>
      </c>
      <c r="E172" s="104">
        <v>1926.5686218014562</v>
      </c>
      <c r="F172" s="104">
        <v>1977.7381091672739</v>
      </c>
      <c r="G172" s="104">
        <v>1974.6734438089472</v>
      </c>
      <c r="H172" s="104">
        <v>1933.5718215236855</v>
      </c>
      <c r="I172" s="104">
        <v>2133.9474078911808</v>
      </c>
      <c r="J172" s="104">
        <v>1954.4997085839641</v>
      </c>
      <c r="K172" s="104">
        <v>1982.4682471493225</v>
      </c>
      <c r="L172" s="104">
        <v>2021.6433294216661</v>
      </c>
      <c r="M172" s="104">
        <v>2179.9528326124046</v>
      </c>
      <c r="N172" s="104">
        <v>2076.0476001098241</v>
      </c>
      <c r="O172" s="104">
        <v>2037.0900656302288</v>
      </c>
      <c r="P172" s="104">
        <v>1819.1127167104</v>
      </c>
      <c r="Q172" s="104">
        <v>1876.745995459841</v>
      </c>
      <c r="R172" s="104">
        <v>1889.3771273590069</v>
      </c>
      <c r="S172" s="104">
        <v>2039.2364800815815</v>
      </c>
      <c r="T172" s="104">
        <v>2120.4697245029488</v>
      </c>
      <c r="U172" s="104">
        <v>2029.8977677512351</v>
      </c>
      <c r="V172" s="104">
        <v>1975.6669033527342</v>
      </c>
      <c r="W172" s="104">
        <v>2084.9091748848246</v>
      </c>
      <c r="X172" s="104">
        <v>2234.465419347081</v>
      </c>
      <c r="Y172" s="104">
        <v>1907.1641404957456</v>
      </c>
      <c r="DA172" s="132" t="s">
        <v>2405</v>
      </c>
    </row>
    <row r="173" spans="1:105" ht="12" customHeight="1" x14ac:dyDescent="0.25">
      <c r="A173" s="108" t="s">
        <v>53</v>
      </c>
      <c r="B173" s="98">
        <v>920.9384177153255</v>
      </c>
      <c r="C173" s="98">
        <v>867.97135570760543</v>
      </c>
      <c r="D173" s="98">
        <v>929.97247876462609</v>
      </c>
      <c r="E173" s="98">
        <v>943.26276451346837</v>
      </c>
      <c r="F173" s="98">
        <v>1025.3728165603893</v>
      </c>
      <c r="G173" s="98">
        <v>1007.0226139402174</v>
      </c>
      <c r="H173" s="98">
        <v>975.87275259641319</v>
      </c>
      <c r="I173" s="98">
        <v>1185.9095429367137</v>
      </c>
      <c r="J173" s="98">
        <v>987.25104832591228</v>
      </c>
      <c r="K173" s="98">
        <v>1013.1670163495542</v>
      </c>
      <c r="L173" s="98">
        <v>1024.6924529839457</v>
      </c>
      <c r="M173" s="98">
        <v>1147.7731837506092</v>
      </c>
      <c r="N173" s="98">
        <v>1094.2218009095691</v>
      </c>
      <c r="O173" s="98">
        <v>1114.104320378113</v>
      </c>
      <c r="P173" s="98">
        <v>885.12142227649758</v>
      </c>
      <c r="Q173" s="98">
        <v>907.76258016512452</v>
      </c>
      <c r="R173" s="98">
        <v>922.81809565527215</v>
      </c>
      <c r="S173" s="98">
        <v>1050.8918002566966</v>
      </c>
      <c r="T173" s="98">
        <v>1003.3077532206424</v>
      </c>
      <c r="U173" s="98">
        <v>962.56658791287646</v>
      </c>
      <c r="V173" s="98">
        <v>857.83437314399703</v>
      </c>
      <c r="W173" s="98">
        <v>1008.5813038259781</v>
      </c>
      <c r="X173" s="98">
        <v>1018.1452154700569</v>
      </c>
      <c r="Y173" s="98">
        <v>771.17918472828342</v>
      </c>
      <c r="DA173" s="63" t="s">
        <v>2406</v>
      </c>
    </row>
    <row r="174" spans="1:105" ht="12" customHeight="1" x14ac:dyDescent="0.25">
      <c r="A174" s="115" t="s">
        <v>52</v>
      </c>
      <c r="B174" s="33">
        <v>898.61795970521052</v>
      </c>
      <c r="C174" s="33">
        <v>937.44511702223747</v>
      </c>
      <c r="D174" s="33">
        <v>961.68815809156627</v>
      </c>
      <c r="E174" s="33">
        <v>983.30585728798746</v>
      </c>
      <c r="F174" s="33">
        <v>952.3652926068844</v>
      </c>
      <c r="G174" s="33">
        <v>967.65082986872994</v>
      </c>
      <c r="H174" s="33">
        <v>957.69906892727261</v>
      </c>
      <c r="I174" s="33">
        <v>948.0378649544673</v>
      </c>
      <c r="J174" s="33">
        <v>967.2486602580517</v>
      </c>
      <c r="K174" s="33">
        <v>969.30123079976829</v>
      </c>
      <c r="L174" s="33">
        <v>996.95087643772013</v>
      </c>
      <c r="M174" s="33">
        <v>1032.1796488617952</v>
      </c>
      <c r="N174" s="33">
        <v>981.82579920025501</v>
      </c>
      <c r="O174" s="33">
        <v>922.9857452521162</v>
      </c>
      <c r="P174" s="33">
        <v>933.99129443390245</v>
      </c>
      <c r="Q174" s="33">
        <v>968.98341529471611</v>
      </c>
      <c r="R174" s="33">
        <v>966.55903170373472</v>
      </c>
      <c r="S174" s="33">
        <v>988.34467982488479</v>
      </c>
      <c r="T174" s="33">
        <v>1117.1619712823065</v>
      </c>
      <c r="U174" s="33">
        <v>1067.3311798383588</v>
      </c>
      <c r="V174" s="33">
        <v>1117.8325302087374</v>
      </c>
      <c r="W174" s="33">
        <v>1076.3278710588468</v>
      </c>
      <c r="X174" s="33">
        <v>1216.3202038770241</v>
      </c>
      <c r="Y174" s="33">
        <v>1135.984955767462</v>
      </c>
      <c r="DA174" s="60" t="s">
        <v>2407</v>
      </c>
    </row>
    <row r="175" spans="1:105" ht="12" customHeight="1" x14ac:dyDescent="0.25">
      <c r="A175" s="121" t="s">
        <v>54</v>
      </c>
      <c r="B175" s="122">
        <v>812.3040187123438</v>
      </c>
      <c r="C175" s="122">
        <v>841.01245820522581</v>
      </c>
      <c r="D175" s="122">
        <v>860.37297538396058</v>
      </c>
      <c r="E175" s="122">
        <v>877.42914418531211</v>
      </c>
      <c r="F175" s="122">
        <v>902.19213200535694</v>
      </c>
      <c r="G175" s="122">
        <v>919.49238574818742</v>
      </c>
      <c r="H175" s="122">
        <v>899.20020292281231</v>
      </c>
      <c r="I175" s="122">
        <v>848.67050068563572</v>
      </c>
      <c r="J175" s="122">
        <v>809.36674133089855</v>
      </c>
      <c r="K175" s="122">
        <v>804.54040365624871</v>
      </c>
      <c r="L175" s="122">
        <v>823.35508334806082</v>
      </c>
      <c r="M175" s="122">
        <v>754.42382819267289</v>
      </c>
      <c r="N175" s="122">
        <v>763.05202459360805</v>
      </c>
      <c r="O175" s="122">
        <v>757.82041173464984</v>
      </c>
      <c r="P175" s="122">
        <v>722.88087137437458</v>
      </c>
      <c r="Q175" s="122">
        <v>690.81007145223896</v>
      </c>
      <c r="R175" s="122">
        <v>663.24390844635934</v>
      </c>
      <c r="S175" s="122">
        <v>705.88569356047196</v>
      </c>
      <c r="T175" s="122">
        <v>667.2394122523059</v>
      </c>
      <c r="U175" s="122">
        <v>662.33779908978374</v>
      </c>
      <c r="V175" s="122">
        <v>642.85740820316437</v>
      </c>
      <c r="W175" s="122">
        <v>668.03836969594659</v>
      </c>
      <c r="X175" s="122">
        <v>755.11463904766481</v>
      </c>
      <c r="Y175" s="122">
        <v>662.91368405216883</v>
      </c>
      <c r="DA175" s="130" t="s">
        <v>2408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2409</v>
      </c>
    </row>
    <row r="177" spans="1:105" ht="12" customHeight="1" x14ac:dyDescent="0.25">
      <c r="A177" s="109" t="s">
        <v>120</v>
      </c>
      <c r="B177" s="33">
        <v>812.3040187123438</v>
      </c>
      <c r="C177" s="33">
        <v>841.01245820522581</v>
      </c>
      <c r="D177" s="33">
        <v>860.37297538396058</v>
      </c>
      <c r="E177" s="33">
        <v>877.42914418531211</v>
      </c>
      <c r="F177" s="33">
        <v>902.19213200535694</v>
      </c>
      <c r="G177" s="33">
        <v>919.49238574818742</v>
      </c>
      <c r="H177" s="33">
        <v>899.20020292281231</v>
      </c>
      <c r="I177" s="33">
        <v>848.67050068563572</v>
      </c>
      <c r="J177" s="33">
        <v>809.36674133089855</v>
      </c>
      <c r="K177" s="33">
        <v>804.54040365624871</v>
      </c>
      <c r="L177" s="33">
        <v>823.35508334806082</v>
      </c>
      <c r="M177" s="33">
        <v>754.42382819267289</v>
      </c>
      <c r="N177" s="33">
        <v>763.05202459360805</v>
      </c>
      <c r="O177" s="33">
        <v>757.82041173464984</v>
      </c>
      <c r="P177" s="33">
        <v>722.88087137437458</v>
      </c>
      <c r="Q177" s="33">
        <v>690.81007145223896</v>
      </c>
      <c r="R177" s="33">
        <v>663.24390844635934</v>
      </c>
      <c r="S177" s="33">
        <v>705.88569356047196</v>
      </c>
      <c r="T177" s="33">
        <v>667.2394122523059</v>
      </c>
      <c r="U177" s="33">
        <v>662.33779908978374</v>
      </c>
      <c r="V177" s="33">
        <v>642.85740820316437</v>
      </c>
      <c r="W177" s="33">
        <v>668.03836969594659</v>
      </c>
      <c r="X177" s="33">
        <v>755.11463904766481</v>
      </c>
      <c r="Y177" s="33">
        <v>662.91368405216883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11870.613941644207</v>
      </c>
      <c r="C3" s="117">
        <f t="shared" si="0"/>
        <v>12040.522882990912</v>
      </c>
      <c r="D3" s="117">
        <f t="shared" si="0"/>
        <v>10866.58444351656</v>
      </c>
      <c r="E3" s="117">
        <f t="shared" si="0"/>
        <v>11302.493796953131</v>
      </c>
      <c r="F3" s="117">
        <f t="shared" si="0"/>
        <v>9833.0819746058369</v>
      </c>
      <c r="G3" s="117">
        <f t="shared" si="0"/>
        <v>10011.057789398315</v>
      </c>
      <c r="H3" s="117">
        <f t="shared" si="0"/>
        <v>10769.383665330839</v>
      </c>
      <c r="I3" s="117">
        <f t="shared" si="0"/>
        <v>11027.747446385129</v>
      </c>
      <c r="J3" s="117">
        <f t="shared" si="0"/>
        <v>9841.3410476960034</v>
      </c>
      <c r="K3" s="117">
        <f t="shared" si="0"/>
        <v>9264.1704788870557</v>
      </c>
      <c r="L3" s="117">
        <f t="shared" si="0"/>
        <v>12809.817843680648</v>
      </c>
      <c r="M3" s="117">
        <f t="shared" si="0"/>
        <v>11567.8579495619</v>
      </c>
      <c r="N3" s="117">
        <f t="shared" si="0"/>
        <v>10562.48410427648</v>
      </c>
      <c r="O3" s="117">
        <f t="shared" si="0"/>
        <v>10961.832052950214</v>
      </c>
      <c r="P3" s="117">
        <f t="shared" si="0"/>
        <v>9901.7078501770848</v>
      </c>
      <c r="Q3" s="117">
        <f t="shared" si="0"/>
        <v>10701.111367836484</v>
      </c>
      <c r="R3" s="117">
        <f t="shared" ref="R3:V3" si="1">R4+R7+R9+R19</f>
        <v>10240.897024080761</v>
      </c>
      <c r="S3" s="117">
        <f t="shared" si="1"/>
        <v>10770.924487597809</v>
      </c>
      <c r="T3" s="117">
        <f t="shared" si="1"/>
        <v>11695.401616565452</v>
      </c>
      <c r="U3" s="117">
        <f t="shared" si="1"/>
        <v>10144.241099767514</v>
      </c>
      <c r="V3" s="117">
        <f t="shared" si="1"/>
        <v>10437.75197995192</v>
      </c>
      <c r="W3" s="117">
        <f t="shared" ref="W3:Y3" si="2">W4+W7+W9+W19</f>
        <v>11907.982880194792</v>
      </c>
      <c r="X3" s="117">
        <f t="shared" si="2"/>
        <v>11166.484001013099</v>
      </c>
      <c r="Y3" s="117">
        <f t="shared" si="2"/>
        <v>11229.704395339621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9613.4190813284531</v>
      </c>
      <c r="C4" s="122">
        <f t="shared" si="3"/>
        <v>9765.1636140100964</v>
      </c>
      <c r="D4" s="122">
        <f t="shared" si="3"/>
        <v>8503.2905411345437</v>
      </c>
      <c r="E4" s="122">
        <f t="shared" si="3"/>
        <v>8897.5156701139986</v>
      </c>
      <c r="F4" s="122">
        <f t="shared" si="3"/>
        <v>7325.12226223585</v>
      </c>
      <c r="G4" s="122">
        <f t="shared" si="3"/>
        <v>7512.1407301604777</v>
      </c>
      <c r="H4" s="122">
        <f t="shared" si="3"/>
        <v>8274.3573493260319</v>
      </c>
      <c r="I4" s="122">
        <f t="shared" si="3"/>
        <v>8470.8593685722026</v>
      </c>
      <c r="J4" s="122">
        <f t="shared" si="3"/>
        <v>7406.150793688751</v>
      </c>
      <c r="K4" s="122">
        <f t="shared" si="3"/>
        <v>6809.7550595506818</v>
      </c>
      <c r="L4" s="122">
        <f t="shared" si="3"/>
        <v>10280.565239244317</v>
      </c>
      <c r="M4" s="122">
        <f t="shared" si="3"/>
        <v>8938.526110783374</v>
      </c>
      <c r="N4" s="122">
        <f t="shared" si="3"/>
        <v>8011.2863358943869</v>
      </c>
      <c r="O4" s="122">
        <f t="shared" si="3"/>
        <v>8453.4089673062117</v>
      </c>
      <c r="P4" s="122">
        <f t="shared" si="3"/>
        <v>7567.3404882204686</v>
      </c>
      <c r="Q4" s="122">
        <f t="shared" si="3"/>
        <v>8380.9854942914862</v>
      </c>
      <c r="R4" s="122">
        <f t="shared" ref="R4:V4" si="4">SUM(R5:R6)</f>
        <v>7878.4476631116659</v>
      </c>
      <c r="S4" s="122">
        <f t="shared" si="4"/>
        <v>8281.0326557682874</v>
      </c>
      <c r="T4" s="122">
        <f t="shared" si="4"/>
        <v>9092.773455903678</v>
      </c>
      <c r="U4" s="122">
        <f t="shared" si="4"/>
        <v>7639.4035237958897</v>
      </c>
      <c r="V4" s="122">
        <f t="shared" si="4"/>
        <v>7964.9724150125576</v>
      </c>
      <c r="W4" s="122">
        <f t="shared" ref="W4:Y4" si="5">SUM(W5:W6)</f>
        <v>9351.731497254741</v>
      </c>
      <c r="X4" s="122">
        <f t="shared" si="5"/>
        <v>8361.5409307521204</v>
      </c>
      <c r="Y4" s="122">
        <f t="shared" si="5"/>
        <v>8795.7024232214117</v>
      </c>
      <c r="DA4" s="130" t="s">
        <v>2413</v>
      </c>
    </row>
    <row r="5" spans="1:105" ht="12" customHeight="1" x14ac:dyDescent="0.25">
      <c r="A5" s="97" t="s">
        <v>51</v>
      </c>
      <c r="B5" s="98">
        <v>9521.0958316708638</v>
      </c>
      <c r="C5" s="98">
        <v>9672.567921477641</v>
      </c>
      <c r="D5" s="98">
        <v>8424.0012501544679</v>
      </c>
      <c r="E5" s="98">
        <v>8816.5728836507205</v>
      </c>
      <c r="F5" s="98">
        <v>7259.0646492415062</v>
      </c>
      <c r="G5" s="98">
        <v>7445.2086106870529</v>
      </c>
      <c r="H5" s="98">
        <v>8202.2936848142508</v>
      </c>
      <c r="I5" s="98">
        <v>8398.3230103199548</v>
      </c>
      <c r="J5" s="98">
        <v>7343.3335173857058</v>
      </c>
      <c r="K5" s="98">
        <v>6752.739335473264</v>
      </c>
      <c r="L5" s="98">
        <v>10195.781988717517</v>
      </c>
      <c r="M5" s="98">
        <v>8866.1217481113017</v>
      </c>
      <c r="N5" s="98">
        <v>7946.9545707366669</v>
      </c>
      <c r="O5" s="98">
        <v>8385.9807483740733</v>
      </c>
      <c r="P5" s="98">
        <v>7507.1767448360197</v>
      </c>
      <c r="Q5" s="98">
        <v>8314.4238472762772</v>
      </c>
      <c r="R5" s="98">
        <v>7816.6339746500362</v>
      </c>
      <c r="S5" s="98">
        <v>8216.6489296463933</v>
      </c>
      <c r="T5" s="98">
        <v>9022.3277843725082</v>
      </c>
      <c r="U5" s="98">
        <v>7581.0747170559125</v>
      </c>
      <c r="V5" s="98">
        <v>7904.263416851516</v>
      </c>
      <c r="W5" s="98">
        <v>9281.1114203847756</v>
      </c>
      <c r="X5" s="98">
        <v>8297.7384207108407</v>
      </c>
      <c r="Y5" s="98">
        <v>8728.7927389369288</v>
      </c>
      <c r="DA5" s="63" t="s">
        <v>2414</v>
      </c>
    </row>
    <row r="6" spans="1:105" ht="12" customHeight="1" x14ac:dyDescent="0.25">
      <c r="A6" s="97" t="s">
        <v>53</v>
      </c>
      <c r="B6" s="98">
        <v>92.323249657590026</v>
      </c>
      <c r="C6" s="98">
        <v>92.595692532455047</v>
      </c>
      <c r="D6" s="98">
        <v>79.289290980076359</v>
      </c>
      <c r="E6" s="98">
        <v>80.942786463278395</v>
      </c>
      <c r="F6" s="98">
        <v>66.057612994344069</v>
      </c>
      <c r="G6" s="98">
        <v>66.932119473424578</v>
      </c>
      <c r="H6" s="98">
        <v>72.063664511781482</v>
      </c>
      <c r="I6" s="98">
        <v>72.536358252247425</v>
      </c>
      <c r="J6" s="98">
        <v>62.817276303045155</v>
      </c>
      <c r="K6" s="98">
        <v>57.01572407741773</v>
      </c>
      <c r="L6" s="98">
        <v>84.783250526799876</v>
      </c>
      <c r="M6" s="98">
        <v>72.404362672071414</v>
      </c>
      <c r="N6" s="98">
        <v>64.33176515772</v>
      </c>
      <c r="O6" s="98">
        <v>67.428218932139032</v>
      </c>
      <c r="P6" s="98">
        <v>60.163743384449134</v>
      </c>
      <c r="Q6" s="98">
        <v>66.561647015208877</v>
      </c>
      <c r="R6" s="98">
        <v>61.813688461629752</v>
      </c>
      <c r="S6" s="98">
        <v>64.383726121893972</v>
      </c>
      <c r="T6" s="98">
        <v>70.445671531169424</v>
      </c>
      <c r="U6" s="98">
        <v>58.32880673997726</v>
      </c>
      <c r="V6" s="98">
        <v>60.708998161041478</v>
      </c>
      <c r="W6" s="98">
        <v>70.620076869965771</v>
      </c>
      <c r="X6" s="98">
        <v>63.802510041280357</v>
      </c>
      <c r="Y6" s="98">
        <v>66.909684284482239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27.249974033760811</v>
      </c>
      <c r="C7" s="122">
        <f t="shared" si="6"/>
        <v>29.140424221832642</v>
      </c>
      <c r="D7" s="122">
        <f t="shared" si="6"/>
        <v>31.623675541131881</v>
      </c>
      <c r="E7" s="122">
        <f t="shared" si="6"/>
        <v>57.441473428419485</v>
      </c>
      <c r="F7" s="122">
        <f t="shared" si="6"/>
        <v>30.95988663515006</v>
      </c>
      <c r="G7" s="122">
        <f t="shared" si="6"/>
        <v>35.282367314838154</v>
      </c>
      <c r="H7" s="122">
        <f t="shared" si="6"/>
        <v>60.77982873827856</v>
      </c>
      <c r="I7" s="122">
        <f t="shared" si="6"/>
        <v>51.149840850698695</v>
      </c>
      <c r="J7" s="122">
        <f t="shared" si="6"/>
        <v>59.688386182034868</v>
      </c>
      <c r="K7" s="122">
        <f t="shared" si="6"/>
        <v>64.305863296047832</v>
      </c>
      <c r="L7" s="122">
        <f t="shared" si="6"/>
        <v>82.178594548256171</v>
      </c>
      <c r="M7" s="122">
        <f t="shared" si="6"/>
        <v>98.036757349809022</v>
      </c>
      <c r="N7" s="122">
        <f t="shared" si="6"/>
        <v>109.10704002527274</v>
      </c>
      <c r="O7" s="122">
        <f t="shared" si="6"/>
        <v>120.41500361031271</v>
      </c>
      <c r="P7" s="122">
        <f t="shared" si="6"/>
        <v>115.40004065187425</v>
      </c>
      <c r="Q7" s="122">
        <f t="shared" si="6"/>
        <v>103.54275516652154</v>
      </c>
      <c r="R7" s="122">
        <f t="shared" si="6"/>
        <v>101.61449690767704</v>
      </c>
      <c r="S7" s="122">
        <f t="shared" si="6"/>
        <v>94.960913837625483</v>
      </c>
      <c r="T7" s="122">
        <f t="shared" si="6"/>
        <v>75.866896717907466</v>
      </c>
      <c r="U7" s="122">
        <f t="shared" si="6"/>
        <v>63.653690263157728</v>
      </c>
      <c r="V7" s="122">
        <f t="shared" si="6"/>
        <v>46.052819175859057</v>
      </c>
      <c r="W7" s="122">
        <f t="shared" si="6"/>
        <v>35.435274825649365</v>
      </c>
      <c r="X7" s="122">
        <f t="shared" si="6"/>
        <v>37.433624039682876</v>
      </c>
      <c r="Y7" s="122">
        <f t="shared" si="6"/>
        <v>60.609540102285649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27.249974033760811</v>
      </c>
      <c r="C8" s="98">
        <f>IF(RES_hhdet_tes!C8=0,0,RES_hhdet_tes!C8*1000*11630/RES_hhdet_num!C3)</f>
        <v>29.140424221832642</v>
      </c>
      <c r="D8" s="98">
        <f>IF(RES_hhdet_tes!D8=0,0,RES_hhdet_tes!D8*1000*11630/RES_hhdet_num!D3)</f>
        <v>31.623675541131881</v>
      </c>
      <c r="E8" s="98">
        <f>IF(RES_hhdet_tes!E8=0,0,RES_hhdet_tes!E8*1000*11630/RES_hhdet_num!E3)</f>
        <v>57.441473428419485</v>
      </c>
      <c r="F8" s="98">
        <f>IF(RES_hhdet_tes!F8=0,0,RES_hhdet_tes!F8*1000*11630/RES_hhdet_num!F3)</f>
        <v>30.95988663515006</v>
      </c>
      <c r="G8" s="98">
        <f>IF(RES_hhdet_tes!G8=0,0,RES_hhdet_tes!G8*1000*11630/RES_hhdet_num!G3)</f>
        <v>35.282367314838154</v>
      </c>
      <c r="H8" s="98">
        <f>IF(RES_hhdet_tes!H8=0,0,RES_hhdet_tes!H8*1000*11630/RES_hhdet_num!H3)</f>
        <v>60.77982873827856</v>
      </c>
      <c r="I8" s="98">
        <f>IF(RES_hhdet_tes!I8=0,0,RES_hhdet_tes!I8*1000*11630/RES_hhdet_num!I3)</f>
        <v>51.149840850698695</v>
      </c>
      <c r="J8" s="98">
        <f>IF(RES_hhdet_tes!J8=0,0,RES_hhdet_tes!J8*1000*11630/RES_hhdet_num!J3)</f>
        <v>59.688386182034868</v>
      </c>
      <c r="K8" s="98">
        <f>IF(RES_hhdet_tes!K8=0,0,RES_hhdet_tes!K8*1000*11630/RES_hhdet_num!K3)</f>
        <v>64.305863296047832</v>
      </c>
      <c r="L8" s="98">
        <f>IF(RES_hhdet_tes!L8=0,0,RES_hhdet_tes!L8*1000*11630/RES_hhdet_num!L3)</f>
        <v>82.178594548256171</v>
      </c>
      <c r="M8" s="98">
        <f>IF(RES_hhdet_tes!M8=0,0,RES_hhdet_tes!M8*1000*11630/RES_hhdet_num!M3)</f>
        <v>98.036757349809022</v>
      </c>
      <c r="N8" s="98">
        <f>IF(RES_hhdet_tes!N8=0,0,RES_hhdet_tes!N8*1000*11630/RES_hhdet_num!N3)</f>
        <v>109.10704002527274</v>
      </c>
      <c r="O8" s="98">
        <f>IF(RES_hhdet_tes!O8=0,0,RES_hhdet_tes!O8*1000*11630/RES_hhdet_num!O3)</f>
        <v>120.41500361031271</v>
      </c>
      <c r="P8" s="98">
        <f>IF(RES_hhdet_tes!P8=0,0,RES_hhdet_tes!P8*1000*11630/RES_hhdet_num!P3)</f>
        <v>115.40004065187425</v>
      </c>
      <c r="Q8" s="98">
        <f>IF(RES_hhdet_tes!Q8=0,0,RES_hhdet_tes!Q8*1000*11630/RES_hhdet_num!Q3)</f>
        <v>103.54275516652154</v>
      </c>
      <c r="R8" s="98">
        <f>IF(RES_hhdet_tes!R8=0,0,RES_hhdet_tes!R8*1000*11630/RES_hhdet_num!R3)</f>
        <v>101.61449690767704</v>
      </c>
      <c r="S8" s="98">
        <f>IF(RES_hhdet_tes!S8=0,0,RES_hhdet_tes!S8*1000*11630/RES_hhdet_num!S3)</f>
        <v>94.960913837625483</v>
      </c>
      <c r="T8" s="98">
        <f>IF(RES_hhdet_tes!T8=0,0,RES_hhdet_tes!T8*1000*11630/RES_hhdet_num!T3)</f>
        <v>75.866896717907466</v>
      </c>
      <c r="U8" s="98">
        <f>IF(RES_hhdet_tes!U8=0,0,RES_hhdet_tes!U8*1000*11630/RES_hhdet_num!U3)</f>
        <v>63.653690263157728</v>
      </c>
      <c r="V8" s="98">
        <f>IF(RES_hhdet_tes!V8=0,0,RES_hhdet_tes!V8*1000*11630/RES_hhdet_num!V3)</f>
        <v>46.052819175859057</v>
      </c>
      <c r="W8" s="98">
        <f>IF(RES_hhdet_tes!W8=0,0,RES_hhdet_tes!W8*1000*11630/RES_hhdet_num!W3)</f>
        <v>35.435274825649365</v>
      </c>
      <c r="X8" s="98">
        <f>IF(RES_hhdet_tes!X8=0,0,RES_hhdet_tes!X8*1000*11630/RES_hhdet_num!X3)</f>
        <v>37.433624039682876</v>
      </c>
      <c r="Y8" s="98">
        <f>IF(RES_hhdet_tes!Y8=0,0,RES_hhdet_tes!Y8*1000*11630/RES_hhdet_num!Y3)</f>
        <v>60.609540102285649</v>
      </c>
      <c r="DA8" s="63" t="s">
        <v>2417</v>
      </c>
    </row>
    <row r="9" spans="1:105" ht="12" customHeight="1" x14ac:dyDescent="0.25">
      <c r="A9" s="121" t="s">
        <v>55</v>
      </c>
      <c r="B9" s="122">
        <v>1611.8362165261133</v>
      </c>
      <c r="C9" s="122">
        <v>1604.0978383079223</v>
      </c>
      <c r="D9" s="122">
        <v>1672.2441291110842</v>
      </c>
      <c r="E9" s="122">
        <v>1672.7133360126243</v>
      </c>
      <c r="F9" s="122">
        <v>1780.9706590264827</v>
      </c>
      <c r="G9" s="122">
        <v>1752.0882938575617</v>
      </c>
      <c r="H9" s="122">
        <v>1736.1950270755201</v>
      </c>
      <c r="I9" s="122">
        <v>1845.7017607342748</v>
      </c>
      <c r="J9" s="122">
        <v>1745.3425167572968</v>
      </c>
      <c r="K9" s="122">
        <v>1762.5152560177462</v>
      </c>
      <c r="L9" s="122">
        <v>1803.4267388673454</v>
      </c>
      <c r="M9" s="122">
        <v>1940.1329104334029</v>
      </c>
      <c r="N9" s="122">
        <v>1842.5536396425666</v>
      </c>
      <c r="O9" s="122">
        <v>1790.7139916147451</v>
      </c>
      <c r="P9" s="122">
        <v>1647.6917740975655</v>
      </c>
      <c r="Q9" s="122">
        <v>1668.3248392536784</v>
      </c>
      <c r="R9" s="122">
        <v>1731.1518650729799</v>
      </c>
      <c r="S9" s="122">
        <v>1825.4911558171423</v>
      </c>
      <c r="T9" s="122">
        <v>1982.4576268291469</v>
      </c>
      <c r="U9" s="122">
        <v>1894.7406163887497</v>
      </c>
      <c r="V9" s="122">
        <v>1889.4814634205538</v>
      </c>
      <c r="W9" s="122">
        <v>1954.6014242881561</v>
      </c>
      <c r="X9" s="122">
        <v>2118.2561860475935</v>
      </c>
      <c r="Y9" s="122">
        <v>1794.7492389941522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1692.2537156758549</v>
      </c>
      <c r="C11" s="98">
        <v>1618.3265361614319</v>
      </c>
      <c r="D11" s="98">
        <v>1634.4266403776935</v>
      </c>
      <c r="E11" s="98">
        <v>1412.3743660440962</v>
      </c>
      <c r="F11" s="98">
        <v>1983.0225165601921</v>
      </c>
      <c r="G11" s="98">
        <v>1742.4817162352449</v>
      </c>
      <c r="H11" s="98">
        <v>1863.4759542460909</v>
      </c>
      <c r="I11" s="98">
        <v>1563.3116743653095</v>
      </c>
      <c r="J11" s="98">
        <v>1799.7044038430922</v>
      </c>
      <c r="K11" s="98">
        <v>1759.2188469022087</v>
      </c>
      <c r="L11" s="98">
        <v>1836.007235353891</v>
      </c>
      <c r="M11" s="98">
        <v>1998.4443591366269</v>
      </c>
      <c r="N11" s="98">
        <v>1824.3661917419151</v>
      </c>
      <c r="O11" s="98">
        <v>1628.6070686201765</v>
      </c>
      <c r="P11" s="98">
        <v>1724.7148013176923</v>
      </c>
      <c r="Q11" s="98">
        <v>1372.3310374750797</v>
      </c>
      <c r="R11" s="98">
        <v>1827.7866896417909</v>
      </c>
      <c r="S11" s="98">
        <v>1505.8952412518906</v>
      </c>
      <c r="T11" s="98">
        <v>2153.1036738184821</v>
      </c>
      <c r="U11" s="98">
        <v>1947.5407195055593</v>
      </c>
      <c r="V11" s="98">
        <v>2127.7441857780104</v>
      </c>
      <c r="W11" s="98">
        <v>1953.9958119722717</v>
      </c>
      <c r="X11" s="98">
        <v>2252.5403979896782</v>
      </c>
      <c r="Y11" s="98">
        <v>1638.643675157218</v>
      </c>
      <c r="DA11" s="63" t="s">
        <v>2420</v>
      </c>
    </row>
    <row r="12" spans="1:105" ht="12" customHeight="1" x14ac:dyDescent="0.25">
      <c r="A12" s="97" t="s">
        <v>123</v>
      </c>
      <c r="B12" s="98">
        <v>1692.2537156758553</v>
      </c>
      <c r="C12" s="98">
        <v>1618.3535101458644</v>
      </c>
      <c r="D12" s="98">
        <v>1634.5104490608792</v>
      </c>
      <c r="E12" s="98">
        <v>1412.4439768967043</v>
      </c>
      <c r="F12" s="98">
        <v>1982.9835816137847</v>
      </c>
      <c r="G12" s="98">
        <v>1742.4237080163321</v>
      </c>
      <c r="H12" s="98">
        <v>1863.3410733946421</v>
      </c>
      <c r="I12" s="98">
        <v>1563.5739562940378</v>
      </c>
      <c r="J12" s="98">
        <v>1798.7431098399359</v>
      </c>
      <c r="K12" s="98">
        <v>1758.2629453816569</v>
      </c>
      <c r="L12" s="98">
        <v>1835.2558792100167</v>
      </c>
      <c r="M12" s="98">
        <v>1997.8100064150867</v>
      </c>
      <c r="N12" s="98">
        <v>1824.1430268940298</v>
      </c>
      <c r="O12" s="98">
        <v>1628.409953976819</v>
      </c>
      <c r="P12" s="98">
        <v>1727.5138957980819</v>
      </c>
      <c r="Q12" s="98">
        <v>1373.6420265600148</v>
      </c>
      <c r="R12" s="98">
        <v>1830.5998329872268</v>
      </c>
      <c r="S12" s="98">
        <v>1506.7046073888489</v>
      </c>
      <c r="T12" s="98">
        <v>2154.7662845564455</v>
      </c>
      <c r="U12" s="98">
        <v>1948.1970063770841</v>
      </c>
      <c r="V12" s="98">
        <v>2128.6389470304907</v>
      </c>
      <c r="W12" s="98">
        <v>1955.890064029513</v>
      </c>
      <c r="X12" s="98">
        <v>2254.8952108766343</v>
      </c>
      <c r="Y12" s="98">
        <v>1645.3294799020059</v>
      </c>
      <c r="DA12" s="63" t="s">
        <v>2421</v>
      </c>
    </row>
    <row r="13" spans="1:105" ht="12" customHeight="1" x14ac:dyDescent="0.25">
      <c r="A13" s="100" t="s">
        <v>50</v>
      </c>
      <c r="B13" s="101">
        <v>739.09612349362908</v>
      </c>
      <c r="C13" s="101">
        <v>671.83417006047296</v>
      </c>
      <c r="D13" s="101">
        <v>698.11344559521672</v>
      </c>
      <c r="E13" s="101">
        <v>601.27126008438438</v>
      </c>
      <c r="F13" s="101">
        <v>905.36073086237786</v>
      </c>
      <c r="G13" s="101">
        <v>781.26577021874186</v>
      </c>
      <c r="H13" s="101">
        <v>829.03811732109205</v>
      </c>
      <c r="I13" s="101">
        <v>771.78376184426975</v>
      </c>
      <c r="J13" s="101">
        <v>801.58830757031626</v>
      </c>
      <c r="K13" s="101">
        <v>793.25431989601498</v>
      </c>
      <c r="L13" s="101">
        <v>822.27281139528725</v>
      </c>
      <c r="M13" s="101">
        <v>931.41066493614187</v>
      </c>
      <c r="N13" s="101">
        <v>853.98402860123576</v>
      </c>
      <c r="O13" s="101">
        <v>793.64736975612516</v>
      </c>
      <c r="P13" s="101">
        <v>752.2944479585309</v>
      </c>
      <c r="Q13" s="101">
        <v>587.54874311518915</v>
      </c>
      <c r="R13" s="101">
        <v>804.02185782678134</v>
      </c>
      <c r="S13" s="101">
        <v>698.70653850405438</v>
      </c>
      <c r="T13" s="101">
        <v>923.9640194221904</v>
      </c>
      <c r="U13" s="101">
        <v>842.95275516959373</v>
      </c>
      <c r="V13" s="101">
        <v>857.69089616051383</v>
      </c>
      <c r="W13" s="101">
        <v>883.46325818803427</v>
      </c>
      <c r="X13" s="101">
        <v>963.00322234745431</v>
      </c>
      <c r="Y13" s="101">
        <v>623.08386917492817</v>
      </c>
      <c r="DA13" s="131" t="s">
        <v>2422</v>
      </c>
    </row>
    <row r="14" spans="1:105" ht="12" customHeight="1" x14ac:dyDescent="0.25">
      <c r="A14" s="103" t="s">
        <v>52</v>
      </c>
      <c r="B14" s="104">
        <v>953.15759218222615</v>
      </c>
      <c r="C14" s="104">
        <v>946.51934008539172</v>
      </c>
      <c r="D14" s="104">
        <v>936.39700346566235</v>
      </c>
      <c r="E14" s="104">
        <v>811.17271681231966</v>
      </c>
      <c r="F14" s="104">
        <v>1077.6228507514068</v>
      </c>
      <c r="G14" s="104">
        <v>961.15793779758997</v>
      </c>
      <c r="H14" s="104">
        <v>1034.3029560735501</v>
      </c>
      <c r="I14" s="104">
        <v>791.79019444976791</v>
      </c>
      <c r="J14" s="104">
        <v>997.15480226961949</v>
      </c>
      <c r="K14" s="104">
        <v>965.00862548564157</v>
      </c>
      <c r="L14" s="104">
        <v>1012.9830678147293</v>
      </c>
      <c r="M14" s="104">
        <v>1066.3993414789447</v>
      </c>
      <c r="N14" s="104">
        <v>970.15899829279385</v>
      </c>
      <c r="O14" s="104">
        <v>834.76258422069373</v>
      </c>
      <c r="P14" s="104">
        <v>975.21944783955075</v>
      </c>
      <c r="Q14" s="104">
        <v>786.0932834448256</v>
      </c>
      <c r="R14" s="104">
        <v>1026.5779751604452</v>
      </c>
      <c r="S14" s="104">
        <v>807.99806888479429</v>
      </c>
      <c r="T14" s="104">
        <v>1230.8022651342553</v>
      </c>
      <c r="U14" s="104">
        <v>1105.2442512074906</v>
      </c>
      <c r="V14" s="104">
        <v>1270.9480508699769</v>
      </c>
      <c r="W14" s="104">
        <v>1072.4268058414789</v>
      </c>
      <c r="X14" s="104">
        <v>1291.8919885291807</v>
      </c>
      <c r="Y14" s="104">
        <v>1022.245610727078</v>
      </c>
      <c r="DA14" s="132" t="s">
        <v>2423</v>
      </c>
    </row>
    <row r="15" spans="1:105" ht="12" customHeight="1" x14ac:dyDescent="0.25">
      <c r="A15" s="106" t="s">
        <v>122</v>
      </c>
      <c r="B15" s="101">
        <v>1595.5381973549602</v>
      </c>
      <c r="C15" s="101">
        <v>1601.2464435098127</v>
      </c>
      <c r="D15" s="101">
        <v>1678.7221418862646</v>
      </c>
      <c r="E15" s="101">
        <v>1714.7480393378091</v>
      </c>
      <c r="F15" s="101">
        <v>1749.9442978124775</v>
      </c>
      <c r="G15" s="101">
        <v>1753.1780071814517</v>
      </c>
      <c r="H15" s="101">
        <v>1720.6910676092593</v>
      </c>
      <c r="I15" s="101">
        <v>1876.5992953114016</v>
      </c>
      <c r="J15" s="101">
        <v>1740.0030088190288</v>
      </c>
      <c r="K15" s="101">
        <v>1763.4916141752296</v>
      </c>
      <c r="L15" s="101">
        <v>1800.4731274717774</v>
      </c>
      <c r="M15" s="101">
        <v>1934.6570875665795</v>
      </c>
      <c r="N15" s="101">
        <v>1844.4875448561661</v>
      </c>
      <c r="O15" s="101">
        <v>1805.846295163069</v>
      </c>
      <c r="P15" s="101">
        <v>1637.9737860728526</v>
      </c>
      <c r="Q15" s="101">
        <v>1698.0451223826535</v>
      </c>
      <c r="R15" s="101">
        <v>1717.3310063736349</v>
      </c>
      <c r="S15" s="101">
        <v>1858.0679953593453</v>
      </c>
      <c r="T15" s="101">
        <v>1960.4456385577148</v>
      </c>
      <c r="U15" s="101">
        <v>1887.2037335860148</v>
      </c>
      <c r="V15" s="101">
        <v>1861.0063222308738</v>
      </c>
      <c r="W15" s="101">
        <v>1959.6697846892773</v>
      </c>
      <c r="X15" s="101">
        <v>2103.1037858313498</v>
      </c>
      <c r="Y15" s="101">
        <v>1800.7502790637113</v>
      </c>
      <c r="DA15" s="131" t="s">
        <v>2424</v>
      </c>
    </row>
    <row r="16" spans="1:105" ht="12" customHeight="1" x14ac:dyDescent="0.25">
      <c r="A16" s="107" t="s">
        <v>121</v>
      </c>
      <c r="B16" s="104">
        <v>1595.5381973549597</v>
      </c>
      <c r="C16" s="104">
        <v>1601.7875920606346</v>
      </c>
      <c r="D16" s="104">
        <v>1679.6292260034497</v>
      </c>
      <c r="E16" s="104">
        <v>1716.1855650875282</v>
      </c>
      <c r="F16" s="104">
        <v>1750.9094965141189</v>
      </c>
      <c r="G16" s="104">
        <v>1753.9307922408009</v>
      </c>
      <c r="H16" s="104">
        <v>1720.8956716634079</v>
      </c>
      <c r="I16" s="104">
        <v>1876.0478423672212</v>
      </c>
      <c r="J16" s="104">
        <v>1739.339545330391</v>
      </c>
      <c r="K16" s="104">
        <v>1762.3039562538386</v>
      </c>
      <c r="L16" s="104">
        <v>1799.7025393421932</v>
      </c>
      <c r="M16" s="104">
        <v>1933.8668096485881</v>
      </c>
      <c r="N16" s="104">
        <v>1844.1970038540239</v>
      </c>
      <c r="O16" s="104">
        <v>1806.5212903865206</v>
      </c>
      <c r="P16" s="104">
        <v>1640.7117519134561</v>
      </c>
      <c r="Q16" s="104">
        <v>1702.2167342665105</v>
      </c>
      <c r="R16" s="104">
        <v>1721.6751937863421</v>
      </c>
      <c r="S16" s="104">
        <v>1861.4281013431903</v>
      </c>
      <c r="T16" s="104">
        <v>1962.564758217532</v>
      </c>
      <c r="U16" s="104">
        <v>1888.5592674603579</v>
      </c>
      <c r="V16" s="104">
        <v>1859.4914792389495</v>
      </c>
      <c r="W16" s="104">
        <v>1953.5526425009919</v>
      </c>
      <c r="X16" s="104">
        <v>2105.6962198060164</v>
      </c>
      <c r="Y16" s="104">
        <v>1808.5576914264161</v>
      </c>
      <c r="DA16" s="132" t="s">
        <v>2425</v>
      </c>
    </row>
    <row r="17" spans="1:105" ht="12" customHeight="1" x14ac:dyDescent="0.25">
      <c r="A17" s="108" t="s">
        <v>53</v>
      </c>
      <c r="B17" s="98">
        <v>696.92023764974931</v>
      </c>
      <c r="C17" s="98">
        <v>664.24467748526831</v>
      </c>
      <c r="D17" s="98">
        <v>717.5954076352109</v>
      </c>
      <c r="E17" s="98">
        <v>732.38046872660595</v>
      </c>
      <c r="F17" s="98">
        <v>798.06137316210982</v>
      </c>
      <c r="G17" s="98">
        <v>785.84206642610218</v>
      </c>
      <c r="H17" s="98">
        <v>763.1244879293605</v>
      </c>
      <c r="I17" s="98">
        <v>928.38384583688469</v>
      </c>
      <c r="J17" s="98">
        <v>773.15113142809219</v>
      </c>
      <c r="K17" s="98">
        <v>794.64498750983694</v>
      </c>
      <c r="L17" s="98">
        <v>804.77860586487509</v>
      </c>
      <c r="M17" s="98">
        <v>903.92450746051679</v>
      </c>
      <c r="N17" s="98">
        <v>864.35115669501954</v>
      </c>
      <c r="O17" s="98">
        <v>884.83174009216702</v>
      </c>
      <c r="P17" s="98">
        <v>707.12561826509079</v>
      </c>
      <c r="Q17" s="98">
        <v>732.01519574177428</v>
      </c>
      <c r="R17" s="98">
        <v>752.21422615007509</v>
      </c>
      <c r="S17" s="98">
        <v>867.85722220992511</v>
      </c>
      <c r="T17" s="98">
        <v>837.60394937215108</v>
      </c>
      <c r="U17" s="98">
        <v>812.59166424520186</v>
      </c>
      <c r="V17" s="98">
        <v>731.32829858054231</v>
      </c>
      <c r="W17" s="98">
        <v>868.55970671583793</v>
      </c>
      <c r="X17" s="98">
        <v>882.98124863947214</v>
      </c>
      <c r="Y17" s="98">
        <v>672.89119561571295</v>
      </c>
      <c r="DA17" s="63" t="s">
        <v>2426</v>
      </c>
    </row>
    <row r="18" spans="1:105" ht="12" customHeight="1" x14ac:dyDescent="0.25">
      <c r="A18" s="108" t="s">
        <v>52</v>
      </c>
      <c r="B18" s="98">
        <v>898.61795970521041</v>
      </c>
      <c r="C18" s="98">
        <v>937.54291457536613</v>
      </c>
      <c r="D18" s="98">
        <v>962.03381836823905</v>
      </c>
      <c r="E18" s="98">
        <v>983.80509636092245</v>
      </c>
      <c r="F18" s="98">
        <v>952.84812335200877</v>
      </c>
      <c r="G18" s="98">
        <v>968.08872581469859</v>
      </c>
      <c r="H18" s="98">
        <v>957.77118373404767</v>
      </c>
      <c r="I18" s="98">
        <v>947.66399653033648</v>
      </c>
      <c r="J18" s="98">
        <v>966.18841390229909</v>
      </c>
      <c r="K18" s="98">
        <v>967.65896874400153</v>
      </c>
      <c r="L18" s="98">
        <v>994.92393347731809</v>
      </c>
      <c r="M18" s="98">
        <v>1029.9423021880714</v>
      </c>
      <c r="N18" s="98">
        <v>979.84584715900451</v>
      </c>
      <c r="O18" s="98">
        <v>921.68955029435335</v>
      </c>
      <c r="P18" s="98">
        <v>933.58613364836515</v>
      </c>
      <c r="Q18" s="98">
        <v>970.20153852473629</v>
      </c>
      <c r="R18" s="98">
        <v>969.46096763626679</v>
      </c>
      <c r="S18" s="98">
        <v>993.57087913326495</v>
      </c>
      <c r="T18" s="98">
        <v>1124.9608088453811</v>
      </c>
      <c r="U18" s="98">
        <v>1075.9676032151563</v>
      </c>
      <c r="V18" s="98">
        <v>1128.1631806584073</v>
      </c>
      <c r="W18" s="98">
        <v>1084.992935785154</v>
      </c>
      <c r="X18" s="98">
        <v>1222.7149711665443</v>
      </c>
      <c r="Y18" s="98">
        <v>1135.6664958107033</v>
      </c>
      <c r="DA18" s="63" t="s">
        <v>2427</v>
      </c>
    </row>
    <row r="19" spans="1:105" ht="12" customHeight="1" x14ac:dyDescent="0.25">
      <c r="A19" s="121" t="s">
        <v>54</v>
      </c>
      <c r="B19" s="122">
        <v>618.10866975588101</v>
      </c>
      <c r="C19" s="122">
        <v>642.12100645106204</v>
      </c>
      <c r="D19" s="122">
        <v>659.42609772980006</v>
      </c>
      <c r="E19" s="122">
        <v>674.82331739808797</v>
      </c>
      <c r="F19" s="122">
        <v>696.02916670835486</v>
      </c>
      <c r="G19" s="122">
        <v>711.54639806543912</v>
      </c>
      <c r="H19" s="122">
        <v>698.05146019100721</v>
      </c>
      <c r="I19" s="122">
        <v>660.03647622795199</v>
      </c>
      <c r="J19" s="122">
        <v>630.15935106792176</v>
      </c>
      <c r="K19" s="122">
        <v>627.59430002258057</v>
      </c>
      <c r="L19" s="122">
        <v>643.64727102072868</v>
      </c>
      <c r="M19" s="122">
        <v>591.16217099531298</v>
      </c>
      <c r="N19" s="122">
        <v>599.53708871425454</v>
      </c>
      <c r="O19" s="122">
        <v>597.29409041894473</v>
      </c>
      <c r="P19" s="122">
        <v>571.27554720717615</v>
      </c>
      <c r="Q19" s="122">
        <v>548.25827912479758</v>
      </c>
      <c r="R19" s="122">
        <v>529.68299898843964</v>
      </c>
      <c r="S19" s="122">
        <v>569.43976217475449</v>
      </c>
      <c r="T19" s="122">
        <v>544.30363711471989</v>
      </c>
      <c r="U19" s="122">
        <v>546.44326931971682</v>
      </c>
      <c r="V19" s="122">
        <v>537.24528234294928</v>
      </c>
      <c r="W19" s="122">
        <v>566.21468382624471</v>
      </c>
      <c r="X19" s="122">
        <v>649.25326017370185</v>
      </c>
      <c r="Y19" s="122">
        <v>578.64319302177068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618.10866975588101</v>
      </c>
      <c r="C22" s="33">
        <v>642.12100645106204</v>
      </c>
      <c r="D22" s="33">
        <v>659.42609772980006</v>
      </c>
      <c r="E22" s="33">
        <v>674.82331739808797</v>
      </c>
      <c r="F22" s="33">
        <v>696.02916670835486</v>
      </c>
      <c r="G22" s="33">
        <v>711.54639806543912</v>
      </c>
      <c r="H22" s="33">
        <v>698.05146019100721</v>
      </c>
      <c r="I22" s="33">
        <v>660.03647622795199</v>
      </c>
      <c r="J22" s="33">
        <v>630.15935106792176</v>
      </c>
      <c r="K22" s="33">
        <v>627.59430002258057</v>
      </c>
      <c r="L22" s="33">
        <v>643.64727102072868</v>
      </c>
      <c r="M22" s="33">
        <v>591.16217099531298</v>
      </c>
      <c r="N22" s="33">
        <v>599.53708871425454</v>
      </c>
      <c r="O22" s="33">
        <v>597.29409041894473</v>
      </c>
      <c r="P22" s="33">
        <v>571.27554720717615</v>
      </c>
      <c r="Q22" s="33">
        <v>548.25827912479758</v>
      </c>
      <c r="R22" s="33">
        <v>529.68299898843964</v>
      </c>
      <c r="S22" s="33">
        <v>569.43976217475449</v>
      </c>
      <c r="T22" s="33">
        <v>544.30363711471989</v>
      </c>
      <c r="U22" s="33">
        <v>546.44326931971682</v>
      </c>
      <c r="V22" s="33">
        <v>537.24528234294928</v>
      </c>
      <c r="W22" s="33">
        <v>566.21468382624471</v>
      </c>
      <c r="X22" s="33">
        <v>649.25326017370185</v>
      </c>
      <c r="Y22" s="33">
        <v>578.64319302177068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11641.11063893648</v>
      </c>
      <c r="C24" s="117">
        <f t="shared" si="7"/>
        <v>11921.477664574331</v>
      </c>
      <c r="D24" s="117">
        <f t="shared" si="7"/>
        <v>11011.449574006268</v>
      </c>
      <c r="E24" s="117">
        <f t="shared" si="7"/>
        <v>9940.2885906520096</v>
      </c>
      <c r="F24" s="117">
        <f t="shared" si="7"/>
        <v>12412.361303680033</v>
      </c>
      <c r="G24" s="117">
        <f t="shared" si="7"/>
        <v>11180.610151906636</v>
      </c>
      <c r="H24" s="117">
        <f t="shared" si="7"/>
        <v>11858.086200671542</v>
      </c>
      <c r="I24" s="117">
        <f t="shared" si="7"/>
        <v>8432.1356202350162</v>
      </c>
      <c r="J24" s="117">
        <f t="shared" si="7"/>
        <v>10587.186138600431</v>
      </c>
      <c r="K24" s="117">
        <f t="shared" si="7"/>
        <v>10277.704013652246</v>
      </c>
      <c r="L24" s="117">
        <f t="shared" si="7"/>
        <v>11212.033448524275</v>
      </c>
      <c r="M24" s="117">
        <f t="shared" si="7"/>
        <v>10719.928608591898</v>
      </c>
      <c r="N24" s="117">
        <f t="shared" si="7"/>
        <v>10185.968618745301</v>
      </c>
      <c r="O24" s="117">
        <f t="shared" si="7"/>
        <v>12208.204857172948</v>
      </c>
      <c r="P24" s="117">
        <f t="shared" si="7"/>
        <v>10272.245096777233</v>
      </c>
      <c r="Q24" s="117">
        <f t="shared" si="7"/>
        <v>9010.7405609483249</v>
      </c>
      <c r="R24" s="117">
        <f t="shared" ref="R24:V24" si="8">R25+R28+R30+R39</f>
        <v>10989.306511689905</v>
      </c>
      <c r="S24" s="117">
        <f t="shared" si="8"/>
        <v>8920.0935434931453</v>
      </c>
      <c r="T24" s="117">
        <f t="shared" si="8"/>
        <v>12129.162095870901</v>
      </c>
      <c r="U24" s="117">
        <f t="shared" si="8"/>
        <v>10951.403549356643</v>
      </c>
      <c r="V24" s="117">
        <f t="shared" si="8"/>
        <v>11750.674166906338</v>
      </c>
      <c r="W24" s="117">
        <f t="shared" ref="W24:Y24" si="9">W25+W28+W30+W39</f>
        <v>11405.262655763432</v>
      </c>
      <c r="X24" s="117">
        <f t="shared" si="9"/>
        <v>12835.885887382094</v>
      </c>
      <c r="Y24" s="117">
        <f t="shared" si="9"/>
        <v>9815.1068530391076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9383.9155285870966</v>
      </c>
      <c r="C25" s="122">
        <f t="shared" si="10"/>
        <v>9647.329260627379</v>
      </c>
      <c r="D25" s="122">
        <f t="shared" si="10"/>
        <v>8650.646973578534</v>
      </c>
      <c r="E25" s="122">
        <f t="shared" si="10"/>
        <v>7533.5308733364373</v>
      </c>
      <c r="F25" s="122">
        <f t="shared" si="10"/>
        <v>9903.4676745504003</v>
      </c>
      <c r="G25" s="122">
        <f t="shared" si="10"/>
        <v>8677.9351283883552</v>
      </c>
      <c r="H25" s="122">
        <f t="shared" si="10"/>
        <v>9354.9403519486277</v>
      </c>
      <c r="I25" s="122">
        <f t="shared" si="10"/>
        <v>5869.0112646642046</v>
      </c>
      <c r="J25" s="122">
        <f t="shared" si="10"/>
        <v>8146.8055793218045</v>
      </c>
      <c r="K25" s="122">
        <f t="shared" si="10"/>
        <v>7819.7699915457824</v>
      </c>
      <c r="L25" s="122">
        <f t="shared" si="10"/>
        <v>8684.5651116988265</v>
      </c>
      <c r="M25" s="122">
        <f t="shared" si="10"/>
        <v>8098.0584793652997</v>
      </c>
      <c r="N25" s="122">
        <f t="shared" si="10"/>
        <v>7648.0855952942293</v>
      </c>
      <c r="O25" s="122">
        <f t="shared" si="10"/>
        <v>9722.2939569367481</v>
      </c>
      <c r="P25" s="122">
        <f t="shared" si="10"/>
        <v>7955.4518139761749</v>
      </c>
      <c r="Q25" s="122">
        <f t="shared" si="10"/>
        <v>6701.1375312758664</v>
      </c>
      <c r="R25" s="122">
        <f t="shared" ref="R25:V25" si="11">SUM(R26:R27)</f>
        <v>8636.2078991277103</v>
      </c>
      <c r="S25" s="122">
        <f t="shared" si="11"/>
        <v>6431.8229427631441</v>
      </c>
      <c r="T25" s="122">
        <f t="shared" si="11"/>
        <v>9525.0560799662799</v>
      </c>
      <c r="U25" s="122">
        <f t="shared" si="11"/>
        <v>8437.7023893530459</v>
      </c>
      <c r="V25" s="122">
        <f t="shared" si="11"/>
        <v>9253.0158704278074</v>
      </c>
      <c r="W25" s="122">
        <f t="shared" ref="W25:Y25" si="12">SUM(W26:W27)</f>
        <v>8791.736899327072</v>
      </c>
      <c r="X25" s="122">
        <f t="shared" si="12"/>
        <v>9967.1160219762241</v>
      </c>
      <c r="Y25" s="122">
        <f t="shared" si="12"/>
        <v>7324.2794076565142</v>
      </c>
      <c r="DA25" s="130" t="s">
        <v>2433</v>
      </c>
    </row>
    <row r="26" spans="1:105" ht="12" customHeight="1" x14ac:dyDescent="0.25">
      <c r="A26" s="97" t="s">
        <v>74</v>
      </c>
      <c r="B26" s="98">
        <v>9161.8169568525755</v>
      </c>
      <c r="C26" s="98">
        <v>9421.8405744774136</v>
      </c>
      <c r="D26" s="98">
        <v>8451.7703185936316</v>
      </c>
      <c r="E26" s="98">
        <v>7364.5016783682822</v>
      </c>
      <c r="F26" s="98">
        <v>9683.1750268782052</v>
      </c>
      <c r="G26" s="98">
        <v>8487.1864840428589</v>
      </c>
      <c r="H26" s="98">
        <v>9153.8800849157178</v>
      </c>
      <c r="I26" s="98">
        <v>5744.9630768951902</v>
      </c>
      <c r="J26" s="98">
        <v>7976.2274347241409</v>
      </c>
      <c r="K26" s="98">
        <v>7658.1195814978037</v>
      </c>
      <c r="L26" s="98">
        <v>8507.7001891884538</v>
      </c>
      <c r="M26" s="98">
        <v>7936.0362162206675</v>
      </c>
      <c r="N26" s="98">
        <v>7496.3749529609013</v>
      </c>
      <c r="O26" s="98">
        <v>9530.7126153823046</v>
      </c>
      <c r="P26" s="98">
        <v>7799.1918140927492</v>
      </c>
      <c r="Q26" s="98">
        <v>6569.6530957915893</v>
      </c>
      <c r="R26" s="98">
        <v>8468.7807882408924</v>
      </c>
      <c r="S26" s="98">
        <v>6308.2480766726512</v>
      </c>
      <c r="T26" s="98">
        <v>9342.6885185331339</v>
      </c>
      <c r="U26" s="98">
        <v>8278.4660461784315</v>
      </c>
      <c r="V26" s="98">
        <v>9078.6927512224229</v>
      </c>
      <c r="W26" s="98">
        <v>8627.6178070277456</v>
      </c>
      <c r="X26" s="98">
        <v>9779.1331023175608</v>
      </c>
      <c r="Y26" s="98">
        <v>7186.5597767366344</v>
      </c>
      <c r="DA26" s="63" t="s">
        <v>2434</v>
      </c>
    </row>
    <row r="27" spans="1:105" ht="12" customHeight="1" x14ac:dyDescent="0.25">
      <c r="A27" s="97" t="s">
        <v>53</v>
      </c>
      <c r="B27" s="98">
        <v>222.0985717345215</v>
      </c>
      <c r="C27" s="98">
        <v>225.48868614996596</v>
      </c>
      <c r="D27" s="98">
        <v>198.87665498490253</v>
      </c>
      <c r="E27" s="98">
        <v>169.02919496815531</v>
      </c>
      <c r="F27" s="98">
        <v>220.29264767219505</v>
      </c>
      <c r="G27" s="98">
        <v>190.7486443454971</v>
      </c>
      <c r="H27" s="98">
        <v>201.06026703291064</v>
      </c>
      <c r="I27" s="98">
        <v>124.0481877690149</v>
      </c>
      <c r="J27" s="98">
        <v>170.57814459766357</v>
      </c>
      <c r="K27" s="98">
        <v>161.65041004797908</v>
      </c>
      <c r="L27" s="98">
        <v>176.86492251037191</v>
      </c>
      <c r="M27" s="98">
        <v>162.02226314463206</v>
      </c>
      <c r="N27" s="98">
        <v>151.71064233332817</v>
      </c>
      <c r="O27" s="98">
        <v>191.58134155444387</v>
      </c>
      <c r="P27" s="98">
        <v>156.25999988342548</v>
      </c>
      <c r="Q27" s="98">
        <v>131.48443548427744</v>
      </c>
      <c r="R27" s="98">
        <v>167.42711088681742</v>
      </c>
      <c r="S27" s="98">
        <v>123.57486609049243</v>
      </c>
      <c r="T27" s="98">
        <v>182.36756143314602</v>
      </c>
      <c r="U27" s="98">
        <v>159.23634317461512</v>
      </c>
      <c r="V27" s="98">
        <v>174.32311920538365</v>
      </c>
      <c r="W27" s="98">
        <v>164.11909229932658</v>
      </c>
      <c r="X27" s="98">
        <v>187.98291965866278</v>
      </c>
      <c r="Y27" s="98">
        <v>137.71963091987945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27.250104559997531</v>
      </c>
      <c r="C28" s="122">
        <f t="shared" si="13"/>
        <v>28.007168966744853</v>
      </c>
      <c r="D28" s="122">
        <f t="shared" si="13"/>
        <v>28.998910171577585</v>
      </c>
      <c r="E28" s="122">
        <f t="shared" si="13"/>
        <v>57.458377076172049</v>
      </c>
      <c r="F28" s="122">
        <f t="shared" si="13"/>
        <v>33.511927756862477</v>
      </c>
      <c r="G28" s="122">
        <f t="shared" si="13"/>
        <v>39.372124970458927</v>
      </c>
      <c r="H28" s="122">
        <f t="shared" si="13"/>
        <v>69.184793656706347</v>
      </c>
      <c r="I28" s="122">
        <f t="shared" si="13"/>
        <v>57.220619962512274</v>
      </c>
      <c r="J28" s="122">
        <f t="shared" si="13"/>
        <v>63.894147502375176</v>
      </c>
      <c r="K28" s="122">
        <f t="shared" si="13"/>
        <v>66.522275249222787</v>
      </c>
      <c r="L28" s="122">
        <f t="shared" si="13"/>
        <v>79.029456040535564</v>
      </c>
      <c r="M28" s="122">
        <f t="shared" si="13"/>
        <v>89.156566861463787</v>
      </c>
      <c r="N28" s="122">
        <f t="shared" si="13"/>
        <v>94.997847795269337</v>
      </c>
      <c r="O28" s="122">
        <f t="shared" si="13"/>
        <v>98.179311350432826</v>
      </c>
      <c r="P28" s="122">
        <f t="shared" si="13"/>
        <v>99.422673741412709</v>
      </c>
      <c r="Q28" s="122">
        <f t="shared" si="13"/>
        <v>97.108292561971169</v>
      </c>
      <c r="R28" s="122">
        <f t="shared" si="13"/>
        <v>99.83462870510877</v>
      </c>
      <c r="S28" s="122">
        <f t="shared" si="13"/>
        <v>104.45088643472458</v>
      </c>
      <c r="T28" s="122">
        <f t="shared" si="13"/>
        <v>94.862723526203467</v>
      </c>
      <c r="U28" s="122">
        <f t="shared" si="13"/>
        <v>94.461088887993597</v>
      </c>
      <c r="V28" s="122">
        <f t="shared" si="13"/>
        <v>97.992287411557925</v>
      </c>
      <c r="W28" s="122">
        <f t="shared" si="13"/>
        <v>117.85787703807971</v>
      </c>
      <c r="X28" s="122">
        <f t="shared" si="13"/>
        <v>118.08919681977822</v>
      </c>
      <c r="Y28" s="122">
        <f t="shared" si="13"/>
        <v>117.96084266052716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27.250104559997531</v>
      </c>
      <c r="C29" s="98">
        <f>IF(RES_hhdet_tes!C29=0,0,RES_hhdet_tes!C29*1000*11630/RES_hhdet_num!C24)</f>
        <v>28.007168966744853</v>
      </c>
      <c r="D29" s="98">
        <f>IF(RES_hhdet_tes!D29=0,0,RES_hhdet_tes!D29*1000*11630/RES_hhdet_num!D24)</f>
        <v>28.998910171577585</v>
      </c>
      <c r="E29" s="98">
        <f>IF(RES_hhdet_tes!E29=0,0,RES_hhdet_tes!E29*1000*11630/RES_hhdet_num!E24)</f>
        <v>57.458377076172049</v>
      </c>
      <c r="F29" s="98">
        <f>IF(RES_hhdet_tes!F29=0,0,RES_hhdet_tes!F29*1000*11630/RES_hhdet_num!F24)</f>
        <v>33.511927756862477</v>
      </c>
      <c r="G29" s="98">
        <f>IF(RES_hhdet_tes!G29=0,0,RES_hhdet_tes!G29*1000*11630/RES_hhdet_num!G24)</f>
        <v>39.372124970458927</v>
      </c>
      <c r="H29" s="98">
        <f>IF(RES_hhdet_tes!H29=0,0,RES_hhdet_tes!H29*1000*11630/RES_hhdet_num!H24)</f>
        <v>69.184793656706347</v>
      </c>
      <c r="I29" s="98">
        <f>IF(RES_hhdet_tes!I29=0,0,RES_hhdet_tes!I29*1000*11630/RES_hhdet_num!I24)</f>
        <v>57.220619962512274</v>
      </c>
      <c r="J29" s="98">
        <f>IF(RES_hhdet_tes!J29=0,0,RES_hhdet_tes!J29*1000*11630/RES_hhdet_num!J24)</f>
        <v>63.894147502375176</v>
      </c>
      <c r="K29" s="98">
        <f>IF(RES_hhdet_tes!K29=0,0,RES_hhdet_tes!K29*1000*11630/RES_hhdet_num!K24)</f>
        <v>66.522275249222787</v>
      </c>
      <c r="L29" s="98">
        <f>IF(RES_hhdet_tes!L29=0,0,RES_hhdet_tes!L29*1000*11630/RES_hhdet_num!L24)</f>
        <v>79.029456040535564</v>
      </c>
      <c r="M29" s="98">
        <f>IF(RES_hhdet_tes!M29=0,0,RES_hhdet_tes!M29*1000*11630/RES_hhdet_num!M24)</f>
        <v>89.156566861463787</v>
      </c>
      <c r="N29" s="98">
        <f>IF(RES_hhdet_tes!N29=0,0,RES_hhdet_tes!N29*1000*11630/RES_hhdet_num!N24)</f>
        <v>94.997847795269337</v>
      </c>
      <c r="O29" s="98">
        <f>IF(RES_hhdet_tes!O29=0,0,RES_hhdet_tes!O29*1000*11630/RES_hhdet_num!O24)</f>
        <v>98.179311350432826</v>
      </c>
      <c r="P29" s="98">
        <f>IF(RES_hhdet_tes!P29=0,0,RES_hhdet_tes!P29*1000*11630/RES_hhdet_num!P24)</f>
        <v>99.422673741412709</v>
      </c>
      <c r="Q29" s="98">
        <f>IF(RES_hhdet_tes!Q29=0,0,RES_hhdet_tes!Q29*1000*11630/RES_hhdet_num!Q24)</f>
        <v>97.108292561971169</v>
      </c>
      <c r="R29" s="98">
        <f>IF(RES_hhdet_tes!R29=0,0,RES_hhdet_tes!R29*1000*11630/RES_hhdet_num!R24)</f>
        <v>99.83462870510877</v>
      </c>
      <c r="S29" s="98">
        <f>IF(RES_hhdet_tes!S29=0,0,RES_hhdet_tes!S29*1000*11630/RES_hhdet_num!S24)</f>
        <v>104.45088643472458</v>
      </c>
      <c r="T29" s="98">
        <f>IF(RES_hhdet_tes!T29=0,0,RES_hhdet_tes!T29*1000*11630/RES_hhdet_num!T24)</f>
        <v>94.862723526203467</v>
      </c>
      <c r="U29" s="98">
        <f>IF(RES_hhdet_tes!U29=0,0,RES_hhdet_tes!U29*1000*11630/RES_hhdet_num!U24)</f>
        <v>94.461088887993597</v>
      </c>
      <c r="V29" s="98">
        <f>IF(RES_hhdet_tes!V29=0,0,RES_hhdet_tes!V29*1000*11630/RES_hhdet_num!V24)</f>
        <v>97.992287411557925</v>
      </c>
      <c r="W29" s="98">
        <f>IF(RES_hhdet_tes!W29=0,0,RES_hhdet_tes!W29*1000*11630/RES_hhdet_num!W24)</f>
        <v>117.85787703807971</v>
      </c>
      <c r="X29" s="98">
        <f>IF(RES_hhdet_tes!X29=0,0,RES_hhdet_tes!X29*1000*11630/RES_hhdet_num!X24)</f>
        <v>118.08919681977822</v>
      </c>
      <c r="Y29" s="98">
        <f>IF(RES_hhdet_tes!Y29=0,0,RES_hhdet_tes!Y29*1000*11630/RES_hhdet_num!Y24)</f>
        <v>117.96084266052716</v>
      </c>
      <c r="DA29" s="63" t="s">
        <v>2437</v>
      </c>
    </row>
    <row r="30" spans="1:105" ht="12" customHeight="1" x14ac:dyDescent="0.25">
      <c r="A30" s="121" t="s">
        <v>55</v>
      </c>
      <c r="B30" s="122">
        <v>1611.8363360335036</v>
      </c>
      <c r="C30" s="122">
        <v>1604.020228529145</v>
      </c>
      <c r="D30" s="122">
        <v>1672.3775925263567</v>
      </c>
      <c r="E30" s="122">
        <v>1674.4760228413134</v>
      </c>
      <c r="F30" s="122">
        <v>1779.3525346644151</v>
      </c>
      <c r="G30" s="122">
        <v>1751.7565004823816</v>
      </c>
      <c r="H30" s="122">
        <v>1735.9095948751997</v>
      </c>
      <c r="I30" s="122">
        <v>1845.8672593803478</v>
      </c>
      <c r="J30" s="122">
        <v>1746.32706070833</v>
      </c>
      <c r="K30" s="122">
        <v>1763.817446834659</v>
      </c>
      <c r="L30" s="122">
        <v>1804.7916097641851</v>
      </c>
      <c r="M30" s="122">
        <v>1941.5513913698207</v>
      </c>
      <c r="N30" s="122">
        <v>1843.3480869415482</v>
      </c>
      <c r="O30" s="122">
        <v>1790.4374984668204</v>
      </c>
      <c r="P30" s="122">
        <v>1646.095061852468</v>
      </c>
      <c r="Q30" s="122">
        <v>1664.2364579856892</v>
      </c>
      <c r="R30" s="122">
        <v>1723.580984868649</v>
      </c>
      <c r="S30" s="122">
        <v>1814.3799521205256</v>
      </c>
      <c r="T30" s="122">
        <v>1964.9396552636981</v>
      </c>
      <c r="U30" s="122">
        <v>1872.7968017958817</v>
      </c>
      <c r="V30" s="122">
        <v>1862.4207267240256</v>
      </c>
      <c r="W30" s="122">
        <v>1929.4531955720374</v>
      </c>
      <c r="X30" s="122">
        <v>2101.4274084123913</v>
      </c>
      <c r="Y30" s="122">
        <v>1794.2234097002924</v>
      </c>
      <c r="DA30" s="130" t="s">
        <v>2438</v>
      </c>
    </row>
    <row r="31" spans="1:105" ht="12" customHeight="1" x14ac:dyDescent="0.25">
      <c r="A31" s="97" t="s">
        <v>141</v>
      </c>
      <c r="B31" s="98">
        <v>1692.2537156758547</v>
      </c>
      <c r="C31" s="98">
        <v>1618.2931999170232</v>
      </c>
      <c r="D31" s="98">
        <v>1634.3339099828429</v>
      </c>
      <c r="E31" s="98">
        <v>1412.2324034494072</v>
      </c>
      <c r="F31" s="98">
        <v>1982.7236574220981</v>
      </c>
      <c r="G31" s="98">
        <v>1742.1202313785868</v>
      </c>
      <c r="H31" s="98">
        <v>1863.34193890287</v>
      </c>
      <c r="I31" s="98">
        <v>1563.5431902151374</v>
      </c>
      <c r="J31" s="98">
        <v>1800.4004824275869</v>
      </c>
      <c r="K31" s="98">
        <v>1760.3884274746149</v>
      </c>
      <c r="L31" s="98">
        <v>1837.2630410251622</v>
      </c>
      <c r="M31" s="98">
        <v>1999.7940597972697</v>
      </c>
      <c r="N31" s="98">
        <v>1825.2389864702552</v>
      </c>
      <c r="O31" s="98">
        <v>1628.3905194211686</v>
      </c>
      <c r="P31" s="98">
        <v>1722.3535448834732</v>
      </c>
      <c r="Q31" s="98">
        <v>1368.0689735831663</v>
      </c>
      <c r="R31" s="98">
        <v>1819.1502762062812</v>
      </c>
      <c r="S31" s="98">
        <v>1495.8737202443017</v>
      </c>
      <c r="T31" s="98">
        <v>2132.0561372842822</v>
      </c>
      <c r="U31" s="98">
        <v>1924.2225939655837</v>
      </c>
      <c r="V31" s="98">
        <v>2097.9835091465943</v>
      </c>
      <c r="W31" s="98">
        <v>1927.288704870826</v>
      </c>
      <c r="X31" s="98">
        <v>2227.5454833082022</v>
      </c>
      <c r="Y31" s="98">
        <v>1627.2587624335122</v>
      </c>
      <c r="DA31" s="63" t="s">
        <v>2439</v>
      </c>
    </row>
    <row r="32" spans="1:105" ht="12" customHeight="1" x14ac:dyDescent="0.25">
      <c r="A32" s="97" t="s">
        <v>140</v>
      </c>
      <c r="B32" s="98">
        <v>1692.2537156758549</v>
      </c>
      <c r="C32" s="98">
        <v>1618.2741628532544</v>
      </c>
      <c r="D32" s="98">
        <v>1634.3364873991238</v>
      </c>
      <c r="E32" s="98">
        <v>1412.2385768803597</v>
      </c>
      <c r="F32" s="98">
        <v>1982.5897093478379</v>
      </c>
      <c r="G32" s="98">
        <v>1742.0216393965302</v>
      </c>
      <c r="H32" s="98">
        <v>1863.328263998678</v>
      </c>
      <c r="I32" s="98">
        <v>1563.6050564914351</v>
      </c>
      <c r="J32" s="98">
        <v>1799.9280331796392</v>
      </c>
      <c r="K32" s="98">
        <v>1759.8463909015381</v>
      </c>
      <c r="L32" s="98">
        <v>1836.8544988388758</v>
      </c>
      <c r="M32" s="98">
        <v>1999.3902538667226</v>
      </c>
      <c r="N32" s="98">
        <v>1825.2675326372464</v>
      </c>
      <c r="O32" s="98">
        <v>1629.0176869535321</v>
      </c>
      <c r="P32" s="98">
        <v>1723.0013719126239</v>
      </c>
      <c r="Q32" s="98">
        <v>1369.4303724392037</v>
      </c>
      <c r="R32" s="98">
        <v>1818.4336698389054</v>
      </c>
      <c r="S32" s="98">
        <v>1495.3516403351969</v>
      </c>
      <c r="T32" s="98">
        <v>2130.7654272931231</v>
      </c>
      <c r="U32" s="98">
        <v>1923.5801160472936</v>
      </c>
      <c r="V32" s="98">
        <v>2097.1410978900599</v>
      </c>
      <c r="W32" s="98">
        <v>1925.8971398656975</v>
      </c>
      <c r="X32" s="98">
        <v>2225.5420708450897</v>
      </c>
      <c r="Y32" s="98">
        <v>1625.2333291818945</v>
      </c>
      <c r="DA32" s="63" t="s">
        <v>2440</v>
      </c>
    </row>
    <row r="33" spans="1:105" ht="12" customHeight="1" x14ac:dyDescent="0.25">
      <c r="A33" s="100" t="s">
        <v>50</v>
      </c>
      <c r="B33" s="101">
        <v>739.09612349362897</v>
      </c>
      <c r="C33" s="101">
        <v>671.80123027188949</v>
      </c>
      <c r="D33" s="101">
        <v>698.03914507596392</v>
      </c>
      <c r="E33" s="101">
        <v>601.18382219044406</v>
      </c>
      <c r="F33" s="101">
        <v>905.18090260466033</v>
      </c>
      <c r="G33" s="101">
        <v>781.08549119218526</v>
      </c>
      <c r="H33" s="101">
        <v>829.03241816184243</v>
      </c>
      <c r="I33" s="101">
        <v>771.79911297444494</v>
      </c>
      <c r="J33" s="101">
        <v>802.11635445443085</v>
      </c>
      <c r="K33" s="101">
        <v>793.9687039432165</v>
      </c>
      <c r="L33" s="101">
        <v>822.98906108638732</v>
      </c>
      <c r="M33" s="101">
        <v>932.14740132497025</v>
      </c>
      <c r="N33" s="101">
        <v>854.51047303603048</v>
      </c>
      <c r="O33" s="101">
        <v>793.94356401439848</v>
      </c>
      <c r="P33" s="101">
        <v>750.3293426858221</v>
      </c>
      <c r="Q33" s="101">
        <v>585.74728972538935</v>
      </c>
      <c r="R33" s="101">
        <v>798.67833002738519</v>
      </c>
      <c r="S33" s="101">
        <v>693.44180892606857</v>
      </c>
      <c r="T33" s="101">
        <v>913.6724491922605</v>
      </c>
      <c r="U33" s="101">
        <v>832.30143219800516</v>
      </c>
      <c r="V33" s="101">
        <v>844.99949140440333</v>
      </c>
      <c r="W33" s="101">
        <v>869.91564271021912</v>
      </c>
      <c r="X33" s="101">
        <v>950.46731012410817</v>
      </c>
      <c r="Y33" s="101">
        <v>615.47348627037172</v>
      </c>
      <c r="DA33" s="131" t="s">
        <v>2441</v>
      </c>
    </row>
    <row r="34" spans="1:105" ht="12" customHeight="1" x14ac:dyDescent="0.25">
      <c r="A34" s="103" t="s">
        <v>52</v>
      </c>
      <c r="B34" s="104">
        <v>953.15759218222615</v>
      </c>
      <c r="C34" s="104">
        <v>946.4729325813646</v>
      </c>
      <c r="D34" s="104">
        <v>936.2973423231598</v>
      </c>
      <c r="E34" s="104">
        <v>811.05475468991563</v>
      </c>
      <c r="F34" s="104">
        <v>1077.4088067431776</v>
      </c>
      <c r="G34" s="104">
        <v>960.93614820434482</v>
      </c>
      <c r="H34" s="104">
        <v>1034.2958458368355</v>
      </c>
      <c r="I34" s="104">
        <v>791.80594351699017</v>
      </c>
      <c r="J34" s="104">
        <v>997.81167872520825</v>
      </c>
      <c r="K34" s="104">
        <v>965.87768695832176</v>
      </c>
      <c r="L34" s="104">
        <v>1013.8654377524884</v>
      </c>
      <c r="M34" s="104">
        <v>1067.2428525417524</v>
      </c>
      <c r="N34" s="104">
        <v>970.75705960121627</v>
      </c>
      <c r="O34" s="104">
        <v>835.07412293913353</v>
      </c>
      <c r="P34" s="104">
        <v>972.6720292268019</v>
      </c>
      <c r="Q34" s="104">
        <v>783.68308271381443</v>
      </c>
      <c r="R34" s="104">
        <v>1019.7553398115202</v>
      </c>
      <c r="S34" s="104">
        <v>801.90983140912829</v>
      </c>
      <c r="T34" s="104">
        <v>1217.0929781008624</v>
      </c>
      <c r="U34" s="104">
        <v>1091.2786838492884</v>
      </c>
      <c r="V34" s="104">
        <v>1252.1416064856569</v>
      </c>
      <c r="W34" s="104">
        <v>1055.9814971554781</v>
      </c>
      <c r="X34" s="104">
        <v>1275.0747607209817</v>
      </c>
      <c r="Y34" s="104">
        <v>1009.7598429115227</v>
      </c>
      <c r="DA34" s="132" t="s">
        <v>2442</v>
      </c>
    </row>
    <row r="35" spans="1:105" ht="12" customHeight="1" x14ac:dyDescent="0.25">
      <c r="A35" s="106" t="s">
        <v>122</v>
      </c>
      <c r="B35" s="101">
        <v>1595.5381973549602</v>
      </c>
      <c r="C35" s="101">
        <v>1601.2078692990024</v>
      </c>
      <c r="D35" s="101">
        <v>1678.5613364359076</v>
      </c>
      <c r="E35" s="101">
        <v>1714.5251356163008</v>
      </c>
      <c r="F35" s="101">
        <v>1749.6393253754918</v>
      </c>
      <c r="G35" s="101">
        <v>1752.7985277638436</v>
      </c>
      <c r="H35" s="101">
        <v>1720.5840677970043</v>
      </c>
      <c r="I35" s="101">
        <v>1876.9156908213665</v>
      </c>
      <c r="J35" s="101">
        <v>1740.7467985877722</v>
      </c>
      <c r="K35" s="101">
        <v>1764.5084961679584</v>
      </c>
      <c r="L35" s="101">
        <v>1801.554315186278</v>
      </c>
      <c r="M35" s="101">
        <v>1935.8822402986025</v>
      </c>
      <c r="N35" s="101">
        <v>1845.1807913513976</v>
      </c>
      <c r="O35" s="101">
        <v>1805.8706650999522</v>
      </c>
      <c r="P35" s="101">
        <v>1637.5335285837405</v>
      </c>
      <c r="Q35" s="101">
        <v>1696.5481056728017</v>
      </c>
      <c r="R35" s="101">
        <v>1713.4674432215627</v>
      </c>
      <c r="S35" s="101">
        <v>1849.432212061306</v>
      </c>
      <c r="T35" s="101">
        <v>1944.172954664698</v>
      </c>
      <c r="U35" s="101">
        <v>1866.4602583740123</v>
      </c>
      <c r="V35" s="101">
        <v>1833.2855450880443</v>
      </c>
      <c r="W35" s="101">
        <v>1928.9021070407173</v>
      </c>
      <c r="X35" s="101">
        <v>2087.1641300673614</v>
      </c>
      <c r="Y35" s="101">
        <v>1811.4642360252376</v>
      </c>
      <c r="DA35" s="131" t="s">
        <v>2443</v>
      </c>
    </row>
    <row r="36" spans="1:105" ht="12" customHeight="1" x14ac:dyDescent="0.25">
      <c r="A36" s="107" t="s">
        <v>121</v>
      </c>
      <c r="B36" s="104">
        <v>1595.5381973549602</v>
      </c>
      <c r="C36" s="104">
        <v>1601.7024921931165</v>
      </c>
      <c r="D36" s="104">
        <v>1679.3426216066214</v>
      </c>
      <c r="E36" s="104">
        <v>1715.8446047035652</v>
      </c>
      <c r="F36" s="104">
        <v>1750.547978174927</v>
      </c>
      <c r="G36" s="104">
        <v>1753.5299445082026</v>
      </c>
      <c r="H36" s="104">
        <v>1720.870683913331</v>
      </c>
      <c r="I36" s="104">
        <v>1876.7304900106899</v>
      </c>
      <c r="J36" s="104">
        <v>1740.4459160768238</v>
      </c>
      <c r="K36" s="104">
        <v>1763.8742940405373</v>
      </c>
      <c r="L36" s="104">
        <v>1801.2231573940019</v>
      </c>
      <c r="M36" s="104">
        <v>1935.2957499865845</v>
      </c>
      <c r="N36" s="104">
        <v>1845.0443766962239</v>
      </c>
      <c r="O36" s="104">
        <v>1806.0433744509799</v>
      </c>
      <c r="P36" s="104">
        <v>1638.5379360605589</v>
      </c>
      <c r="Q36" s="104">
        <v>1697.10957297952</v>
      </c>
      <c r="R36" s="104">
        <v>1713.0453501889074</v>
      </c>
      <c r="S36" s="104">
        <v>1848.6312759796153</v>
      </c>
      <c r="T36" s="104">
        <v>1944.5929191566192</v>
      </c>
      <c r="U36" s="104">
        <v>1866.4621286952174</v>
      </c>
      <c r="V36" s="104">
        <v>1833.8141118918811</v>
      </c>
      <c r="W36" s="104">
        <v>1929.9232756948031</v>
      </c>
      <c r="X36" s="104">
        <v>2088.4903907378643</v>
      </c>
      <c r="Y36" s="104">
        <v>1810.2652372139451</v>
      </c>
      <c r="DA36" s="132" t="s">
        <v>2444</v>
      </c>
    </row>
    <row r="37" spans="1:105" ht="12" customHeight="1" x14ac:dyDescent="0.25">
      <c r="A37" s="108" t="s">
        <v>53</v>
      </c>
      <c r="B37" s="98">
        <v>696.92023764974931</v>
      </c>
      <c r="C37" s="98">
        <v>664.20938745409717</v>
      </c>
      <c r="D37" s="98">
        <v>717.47296037376293</v>
      </c>
      <c r="E37" s="98">
        <v>732.23496422470134</v>
      </c>
      <c r="F37" s="98">
        <v>797.89659375873521</v>
      </c>
      <c r="G37" s="98">
        <v>785.6624681136143</v>
      </c>
      <c r="H37" s="98">
        <v>763.11340720884016</v>
      </c>
      <c r="I37" s="98">
        <v>928.72166187242533</v>
      </c>
      <c r="J37" s="98">
        <v>773.6429225776003</v>
      </c>
      <c r="K37" s="98">
        <v>795.3530725404986</v>
      </c>
      <c r="L37" s="98">
        <v>805.45858538873313</v>
      </c>
      <c r="M37" s="98">
        <v>904.59242015479811</v>
      </c>
      <c r="N37" s="98">
        <v>864.74830932826694</v>
      </c>
      <c r="O37" s="98">
        <v>884.59765749866972</v>
      </c>
      <c r="P37" s="98">
        <v>706.18873165037485</v>
      </c>
      <c r="Q37" s="98">
        <v>729.8189303697327</v>
      </c>
      <c r="R37" s="98">
        <v>748.44377563369994</v>
      </c>
      <c r="S37" s="98">
        <v>861.89093358178809</v>
      </c>
      <c r="T37" s="98">
        <v>829.9337396061436</v>
      </c>
      <c r="U37" s="98">
        <v>803.08391350970749</v>
      </c>
      <c r="V37" s="98">
        <v>721.22952395123207</v>
      </c>
      <c r="W37" s="98">
        <v>858.05396683631682</v>
      </c>
      <c r="X37" s="98">
        <v>875.76633117342351</v>
      </c>
      <c r="Y37" s="98">
        <v>673.52650436587749</v>
      </c>
      <c r="DA37" s="63" t="s">
        <v>2445</v>
      </c>
    </row>
    <row r="38" spans="1:105" ht="12" customHeight="1" x14ac:dyDescent="0.25">
      <c r="A38" s="108" t="s">
        <v>52</v>
      </c>
      <c r="B38" s="98">
        <v>898.61795970521098</v>
      </c>
      <c r="C38" s="98">
        <v>937.4931047390196</v>
      </c>
      <c r="D38" s="98">
        <v>961.86966123285833</v>
      </c>
      <c r="E38" s="98">
        <v>983.60964047886409</v>
      </c>
      <c r="F38" s="98">
        <v>952.65138441619183</v>
      </c>
      <c r="G38" s="98">
        <v>967.86747639458838</v>
      </c>
      <c r="H38" s="98">
        <v>957.75727670449089</v>
      </c>
      <c r="I38" s="98">
        <v>948.00882813826445</v>
      </c>
      <c r="J38" s="98">
        <v>966.80299349922336</v>
      </c>
      <c r="K38" s="98">
        <v>968.52122150003868</v>
      </c>
      <c r="L38" s="98">
        <v>995.76457200526897</v>
      </c>
      <c r="M38" s="98">
        <v>1030.7033298317865</v>
      </c>
      <c r="N38" s="98">
        <v>980.29606736795677</v>
      </c>
      <c r="O38" s="98">
        <v>921.44571695230979</v>
      </c>
      <c r="P38" s="98">
        <v>932.34920441018426</v>
      </c>
      <c r="Q38" s="98">
        <v>967.29064260978714</v>
      </c>
      <c r="R38" s="98">
        <v>964.60157455520743</v>
      </c>
      <c r="S38" s="98">
        <v>986.74034239782759</v>
      </c>
      <c r="T38" s="98">
        <v>1114.6591795504753</v>
      </c>
      <c r="U38" s="98">
        <v>1063.37821518551</v>
      </c>
      <c r="V38" s="98">
        <v>1112.584587940649</v>
      </c>
      <c r="W38" s="98">
        <v>1071.8693088584862</v>
      </c>
      <c r="X38" s="98">
        <v>1212.7240595644409</v>
      </c>
      <c r="Y38" s="98">
        <v>1136.7387328480677</v>
      </c>
      <c r="DA38" s="63" t="s">
        <v>2446</v>
      </c>
    </row>
    <row r="39" spans="1:105" ht="12" customHeight="1" x14ac:dyDescent="0.25">
      <c r="A39" s="121" t="s">
        <v>54</v>
      </c>
      <c r="B39" s="122">
        <v>618.10866975588124</v>
      </c>
      <c r="C39" s="122">
        <v>642.12100645106216</v>
      </c>
      <c r="D39" s="122">
        <v>659.42609772979984</v>
      </c>
      <c r="E39" s="122">
        <v>674.82331739808785</v>
      </c>
      <c r="F39" s="122">
        <v>696.02916670835509</v>
      </c>
      <c r="G39" s="122">
        <v>711.54639806543946</v>
      </c>
      <c r="H39" s="122">
        <v>698.05146019100675</v>
      </c>
      <c r="I39" s="122">
        <v>660.03647622795165</v>
      </c>
      <c r="J39" s="122">
        <v>630.15935106792199</v>
      </c>
      <c r="K39" s="122">
        <v>627.59430002258102</v>
      </c>
      <c r="L39" s="122">
        <v>643.64727102072743</v>
      </c>
      <c r="M39" s="122">
        <v>591.16217099531184</v>
      </c>
      <c r="N39" s="122">
        <v>599.53708871425476</v>
      </c>
      <c r="O39" s="122">
        <v>597.29409041894485</v>
      </c>
      <c r="P39" s="122">
        <v>571.27554720717626</v>
      </c>
      <c r="Q39" s="122">
        <v>548.25827912479781</v>
      </c>
      <c r="R39" s="122">
        <v>529.68299898843793</v>
      </c>
      <c r="S39" s="122">
        <v>569.43976217475245</v>
      </c>
      <c r="T39" s="122">
        <v>544.30363711471898</v>
      </c>
      <c r="U39" s="122">
        <v>546.44326931972103</v>
      </c>
      <c r="V39" s="122">
        <v>537.24528234294587</v>
      </c>
      <c r="W39" s="122">
        <v>566.21468382624323</v>
      </c>
      <c r="X39" s="122">
        <v>649.2532601737006</v>
      </c>
      <c r="Y39" s="122">
        <v>578.64319302177364</v>
      </c>
      <c r="DA39" s="130" t="s">
        <v>2447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618.10866975588124</v>
      </c>
      <c r="C41" s="33">
        <v>642.12100645106216</v>
      </c>
      <c r="D41" s="33">
        <v>659.42609772979984</v>
      </c>
      <c r="E41" s="33">
        <v>674.82331739808785</v>
      </c>
      <c r="F41" s="33">
        <v>696.02916670835509</v>
      </c>
      <c r="G41" s="33">
        <v>711.54639806543946</v>
      </c>
      <c r="H41" s="33">
        <v>698.05146019100675</v>
      </c>
      <c r="I41" s="33">
        <v>660.03647622795165</v>
      </c>
      <c r="J41" s="33">
        <v>630.15935106792199</v>
      </c>
      <c r="K41" s="33">
        <v>627.59430002258102</v>
      </c>
      <c r="L41" s="33">
        <v>643.64727102072743</v>
      </c>
      <c r="M41" s="33">
        <v>591.16217099531184</v>
      </c>
      <c r="N41" s="33">
        <v>599.53708871425476</v>
      </c>
      <c r="O41" s="33">
        <v>597.29409041894485</v>
      </c>
      <c r="P41" s="33">
        <v>571.27554720717626</v>
      </c>
      <c r="Q41" s="33">
        <v>548.25827912479781</v>
      </c>
      <c r="R41" s="33">
        <v>529.68299898843793</v>
      </c>
      <c r="S41" s="33">
        <v>569.43976217475245</v>
      </c>
      <c r="T41" s="33">
        <v>544.30363711471898</v>
      </c>
      <c r="U41" s="33">
        <v>546.44326931972103</v>
      </c>
      <c r="V41" s="33">
        <v>537.24528234294587</v>
      </c>
      <c r="W41" s="33">
        <v>566.21468382624323</v>
      </c>
      <c r="X41" s="33">
        <v>649.2532601737006</v>
      </c>
      <c r="Y41" s="33">
        <v>578.64319302177364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10633.104999009553</v>
      </c>
      <c r="C43" s="117">
        <f t="shared" si="14"/>
        <v>12249.665171333434</v>
      </c>
      <c r="D43" s="117">
        <f t="shared" si="14"/>
        <v>11266.462532784337</v>
      </c>
      <c r="E43" s="117">
        <f t="shared" si="14"/>
        <v>11320.306929578896</v>
      </c>
      <c r="F43" s="117">
        <f t="shared" si="14"/>
        <v>10657.704801306762</v>
      </c>
      <c r="G43" s="117">
        <f t="shared" si="14"/>
        <v>10933.435076911623</v>
      </c>
      <c r="H43" s="117">
        <f t="shared" si="14"/>
        <v>11901.41669776386</v>
      </c>
      <c r="I43" s="117">
        <f t="shared" si="14"/>
        <v>7945.3514495905092</v>
      </c>
      <c r="J43" s="117">
        <f t="shared" si="14"/>
        <v>11333.606062898192</v>
      </c>
      <c r="K43" s="117">
        <f t="shared" si="14"/>
        <v>10421.721879442652</v>
      </c>
      <c r="L43" s="117">
        <f t="shared" si="14"/>
        <v>10936.194895186212</v>
      </c>
      <c r="M43" s="117">
        <f t="shared" si="14"/>
        <v>9896.7759223109315</v>
      </c>
      <c r="N43" s="117">
        <f t="shared" si="14"/>
        <v>10693.647144597551</v>
      </c>
      <c r="O43" s="117">
        <f t="shared" si="14"/>
        <v>11686.842899409916</v>
      </c>
      <c r="P43" s="117">
        <f t="shared" si="14"/>
        <v>10324.948319949084</v>
      </c>
      <c r="Q43" s="117">
        <f t="shared" si="14"/>
        <v>10260.124355636264</v>
      </c>
      <c r="R43" s="117">
        <f t="shared" ref="R43:V43" si="15">R44+R47+R49+R58</f>
        <v>10457.454697664871</v>
      </c>
      <c r="S43" s="117">
        <f t="shared" si="15"/>
        <v>10942.874039355347</v>
      </c>
      <c r="T43" s="117">
        <f t="shared" si="15"/>
        <v>9925.1871864099194</v>
      </c>
      <c r="U43" s="117">
        <f t="shared" si="15"/>
        <v>11680.419789207348</v>
      </c>
      <c r="V43" s="117">
        <f t="shared" si="15"/>
        <v>13420.685334169862</v>
      </c>
      <c r="W43" s="117">
        <f t="shared" ref="W43:Y43" si="16">W44+W47+W49+W58</f>
        <v>8711.3097941286651</v>
      </c>
      <c r="X43" s="117">
        <f t="shared" si="16"/>
        <v>12149.213230875554</v>
      </c>
      <c r="Y43" s="117">
        <f t="shared" si="16"/>
        <v>11304.523275296238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8463.3110442541438</v>
      </c>
      <c r="C44" s="122">
        <f t="shared" si="17"/>
        <v>9875.1465023711535</v>
      </c>
      <c r="D44" s="122">
        <f t="shared" si="17"/>
        <v>8912.3353233532725</v>
      </c>
      <c r="E44" s="122">
        <f t="shared" si="17"/>
        <v>8857.6865282090075</v>
      </c>
      <c r="F44" s="122">
        <f t="shared" si="17"/>
        <v>8230.2566118716386</v>
      </c>
      <c r="G44" s="122">
        <f t="shared" si="17"/>
        <v>8395.4961433476237</v>
      </c>
      <c r="H44" s="122">
        <f t="shared" si="17"/>
        <v>9244.0020870847347</v>
      </c>
      <c r="I44" s="122">
        <f t="shared" si="17"/>
        <v>5767.7721298440265</v>
      </c>
      <c r="J44" s="122">
        <f t="shared" si="17"/>
        <v>8773.7017014048142</v>
      </c>
      <c r="K44" s="122">
        <f t="shared" si="17"/>
        <v>7931.1555046883186</v>
      </c>
      <c r="L44" s="122">
        <f t="shared" si="17"/>
        <v>8441.9614391656778</v>
      </c>
      <c r="M44" s="122">
        <f t="shared" si="17"/>
        <v>7367.7521874642698</v>
      </c>
      <c r="N44" s="122">
        <f t="shared" si="17"/>
        <v>8091.5552722008288</v>
      </c>
      <c r="O44" s="122">
        <f t="shared" si="17"/>
        <v>9369.150544075821</v>
      </c>
      <c r="P44" s="122">
        <f t="shared" si="17"/>
        <v>7907.5510974767549</v>
      </c>
      <c r="Q44" s="122">
        <f t="shared" si="17"/>
        <v>7921.7871883376911</v>
      </c>
      <c r="R44" s="122">
        <f t="shared" ref="R44:V44" si="18">SUM(R45:R46)</f>
        <v>8140.9847078764178</v>
      </c>
      <c r="S44" s="122">
        <f t="shared" si="18"/>
        <v>8399.4056318443418</v>
      </c>
      <c r="T44" s="122">
        <f t="shared" si="18"/>
        <v>7514.161444945491</v>
      </c>
      <c r="U44" s="122">
        <f t="shared" si="18"/>
        <v>9001.4229997407328</v>
      </c>
      <c r="V44" s="122">
        <f t="shared" si="18"/>
        <v>10457.737860254856</v>
      </c>
      <c r="W44" s="122">
        <f t="shared" ref="W44:Y44" si="19">SUM(W45:W46)</f>
        <v>6568.2406900834385</v>
      </c>
      <c r="X44" s="122">
        <f t="shared" si="19"/>
        <v>9339.2283459853843</v>
      </c>
      <c r="Y44" s="122">
        <f t="shared" si="19"/>
        <v>8715.1222410061073</v>
      </c>
      <c r="DA44" s="130" t="s">
        <v>2451</v>
      </c>
    </row>
    <row r="45" spans="1:105" ht="12" customHeight="1" x14ac:dyDescent="0.25">
      <c r="A45" s="97" t="s">
        <v>211</v>
      </c>
      <c r="B45" s="98">
        <v>8263.001345243365</v>
      </c>
      <c r="C45" s="98">
        <v>9644.3330046453284</v>
      </c>
      <c r="D45" s="98">
        <v>8707.4425052061615</v>
      </c>
      <c r="E45" s="98">
        <v>8658.9473648184994</v>
      </c>
      <c r="F45" s="98">
        <v>8047.1828563314502</v>
      </c>
      <c r="G45" s="98">
        <v>8210.9557562326518</v>
      </c>
      <c r="H45" s="98">
        <v>9045.3261513589769</v>
      </c>
      <c r="I45" s="98">
        <v>5645.863745636364</v>
      </c>
      <c r="J45" s="98">
        <v>8589.9975804573751</v>
      </c>
      <c r="K45" s="98">
        <v>7767.2025315352403</v>
      </c>
      <c r="L45" s="98">
        <v>8270.0372453148793</v>
      </c>
      <c r="M45" s="98">
        <v>7220.3415597510284</v>
      </c>
      <c r="N45" s="98">
        <v>7931.0477788515745</v>
      </c>
      <c r="O45" s="98">
        <v>9184.5280220239219</v>
      </c>
      <c r="P45" s="98">
        <v>7752.2319575381362</v>
      </c>
      <c r="Q45" s="98">
        <v>7766.3521280029645</v>
      </c>
      <c r="R45" s="98">
        <v>7983.1583140084358</v>
      </c>
      <c r="S45" s="98">
        <v>8238.0275224915713</v>
      </c>
      <c r="T45" s="98">
        <v>7370.2946490520935</v>
      </c>
      <c r="U45" s="98">
        <v>8831.5481196246437</v>
      </c>
      <c r="V45" s="98">
        <v>10260.718260465974</v>
      </c>
      <c r="W45" s="98">
        <v>6445.6285472948493</v>
      </c>
      <c r="X45" s="98">
        <v>9163.0875839067285</v>
      </c>
      <c r="Y45" s="98">
        <v>8551.2503634261357</v>
      </c>
      <c r="DA45" s="63" t="s">
        <v>2452</v>
      </c>
    </row>
    <row r="46" spans="1:105" ht="12" customHeight="1" x14ac:dyDescent="0.25">
      <c r="A46" s="97" t="s">
        <v>53</v>
      </c>
      <c r="B46" s="98">
        <v>200.30969901077799</v>
      </c>
      <c r="C46" s="98">
        <v>230.81349772582507</v>
      </c>
      <c r="D46" s="98">
        <v>204.89281814711177</v>
      </c>
      <c r="E46" s="98">
        <v>198.7391633905074</v>
      </c>
      <c r="F46" s="98">
        <v>183.07375554018785</v>
      </c>
      <c r="G46" s="98">
        <v>184.54038711497287</v>
      </c>
      <c r="H46" s="98">
        <v>198.67593572575731</v>
      </c>
      <c r="I46" s="98">
        <v>121.90838420766241</v>
      </c>
      <c r="J46" s="98">
        <v>183.70412094743833</v>
      </c>
      <c r="K46" s="98">
        <v>163.95297315307835</v>
      </c>
      <c r="L46" s="98">
        <v>171.92419385079802</v>
      </c>
      <c r="M46" s="98">
        <v>147.41062771324135</v>
      </c>
      <c r="N46" s="98">
        <v>160.50749334925442</v>
      </c>
      <c r="O46" s="98">
        <v>184.62252205189836</v>
      </c>
      <c r="P46" s="98">
        <v>155.31913993861832</v>
      </c>
      <c r="Q46" s="98">
        <v>155.43506033472639</v>
      </c>
      <c r="R46" s="98">
        <v>157.82639386798206</v>
      </c>
      <c r="S46" s="98">
        <v>161.37810935277111</v>
      </c>
      <c r="T46" s="98">
        <v>143.86679589339747</v>
      </c>
      <c r="U46" s="98">
        <v>169.87488011608912</v>
      </c>
      <c r="V46" s="98">
        <v>197.01959978888175</v>
      </c>
      <c r="W46" s="98">
        <v>122.61214278858881</v>
      </c>
      <c r="X46" s="98">
        <v>176.14076207865605</v>
      </c>
      <c r="Y46" s="98">
        <v>163.87187757997191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27.250119405039836</v>
      </c>
      <c r="C47" s="122">
        <f t="shared" si="20"/>
        <v>28.256977284738433</v>
      </c>
      <c r="D47" s="122">
        <f t="shared" si="20"/>
        <v>29.880416600504468</v>
      </c>
      <c r="E47" s="122">
        <f t="shared" si="20"/>
        <v>58.113215692257029</v>
      </c>
      <c r="F47" s="122">
        <f t="shared" si="20"/>
        <v>32.624120800585111</v>
      </c>
      <c r="G47" s="122">
        <f t="shared" si="20"/>
        <v>36.518511007699452</v>
      </c>
      <c r="H47" s="122">
        <f t="shared" si="20"/>
        <v>59.776520552723042</v>
      </c>
      <c r="I47" s="122">
        <f t="shared" si="20"/>
        <v>49.016336696371987</v>
      </c>
      <c r="J47" s="122">
        <f t="shared" si="20"/>
        <v>55.250506126644666</v>
      </c>
      <c r="K47" s="122">
        <f t="shared" si="20"/>
        <v>58.439164620119421</v>
      </c>
      <c r="L47" s="122">
        <f t="shared" si="20"/>
        <v>71.416120252704246</v>
      </c>
      <c r="M47" s="122">
        <f t="shared" si="20"/>
        <v>80.817523099242138</v>
      </c>
      <c r="N47" s="122">
        <f t="shared" si="20"/>
        <v>86.368943246689355</v>
      </c>
      <c r="O47" s="122">
        <f t="shared" si="20"/>
        <v>92.603457005237942</v>
      </c>
      <c r="P47" s="122">
        <f t="shared" si="20"/>
        <v>99.031299314175612</v>
      </c>
      <c r="Q47" s="122">
        <f t="shared" si="20"/>
        <v>103.91162344034295</v>
      </c>
      <c r="R47" s="122">
        <f t="shared" si="20"/>
        <v>115.03177659948243</v>
      </c>
      <c r="S47" s="122">
        <f t="shared" si="20"/>
        <v>119.35596936112724</v>
      </c>
      <c r="T47" s="122">
        <f t="shared" si="20"/>
        <v>108.06879222961076</v>
      </c>
      <c r="U47" s="122">
        <f t="shared" si="20"/>
        <v>103.6631123689843</v>
      </c>
      <c r="V47" s="122">
        <f t="shared" si="20"/>
        <v>100.54548201984475</v>
      </c>
      <c r="W47" s="122">
        <f t="shared" si="20"/>
        <v>104.58198641613608</v>
      </c>
      <c r="X47" s="122">
        <f t="shared" si="20"/>
        <v>90.913399778660661</v>
      </c>
      <c r="Y47" s="122">
        <f t="shared" si="20"/>
        <v>85.543498324041991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27.250119405039836</v>
      </c>
      <c r="C48" s="98">
        <f>IF(RES_hhdet_tes!C48=0,0,RES_hhdet_tes!C48*1000*11630/RES_hhdet_num!C43)</f>
        <v>28.256977284738433</v>
      </c>
      <c r="D48" s="98">
        <f>IF(RES_hhdet_tes!D48=0,0,RES_hhdet_tes!D48*1000*11630/RES_hhdet_num!D43)</f>
        <v>29.880416600504468</v>
      </c>
      <c r="E48" s="98">
        <f>IF(RES_hhdet_tes!E48=0,0,RES_hhdet_tes!E48*1000*11630/RES_hhdet_num!E43)</f>
        <v>58.113215692257029</v>
      </c>
      <c r="F48" s="98">
        <f>IF(RES_hhdet_tes!F48=0,0,RES_hhdet_tes!F48*1000*11630/RES_hhdet_num!F43)</f>
        <v>32.624120800585111</v>
      </c>
      <c r="G48" s="98">
        <f>IF(RES_hhdet_tes!G48=0,0,RES_hhdet_tes!G48*1000*11630/RES_hhdet_num!G43)</f>
        <v>36.518511007699452</v>
      </c>
      <c r="H48" s="98">
        <f>IF(RES_hhdet_tes!H48=0,0,RES_hhdet_tes!H48*1000*11630/RES_hhdet_num!H43)</f>
        <v>59.776520552723042</v>
      </c>
      <c r="I48" s="98">
        <f>IF(RES_hhdet_tes!I48=0,0,RES_hhdet_tes!I48*1000*11630/RES_hhdet_num!I43)</f>
        <v>49.016336696371987</v>
      </c>
      <c r="J48" s="98">
        <f>IF(RES_hhdet_tes!J48=0,0,RES_hhdet_tes!J48*1000*11630/RES_hhdet_num!J43)</f>
        <v>55.250506126644666</v>
      </c>
      <c r="K48" s="98">
        <f>IF(RES_hhdet_tes!K48=0,0,RES_hhdet_tes!K48*1000*11630/RES_hhdet_num!K43)</f>
        <v>58.439164620119421</v>
      </c>
      <c r="L48" s="98">
        <f>IF(RES_hhdet_tes!L48=0,0,RES_hhdet_tes!L48*1000*11630/RES_hhdet_num!L43)</f>
        <v>71.416120252704246</v>
      </c>
      <c r="M48" s="98">
        <f>IF(RES_hhdet_tes!M48=0,0,RES_hhdet_tes!M48*1000*11630/RES_hhdet_num!M43)</f>
        <v>80.817523099242138</v>
      </c>
      <c r="N48" s="98">
        <f>IF(RES_hhdet_tes!N48=0,0,RES_hhdet_tes!N48*1000*11630/RES_hhdet_num!N43)</f>
        <v>86.368943246689355</v>
      </c>
      <c r="O48" s="98">
        <f>IF(RES_hhdet_tes!O48=0,0,RES_hhdet_tes!O48*1000*11630/RES_hhdet_num!O43)</f>
        <v>92.603457005237942</v>
      </c>
      <c r="P48" s="98">
        <f>IF(RES_hhdet_tes!P48=0,0,RES_hhdet_tes!P48*1000*11630/RES_hhdet_num!P43)</f>
        <v>99.031299314175612</v>
      </c>
      <c r="Q48" s="98">
        <f>IF(RES_hhdet_tes!Q48=0,0,RES_hhdet_tes!Q48*1000*11630/RES_hhdet_num!Q43)</f>
        <v>103.91162344034295</v>
      </c>
      <c r="R48" s="98">
        <f>IF(RES_hhdet_tes!R48=0,0,RES_hhdet_tes!R48*1000*11630/RES_hhdet_num!R43)</f>
        <v>115.03177659948243</v>
      </c>
      <c r="S48" s="98">
        <f>IF(RES_hhdet_tes!S48=0,0,RES_hhdet_tes!S48*1000*11630/RES_hhdet_num!S43)</f>
        <v>119.35596936112724</v>
      </c>
      <c r="T48" s="98">
        <f>IF(RES_hhdet_tes!T48=0,0,RES_hhdet_tes!T48*1000*11630/RES_hhdet_num!T43)</f>
        <v>108.06879222961076</v>
      </c>
      <c r="U48" s="98">
        <f>IF(RES_hhdet_tes!U48=0,0,RES_hhdet_tes!U48*1000*11630/RES_hhdet_num!U43)</f>
        <v>103.6631123689843</v>
      </c>
      <c r="V48" s="98">
        <f>IF(RES_hhdet_tes!V48=0,0,RES_hhdet_tes!V48*1000*11630/RES_hhdet_num!V43)</f>
        <v>100.54548201984475</v>
      </c>
      <c r="W48" s="98">
        <f>IF(RES_hhdet_tes!W48=0,0,RES_hhdet_tes!W48*1000*11630/RES_hhdet_num!W43)</f>
        <v>104.58198641613608</v>
      </c>
      <c r="X48" s="98">
        <f>IF(RES_hhdet_tes!X48=0,0,RES_hhdet_tes!X48*1000*11630/RES_hhdet_num!X43)</f>
        <v>90.913399778660661</v>
      </c>
      <c r="Y48" s="98">
        <f>IF(RES_hhdet_tes!Y48=0,0,RES_hhdet_tes!Y48*1000*11630/RES_hhdet_num!Y43)</f>
        <v>85.543498324041991</v>
      </c>
      <c r="DA48" s="63" t="s">
        <v>2455</v>
      </c>
    </row>
    <row r="49" spans="1:105" ht="12" customHeight="1" x14ac:dyDescent="0.25">
      <c r="A49" s="121" t="s">
        <v>55</v>
      </c>
      <c r="B49" s="122">
        <v>1524.4351655944884</v>
      </c>
      <c r="C49" s="122">
        <v>1704.1406852264804</v>
      </c>
      <c r="D49" s="122">
        <v>1664.8206951007596</v>
      </c>
      <c r="E49" s="122">
        <v>1729.6838682795428</v>
      </c>
      <c r="F49" s="122">
        <v>1698.7949019261832</v>
      </c>
      <c r="G49" s="122">
        <v>1789.8740244908604</v>
      </c>
      <c r="H49" s="122">
        <v>1899.5866299353947</v>
      </c>
      <c r="I49" s="122">
        <v>1468.5265068221597</v>
      </c>
      <c r="J49" s="122">
        <v>1874.4945042988134</v>
      </c>
      <c r="K49" s="122">
        <v>1804.5329101116313</v>
      </c>
      <c r="L49" s="122">
        <v>1779.1700647471025</v>
      </c>
      <c r="M49" s="122">
        <v>1857.0440407521078</v>
      </c>
      <c r="N49" s="122">
        <v>1916.1858404357793</v>
      </c>
      <c r="O49" s="122">
        <v>1627.794807909911</v>
      </c>
      <c r="P49" s="122">
        <v>1747.0903759509761</v>
      </c>
      <c r="Q49" s="122">
        <v>1686.1672647334331</v>
      </c>
      <c r="R49" s="122">
        <v>1671.7552142005304</v>
      </c>
      <c r="S49" s="122">
        <v>1854.6726759751209</v>
      </c>
      <c r="T49" s="122">
        <v>1758.6533121200955</v>
      </c>
      <c r="U49" s="122">
        <v>2028.8904077779125</v>
      </c>
      <c r="V49" s="122">
        <v>2325.1567095522141</v>
      </c>
      <c r="W49" s="122">
        <v>1472.2724338028418</v>
      </c>
      <c r="X49" s="122">
        <v>2069.818224937806</v>
      </c>
      <c r="Y49" s="122">
        <v>1925.2143429443195</v>
      </c>
      <c r="DA49" s="130" t="s">
        <v>2456</v>
      </c>
    </row>
    <row r="50" spans="1:105" ht="12" customHeight="1" x14ac:dyDescent="0.25">
      <c r="A50" s="97" t="s">
        <v>138</v>
      </c>
      <c r="B50" s="98">
        <v>1516.1966483008873</v>
      </c>
      <c r="C50" s="98">
        <v>1716.3680875202535</v>
      </c>
      <c r="D50" s="98">
        <v>1663.1868318638967</v>
      </c>
      <c r="E50" s="98">
        <v>1731.5238188146729</v>
      </c>
      <c r="F50" s="98">
        <v>1692.6816004204231</v>
      </c>
      <c r="G50" s="98">
        <v>1794.5540596456344</v>
      </c>
      <c r="H50" s="98">
        <v>1921.8971562579611</v>
      </c>
      <c r="I50" s="98">
        <v>1419.680782087542</v>
      </c>
      <c r="J50" s="98">
        <v>1891.5289115789017</v>
      </c>
      <c r="K50" s="98">
        <v>1809.9891755541757</v>
      </c>
      <c r="L50" s="98">
        <v>1776.8532510161469</v>
      </c>
      <c r="M50" s="98">
        <v>1846.1647545390617</v>
      </c>
      <c r="N50" s="98">
        <v>1931.5811943246636</v>
      </c>
      <c r="O50" s="98">
        <v>1572.3802525059373</v>
      </c>
      <c r="P50" s="98">
        <v>1791.7800891866355</v>
      </c>
      <c r="Q50" s="98">
        <v>1686.1786209143957</v>
      </c>
      <c r="R50" s="98">
        <v>1660.0772188777576</v>
      </c>
      <c r="S50" s="98">
        <v>1858.532463090487</v>
      </c>
      <c r="T50" s="98">
        <v>1716.0110661315123</v>
      </c>
      <c r="U50" s="98">
        <v>2055.7277252105027</v>
      </c>
      <c r="V50" s="98">
        <v>2407.9717106334638</v>
      </c>
      <c r="W50" s="98">
        <v>1425.1537550841701</v>
      </c>
      <c r="X50" s="98">
        <v>2069.4602675563397</v>
      </c>
      <c r="Y50" s="98">
        <v>1936.4438611923431</v>
      </c>
      <c r="DA50" s="63" t="s">
        <v>2457</v>
      </c>
    </row>
    <row r="51" spans="1:105" ht="12" customHeight="1" x14ac:dyDescent="0.25">
      <c r="A51" s="97" t="s">
        <v>137</v>
      </c>
      <c r="B51" s="98">
        <v>1516.1966483008878</v>
      </c>
      <c r="C51" s="98">
        <v>1716.2733513927817</v>
      </c>
      <c r="D51" s="98">
        <v>1663.0534033957795</v>
      </c>
      <c r="E51" s="98">
        <v>1731.130994506781</v>
      </c>
      <c r="F51" s="98">
        <v>1692.3479192424666</v>
      </c>
      <c r="G51" s="98">
        <v>1793.956920336841</v>
      </c>
      <c r="H51" s="98">
        <v>1920.8478009872608</v>
      </c>
      <c r="I51" s="98">
        <v>1418.9972764492268</v>
      </c>
      <c r="J51" s="98">
        <v>1890.4495866046377</v>
      </c>
      <c r="K51" s="98">
        <v>1809.0393435533317</v>
      </c>
      <c r="L51" s="98">
        <v>1776.5351854200267</v>
      </c>
      <c r="M51" s="98">
        <v>1846.1077466966235</v>
      </c>
      <c r="N51" s="98">
        <v>1931.5121748552394</v>
      </c>
      <c r="O51" s="98">
        <v>1572.7540518218395</v>
      </c>
      <c r="P51" s="98">
        <v>1789.3098021685096</v>
      </c>
      <c r="Q51" s="98">
        <v>1683.9874323410404</v>
      </c>
      <c r="R51" s="98">
        <v>1657.8276359020022</v>
      </c>
      <c r="S51" s="98">
        <v>1855.9493430086623</v>
      </c>
      <c r="T51" s="98">
        <v>1714.522791885641</v>
      </c>
      <c r="U51" s="98">
        <v>2052.3931212878852</v>
      </c>
      <c r="V51" s="98">
        <v>2404.3132510528926</v>
      </c>
      <c r="W51" s="98">
        <v>1423.2616707265192</v>
      </c>
      <c r="X51" s="98">
        <v>2069.1941921585044</v>
      </c>
      <c r="Y51" s="98">
        <v>1940.0893915040631</v>
      </c>
      <c r="DA51" s="63" t="s">
        <v>2458</v>
      </c>
    </row>
    <row r="52" spans="1:105" ht="12" customHeight="1" x14ac:dyDescent="0.25">
      <c r="A52" s="100" t="s">
        <v>211</v>
      </c>
      <c r="B52" s="101">
        <v>661.74507444566666</v>
      </c>
      <c r="C52" s="101">
        <v>712.88616763858886</v>
      </c>
      <c r="D52" s="101">
        <v>710.4396228964813</v>
      </c>
      <c r="E52" s="101">
        <v>738.9193400883546</v>
      </c>
      <c r="F52" s="101">
        <v>771.03774802876944</v>
      </c>
      <c r="G52" s="101">
        <v>804.78890293279574</v>
      </c>
      <c r="H52" s="101">
        <v>855.46174599548124</v>
      </c>
      <c r="I52" s="101">
        <v>701.59047351959077</v>
      </c>
      <c r="J52" s="101">
        <v>843.65874629804216</v>
      </c>
      <c r="K52" s="101">
        <v>816.8542857575685</v>
      </c>
      <c r="L52" s="101">
        <v>795.47106500222856</v>
      </c>
      <c r="M52" s="101">
        <v>858.99221718139449</v>
      </c>
      <c r="N52" s="101">
        <v>905.63521595372777</v>
      </c>
      <c r="O52" s="101">
        <v>767.30441843230085</v>
      </c>
      <c r="P52" s="101">
        <v>781.07240602947104</v>
      </c>
      <c r="Q52" s="101">
        <v>725.44942484439468</v>
      </c>
      <c r="R52" s="101">
        <v>724.67783461154636</v>
      </c>
      <c r="S52" s="101">
        <v>864.67313787135151</v>
      </c>
      <c r="T52" s="101">
        <v>726.333820651103</v>
      </c>
      <c r="U52" s="101">
        <v>892.4204517852844</v>
      </c>
      <c r="V52" s="101">
        <v>982.24967973206037</v>
      </c>
      <c r="W52" s="101">
        <v>649.87458195079239</v>
      </c>
      <c r="X52" s="101">
        <v>890.04066857445298</v>
      </c>
      <c r="Y52" s="101">
        <v>735.2088475756467</v>
      </c>
      <c r="DA52" s="131" t="s">
        <v>2459</v>
      </c>
    </row>
    <row r="53" spans="1:105" ht="12" customHeight="1" x14ac:dyDescent="0.25">
      <c r="A53" s="103" t="s">
        <v>52</v>
      </c>
      <c r="B53" s="104">
        <v>854.45157385522089</v>
      </c>
      <c r="C53" s="104">
        <v>1003.387183754193</v>
      </c>
      <c r="D53" s="104">
        <v>952.61378049929795</v>
      </c>
      <c r="E53" s="104">
        <v>992.21165441842629</v>
      </c>
      <c r="F53" s="104">
        <v>921.31017121369712</v>
      </c>
      <c r="G53" s="104">
        <v>989.16801740404526</v>
      </c>
      <c r="H53" s="104">
        <v>1065.3860549917802</v>
      </c>
      <c r="I53" s="104">
        <v>717.40680292963623</v>
      </c>
      <c r="J53" s="104">
        <v>1046.7908403065956</v>
      </c>
      <c r="K53" s="104">
        <v>992.18505779576299</v>
      </c>
      <c r="L53" s="104">
        <v>981.06412041779799</v>
      </c>
      <c r="M53" s="104">
        <v>987.1155295152289</v>
      </c>
      <c r="N53" s="104">
        <v>1025.8769589015117</v>
      </c>
      <c r="O53" s="104">
        <v>805.44963338953869</v>
      </c>
      <c r="P53" s="104">
        <v>1008.2373961390385</v>
      </c>
      <c r="Q53" s="104">
        <v>958.53800749664583</v>
      </c>
      <c r="R53" s="104">
        <v>933.14980129045568</v>
      </c>
      <c r="S53" s="104">
        <v>991.27620513731074</v>
      </c>
      <c r="T53" s="104">
        <v>988.18897123453792</v>
      </c>
      <c r="U53" s="104">
        <v>1159.9726695026004</v>
      </c>
      <c r="V53" s="104">
        <v>1422.0635713208317</v>
      </c>
      <c r="W53" s="104">
        <v>773.38708877572708</v>
      </c>
      <c r="X53" s="104">
        <v>1179.1535235840515</v>
      </c>
      <c r="Y53" s="104">
        <v>1204.8805439284165</v>
      </c>
      <c r="DA53" s="132" t="s">
        <v>2460</v>
      </c>
    </row>
    <row r="54" spans="1:105" ht="12" customHeight="1" x14ac:dyDescent="0.25">
      <c r="A54" s="106" t="s">
        <v>122</v>
      </c>
      <c r="B54" s="101">
        <v>1595.5381973549599</v>
      </c>
      <c r="C54" s="101">
        <v>1601.1382646828342</v>
      </c>
      <c r="D54" s="101">
        <v>1678.3835106774002</v>
      </c>
      <c r="E54" s="101">
        <v>1714.1852866183408</v>
      </c>
      <c r="F54" s="101">
        <v>1748.9310614172034</v>
      </c>
      <c r="G54" s="101">
        <v>1751.5767959181692</v>
      </c>
      <c r="H54" s="101">
        <v>1718.3554891910928</v>
      </c>
      <c r="I54" s="101">
        <v>1874.1459891182103</v>
      </c>
      <c r="J54" s="101">
        <v>1738.0243843697167</v>
      </c>
      <c r="K54" s="101">
        <v>1761.3338514352251</v>
      </c>
      <c r="L54" s="101">
        <v>1798.3576768190721</v>
      </c>
      <c r="M54" s="101">
        <v>1931.4136743998779</v>
      </c>
      <c r="N54" s="101">
        <v>1839.1102124055726</v>
      </c>
      <c r="O54" s="101">
        <v>1799.1828058345066</v>
      </c>
      <c r="P54" s="101">
        <v>1629.6841536038235</v>
      </c>
      <c r="Q54" s="101">
        <v>1688.2851088569385</v>
      </c>
      <c r="R54" s="101">
        <v>1706.5608385208657</v>
      </c>
      <c r="S54" s="101">
        <v>1845.549416469762</v>
      </c>
      <c r="T54" s="101">
        <v>1946.5463131219135</v>
      </c>
      <c r="U54" s="101">
        <v>1872.3341490132977</v>
      </c>
      <c r="V54" s="101">
        <v>1831.5135557651395</v>
      </c>
      <c r="W54" s="101">
        <v>1920.2536952395167</v>
      </c>
      <c r="X54" s="101">
        <v>2073.3323160564355</v>
      </c>
      <c r="Y54" s="101">
        <v>1798.7511836800761</v>
      </c>
      <c r="DA54" s="131" t="s">
        <v>2461</v>
      </c>
    </row>
    <row r="55" spans="1:105" ht="12" customHeight="1" x14ac:dyDescent="0.25">
      <c r="A55" s="107" t="s">
        <v>121</v>
      </c>
      <c r="B55" s="104">
        <v>1595.5381973549599</v>
      </c>
      <c r="C55" s="104">
        <v>1601.5418829040361</v>
      </c>
      <c r="D55" s="104">
        <v>1678.9815382142615</v>
      </c>
      <c r="E55" s="104">
        <v>1715.0093585958659</v>
      </c>
      <c r="F55" s="104">
        <v>1749.4274336441299</v>
      </c>
      <c r="G55" s="104">
        <v>1751.8762092534066</v>
      </c>
      <c r="H55" s="104">
        <v>1718.2464700478668</v>
      </c>
      <c r="I55" s="104">
        <v>1873.8463839841131</v>
      </c>
      <c r="J55" s="104">
        <v>1737.5825562620316</v>
      </c>
      <c r="K55" s="104">
        <v>1760.5037197883623</v>
      </c>
      <c r="L55" s="104">
        <v>1797.6879520875505</v>
      </c>
      <c r="M55" s="104">
        <v>1929.7165596613595</v>
      </c>
      <c r="N55" s="104">
        <v>1838.7085903033615</v>
      </c>
      <c r="O55" s="104">
        <v>1798.9108633350145</v>
      </c>
      <c r="P55" s="104">
        <v>1626.9765960652685</v>
      </c>
      <c r="Q55" s="104">
        <v>1685.4743826175643</v>
      </c>
      <c r="R55" s="104">
        <v>1703.6556063861367</v>
      </c>
      <c r="S55" s="104">
        <v>1840.6597719226777</v>
      </c>
      <c r="T55" s="104">
        <v>1939.1710159599768</v>
      </c>
      <c r="U55" s="104">
        <v>1864.3617085618068</v>
      </c>
      <c r="V55" s="104">
        <v>1828.8978254520453</v>
      </c>
      <c r="W55" s="104">
        <v>1919.9511587378049</v>
      </c>
      <c r="X55" s="104">
        <v>2073.3985918759586</v>
      </c>
      <c r="Y55" s="104">
        <v>1796.2988733501072</v>
      </c>
      <c r="DA55" s="132" t="s">
        <v>2462</v>
      </c>
    </row>
    <row r="56" spans="1:105" ht="12" customHeight="1" x14ac:dyDescent="0.25">
      <c r="A56" s="108" t="s">
        <v>53</v>
      </c>
      <c r="B56" s="98">
        <v>696.92023764974942</v>
      </c>
      <c r="C56" s="98">
        <v>664.14278445008131</v>
      </c>
      <c r="D56" s="98">
        <v>717.31869312232459</v>
      </c>
      <c r="E56" s="98">
        <v>731.87852378591481</v>
      </c>
      <c r="F56" s="98">
        <v>797.38585159375305</v>
      </c>
      <c r="G56" s="98">
        <v>784.9215182792766</v>
      </c>
      <c r="H56" s="98">
        <v>761.94970978355445</v>
      </c>
      <c r="I56" s="98">
        <v>927.29442884334878</v>
      </c>
      <c r="J56" s="98">
        <v>772.37013493447682</v>
      </c>
      <c r="K56" s="98">
        <v>793.83323827750633</v>
      </c>
      <c r="L56" s="98">
        <v>803.87773658968024</v>
      </c>
      <c r="M56" s="98">
        <v>901.98460515864929</v>
      </c>
      <c r="N56" s="98">
        <v>861.77880862644429</v>
      </c>
      <c r="O56" s="98">
        <v>881.10416298213602</v>
      </c>
      <c r="P56" s="98">
        <v>701.20594312423168</v>
      </c>
      <c r="Q56" s="98">
        <v>724.81537472441016</v>
      </c>
      <c r="R56" s="98">
        <v>744.341318390987</v>
      </c>
      <c r="S56" s="98">
        <v>858.17436383477695</v>
      </c>
      <c r="T56" s="98">
        <v>827.61972295441069</v>
      </c>
      <c r="U56" s="98">
        <v>802.18016432839727</v>
      </c>
      <c r="V56" s="98">
        <v>719.29597414069246</v>
      </c>
      <c r="W56" s="98">
        <v>853.62031156075875</v>
      </c>
      <c r="X56" s="98">
        <v>869.43788964517296</v>
      </c>
      <c r="Y56" s="98">
        <v>668.3301850428636</v>
      </c>
      <c r="DA56" s="63" t="s">
        <v>2463</v>
      </c>
    </row>
    <row r="57" spans="1:105" ht="12" customHeight="1" x14ac:dyDescent="0.25">
      <c r="A57" s="108" t="s">
        <v>52</v>
      </c>
      <c r="B57" s="98">
        <v>898.61795970521064</v>
      </c>
      <c r="C57" s="98">
        <v>937.39909845395482</v>
      </c>
      <c r="D57" s="98">
        <v>961.66284509193679</v>
      </c>
      <c r="E57" s="98">
        <v>983.13083480995124</v>
      </c>
      <c r="F57" s="98">
        <v>952.04158205037663</v>
      </c>
      <c r="G57" s="98">
        <v>966.95469097413024</v>
      </c>
      <c r="H57" s="98">
        <v>956.29676026431218</v>
      </c>
      <c r="I57" s="98">
        <v>946.55195514076422</v>
      </c>
      <c r="J57" s="98">
        <v>965.21242132755469</v>
      </c>
      <c r="K57" s="98">
        <v>966.67048151085623</v>
      </c>
      <c r="L57" s="98">
        <v>993.81021549787033</v>
      </c>
      <c r="M57" s="98">
        <v>1027.7319545027106</v>
      </c>
      <c r="N57" s="98">
        <v>976.92978167691763</v>
      </c>
      <c r="O57" s="98">
        <v>917.80670035287824</v>
      </c>
      <c r="P57" s="98">
        <v>925.77065294103693</v>
      </c>
      <c r="Q57" s="98">
        <v>960.6590078931539</v>
      </c>
      <c r="R57" s="98">
        <v>959.31428799514936</v>
      </c>
      <c r="S57" s="98">
        <v>982.48540808790062</v>
      </c>
      <c r="T57" s="98">
        <v>1111.5512930055659</v>
      </c>
      <c r="U57" s="98">
        <v>1062.1815442334096</v>
      </c>
      <c r="V57" s="98">
        <v>1109.6018513113527</v>
      </c>
      <c r="W57" s="98">
        <v>1066.3308471770461</v>
      </c>
      <c r="X57" s="98">
        <v>1203.9607022307855</v>
      </c>
      <c r="Y57" s="98">
        <v>1127.9686883072436</v>
      </c>
      <c r="DA57" s="63" t="s">
        <v>2464</v>
      </c>
    </row>
    <row r="58" spans="1:105" ht="12" customHeight="1" x14ac:dyDescent="0.25">
      <c r="A58" s="121" t="s">
        <v>54</v>
      </c>
      <c r="B58" s="122">
        <v>618.10866975588112</v>
      </c>
      <c r="C58" s="122">
        <v>642.12100645106227</v>
      </c>
      <c r="D58" s="122">
        <v>659.42609772979984</v>
      </c>
      <c r="E58" s="122">
        <v>674.82331739808774</v>
      </c>
      <c r="F58" s="122">
        <v>696.02916670835532</v>
      </c>
      <c r="G58" s="122">
        <v>711.54639806543923</v>
      </c>
      <c r="H58" s="122">
        <v>698.05146019100687</v>
      </c>
      <c r="I58" s="122">
        <v>660.03647622795131</v>
      </c>
      <c r="J58" s="122">
        <v>630.15935106792085</v>
      </c>
      <c r="K58" s="122">
        <v>627.59430002258159</v>
      </c>
      <c r="L58" s="122">
        <v>643.64727102072789</v>
      </c>
      <c r="M58" s="122">
        <v>591.16217099531241</v>
      </c>
      <c r="N58" s="122">
        <v>599.53708871425397</v>
      </c>
      <c r="O58" s="122">
        <v>597.29409041894496</v>
      </c>
      <c r="P58" s="122">
        <v>571.27554720717649</v>
      </c>
      <c r="Q58" s="122">
        <v>548.25827912479701</v>
      </c>
      <c r="R58" s="122">
        <v>529.68299898844089</v>
      </c>
      <c r="S58" s="122">
        <v>569.43976217475699</v>
      </c>
      <c r="T58" s="122">
        <v>544.30363711472</v>
      </c>
      <c r="U58" s="122">
        <v>546.44326931971796</v>
      </c>
      <c r="V58" s="122">
        <v>537.24528234294814</v>
      </c>
      <c r="W58" s="122">
        <v>566.21468382624857</v>
      </c>
      <c r="X58" s="122">
        <v>649.25326017370298</v>
      </c>
      <c r="Y58" s="122">
        <v>578.64319302177194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618.10866975588112</v>
      </c>
      <c r="C60" s="33">
        <v>642.12100645106227</v>
      </c>
      <c r="D60" s="33">
        <v>659.42609772979984</v>
      </c>
      <c r="E60" s="33">
        <v>674.82331739808774</v>
      </c>
      <c r="F60" s="33">
        <v>696.02916670835532</v>
      </c>
      <c r="G60" s="33">
        <v>711.54639806543923</v>
      </c>
      <c r="H60" s="33">
        <v>698.05146019100687</v>
      </c>
      <c r="I60" s="33">
        <v>660.03647622795131</v>
      </c>
      <c r="J60" s="33">
        <v>630.15935106792085</v>
      </c>
      <c r="K60" s="33">
        <v>627.59430002258159</v>
      </c>
      <c r="L60" s="33">
        <v>643.64727102072789</v>
      </c>
      <c r="M60" s="33">
        <v>591.16217099531241</v>
      </c>
      <c r="N60" s="33">
        <v>599.53708871425397</v>
      </c>
      <c r="O60" s="33">
        <v>597.29409041894496</v>
      </c>
      <c r="P60" s="33">
        <v>571.27554720717649</v>
      </c>
      <c r="Q60" s="33">
        <v>548.25827912479701</v>
      </c>
      <c r="R60" s="33">
        <v>529.68299898844089</v>
      </c>
      <c r="S60" s="33">
        <v>569.43976217475699</v>
      </c>
      <c r="T60" s="33">
        <v>544.30363711472</v>
      </c>
      <c r="U60" s="33">
        <v>546.44326931971796</v>
      </c>
      <c r="V60" s="33">
        <v>537.24528234294814</v>
      </c>
      <c r="W60" s="33">
        <v>566.21468382624857</v>
      </c>
      <c r="X60" s="33">
        <v>649.25326017370298</v>
      </c>
      <c r="Y60" s="33">
        <v>578.64319302177194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11042.780569858494</v>
      </c>
      <c r="C62" s="117">
        <f t="shared" si="21"/>
        <v>11519.09165985192</v>
      </c>
      <c r="D62" s="117">
        <f t="shared" si="21"/>
        <v>11391.467604230475</v>
      </c>
      <c r="E62" s="117">
        <f t="shared" si="21"/>
        <v>11363.28383919035</v>
      </c>
      <c r="F62" s="117">
        <f t="shared" si="21"/>
        <v>11092.513436473959</v>
      </c>
      <c r="G62" s="117">
        <f t="shared" si="21"/>
        <v>10862.354881303076</v>
      </c>
      <c r="H62" s="117">
        <f t="shared" si="21"/>
        <v>10664.748500841912</v>
      </c>
      <c r="I62" s="117">
        <f t="shared" si="21"/>
        <v>9993.0009825874695</v>
      </c>
      <c r="J62" s="117">
        <f t="shared" si="21"/>
        <v>10368.883305221341</v>
      </c>
      <c r="K62" s="117">
        <f t="shared" si="21"/>
        <v>10301.145316159384</v>
      </c>
      <c r="L62" s="117">
        <f t="shared" si="21"/>
        <v>11272.937371096728</v>
      </c>
      <c r="M62" s="117">
        <f t="shared" si="21"/>
        <v>9830.239250122615</v>
      </c>
      <c r="N62" s="117">
        <f t="shared" si="21"/>
        <v>10887.871698131543</v>
      </c>
      <c r="O62" s="117">
        <f t="shared" si="21"/>
        <v>11694.469947124073</v>
      </c>
      <c r="P62" s="117">
        <f t="shared" si="21"/>
        <v>9677.5823754712601</v>
      </c>
      <c r="Q62" s="117">
        <f t="shared" si="21"/>
        <v>10098.3924276496</v>
      </c>
      <c r="R62" s="117">
        <f t="shared" ref="R62:V62" si="22">R63+R66+R68+R77</f>
        <v>10942.380745098981</v>
      </c>
      <c r="S62" s="117">
        <f t="shared" si="22"/>
        <v>10680.752893923031</v>
      </c>
      <c r="T62" s="117">
        <f t="shared" si="22"/>
        <v>10910.774956131581</v>
      </c>
      <c r="U62" s="117">
        <f t="shared" si="22"/>
        <v>11067.728169914208</v>
      </c>
      <c r="V62" s="117">
        <f t="shared" si="22"/>
        <v>10886.844182310624</v>
      </c>
      <c r="W62" s="117">
        <f t="shared" ref="W62:Y62" si="23">W63+W66+W68+W77</f>
        <v>12630.181629391505</v>
      </c>
      <c r="X62" s="117">
        <f t="shared" si="23"/>
        <v>11258.299071994647</v>
      </c>
      <c r="Y62" s="117">
        <f t="shared" si="23"/>
        <v>10947.535767575877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8817.9590765678968</v>
      </c>
      <c r="C63" s="122">
        <f t="shared" si="24"/>
        <v>9236.1205307007258</v>
      </c>
      <c r="D63" s="122">
        <f t="shared" si="24"/>
        <v>9020.7298028983441</v>
      </c>
      <c r="E63" s="122">
        <f t="shared" si="24"/>
        <v>8894.3397925705576</v>
      </c>
      <c r="F63" s="122">
        <f t="shared" si="24"/>
        <v>8595.6679357823723</v>
      </c>
      <c r="G63" s="122">
        <f t="shared" si="24"/>
        <v>8330.634874898491</v>
      </c>
      <c r="H63" s="122">
        <f t="shared" si="24"/>
        <v>8195.0992437076402</v>
      </c>
      <c r="I63" s="122">
        <f t="shared" si="24"/>
        <v>7453.8176558944106</v>
      </c>
      <c r="J63" s="122">
        <f t="shared" si="24"/>
        <v>7949.5246695791193</v>
      </c>
      <c r="K63" s="122">
        <f t="shared" si="24"/>
        <v>7831.5614606282488</v>
      </c>
      <c r="L63" s="122">
        <f t="shared" si="24"/>
        <v>8697.8286181310341</v>
      </c>
      <c r="M63" s="122">
        <f t="shared" si="24"/>
        <v>7383.9234317282226</v>
      </c>
      <c r="N63" s="122">
        <f t="shared" si="24"/>
        <v>8389.3645099836267</v>
      </c>
      <c r="O63" s="122">
        <f t="shared" si="24"/>
        <v>9248.1210515874827</v>
      </c>
      <c r="P63" s="122">
        <f t="shared" si="24"/>
        <v>7327.2730005142912</v>
      </c>
      <c r="Q63" s="122">
        <f t="shared" si="24"/>
        <v>7772.8549435328368</v>
      </c>
      <c r="R63" s="122">
        <f t="shared" ref="R63:V63" si="25">SUM(R64:R65)</f>
        <v>8559.9062943919762</v>
      </c>
      <c r="S63" s="122">
        <f t="shared" si="25"/>
        <v>8205.6728985466307</v>
      </c>
      <c r="T63" s="122">
        <f t="shared" si="25"/>
        <v>8294.1397681952221</v>
      </c>
      <c r="U63" s="122">
        <f t="shared" si="25"/>
        <v>8535.5784309945775</v>
      </c>
      <c r="V63" s="122">
        <f t="shared" si="25"/>
        <v>8387.6384105160923</v>
      </c>
      <c r="W63" s="122">
        <f t="shared" ref="W63:Y63" si="26">SUM(W64:W65)</f>
        <v>9845.4876386089072</v>
      </c>
      <c r="X63" s="122">
        <f t="shared" si="26"/>
        <v>8528.289817011273</v>
      </c>
      <c r="Y63" s="122">
        <f t="shared" si="26"/>
        <v>8419.900316871719</v>
      </c>
      <c r="DA63" s="130" t="s">
        <v>2469</v>
      </c>
    </row>
    <row r="64" spans="1:105" ht="12" customHeight="1" x14ac:dyDescent="0.25">
      <c r="A64" s="97" t="s">
        <v>212</v>
      </c>
      <c r="B64" s="98">
        <v>8609.2555656983714</v>
      </c>
      <c r="C64" s="98">
        <v>9020.2430969232664</v>
      </c>
      <c r="D64" s="98">
        <v>8813.3450172051525</v>
      </c>
      <c r="E64" s="98">
        <v>8694.7782429879499</v>
      </c>
      <c r="F64" s="98">
        <v>8404.4659739735307</v>
      </c>
      <c r="G64" s="98">
        <v>8147.5201954944141</v>
      </c>
      <c r="H64" s="98">
        <v>8018.966763936367</v>
      </c>
      <c r="I64" s="98">
        <v>7296.2727934843888</v>
      </c>
      <c r="J64" s="98">
        <v>7783.0772006457755</v>
      </c>
      <c r="K64" s="98">
        <v>7669.6672971432363</v>
      </c>
      <c r="L64" s="98">
        <v>8520.6935785788555</v>
      </c>
      <c r="M64" s="98">
        <v>7236.1892571302324</v>
      </c>
      <c r="N64" s="98">
        <v>8222.9495473475981</v>
      </c>
      <c r="O64" s="98">
        <v>9065.8834597425157</v>
      </c>
      <c r="P64" s="98">
        <v>7183.3516111351591</v>
      </c>
      <c r="Q64" s="98">
        <v>7620.3421142435382</v>
      </c>
      <c r="R64" s="98">
        <v>8393.9584157545614</v>
      </c>
      <c r="S64" s="98">
        <v>8048.0169837859148</v>
      </c>
      <c r="T64" s="98">
        <v>8135.3394387260023</v>
      </c>
      <c r="U64" s="98">
        <v>8374.4949708873883</v>
      </c>
      <c r="V64" s="98">
        <v>8229.6186566365996</v>
      </c>
      <c r="W64" s="98">
        <v>9661.6977330424197</v>
      </c>
      <c r="X64" s="98">
        <v>8367.4436087437825</v>
      </c>
      <c r="Y64" s="98">
        <v>8261.5795457103177</v>
      </c>
      <c r="DA64" s="63" t="s">
        <v>2470</v>
      </c>
    </row>
    <row r="65" spans="1:105" ht="12" customHeight="1" x14ac:dyDescent="0.25">
      <c r="A65" s="97" t="s">
        <v>53</v>
      </c>
      <c r="B65" s="98">
        <v>208.70351086952593</v>
      </c>
      <c r="C65" s="98">
        <v>215.87743377745934</v>
      </c>
      <c r="D65" s="98">
        <v>207.38478569319179</v>
      </c>
      <c r="E65" s="98">
        <v>199.56154958260703</v>
      </c>
      <c r="F65" s="98">
        <v>191.20196180884227</v>
      </c>
      <c r="G65" s="98">
        <v>183.11467940407647</v>
      </c>
      <c r="H65" s="98">
        <v>176.13247977127358</v>
      </c>
      <c r="I65" s="98">
        <v>157.54486241002132</v>
      </c>
      <c r="J65" s="98">
        <v>166.4474689333442</v>
      </c>
      <c r="K65" s="98">
        <v>161.89416348501229</v>
      </c>
      <c r="L65" s="98">
        <v>177.13503955217831</v>
      </c>
      <c r="M65" s="98">
        <v>147.73417459798981</v>
      </c>
      <c r="N65" s="98">
        <v>166.41496263602946</v>
      </c>
      <c r="O65" s="98">
        <v>182.2375918449666</v>
      </c>
      <c r="P65" s="98">
        <v>143.92138937913236</v>
      </c>
      <c r="Q65" s="98">
        <v>152.51282928929913</v>
      </c>
      <c r="R65" s="98">
        <v>165.94787863741493</v>
      </c>
      <c r="S65" s="98">
        <v>157.65591476071558</v>
      </c>
      <c r="T65" s="98">
        <v>158.80032946921995</v>
      </c>
      <c r="U65" s="98">
        <v>161.08346010719004</v>
      </c>
      <c r="V65" s="98">
        <v>158.01975387949366</v>
      </c>
      <c r="W65" s="98">
        <v>183.78990556648839</v>
      </c>
      <c r="X65" s="98">
        <v>160.84620826748966</v>
      </c>
      <c r="Y65" s="98">
        <v>158.32077116140138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27.250178085471546</v>
      </c>
      <c r="C66" s="122">
        <f t="shared" si="27"/>
        <v>27.611648818652796</v>
      </c>
      <c r="D66" s="122">
        <f t="shared" si="27"/>
        <v>28.181928731725968</v>
      </c>
      <c r="E66" s="122">
        <f t="shared" si="27"/>
        <v>57.298033944228735</v>
      </c>
      <c r="F66" s="122">
        <f t="shared" si="27"/>
        <v>34.442673118497744</v>
      </c>
      <c r="G66" s="122">
        <f t="shared" si="27"/>
        <v>40.615074882478091</v>
      </c>
      <c r="H66" s="122">
        <f t="shared" si="27"/>
        <v>68.837167367446071</v>
      </c>
      <c r="I66" s="122">
        <f t="shared" si="27"/>
        <v>55.738112311181474</v>
      </c>
      <c r="J66" s="122">
        <f t="shared" si="27"/>
        <v>61.782620999429774</v>
      </c>
      <c r="K66" s="122">
        <f t="shared" si="27"/>
        <v>65.04368911062673</v>
      </c>
      <c r="L66" s="122">
        <f t="shared" si="27"/>
        <v>78.363116044424999</v>
      </c>
      <c r="M66" s="122">
        <f t="shared" si="27"/>
        <v>88.229361158193583</v>
      </c>
      <c r="N66" s="122">
        <f t="shared" si="27"/>
        <v>90.109418931992508</v>
      </c>
      <c r="O66" s="122">
        <f t="shared" si="27"/>
        <v>92.907586821434322</v>
      </c>
      <c r="P66" s="122">
        <f t="shared" si="27"/>
        <v>91.768415922016246</v>
      </c>
      <c r="Q66" s="122">
        <f t="shared" si="27"/>
        <v>87.446414521613093</v>
      </c>
      <c r="R66" s="122">
        <f t="shared" si="27"/>
        <v>93.568763268765494</v>
      </c>
      <c r="S66" s="122">
        <f t="shared" si="27"/>
        <v>104.1780003848701</v>
      </c>
      <c r="T66" s="122">
        <f t="shared" si="27"/>
        <v>102.03923463668936</v>
      </c>
      <c r="U66" s="122">
        <f t="shared" si="27"/>
        <v>108.46083297524838</v>
      </c>
      <c r="V66" s="122">
        <f t="shared" si="27"/>
        <v>112.99164766823446</v>
      </c>
      <c r="W66" s="122">
        <f t="shared" si="27"/>
        <v>126.74897982132018</v>
      </c>
      <c r="X66" s="122">
        <f t="shared" si="27"/>
        <v>123.2990803526892</v>
      </c>
      <c r="Y66" s="122">
        <f t="shared" si="27"/>
        <v>114.2928451878921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27.250178085471546</v>
      </c>
      <c r="C67" s="98">
        <f>IF(RES_hhdet_tes!C67=0,0,RES_hhdet_tes!C67*1000*11630/RES_hhdet_num!C62)</f>
        <v>27.611648818652796</v>
      </c>
      <c r="D67" s="98">
        <f>IF(RES_hhdet_tes!D67=0,0,RES_hhdet_tes!D67*1000*11630/RES_hhdet_num!D62)</f>
        <v>28.181928731725968</v>
      </c>
      <c r="E67" s="98">
        <f>IF(RES_hhdet_tes!E67=0,0,RES_hhdet_tes!E67*1000*11630/RES_hhdet_num!E62)</f>
        <v>57.298033944228735</v>
      </c>
      <c r="F67" s="98">
        <f>IF(RES_hhdet_tes!F67=0,0,RES_hhdet_tes!F67*1000*11630/RES_hhdet_num!F62)</f>
        <v>34.442673118497744</v>
      </c>
      <c r="G67" s="98">
        <f>IF(RES_hhdet_tes!G67=0,0,RES_hhdet_tes!G67*1000*11630/RES_hhdet_num!G62)</f>
        <v>40.615074882478091</v>
      </c>
      <c r="H67" s="98">
        <f>IF(RES_hhdet_tes!H67=0,0,RES_hhdet_tes!H67*1000*11630/RES_hhdet_num!H62)</f>
        <v>68.837167367446071</v>
      </c>
      <c r="I67" s="98">
        <f>IF(RES_hhdet_tes!I67=0,0,RES_hhdet_tes!I67*1000*11630/RES_hhdet_num!I62)</f>
        <v>55.738112311181474</v>
      </c>
      <c r="J67" s="98">
        <f>IF(RES_hhdet_tes!J67=0,0,RES_hhdet_tes!J67*1000*11630/RES_hhdet_num!J62)</f>
        <v>61.782620999429774</v>
      </c>
      <c r="K67" s="98">
        <f>IF(RES_hhdet_tes!K67=0,0,RES_hhdet_tes!K67*1000*11630/RES_hhdet_num!K62)</f>
        <v>65.04368911062673</v>
      </c>
      <c r="L67" s="98">
        <f>IF(RES_hhdet_tes!L67=0,0,RES_hhdet_tes!L67*1000*11630/RES_hhdet_num!L62)</f>
        <v>78.363116044424999</v>
      </c>
      <c r="M67" s="98">
        <f>IF(RES_hhdet_tes!M67=0,0,RES_hhdet_tes!M67*1000*11630/RES_hhdet_num!M62)</f>
        <v>88.229361158193583</v>
      </c>
      <c r="N67" s="98">
        <f>IF(RES_hhdet_tes!N67=0,0,RES_hhdet_tes!N67*1000*11630/RES_hhdet_num!N62)</f>
        <v>90.109418931992508</v>
      </c>
      <c r="O67" s="98">
        <f>IF(RES_hhdet_tes!O67=0,0,RES_hhdet_tes!O67*1000*11630/RES_hhdet_num!O62)</f>
        <v>92.907586821434322</v>
      </c>
      <c r="P67" s="98">
        <f>IF(RES_hhdet_tes!P67=0,0,RES_hhdet_tes!P67*1000*11630/RES_hhdet_num!P62)</f>
        <v>91.768415922016246</v>
      </c>
      <c r="Q67" s="98">
        <f>IF(RES_hhdet_tes!Q67=0,0,RES_hhdet_tes!Q67*1000*11630/RES_hhdet_num!Q62)</f>
        <v>87.446414521613093</v>
      </c>
      <c r="R67" s="98">
        <f>IF(RES_hhdet_tes!R67=0,0,RES_hhdet_tes!R67*1000*11630/RES_hhdet_num!R62)</f>
        <v>93.568763268765494</v>
      </c>
      <c r="S67" s="98">
        <f>IF(RES_hhdet_tes!S67=0,0,RES_hhdet_tes!S67*1000*11630/RES_hhdet_num!S62)</f>
        <v>104.1780003848701</v>
      </c>
      <c r="T67" s="98">
        <f>IF(RES_hhdet_tes!T67=0,0,RES_hhdet_tes!T67*1000*11630/RES_hhdet_num!T62)</f>
        <v>102.03923463668936</v>
      </c>
      <c r="U67" s="98">
        <f>IF(RES_hhdet_tes!U67=0,0,RES_hhdet_tes!U67*1000*11630/RES_hhdet_num!U62)</f>
        <v>108.46083297524838</v>
      </c>
      <c r="V67" s="98">
        <f>IF(RES_hhdet_tes!V67=0,0,RES_hhdet_tes!V67*1000*11630/RES_hhdet_num!V62)</f>
        <v>112.99164766823446</v>
      </c>
      <c r="W67" s="98">
        <f>IF(RES_hhdet_tes!W67=0,0,RES_hhdet_tes!W67*1000*11630/RES_hhdet_num!W62)</f>
        <v>126.74897982132018</v>
      </c>
      <c r="X67" s="98">
        <f>IF(RES_hhdet_tes!X67=0,0,RES_hhdet_tes!X67*1000*11630/RES_hhdet_num!X62)</f>
        <v>123.2990803526892</v>
      </c>
      <c r="Y67" s="98">
        <f>IF(RES_hhdet_tes!Y67=0,0,RES_hhdet_tes!Y67*1000*11630/RES_hhdet_num!Y62)</f>
        <v>114.2928451878921</v>
      </c>
      <c r="DA67" s="63" t="s">
        <v>2473</v>
      </c>
    </row>
    <row r="68" spans="1:105" ht="12" customHeight="1" x14ac:dyDescent="0.25">
      <c r="A68" s="121" t="s">
        <v>55</v>
      </c>
      <c r="B68" s="122">
        <v>1579.3562143670545</v>
      </c>
      <c r="C68" s="122">
        <v>1613.8196426342686</v>
      </c>
      <c r="D68" s="122">
        <v>1683.0923676092748</v>
      </c>
      <c r="E68" s="122">
        <v>1736.1285369767504</v>
      </c>
      <c r="F68" s="122">
        <v>1766.0381430920208</v>
      </c>
      <c r="G68" s="122">
        <v>1779.6857720447629</v>
      </c>
      <c r="H68" s="122">
        <v>1703.9277362819014</v>
      </c>
      <c r="I68" s="122">
        <v>1821.7681158381108</v>
      </c>
      <c r="J68" s="122">
        <v>1728.4633672812624</v>
      </c>
      <c r="K68" s="122">
        <v>1776.5835384946963</v>
      </c>
      <c r="L68" s="122">
        <v>1852.510285916826</v>
      </c>
      <c r="M68" s="122">
        <v>1768.6795186779916</v>
      </c>
      <c r="N68" s="122">
        <v>1809.3817356081393</v>
      </c>
      <c r="O68" s="122">
        <v>1752.6533447035317</v>
      </c>
      <c r="P68" s="122">
        <v>1687.9375161576513</v>
      </c>
      <c r="Q68" s="122">
        <v>1689.2703417207629</v>
      </c>
      <c r="R68" s="122">
        <v>1759.6324653523338</v>
      </c>
      <c r="S68" s="122">
        <v>1803.4498060389274</v>
      </c>
      <c r="T68" s="122">
        <v>1970.3859612632862</v>
      </c>
      <c r="U68" s="122">
        <v>1875.8247519041379</v>
      </c>
      <c r="V68" s="122">
        <v>1848.6895503369617</v>
      </c>
      <c r="W68" s="122">
        <v>2087.3963778048837</v>
      </c>
      <c r="X68" s="122">
        <v>1960.7510276614985</v>
      </c>
      <c r="Y68" s="122">
        <v>1834.5273282789417</v>
      </c>
      <c r="DA68" s="130" t="s">
        <v>2474</v>
      </c>
    </row>
    <row r="69" spans="1:105" ht="12" customHeight="1" x14ac:dyDescent="0.25">
      <c r="A69" s="97" t="s">
        <v>134</v>
      </c>
      <c r="B69" s="98">
        <v>1578.6580483524415</v>
      </c>
      <c r="C69" s="98">
        <v>1614.4664884881297</v>
      </c>
      <c r="D69" s="98">
        <v>1683.2587435587786</v>
      </c>
      <c r="E69" s="98">
        <v>1736.7934950611002</v>
      </c>
      <c r="F69" s="98">
        <v>1766.4821062028968</v>
      </c>
      <c r="G69" s="98">
        <v>1780.3789600855143</v>
      </c>
      <c r="H69" s="98">
        <v>1703.5869093141887</v>
      </c>
      <c r="I69" s="98">
        <v>1821.5655142311873</v>
      </c>
      <c r="J69" s="98">
        <v>1728.3977884456592</v>
      </c>
      <c r="K69" s="98">
        <v>1777.4207881662014</v>
      </c>
      <c r="L69" s="98">
        <v>1855.8027484834049</v>
      </c>
      <c r="M69" s="98">
        <v>1759.5072767388988</v>
      </c>
      <c r="N69" s="98">
        <v>1807.5171325311617</v>
      </c>
      <c r="O69" s="98">
        <v>1750.7235953103914</v>
      </c>
      <c r="P69" s="98">
        <v>1689.1125681021672</v>
      </c>
      <c r="Q69" s="98">
        <v>1689.2353805919802</v>
      </c>
      <c r="R69" s="98">
        <v>1760.543123138656</v>
      </c>
      <c r="S69" s="98">
        <v>1802.8798623487751</v>
      </c>
      <c r="T69" s="98">
        <v>1971.7666282746175</v>
      </c>
      <c r="U69" s="98">
        <v>1876.8284390151905</v>
      </c>
      <c r="V69" s="98">
        <v>1850.3906559145769</v>
      </c>
      <c r="W69" s="98">
        <v>2091.8819248694722</v>
      </c>
      <c r="X69" s="98">
        <v>1957.8108437811752</v>
      </c>
      <c r="Y69" s="98">
        <v>1837.0853443840238</v>
      </c>
      <c r="DA69" s="63" t="s">
        <v>2475</v>
      </c>
    </row>
    <row r="70" spans="1:105" ht="12" customHeight="1" x14ac:dyDescent="0.25">
      <c r="A70" s="97" t="s">
        <v>133</v>
      </c>
      <c r="B70" s="98">
        <v>1578.6580483524417</v>
      </c>
      <c r="C70" s="98">
        <v>1614.4065720927249</v>
      </c>
      <c r="D70" s="98">
        <v>1683.1145861437299</v>
      </c>
      <c r="E70" s="98">
        <v>1736.4109707708044</v>
      </c>
      <c r="F70" s="98">
        <v>1766.0998647869735</v>
      </c>
      <c r="G70" s="98">
        <v>1779.811718473476</v>
      </c>
      <c r="H70" s="98">
        <v>1702.8621938348858</v>
      </c>
      <c r="I70" s="98">
        <v>1820.6505119169651</v>
      </c>
      <c r="J70" s="98">
        <v>1727.5141125012105</v>
      </c>
      <c r="K70" s="98">
        <v>1776.3010629938676</v>
      </c>
      <c r="L70" s="98">
        <v>1854.9743018809552</v>
      </c>
      <c r="M70" s="98">
        <v>1759.1995096560036</v>
      </c>
      <c r="N70" s="98">
        <v>1807.1768535600386</v>
      </c>
      <c r="O70" s="98">
        <v>1750.5058478227445</v>
      </c>
      <c r="P70" s="98">
        <v>1686.2810348776918</v>
      </c>
      <c r="Q70" s="98">
        <v>1686.2116998181782</v>
      </c>
      <c r="R70" s="98">
        <v>1757.1133226745976</v>
      </c>
      <c r="S70" s="98">
        <v>1800.3582718924072</v>
      </c>
      <c r="T70" s="98">
        <v>1968.800254374218</v>
      </c>
      <c r="U70" s="98">
        <v>1874.2881303035915</v>
      </c>
      <c r="V70" s="98">
        <v>1848.6050157943366</v>
      </c>
      <c r="W70" s="98">
        <v>2089.2551176187699</v>
      </c>
      <c r="X70" s="98">
        <v>1956.8128241923891</v>
      </c>
      <c r="Y70" s="98">
        <v>1837.0080566030874</v>
      </c>
      <c r="DA70" s="63" t="s">
        <v>2476</v>
      </c>
    </row>
    <row r="71" spans="1:105" ht="12" customHeight="1" x14ac:dyDescent="0.25">
      <c r="A71" s="100" t="s">
        <v>212</v>
      </c>
      <c r="B71" s="101">
        <v>689.17410312011839</v>
      </c>
      <c r="C71" s="101">
        <v>670.17573567055399</v>
      </c>
      <c r="D71" s="101">
        <v>719.09971367582602</v>
      </c>
      <c r="E71" s="101">
        <v>741.20970307897562</v>
      </c>
      <c r="F71" s="101">
        <v>805.08243635134113</v>
      </c>
      <c r="G71" s="101">
        <v>798.33814400052779</v>
      </c>
      <c r="H71" s="101">
        <v>756.36105729363419</v>
      </c>
      <c r="I71" s="101">
        <v>899.71669933822318</v>
      </c>
      <c r="J71" s="101">
        <v>769.12521153499335</v>
      </c>
      <c r="K71" s="101">
        <v>801.66453836113476</v>
      </c>
      <c r="L71" s="101">
        <v>831.42328117001296</v>
      </c>
      <c r="M71" s="101">
        <v>817.72384951348147</v>
      </c>
      <c r="N71" s="101">
        <v>845.85409287205357</v>
      </c>
      <c r="O71" s="101">
        <v>854.55494090393051</v>
      </c>
      <c r="P71" s="101">
        <v>733.85781124817834</v>
      </c>
      <c r="Q71" s="101">
        <v>726.44981299401979</v>
      </c>
      <c r="R71" s="101">
        <v>770.63388897617892</v>
      </c>
      <c r="S71" s="101">
        <v>837.61031755805107</v>
      </c>
      <c r="T71" s="101">
        <v>840.70395957184542</v>
      </c>
      <c r="U71" s="101">
        <v>810.08864700402512</v>
      </c>
      <c r="V71" s="101">
        <v>738.69185468067792</v>
      </c>
      <c r="W71" s="101">
        <v>946.78211252960784</v>
      </c>
      <c r="X71" s="101">
        <v>837.42473863875546</v>
      </c>
      <c r="Y71" s="101">
        <v>698.28244400849985</v>
      </c>
      <c r="DA71" s="131" t="s">
        <v>2477</v>
      </c>
    </row>
    <row r="72" spans="1:105" ht="12" customHeight="1" x14ac:dyDescent="0.25">
      <c r="A72" s="103" t="s">
        <v>52</v>
      </c>
      <c r="B72" s="104">
        <v>889.48394523232355</v>
      </c>
      <c r="C72" s="104">
        <v>944.23083642217102</v>
      </c>
      <c r="D72" s="104">
        <v>964.01487246790373</v>
      </c>
      <c r="E72" s="104">
        <v>995.20126769182889</v>
      </c>
      <c r="F72" s="104">
        <v>961.0174284356325</v>
      </c>
      <c r="G72" s="104">
        <v>981.47357447294803</v>
      </c>
      <c r="H72" s="104">
        <v>946.50113654125107</v>
      </c>
      <c r="I72" s="104">
        <v>920.93381257874228</v>
      </c>
      <c r="J72" s="104">
        <v>958.38890096621708</v>
      </c>
      <c r="K72" s="104">
        <v>974.63652463273309</v>
      </c>
      <c r="L72" s="104">
        <v>1023.5510207109422</v>
      </c>
      <c r="M72" s="104">
        <v>941.47566014252209</v>
      </c>
      <c r="N72" s="104">
        <v>961.32276068798501</v>
      </c>
      <c r="O72" s="104">
        <v>895.95090691881376</v>
      </c>
      <c r="P72" s="104">
        <v>952.42322362951313</v>
      </c>
      <c r="Q72" s="104">
        <v>959.76188682415841</v>
      </c>
      <c r="R72" s="104">
        <v>986.4794336984188</v>
      </c>
      <c r="S72" s="104">
        <v>962.74795433435622</v>
      </c>
      <c r="T72" s="104">
        <v>1128.0962948023725</v>
      </c>
      <c r="U72" s="104">
        <v>1064.1994832995663</v>
      </c>
      <c r="V72" s="104">
        <v>1109.9131611136586</v>
      </c>
      <c r="W72" s="104">
        <v>1142.4730050891621</v>
      </c>
      <c r="X72" s="104">
        <v>1119.3880855536333</v>
      </c>
      <c r="Y72" s="104">
        <v>1138.7256125945876</v>
      </c>
      <c r="DA72" s="132" t="s">
        <v>2478</v>
      </c>
    </row>
    <row r="73" spans="1:105" ht="12" customHeight="1" x14ac:dyDescent="0.25">
      <c r="A73" s="106" t="s">
        <v>122</v>
      </c>
      <c r="B73" s="101">
        <v>1595.5381973549602</v>
      </c>
      <c r="C73" s="101">
        <v>1601.0273576735478</v>
      </c>
      <c r="D73" s="101">
        <v>1678.4554647981827</v>
      </c>
      <c r="E73" s="101">
        <v>1714.5671202980957</v>
      </c>
      <c r="F73" s="101">
        <v>1750.1484725035539</v>
      </c>
      <c r="G73" s="101">
        <v>1752.8200490224858</v>
      </c>
      <c r="H73" s="101">
        <v>1719.3373300913092</v>
      </c>
      <c r="I73" s="101">
        <v>1869.5937741316579</v>
      </c>
      <c r="J73" s="101">
        <v>1731.1520720205981</v>
      </c>
      <c r="K73" s="101">
        <v>1755.6872638713292</v>
      </c>
      <c r="L73" s="101">
        <v>1793.4553491257059</v>
      </c>
      <c r="M73" s="101">
        <v>1928.6567496132395</v>
      </c>
      <c r="N73" s="101">
        <v>1840.0584172304048</v>
      </c>
      <c r="O73" s="101">
        <v>1801.6608708933843</v>
      </c>
      <c r="P73" s="101">
        <v>1633.4416995148072</v>
      </c>
      <c r="Q73" s="101">
        <v>1693.0006168024895</v>
      </c>
      <c r="R73" s="101">
        <v>1709.1868624875276</v>
      </c>
      <c r="S73" s="101">
        <v>1840.3545601481576</v>
      </c>
      <c r="T73" s="101">
        <v>1920.127197153962</v>
      </c>
      <c r="U73" s="101">
        <v>1844.7812187309903</v>
      </c>
      <c r="V73" s="101">
        <v>1811.7007798061616</v>
      </c>
      <c r="W73" s="101">
        <v>1904.9752208074487</v>
      </c>
      <c r="X73" s="101">
        <v>2063.9242372189674</v>
      </c>
      <c r="Y73" s="101">
        <v>1776.791437865862</v>
      </c>
      <c r="DA73" s="131" t="s">
        <v>2479</v>
      </c>
    </row>
    <row r="74" spans="1:105" ht="12" customHeight="1" x14ac:dyDescent="0.25">
      <c r="A74" s="107" t="s">
        <v>121</v>
      </c>
      <c r="B74" s="104">
        <v>1595.5381973549602</v>
      </c>
      <c r="C74" s="104">
        <v>1601.3665576531084</v>
      </c>
      <c r="D74" s="104">
        <v>1679.1769264107688</v>
      </c>
      <c r="E74" s="104">
        <v>1716.1410323213745</v>
      </c>
      <c r="F74" s="104">
        <v>1751.1247398241915</v>
      </c>
      <c r="G74" s="104">
        <v>1753.0274831644747</v>
      </c>
      <c r="H74" s="104">
        <v>1718.7205263194858</v>
      </c>
      <c r="I74" s="104">
        <v>1869.9987467864039</v>
      </c>
      <c r="J74" s="104">
        <v>1731.4835759103325</v>
      </c>
      <c r="K74" s="104">
        <v>1756.3487744533688</v>
      </c>
      <c r="L74" s="104">
        <v>1794.3342681167703</v>
      </c>
      <c r="M74" s="104">
        <v>1929.8548665398951</v>
      </c>
      <c r="N74" s="104">
        <v>1840.7499390239095</v>
      </c>
      <c r="O74" s="104">
        <v>1803.0838949069648</v>
      </c>
      <c r="P74" s="104">
        <v>1635.4886134874409</v>
      </c>
      <c r="Q74" s="104">
        <v>1696.2471038034621</v>
      </c>
      <c r="R74" s="104">
        <v>1703.6878456812678</v>
      </c>
      <c r="S74" s="104">
        <v>1832.3795951466398</v>
      </c>
      <c r="T74" s="104">
        <v>1918.6995697073908</v>
      </c>
      <c r="U74" s="104">
        <v>1843.6232395955597</v>
      </c>
      <c r="V74" s="104">
        <v>1810.9849061105288</v>
      </c>
      <c r="W74" s="104">
        <v>1906.3452356921732</v>
      </c>
      <c r="X74" s="104">
        <v>2064.3630335180087</v>
      </c>
      <c r="Y74" s="104">
        <v>1777.5831559410394</v>
      </c>
      <c r="DA74" s="132" t="s">
        <v>2480</v>
      </c>
    </row>
    <row r="75" spans="1:105" ht="12" customHeight="1" x14ac:dyDescent="0.25">
      <c r="A75" s="108" t="s">
        <v>53</v>
      </c>
      <c r="B75" s="98">
        <v>696.92023764974954</v>
      </c>
      <c r="C75" s="98">
        <v>664.0700788895349</v>
      </c>
      <c r="D75" s="98">
        <v>717.40216968390689</v>
      </c>
      <c r="E75" s="98">
        <v>732.36146441331209</v>
      </c>
      <c r="F75" s="98">
        <v>798.15948067248803</v>
      </c>
      <c r="G75" s="98">
        <v>785.43734220647946</v>
      </c>
      <c r="H75" s="98">
        <v>762.15992819219252</v>
      </c>
      <c r="I75" s="98">
        <v>925.39038133543067</v>
      </c>
      <c r="J75" s="98">
        <v>769.6590866103395</v>
      </c>
      <c r="K75" s="98">
        <v>791.95972124197272</v>
      </c>
      <c r="L75" s="98">
        <v>802.37805925327871</v>
      </c>
      <c r="M75" s="98">
        <v>902.04925230830531</v>
      </c>
      <c r="N75" s="98">
        <v>862.73556222930574</v>
      </c>
      <c r="O75" s="98">
        <v>883.1481083299808</v>
      </c>
      <c r="P75" s="98">
        <v>704.87451292347714</v>
      </c>
      <c r="Q75" s="98">
        <v>729.44803721022788</v>
      </c>
      <c r="R75" s="98">
        <v>744.35540400744151</v>
      </c>
      <c r="S75" s="98">
        <v>854.31388100921185</v>
      </c>
      <c r="T75" s="98">
        <v>818.88270464266816</v>
      </c>
      <c r="U75" s="98">
        <v>793.25700935966699</v>
      </c>
      <c r="V75" s="98">
        <v>712.25091640802498</v>
      </c>
      <c r="W75" s="98">
        <v>847.57104712169939</v>
      </c>
      <c r="X75" s="98">
        <v>865.64901044882197</v>
      </c>
      <c r="Y75" s="98">
        <v>661.36682328565018</v>
      </c>
      <c r="DA75" s="63" t="s">
        <v>2481</v>
      </c>
    </row>
    <row r="76" spans="1:105" ht="12" customHeight="1" x14ac:dyDescent="0.25">
      <c r="A76" s="108" t="s">
        <v>52</v>
      </c>
      <c r="B76" s="98">
        <v>898.61795970521064</v>
      </c>
      <c r="C76" s="98">
        <v>937.29647876357376</v>
      </c>
      <c r="D76" s="98">
        <v>961.77475672686194</v>
      </c>
      <c r="E76" s="98">
        <v>983.77956790806252</v>
      </c>
      <c r="F76" s="98">
        <v>952.96525915170355</v>
      </c>
      <c r="G76" s="98">
        <v>967.59014095799512</v>
      </c>
      <c r="H76" s="98">
        <v>956.56059812729302</v>
      </c>
      <c r="I76" s="98">
        <v>944.60836545097311</v>
      </c>
      <c r="J76" s="98">
        <v>961.82448929999316</v>
      </c>
      <c r="K76" s="98">
        <v>964.38905321139612</v>
      </c>
      <c r="L76" s="98">
        <v>991.9562088634915</v>
      </c>
      <c r="M76" s="98">
        <v>1027.8056142315893</v>
      </c>
      <c r="N76" s="98">
        <v>978.01437679460366</v>
      </c>
      <c r="O76" s="98">
        <v>919.93578657698447</v>
      </c>
      <c r="P76" s="98">
        <v>930.61410056396369</v>
      </c>
      <c r="Q76" s="98">
        <v>966.79906659323433</v>
      </c>
      <c r="R76" s="98">
        <v>959.33244167382657</v>
      </c>
      <c r="S76" s="98">
        <v>978.0657141374279</v>
      </c>
      <c r="T76" s="98">
        <v>1099.8168650647224</v>
      </c>
      <c r="U76" s="98">
        <v>1050.3662302358928</v>
      </c>
      <c r="V76" s="98">
        <v>1098.7339897025035</v>
      </c>
      <c r="W76" s="98">
        <v>1058.7741885704741</v>
      </c>
      <c r="X76" s="98">
        <v>1198.7140230691873</v>
      </c>
      <c r="Y76" s="98">
        <v>1116.2163326553891</v>
      </c>
      <c r="DA76" s="63" t="s">
        <v>2482</v>
      </c>
    </row>
    <row r="77" spans="1:105" ht="12" customHeight="1" x14ac:dyDescent="0.25">
      <c r="A77" s="121" t="s">
        <v>54</v>
      </c>
      <c r="B77" s="122">
        <v>618.21510083807095</v>
      </c>
      <c r="C77" s="122">
        <v>641.53983769827278</v>
      </c>
      <c r="D77" s="122">
        <v>659.46350499112771</v>
      </c>
      <c r="E77" s="122">
        <v>675.51747569881229</v>
      </c>
      <c r="F77" s="122">
        <v>696.36468448106802</v>
      </c>
      <c r="G77" s="122">
        <v>711.41915947734321</v>
      </c>
      <c r="H77" s="122">
        <v>696.88435348492351</v>
      </c>
      <c r="I77" s="122">
        <v>661.67709854376653</v>
      </c>
      <c r="J77" s="122">
        <v>629.11264736152884</v>
      </c>
      <c r="K77" s="122">
        <v>627.95662792581311</v>
      </c>
      <c r="L77" s="122">
        <v>644.23535100444383</v>
      </c>
      <c r="M77" s="122">
        <v>589.40693855820848</v>
      </c>
      <c r="N77" s="122">
        <v>599.01603360778415</v>
      </c>
      <c r="O77" s="122">
        <v>600.78796401162515</v>
      </c>
      <c r="P77" s="122">
        <v>570.60344287730175</v>
      </c>
      <c r="Q77" s="122">
        <v>548.82072787438676</v>
      </c>
      <c r="R77" s="122">
        <v>529.27322208590454</v>
      </c>
      <c r="S77" s="122">
        <v>567.45218895260143</v>
      </c>
      <c r="T77" s="122">
        <v>544.20999203638371</v>
      </c>
      <c r="U77" s="122">
        <v>547.86415404024467</v>
      </c>
      <c r="V77" s="122">
        <v>537.52457378933707</v>
      </c>
      <c r="W77" s="122">
        <v>570.54863315639318</v>
      </c>
      <c r="X77" s="122">
        <v>645.95914696918408</v>
      </c>
      <c r="Y77" s="122">
        <v>578.81527723732358</v>
      </c>
      <c r="DA77" s="130" t="s">
        <v>2483</v>
      </c>
    </row>
    <row r="78" spans="1:105" ht="12" customHeight="1" x14ac:dyDescent="0.25">
      <c r="A78" s="97" t="s">
        <v>189</v>
      </c>
      <c r="B78" s="98">
        <v>620.01750687650667</v>
      </c>
      <c r="C78" s="98">
        <v>631.5897260947454</v>
      </c>
      <c r="D78" s="98">
        <v>660.09338095396788</v>
      </c>
      <c r="E78" s="98">
        <v>687.08309949410841</v>
      </c>
      <c r="F78" s="98">
        <v>701.9103539133514</v>
      </c>
      <c r="G78" s="98">
        <v>709.33516928291147</v>
      </c>
      <c r="H78" s="98">
        <v>677.76057680962185</v>
      </c>
      <c r="I78" s="98">
        <v>687.9614338321984</v>
      </c>
      <c r="J78" s="98">
        <v>611.94271957661761</v>
      </c>
      <c r="K78" s="98">
        <v>633.87644042234319</v>
      </c>
      <c r="L78" s="98">
        <v>653.9059414965941</v>
      </c>
      <c r="M78" s="98">
        <v>561.91599320834712</v>
      </c>
      <c r="N78" s="98">
        <v>591.19558062946271</v>
      </c>
      <c r="O78" s="98">
        <v>650.87636324892867</v>
      </c>
      <c r="P78" s="98">
        <v>561.28620386263287</v>
      </c>
      <c r="Q78" s="98">
        <v>556.93189218517512</v>
      </c>
      <c r="R78" s="98">
        <v>523.06004533158045</v>
      </c>
      <c r="S78" s="98">
        <v>537.22547772439248</v>
      </c>
      <c r="T78" s="98">
        <v>542.84032274308026</v>
      </c>
      <c r="U78" s="98">
        <v>567.25367031459166</v>
      </c>
      <c r="V78" s="98">
        <v>541.2959939827457</v>
      </c>
      <c r="W78" s="98">
        <v>629.64422509352255</v>
      </c>
      <c r="X78" s="98">
        <v>596.69675202246333</v>
      </c>
      <c r="Y78" s="98">
        <v>581.47132146288186</v>
      </c>
      <c r="DA78" s="63" t="s">
        <v>2484</v>
      </c>
    </row>
    <row r="79" spans="1:105" ht="12" customHeight="1" x14ac:dyDescent="0.25">
      <c r="A79" s="109" t="s">
        <v>120</v>
      </c>
      <c r="B79" s="33">
        <v>618.10866975588101</v>
      </c>
      <c r="C79" s="33">
        <v>642.12100645106216</v>
      </c>
      <c r="D79" s="33">
        <v>659.42609772979984</v>
      </c>
      <c r="E79" s="33">
        <v>674.82331739808785</v>
      </c>
      <c r="F79" s="33">
        <v>696.02916670835521</v>
      </c>
      <c r="G79" s="33">
        <v>711.54639806543912</v>
      </c>
      <c r="H79" s="33">
        <v>698.0514601910071</v>
      </c>
      <c r="I79" s="33">
        <v>660.03647622795131</v>
      </c>
      <c r="J79" s="33">
        <v>630.15935106792131</v>
      </c>
      <c r="K79" s="33">
        <v>627.59430002258023</v>
      </c>
      <c r="L79" s="33">
        <v>643.64727102072845</v>
      </c>
      <c r="M79" s="33">
        <v>591.16217099531207</v>
      </c>
      <c r="N79" s="33">
        <v>599.53708871425533</v>
      </c>
      <c r="O79" s="33">
        <v>597.29409041894587</v>
      </c>
      <c r="P79" s="33">
        <v>571.27554720717774</v>
      </c>
      <c r="Q79" s="33">
        <v>548.25827912479519</v>
      </c>
      <c r="R79" s="33">
        <v>529.68299898844191</v>
      </c>
      <c r="S79" s="33">
        <v>569.43976217475699</v>
      </c>
      <c r="T79" s="33">
        <v>544.30363711472103</v>
      </c>
      <c r="U79" s="33">
        <v>546.44326931971796</v>
      </c>
      <c r="V79" s="33">
        <v>537.2452823429478</v>
      </c>
      <c r="W79" s="33">
        <v>566.21468382624641</v>
      </c>
      <c r="X79" s="33">
        <v>649.25326017369935</v>
      </c>
      <c r="Y79" s="33">
        <v>578.64319302177046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11104.802987355091</v>
      </c>
      <c r="C81" s="117">
        <f t="shared" si="28"/>
        <v>11405.287728531981</v>
      </c>
      <c r="D81" s="117">
        <f t="shared" si="28"/>
        <v>10978.360254087704</v>
      </c>
      <c r="E81" s="117">
        <f t="shared" si="28"/>
        <v>11590.91579904338</v>
      </c>
      <c r="F81" s="117">
        <f t="shared" si="28"/>
        <v>10943.640620385637</v>
      </c>
      <c r="G81" s="117">
        <f t="shared" si="28"/>
        <v>10166.842259151303</v>
      </c>
      <c r="H81" s="117">
        <f t="shared" si="28"/>
        <v>10693.94033062428</v>
      </c>
      <c r="I81" s="117">
        <f t="shared" si="28"/>
        <v>10134.319329980008</v>
      </c>
      <c r="J81" s="117">
        <f t="shared" si="28"/>
        <v>11069.660004544518</v>
      </c>
      <c r="K81" s="117">
        <f t="shared" si="28"/>
        <v>9876.9217650434766</v>
      </c>
      <c r="L81" s="117">
        <f t="shared" si="28"/>
        <v>11188.046490405613</v>
      </c>
      <c r="M81" s="117">
        <f t="shared" si="28"/>
        <v>10147.18655571763</v>
      </c>
      <c r="N81" s="117">
        <f t="shared" si="28"/>
        <v>11567.228358207782</v>
      </c>
      <c r="O81" s="117">
        <f t="shared" si="28"/>
        <v>11923.965248989283</v>
      </c>
      <c r="P81" s="117">
        <f t="shared" si="28"/>
        <v>10013.262135283618</v>
      </c>
      <c r="Q81" s="117">
        <f t="shared" si="28"/>
        <v>10441.002516552731</v>
      </c>
      <c r="R81" s="117">
        <f t="shared" ref="R81:V81" si="29">R82+R85+R87+R100</f>
        <v>10064.064605438482</v>
      </c>
      <c r="S81" s="117">
        <f t="shared" si="29"/>
        <v>10483.801263084042</v>
      </c>
      <c r="T81" s="117">
        <f t="shared" si="29"/>
        <v>11079.486470875212</v>
      </c>
      <c r="U81" s="117">
        <f t="shared" si="29"/>
        <v>11208.672711279667</v>
      </c>
      <c r="V81" s="117">
        <f t="shared" si="29"/>
        <v>10498.468788902563</v>
      </c>
      <c r="W81" s="117">
        <f t="shared" ref="W81:Y81" si="30">W82+W85+W87+W100</f>
        <v>11849.66021517919</v>
      </c>
      <c r="X81" s="117">
        <f t="shared" si="30"/>
        <v>12761.468305255301</v>
      </c>
      <c r="Y81" s="117">
        <f t="shared" si="30"/>
        <v>10377.214361591416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8861.351932769423</v>
      </c>
      <c r="C82" s="122">
        <f t="shared" si="31"/>
        <v>9137.3821678519344</v>
      </c>
      <c r="D82" s="122">
        <f t="shared" si="31"/>
        <v>8642.0154427219477</v>
      </c>
      <c r="E82" s="122">
        <f t="shared" si="31"/>
        <v>9151.7275221817745</v>
      </c>
      <c r="F82" s="122">
        <f t="shared" si="31"/>
        <v>8451.7468976404307</v>
      </c>
      <c r="G82" s="122">
        <f t="shared" si="31"/>
        <v>7703.6418377531545</v>
      </c>
      <c r="H82" s="122">
        <f t="shared" si="31"/>
        <v>8198.5493919405926</v>
      </c>
      <c r="I82" s="122">
        <f t="shared" si="31"/>
        <v>7557.6242683422433</v>
      </c>
      <c r="J82" s="122">
        <f t="shared" si="31"/>
        <v>8578.1274672445379</v>
      </c>
      <c r="K82" s="122">
        <f t="shared" si="31"/>
        <v>7436.3821857452976</v>
      </c>
      <c r="L82" s="122">
        <f t="shared" si="31"/>
        <v>8623.5332868520218</v>
      </c>
      <c r="M82" s="122">
        <f t="shared" si="31"/>
        <v>7541.8449925968916</v>
      </c>
      <c r="N82" s="122">
        <f t="shared" si="31"/>
        <v>9133.8236310353168</v>
      </c>
      <c r="O82" s="122">
        <f t="shared" si="31"/>
        <v>9510.2790120156023</v>
      </c>
      <c r="P82" s="122">
        <f t="shared" si="31"/>
        <v>7445.7236251180721</v>
      </c>
      <c r="Q82" s="122">
        <f t="shared" si="31"/>
        <v>7947.6883502734008</v>
      </c>
      <c r="R82" s="122">
        <f t="shared" ref="R82:V82" si="32">SUM(R83:R84)</f>
        <v>7830.1764119522186</v>
      </c>
      <c r="S82" s="122">
        <f t="shared" si="32"/>
        <v>8067.8213816691959</v>
      </c>
      <c r="T82" s="122">
        <f t="shared" si="32"/>
        <v>8411.7282032312069</v>
      </c>
      <c r="U82" s="122">
        <f t="shared" si="32"/>
        <v>8743.8738193789086</v>
      </c>
      <c r="V82" s="122">
        <f t="shared" si="32"/>
        <v>8078.8185305272818</v>
      </c>
      <c r="W82" s="122">
        <f t="shared" ref="W82:Y82" si="33">SUM(W83:W84)</f>
        <v>9235.309021671932</v>
      </c>
      <c r="X82" s="122">
        <f t="shared" si="33"/>
        <v>9877.6805604746241</v>
      </c>
      <c r="Y82" s="122">
        <f t="shared" si="33"/>
        <v>7899.1400627904704</v>
      </c>
      <c r="DA82" s="130" t="s">
        <v>2487</v>
      </c>
    </row>
    <row r="83" spans="1:105" ht="12" customHeight="1" x14ac:dyDescent="0.25">
      <c r="A83" s="97" t="s">
        <v>199</v>
      </c>
      <c r="B83" s="98">
        <v>8776.2512209548513</v>
      </c>
      <c r="C83" s="98">
        <v>9050.7392539992597</v>
      </c>
      <c r="D83" s="98">
        <v>8561.4326055511428</v>
      </c>
      <c r="E83" s="98">
        <v>9068.4721108891317</v>
      </c>
      <c r="F83" s="98">
        <v>8375.5294359103009</v>
      </c>
      <c r="G83" s="98">
        <v>7635.0034702908943</v>
      </c>
      <c r="H83" s="98">
        <v>8127.1459598768088</v>
      </c>
      <c r="I83" s="98">
        <v>7492.9079842426345</v>
      </c>
      <c r="J83" s="98">
        <v>8505.3697529765759</v>
      </c>
      <c r="K83" s="98">
        <v>7374.119929448424</v>
      </c>
      <c r="L83" s="98">
        <v>8552.4154868020396</v>
      </c>
      <c r="M83" s="98">
        <v>7480.7541065500563</v>
      </c>
      <c r="N83" s="98">
        <v>9060.477732238629</v>
      </c>
      <c r="O83" s="98">
        <v>9434.4207188929104</v>
      </c>
      <c r="P83" s="98">
        <v>7386.5267902207333</v>
      </c>
      <c r="Q83" s="98">
        <v>7884.5679419493308</v>
      </c>
      <c r="R83" s="98">
        <v>7768.7414559780555</v>
      </c>
      <c r="S83" s="98">
        <v>8005.0953396609048</v>
      </c>
      <c r="T83" s="98">
        <v>8346.5588855430415</v>
      </c>
      <c r="U83" s="98">
        <v>8677.1120984434128</v>
      </c>
      <c r="V83" s="98">
        <v>8017.2417975823255</v>
      </c>
      <c r="W83" s="98">
        <v>9165.5681150580258</v>
      </c>
      <c r="X83" s="98">
        <v>9802.3091883359775</v>
      </c>
      <c r="Y83" s="98">
        <v>7839.0506074759232</v>
      </c>
      <c r="DA83" s="63" t="s">
        <v>2488</v>
      </c>
    </row>
    <row r="84" spans="1:105" ht="12" customHeight="1" x14ac:dyDescent="0.25">
      <c r="A84" s="97" t="s">
        <v>53</v>
      </c>
      <c r="B84" s="98">
        <v>85.100711814571895</v>
      </c>
      <c r="C84" s="98">
        <v>86.642913852675193</v>
      </c>
      <c r="D84" s="98">
        <v>80.582837170805306</v>
      </c>
      <c r="E84" s="98">
        <v>83.255411292641924</v>
      </c>
      <c r="F84" s="98">
        <v>76.217461730129401</v>
      </c>
      <c r="G84" s="98">
        <v>68.638367462260135</v>
      </c>
      <c r="H84" s="98">
        <v>71.403432063784479</v>
      </c>
      <c r="I84" s="98">
        <v>64.716284099608885</v>
      </c>
      <c r="J84" s="98">
        <v>72.757714267961305</v>
      </c>
      <c r="K84" s="98">
        <v>62.262256296873879</v>
      </c>
      <c r="L84" s="98">
        <v>71.117800049982051</v>
      </c>
      <c r="M84" s="98">
        <v>61.090886046835557</v>
      </c>
      <c r="N84" s="98">
        <v>73.34589879668782</v>
      </c>
      <c r="O84" s="98">
        <v>75.858293122692828</v>
      </c>
      <c r="P84" s="98">
        <v>59.196834897338789</v>
      </c>
      <c r="Q84" s="98">
        <v>63.12040832407002</v>
      </c>
      <c r="R84" s="98">
        <v>61.434955974163493</v>
      </c>
      <c r="S84" s="98">
        <v>62.72604200829074</v>
      </c>
      <c r="T84" s="98">
        <v>65.169317688164838</v>
      </c>
      <c r="U84" s="98">
        <v>66.761720935495092</v>
      </c>
      <c r="V84" s="98">
        <v>61.576732944955971</v>
      </c>
      <c r="W84" s="98">
        <v>69.740906613905409</v>
      </c>
      <c r="X84" s="98">
        <v>75.371372138646379</v>
      </c>
      <c r="Y84" s="98">
        <v>60.089455314546996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27.250223006730302</v>
      </c>
      <c r="C85" s="122">
        <f t="shared" si="34"/>
        <v>27.971098101193768</v>
      </c>
      <c r="D85" s="122">
        <f t="shared" si="34"/>
        <v>26.739344452085682</v>
      </c>
      <c r="E85" s="122">
        <f t="shared" si="34"/>
        <v>54.79787881039406</v>
      </c>
      <c r="F85" s="122">
        <f t="shared" si="34"/>
        <v>36.154049629603932</v>
      </c>
      <c r="G85" s="122">
        <f t="shared" si="34"/>
        <v>45.209185295028888</v>
      </c>
      <c r="H85" s="122">
        <f t="shared" si="34"/>
        <v>82.454293651749666</v>
      </c>
      <c r="I85" s="122">
        <f t="shared" si="34"/>
        <v>67.459131473515413</v>
      </c>
      <c r="J85" s="122">
        <f t="shared" si="34"/>
        <v>76.412678389381568</v>
      </c>
      <c r="K85" s="122">
        <f t="shared" si="34"/>
        <v>82.596386834435933</v>
      </c>
      <c r="L85" s="122">
        <f t="shared" si="34"/>
        <v>95.494742781040557</v>
      </c>
      <c r="M85" s="122">
        <f t="shared" si="34"/>
        <v>100.37460403469471</v>
      </c>
      <c r="N85" s="122">
        <f t="shared" si="34"/>
        <v>98.42925001766082</v>
      </c>
      <c r="O85" s="122">
        <f t="shared" si="34"/>
        <v>97.221071103375536</v>
      </c>
      <c r="P85" s="122">
        <f t="shared" si="34"/>
        <v>93.987129706751588</v>
      </c>
      <c r="Q85" s="122">
        <f t="shared" si="34"/>
        <v>86.926717563897171</v>
      </c>
      <c r="R85" s="122">
        <f t="shared" si="34"/>
        <v>84.612202857654765</v>
      </c>
      <c r="S85" s="122">
        <f t="shared" si="34"/>
        <v>79.777613920377931</v>
      </c>
      <c r="T85" s="122">
        <f t="shared" si="34"/>
        <v>71.571660799013898</v>
      </c>
      <c r="U85" s="122">
        <f t="shared" si="34"/>
        <v>74.632282222879937</v>
      </c>
      <c r="V85" s="122">
        <f t="shared" si="34"/>
        <v>81.357974826972111</v>
      </c>
      <c r="W85" s="122">
        <f t="shared" si="34"/>
        <v>96.964504906028338</v>
      </c>
      <c r="X85" s="122">
        <f t="shared" si="34"/>
        <v>105.64131703318003</v>
      </c>
      <c r="Y85" s="122">
        <f t="shared" si="34"/>
        <v>115.45033728617379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27.250223006730302</v>
      </c>
      <c r="C86" s="98">
        <f>IF(RES_hhdet_tes!C86=0,0,RES_hhdet_tes!C86*1000*11630/RES_hhdet_num!C81)</f>
        <v>27.971098101193768</v>
      </c>
      <c r="D86" s="98">
        <f>IF(RES_hhdet_tes!D86=0,0,RES_hhdet_tes!D86*1000*11630/RES_hhdet_num!D81)</f>
        <v>26.739344452085682</v>
      </c>
      <c r="E86" s="98">
        <f>IF(RES_hhdet_tes!E86=0,0,RES_hhdet_tes!E86*1000*11630/RES_hhdet_num!E81)</f>
        <v>54.79787881039406</v>
      </c>
      <c r="F86" s="98">
        <f>IF(RES_hhdet_tes!F86=0,0,RES_hhdet_tes!F86*1000*11630/RES_hhdet_num!F81)</f>
        <v>36.154049629603932</v>
      </c>
      <c r="G86" s="98">
        <f>IF(RES_hhdet_tes!G86=0,0,RES_hhdet_tes!G86*1000*11630/RES_hhdet_num!G81)</f>
        <v>45.209185295028888</v>
      </c>
      <c r="H86" s="98">
        <f>IF(RES_hhdet_tes!H86=0,0,RES_hhdet_tes!H86*1000*11630/RES_hhdet_num!H81)</f>
        <v>82.454293651749666</v>
      </c>
      <c r="I86" s="98">
        <f>IF(RES_hhdet_tes!I86=0,0,RES_hhdet_tes!I86*1000*11630/RES_hhdet_num!I81)</f>
        <v>67.459131473515413</v>
      </c>
      <c r="J86" s="98">
        <f>IF(RES_hhdet_tes!J86=0,0,RES_hhdet_tes!J86*1000*11630/RES_hhdet_num!J81)</f>
        <v>76.412678389381568</v>
      </c>
      <c r="K86" s="98">
        <f>IF(RES_hhdet_tes!K86=0,0,RES_hhdet_tes!K86*1000*11630/RES_hhdet_num!K81)</f>
        <v>82.596386834435933</v>
      </c>
      <c r="L86" s="98">
        <f>IF(RES_hhdet_tes!L86=0,0,RES_hhdet_tes!L86*1000*11630/RES_hhdet_num!L81)</f>
        <v>95.494742781040557</v>
      </c>
      <c r="M86" s="98">
        <f>IF(RES_hhdet_tes!M86=0,0,RES_hhdet_tes!M86*1000*11630/RES_hhdet_num!M81)</f>
        <v>100.37460403469471</v>
      </c>
      <c r="N86" s="98">
        <f>IF(RES_hhdet_tes!N86=0,0,RES_hhdet_tes!N86*1000*11630/RES_hhdet_num!N81)</f>
        <v>98.42925001766082</v>
      </c>
      <c r="O86" s="98">
        <f>IF(RES_hhdet_tes!O86=0,0,RES_hhdet_tes!O86*1000*11630/RES_hhdet_num!O81)</f>
        <v>97.221071103375536</v>
      </c>
      <c r="P86" s="98">
        <f>IF(RES_hhdet_tes!P86=0,0,RES_hhdet_tes!P86*1000*11630/RES_hhdet_num!P81)</f>
        <v>93.987129706751588</v>
      </c>
      <c r="Q86" s="98">
        <f>IF(RES_hhdet_tes!Q86=0,0,RES_hhdet_tes!Q86*1000*11630/RES_hhdet_num!Q81)</f>
        <v>86.926717563897171</v>
      </c>
      <c r="R86" s="98">
        <f>IF(RES_hhdet_tes!R86=0,0,RES_hhdet_tes!R86*1000*11630/RES_hhdet_num!R81)</f>
        <v>84.612202857654765</v>
      </c>
      <c r="S86" s="98">
        <f>IF(RES_hhdet_tes!S86=0,0,RES_hhdet_tes!S86*1000*11630/RES_hhdet_num!S81)</f>
        <v>79.777613920377931</v>
      </c>
      <c r="T86" s="98">
        <f>IF(RES_hhdet_tes!T86=0,0,RES_hhdet_tes!T86*1000*11630/RES_hhdet_num!T81)</f>
        <v>71.571660799013898</v>
      </c>
      <c r="U86" s="98">
        <f>IF(RES_hhdet_tes!U86=0,0,RES_hhdet_tes!U86*1000*11630/RES_hhdet_num!U81)</f>
        <v>74.632282222879937</v>
      </c>
      <c r="V86" s="98">
        <f>IF(RES_hhdet_tes!V86=0,0,RES_hhdet_tes!V86*1000*11630/RES_hhdet_num!V81)</f>
        <v>81.357974826972111</v>
      </c>
      <c r="W86" s="98">
        <f>IF(RES_hhdet_tes!W86=0,0,RES_hhdet_tes!W86*1000*11630/RES_hhdet_num!W81)</f>
        <v>96.964504906028338</v>
      </c>
      <c r="X86" s="98">
        <f>IF(RES_hhdet_tes!X86=0,0,RES_hhdet_tes!X86*1000*11630/RES_hhdet_num!X81)</f>
        <v>105.64131703318003</v>
      </c>
      <c r="Y86" s="98">
        <f>IF(RES_hhdet_tes!Y86=0,0,RES_hhdet_tes!Y86*1000*11630/RES_hhdet_num!Y81)</f>
        <v>115.45033728617379</v>
      </c>
      <c r="DA86" s="63" t="s">
        <v>2491</v>
      </c>
    </row>
    <row r="87" spans="1:105" ht="12" customHeight="1" x14ac:dyDescent="0.25">
      <c r="A87" s="121" t="s">
        <v>55</v>
      </c>
      <c r="B87" s="122">
        <v>1598.092161823057</v>
      </c>
      <c r="C87" s="122">
        <v>1597.8134561277909</v>
      </c>
      <c r="D87" s="122">
        <v>1650.1793691838704</v>
      </c>
      <c r="E87" s="122">
        <v>1709.5670806531232</v>
      </c>
      <c r="F87" s="122">
        <v>1759.7105064072475</v>
      </c>
      <c r="G87" s="122">
        <v>1706.4448380376809</v>
      </c>
      <c r="H87" s="122">
        <v>1714.8851848409297</v>
      </c>
      <c r="I87" s="122">
        <v>1849.1994539362979</v>
      </c>
      <c r="J87" s="122">
        <v>1784.9605078426769</v>
      </c>
      <c r="K87" s="122">
        <v>1730.3488924411613</v>
      </c>
      <c r="L87" s="122">
        <v>1825.3711897518244</v>
      </c>
      <c r="M87" s="122">
        <v>1913.8047880907307</v>
      </c>
      <c r="N87" s="122">
        <v>1735.4383884405486</v>
      </c>
      <c r="O87" s="122">
        <v>1719.1710754513613</v>
      </c>
      <c r="P87" s="122">
        <v>1902.2758332516175</v>
      </c>
      <c r="Q87" s="122">
        <v>1858.1291695906373</v>
      </c>
      <c r="R87" s="122">
        <v>1619.5929916401667</v>
      </c>
      <c r="S87" s="122">
        <v>1766.7625053197089</v>
      </c>
      <c r="T87" s="122">
        <v>2051.8829697302695</v>
      </c>
      <c r="U87" s="122">
        <v>1843.7233403581615</v>
      </c>
      <c r="V87" s="122">
        <v>1801.0470012053593</v>
      </c>
      <c r="W87" s="122">
        <v>1951.1720047749805</v>
      </c>
      <c r="X87" s="122">
        <v>2128.8931675737945</v>
      </c>
      <c r="Y87" s="122">
        <v>1783.9807684930011</v>
      </c>
      <c r="DA87" s="130" t="s">
        <v>2492</v>
      </c>
    </row>
    <row r="88" spans="1:105" ht="12" customHeight="1" x14ac:dyDescent="0.25">
      <c r="A88" s="97" t="s">
        <v>132</v>
      </c>
      <c r="B88" s="98">
        <v>1564.3778379725477</v>
      </c>
      <c r="C88" s="98">
        <v>1583.3484249273013</v>
      </c>
      <c r="D88" s="98">
        <v>1602.3664599822087</v>
      </c>
      <c r="E88" s="98">
        <v>1778.0765120106032</v>
      </c>
      <c r="F88" s="98">
        <v>1727.2726600324875</v>
      </c>
      <c r="G88" s="98">
        <v>1631.0467842636826</v>
      </c>
      <c r="H88" s="98">
        <v>1686.2082393340836</v>
      </c>
      <c r="I88" s="98">
        <v>1857.7253251321472</v>
      </c>
      <c r="J88" s="98">
        <v>1842.4031703639073</v>
      </c>
      <c r="K88" s="98">
        <v>1691.7736142623185</v>
      </c>
      <c r="L88" s="98">
        <v>1853.1964399335479</v>
      </c>
      <c r="M88" s="98">
        <v>1885.9426003745316</v>
      </c>
      <c r="N88" s="98">
        <v>1633.6020605006884</v>
      </c>
      <c r="O88" s="98">
        <v>1669.5095616309204</v>
      </c>
      <c r="P88" s="98">
        <v>2035.6549948238107</v>
      </c>
      <c r="Q88" s="98">
        <v>1934.8808626545028</v>
      </c>
      <c r="R88" s="98">
        <v>1583.199999027833</v>
      </c>
      <c r="S88" s="98">
        <v>1748.1301636381957</v>
      </c>
      <c r="T88" s="98">
        <v>2095.2997131155767</v>
      </c>
      <c r="U88" s="98">
        <v>1834.5641139643935</v>
      </c>
      <c r="V88" s="98">
        <v>1773.157821429435</v>
      </c>
      <c r="W88" s="98">
        <v>1976.9418159554225</v>
      </c>
      <c r="X88" s="98">
        <v>2164.8776484284158</v>
      </c>
      <c r="Y88" s="98">
        <v>1787.8882968020168</v>
      </c>
      <c r="DA88" s="63" t="s">
        <v>2493</v>
      </c>
    </row>
    <row r="89" spans="1:105" ht="12" customHeight="1" x14ac:dyDescent="0.25">
      <c r="A89" s="97" t="s">
        <v>131</v>
      </c>
      <c r="B89" s="98">
        <v>1564.3778379725481</v>
      </c>
      <c r="C89" s="98">
        <v>1583.3857730747061</v>
      </c>
      <c r="D89" s="98">
        <v>1602.4026399499598</v>
      </c>
      <c r="E89" s="98">
        <v>1778.0797785310472</v>
      </c>
      <c r="F89" s="98">
        <v>1727.2761985250957</v>
      </c>
      <c r="G89" s="98">
        <v>1631.0138330331529</v>
      </c>
      <c r="H89" s="98">
        <v>1685.9955010240903</v>
      </c>
      <c r="I89" s="98">
        <v>1857.2381967774179</v>
      </c>
      <c r="J89" s="98">
        <v>1841.8603261481801</v>
      </c>
      <c r="K89" s="98">
        <v>1691.3497484110483</v>
      </c>
      <c r="L89" s="98">
        <v>1852.8028958798773</v>
      </c>
      <c r="M89" s="98">
        <v>1885.6111287690903</v>
      </c>
      <c r="N89" s="98">
        <v>1633.549982185591</v>
      </c>
      <c r="O89" s="98">
        <v>1669.3337425568216</v>
      </c>
      <c r="P89" s="98">
        <v>2035.6708821411842</v>
      </c>
      <c r="Q89" s="98">
        <v>1934.9557227685564</v>
      </c>
      <c r="R89" s="98">
        <v>1583.7442919024372</v>
      </c>
      <c r="S89" s="98">
        <v>1749.5750978085218</v>
      </c>
      <c r="T89" s="98">
        <v>2094.5121378645194</v>
      </c>
      <c r="U89" s="98">
        <v>1835.0066991190329</v>
      </c>
      <c r="V89" s="98">
        <v>1773.7108476458338</v>
      </c>
      <c r="W89" s="98">
        <v>1976.1794417242613</v>
      </c>
      <c r="X89" s="98">
        <v>2163.8759207771895</v>
      </c>
      <c r="Y89" s="98">
        <v>1787.707234405781</v>
      </c>
      <c r="DA89" s="63" t="s">
        <v>2494</v>
      </c>
    </row>
    <row r="90" spans="1:105" ht="12" customHeight="1" x14ac:dyDescent="0.25">
      <c r="A90" s="100" t="s">
        <v>199</v>
      </c>
      <c r="B90" s="101">
        <v>682.90157826212555</v>
      </c>
      <c r="C90" s="101">
        <v>657.17983183929925</v>
      </c>
      <c r="D90" s="101">
        <v>684.29110728818034</v>
      </c>
      <c r="E90" s="101">
        <v>759.24061488828033</v>
      </c>
      <c r="F90" s="101">
        <v>787.16686537374608</v>
      </c>
      <c r="G90" s="101">
        <v>730.65711970211191</v>
      </c>
      <c r="H90" s="101">
        <v>748.75104053952964</v>
      </c>
      <c r="I90" s="101">
        <v>918.11433321067875</v>
      </c>
      <c r="J90" s="101">
        <v>821.31975949944967</v>
      </c>
      <c r="K90" s="101">
        <v>762.3348505837962</v>
      </c>
      <c r="L90" s="101">
        <v>830.38310163869812</v>
      </c>
      <c r="M90" s="101">
        <v>877.79969379616932</v>
      </c>
      <c r="N90" s="101">
        <v>762.73579599895299</v>
      </c>
      <c r="O90" s="101">
        <v>814.00517724937379</v>
      </c>
      <c r="P90" s="101">
        <v>893.09945484212051</v>
      </c>
      <c r="Q90" s="101">
        <v>839.02122335450508</v>
      </c>
      <c r="R90" s="101">
        <v>694.01919917179305</v>
      </c>
      <c r="S90" s="101">
        <v>814.32890937001412</v>
      </c>
      <c r="T90" s="101">
        <v>897.36364220026428</v>
      </c>
      <c r="U90" s="101">
        <v>792.25929104820739</v>
      </c>
      <c r="V90" s="101">
        <v>707.10362522578714</v>
      </c>
      <c r="W90" s="101">
        <v>892.65590691622742</v>
      </c>
      <c r="X90" s="101">
        <v>923.23092483624191</v>
      </c>
      <c r="Y90" s="101">
        <v>674.6381598679236</v>
      </c>
      <c r="DA90" s="131" t="s">
        <v>2495</v>
      </c>
    </row>
    <row r="91" spans="1:105" ht="12" customHeight="1" x14ac:dyDescent="0.25">
      <c r="A91" s="103" t="s">
        <v>52</v>
      </c>
      <c r="B91" s="104">
        <v>881.47625971042226</v>
      </c>
      <c r="C91" s="104">
        <v>926.20594123540673</v>
      </c>
      <c r="D91" s="104">
        <v>918.11153266177962</v>
      </c>
      <c r="E91" s="104">
        <v>1018.8391636427669</v>
      </c>
      <c r="F91" s="104">
        <v>940.10933315134935</v>
      </c>
      <c r="G91" s="104">
        <v>900.35671333104051</v>
      </c>
      <c r="H91" s="104">
        <v>937.24446048456048</v>
      </c>
      <c r="I91" s="104">
        <v>939.12386356673937</v>
      </c>
      <c r="J91" s="104">
        <v>1020.5405666487308</v>
      </c>
      <c r="K91" s="104">
        <v>929.01489782725218</v>
      </c>
      <c r="L91" s="104">
        <v>1022.4197942411793</v>
      </c>
      <c r="M91" s="104">
        <v>1007.8114349729209</v>
      </c>
      <c r="N91" s="104">
        <v>870.81418618663793</v>
      </c>
      <c r="O91" s="104">
        <v>855.32856530744755</v>
      </c>
      <c r="P91" s="104">
        <v>1142.5714272990633</v>
      </c>
      <c r="Q91" s="104">
        <v>1095.9344994140513</v>
      </c>
      <c r="R91" s="104">
        <v>889.72509273064429</v>
      </c>
      <c r="S91" s="104">
        <v>935.24618843850772</v>
      </c>
      <c r="T91" s="104">
        <v>1197.1484956642548</v>
      </c>
      <c r="U91" s="104">
        <v>1042.7474080708253</v>
      </c>
      <c r="V91" s="104">
        <v>1066.6072224200466</v>
      </c>
      <c r="W91" s="104">
        <v>1083.5235348080339</v>
      </c>
      <c r="X91" s="104">
        <v>1240.6449959409474</v>
      </c>
      <c r="Y91" s="104">
        <v>1113.0690745378572</v>
      </c>
      <c r="DA91" s="132" t="s">
        <v>2496</v>
      </c>
    </row>
    <row r="92" spans="1:105" ht="12" customHeight="1" x14ac:dyDescent="0.25">
      <c r="A92" s="106" t="s">
        <v>124</v>
      </c>
      <c r="B92" s="101">
        <v>1692.2537156758553</v>
      </c>
      <c r="C92" s="101">
        <v>1618.2687444123719</v>
      </c>
      <c r="D92" s="101">
        <v>1634.1674999190964</v>
      </c>
      <c r="E92" s="101">
        <v>1411.7768706893542</v>
      </c>
      <c r="F92" s="101">
        <v>1981.5821920050741</v>
      </c>
      <c r="G92" s="101">
        <v>1740.4976979025028</v>
      </c>
      <c r="H92" s="101">
        <v>1860.5287117301377</v>
      </c>
      <c r="I92" s="101">
        <v>1560.6793726706344</v>
      </c>
      <c r="J92" s="101">
        <v>1797.1560003508025</v>
      </c>
      <c r="K92" s="101">
        <v>1757.6278509872593</v>
      </c>
      <c r="L92" s="101">
        <v>1834.782929572669</v>
      </c>
      <c r="M92" s="101">
        <v>1997.5983447513054</v>
      </c>
      <c r="N92" s="101">
        <v>1823.7464479505029</v>
      </c>
      <c r="O92" s="101">
        <v>1628.054828058137</v>
      </c>
      <c r="P92" s="101">
        <v>1723.5540414225018</v>
      </c>
      <c r="Q92" s="101">
        <v>1371.0906091589054</v>
      </c>
      <c r="R92" s="101">
        <v>1823.655937781225</v>
      </c>
      <c r="S92" s="101">
        <v>1493.2720973284427</v>
      </c>
      <c r="T92" s="101">
        <v>2120.1307056402734</v>
      </c>
      <c r="U92" s="101">
        <v>1911.3314217336276</v>
      </c>
      <c r="V92" s="101">
        <v>2083.8408522240493</v>
      </c>
      <c r="W92" s="101">
        <v>1913.1171212790687</v>
      </c>
      <c r="X92" s="101">
        <v>2210.4881980920436</v>
      </c>
      <c r="Y92" s="101">
        <v>1614.8123805395589</v>
      </c>
      <c r="DA92" s="131" t="s">
        <v>2497</v>
      </c>
    </row>
    <row r="93" spans="1:105" ht="12" customHeight="1" x14ac:dyDescent="0.25">
      <c r="A93" s="107" t="s">
        <v>123</v>
      </c>
      <c r="B93" s="104">
        <v>1692.2537156758549</v>
      </c>
      <c r="C93" s="104">
        <v>1618.2241351942666</v>
      </c>
      <c r="D93" s="104">
        <v>1634.0096481152702</v>
      </c>
      <c r="E93" s="104">
        <v>1411.5602801262048</v>
      </c>
      <c r="F93" s="104">
        <v>1980.9458693788122</v>
      </c>
      <c r="G93" s="104">
        <v>1740.2568921950531</v>
      </c>
      <c r="H93" s="104">
        <v>1860.1457656856765</v>
      </c>
      <c r="I93" s="104">
        <v>1560.7907416014425</v>
      </c>
      <c r="J93" s="104">
        <v>1796.7686027733459</v>
      </c>
      <c r="K93" s="104">
        <v>1757.2575079057649</v>
      </c>
      <c r="L93" s="104">
        <v>1834.4676108754352</v>
      </c>
      <c r="M93" s="104">
        <v>1997.1918249308328</v>
      </c>
      <c r="N93" s="104">
        <v>1823.4690268146655</v>
      </c>
      <c r="O93" s="104">
        <v>1627.9178277424044</v>
      </c>
      <c r="P93" s="104">
        <v>1726.4203513965101</v>
      </c>
      <c r="Q93" s="104">
        <v>1372.6082830564849</v>
      </c>
      <c r="R93" s="104">
        <v>1821.6441388976959</v>
      </c>
      <c r="S93" s="104">
        <v>1497.1994971690845</v>
      </c>
      <c r="T93" s="104">
        <v>2117.4894851314025</v>
      </c>
      <c r="U93" s="104">
        <v>1910.1450875725591</v>
      </c>
      <c r="V93" s="104">
        <v>2082.5756615683822</v>
      </c>
      <c r="W93" s="104">
        <v>1913.423888084915</v>
      </c>
      <c r="X93" s="104">
        <v>2210.8831871806115</v>
      </c>
      <c r="Y93" s="104">
        <v>1614.4155606803058</v>
      </c>
      <c r="DA93" s="132" t="s">
        <v>2498</v>
      </c>
    </row>
    <row r="94" spans="1:105" ht="12" customHeight="1" x14ac:dyDescent="0.25">
      <c r="A94" s="108" t="s">
        <v>50</v>
      </c>
      <c r="B94" s="98">
        <v>739.09612349362897</v>
      </c>
      <c r="C94" s="98">
        <v>671.78046207103262</v>
      </c>
      <c r="D94" s="98">
        <v>697.8995492118089</v>
      </c>
      <c r="E94" s="98">
        <v>600.89507421122983</v>
      </c>
      <c r="F94" s="98">
        <v>904.43038294853363</v>
      </c>
      <c r="G94" s="98">
        <v>780.29421604179538</v>
      </c>
      <c r="H94" s="98">
        <v>827.61646031737644</v>
      </c>
      <c r="I94" s="98">
        <v>770.40996056238964</v>
      </c>
      <c r="J94" s="98">
        <v>800.70839216208753</v>
      </c>
      <c r="K94" s="98">
        <v>792.80070877759192</v>
      </c>
      <c r="L94" s="98">
        <v>821.91963360304953</v>
      </c>
      <c r="M94" s="98">
        <v>931.12245893784814</v>
      </c>
      <c r="N94" s="98">
        <v>853.66849122583983</v>
      </c>
      <c r="O94" s="98">
        <v>793.407519409732</v>
      </c>
      <c r="P94" s="98">
        <v>751.81823333363013</v>
      </c>
      <c r="Q94" s="98">
        <v>587.10657937495807</v>
      </c>
      <c r="R94" s="98">
        <v>800.08840734227954</v>
      </c>
      <c r="S94" s="98">
        <v>694.29871853245413</v>
      </c>
      <c r="T94" s="98">
        <v>907.97972373554796</v>
      </c>
      <c r="U94" s="98">
        <v>826.48831667042282</v>
      </c>
      <c r="V94" s="98">
        <v>839.13065105966723</v>
      </c>
      <c r="W94" s="98">
        <v>864.28155321760903</v>
      </c>
      <c r="X94" s="98">
        <v>944.20690736267738</v>
      </c>
      <c r="Y94" s="98">
        <v>611.3768131504014</v>
      </c>
      <c r="DA94" s="63" t="s">
        <v>2499</v>
      </c>
    </row>
    <row r="95" spans="1:105" ht="12" customHeight="1" x14ac:dyDescent="0.25">
      <c r="A95" s="108" t="s">
        <v>52</v>
      </c>
      <c r="B95" s="98">
        <v>953.15759218222604</v>
      </c>
      <c r="C95" s="98">
        <v>946.44367312323368</v>
      </c>
      <c r="D95" s="98">
        <v>936.11009890346156</v>
      </c>
      <c r="E95" s="98">
        <v>810.66520591497488</v>
      </c>
      <c r="F95" s="98">
        <v>1076.5154864302788</v>
      </c>
      <c r="G95" s="98">
        <v>959.9626761532578</v>
      </c>
      <c r="H95" s="98">
        <v>1032.5293053683001</v>
      </c>
      <c r="I95" s="98">
        <v>790.38078103905286</v>
      </c>
      <c r="J95" s="98">
        <v>996.06021061125853</v>
      </c>
      <c r="K95" s="98">
        <v>964.45679912817297</v>
      </c>
      <c r="L95" s="98">
        <v>1012.5479772723858</v>
      </c>
      <c r="M95" s="98">
        <v>1066.0693659929846</v>
      </c>
      <c r="N95" s="98">
        <v>969.80053558882594</v>
      </c>
      <c r="O95" s="98">
        <v>834.51030833267214</v>
      </c>
      <c r="P95" s="98">
        <v>974.60211806288032</v>
      </c>
      <c r="Q95" s="98">
        <v>785.50170368152669</v>
      </c>
      <c r="R95" s="98">
        <v>1021.5557315554158</v>
      </c>
      <c r="S95" s="98">
        <v>802.90077863663021</v>
      </c>
      <c r="T95" s="98">
        <v>1209.5097613958546</v>
      </c>
      <c r="U95" s="98">
        <v>1083.656770902136</v>
      </c>
      <c r="V95" s="98">
        <v>1243.4450105087146</v>
      </c>
      <c r="W95" s="98">
        <v>1049.1423348673061</v>
      </c>
      <c r="X95" s="98">
        <v>1266.6762798179338</v>
      </c>
      <c r="Y95" s="98">
        <v>1003.0387475299041</v>
      </c>
      <c r="DA95" s="63" t="s">
        <v>2500</v>
      </c>
    </row>
    <row r="96" spans="1:105" ht="12" customHeight="1" x14ac:dyDescent="0.25">
      <c r="A96" s="106" t="s">
        <v>122</v>
      </c>
      <c r="B96" s="101">
        <v>1595.5381973549599</v>
      </c>
      <c r="C96" s="101">
        <v>1601.1792778564629</v>
      </c>
      <c r="D96" s="101">
        <v>1678.2414569596829</v>
      </c>
      <c r="E96" s="101">
        <v>1713.9202781975589</v>
      </c>
      <c r="F96" s="101">
        <v>1748.570321787671</v>
      </c>
      <c r="G96" s="101">
        <v>1751.1851723601469</v>
      </c>
      <c r="H96" s="101">
        <v>1718.0332251615446</v>
      </c>
      <c r="I96" s="101">
        <v>1873.5284244858681</v>
      </c>
      <c r="J96" s="101">
        <v>1737.6431353085313</v>
      </c>
      <c r="K96" s="101">
        <v>1761.4738025789329</v>
      </c>
      <c r="L96" s="101">
        <v>1798.9616381209669</v>
      </c>
      <c r="M96" s="101">
        <v>1933.4834187441306</v>
      </c>
      <c r="N96" s="101">
        <v>1843.6248767242421</v>
      </c>
      <c r="O96" s="101">
        <v>1805.3177616112985</v>
      </c>
      <c r="P96" s="101">
        <v>1637.0364562102818</v>
      </c>
      <c r="Q96" s="101">
        <v>1696.6314681273443</v>
      </c>
      <c r="R96" s="101">
        <v>1714.5658496370881</v>
      </c>
      <c r="S96" s="101">
        <v>1845.0502601608825</v>
      </c>
      <c r="T96" s="101">
        <v>1933.987598551769</v>
      </c>
      <c r="U96" s="101">
        <v>1854.6295169693085</v>
      </c>
      <c r="V96" s="101">
        <v>1821.521132852236</v>
      </c>
      <c r="W96" s="101">
        <v>1917.8836568689146</v>
      </c>
      <c r="X96" s="101">
        <v>2070.9015508906541</v>
      </c>
      <c r="Y96" s="101">
        <v>1795.1033818610833</v>
      </c>
      <c r="DA96" s="131" t="s">
        <v>2501</v>
      </c>
    </row>
    <row r="97" spans="1:105" ht="12" customHeight="1" x14ac:dyDescent="0.25">
      <c r="A97" s="107" t="s">
        <v>121</v>
      </c>
      <c r="B97" s="104">
        <v>1595.5381973549597</v>
      </c>
      <c r="C97" s="104">
        <v>1601.6330148720715</v>
      </c>
      <c r="D97" s="104">
        <v>1678.7861089218343</v>
      </c>
      <c r="E97" s="104">
        <v>1714.6992394997185</v>
      </c>
      <c r="F97" s="104">
        <v>1749.1783997404839</v>
      </c>
      <c r="G97" s="104">
        <v>1751.6860375193553</v>
      </c>
      <c r="H97" s="104">
        <v>1718.0659052133381</v>
      </c>
      <c r="I97" s="104">
        <v>1872.9190172405274</v>
      </c>
      <c r="J97" s="104">
        <v>1737.1515907905925</v>
      </c>
      <c r="K97" s="104">
        <v>1761.1907646615302</v>
      </c>
      <c r="L97" s="104">
        <v>1798.8460134477662</v>
      </c>
      <c r="M97" s="104">
        <v>1933.2890119397885</v>
      </c>
      <c r="N97" s="104">
        <v>1843.5496630311579</v>
      </c>
      <c r="O97" s="104">
        <v>1805.7150169598474</v>
      </c>
      <c r="P97" s="104">
        <v>1639.4845902247985</v>
      </c>
      <c r="Q97" s="104">
        <v>1700.4979598832599</v>
      </c>
      <c r="R97" s="104">
        <v>1716.7941938995605</v>
      </c>
      <c r="S97" s="104">
        <v>1844.7802423360019</v>
      </c>
      <c r="T97" s="104">
        <v>1934.9531385814623</v>
      </c>
      <c r="U97" s="104">
        <v>1854.2971557114986</v>
      </c>
      <c r="V97" s="104">
        <v>1821.5814060542041</v>
      </c>
      <c r="W97" s="104">
        <v>1912.9737717432076</v>
      </c>
      <c r="X97" s="104">
        <v>2069.3326177326649</v>
      </c>
      <c r="Y97" s="104">
        <v>1793.1746941175957</v>
      </c>
      <c r="DA97" s="132" t="s">
        <v>2502</v>
      </c>
    </row>
    <row r="98" spans="1:105" ht="12" customHeight="1" x14ac:dyDescent="0.25">
      <c r="A98" s="108" t="s">
        <v>53</v>
      </c>
      <c r="B98" s="98">
        <v>696.92023764974942</v>
      </c>
      <c r="C98" s="98">
        <v>664.18057593068488</v>
      </c>
      <c r="D98" s="98">
        <v>717.23519900315137</v>
      </c>
      <c r="E98" s="98">
        <v>731.74618077265416</v>
      </c>
      <c r="F98" s="98">
        <v>797.27234239210475</v>
      </c>
      <c r="G98" s="98">
        <v>784.83631255216096</v>
      </c>
      <c r="H98" s="98">
        <v>761.86963901043566</v>
      </c>
      <c r="I98" s="98">
        <v>926.83551074730246</v>
      </c>
      <c r="J98" s="98">
        <v>772.17856713925039</v>
      </c>
      <c r="K98" s="98">
        <v>794.1430354397495</v>
      </c>
      <c r="L98" s="98">
        <v>804.39559050531727</v>
      </c>
      <c r="M98" s="98">
        <v>903.65443430618541</v>
      </c>
      <c r="N98" s="98">
        <v>864.04775646833468</v>
      </c>
      <c r="O98" s="98">
        <v>884.43682843355055</v>
      </c>
      <c r="P98" s="98">
        <v>706.59672739392283</v>
      </c>
      <c r="Q98" s="98">
        <v>731.27606015388938</v>
      </c>
      <c r="R98" s="98">
        <v>750.08167666227041</v>
      </c>
      <c r="S98" s="98">
        <v>860.09545872129183</v>
      </c>
      <c r="T98" s="98">
        <v>825.81957305595859</v>
      </c>
      <c r="U98" s="98">
        <v>797.84968241478873</v>
      </c>
      <c r="V98" s="98">
        <v>716.41846455827954</v>
      </c>
      <c r="W98" s="98">
        <v>850.51812886558878</v>
      </c>
      <c r="X98" s="98">
        <v>867.73290537811033</v>
      </c>
      <c r="Y98" s="98">
        <v>667.16780426339085</v>
      </c>
      <c r="DA98" s="63" t="s">
        <v>2503</v>
      </c>
    </row>
    <row r="99" spans="1:105" ht="12" customHeight="1" x14ac:dyDescent="0.25">
      <c r="A99" s="108" t="s">
        <v>52</v>
      </c>
      <c r="B99" s="98">
        <v>898.61795970521041</v>
      </c>
      <c r="C99" s="98">
        <v>937.45243894138673</v>
      </c>
      <c r="D99" s="98">
        <v>961.55090991868292</v>
      </c>
      <c r="E99" s="98">
        <v>982.95305872706422</v>
      </c>
      <c r="F99" s="98">
        <v>951.90605734837868</v>
      </c>
      <c r="G99" s="98">
        <v>966.84972496719388</v>
      </c>
      <c r="H99" s="98">
        <v>956.19626620290273</v>
      </c>
      <c r="I99" s="98">
        <v>946.08350649322495</v>
      </c>
      <c r="J99" s="98">
        <v>964.97302365134237</v>
      </c>
      <c r="K99" s="98">
        <v>967.04772922178063</v>
      </c>
      <c r="L99" s="98">
        <v>994.45042294244888</v>
      </c>
      <c r="M99" s="98">
        <v>1029.6345776336027</v>
      </c>
      <c r="N99" s="98">
        <v>979.50190656282336</v>
      </c>
      <c r="O99" s="98">
        <v>921.27818852629684</v>
      </c>
      <c r="P99" s="98">
        <v>932.88786283087563</v>
      </c>
      <c r="Q99" s="98">
        <v>969.22189972937065</v>
      </c>
      <c r="R99" s="98">
        <v>966.71251723728994</v>
      </c>
      <c r="S99" s="98">
        <v>984.68478361471034</v>
      </c>
      <c r="T99" s="98">
        <v>1109.1335655255041</v>
      </c>
      <c r="U99" s="98">
        <v>1056.4474732967099</v>
      </c>
      <c r="V99" s="98">
        <v>1105.1629414959243</v>
      </c>
      <c r="W99" s="98">
        <v>1062.4556428776189</v>
      </c>
      <c r="X99" s="98">
        <v>1201.5997123545546</v>
      </c>
      <c r="Y99" s="98">
        <v>1126.0068898542047</v>
      </c>
      <c r="DA99" s="63" t="s">
        <v>2504</v>
      </c>
    </row>
    <row r="100" spans="1:105" ht="12" customHeight="1" x14ac:dyDescent="0.25">
      <c r="A100" s="121" t="s">
        <v>54</v>
      </c>
      <c r="B100" s="122">
        <v>618.10866975588112</v>
      </c>
      <c r="C100" s="122">
        <v>642.12100645106216</v>
      </c>
      <c r="D100" s="122">
        <v>659.42609772979995</v>
      </c>
      <c r="E100" s="122">
        <v>674.82331739808797</v>
      </c>
      <c r="F100" s="122">
        <v>696.02916670835486</v>
      </c>
      <c r="G100" s="122">
        <v>711.54639806543935</v>
      </c>
      <c r="H100" s="122">
        <v>698.05146019100687</v>
      </c>
      <c r="I100" s="122">
        <v>660.03647622795131</v>
      </c>
      <c r="J100" s="122">
        <v>630.15935106792097</v>
      </c>
      <c r="K100" s="122">
        <v>627.59430002258102</v>
      </c>
      <c r="L100" s="122">
        <v>643.64727102072766</v>
      </c>
      <c r="M100" s="122">
        <v>591.16217099531252</v>
      </c>
      <c r="N100" s="122">
        <v>599.53708871425522</v>
      </c>
      <c r="O100" s="122">
        <v>597.29409041894473</v>
      </c>
      <c r="P100" s="122">
        <v>571.27554720717637</v>
      </c>
      <c r="Q100" s="122">
        <v>548.2582791247969</v>
      </c>
      <c r="R100" s="122">
        <v>529.68299898844134</v>
      </c>
      <c r="S100" s="122">
        <v>569.43976217475893</v>
      </c>
      <c r="T100" s="122">
        <v>544.30363711472069</v>
      </c>
      <c r="U100" s="122">
        <v>546.44326931971841</v>
      </c>
      <c r="V100" s="122">
        <v>537.2452823429486</v>
      </c>
      <c r="W100" s="122">
        <v>566.21468382624937</v>
      </c>
      <c r="X100" s="122">
        <v>649.2532601737023</v>
      </c>
      <c r="Y100" s="122">
        <v>578.64319302177148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2507</v>
      </c>
    </row>
    <row r="103" spans="1:105" ht="12" customHeight="1" x14ac:dyDescent="0.25">
      <c r="A103" s="109" t="s">
        <v>120</v>
      </c>
      <c r="B103" s="33">
        <v>618.10866975588112</v>
      </c>
      <c r="C103" s="33">
        <v>642.12100645106216</v>
      </c>
      <c r="D103" s="33">
        <v>659.42609772979995</v>
      </c>
      <c r="E103" s="33">
        <v>674.82331739808797</v>
      </c>
      <c r="F103" s="33">
        <v>696.02916670835486</v>
      </c>
      <c r="G103" s="33">
        <v>711.54639806543935</v>
      </c>
      <c r="H103" s="33">
        <v>698.05146019100687</v>
      </c>
      <c r="I103" s="33">
        <v>660.03647622795131</v>
      </c>
      <c r="J103" s="33">
        <v>630.15935106792097</v>
      </c>
      <c r="K103" s="33">
        <v>627.59430002258102</v>
      </c>
      <c r="L103" s="33">
        <v>643.64727102072766</v>
      </c>
      <c r="M103" s="33">
        <v>591.16217099531252</v>
      </c>
      <c r="N103" s="33">
        <v>599.53708871425522</v>
      </c>
      <c r="O103" s="33">
        <v>597.29409041894473</v>
      </c>
      <c r="P103" s="33">
        <v>571.27554720717637</v>
      </c>
      <c r="Q103" s="33">
        <v>548.2582791247969</v>
      </c>
      <c r="R103" s="33">
        <v>529.68299898844134</v>
      </c>
      <c r="S103" s="33">
        <v>569.43976217475893</v>
      </c>
      <c r="T103" s="33">
        <v>544.30363711472069</v>
      </c>
      <c r="U103" s="33">
        <v>546.44326931971841</v>
      </c>
      <c r="V103" s="33">
        <v>537.2452823429486</v>
      </c>
      <c r="W103" s="33">
        <v>566.21468382624937</v>
      </c>
      <c r="X103" s="33">
        <v>649.2532601737023</v>
      </c>
      <c r="Y103" s="33">
        <v>578.64319302177148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9726.8332440997965</v>
      </c>
      <c r="F105" s="117">
        <f t="shared" si="35"/>
        <v>13088.880454404236</v>
      </c>
      <c r="G105" s="117">
        <f t="shared" si="35"/>
        <v>11357.063064054273</v>
      </c>
      <c r="H105" s="117">
        <f t="shared" si="35"/>
        <v>10646.318885250328</v>
      </c>
      <c r="I105" s="117">
        <f t="shared" si="35"/>
        <v>8950.9002510424762</v>
      </c>
      <c r="J105" s="117">
        <f t="shared" si="35"/>
        <v>9383.3583447012552</v>
      </c>
      <c r="K105" s="117">
        <f t="shared" si="35"/>
        <v>9467.525289286943</v>
      </c>
      <c r="L105" s="117">
        <f t="shared" si="35"/>
        <v>11356.264863748782</v>
      </c>
      <c r="M105" s="117">
        <f t="shared" si="35"/>
        <v>10403.402392989756</v>
      </c>
      <c r="N105" s="117">
        <f t="shared" si="35"/>
        <v>11576.303219110323</v>
      </c>
      <c r="O105" s="117">
        <f t="shared" si="35"/>
        <v>11267.882180335379</v>
      </c>
      <c r="P105" s="117">
        <f t="shared" si="35"/>
        <v>9713.8034376009491</v>
      </c>
      <c r="Q105" s="117">
        <f t="shared" si="35"/>
        <v>10013.231674507464</v>
      </c>
      <c r="R105" s="117">
        <f t="shared" ref="R105:V105" si="36">R106+R109+R111+R120</f>
        <v>12042.553783612435</v>
      </c>
      <c r="S105" s="117">
        <f t="shared" si="36"/>
        <v>11536.441686476033</v>
      </c>
      <c r="T105" s="117">
        <f t="shared" si="36"/>
        <v>9780.5587732718504</v>
      </c>
      <c r="U105" s="117">
        <f t="shared" si="36"/>
        <v>10477.326807341056</v>
      </c>
      <c r="V105" s="117">
        <f t="shared" si="36"/>
        <v>9646.648342231787</v>
      </c>
      <c r="W105" s="117">
        <f t="shared" ref="W105:Y105" si="37">W106+W109+W111+W120</f>
        <v>13047.779513626372</v>
      </c>
      <c r="X105" s="117">
        <f t="shared" si="37"/>
        <v>11479.652376124859</v>
      </c>
      <c r="Y105" s="117">
        <f t="shared" si="37"/>
        <v>11643.270464919198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7417.2556665687016</v>
      </c>
      <c r="F106" s="122">
        <f t="shared" si="38"/>
        <v>10453.682908536108</v>
      </c>
      <c r="G106" s="122">
        <f t="shared" si="38"/>
        <v>8779.9982785755747</v>
      </c>
      <c r="H106" s="122">
        <f t="shared" si="38"/>
        <v>8115.7646019043941</v>
      </c>
      <c r="I106" s="122">
        <f t="shared" si="38"/>
        <v>6429.7510156475628</v>
      </c>
      <c r="J106" s="122">
        <f t="shared" si="38"/>
        <v>7014.1564995277231</v>
      </c>
      <c r="K106" s="122">
        <f t="shared" si="38"/>
        <v>7059.2903552178768</v>
      </c>
      <c r="L106" s="122">
        <f t="shared" si="38"/>
        <v>8815.8179746359801</v>
      </c>
      <c r="M106" s="122">
        <f t="shared" si="38"/>
        <v>7821.2731701285838</v>
      </c>
      <c r="N106" s="122">
        <f t="shared" si="38"/>
        <v>8983.6219454158709</v>
      </c>
      <c r="O106" s="122">
        <f t="shared" si="38"/>
        <v>8789.3408029739858</v>
      </c>
      <c r="P106" s="122">
        <f t="shared" si="38"/>
        <v>7375.1403651675191</v>
      </c>
      <c r="Q106" s="122">
        <f t="shared" si="38"/>
        <v>7680.9660786773102</v>
      </c>
      <c r="R106" s="122">
        <f t="shared" ref="R106:V106" si="39">SUM(R107:R108)</f>
        <v>9514.5282364346876</v>
      </c>
      <c r="S106" s="122">
        <f t="shared" si="39"/>
        <v>8957.4655243231973</v>
      </c>
      <c r="T106" s="122">
        <f t="shared" si="39"/>
        <v>7347.8113801555101</v>
      </c>
      <c r="U106" s="122">
        <f t="shared" si="39"/>
        <v>8034.7120380529823</v>
      </c>
      <c r="V106" s="122">
        <f t="shared" si="39"/>
        <v>7284.5712154105713</v>
      </c>
      <c r="W106" s="122">
        <f t="shared" ref="W106:Y106" si="40">SUM(W107:W108)</f>
        <v>10287.517773477852</v>
      </c>
      <c r="X106" s="122">
        <f t="shared" si="40"/>
        <v>8690.5338687915519</v>
      </c>
      <c r="Y106" s="122">
        <f t="shared" si="40"/>
        <v>9066.5619256316986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7383.3632458697539</v>
      </c>
      <c r="F107" s="98">
        <v>10406.33399946568</v>
      </c>
      <c r="G107" s="98">
        <v>8740.7089713349378</v>
      </c>
      <c r="H107" s="98">
        <v>8080.2688123585458</v>
      </c>
      <c r="I107" s="98">
        <v>6402.1035154505562</v>
      </c>
      <c r="J107" s="98">
        <v>6984.2835766803255</v>
      </c>
      <c r="K107" s="98">
        <v>7029.6136202934258</v>
      </c>
      <c r="L107" s="98">
        <v>8779.3156778336706</v>
      </c>
      <c r="M107" s="98">
        <v>7789.4671886986043</v>
      </c>
      <c r="N107" s="98">
        <v>8947.4066594930919</v>
      </c>
      <c r="O107" s="98">
        <v>8754.1465586493086</v>
      </c>
      <c r="P107" s="98">
        <v>7345.7055218823743</v>
      </c>
      <c r="Q107" s="98">
        <v>7650.3434241256909</v>
      </c>
      <c r="R107" s="98">
        <v>9477.0561099532715</v>
      </c>
      <c r="S107" s="98">
        <v>8922.5081877981556</v>
      </c>
      <c r="T107" s="98">
        <v>7319.2373468065507</v>
      </c>
      <c r="U107" s="98">
        <v>8003.9209447467883</v>
      </c>
      <c r="V107" s="98">
        <v>7256.7035206327073</v>
      </c>
      <c r="W107" s="98">
        <v>10248.527196507101</v>
      </c>
      <c r="X107" s="98">
        <v>8657.2504438168107</v>
      </c>
      <c r="Y107" s="98">
        <v>9031.9451911479755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33.892420698947937</v>
      </c>
      <c r="F108" s="98">
        <v>47.348909070428</v>
      </c>
      <c r="G108" s="98">
        <v>39.289307240635964</v>
      </c>
      <c r="H108" s="98">
        <v>35.495789545848488</v>
      </c>
      <c r="I108" s="98">
        <v>27.647500197006739</v>
      </c>
      <c r="J108" s="98">
        <v>29.872922847397884</v>
      </c>
      <c r="K108" s="98">
        <v>29.67673492445104</v>
      </c>
      <c r="L108" s="98">
        <v>36.502296802310369</v>
      </c>
      <c r="M108" s="98">
        <v>31.805981429979678</v>
      </c>
      <c r="N108" s="98">
        <v>36.215285922779145</v>
      </c>
      <c r="O108" s="98">
        <v>35.19424432467742</v>
      </c>
      <c r="P108" s="98">
        <v>29.434843285144733</v>
      </c>
      <c r="Q108" s="98">
        <v>30.622654551619593</v>
      </c>
      <c r="R108" s="98">
        <v>37.47212648141582</v>
      </c>
      <c r="S108" s="98">
        <v>34.957336525042152</v>
      </c>
      <c r="T108" s="98">
        <v>28.574033348959194</v>
      </c>
      <c r="U108" s="98">
        <v>30.791093306193861</v>
      </c>
      <c r="V108" s="98">
        <v>27.867694777864333</v>
      </c>
      <c r="W108" s="98">
        <v>38.990576970751434</v>
      </c>
      <c r="X108" s="98">
        <v>33.283424974740413</v>
      </c>
      <c r="Y108" s="98">
        <v>34.616734483723071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21.741505791370852</v>
      </c>
      <c r="F109" s="122">
        <f t="shared" si="41"/>
        <v>36.086166767808152</v>
      </c>
      <c r="G109" s="122">
        <f t="shared" si="41"/>
        <v>66.131910819831219</v>
      </c>
      <c r="H109" s="122">
        <f t="shared" si="41"/>
        <v>126.80223378738297</v>
      </c>
      <c r="I109" s="122">
        <f t="shared" si="41"/>
        <v>94.51568255447404</v>
      </c>
      <c r="J109" s="122">
        <f t="shared" si="41"/>
        <v>87.574772908848985</v>
      </c>
      <c r="K109" s="122">
        <f t="shared" si="41"/>
        <v>76.711534211405279</v>
      </c>
      <c r="L109" s="122">
        <f t="shared" si="41"/>
        <v>85.494869466988661</v>
      </c>
      <c r="M109" s="122">
        <f t="shared" si="41"/>
        <v>97.647029936584119</v>
      </c>
      <c r="N109" s="122">
        <f t="shared" si="41"/>
        <v>108.06563347127425</v>
      </c>
      <c r="O109" s="122">
        <f t="shared" si="41"/>
        <v>121.41431849754144</v>
      </c>
      <c r="P109" s="122">
        <f t="shared" si="41"/>
        <v>116.24001441858316</v>
      </c>
      <c r="Q109" s="122">
        <f t="shared" si="41"/>
        <v>113.48250036250029</v>
      </c>
      <c r="R109" s="122">
        <f t="shared" si="41"/>
        <v>125.54263251409724</v>
      </c>
      <c r="S109" s="122">
        <f t="shared" si="41"/>
        <v>138.57231339641166</v>
      </c>
      <c r="T109" s="122">
        <f t="shared" si="41"/>
        <v>124.93526561857074</v>
      </c>
      <c r="U109" s="122">
        <f t="shared" si="41"/>
        <v>116.66389862434387</v>
      </c>
      <c r="V109" s="122">
        <f t="shared" si="41"/>
        <v>105.06667020036508</v>
      </c>
      <c r="W109" s="122">
        <f t="shared" si="41"/>
        <v>103.7999471432382</v>
      </c>
      <c r="X109" s="122">
        <f t="shared" si="41"/>
        <v>96.855870097339903</v>
      </c>
      <c r="Y109" s="122">
        <f t="shared" si="41"/>
        <v>98.387641371671705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21.741505791370852</v>
      </c>
      <c r="F110" s="98">
        <f>IF(RES_hhdet_tes!F110=0,0,RES_hhdet_tes!F110*1000*11630/RES_hhdet_num!F105)</f>
        <v>36.086166767808152</v>
      </c>
      <c r="G110" s="98">
        <f>IF(RES_hhdet_tes!G110=0,0,RES_hhdet_tes!G110*1000*11630/RES_hhdet_num!G105)</f>
        <v>66.131910819831219</v>
      </c>
      <c r="H110" s="98">
        <f>IF(RES_hhdet_tes!H110=0,0,RES_hhdet_tes!H110*1000*11630/RES_hhdet_num!H105)</f>
        <v>126.80223378738297</v>
      </c>
      <c r="I110" s="98">
        <f>IF(RES_hhdet_tes!I110=0,0,RES_hhdet_tes!I110*1000*11630/RES_hhdet_num!I105)</f>
        <v>94.51568255447404</v>
      </c>
      <c r="J110" s="98">
        <f>IF(RES_hhdet_tes!J110=0,0,RES_hhdet_tes!J110*1000*11630/RES_hhdet_num!J105)</f>
        <v>87.574772908848985</v>
      </c>
      <c r="K110" s="98">
        <f>IF(RES_hhdet_tes!K110=0,0,RES_hhdet_tes!K110*1000*11630/RES_hhdet_num!K105)</f>
        <v>76.711534211405279</v>
      </c>
      <c r="L110" s="98">
        <f>IF(RES_hhdet_tes!L110=0,0,RES_hhdet_tes!L110*1000*11630/RES_hhdet_num!L105)</f>
        <v>85.494869466988661</v>
      </c>
      <c r="M110" s="98">
        <f>IF(RES_hhdet_tes!M110=0,0,RES_hhdet_tes!M110*1000*11630/RES_hhdet_num!M105)</f>
        <v>97.647029936584119</v>
      </c>
      <c r="N110" s="98">
        <f>IF(RES_hhdet_tes!N110=0,0,RES_hhdet_tes!N110*1000*11630/RES_hhdet_num!N105)</f>
        <v>108.06563347127425</v>
      </c>
      <c r="O110" s="98">
        <f>IF(RES_hhdet_tes!O110=0,0,RES_hhdet_tes!O110*1000*11630/RES_hhdet_num!O105)</f>
        <v>121.41431849754144</v>
      </c>
      <c r="P110" s="98">
        <f>IF(RES_hhdet_tes!P110=0,0,RES_hhdet_tes!P110*1000*11630/RES_hhdet_num!P105)</f>
        <v>116.24001441858316</v>
      </c>
      <c r="Q110" s="98">
        <f>IF(RES_hhdet_tes!Q110=0,0,RES_hhdet_tes!Q110*1000*11630/RES_hhdet_num!Q105)</f>
        <v>113.48250036250029</v>
      </c>
      <c r="R110" s="98">
        <f>IF(RES_hhdet_tes!R110=0,0,RES_hhdet_tes!R110*1000*11630/RES_hhdet_num!R105)</f>
        <v>125.54263251409724</v>
      </c>
      <c r="S110" s="98">
        <f>IF(RES_hhdet_tes!S110=0,0,RES_hhdet_tes!S110*1000*11630/RES_hhdet_num!S105)</f>
        <v>138.57231339641166</v>
      </c>
      <c r="T110" s="98">
        <f>IF(RES_hhdet_tes!T110=0,0,RES_hhdet_tes!T110*1000*11630/RES_hhdet_num!T105)</f>
        <v>124.93526561857074</v>
      </c>
      <c r="U110" s="98">
        <f>IF(RES_hhdet_tes!U110=0,0,RES_hhdet_tes!U110*1000*11630/RES_hhdet_num!U105)</f>
        <v>116.66389862434387</v>
      </c>
      <c r="V110" s="98">
        <f>IF(RES_hhdet_tes!V110=0,0,RES_hhdet_tes!V110*1000*11630/RES_hhdet_num!V105)</f>
        <v>105.06667020036508</v>
      </c>
      <c r="W110" s="98">
        <f>IF(RES_hhdet_tes!W110=0,0,RES_hhdet_tes!W110*1000*11630/RES_hhdet_num!W105)</f>
        <v>103.7999471432382</v>
      </c>
      <c r="X110" s="98">
        <f>IF(RES_hhdet_tes!X110=0,0,RES_hhdet_tes!X110*1000*11630/RES_hhdet_num!X105)</f>
        <v>96.855870097339903</v>
      </c>
      <c r="Y110" s="98">
        <f>IF(RES_hhdet_tes!Y110=0,0,RES_hhdet_tes!Y110*1000*11630/RES_hhdet_num!Y105)</f>
        <v>98.387641371671705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1613.0127543416372</v>
      </c>
      <c r="F111" s="122">
        <v>1903.0822123919666</v>
      </c>
      <c r="G111" s="122">
        <v>1799.3864765934281</v>
      </c>
      <c r="H111" s="122">
        <v>1705.7005893675425</v>
      </c>
      <c r="I111" s="122">
        <v>1766.5970766124879</v>
      </c>
      <c r="J111" s="122">
        <v>1651.467721196761</v>
      </c>
      <c r="K111" s="122">
        <v>1703.9290998350782</v>
      </c>
      <c r="L111" s="122">
        <v>1811.304748625085</v>
      </c>
      <c r="M111" s="122">
        <v>1893.3200219292751</v>
      </c>
      <c r="N111" s="122">
        <v>1885.0785515089231</v>
      </c>
      <c r="O111" s="122">
        <v>1759.8329684449063</v>
      </c>
      <c r="P111" s="122">
        <v>1651.1475108076702</v>
      </c>
      <c r="Q111" s="122">
        <v>1670.5248163428566</v>
      </c>
      <c r="R111" s="122">
        <v>1872.7999156752078</v>
      </c>
      <c r="S111" s="122">
        <v>1870.9640865816643</v>
      </c>
      <c r="T111" s="122">
        <v>1763.508490383048</v>
      </c>
      <c r="U111" s="122">
        <v>1779.5076013440114</v>
      </c>
      <c r="V111" s="122">
        <v>1719.7651742779028</v>
      </c>
      <c r="W111" s="122">
        <v>2090.2471091790376</v>
      </c>
      <c r="X111" s="122">
        <v>2043.0093770622734</v>
      </c>
      <c r="Y111" s="122">
        <v>1899.6777048940564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1454.1372574283057</v>
      </c>
      <c r="F112" s="98">
        <v>2153.7248535393637</v>
      </c>
      <c r="G112" s="98">
        <v>1879.2708228876756</v>
      </c>
      <c r="H112" s="98">
        <v>1686.5771118665398</v>
      </c>
      <c r="I112" s="98">
        <v>1592.8452921748194</v>
      </c>
      <c r="J112" s="98">
        <v>1512.6569082209194</v>
      </c>
      <c r="K112" s="98">
        <v>1613.0045541024372</v>
      </c>
      <c r="L112" s="98">
        <v>1837.3318806868106</v>
      </c>
      <c r="M112" s="98">
        <v>1837.8510814520132</v>
      </c>
      <c r="N112" s="98">
        <v>1950.8838549618138</v>
      </c>
      <c r="O112" s="98">
        <v>1704.3128087203747</v>
      </c>
      <c r="P112" s="98">
        <v>1678.1379798515472</v>
      </c>
      <c r="Q112" s="98">
        <v>1652.9326201274077</v>
      </c>
      <c r="R112" s="98">
        <v>2102.3637449589633</v>
      </c>
      <c r="S112" s="98">
        <v>1914.1980074859546</v>
      </c>
      <c r="T112" s="98">
        <v>1546.7481078124388</v>
      </c>
      <c r="U112" s="98">
        <v>1678.6472691907975</v>
      </c>
      <c r="V112" s="98">
        <v>1573.606630771689</v>
      </c>
      <c r="W112" s="98">
        <v>2352.0262408006524</v>
      </c>
      <c r="X112" s="98">
        <v>1997.1392638298382</v>
      </c>
      <c r="Y112" s="98">
        <v>2067.9614544271712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1453.412426077876</v>
      </c>
      <c r="F113" s="98">
        <v>2153.5738631699701</v>
      </c>
      <c r="G113" s="98">
        <v>1879.714843399355</v>
      </c>
      <c r="H113" s="98">
        <v>1686.2384586881462</v>
      </c>
      <c r="I113" s="98">
        <v>1592.7556718194544</v>
      </c>
      <c r="J113" s="98">
        <v>1511.9802553523696</v>
      </c>
      <c r="K113" s="98">
        <v>1612.6681784208949</v>
      </c>
      <c r="L113" s="98">
        <v>1836.6104942232037</v>
      </c>
      <c r="M113" s="98">
        <v>1837.3133014176308</v>
      </c>
      <c r="N113" s="98">
        <v>1950.4846614051687</v>
      </c>
      <c r="O113" s="98">
        <v>1704.2688093007559</v>
      </c>
      <c r="P113" s="98">
        <v>1676.106002858558</v>
      </c>
      <c r="Q113" s="98">
        <v>1651.332670863836</v>
      </c>
      <c r="R113" s="98">
        <v>2099.9574830838869</v>
      </c>
      <c r="S113" s="98">
        <v>1912.2392744011258</v>
      </c>
      <c r="T113" s="98">
        <v>1545.9392061861597</v>
      </c>
      <c r="U113" s="98">
        <v>1678.736131568264</v>
      </c>
      <c r="V113" s="98">
        <v>1575.0250929308324</v>
      </c>
      <c r="W113" s="98">
        <v>2347.8703429131306</v>
      </c>
      <c r="X113" s="98">
        <v>1997.0005968507123</v>
      </c>
      <c r="Y113" s="98">
        <v>2066.1487090060332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617.98640056185832</v>
      </c>
      <c r="F114" s="101">
        <v>985.52698115882413</v>
      </c>
      <c r="G114" s="101">
        <v>843.40636005512556</v>
      </c>
      <c r="H114" s="101">
        <v>748.77073036162528</v>
      </c>
      <c r="I114" s="101">
        <v>784.33916198812813</v>
      </c>
      <c r="J114" s="101">
        <v>670.61333428995067</v>
      </c>
      <c r="K114" s="101">
        <v>725.31900514784547</v>
      </c>
      <c r="L114" s="101">
        <v>821.9106209475899</v>
      </c>
      <c r="M114" s="101">
        <v>853.828840415748</v>
      </c>
      <c r="N114" s="101">
        <v>914.27678330365268</v>
      </c>
      <c r="O114" s="101">
        <v>830.71518384883393</v>
      </c>
      <c r="P114" s="101">
        <v>729.43338525747208</v>
      </c>
      <c r="Q114" s="101">
        <v>710.79432191031594</v>
      </c>
      <c r="R114" s="101">
        <v>929.28385557865465</v>
      </c>
      <c r="S114" s="101">
        <v>897.16868218461218</v>
      </c>
      <c r="T114" s="101">
        <v>660.97592112413122</v>
      </c>
      <c r="U114" s="101">
        <v>722.80947961778747</v>
      </c>
      <c r="V114" s="101">
        <v>624.48000229463435</v>
      </c>
      <c r="W114" s="101">
        <v>1069.5391280559377</v>
      </c>
      <c r="X114" s="101">
        <v>853.38688272198374</v>
      </c>
      <c r="Y114" s="101">
        <v>787.73987790448825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835.42602551601783</v>
      </c>
      <c r="F115" s="104">
        <v>1168.046882011146</v>
      </c>
      <c r="G115" s="104">
        <v>1036.3084833442292</v>
      </c>
      <c r="H115" s="104">
        <v>937.46772832652096</v>
      </c>
      <c r="I115" s="104">
        <v>808.41650983132615</v>
      </c>
      <c r="J115" s="104">
        <v>841.3669210624189</v>
      </c>
      <c r="K115" s="104">
        <v>887.34917327304959</v>
      </c>
      <c r="L115" s="104">
        <v>1014.6998732756135</v>
      </c>
      <c r="M115" s="104">
        <v>983.48446100188232</v>
      </c>
      <c r="N115" s="104">
        <v>1036.2078781015157</v>
      </c>
      <c r="O115" s="104">
        <v>873.55362545192179</v>
      </c>
      <c r="P115" s="104">
        <v>946.6726176010859</v>
      </c>
      <c r="Q115" s="104">
        <v>940.53834895352031</v>
      </c>
      <c r="R115" s="104">
        <v>1170.6736275052317</v>
      </c>
      <c r="S115" s="104">
        <v>1015.0705922165135</v>
      </c>
      <c r="T115" s="104">
        <v>884.96328506202838</v>
      </c>
      <c r="U115" s="104">
        <v>955.9266519504763</v>
      </c>
      <c r="V115" s="104">
        <v>950.54509063619798</v>
      </c>
      <c r="W115" s="104">
        <v>1278.3312148571924</v>
      </c>
      <c r="X115" s="104">
        <v>1143.6137141287286</v>
      </c>
      <c r="Y115" s="104">
        <v>1278.4088311015446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1711.1620850339125</v>
      </c>
      <c r="F116" s="101">
        <v>1745.8998333372429</v>
      </c>
      <c r="G116" s="101">
        <v>1749.1505902299057</v>
      </c>
      <c r="H116" s="101">
        <v>1717.1592370842707</v>
      </c>
      <c r="I116" s="101">
        <v>1873.0653922438476</v>
      </c>
      <c r="J116" s="101">
        <v>1736.1364494488496</v>
      </c>
      <c r="K116" s="101">
        <v>1759.450633428436</v>
      </c>
      <c r="L116" s="101">
        <v>1795.2335942086374</v>
      </c>
      <c r="M116" s="101">
        <v>1928.9310157684752</v>
      </c>
      <c r="N116" s="101">
        <v>1839.3531402781223</v>
      </c>
      <c r="O116" s="101">
        <v>1801.4697072982194</v>
      </c>
      <c r="P116" s="101">
        <v>1632.3317083790071</v>
      </c>
      <c r="Q116" s="101">
        <v>1689.375002758846</v>
      </c>
      <c r="R116" s="101">
        <v>1705.3479025606416</v>
      </c>
      <c r="S116" s="101">
        <v>1842.3494509570326</v>
      </c>
      <c r="T116" s="101">
        <v>1938.1878159489527</v>
      </c>
      <c r="U116" s="101">
        <v>1861.8237072301361</v>
      </c>
      <c r="V116" s="101">
        <v>1827.3964969685082</v>
      </c>
      <c r="W116" s="101">
        <v>1923.9257243258537</v>
      </c>
      <c r="X116" s="101">
        <v>2073.0042073870118</v>
      </c>
      <c r="Y116" s="101">
        <v>1789.7165241838882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1713.0302717528639</v>
      </c>
      <c r="F117" s="104">
        <v>1747.6702607619211</v>
      </c>
      <c r="G117" s="104">
        <v>1750.6595659716779</v>
      </c>
      <c r="H117" s="104">
        <v>1717.9699613906794</v>
      </c>
      <c r="I117" s="104">
        <v>1872.9772309679101</v>
      </c>
      <c r="J117" s="104">
        <v>1735.7964037777647</v>
      </c>
      <c r="K117" s="104">
        <v>1758.5191128067413</v>
      </c>
      <c r="L117" s="104">
        <v>1795.4317994217854</v>
      </c>
      <c r="M117" s="104">
        <v>1928.9384194017712</v>
      </c>
      <c r="N117" s="104">
        <v>1839.5949947338681</v>
      </c>
      <c r="O117" s="104">
        <v>1801.8973775748477</v>
      </c>
      <c r="P117" s="104">
        <v>1628.9035335250385</v>
      </c>
      <c r="Q117" s="104">
        <v>1682.6902928590598</v>
      </c>
      <c r="R117" s="104">
        <v>1699.1125850795681</v>
      </c>
      <c r="S117" s="104">
        <v>1835.7151621769337</v>
      </c>
      <c r="T117" s="104">
        <v>1933.4429143309187</v>
      </c>
      <c r="U117" s="104">
        <v>1858.0043867044044</v>
      </c>
      <c r="V117" s="104">
        <v>1826.0316873560685</v>
      </c>
      <c r="W117" s="104">
        <v>1917.2131610028134</v>
      </c>
      <c r="X117" s="104">
        <v>2072.3641660921576</v>
      </c>
      <c r="Y117" s="104">
        <v>1791.4815473111751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731.03395046050366</v>
      </c>
      <c r="F118" s="98">
        <v>796.58493538075027</v>
      </c>
      <c r="G118" s="98">
        <v>784.37640585246515</v>
      </c>
      <c r="H118" s="98">
        <v>761.8270930956877</v>
      </c>
      <c r="I118" s="98">
        <v>926.86431847964684</v>
      </c>
      <c r="J118" s="98">
        <v>771.57617505595772</v>
      </c>
      <c r="K118" s="98">
        <v>792.93835406384619</v>
      </c>
      <c r="L118" s="98">
        <v>802.86884575506679</v>
      </c>
      <c r="M118" s="98">
        <v>901.62088825354806</v>
      </c>
      <c r="N118" s="98">
        <v>862.19425485762645</v>
      </c>
      <c r="O118" s="98">
        <v>882.5669537091004</v>
      </c>
      <c r="P118" s="98">
        <v>702.03642833347692</v>
      </c>
      <c r="Q118" s="98">
        <v>723.6181147230792</v>
      </c>
      <c r="R118" s="98">
        <v>742.35643455875402</v>
      </c>
      <c r="S118" s="98">
        <v>855.86902887407825</v>
      </c>
      <c r="T118" s="98">
        <v>825.17502372763886</v>
      </c>
      <c r="U118" s="98">
        <v>799.44479518364346</v>
      </c>
      <c r="V118" s="98">
        <v>718.16873697901121</v>
      </c>
      <c r="W118" s="98">
        <v>852.40298346938584</v>
      </c>
      <c r="X118" s="98">
        <v>869.00412405182044</v>
      </c>
      <c r="Y118" s="98">
        <v>666.53785279193664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981.99632129236022</v>
      </c>
      <c r="F119" s="98">
        <v>951.08532538117083</v>
      </c>
      <c r="G119" s="98">
        <v>966.28316011921254</v>
      </c>
      <c r="H119" s="98">
        <v>956.14286829499179</v>
      </c>
      <c r="I119" s="98">
        <v>946.11291248826353</v>
      </c>
      <c r="J119" s="98">
        <v>964.22022872180696</v>
      </c>
      <c r="K119" s="98">
        <v>965.58075874289477</v>
      </c>
      <c r="L119" s="98">
        <v>992.56295366671861</v>
      </c>
      <c r="M119" s="98">
        <v>1027.3175311482235</v>
      </c>
      <c r="N119" s="98">
        <v>977.40073987624191</v>
      </c>
      <c r="O119" s="98">
        <v>919.33042386574721</v>
      </c>
      <c r="P119" s="98">
        <v>926.86710519156202</v>
      </c>
      <c r="Q119" s="98">
        <v>959.07217813598061</v>
      </c>
      <c r="R119" s="98">
        <v>956.756150520814</v>
      </c>
      <c r="S119" s="98">
        <v>979.84613330285572</v>
      </c>
      <c r="T119" s="98">
        <v>1108.26789060328</v>
      </c>
      <c r="U119" s="98">
        <v>1058.5595915207607</v>
      </c>
      <c r="V119" s="98">
        <v>1107.8629503770571</v>
      </c>
      <c r="W119" s="98">
        <v>1064.8101775334278</v>
      </c>
      <c r="X119" s="98">
        <v>1203.3600420403372</v>
      </c>
      <c r="Y119" s="98">
        <v>1124.9436945192388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674.82331739808797</v>
      </c>
      <c r="F120" s="122">
        <v>696.02916670835498</v>
      </c>
      <c r="G120" s="122">
        <v>711.54639806543923</v>
      </c>
      <c r="H120" s="122">
        <v>698.05146019100687</v>
      </c>
      <c r="I120" s="122">
        <v>660.03647622795177</v>
      </c>
      <c r="J120" s="122">
        <v>630.15935106792119</v>
      </c>
      <c r="K120" s="122">
        <v>627.59430002258102</v>
      </c>
      <c r="L120" s="122">
        <v>643.64727102072766</v>
      </c>
      <c r="M120" s="122">
        <v>591.16217099531218</v>
      </c>
      <c r="N120" s="122">
        <v>599.53708871425408</v>
      </c>
      <c r="O120" s="122">
        <v>597.29409041894542</v>
      </c>
      <c r="P120" s="122">
        <v>571.27554720717637</v>
      </c>
      <c r="Q120" s="122">
        <v>548.2582791247977</v>
      </c>
      <c r="R120" s="122">
        <v>529.68299898844066</v>
      </c>
      <c r="S120" s="122">
        <v>569.4397621747604</v>
      </c>
      <c r="T120" s="122">
        <v>544.30363711472035</v>
      </c>
      <c r="U120" s="122">
        <v>546.44326931971784</v>
      </c>
      <c r="V120" s="122">
        <v>537.24528234294598</v>
      </c>
      <c r="W120" s="122">
        <v>566.2146838262446</v>
      </c>
      <c r="X120" s="122">
        <v>649.2532601736948</v>
      </c>
      <c r="Y120" s="122">
        <v>578.64319302177194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674.82331739808797</v>
      </c>
      <c r="F122" s="33">
        <v>696.02916670835498</v>
      </c>
      <c r="G122" s="33">
        <v>711.54639806543923</v>
      </c>
      <c r="H122" s="33">
        <v>698.05146019100687</v>
      </c>
      <c r="I122" s="33">
        <v>660.03647622795177</v>
      </c>
      <c r="J122" s="33">
        <v>630.15935106792119</v>
      </c>
      <c r="K122" s="33">
        <v>627.59430002258102</v>
      </c>
      <c r="L122" s="33">
        <v>643.64727102072766</v>
      </c>
      <c r="M122" s="33">
        <v>591.16217099531218</v>
      </c>
      <c r="N122" s="33">
        <v>599.53708871425408</v>
      </c>
      <c r="O122" s="33">
        <v>597.29409041894542</v>
      </c>
      <c r="P122" s="33">
        <v>571.27554720717637</v>
      </c>
      <c r="Q122" s="33">
        <v>548.2582791247977</v>
      </c>
      <c r="R122" s="33">
        <v>529.68299898844066</v>
      </c>
      <c r="S122" s="33">
        <v>569.4397621747604</v>
      </c>
      <c r="T122" s="33">
        <v>544.30363711472035</v>
      </c>
      <c r="U122" s="33">
        <v>546.44326931971784</v>
      </c>
      <c r="V122" s="33">
        <v>537.24528234294598</v>
      </c>
      <c r="W122" s="33">
        <v>566.2146838262446</v>
      </c>
      <c r="X122" s="33">
        <v>649.2532601736948</v>
      </c>
      <c r="Y122" s="33">
        <v>578.64319302177194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11147.626875476792</v>
      </c>
      <c r="C124" s="117">
        <f t="shared" si="42"/>
        <v>11514.110169255358</v>
      </c>
      <c r="D124" s="117">
        <f t="shared" si="42"/>
        <v>11689.839017017346</v>
      </c>
      <c r="E124" s="117">
        <f t="shared" si="42"/>
        <v>10533.707737040877</v>
      </c>
      <c r="F124" s="117">
        <f t="shared" si="42"/>
        <v>11266.68530144752</v>
      </c>
      <c r="G124" s="117">
        <f t="shared" si="42"/>
        <v>11168.252833412073</v>
      </c>
      <c r="H124" s="117">
        <f t="shared" si="42"/>
        <v>10528.822685321084</v>
      </c>
      <c r="I124" s="117">
        <f t="shared" si="42"/>
        <v>9947.5423642172482</v>
      </c>
      <c r="J124" s="117">
        <f t="shared" si="42"/>
        <v>10370.777844915439</v>
      </c>
      <c r="K124" s="117">
        <f t="shared" si="42"/>
        <v>10210.833025078364</v>
      </c>
      <c r="L124" s="117">
        <f t="shared" si="42"/>
        <v>11343.226063908787</v>
      </c>
      <c r="M124" s="117">
        <f t="shared" si="42"/>
        <v>10441.92341813958</v>
      </c>
      <c r="N124" s="117">
        <f t="shared" si="42"/>
        <v>9382.7269748515446</v>
      </c>
      <c r="O124" s="117">
        <f t="shared" si="42"/>
        <v>11907.28124170648</v>
      </c>
      <c r="P124" s="117">
        <f t="shared" si="42"/>
        <v>9818.7140944235161</v>
      </c>
      <c r="Q124" s="117">
        <f t="shared" si="42"/>
        <v>10300.150603045427</v>
      </c>
      <c r="R124" s="117">
        <f t="shared" ref="R124:V124" si="43">R125+R128+R130+R139</f>
        <v>10964.204011756874</v>
      </c>
      <c r="S124" s="117">
        <f t="shared" si="43"/>
        <v>11287.692069245459</v>
      </c>
      <c r="T124" s="117">
        <f t="shared" si="43"/>
        <v>10194.279131026031</v>
      </c>
      <c r="U124" s="117">
        <f t="shared" si="43"/>
        <v>11229.201354486366</v>
      </c>
      <c r="V124" s="117">
        <f t="shared" si="43"/>
        <v>11392.507717210621</v>
      </c>
      <c r="W124" s="117">
        <f t="shared" ref="W124:Y124" si="44">W125+W128+W130+W139</f>
        <v>11787.389507083799</v>
      </c>
      <c r="X124" s="117">
        <f t="shared" si="44"/>
        <v>11348.393671794698</v>
      </c>
      <c r="Y124" s="117">
        <f t="shared" si="44"/>
        <v>11080.442282612623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8904.9971889817607</v>
      </c>
      <c r="C125" s="122">
        <f t="shared" si="45"/>
        <v>9241.0171793170866</v>
      </c>
      <c r="D125" s="122">
        <f t="shared" si="45"/>
        <v>9291.225066999039</v>
      </c>
      <c r="E125" s="122">
        <f t="shared" si="45"/>
        <v>8151.9951633004875</v>
      </c>
      <c r="F125" s="122">
        <f t="shared" si="45"/>
        <v>8760.3888043564184</v>
      </c>
      <c r="G125" s="122">
        <f t="shared" si="45"/>
        <v>8618.743329099223</v>
      </c>
      <c r="H125" s="122">
        <f t="shared" si="45"/>
        <v>8070.6158917708635</v>
      </c>
      <c r="I125" s="122">
        <f t="shared" si="45"/>
        <v>7385.9369185802534</v>
      </c>
      <c r="J125" s="122">
        <f t="shared" si="45"/>
        <v>7955.6149323354648</v>
      </c>
      <c r="K125" s="122">
        <f t="shared" si="45"/>
        <v>7754.7572885251238</v>
      </c>
      <c r="L125" s="122">
        <f t="shared" si="45"/>
        <v>8797.3918603955753</v>
      </c>
      <c r="M125" s="122">
        <f t="shared" si="45"/>
        <v>7828.4803375631864</v>
      </c>
      <c r="N125" s="122">
        <f t="shared" si="45"/>
        <v>6915.5612520045261</v>
      </c>
      <c r="O125" s="122">
        <f t="shared" si="45"/>
        <v>9481.4302231925067</v>
      </c>
      <c r="P125" s="122">
        <f t="shared" si="45"/>
        <v>7496.8361585017165</v>
      </c>
      <c r="Q125" s="122">
        <f t="shared" si="45"/>
        <v>7968.4166115147327</v>
      </c>
      <c r="R125" s="122">
        <f t="shared" ref="R125:V125" si="46">SUM(R126:R127)</f>
        <v>8595.5433381983312</v>
      </c>
      <c r="S125" s="122">
        <f t="shared" si="46"/>
        <v>8720.3550751595976</v>
      </c>
      <c r="T125" s="122">
        <f t="shared" si="46"/>
        <v>7666.4193393898859</v>
      </c>
      <c r="U125" s="122">
        <f t="shared" si="46"/>
        <v>8679.5562897502896</v>
      </c>
      <c r="V125" s="122">
        <f t="shared" si="46"/>
        <v>8883.1975520387914</v>
      </c>
      <c r="W125" s="122">
        <f t="shared" ref="W125:Y125" si="47">SUM(W126:W127)</f>
        <v>9042.8331999175152</v>
      </c>
      <c r="X125" s="122">
        <f t="shared" si="47"/>
        <v>8633.1277783309633</v>
      </c>
      <c r="Y125" s="122">
        <f t="shared" si="47"/>
        <v>8561.6661212032759</v>
      </c>
      <c r="DA125" s="130" t="s">
        <v>2528</v>
      </c>
    </row>
    <row r="126" spans="1:105" ht="12" customHeight="1" x14ac:dyDescent="0.25">
      <c r="A126" s="97" t="s">
        <v>198</v>
      </c>
      <c r="B126" s="98">
        <v>8862.0309427812899</v>
      </c>
      <c r="C126" s="98">
        <v>9196.9956645708335</v>
      </c>
      <c r="D126" s="98">
        <v>9247.7039499188813</v>
      </c>
      <c r="E126" s="98">
        <v>8114.7454226914806</v>
      </c>
      <c r="F126" s="98">
        <v>8720.7095012296359</v>
      </c>
      <c r="G126" s="98">
        <v>8580.1756159925535</v>
      </c>
      <c r="H126" s="98">
        <v>8035.3175684148046</v>
      </c>
      <c r="I126" s="98">
        <v>7354.1778828237248</v>
      </c>
      <c r="J126" s="98">
        <v>7921.7323876427045</v>
      </c>
      <c r="K126" s="98">
        <v>7722.1568620127182</v>
      </c>
      <c r="L126" s="98">
        <v>8760.965857760506</v>
      </c>
      <c r="M126" s="98">
        <v>7796.6450474735293</v>
      </c>
      <c r="N126" s="98">
        <v>6887.682849553983</v>
      </c>
      <c r="O126" s="98">
        <v>9443.4647170979533</v>
      </c>
      <c r="P126" s="98">
        <v>7466.9156164463939</v>
      </c>
      <c r="Q126" s="98">
        <v>7936.647942480352</v>
      </c>
      <c r="R126" s="98">
        <v>8561.6905523174664</v>
      </c>
      <c r="S126" s="98">
        <v>8686.3230840620654</v>
      </c>
      <c r="T126" s="98">
        <v>7636.6063092864651</v>
      </c>
      <c r="U126" s="98">
        <v>8646.2939865951375</v>
      </c>
      <c r="V126" s="98">
        <v>8849.2141876496862</v>
      </c>
      <c r="W126" s="98">
        <v>9008.5600845092431</v>
      </c>
      <c r="X126" s="98">
        <v>8600.0642099650104</v>
      </c>
      <c r="Y126" s="98">
        <v>8528.9771123720329</v>
      </c>
      <c r="DA126" s="63" t="s">
        <v>2529</v>
      </c>
    </row>
    <row r="127" spans="1:105" ht="12" customHeight="1" x14ac:dyDescent="0.25">
      <c r="A127" s="97" t="s">
        <v>53</v>
      </c>
      <c r="B127" s="98">
        <v>42.966246200470358</v>
      </c>
      <c r="C127" s="98">
        <v>44.021514746252976</v>
      </c>
      <c r="D127" s="98">
        <v>43.521117080156799</v>
      </c>
      <c r="E127" s="98">
        <v>37.249740609006658</v>
      </c>
      <c r="F127" s="98">
        <v>39.679303126782301</v>
      </c>
      <c r="G127" s="98">
        <v>38.567713106670197</v>
      </c>
      <c r="H127" s="98">
        <v>35.298323356058972</v>
      </c>
      <c r="I127" s="98">
        <v>31.759035756528554</v>
      </c>
      <c r="J127" s="98">
        <v>33.882544692760412</v>
      </c>
      <c r="K127" s="98">
        <v>32.600426512405726</v>
      </c>
      <c r="L127" s="98">
        <v>36.426002635070112</v>
      </c>
      <c r="M127" s="98">
        <v>31.835290089657143</v>
      </c>
      <c r="N127" s="98">
        <v>27.878402450543312</v>
      </c>
      <c r="O127" s="98">
        <v>37.96550609455366</v>
      </c>
      <c r="P127" s="98">
        <v>29.920542055322915</v>
      </c>
      <c r="Q127" s="98">
        <v>31.768669034380526</v>
      </c>
      <c r="R127" s="98">
        <v>33.85278588086409</v>
      </c>
      <c r="S127" s="98">
        <v>34.031991097531581</v>
      </c>
      <c r="T127" s="98">
        <v>29.813030103420541</v>
      </c>
      <c r="U127" s="98">
        <v>33.262303155151415</v>
      </c>
      <c r="V127" s="98">
        <v>33.983364389105787</v>
      </c>
      <c r="W127" s="98">
        <v>34.27311540827148</v>
      </c>
      <c r="X127" s="98">
        <v>33.063568365953749</v>
      </c>
      <c r="Y127" s="98">
        <v>32.689008831242454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27.250062482391215</v>
      </c>
      <c r="C128" s="122">
        <f t="shared" si="48"/>
        <v>28.492998083064823</v>
      </c>
      <c r="D128" s="122">
        <f t="shared" si="48"/>
        <v>30.114158659665595</v>
      </c>
      <c r="E128" s="122">
        <f t="shared" si="48"/>
        <v>58.355877742314803</v>
      </c>
      <c r="F128" s="122">
        <f t="shared" si="48"/>
        <v>32.127339284900565</v>
      </c>
      <c r="G128" s="122">
        <f t="shared" si="48"/>
        <v>36.721754828460341</v>
      </c>
      <c r="H128" s="122">
        <f t="shared" si="48"/>
        <v>63.903439386779823</v>
      </c>
      <c r="I128" s="122">
        <f t="shared" si="48"/>
        <v>51.801948059560871</v>
      </c>
      <c r="J128" s="122">
        <f t="shared" si="48"/>
        <v>59.325051899039444</v>
      </c>
      <c r="K128" s="122">
        <f t="shared" si="48"/>
        <v>62.155180387007292</v>
      </c>
      <c r="L128" s="122">
        <f t="shared" si="48"/>
        <v>75.469282282180288</v>
      </c>
      <c r="M128" s="122">
        <f t="shared" si="48"/>
        <v>84.069243622912595</v>
      </c>
      <c r="N128" s="122">
        <f t="shared" si="48"/>
        <v>86.746757929718044</v>
      </c>
      <c r="O128" s="122">
        <f t="shared" si="48"/>
        <v>90.840864271119969</v>
      </c>
      <c r="P128" s="122">
        <f t="shared" si="48"/>
        <v>90.927260133895388</v>
      </c>
      <c r="Q128" s="122">
        <f t="shared" si="48"/>
        <v>91.00869663892577</v>
      </c>
      <c r="R128" s="122">
        <f t="shared" si="48"/>
        <v>104.75674268836653</v>
      </c>
      <c r="S128" s="122">
        <f t="shared" si="48"/>
        <v>120.78862984440464</v>
      </c>
      <c r="T128" s="122">
        <f t="shared" si="48"/>
        <v>123.06409239662692</v>
      </c>
      <c r="U128" s="122">
        <f t="shared" si="48"/>
        <v>124.75839964201641</v>
      </c>
      <c r="V128" s="122">
        <f t="shared" si="48"/>
        <v>120.24691016838622</v>
      </c>
      <c r="W128" s="122">
        <f t="shared" si="48"/>
        <v>122.82840342872886</v>
      </c>
      <c r="X128" s="122">
        <f t="shared" si="48"/>
        <v>110.60906128160153</v>
      </c>
      <c r="Y128" s="122">
        <f t="shared" si="48"/>
        <v>93.721228286825593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27.250062482391215</v>
      </c>
      <c r="C129" s="98">
        <f>IF(RES_hhdet_tes!C129=0,0,RES_hhdet_tes!C129*1000*11630/RES_hhdet_num!C124)</f>
        <v>28.492998083064823</v>
      </c>
      <c r="D129" s="98">
        <f>IF(RES_hhdet_tes!D129=0,0,RES_hhdet_tes!D129*1000*11630/RES_hhdet_num!D124)</f>
        <v>30.114158659665595</v>
      </c>
      <c r="E129" s="98">
        <f>IF(RES_hhdet_tes!E129=0,0,RES_hhdet_tes!E129*1000*11630/RES_hhdet_num!E124)</f>
        <v>58.355877742314803</v>
      </c>
      <c r="F129" s="98">
        <f>IF(RES_hhdet_tes!F129=0,0,RES_hhdet_tes!F129*1000*11630/RES_hhdet_num!F124)</f>
        <v>32.127339284900565</v>
      </c>
      <c r="G129" s="98">
        <f>IF(RES_hhdet_tes!G129=0,0,RES_hhdet_tes!G129*1000*11630/RES_hhdet_num!G124)</f>
        <v>36.721754828460341</v>
      </c>
      <c r="H129" s="98">
        <f>IF(RES_hhdet_tes!H129=0,0,RES_hhdet_tes!H129*1000*11630/RES_hhdet_num!H124)</f>
        <v>63.903439386779823</v>
      </c>
      <c r="I129" s="98">
        <f>IF(RES_hhdet_tes!I129=0,0,RES_hhdet_tes!I129*1000*11630/RES_hhdet_num!I124)</f>
        <v>51.801948059560871</v>
      </c>
      <c r="J129" s="98">
        <f>IF(RES_hhdet_tes!J129=0,0,RES_hhdet_tes!J129*1000*11630/RES_hhdet_num!J124)</f>
        <v>59.325051899039444</v>
      </c>
      <c r="K129" s="98">
        <f>IF(RES_hhdet_tes!K129=0,0,RES_hhdet_tes!K129*1000*11630/RES_hhdet_num!K124)</f>
        <v>62.155180387007292</v>
      </c>
      <c r="L129" s="98">
        <f>IF(RES_hhdet_tes!L129=0,0,RES_hhdet_tes!L129*1000*11630/RES_hhdet_num!L124)</f>
        <v>75.469282282180288</v>
      </c>
      <c r="M129" s="98">
        <f>IF(RES_hhdet_tes!M129=0,0,RES_hhdet_tes!M129*1000*11630/RES_hhdet_num!M124)</f>
        <v>84.069243622912595</v>
      </c>
      <c r="N129" s="98">
        <f>IF(RES_hhdet_tes!N129=0,0,RES_hhdet_tes!N129*1000*11630/RES_hhdet_num!N124)</f>
        <v>86.746757929718044</v>
      </c>
      <c r="O129" s="98">
        <f>IF(RES_hhdet_tes!O129=0,0,RES_hhdet_tes!O129*1000*11630/RES_hhdet_num!O124)</f>
        <v>90.840864271119969</v>
      </c>
      <c r="P129" s="98">
        <f>IF(RES_hhdet_tes!P129=0,0,RES_hhdet_tes!P129*1000*11630/RES_hhdet_num!P124)</f>
        <v>90.927260133895388</v>
      </c>
      <c r="Q129" s="98">
        <f>IF(RES_hhdet_tes!Q129=0,0,RES_hhdet_tes!Q129*1000*11630/RES_hhdet_num!Q124)</f>
        <v>91.00869663892577</v>
      </c>
      <c r="R129" s="98">
        <f>IF(RES_hhdet_tes!R129=0,0,RES_hhdet_tes!R129*1000*11630/RES_hhdet_num!R124)</f>
        <v>104.75674268836653</v>
      </c>
      <c r="S129" s="98">
        <f>IF(RES_hhdet_tes!S129=0,0,RES_hhdet_tes!S129*1000*11630/RES_hhdet_num!S124)</f>
        <v>120.78862984440464</v>
      </c>
      <c r="T129" s="98">
        <f>IF(RES_hhdet_tes!T129=0,0,RES_hhdet_tes!T129*1000*11630/RES_hhdet_num!T124)</f>
        <v>123.06409239662692</v>
      </c>
      <c r="U129" s="98">
        <f>IF(RES_hhdet_tes!U129=0,0,RES_hhdet_tes!U129*1000*11630/RES_hhdet_num!U124)</f>
        <v>124.75839964201641</v>
      </c>
      <c r="V129" s="98">
        <f>IF(RES_hhdet_tes!V129=0,0,RES_hhdet_tes!V129*1000*11630/RES_hhdet_num!V124)</f>
        <v>120.24691016838622</v>
      </c>
      <c r="W129" s="98">
        <f>IF(RES_hhdet_tes!W129=0,0,RES_hhdet_tes!W129*1000*11630/RES_hhdet_num!W124)</f>
        <v>122.82840342872886</v>
      </c>
      <c r="X129" s="98">
        <f>IF(RES_hhdet_tes!X129=0,0,RES_hhdet_tes!X129*1000*11630/RES_hhdet_num!X124)</f>
        <v>110.60906128160153</v>
      </c>
      <c r="Y129" s="98">
        <f>IF(RES_hhdet_tes!Y129=0,0,RES_hhdet_tes!Y129*1000*11630/RES_hhdet_num!Y124)</f>
        <v>93.721228286825593</v>
      </c>
      <c r="DA129" s="63" t="s">
        <v>2532</v>
      </c>
    </row>
    <row r="130" spans="1:105" ht="12" customHeight="1" x14ac:dyDescent="0.25">
      <c r="A130" s="121" t="s">
        <v>55</v>
      </c>
      <c r="B130" s="122">
        <v>1597.2709542567598</v>
      </c>
      <c r="C130" s="122">
        <v>1602.4789854041439</v>
      </c>
      <c r="D130" s="122">
        <v>1709.0736936288415</v>
      </c>
      <c r="E130" s="122">
        <v>1648.5333785999862</v>
      </c>
      <c r="F130" s="122">
        <v>1778.1399910978471</v>
      </c>
      <c r="G130" s="122">
        <v>1801.2413514189489</v>
      </c>
      <c r="H130" s="122">
        <v>1696.251893972433</v>
      </c>
      <c r="I130" s="122">
        <v>1849.7670213494825</v>
      </c>
      <c r="J130" s="122">
        <v>1725.6785096130131</v>
      </c>
      <c r="K130" s="122">
        <v>1766.326256143652</v>
      </c>
      <c r="L130" s="122">
        <v>1826.7176502103055</v>
      </c>
      <c r="M130" s="122">
        <v>1938.2116659581673</v>
      </c>
      <c r="N130" s="122">
        <v>1780.8818762030451</v>
      </c>
      <c r="O130" s="122">
        <v>1737.7160638239056</v>
      </c>
      <c r="P130" s="122">
        <v>1659.6751285807275</v>
      </c>
      <c r="Q130" s="122">
        <v>1692.4670157669716</v>
      </c>
      <c r="R130" s="122">
        <v>1734.2209318817354</v>
      </c>
      <c r="S130" s="122">
        <v>1877.1086020666967</v>
      </c>
      <c r="T130" s="122">
        <v>1860.4920621247979</v>
      </c>
      <c r="U130" s="122">
        <v>1878.4433957743418</v>
      </c>
      <c r="V130" s="122">
        <v>1851.8179726604963</v>
      </c>
      <c r="W130" s="122">
        <v>2055.5132199113064</v>
      </c>
      <c r="X130" s="122">
        <v>1955.4035720084296</v>
      </c>
      <c r="Y130" s="122">
        <v>1846.4117401007488</v>
      </c>
      <c r="DA130" s="130" t="s">
        <v>2533</v>
      </c>
    </row>
    <row r="131" spans="1:105" ht="12" customHeight="1" x14ac:dyDescent="0.25">
      <c r="A131" s="97" t="s">
        <v>128</v>
      </c>
      <c r="B131" s="98">
        <v>1598.6859946177581</v>
      </c>
      <c r="C131" s="98">
        <v>1603.4896509086236</v>
      </c>
      <c r="D131" s="98">
        <v>1734.27224769647</v>
      </c>
      <c r="E131" s="98">
        <v>1593.4915797816363</v>
      </c>
      <c r="F131" s="98">
        <v>1802.3752820299485</v>
      </c>
      <c r="G131" s="98">
        <v>1842.8225728338164</v>
      </c>
      <c r="H131" s="98">
        <v>1676.6435904677044</v>
      </c>
      <c r="I131" s="98">
        <v>1828.1081479653321</v>
      </c>
      <c r="J131" s="98">
        <v>1713.7193936152403</v>
      </c>
      <c r="K131" s="98">
        <v>1769.1707202858015</v>
      </c>
      <c r="L131" s="98">
        <v>1849.3956971789723</v>
      </c>
      <c r="M131" s="98">
        <v>1941.296407344382</v>
      </c>
      <c r="N131" s="98">
        <v>1713.8648336073322</v>
      </c>
      <c r="O131" s="98">
        <v>1660.9270793015937</v>
      </c>
      <c r="P131" s="98">
        <v>1693.429662072964</v>
      </c>
      <c r="Q131" s="98">
        <v>1699.9909045489107</v>
      </c>
      <c r="R131" s="98">
        <v>1776.1582832190495</v>
      </c>
      <c r="S131" s="98">
        <v>1928.6964143781859</v>
      </c>
      <c r="T131" s="98">
        <v>1762.350718451672</v>
      </c>
      <c r="U131" s="98">
        <v>1899.9289645705153</v>
      </c>
      <c r="V131" s="98">
        <v>1877.133795448784</v>
      </c>
      <c r="W131" s="98">
        <v>2184.4692253373346</v>
      </c>
      <c r="X131" s="98">
        <v>1825.0309536500524</v>
      </c>
      <c r="Y131" s="98">
        <v>1897.7547722180084</v>
      </c>
      <c r="DA131" s="63" t="s">
        <v>2534</v>
      </c>
    </row>
    <row r="132" spans="1:105" ht="12" customHeight="1" x14ac:dyDescent="0.25">
      <c r="A132" s="97" t="s">
        <v>127</v>
      </c>
      <c r="B132" s="98">
        <v>1598.6859946177578</v>
      </c>
      <c r="C132" s="98">
        <v>1603.4913967573611</v>
      </c>
      <c r="D132" s="98">
        <v>1734.2642643873212</v>
      </c>
      <c r="E132" s="98">
        <v>1593.4674313893388</v>
      </c>
      <c r="F132" s="98">
        <v>1802.3107108931165</v>
      </c>
      <c r="G132" s="98">
        <v>1842.7027963890705</v>
      </c>
      <c r="H132" s="98">
        <v>1676.5194192824702</v>
      </c>
      <c r="I132" s="98">
        <v>1827.7390201516644</v>
      </c>
      <c r="J132" s="98">
        <v>1713.3660368149597</v>
      </c>
      <c r="K132" s="98">
        <v>1768.620139781681</v>
      </c>
      <c r="L132" s="98">
        <v>1849.031479027185</v>
      </c>
      <c r="M132" s="98">
        <v>1940.9947964997696</v>
      </c>
      <c r="N132" s="98">
        <v>1714.1364317316759</v>
      </c>
      <c r="O132" s="98">
        <v>1661.0798779917614</v>
      </c>
      <c r="P132" s="98">
        <v>1691.7746787239168</v>
      </c>
      <c r="Q132" s="98">
        <v>1697.9955372212903</v>
      </c>
      <c r="R132" s="98">
        <v>1773.6896493201123</v>
      </c>
      <c r="S132" s="98">
        <v>1926.1915580958823</v>
      </c>
      <c r="T132" s="98">
        <v>1760.8355942242322</v>
      </c>
      <c r="U132" s="98">
        <v>1897.6121704413356</v>
      </c>
      <c r="V132" s="98">
        <v>1875.4676752874425</v>
      </c>
      <c r="W132" s="98">
        <v>2181.766039339047</v>
      </c>
      <c r="X132" s="98">
        <v>1824.0401844671705</v>
      </c>
      <c r="Y132" s="98">
        <v>1898.2873261995105</v>
      </c>
      <c r="DA132" s="63" t="s">
        <v>2535</v>
      </c>
    </row>
    <row r="133" spans="1:105" ht="12" customHeight="1" x14ac:dyDescent="0.25">
      <c r="A133" s="100" t="s">
        <v>198</v>
      </c>
      <c r="B133" s="101">
        <v>697.97204397616304</v>
      </c>
      <c r="C133" s="101">
        <v>665.60283669529679</v>
      </c>
      <c r="D133" s="101">
        <v>741.17045622542366</v>
      </c>
      <c r="E133" s="101">
        <v>679.41352013470714</v>
      </c>
      <c r="F133" s="101">
        <v>821.77944275201037</v>
      </c>
      <c r="G133" s="101">
        <v>826.95640604817936</v>
      </c>
      <c r="H133" s="101">
        <v>744.48208206547167</v>
      </c>
      <c r="I133" s="101">
        <v>903.31377946310931</v>
      </c>
      <c r="J133" s="101">
        <v>762.69826427532178</v>
      </c>
      <c r="K133" s="101">
        <v>798.08963569949526</v>
      </c>
      <c r="L133" s="101">
        <v>828.6363553107376</v>
      </c>
      <c r="M133" s="101">
        <v>904.25295840404181</v>
      </c>
      <c r="N133" s="101">
        <v>801.33912288025294</v>
      </c>
      <c r="O133" s="101">
        <v>809.95706787572146</v>
      </c>
      <c r="P133" s="101">
        <v>736.26422238365194</v>
      </c>
      <c r="Q133" s="101">
        <v>731.8146199728551</v>
      </c>
      <c r="R133" s="101">
        <v>778.19707114321977</v>
      </c>
      <c r="S133" s="101">
        <v>898.90277166478279</v>
      </c>
      <c r="T133" s="101">
        <v>747.55331456477313</v>
      </c>
      <c r="U133" s="101">
        <v>820.78396694482069</v>
      </c>
      <c r="V133" s="101">
        <v>750.20116149001876</v>
      </c>
      <c r="W133" s="101">
        <v>991.12292770165686</v>
      </c>
      <c r="X133" s="101">
        <v>783.28196480642532</v>
      </c>
      <c r="Y133" s="101">
        <v>721.2562035748465</v>
      </c>
      <c r="DA133" s="131" t="s">
        <v>2536</v>
      </c>
    </row>
    <row r="134" spans="1:105" ht="12" customHeight="1" x14ac:dyDescent="0.25">
      <c r="A134" s="103" t="s">
        <v>52</v>
      </c>
      <c r="B134" s="104">
        <v>900.71395064159481</v>
      </c>
      <c r="C134" s="104">
        <v>937.88856006206424</v>
      </c>
      <c r="D134" s="104">
        <v>993.09380816189764</v>
      </c>
      <c r="E134" s="104">
        <v>914.05391125463166</v>
      </c>
      <c r="F134" s="104">
        <v>980.53126814110635</v>
      </c>
      <c r="G134" s="104">
        <v>1015.7463903408913</v>
      </c>
      <c r="H134" s="104">
        <v>932.03733721699871</v>
      </c>
      <c r="I134" s="104">
        <v>924.42524068855482</v>
      </c>
      <c r="J134" s="104">
        <v>950.66777253963767</v>
      </c>
      <c r="K134" s="104">
        <v>970.53050408218564</v>
      </c>
      <c r="L134" s="104">
        <v>1020.395123716447</v>
      </c>
      <c r="M134" s="104">
        <v>1036.7418380957274</v>
      </c>
      <c r="N134" s="104">
        <v>912.79730885142271</v>
      </c>
      <c r="O134" s="104">
        <v>851.12281011603989</v>
      </c>
      <c r="P134" s="104">
        <v>955.5104563402648</v>
      </c>
      <c r="Q134" s="104">
        <v>966.18091724843509</v>
      </c>
      <c r="R134" s="104">
        <v>995.49257817689238</v>
      </c>
      <c r="S134" s="104">
        <v>1027.2887864310994</v>
      </c>
      <c r="T134" s="104">
        <v>1013.282279659459</v>
      </c>
      <c r="U134" s="104">
        <v>1076.8282034965146</v>
      </c>
      <c r="V134" s="104">
        <v>1125.2665137974238</v>
      </c>
      <c r="W134" s="104">
        <v>1190.6431116373903</v>
      </c>
      <c r="X134" s="104">
        <v>1040.7582196607448</v>
      </c>
      <c r="Y134" s="104">
        <v>1177.0311226246638</v>
      </c>
      <c r="DA134" s="132" t="s">
        <v>2537</v>
      </c>
    </row>
    <row r="135" spans="1:105" ht="12" customHeight="1" x14ac:dyDescent="0.25">
      <c r="A135" s="106" t="s">
        <v>122</v>
      </c>
      <c r="B135" s="101">
        <v>1595.5381973549599</v>
      </c>
      <c r="C135" s="101">
        <v>1601.1676211125964</v>
      </c>
      <c r="D135" s="101">
        <v>1678.4582589884878</v>
      </c>
      <c r="E135" s="101">
        <v>1714.3656766443471</v>
      </c>
      <c r="F135" s="101">
        <v>1749.0076767346827</v>
      </c>
      <c r="G135" s="101">
        <v>1751.7810131202452</v>
      </c>
      <c r="H135" s="101">
        <v>1719.2306020214539</v>
      </c>
      <c r="I135" s="101">
        <v>1875.1110374915886</v>
      </c>
      <c r="J135" s="101">
        <v>1739.5665709089017</v>
      </c>
      <c r="K135" s="101">
        <v>1763.2718424548536</v>
      </c>
      <c r="L135" s="101">
        <v>1800.9922162323635</v>
      </c>
      <c r="M135" s="101">
        <v>1935.3116640666167</v>
      </c>
      <c r="N135" s="101">
        <v>1844.1220853620205</v>
      </c>
      <c r="O135" s="101">
        <v>1804.628727505838</v>
      </c>
      <c r="P135" s="101">
        <v>1634.8142934408645</v>
      </c>
      <c r="Q135" s="101">
        <v>1691.3263150133073</v>
      </c>
      <c r="R135" s="101">
        <v>1707.2892164045581</v>
      </c>
      <c r="S135" s="101">
        <v>1842.6924343770556</v>
      </c>
      <c r="T135" s="101">
        <v>1941.5421209311676</v>
      </c>
      <c r="U135" s="101">
        <v>1864.6263980352635</v>
      </c>
      <c r="V135" s="101">
        <v>1832.0647781139778</v>
      </c>
      <c r="W135" s="101">
        <v>1927.7406813453933</v>
      </c>
      <c r="X135" s="101">
        <v>2084.7058493190675</v>
      </c>
      <c r="Y135" s="101">
        <v>1797.1144092544641</v>
      </c>
      <c r="DA135" s="131" t="s">
        <v>2538</v>
      </c>
    </row>
    <row r="136" spans="1:105" ht="12" customHeight="1" x14ac:dyDescent="0.25">
      <c r="A136" s="107" t="s">
        <v>121</v>
      </c>
      <c r="B136" s="104">
        <v>1595.5381973549602</v>
      </c>
      <c r="C136" s="104">
        <v>1601.6014972598032</v>
      </c>
      <c r="D136" s="104">
        <v>1679.1098327102463</v>
      </c>
      <c r="E136" s="104">
        <v>1715.4387237513258</v>
      </c>
      <c r="F136" s="104">
        <v>1749.7568357937207</v>
      </c>
      <c r="G136" s="104">
        <v>1752.32166162985</v>
      </c>
      <c r="H136" s="104">
        <v>1719.4947160038005</v>
      </c>
      <c r="I136" s="104">
        <v>1874.9343765687843</v>
      </c>
      <c r="J136" s="104">
        <v>1739.4537877498731</v>
      </c>
      <c r="K136" s="104">
        <v>1762.8669806391233</v>
      </c>
      <c r="L136" s="104">
        <v>1800.5680903274488</v>
      </c>
      <c r="M136" s="104">
        <v>1934.4239424080056</v>
      </c>
      <c r="N136" s="104">
        <v>1843.8439420468856</v>
      </c>
      <c r="O136" s="104">
        <v>1804.5371771584289</v>
      </c>
      <c r="P136" s="104">
        <v>1631.9440985000483</v>
      </c>
      <c r="Q136" s="104">
        <v>1685.2455651922585</v>
      </c>
      <c r="R136" s="104">
        <v>1701.0291639923676</v>
      </c>
      <c r="S136" s="104">
        <v>1836.2659928618493</v>
      </c>
      <c r="T136" s="104">
        <v>1935.0900050452899</v>
      </c>
      <c r="U136" s="104">
        <v>1859.3672741769026</v>
      </c>
      <c r="V136" s="104">
        <v>1828.2114950490561</v>
      </c>
      <c r="W136" s="104">
        <v>1924.0017864420604</v>
      </c>
      <c r="X136" s="104">
        <v>2083.4011904575154</v>
      </c>
      <c r="Y136" s="104">
        <v>1799.5886513862267</v>
      </c>
      <c r="DA136" s="132" t="s">
        <v>2539</v>
      </c>
    </row>
    <row r="137" spans="1:105" ht="12" customHeight="1" x14ac:dyDescent="0.25">
      <c r="A137" s="108" t="s">
        <v>53</v>
      </c>
      <c r="B137" s="98">
        <v>696.92023764974942</v>
      </c>
      <c r="C137" s="98">
        <v>664.16750590423453</v>
      </c>
      <c r="D137" s="98">
        <v>717.37350494610007</v>
      </c>
      <c r="E137" s="98">
        <v>732.06175493539376</v>
      </c>
      <c r="F137" s="98">
        <v>797.53599249615161</v>
      </c>
      <c r="G137" s="98">
        <v>785.12110153395622</v>
      </c>
      <c r="H137" s="98">
        <v>762.50323959458092</v>
      </c>
      <c r="I137" s="98">
        <v>927.83283448375346</v>
      </c>
      <c r="J137" s="98">
        <v>773.20191314930173</v>
      </c>
      <c r="K137" s="98">
        <v>794.89886227646036</v>
      </c>
      <c r="L137" s="98">
        <v>805.16565700248975</v>
      </c>
      <c r="M137" s="98">
        <v>904.18492144178754</v>
      </c>
      <c r="N137" s="98">
        <v>864.1856812166684</v>
      </c>
      <c r="O137" s="98">
        <v>883.85992405573552</v>
      </c>
      <c r="P137" s="98">
        <v>703.346872648464</v>
      </c>
      <c r="Q137" s="98">
        <v>724.71697489728979</v>
      </c>
      <c r="R137" s="98">
        <v>743.19380384243129</v>
      </c>
      <c r="S137" s="98">
        <v>856.12584372917399</v>
      </c>
      <c r="T137" s="98">
        <v>825.87798635934564</v>
      </c>
      <c r="U137" s="98">
        <v>800.03120569166356</v>
      </c>
      <c r="V137" s="98">
        <v>719.02604397350046</v>
      </c>
      <c r="W137" s="98">
        <v>855.42124179129519</v>
      </c>
      <c r="X137" s="98">
        <v>873.63227765903139</v>
      </c>
      <c r="Y137" s="98">
        <v>669.55417844187389</v>
      </c>
      <c r="DA137" s="63" t="s">
        <v>2540</v>
      </c>
    </row>
    <row r="138" spans="1:105" ht="12" customHeight="1" x14ac:dyDescent="0.25">
      <c r="A138" s="108" t="s">
        <v>52</v>
      </c>
      <c r="B138" s="98">
        <v>898.61795970521064</v>
      </c>
      <c r="C138" s="98">
        <v>937.43399135556899</v>
      </c>
      <c r="D138" s="98">
        <v>961.73632776414627</v>
      </c>
      <c r="E138" s="98">
        <v>983.37696881593206</v>
      </c>
      <c r="F138" s="98">
        <v>952.2208432975691</v>
      </c>
      <c r="G138" s="98">
        <v>967.20056009589348</v>
      </c>
      <c r="H138" s="98">
        <v>956.99147640921956</v>
      </c>
      <c r="I138" s="98">
        <v>947.1015420850307</v>
      </c>
      <c r="J138" s="98">
        <v>966.25187460057157</v>
      </c>
      <c r="K138" s="98">
        <v>967.96811836266329</v>
      </c>
      <c r="L138" s="98">
        <v>995.40243332495925</v>
      </c>
      <c r="M138" s="98">
        <v>1030.2390209662183</v>
      </c>
      <c r="N138" s="98">
        <v>979.65826083021705</v>
      </c>
      <c r="O138" s="98">
        <v>920.67725310269304</v>
      </c>
      <c r="P138" s="98">
        <v>928.59722585158397</v>
      </c>
      <c r="Q138" s="98">
        <v>960.52859029496847</v>
      </c>
      <c r="R138" s="98">
        <v>957.83536014993604</v>
      </c>
      <c r="S138" s="98">
        <v>980.14014913267488</v>
      </c>
      <c r="T138" s="98">
        <v>1109.2120186859445</v>
      </c>
      <c r="U138" s="98">
        <v>1059.3360684852387</v>
      </c>
      <c r="V138" s="98">
        <v>1109.1854510755554</v>
      </c>
      <c r="W138" s="98">
        <v>1068.5805446507652</v>
      </c>
      <c r="X138" s="98">
        <v>1209.7689127984838</v>
      </c>
      <c r="Y138" s="98">
        <v>1130.034472944353</v>
      </c>
      <c r="DA138" s="63" t="s">
        <v>2541</v>
      </c>
    </row>
    <row r="139" spans="1:105" ht="12" customHeight="1" x14ac:dyDescent="0.25">
      <c r="A139" s="121" t="s">
        <v>54</v>
      </c>
      <c r="B139" s="122">
        <v>618.10866975588112</v>
      </c>
      <c r="C139" s="122">
        <v>642.12100645106216</v>
      </c>
      <c r="D139" s="122">
        <v>659.42609772980006</v>
      </c>
      <c r="E139" s="122">
        <v>674.82331739808785</v>
      </c>
      <c r="F139" s="122">
        <v>696.02916670835532</v>
      </c>
      <c r="G139" s="122">
        <v>711.54639806543946</v>
      </c>
      <c r="H139" s="122">
        <v>698.05146019100664</v>
      </c>
      <c r="I139" s="122">
        <v>660.03647622795097</v>
      </c>
      <c r="J139" s="122">
        <v>630.15935106792097</v>
      </c>
      <c r="K139" s="122">
        <v>627.59430002258171</v>
      </c>
      <c r="L139" s="122">
        <v>643.64727102072754</v>
      </c>
      <c r="M139" s="122">
        <v>591.16217099531332</v>
      </c>
      <c r="N139" s="122">
        <v>599.53708871425397</v>
      </c>
      <c r="O139" s="122">
        <v>597.29409041894701</v>
      </c>
      <c r="P139" s="122">
        <v>571.27554720717683</v>
      </c>
      <c r="Q139" s="122">
        <v>548.2582791247961</v>
      </c>
      <c r="R139" s="122">
        <v>529.68299898844134</v>
      </c>
      <c r="S139" s="122">
        <v>569.43976217475858</v>
      </c>
      <c r="T139" s="122">
        <v>544.30363711472046</v>
      </c>
      <c r="U139" s="122">
        <v>546.44326931971739</v>
      </c>
      <c r="V139" s="122">
        <v>537.24528234294814</v>
      </c>
      <c r="W139" s="122">
        <v>566.21468382624846</v>
      </c>
      <c r="X139" s="122">
        <v>649.2532601737023</v>
      </c>
      <c r="Y139" s="122">
        <v>578.64319302177057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618.10866975588112</v>
      </c>
      <c r="C141" s="33">
        <v>642.12100645106216</v>
      </c>
      <c r="D141" s="33">
        <v>659.42609772980006</v>
      </c>
      <c r="E141" s="33">
        <v>674.82331739808785</v>
      </c>
      <c r="F141" s="33">
        <v>696.02916670835532</v>
      </c>
      <c r="G141" s="33">
        <v>711.54639806543946</v>
      </c>
      <c r="H141" s="33">
        <v>698.05146019100664</v>
      </c>
      <c r="I141" s="33">
        <v>660.03647622795097</v>
      </c>
      <c r="J141" s="33">
        <v>630.15935106792097</v>
      </c>
      <c r="K141" s="33">
        <v>627.59430002258171</v>
      </c>
      <c r="L141" s="33">
        <v>643.64727102072754</v>
      </c>
      <c r="M141" s="33">
        <v>591.16217099531332</v>
      </c>
      <c r="N141" s="33">
        <v>599.53708871425397</v>
      </c>
      <c r="O141" s="33">
        <v>597.29409041894701</v>
      </c>
      <c r="P141" s="33">
        <v>571.27554720717683</v>
      </c>
      <c r="Q141" s="33">
        <v>548.2582791247961</v>
      </c>
      <c r="R141" s="33">
        <v>529.68299898844134</v>
      </c>
      <c r="S141" s="33">
        <v>569.43976217475858</v>
      </c>
      <c r="T141" s="33">
        <v>544.30363711472046</v>
      </c>
      <c r="U141" s="33">
        <v>546.44326931971739</v>
      </c>
      <c r="V141" s="33">
        <v>537.24528234294814</v>
      </c>
      <c r="W141" s="33">
        <v>566.21468382624846</v>
      </c>
      <c r="X141" s="33">
        <v>649.2532601737023</v>
      </c>
      <c r="Y141" s="33">
        <v>578.64319302177057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10496.133416412737</v>
      </c>
      <c r="C143" s="117">
        <f t="shared" si="49"/>
        <v>11648.317051215121</v>
      </c>
      <c r="D143" s="117">
        <f t="shared" si="49"/>
        <v>11669.555961064683</v>
      </c>
      <c r="E143" s="117">
        <f t="shared" si="49"/>
        <v>12060.705035699661</v>
      </c>
      <c r="F143" s="117">
        <f t="shared" si="49"/>
        <v>11089.360527540723</v>
      </c>
      <c r="G143" s="117">
        <f t="shared" si="49"/>
        <v>10385.607441996395</v>
      </c>
      <c r="H143" s="117">
        <f t="shared" si="49"/>
        <v>10406.516154152529</v>
      </c>
      <c r="I143" s="117">
        <f t="shared" si="49"/>
        <v>10251.621884692973</v>
      </c>
      <c r="J143" s="117">
        <f t="shared" si="49"/>
        <v>10549.031651570971</v>
      </c>
      <c r="K143" s="117">
        <f t="shared" si="49"/>
        <v>10593.418191041659</v>
      </c>
      <c r="L143" s="117">
        <f t="shared" si="49"/>
        <v>10862.637895576647</v>
      </c>
      <c r="M143" s="117">
        <f t="shared" si="49"/>
        <v>10910.65581678022</v>
      </c>
      <c r="N143" s="117">
        <f t="shared" si="49"/>
        <v>11054.13899566327</v>
      </c>
      <c r="O143" s="117">
        <f t="shared" si="49"/>
        <v>11145.88739242124</v>
      </c>
      <c r="P143" s="117">
        <f t="shared" si="49"/>
        <v>10637.406597882617</v>
      </c>
      <c r="Q143" s="117">
        <f t="shared" si="49"/>
        <v>10643.608747711409</v>
      </c>
      <c r="R143" s="117">
        <f t="shared" ref="R143:V143" si="50">R144+R146+R148+R157</f>
        <v>10824.094277946273</v>
      </c>
      <c r="S143" s="117">
        <f t="shared" si="50"/>
        <v>11129.506127946137</v>
      </c>
      <c r="T143" s="117">
        <f t="shared" si="50"/>
        <v>11285.689502529327</v>
      </c>
      <c r="U143" s="117">
        <f t="shared" si="50"/>
        <v>11444.102140191319</v>
      </c>
      <c r="V143" s="117">
        <f t="shared" si="50"/>
        <v>11622.753276442509</v>
      </c>
      <c r="W143" s="117">
        <f t="shared" ref="W143:Y143" si="51">W144+W146+W148+W157</f>
        <v>11554.65949294912</v>
      </c>
      <c r="X143" s="117">
        <f t="shared" si="51"/>
        <v>11858.43579297784</v>
      </c>
      <c r="Y143" s="117">
        <f t="shared" si="51"/>
        <v>11859.737051332768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7993.6838793240522</v>
      </c>
      <c r="C144" s="122">
        <f t="shared" si="52"/>
        <v>9168.0683597738262</v>
      </c>
      <c r="D144" s="122">
        <f t="shared" si="52"/>
        <v>9137.0210010435712</v>
      </c>
      <c r="E144" s="122">
        <f t="shared" si="52"/>
        <v>9355.0612274067262</v>
      </c>
      <c r="F144" s="122">
        <f t="shared" si="52"/>
        <v>8431.2797891865011</v>
      </c>
      <c r="G144" s="122">
        <f t="shared" si="52"/>
        <v>7733.654023374077</v>
      </c>
      <c r="H144" s="122">
        <f t="shared" si="52"/>
        <v>7704.7234737307344</v>
      </c>
      <c r="I144" s="122">
        <f t="shared" si="52"/>
        <v>7545.7532012838255</v>
      </c>
      <c r="J144" s="122">
        <f t="shared" si="52"/>
        <v>7947.0630868103053</v>
      </c>
      <c r="K144" s="122">
        <f t="shared" si="52"/>
        <v>7961.3162019878901</v>
      </c>
      <c r="L144" s="122">
        <f t="shared" si="52"/>
        <v>8118.4035082038399</v>
      </c>
      <c r="M144" s="122">
        <f t="shared" si="52"/>
        <v>8048.1645872557083</v>
      </c>
      <c r="N144" s="122">
        <f t="shared" si="52"/>
        <v>8259.6025552425544</v>
      </c>
      <c r="O144" s="122">
        <f t="shared" si="52"/>
        <v>8390.9283979973588</v>
      </c>
      <c r="P144" s="122">
        <f t="shared" si="52"/>
        <v>8064.2155540897893</v>
      </c>
      <c r="Q144" s="122">
        <f t="shared" si="52"/>
        <v>8050.3928450277162</v>
      </c>
      <c r="R144" s="122">
        <f t="shared" si="52"/>
        <v>8119.1457144527103</v>
      </c>
      <c r="S144" s="122">
        <f t="shared" si="52"/>
        <v>8249.0727167241348</v>
      </c>
      <c r="T144" s="122">
        <f t="shared" si="52"/>
        <v>8297.6772889966378</v>
      </c>
      <c r="U144" s="122">
        <f t="shared" si="52"/>
        <v>8526.3935770283406</v>
      </c>
      <c r="V144" s="122">
        <f t="shared" si="52"/>
        <v>8717.1922974586087</v>
      </c>
      <c r="W144" s="122">
        <f t="shared" si="52"/>
        <v>8536.297495281533</v>
      </c>
      <c r="X144" s="122">
        <f t="shared" si="52"/>
        <v>8638.5571177064776</v>
      </c>
      <c r="Y144" s="122">
        <f t="shared" si="52"/>
        <v>9065.9520748464911</v>
      </c>
      <c r="DA144" s="130" t="s">
        <v>2546</v>
      </c>
    </row>
    <row r="145" spans="1:105" ht="12" customHeight="1" x14ac:dyDescent="0.25">
      <c r="A145" s="97" t="s">
        <v>53</v>
      </c>
      <c r="B145" s="98">
        <v>7993.6838793240522</v>
      </c>
      <c r="C145" s="98">
        <v>9168.0683597738262</v>
      </c>
      <c r="D145" s="98">
        <v>9137.0210010435712</v>
      </c>
      <c r="E145" s="98">
        <v>9355.0612274067262</v>
      </c>
      <c r="F145" s="98">
        <v>8431.2797891865011</v>
      </c>
      <c r="G145" s="98">
        <v>7733.654023374077</v>
      </c>
      <c r="H145" s="98">
        <v>7704.7234737307344</v>
      </c>
      <c r="I145" s="98">
        <v>7545.7532012838255</v>
      </c>
      <c r="J145" s="98">
        <v>7947.0630868103053</v>
      </c>
      <c r="K145" s="98">
        <v>7961.3162019878901</v>
      </c>
      <c r="L145" s="98">
        <v>8118.4035082038399</v>
      </c>
      <c r="M145" s="98">
        <v>8048.1645872557083</v>
      </c>
      <c r="N145" s="98">
        <v>8259.6025552425544</v>
      </c>
      <c r="O145" s="98">
        <v>8390.9283979973588</v>
      </c>
      <c r="P145" s="98">
        <v>8064.2155540897893</v>
      </c>
      <c r="Q145" s="98">
        <v>8050.3928450277162</v>
      </c>
      <c r="R145" s="98">
        <v>8119.1457144527103</v>
      </c>
      <c r="S145" s="98">
        <v>8249.0727167241348</v>
      </c>
      <c r="T145" s="98">
        <v>8297.6772889966378</v>
      </c>
      <c r="U145" s="98">
        <v>8526.3935770283406</v>
      </c>
      <c r="V145" s="98">
        <v>8717.1922974586087</v>
      </c>
      <c r="W145" s="98">
        <v>8536.297495281533</v>
      </c>
      <c r="X145" s="98">
        <v>8638.5571177064776</v>
      </c>
      <c r="Y145" s="98">
        <v>9065.9520748464911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272.5045648840354</v>
      </c>
      <c r="C146" s="122">
        <f t="shared" si="53"/>
        <v>234.38195803619848</v>
      </c>
      <c r="D146" s="122">
        <f t="shared" si="53"/>
        <v>200.30093430733223</v>
      </c>
      <c r="E146" s="122">
        <f t="shared" si="53"/>
        <v>351.27852610021228</v>
      </c>
      <c r="F146" s="122">
        <f t="shared" si="53"/>
        <v>187.11294170264864</v>
      </c>
      <c r="G146" s="122">
        <f t="shared" si="53"/>
        <v>189.74516181935385</v>
      </c>
      <c r="H146" s="122">
        <f t="shared" si="53"/>
        <v>270.22634062942234</v>
      </c>
      <c r="I146" s="122">
        <f t="shared" si="53"/>
        <v>200.62794222073046</v>
      </c>
      <c r="J146" s="122">
        <f t="shared" si="53"/>
        <v>228.74643350130054</v>
      </c>
      <c r="K146" s="122">
        <f t="shared" si="53"/>
        <v>243.53903546950198</v>
      </c>
      <c r="L146" s="122">
        <f t="shared" si="53"/>
        <v>298.39721417253986</v>
      </c>
      <c r="M146" s="122">
        <f t="shared" si="53"/>
        <v>332.43257152909013</v>
      </c>
      <c r="N146" s="122">
        <f t="shared" si="53"/>
        <v>353.45784858915607</v>
      </c>
      <c r="O146" s="122">
        <f t="shared" si="53"/>
        <v>368.47633600633822</v>
      </c>
      <c r="P146" s="122">
        <f t="shared" si="53"/>
        <v>361.12603919984275</v>
      </c>
      <c r="Q146" s="122">
        <f t="shared" si="53"/>
        <v>391.0522155903052</v>
      </c>
      <c r="R146" s="122">
        <f t="shared" si="53"/>
        <v>459.16177930560826</v>
      </c>
      <c r="S146" s="122">
        <f t="shared" si="53"/>
        <v>506.8287626730808</v>
      </c>
      <c r="T146" s="122">
        <f t="shared" si="53"/>
        <v>485.52935430069397</v>
      </c>
      <c r="U146" s="122">
        <f t="shared" si="53"/>
        <v>503.76002616049476</v>
      </c>
      <c r="V146" s="122">
        <f t="shared" si="53"/>
        <v>510.34416968881459</v>
      </c>
      <c r="W146" s="122">
        <f t="shared" si="53"/>
        <v>529.89616064656013</v>
      </c>
      <c r="X146" s="122">
        <f t="shared" si="53"/>
        <v>482.26744267127998</v>
      </c>
      <c r="Y146" s="122">
        <f t="shared" si="53"/>
        <v>435.04105679670255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272.5045648840354</v>
      </c>
      <c r="C147" s="98">
        <f>IF(RES_hhdet_tes!C147=0,0,RES_hhdet_tes!C147*1000*11630/RES_hhdet_num!C143)</f>
        <v>234.38195803619848</v>
      </c>
      <c r="D147" s="98">
        <f>IF(RES_hhdet_tes!D147=0,0,RES_hhdet_tes!D147*1000*11630/RES_hhdet_num!D143)</f>
        <v>200.30093430733223</v>
      </c>
      <c r="E147" s="98">
        <f>IF(RES_hhdet_tes!E147=0,0,RES_hhdet_tes!E147*1000*11630/RES_hhdet_num!E143)</f>
        <v>351.27852610021228</v>
      </c>
      <c r="F147" s="98">
        <f>IF(RES_hhdet_tes!F147=0,0,RES_hhdet_tes!F147*1000*11630/RES_hhdet_num!F143)</f>
        <v>187.11294170264864</v>
      </c>
      <c r="G147" s="98">
        <f>IF(RES_hhdet_tes!G147=0,0,RES_hhdet_tes!G147*1000*11630/RES_hhdet_num!G143)</f>
        <v>189.74516181935385</v>
      </c>
      <c r="H147" s="98">
        <f>IF(RES_hhdet_tes!H147=0,0,RES_hhdet_tes!H147*1000*11630/RES_hhdet_num!H143)</f>
        <v>270.22634062942234</v>
      </c>
      <c r="I147" s="98">
        <f>IF(RES_hhdet_tes!I147=0,0,RES_hhdet_tes!I147*1000*11630/RES_hhdet_num!I143)</f>
        <v>200.62794222073046</v>
      </c>
      <c r="J147" s="98">
        <f>IF(RES_hhdet_tes!J147=0,0,RES_hhdet_tes!J147*1000*11630/RES_hhdet_num!J143)</f>
        <v>228.74643350130054</v>
      </c>
      <c r="K147" s="98">
        <f>IF(RES_hhdet_tes!K147=0,0,RES_hhdet_tes!K147*1000*11630/RES_hhdet_num!K143)</f>
        <v>243.53903546950198</v>
      </c>
      <c r="L147" s="98">
        <f>IF(RES_hhdet_tes!L147=0,0,RES_hhdet_tes!L147*1000*11630/RES_hhdet_num!L143)</f>
        <v>298.39721417253986</v>
      </c>
      <c r="M147" s="98">
        <f>IF(RES_hhdet_tes!M147=0,0,RES_hhdet_tes!M147*1000*11630/RES_hhdet_num!M143)</f>
        <v>332.43257152909013</v>
      </c>
      <c r="N147" s="98">
        <f>IF(RES_hhdet_tes!N147=0,0,RES_hhdet_tes!N147*1000*11630/RES_hhdet_num!N143)</f>
        <v>353.45784858915607</v>
      </c>
      <c r="O147" s="98">
        <f>IF(RES_hhdet_tes!O147=0,0,RES_hhdet_tes!O147*1000*11630/RES_hhdet_num!O143)</f>
        <v>368.47633600633822</v>
      </c>
      <c r="P147" s="98">
        <f>IF(RES_hhdet_tes!P147=0,0,RES_hhdet_tes!P147*1000*11630/RES_hhdet_num!P143)</f>
        <v>361.12603919984275</v>
      </c>
      <c r="Q147" s="98">
        <f>IF(RES_hhdet_tes!Q147=0,0,RES_hhdet_tes!Q147*1000*11630/RES_hhdet_num!Q143)</f>
        <v>391.0522155903052</v>
      </c>
      <c r="R147" s="98">
        <f>IF(RES_hhdet_tes!R147=0,0,RES_hhdet_tes!R147*1000*11630/RES_hhdet_num!R143)</f>
        <v>459.16177930560826</v>
      </c>
      <c r="S147" s="98">
        <f>IF(RES_hhdet_tes!S147=0,0,RES_hhdet_tes!S147*1000*11630/RES_hhdet_num!S143)</f>
        <v>506.8287626730808</v>
      </c>
      <c r="T147" s="98">
        <f>IF(RES_hhdet_tes!T147=0,0,RES_hhdet_tes!T147*1000*11630/RES_hhdet_num!T143)</f>
        <v>485.52935430069397</v>
      </c>
      <c r="U147" s="98">
        <f>IF(RES_hhdet_tes!U147=0,0,RES_hhdet_tes!U147*1000*11630/RES_hhdet_num!U143)</f>
        <v>503.76002616049476</v>
      </c>
      <c r="V147" s="98">
        <f>IF(RES_hhdet_tes!V147=0,0,RES_hhdet_tes!V147*1000*11630/RES_hhdet_num!V143)</f>
        <v>510.34416968881459</v>
      </c>
      <c r="W147" s="98">
        <f>IF(RES_hhdet_tes!W147=0,0,RES_hhdet_tes!W147*1000*11630/RES_hhdet_num!W143)</f>
        <v>529.89616064656013</v>
      </c>
      <c r="X147" s="98">
        <f>IF(RES_hhdet_tes!X147=0,0,RES_hhdet_tes!X147*1000*11630/RES_hhdet_num!X143)</f>
        <v>482.26744267127998</v>
      </c>
      <c r="Y147" s="98">
        <f>IF(RES_hhdet_tes!Y147=0,0,RES_hhdet_tes!Y147*1000*11630/RES_hhdet_num!Y143)</f>
        <v>435.04105679670255</v>
      </c>
      <c r="DA147" s="63" t="s">
        <v>2549</v>
      </c>
    </row>
    <row r="148" spans="1:105" ht="12" customHeight="1" x14ac:dyDescent="0.25">
      <c r="A148" s="121" t="s">
        <v>55</v>
      </c>
      <c r="B148" s="122">
        <v>1611.8363024487687</v>
      </c>
      <c r="C148" s="122">
        <v>1603.7457269540346</v>
      </c>
      <c r="D148" s="122">
        <v>1672.8079279839808</v>
      </c>
      <c r="E148" s="122">
        <v>1679.5419647946344</v>
      </c>
      <c r="F148" s="122">
        <v>1774.9386299432167</v>
      </c>
      <c r="G148" s="122">
        <v>1750.6618587375265</v>
      </c>
      <c r="H148" s="122">
        <v>1733.5148796013652</v>
      </c>
      <c r="I148" s="122">
        <v>1845.2042649604662</v>
      </c>
      <c r="J148" s="122">
        <v>1743.0627801914438</v>
      </c>
      <c r="K148" s="122">
        <v>1760.9686535616877</v>
      </c>
      <c r="L148" s="122">
        <v>1802.1899021795382</v>
      </c>
      <c r="M148" s="122">
        <v>1938.8964870001082</v>
      </c>
      <c r="N148" s="122">
        <v>1841.5415031173054</v>
      </c>
      <c r="O148" s="122">
        <v>1789.1885679985951</v>
      </c>
      <c r="P148" s="122">
        <v>1640.7894573858057</v>
      </c>
      <c r="Q148" s="122">
        <v>1653.905407968592</v>
      </c>
      <c r="R148" s="122">
        <v>1716.1037851995143</v>
      </c>
      <c r="S148" s="122">
        <v>1804.1648863741627</v>
      </c>
      <c r="T148" s="122">
        <v>1958.1792221172743</v>
      </c>
      <c r="U148" s="122">
        <v>1867.5052676827656</v>
      </c>
      <c r="V148" s="122">
        <v>1857.9715269521362</v>
      </c>
      <c r="W148" s="122">
        <v>1922.2511531947848</v>
      </c>
      <c r="X148" s="122">
        <v>2088.35797242638</v>
      </c>
      <c r="Y148" s="122">
        <v>1780.1007266678023</v>
      </c>
      <c r="DA148" s="130" t="s">
        <v>2550</v>
      </c>
    </row>
    <row r="149" spans="1:105" ht="12" customHeight="1" x14ac:dyDescent="0.25">
      <c r="A149" s="97" t="s">
        <v>124</v>
      </c>
      <c r="B149" s="98">
        <v>1692.2537156758547</v>
      </c>
      <c r="C149" s="98">
        <v>1618.1677620327059</v>
      </c>
      <c r="D149" s="98">
        <v>1633.9813453838319</v>
      </c>
      <c r="E149" s="98">
        <v>1411.5994765904763</v>
      </c>
      <c r="F149" s="98">
        <v>1981.5777368324057</v>
      </c>
      <c r="G149" s="98">
        <v>1740.8157809315369</v>
      </c>
      <c r="H149" s="98">
        <v>1861.4509806520639</v>
      </c>
      <c r="I149" s="98">
        <v>1561.3726148785183</v>
      </c>
      <c r="J149" s="98">
        <v>1797.5603081737452</v>
      </c>
      <c r="K149" s="98">
        <v>1757.4540963959755</v>
      </c>
      <c r="L149" s="98">
        <v>1834.6329187474269</v>
      </c>
      <c r="M149" s="98">
        <v>1997.0311808462484</v>
      </c>
      <c r="N149" s="98">
        <v>1823.3457605280996</v>
      </c>
      <c r="O149" s="98">
        <v>1627.1933605323727</v>
      </c>
      <c r="P149" s="98">
        <v>1714.2518848326267</v>
      </c>
      <c r="Q149" s="98">
        <v>1360.1328710277587</v>
      </c>
      <c r="R149" s="98">
        <v>1808.9053545063607</v>
      </c>
      <c r="S149" s="98">
        <v>1488.070051966235</v>
      </c>
      <c r="T149" s="98">
        <v>2123.6107822669837</v>
      </c>
      <c r="U149" s="98">
        <v>1918.3238509429848</v>
      </c>
      <c r="V149" s="98">
        <v>2092.4706794493104</v>
      </c>
      <c r="W149" s="98">
        <v>1921.2135156894376</v>
      </c>
      <c r="X149" s="98">
        <v>2218.1267598401187</v>
      </c>
      <c r="Y149" s="98">
        <v>1617.4507636837436</v>
      </c>
      <c r="DA149" s="63" t="s">
        <v>2551</v>
      </c>
    </row>
    <row r="150" spans="1:105" ht="12" customHeight="1" x14ac:dyDescent="0.25">
      <c r="A150" s="97" t="s">
        <v>123</v>
      </c>
      <c r="B150" s="98">
        <v>1692.2537156758551</v>
      </c>
      <c r="C150" s="98">
        <v>1618.047303421858</v>
      </c>
      <c r="D150" s="98">
        <v>1633.7857928515405</v>
      </c>
      <c r="E150" s="98">
        <v>1411.4815982465693</v>
      </c>
      <c r="F150" s="98">
        <v>1981.3589296563764</v>
      </c>
      <c r="G150" s="98">
        <v>1740.8574800742242</v>
      </c>
      <c r="H150" s="98">
        <v>1861.2940014814881</v>
      </c>
      <c r="I150" s="98">
        <v>1561.8230019256648</v>
      </c>
      <c r="J150" s="98">
        <v>1796.9115293857103</v>
      </c>
      <c r="K150" s="98">
        <v>1757.0042246370292</v>
      </c>
      <c r="L150" s="98">
        <v>1834.4954065270501</v>
      </c>
      <c r="M150" s="98">
        <v>1996.8212072113467</v>
      </c>
      <c r="N150" s="98">
        <v>1823.3575973890211</v>
      </c>
      <c r="O150" s="98">
        <v>1627.7019968954012</v>
      </c>
      <c r="P150" s="98">
        <v>1708.8069241037103</v>
      </c>
      <c r="Q150" s="98">
        <v>1357.7933646847298</v>
      </c>
      <c r="R150" s="98">
        <v>1806.805905741405</v>
      </c>
      <c r="S150" s="98">
        <v>1485.9598430174851</v>
      </c>
      <c r="T150" s="98">
        <v>2122.4307284640531</v>
      </c>
      <c r="U150" s="98">
        <v>1917.5852108267713</v>
      </c>
      <c r="V150" s="98">
        <v>2091.9228126776015</v>
      </c>
      <c r="W150" s="98">
        <v>1922.0642189029384</v>
      </c>
      <c r="X150" s="98">
        <v>2219.088705584621</v>
      </c>
      <c r="Y150" s="98">
        <v>1620.0789325610026</v>
      </c>
      <c r="DA150" s="63" t="s">
        <v>2552</v>
      </c>
    </row>
    <row r="151" spans="1:105" ht="12" customHeight="1" x14ac:dyDescent="0.25">
      <c r="A151" s="100" t="s">
        <v>50</v>
      </c>
      <c r="B151" s="101">
        <v>739.09612349362885</v>
      </c>
      <c r="C151" s="101">
        <v>671.70705312403106</v>
      </c>
      <c r="D151" s="101">
        <v>697.80393870680007</v>
      </c>
      <c r="E151" s="101">
        <v>600.86157967715417</v>
      </c>
      <c r="F151" s="101">
        <v>904.61897177914875</v>
      </c>
      <c r="G151" s="101">
        <v>780.56350688640805</v>
      </c>
      <c r="H151" s="101">
        <v>828.12733363841926</v>
      </c>
      <c r="I151" s="101">
        <v>770.91948667276267</v>
      </c>
      <c r="J151" s="101">
        <v>800.7720856938015</v>
      </c>
      <c r="K151" s="101">
        <v>792.68643801529788</v>
      </c>
      <c r="L151" s="101">
        <v>821.93208723900159</v>
      </c>
      <c r="M151" s="101">
        <v>930.94967108743469</v>
      </c>
      <c r="N151" s="101">
        <v>853.61632483953417</v>
      </c>
      <c r="O151" s="101">
        <v>793.30232870906298</v>
      </c>
      <c r="P151" s="101">
        <v>744.14797169687904</v>
      </c>
      <c r="Q151" s="101">
        <v>580.76978529005612</v>
      </c>
      <c r="R151" s="101">
        <v>793.57127368247893</v>
      </c>
      <c r="S151" s="101">
        <v>689.08653572785204</v>
      </c>
      <c r="T151" s="101">
        <v>910.09852941916222</v>
      </c>
      <c r="U151" s="101">
        <v>829.70753545343689</v>
      </c>
      <c r="V151" s="101">
        <v>842.89689165326376</v>
      </c>
      <c r="W151" s="101">
        <v>868.18433638354406</v>
      </c>
      <c r="X151" s="101">
        <v>947.71125675593487</v>
      </c>
      <c r="Y151" s="101">
        <v>613.52152380386383</v>
      </c>
      <c r="DA151" s="131" t="s">
        <v>2553</v>
      </c>
    </row>
    <row r="152" spans="1:105" ht="12" customHeight="1" x14ac:dyDescent="0.25">
      <c r="A152" s="103" t="s">
        <v>52</v>
      </c>
      <c r="B152" s="104">
        <v>953.15759218222627</v>
      </c>
      <c r="C152" s="104">
        <v>946.34025029782708</v>
      </c>
      <c r="D152" s="104">
        <v>935.98185414474028</v>
      </c>
      <c r="E152" s="104">
        <v>810.62001856941504</v>
      </c>
      <c r="F152" s="104">
        <v>1076.7399578772277</v>
      </c>
      <c r="G152" s="104">
        <v>960.29397318781628</v>
      </c>
      <c r="H152" s="104">
        <v>1033.1666678430686</v>
      </c>
      <c r="I152" s="104">
        <v>790.90351525290237</v>
      </c>
      <c r="J152" s="104">
        <v>996.13944369190892</v>
      </c>
      <c r="K152" s="104">
        <v>964.31778662173133</v>
      </c>
      <c r="L152" s="104">
        <v>1012.5633192880484</v>
      </c>
      <c r="M152" s="104">
        <v>1065.8715361239124</v>
      </c>
      <c r="N152" s="104">
        <v>969.74127254948678</v>
      </c>
      <c r="O152" s="104">
        <v>834.3996681863382</v>
      </c>
      <c r="P152" s="104">
        <v>964.6589524068313</v>
      </c>
      <c r="Q152" s="104">
        <v>777.02357939467367</v>
      </c>
      <c r="R152" s="104">
        <v>1013.2346320589262</v>
      </c>
      <c r="S152" s="104">
        <v>796.87330728963275</v>
      </c>
      <c r="T152" s="104">
        <v>1212.332199044891</v>
      </c>
      <c r="U152" s="104">
        <v>1087.8776753733346</v>
      </c>
      <c r="V152" s="104">
        <v>1249.025921024338</v>
      </c>
      <c r="W152" s="104">
        <v>1053.8798825193944</v>
      </c>
      <c r="X152" s="104">
        <v>1271.3774488286865</v>
      </c>
      <c r="Y152" s="104">
        <v>1006.5574087571388</v>
      </c>
      <c r="DA152" s="132" t="s">
        <v>2554</v>
      </c>
    </row>
    <row r="153" spans="1:105" ht="12" customHeight="1" x14ac:dyDescent="0.25">
      <c r="A153" s="106" t="s">
        <v>122</v>
      </c>
      <c r="B153" s="101">
        <v>1595.5381973549602</v>
      </c>
      <c r="C153" s="101">
        <v>1601.0667375559315</v>
      </c>
      <c r="D153" s="101">
        <v>1678.0189109267415</v>
      </c>
      <c r="E153" s="101">
        <v>1713.7307964738748</v>
      </c>
      <c r="F153" s="101">
        <v>1748.6483613824116</v>
      </c>
      <c r="G153" s="101">
        <v>1751.5785164575627</v>
      </c>
      <c r="H153" s="101">
        <v>1718.9217112957563</v>
      </c>
      <c r="I153" s="101">
        <v>1874.3560248520189</v>
      </c>
      <c r="J153" s="101">
        <v>1738.0183212530503</v>
      </c>
      <c r="K153" s="101">
        <v>1761.5830979089906</v>
      </c>
      <c r="L153" s="101">
        <v>1798.9630155923453</v>
      </c>
      <c r="M153" s="101">
        <v>1933.2561551339875</v>
      </c>
      <c r="N153" s="101">
        <v>1843.3317802448441</v>
      </c>
      <c r="O153" s="101">
        <v>1804.7078457794589</v>
      </c>
      <c r="P153" s="101">
        <v>1634.9312271572551</v>
      </c>
      <c r="Q153" s="101">
        <v>1692.4610285542908</v>
      </c>
      <c r="R153" s="101">
        <v>1708.4389931354158</v>
      </c>
      <c r="S153" s="101">
        <v>1843.2598340177283</v>
      </c>
      <c r="T153" s="101">
        <v>1938.4538371208268</v>
      </c>
      <c r="U153" s="101">
        <v>1861.9383749525643</v>
      </c>
      <c r="V153" s="101">
        <v>1829.2596818279642</v>
      </c>
      <c r="W153" s="101">
        <v>1925.1661474299381</v>
      </c>
      <c r="X153" s="101">
        <v>2075.743977608764</v>
      </c>
      <c r="Y153" s="101">
        <v>1789.2252559498625</v>
      </c>
      <c r="DA153" s="131" t="s">
        <v>2555</v>
      </c>
    </row>
    <row r="154" spans="1:105" ht="12" customHeight="1" x14ac:dyDescent="0.25">
      <c r="A154" s="107" t="s">
        <v>121</v>
      </c>
      <c r="B154" s="104">
        <v>1595.5381973549602</v>
      </c>
      <c r="C154" s="104">
        <v>1601.4548727137371</v>
      </c>
      <c r="D154" s="104">
        <v>1678.6540581641927</v>
      </c>
      <c r="E154" s="104">
        <v>1714.8386751321548</v>
      </c>
      <c r="F154" s="104">
        <v>1749.5271704766185</v>
      </c>
      <c r="G154" s="104">
        <v>1752.3347269209714</v>
      </c>
      <c r="H154" s="104">
        <v>1719.0996716142229</v>
      </c>
      <c r="I154" s="104">
        <v>1873.6254501733727</v>
      </c>
      <c r="J154" s="104">
        <v>1737.5155476264615</v>
      </c>
      <c r="K154" s="104">
        <v>1761.117388707172</v>
      </c>
      <c r="L154" s="104">
        <v>1798.9473305808663</v>
      </c>
      <c r="M154" s="104">
        <v>1932.9692350178589</v>
      </c>
      <c r="N154" s="104">
        <v>1843.2422466881349</v>
      </c>
      <c r="O154" s="104">
        <v>1804.6706734583413</v>
      </c>
      <c r="P154" s="104">
        <v>1631.6886921303924</v>
      </c>
      <c r="Q154" s="104">
        <v>1687.9729494477028</v>
      </c>
      <c r="R154" s="104">
        <v>1704.3297514776245</v>
      </c>
      <c r="S154" s="104">
        <v>1839.9108332815815</v>
      </c>
      <c r="T154" s="104">
        <v>1936.8803228398708</v>
      </c>
      <c r="U154" s="104">
        <v>1860.8718993994974</v>
      </c>
      <c r="V154" s="104">
        <v>1829.0735747315434</v>
      </c>
      <c r="W154" s="104">
        <v>1921.7218962716204</v>
      </c>
      <c r="X154" s="104">
        <v>2076.7798542364335</v>
      </c>
      <c r="Y154" s="104">
        <v>1792.6867224196278</v>
      </c>
      <c r="DA154" s="132" t="s">
        <v>2556</v>
      </c>
    </row>
    <row r="155" spans="1:105" ht="12" customHeight="1" x14ac:dyDescent="0.25">
      <c r="A155" s="108" t="s">
        <v>53</v>
      </c>
      <c r="B155" s="98">
        <v>696.92023764974931</v>
      </c>
      <c r="C155" s="98">
        <v>664.1067022278944</v>
      </c>
      <c r="D155" s="98">
        <v>717.17878237512934</v>
      </c>
      <c r="E155" s="98">
        <v>731.80568478895555</v>
      </c>
      <c r="F155" s="98">
        <v>797.43131146112444</v>
      </c>
      <c r="G155" s="98">
        <v>785.12695538829246</v>
      </c>
      <c r="H155" s="98">
        <v>762.32805869752292</v>
      </c>
      <c r="I155" s="98">
        <v>927.1850972067781</v>
      </c>
      <c r="J155" s="98">
        <v>772.34034902950793</v>
      </c>
      <c r="K155" s="98">
        <v>794.10994930036475</v>
      </c>
      <c r="L155" s="98">
        <v>804.44089680418779</v>
      </c>
      <c r="M155" s="98">
        <v>903.50496475884665</v>
      </c>
      <c r="N155" s="98">
        <v>863.90367442551394</v>
      </c>
      <c r="O155" s="98">
        <v>883.92531036697073</v>
      </c>
      <c r="P155" s="98">
        <v>703.2367957950247</v>
      </c>
      <c r="Q155" s="98">
        <v>725.88984946691596</v>
      </c>
      <c r="R155" s="98">
        <v>744.6358579941226</v>
      </c>
      <c r="S155" s="98">
        <v>857.82518472428706</v>
      </c>
      <c r="T155" s="98">
        <v>826.6420769449403</v>
      </c>
      <c r="U155" s="98">
        <v>800.67860179659851</v>
      </c>
      <c r="V155" s="98">
        <v>719.3650954155064</v>
      </c>
      <c r="W155" s="98">
        <v>854.40759071545494</v>
      </c>
      <c r="X155" s="98">
        <v>870.85575383324863</v>
      </c>
      <c r="Y155" s="98">
        <v>666.9862497236436</v>
      </c>
      <c r="DA155" s="63" t="s">
        <v>2557</v>
      </c>
    </row>
    <row r="156" spans="1:105" ht="12" customHeight="1" x14ac:dyDescent="0.25">
      <c r="A156" s="108" t="s">
        <v>52</v>
      </c>
      <c r="B156" s="98">
        <v>898.61795970521064</v>
      </c>
      <c r="C156" s="98">
        <v>937.34817048584284</v>
      </c>
      <c r="D156" s="98">
        <v>961.47527578906363</v>
      </c>
      <c r="E156" s="98">
        <v>983.03299034319912</v>
      </c>
      <c r="F156" s="98">
        <v>952.09585901549394</v>
      </c>
      <c r="G156" s="98">
        <v>967.20777153267863</v>
      </c>
      <c r="H156" s="98">
        <v>956.77161291670018</v>
      </c>
      <c r="I156" s="98">
        <v>946.44035296659445</v>
      </c>
      <c r="J156" s="98">
        <v>965.17519859695358</v>
      </c>
      <c r="K156" s="98">
        <v>967.00743940680741</v>
      </c>
      <c r="L156" s="98">
        <v>994.50643377667836</v>
      </c>
      <c r="M156" s="98">
        <v>1029.4642702590124</v>
      </c>
      <c r="N156" s="98">
        <v>979.33857226262103</v>
      </c>
      <c r="O156" s="98">
        <v>920.74536309137079</v>
      </c>
      <c r="P156" s="98">
        <v>928.45189633536745</v>
      </c>
      <c r="Q156" s="98">
        <v>962.08309998078698</v>
      </c>
      <c r="R156" s="98">
        <v>959.69389348350182</v>
      </c>
      <c r="S156" s="98">
        <v>982.08564855729458</v>
      </c>
      <c r="T156" s="98">
        <v>1110.2382458949303</v>
      </c>
      <c r="U156" s="98">
        <v>1060.1932976028988</v>
      </c>
      <c r="V156" s="98">
        <v>1109.708479316037</v>
      </c>
      <c r="W156" s="98">
        <v>1067.3143055561652</v>
      </c>
      <c r="X156" s="98">
        <v>1205.9241004031851</v>
      </c>
      <c r="Y156" s="98">
        <v>1125.7004726959842</v>
      </c>
      <c r="DA156" s="63" t="s">
        <v>2558</v>
      </c>
    </row>
    <row r="157" spans="1:105" ht="12" customHeight="1" x14ac:dyDescent="0.25">
      <c r="A157" s="121" t="s">
        <v>54</v>
      </c>
      <c r="B157" s="122">
        <v>618.10866975588112</v>
      </c>
      <c r="C157" s="122">
        <v>642.12100645106227</v>
      </c>
      <c r="D157" s="122">
        <v>659.42609772979984</v>
      </c>
      <c r="E157" s="122">
        <v>674.82331739808797</v>
      </c>
      <c r="F157" s="122">
        <v>696.02916670835521</v>
      </c>
      <c r="G157" s="122">
        <v>711.54639806543946</v>
      </c>
      <c r="H157" s="122">
        <v>698.05146019100698</v>
      </c>
      <c r="I157" s="122">
        <v>660.03647622795222</v>
      </c>
      <c r="J157" s="122">
        <v>630.15935106792142</v>
      </c>
      <c r="K157" s="122">
        <v>627.59430002258057</v>
      </c>
      <c r="L157" s="122">
        <v>643.64727102072823</v>
      </c>
      <c r="M157" s="122">
        <v>591.16217099531286</v>
      </c>
      <c r="N157" s="122">
        <v>599.5370887142542</v>
      </c>
      <c r="O157" s="122">
        <v>597.29409041894644</v>
      </c>
      <c r="P157" s="122">
        <v>571.27554720717887</v>
      </c>
      <c r="Q157" s="122">
        <v>548.2582791247944</v>
      </c>
      <c r="R157" s="122">
        <v>529.68299898844134</v>
      </c>
      <c r="S157" s="122">
        <v>569.43976217475824</v>
      </c>
      <c r="T157" s="122">
        <v>544.30363711472069</v>
      </c>
      <c r="U157" s="122">
        <v>546.44326931971773</v>
      </c>
      <c r="V157" s="122">
        <v>537.24528234294814</v>
      </c>
      <c r="W157" s="122">
        <v>566.214683826243</v>
      </c>
      <c r="X157" s="122">
        <v>649.25326017370242</v>
      </c>
      <c r="Y157" s="122">
        <v>578.64319302177057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2560</v>
      </c>
    </row>
    <row r="159" spans="1:105" ht="12" customHeight="1" x14ac:dyDescent="0.25">
      <c r="A159" s="109" t="s">
        <v>120</v>
      </c>
      <c r="B159" s="33">
        <v>618.10866975588112</v>
      </c>
      <c r="C159" s="33">
        <v>642.12100645106227</v>
      </c>
      <c r="D159" s="33">
        <v>659.42609772979984</v>
      </c>
      <c r="E159" s="33">
        <v>674.82331739808797</v>
      </c>
      <c r="F159" s="33">
        <v>696.02916670835521</v>
      </c>
      <c r="G159" s="33">
        <v>711.54639806543946</v>
      </c>
      <c r="H159" s="33">
        <v>698.05146019100698</v>
      </c>
      <c r="I159" s="33">
        <v>660.03647622795222</v>
      </c>
      <c r="J159" s="33">
        <v>630.15935106792142</v>
      </c>
      <c r="K159" s="33">
        <v>627.59430002258057</v>
      </c>
      <c r="L159" s="33">
        <v>643.64727102072823</v>
      </c>
      <c r="M159" s="33">
        <v>591.16217099531286</v>
      </c>
      <c r="N159" s="33">
        <v>599.5370887142542</v>
      </c>
      <c r="O159" s="33">
        <v>597.29409041894644</v>
      </c>
      <c r="P159" s="33">
        <v>571.27554720717887</v>
      </c>
      <c r="Q159" s="33">
        <v>548.2582791247944</v>
      </c>
      <c r="R159" s="33">
        <v>529.68299898844134</v>
      </c>
      <c r="S159" s="33">
        <v>569.43976217475824</v>
      </c>
      <c r="T159" s="33">
        <v>544.30363711472069</v>
      </c>
      <c r="U159" s="33">
        <v>546.44326931971773</v>
      </c>
      <c r="V159" s="33">
        <v>537.24528234294814</v>
      </c>
      <c r="W159" s="33">
        <v>566.214683826243</v>
      </c>
      <c r="X159" s="33">
        <v>649.25326017370242</v>
      </c>
      <c r="Y159" s="33">
        <v>578.64319302177057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10918.157698832687</v>
      </c>
      <c r="C161" s="117">
        <f t="shared" si="54"/>
        <v>11701.594435718192</v>
      </c>
      <c r="D161" s="117">
        <f t="shared" si="54"/>
        <v>11436.976336391963</v>
      </c>
      <c r="E161" s="117">
        <f t="shared" si="54"/>
        <v>11574.889903720743</v>
      </c>
      <c r="F161" s="117">
        <f t="shared" si="54"/>
        <v>11240.053533590148</v>
      </c>
      <c r="G161" s="117">
        <f t="shared" si="54"/>
        <v>11046.910832935228</v>
      </c>
      <c r="H161" s="117">
        <f t="shared" si="54"/>
        <v>11027.336179658014</v>
      </c>
      <c r="I161" s="117">
        <f t="shared" si="54"/>
        <v>9941.4497258397405</v>
      </c>
      <c r="J161" s="117">
        <f t="shared" si="54"/>
        <v>10649.779039933766</v>
      </c>
      <c r="K161" s="117">
        <f t="shared" si="54"/>
        <v>10383.191300899725</v>
      </c>
      <c r="L161" s="117">
        <f t="shared" si="54"/>
        <v>11359.234489263781</v>
      </c>
      <c r="M161" s="117">
        <f t="shared" si="54"/>
        <v>10307.738108766276</v>
      </c>
      <c r="N161" s="117">
        <f t="shared" si="54"/>
        <v>10950.257893439128</v>
      </c>
      <c r="O161" s="117">
        <f t="shared" si="54"/>
        <v>11915.931168822937</v>
      </c>
      <c r="P161" s="117">
        <f t="shared" si="54"/>
        <v>10013.98916044557</v>
      </c>
      <c r="Q161" s="117">
        <f t="shared" si="54"/>
        <v>10389.259344617532</v>
      </c>
      <c r="R161" s="117">
        <f t="shared" ref="R161:V161" si="55">R162+R164+R166+R175</f>
        <v>10709.576375420735</v>
      </c>
      <c r="S161" s="117">
        <f t="shared" si="55"/>
        <v>11251.555567387441</v>
      </c>
      <c r="T161" s="117">
        <f t="shared" si="55"/>
        <v>11233.288643582564</v>
      </c>
      <c r="U161" s="117">
        <f t="shared" si="55"/>
        <v>11141.951408535155</v>
      </c>
      <c r="V161" s="117">
        <f t="shared" si="55"/>
        <v>11164.245161037175</v>
      </c>
      <c r="W161" s="117">
        <f t="shared" ref="W161:Y161" si="56">W162+W164+W166+W175</f>
        <v>11388.082246370297</v>
      </c>
      <c r="X161" s="117">
        <f t="shared" si="56"/>
        <v>12274.824734602755</v>
      </c>
      <c r="Y161" s="117">
        <f t="shared" si="56"/>
        <v>10941.184609861011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8551.9661687304942</v>
      </c>
      <c r="C162" s="122">
        <f t="shared" si="57"/>
        <v>9322.911956194228</v>
      </c>
      <c r="D162" s="122">
        <f t="shared" si="57"/>
        <v>8978.5163660112139</v>
      </c>
      <c r="E162" s="122">
        <f t="shared" si="57"/>
        <v>8987.3056057124504</v>
      </c>
      <c r="F162" s="122">
        <f t="shared" si="57"/>
        <v>8636.2872278538434</v>
      </c>
      <c r="G162" s="122">
        <f t="shared" si="57"/>
        <v>8442.2204868495846</v>
      </c>
      <c r="H162" s="122">
        <f t="shared" si="57"/>
        <v>8379.3807108006695</v>
      </c>
      <c r="I162" s="122">
        <f t="shared" si="57"/>
        <v>7268.5707447032546</v>
      </c>
      <c r="J162" s="122">
        <f t="shared" si="57"/>
        <v>8086.5467073261734</v>
      </c>
      <c r="K162" s="122">
        <f t="shared" si="57"/>
        <v>7799.455784706839</v>
      </c>
      <c r="L162" s="122">
        <f t="shared" si="57"/>
        <v>8688.4464444986388</v>
      </c>
      <c r="M162" s="122">
        <f t="shared" si="57"/>
        <v>7539.6922276059158</v>
      </c>
      <c r="N162" s="122">
        <f t="shared" si="57"/>
        <v>8269.7486564618375</v>
      </c>
      <c r="O162" s="122">
        <f t="shared" si="57"/>
        <v>9291.1390479246475</v>
      </c>
      <c r="P162" s="122">
        <f t="shared" si="57"/>
        <v>7557.8029968366054</v>
      </c>
      <c r="Q162" s="122">
        <f t="shared" si="57"/>
        <v>7932.536425991274</v>
      </c>
      <c r="R162" s="122">
        <f t="shared" si="57"/>
        <v>8181.9390552216582</v>
      </c>
      <c r="S162" s="122">
        <f t="shared" si="57"/>
        <v>8560.6652724999931</v>
      </c>
      <c r="T162" s="122">
        <f t="shared" si="57"/>
        <v>8408.2962078559467</v>
      </c>
      <c r="U162" s="122">
        <f t="shared" si="57"/>
        <v>8368.9622589507198</v>
      </c>
      <c r="V162" s="122">
        <f t="shared" si="57"/>
        <v>8400.6423905350657</v>
      </c>
      <c r="W162" s="122">
        <f t="shared" si="57"/>
        <v>8517.740134684409</v>
      </c>
      <c r="X162" s="122">
        <f t="shared" si="57"/>
        <v>9190.6353512786918</v>
      </c>
      <c r="Y162" s="122">
        <f t="shared" si="57"/>
        <v>8273.1204652513734</v>
      </c>
      <c r="DA162" s="130" t="s">
        <v>2563</v>
      </c>
    </row>
    <row r="163" spans="1:105" ht="12" customHeight="1" x14ac:dyDescent="0.25">
      <c r="A163" s="97" t="s">
        <v>53</v>
      </c>
      <c r="B163" s="33">
        <v>8551.9661687304942</v>
      </c>
      <c r="C163" s="33">
        <v>9322.911956194228</v>
      </c>
      <c r="D163" s="33">
        <v>8978.5163660112139</v>
      </c>
      <c r="E163" s="33">
        <v>8987.3056057124504</v>
      </c>
      <c r="F163" s="33">
        <v>8636.2872278538434</v>
      </c>
      <c r="G163" s="33">
        <v>8442.2204868495846</v>
      </c>
      <c r="H163" s="33">
        <v>8379.3807108006695</v>
      </c>
      <c r="I163" s="33">
        <v>7268.5707447032546</v>
      </c>
      <c r="J163" s="33">
        <v>8086.5467073261734</v>
      </c>
      <c r="K163" s="33">
        <v>7799.455784706839</v>
      </c>
      <c r="L163" s="33">
        <v>8688.4464444986388</v>
      </c>
      <c r="M163" s="33">
        <v>7539.6922276059158</v>
      </c>
      <c r="N163" s="33">
        <v>8269.7486564618375</v>
      </c>
      <c r="O163" s="33">
        <v>9291.1390479246475</v>
      </c>
      <c r="P163" s="33">
        <v>7557.8029968366054</v>
      </c>
      <c r="Q163" s="33">
        <v>7932.536425991274</v>
      </c>
      <c r="R163" s="33">
        <v>8181.9390552216582</v>
      </c>
      <c r="S163" s="33">
        <v>8560.6652724999931</v>
      </c>
      <c r="T163" s="33">
        <v>8408.2962078559467</v>
      </c>
      <c r="U163" s="33">
        <v>8368.9622589507198</v>
      </c>
      <c r="V163" s="33">
        <v>8400.6423905350657</v>
      </c>
      <c r="W163" s="33">
        <v>8517.740134684409</v>
      </c>
      <c r="X163" s="33">
        <v>9190.6353512786918</v>
      </c>
      <c r="Y163" s="33">
        <v>8273.1204652513734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136.24683220368397</v>
      </c>
      <c r="C164" s="122">
        <f t="shared" si="58"/>
        <v>132.62334642610816</v>
      </c>
      <c r="D164" s="122">
        <f t="shared" si="58"/>
        <v>126.48170752895652</v>
      </c>
      <c r="E164" s="122">
        <f t="shared" si="58"/>
        <v>236.00262802392606</v>
      </c>
      <c r="F164" s="122">
        <f t="shared" si="58"/>
        <v>130.46802875615398</v>
      </c>
      <c r="G164" s="122">
        <f t="shared" si="58"/>
        <v>141.7104136256925</v>
      </c>
      <c r="H164" s="122">
        <f t="shared" si="58"/>
        <v>214.43579893546482</v>
      </c>
      <c r="I164" s="122">
        <f t="shared" si="58"/>
        <v>166.6718575473113</v>
      </c>
      <c r="J164" s="122">
        <f t="shared" si="58"/>
        <v>186.13786802409015</v>
      </c>
      <c r="K164" s="122">
        <f t="shared" si="58"/>
        <v>191.22100083907765</v>
      </c>
      <c r="L164" s="122">
        <f t="shared" si="58"/>
        <v>220.3320032691372</v>
      </c>
      <c r="M164" s="122">
        <f t="shared" si="58"/>
        <v>232.68104422638771</v>
      </c>
      <c r="N164" s="122">
        <f t="shared" si="58"/>
        <v>234.7628536198894</v>
      </c>
      <c r="O164" s="122">
        <f t="shared" si="58"/>
        <v>234.00804841315593</v>
      </c>
      <c r="P164" s="122">
        <f t="shared" si="58"/>
        <v>235.93923687858606</v>
      </c>
      <c r="Q164" s="122">
        <f t="shared" si="58"/>
        <v>240.95650721441601</v>
      </c>
      <c r="R164" s="122">
        <f t="shared" si="58"/>
        <v>270.88587993471469</v>
      </c>
      <c r="S164" s="122">
        <f t="shared" si="58"/>
        <v>303.96552486762545</v>
      </c>
      <c r="T164" s="122">
        <f t="shared" si="58"/>
        <v>311.68968408482988</v>
      </c>
      <c r="U164" s="122">
        <f t="shared" si="58"/>
        <v>346.74061399026192</v>
      </c>
      <c r="V164" s="122">
        <f t="shared" si="58"/>
        <v>354.63584137426977</v>
      </c>
      <c r="W164" s="122">
        <f t="shared" si="58"/>
        <v>365.95803700000755</v>
      </c>
      <c r="X164" s="122">
        <f t="shared" si="58"/>
        <v>327.65991428131224</v>
      </c>
      <c r="Y164" s="122">
        <f t="shared" si="58"/>
        <v>294.52584444488093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136.24683220368397</v>
      </c>
      <c r="C165" s="98">
        <f>IF(RES_hhdet_tes!C165=0,0,RES_hhdet_tes!C165*1000*11630/RES_hhdet_num!C161)</f>
        <v>132.62334642610816</v>
      </c>
      <c r="D165" s="98">
        <f>IF(RES_hhdet_tes!D165=0,0,RES_hhdet_tes!D165*1000*11630/RES_hhdet_num!D161)</f>
        <v>126.48170752895652</v>
      </c>
      <c r="E165" s="98">
        <f>IF(RES_hhdet_tes!E165=0,0,RES_hhdet_tes!E165*1000*11630/RES_hhdet_num!E161)</f>
        <v>236.00262802392606</v>
      </c>
      <c r="F165" s="98">
        <f>IF(RES_hhdet_tes!F165=0,0,RES_hhdet_tes!F165*1000*11630/RES_hhdet_num!F161)</f>
        <v>130.46802875615398</v>
      </c>
      <c r="G165" s="98">
        <f>IF(RES_hhdet_tes!G165=0,0,RES_hhdet_tes!G165*1000*11630/RES_hhdet_num!G161)</f>
        <v>141.7104136256925</v>
      </c>
      <c r="H165" s="98">
        <f>IF(RES_hhdet_tes!H165=0,0,RES_hhdet_tes!H165*1000*11630/RES_hhdet_num!H161)</f>
        <v>214.43579893546482</v>
      </c>
      <c r="I165" s="98">
        <f>IF(RES_hhdet_tes!I165=0,0,RES_hhdet_tes!I165*1000*11630/RES_hhdet_num!I161)</f>
        <v>166.6718575473113</v>
      </c>
      <c r="J165" s="98">
        <f>IF(RES_hhdet_tes!J165=0,0,RES_hhdet_tes!J165*1000*11630/RES_hhdet_num!J161)</f>
        <v>186.13786802409015</v>
      </c>
      <c r="K165" s="98">
        <f>IF(RES_hhdet_tes!K165=0,0,RES_hhdet_tes!K165*1000*11630/RES_hhdet_num!K161)</f>
        <v>191.22100083907765</v>
      </c>
      <c r="L165" s="98">
        <f>IF(RES_hhdet_tes!L165=0,0,RES_hhdet_tes!L165*1000*11630/RES_hhdet_num!L161)</f>
        <v>220.3320032691372</v>
      </c>
      <c r="M165" s="98">
        <f>IF(RES_hhdet_tes!M165=0,0,RES_hhdet_tes!M165*1000*11630/RES_hhdet_num!M161)</f>
        <v>232.68104422638771</v>
      </c>
      <c r="N165" s="98">
        <f>IF(RES_hhdet_tes!N165=0,0,RES_hhdet_tes!N165*1000*11630/RES_hhdet_num!N161)</f>
        <v>234.7628536198894</v>
      </c>
      <c r="O165" s="98">
        <f>IF(RES_hhdet_tes!O165=0,0,RES_hhdet_tes!O165*1000*11630/RES_hhdet_num!O161)</f>
        <v>234.00804841315593</v>
      </c>
      <c r="P165" s="98">
        <f>IF(RES_hhdet_tes!P165=0,0,RES_hhdet_tes!P165*1000*11630/RES_hhdet_num!P161)</f>
        <v>235.93923687858606</v>
      </c>
      <c r="Q165" s="98">
        <f>IF(RES_hhdet_tes!Q165=0,0,RES_hhdet_tes!Q165*1000*11630/RES_hhdet_num!Q161)</f>
        <v>240.95650721441601</v>
      </c>
      <c r="R165" s="98">
        <f>IF(RES_hhdet_tes!R165=0,0,RES_hhdet_tes!R165*1000*11630/RES_hhdet_num!R161)</f>
        <v>270.88587993471469</v>
      </c>
      <c r="S165" s="98">
        <f>IF(RES_hhdet_tes!S165=0,0,RES_hhdet_tes!S165*1000*11630/RES_hhdet_num!S161)</f>
        <v>303.96552486762545</v>
      </c>
      <c r="T165" s="98">
        <f>IF(RES_hhdet_tes!T165=0,0,RES_hhdet_tes!T165*1000*11630/RES_hhdet_num!T161)</f>
        <v>311.68968408482988</v>
      </c>
      <c r="U165" s="98">
        <f>IF(RES_hhdet_tes!U165=0,0,RES_hhdet_tes!U165*1000*11630/RES_hhdet_num!U161)</f>
        <v>346.74061399026192</v>
      </c>
      <c r="V165" s="98">
        <f>IF(RES_hhdet_tes!V165=0,0,RES_hhdet_tes!V165*1000*11630/RES_hhdet_num!V161)</f>
        <v>354.63584137426977</v>
      </c>
      <c r="W165" s="98">
        <f>IF(RES_hhdet_tes!W165=0,0,RES_hhdet_tes!W165*1000*11630/RES_hhdet_num!W161)</f>
        <v>365.95803700000755</v>
      </c>
      <c r="X165" s="98">
        <f>IF(RES_hhdet_tes!X165=0,0,RES_hhdet_tes!X165*1000*11630/RES_hhdet_num!X161)</f>
        <v>327.65991428131224</v>
      </c>
      <c r="Y165" s="98">
        <f>IF(RES_hhdet_tes!Y165=0,0,RES_hhdet_tes!Y165*1000*11630/RES_hhdet_num!Y161)</f>
        <v>294.52584444488093</v>
      </c>
      <c r="DA165" s="63" t="s">
        <v>2566</v>
      </c>
    </row>
    <row r="166" spans="1:105" ht="12" customHeight="1" x14ac:dyDescent="0.25">
      <c r="A166" s="121" t="s">
        <v>55</v>
      </c>
      <c r="B166" s="122">
        <v>1611.8360281426276</v>
      </c>
      <c r="C166" s="122">
        <v>1603.9381266467963</v>
      </c>
      <c r="D166" s="122">
        <v>1672.5521651219931</v>
      </c>
      <c r="E166" s="122">
        <v>1676.7583525862794</v>
      </c>
      <c r="F166" s="122">
        <v>1777.2691102717959</v>
      </c>
      <c r="G166" s="122">
        <v>1751.4335343945122</v>
      </c>
      <c r="H166" s="122">
        <v>1735.468209730873</v>
      </c>
      <c r="I166" s="122">
        <v>1846.1706473612239</v>
      </c>
      <c r="J166" s="122">
        <v>1746.9351135155819</v>
      </c>
      <c r="K166" s="122">
        <v>1764.9202153312281</v>
      </c>
      <c r="L166" s="122">
        <v>1806.8087704752772</v>
      </c>
      <c r="M166" s="122">
        <v>1944.2026659386586</v>
      </c>
      <c r="N166" s="122">
        <v>1846.2092946431451</v>
      </c>
      <c r="O166" s="122">
        <v>1793.4899820661869</v>
      </c>
      <c r="P166" s="122">
        <v>1648.9713795232005</v>
      </c>
      <c r="Q166" s="122">
        <v>1667.5081322870446</v>
      </c>
      <c r="R166" s="122">
        <v>1727.0684412759178</v>
      </c>
      <c r="S166" s="122">
        <v>1817.4850078450609</v>
      </c>
      <c r="T166" s="122">
        <v>1968.9991145270628</v>
      </c>
      <c r="U166" s="122">
        <v>1879.8052662744608</v>
      </c>
      <c r="V166" s="122">
        <v>1871.7216467848907</v>
      </c>
      <c r="W166" s="122">
        <v>1938.1693908596385</v>
      </c>
      <c r="X166" s="122">
        <v>2107.2762088690538</v>
      </c>
      <c r="Y166" s="122">
        <v>1794.8951071429899</v>
      </c>
      <c r="DA166" s="130" t="s">
        <v>2567</v>
      </c>
    </row>
    <row r="167" spans="1:105" ht="12" customHeight="1" x14ac:dyDescent="0.25">
      <c r="A167" s="97" t="s">
        <v>124</v>
      </c>
      <c r="B167" s="98">
        <v>1692.2537156758551</v>
      </c>
      <c r="C167" s="98">
        <v>1618.2569055014894</v>
      </c>
      <c r="D167" s="98">
        <v>1634.2079000391223</v>
      </c>
      <c r="E167" s="98">
        <v>1411.964136044503</v>
      </c>
      <c r="F167" s="98">
        <v>1982.2374071874274</v>
      </c>
      <c r="G167" s="98">
        <v>1741.7276317078579</v>
      </c>
      <c r="H167" s="98">
        <v>1863.1409899198018</v>
      </c>
      <c r="I167" s="98">
        <v>1563.4782665224304</v>
      </c>
      <c r="J167" s="98">
        <v>1800.8521930470758</v>
      </c>
      <c r="K167" s="98">
        <v>1761.3446152134677</v>
      </c>
      <c r="L167" s="98">
        <v>1839.1514125569631</v>
      </c>
      <c r="M167" s="98">
        <v>2002.4262928284602</v>
      </c>
      <c r="N167" s="98">
        <v>1828.0615117104021</v>
      </c>
      <c r="O167" s="98">
        <v>1631.1985178295593</v>
      </c>
      <c r="P167" s="98">
        <v>1725.4984382718669</v>
      </c>
      <c r="Q167" s="98">
        <v>1370.5393928895755</v>
      </c>
      <c r="R167" s="98">
        <v>1822.7458263699818</v>
      </c>
      <c r="S167" s="98">
        <v>1498.258069062382</v>
      </c>
      <c r="T167" s="98">
        <v>2137.7813047183176</v>
      </c>
      <c r="U167" s="98">
        <v>1931.7656002452077</v>
      </c>
      <c r="V167" s="98">
        <v>2108.2954310153546</v>
      </c>
      <c r="W167" s="98">
        <v>1936.4482184205137</v>
      </c>
      <c r="X167" s="98">
        <v>2236.6113425045774</v>
      </c>
      <c r="Y167" s="98">
        <v>1632.1711927584922</v>
      </c>
      <c r="DA167" s="63" t="s">
        <v>2568</v>
      </c>
    </row>
    <row r="168" spans="1:105" ht="12" customHeight="1" x14ac:dyDescent="0.25">
      <c r="A168" s="97" t="s">
        <v>123</v>
      </c>
      <c r="B168" s="98">
        <v>1692.2537156758553</v>
      </c>
      <c r="C168" s="98">
        <v>1618.2210555744059</v>
      </c>
      <c r="D168" s="98">
        <v>1634.1511995218466</v>
      </c>
      <c r="E168" s="98">
        <v>1411.9451206714555</v>
      </c>
      <c r="F168" s="98">
        <v>1982.1342709908754</v>
      </c>
      <c r="G168" s="98">
        <v>1741.6548167824665</v>
      </c>
      <c r="H168" s="98">
        <v>1863.2316112056531</v>
      </c>
      <c r="I168" s="98">
        <v>1563.4435676243315</v>
      </c>
      <c r="J168" s="98">
        <v>1801.2338350469815</v>
      </c>
      <c r="K168" s="98">
        <v>1761.5175632525527</v>
      </c>
      <c r="L168" s="98">
        <v>1839.451472609202</v>
      </c>
      <c r="M168" s="98">
        <v>2002.8772541280196</v>
      </c>
      <c r="N168" s="98">
        <v>1828.5702178304123</v>
      </c>
      <c r="O168" s="98">
        <v>1632.0115704404936</v>
      </c>
      <c r="P168" s="98">
        <v>1726.7600869835762</v>
      </c>
      <c r="Q168" s="98">
        <v>1372.3561035163057</v>
      </c>
      <c r="R168" s="98">
        <v>1823.3329241770107</v>
      </c>
      <c r="S168" s="98">
        <v>1498.6613762676595</v>
      </c>
      <c r="T168" s="98">
        <v>2139.2711835204909</v>
      </c>
      <c r="U168" s="98">
        <v>1932.5727935056484</v>
      </c>
      <c r="V168" s="98">
        <v>2108.9242993250054</v>
      </c>
      <c r="W168" s="98">
        <v>1937.494044986094</v>
      </c>
      <c r="X168" s="98">
        <v>2236.07171587532</v>
      </c>
      <c r="Y168" s="98">
        <v>1632.313453660186</v>
      </c>
      <c r="DA168" s="63" t="s">
        <v>2569</v>
      </c>
    </row>
    <row r="169" spans="1:105" ht="12" customHeight="1" x14ac:dyDescent="0.25">
      <c r="A169" s="100" t="s">
        <v>50</v>
      </c>
      <c r="B169" s="101">
        <v>739.09612349362885</v>
      </c>
      <c r="C169" s="101">
        <v>671.779183614972</v>
      </c>
      <c r="D169" s="101">
        <v>697.96000703282255</v>
      </c>
      <c r="E169" s="101">
        <v>601.05889915817261</v>
      </c>
      <c r="F169" s="101">
        <v>904.97296542981678</v>
      </c>
      <c r="G169" s="101">
        <v>780.92101572574632</v>
      </c>
      <c r="H169" s="101">
        <v>828.98941538006102</v>
      </c>
      <c r="I169" s="101">
        <v>771.71940169193886</v>
      </c>
      <c r="J169" s="101">
        <v>802.69826940556482</v>
      </c>
      <c r="K169" s="101">
        <v>794.72266664840492</v>
      </c>
      <c r="L169" s="101">
        <v>824.15261596036225</v>
      </c>
      <c r="M169" s="101">
        <v>933.77309607150687</v>
      </c>
      <c r="N169" s="101">
        <v>856.05664587712806</v>
      </c>
      <c r="O169" s="101">
        <v>795.40270994321099</v>
      </c>
      <c r="P169" s="101">
        <v>751.96618073743628</v>
      </c>
      <c r="Q169" s="101">
        <v>586.99871446619238</v>
      </c>
      <c r="R169" s="101">
        <v>800.83014251196391</v>
      </c>
      <c r="S169" s="101">
        <v>694.9766380660293</v>
      </c>
      <c r="T169" s="101">
        <v>917.31971839653113</v>
      </c>
      <c r="U169" s="101">
        <v>836.19241561244337</v>
      </c>
      <c r="V169" s="101">
        <v>849.74728793066538</v>
      </c>
      <c r="W169" s="101">
        <v>875.15389192012412</v>
      </c>
      <c r="X169" s="101">
        <v>954.96422955760329</v>
      </c>
      <c r="Y169" s="101">
        <v>618.15471906177368</v>
      </c>
      <c r="DA169" s="131" t="s">
        <v>2570</v>
      </c>
    </row>
    <row r="170" spans="1:105" ht="12" customHeight="1" x14ac:dyDescent="0.25">
      <c r="A170" s="103" t="s">
        <v>52</v>
      </c>
      <c r="B170" s="104">
        <v>953.15759218222615</v>
      </c>
      <c r="C170" s="104">
        <v>946.44187195943368</v>
      </c>
      <c r="D170" s="104">
        <v>936.19119248902405</v>
      </c>
      <c r="E170" s="104">
        <v>810.88622151328275</v>
      </c>
      <c r="F170" s="104">
        <v>1077.161305561059</v>
      </c>
      <c r="G170" s="104">
        <v>960.73380105672004</v>
      </c>
      <c r="H170" s="104">
        <v>1034.2421958255923</v>
      </c>
      <c r="I170" s="104">
        <v>791.72416593239257</v>
      </c>
      <c r="J170" s="104">
        <v>998.53556564141638</v>
      </c>
      <c r="K170" s="104">
        <v>966.79489660414788</v>
      </c>
      <c r="L170" s="104">
        <v>1015.2988566488398</v>
      </c>
      <c r="M170" s="104">
        <v>1069.1041580565129</v>
      </c>
      <c r="N170" s="104">
        <v>972.51357195328399</v>
      </c>
      <c r="O170" s="104">
        <v>836.60886049728265</v>
      </c>
      <c r="P170" s="104">
        <v>974.79390624613984</v>
      </c>
      <c r="Q170" s="104">
        <v>785.35738905011328</v>
      </c>
      <c r="R170" s="104">
        <v>1022.5027816650464</v>
      </c>
      <c r="S170" s="104">
        <v>803.68473820163035</v>
      </c>
      <c r="T170" s="104">
        <v>1221.9514651239592</v>
      </c>
      <c r="U170" s="104">
        <v>1096.3803778932049</v>
      </c>
      <c r="V170" s="104">
        <v>1259.1770113943398</v>
      </c>
      <c r="W170" s="104">
        <v>1062.3401530659698</v>
      </c>
      <c r="X170" s="104">
        <v>1281.1074863177168</v>
      </c>
      <c r="Y170" s="104">
        <v>1014.1587345984124</v>
      </c>
      <c r="DA170" s="132" t="s">
        <v>2571</v>
      </c>
    </row>
    <row r="171" spans="1:105" ht="12" customHeight="1" x14ac:dyDescent="0.25">
      <c r="A171" s="106" t="s">
        <v>122</v>
      </c>
      <c r="B171" s="101">
        <v>1595.5381973549599</v>
      </c>
      <c r="C171" s="101">
        <v>1601.1664367557016</v>
      </c>
      <c r="D171" s="101">
        <v>1678.3471048352324</v>
      </c>
      <c r="E171" s="101">
        <v>1714.1750611332159</v>
      </c>
      <c r="F171" s="101">
        <v>1749.2063781402912</v>
      </c>
      <c r="G171" s="101">
        <v>1752.4159329391273</v>
      </c>
      <c r="H171" s="101">
        <v>1720.4245685138542</v>
      </c>
      <c r="I171" s="101">
        <v>1876.8645940281492</v>
      </c>
      <c r="J171" s="101">
        <v>1741.2401216056658</v>
      </c>
      <c r="K171" s="101">
        <v>1765.3022255302228</v>
      </c>
      <c r="L171" s="101">
        <v>1803.4050611365774</v>
      </c>
      <c r="M171" s="101">
        <v>1938.3445090249513</v>
      </c>
      <c r="N171" s="101">
        <v>1848.035014946709</v>
      </c>
      <c r="O171" s="101">
        <v>1809.0420765406609</v>
      </c>
      <c r="P171" s="101">
        <v>1640.5326835791996</v>
      </c>
      <c r="Q171" s="101">
        <v>1699.6661862326105</v>
      </c>
      <c r="R171" s="101">
        <v>1716.9687945451985</v>
      </c>
      <c r="S171" s="101">
        <v>1852.9231238142174</v>
      </c>
      <c r="T171" s="101">
        <v>1949.7533547319692</v>
      </c>
      <c r="U171" s="101">
        <v>1874.0298136645511</v>
      </c>
      <c r="V171" s="101">
        <v>1843.8798849643113</v>
      </c>
      <c r="W171" s="101">
        <v>1940.0557372680473</v>
      </c>
      <c r="X171" s="101">
        <v>2093.3366120046048</v>
      </c>
      <c r="Y171" s="101">
        <v>1805.6198169032566</v>
      </c>
      <c r="DA171" s="131" t="s">
        <v>2572</v>
      </c>
    </row>
    <row r="172" spans="1:105" ht="12" customHeight="1" x14ac:dyDescent="0.25">
      <c r="A172" s="107" t="s">
        <v>121</v>
      </c>
      <c r="B172" s="104">
        <v>1595.5381973549597</v>
      </c>
      <c r="C172" s="104">
        <v>1601.6205054081731</v>
      </c>
      <c r="D172" s="104">
        <v>1679.0257325587465</v>
      </c>
      <c r="E172" s="104">
        <v>1715.314674203076</v>
      </c>
      <c r="F172" s="104">
        <v>1750.0222691416454</v>
      </c>
      <c r="G172" s="104">
        <v>1753.1374360504526</v>
      </c>
      <c r="H172" s="104">
        <v>1720.7660978560621</v>
      </c>
      <c r="I172" s="104">
        <v>1876.7879728913169</v>
      </c>
      <c r="J172" s="104">
        <v>1741.248208679918</v>
      </c>
      <c r="K172" s="104">
        <v>1765.2948497520317</v>
      </c>
      <c r="L172" s="104">
        <v>1803.3690451625803</v>
      </c>
      <c r="M172" s="104">
        <v>1938.0677541721798</v>
      </c>
      <c r="N172" s="104">
        <v>1847.9235304631163</v>
      </c>
      <c r="O172" s="104">
        <v>1809.0618462460748</v>
      </c>
      <c r="P172" s="104">
        <v>1641.423793404098</v>
      </c>
      <c r="Q172" s="104">
        <v>1700.0795394011104</v>
      </c>
      <c r="R172" s="104">
        <v>1716.5216174425952</v>
      </c>
      <c r="S172" s="104">
        <v>1851.6369586475334</v>
      </c>
      <c r="T172" s="104">
        <v>1948.9591964628476</v>
      </c>
      <c r="U172" s="104">
        <v>1873.4004491490784</v>
      </c>
      <c r="V172" s="104">
        <v>1842.4640165318722</v>
      </c>
      <c r="W172" s="104">
        <v>1937.951010881821</v>
      </c>
      <c r="X172" s="104">
        <v>2094.6834837018482</v>
      </c>
      <c r="Y172" s="104">
        <v>1809.0648413743411</v>
      </c>
      <c r="DA172" s="132" t="s">
        <v>2573</v>
      </c>
    </row>
    <row r="173" spans="1:105" ht="12" customHeight="1" x14ac:dyDescent="0.25">
      <c r="A173" s="108" t="s">
        <v>53</v>
      </c>
      <c r="B173" s="98">
        <v>696.92023764974931</v>
      </c>
      <c r="C173" s="98">
        <v>664.17538838593543</v>
      </c>
      <c r="D173" s="98">
        <v>717.3375744671805</v>
      </c>
      <c r="E173" s="98">
        <v>732.00881691508857</v>
      </c>
      <c r="F173" s="98">
        <v>797.65697653476116</v>
      </c>
      <c r="G173" s="98">
        <v>785.48660618172255</v>
      </c>
      <c r="H173" s="98">
        <v>763.06702892878945</v>
      </c>
      <c r="I173" s="98">
        <v>928.75010793684976</v>
      </c>
      <c r="J173" s="98">
        <v>773.99954842186662</v>
      </c>
      <c r="K173" s="98">
        <v>795.99361895226366</v>
      </c>
      <c r="L173" s="98">
        <v>806.41816872486015</v>
      </c>
      <c r="M173" s="98">
        <v>905.88810531038439</v>
      </c>
      <c r="N173" s="98">
        <v>866.09773126286132</v>
      </c>
      <c r="O173" s="98">
        <v>886.07610099395879</v>
      </c>
      <c r="P173" s="98">
        <v>707.43249897019552</v>
      </c>
      <c r="Q173" s="98">
        <v>731.09612410639443</v>
      </c>
      <c r="R173" s="98">
        <v>749.96258573886064</v>
      </c>
      <c r="S173" s="98">
        <v>863.29227882264831</v>
      </c>
      <c r="T173" s="98">
        <v>831.79722518054143</v>
      </c>
      <c r="U173" s="98">
        <v>806.06926931071973</v>
      </c>
      <c r="V173" s="98">
        <v>724.6314863231346</v>
      </c>
      <c r="W173" s="98">
        <v>861.62313982297439</v>
      </c>
      <c r="X173" s="98">
        <v>878.36327982482419</v>
      </c>
      <c r="Y173" s="98">
        <v>673.07988560687897</v>
      </c>
      <c r="DA173" s="63" t="s">
        <v>2574</v>
      </c>
    </row>
    <row r="174" spans="1:105" ht="12" customHeight="1" x14ac:dyDescent="0.25">
      <c r="A174" s="115" t="s">
        <v>52</v>
      </c>
      <c r="B174" s="33">
        <v>898.61795970521052</v>
      </c>
      <c r="C174" s="33">
        <v>937.44511702223747</v>
      </c>
      <c r="D174" s="33">
        <v>961.68815809156627</v>
      </c>
      <c r="E174" s="33">
        <v>983.30585728798746</v>
      </c>
      <c r="F174" s="33">
        <v>952.3652926068844</v>
      </c>
      <c r="G174" s="33">
        <v>967.65082986872994</v>
      </c>
      <c r="H174" s="33">
        <v>957.69906892727261</v>
      </c>
      <c r="I174" s="33">
        <v>948.0378649544673</v>
      </c>
      <c r="J174" s="33">
        <v>967.2486602580517</v>
      </c>
      <c r="K174" s="33">
        <v>969.30123079976829</v>
      </c>
      <c r="L174" s="33">
        <v>996.95087643772013</v>
      </c>
      <c r="M174" s="33">
        <v>1032.1796488617952</v>
      </c>
      <c r="N174" s="33">
        <v>981.82579920025501</v>
      </c>
      <c r="O174" s="33">
        <v>922.9857452521162</v>
      </c>
      <c r="P174" s="33">
        <v>933.99129443390245</v>
      </c>
      <c r="Q174" s="33">
        <v>968.98341529471611</v>
      </c>
      <c r="R174" s="33">
        <v>966.55903170373472</v>
      </c>
      <c r="S174" s="33">
        <v>988.34467982488479</v>
      </c>
      <c r="T174" s="33">
        <v>1117.1619712823065</v>
      </c>
      <c r="U174" s="33">
        <v>1067.3311798383588</v>
      </c>
      <c r="V174" s="33">
        <v>1117.8325302087374</v>
      </c>
      <c r="W174" s="33">
        <v>1076.3278710588468</v>
      </c>
      <c r="X174" s="33">
        <v>1216.3202038770241</v>
      </c>
      <c r="Y174" s="33">
        <v>1135.984955767462</v>
      </c>
      <c r="DA174" s="60" t="s">
        <v>2575</v>
      </c>
    </row>
    <row r="175" spans="1:105" ht="12" customHeight="1" x14ac:dyDescent="0.25">
      <c r="A175" s="121" t="s">
        <v>54</v>
      </c>
      <c r="B175" s="122">
        <v>618.10866975588112</v>
      </c>
      <c r="C175" s="122">
        <v>642.12100645106216</v>
      </c>
      <c r="D175" s="122">
        <v>659.42609772979984</v>
      </c>
      <c r="E175" s="122">
        <v>674.82331739808797</v>
      </c>
      <c r="F175" s="122">
        <v>696.02916670835486</v>
      </c>
      <c r="G175" s="122">
        <v>711.54639806543935</v>
      </c>
      <c r="H175" s="122">
        <v>698.05146019100675</v>
      </c>
      <c r="I175" s="122">
        <v>660.03647622795131</v>
      </c>
      <c r="J175" s="122">
        <v>630.15935106792108</v>
      </c>
      <c r="K175" s="122">
        <v>627.59430002258205</v>
      </c>
      <c r="L175" s="122">
        <v>643.64727102072663</v>
      </c>
      <c r="M175" s="122">
        <v>591.16217099531389</v>
      </c>
      <c r="N175" s="122">
        <v>599.53708871425374</v>
      </c>
      <c r="O175" s="122">
        <v>597.29409041894689</v>
      </c>
      <c r="P175" s="122">
        <v>571.27554720717865</v>
      </c>
      <c r="Q175" s="122">
        <v>548.25827912479758</v>
      </c>
      <c r="R175" s="122">
        <v>529.68299898844339</v>
      </c>
      <c r="S175" s="122">
        <v>569.43976217476018</v>
      </c>
      <c r="T175" s="122">
        <v>544.30363711472364</v>
      </c>
      <c r="U175" s="122">
        <v>546.44326931971295</v>
      </c>
      <c r="V175" s="122">
        <v>537.24528234295042</v>
      </c>
      <c r="W175" s="122">
        <v>566.21468382624221</v>
      </c>
      <c r="X175" s="122">
        <v>649.25326017369639</v>
      </c>
      <c r="Y175" s="122">
        <v>578.64319302176864</v>
      </c>
      <c r="DA175" s="130" t="s">
        <v>2576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2577</v>
      </c>
    </row>
    <row r="177" spans="1:105" ht="12" customHeight="1" x14ac:dyDescent="0.25">
      <c r="A177" s="109" t="s">
        <v>120</v>
      </c>
      <c r="B177" s="33">
        <v>618.10866975588112</v>
      </c>
      <c r="C177" s="33">
        <v>642.12100645106216</v>
      </c>
      <c r="D177" s="33">
        <v>659.42609772979984</v>
      </c>
      <c r="E177" s="33">
        <v>674.82331739808797</v>
      </c>
      <c r="F177" s="33">
        <v>696.02916670835486</v>
      </c>
      <c r="G177" s="33">
        <v>711.54639806543935</v>
      </c>
      <c r="H177" s="33">
        <v>698.05146019100675</v>
      </c>
      <c r="I177" s="33">
        <v>660.03647622795131</v>
      </c>
      <c r="J177" s="33">
        <v>630.15935106792108</v>
      </c>
      <c r="K177" s="33">
        <v>627.59430002258205</v>
      </c>
      <c r="L177" s="33">
        <v>643.64727102072663</v>
      </c>
      <c r="M177" s="33">
        <v>591.16217099531389</v>
      </c>
      <c r="N177" s="33">
        <v>599.53708871425374</v>
      </c>
      <c r="O177" s="33">
        <v>597.29409041894689</v>
      </c>
      <c r="P177" s="33">
        <v>571.27554720717865</v>
      </c>
      <c r="Q177" s="33">
        <v>548.25827912479758</v>
      </c>
      <c r="R177" s="33">
        <v>529.68299898844339</v>
      </c>
      <c r="S177" s="33">
        <v>569.43976217476018</v>
      </c>
      <c r="T177" s="33">
        <v>544.30363711472364</v>
      </c>
      <c r="U177" s="33">
        <v>546.44326931971295</v>
      </c>
      <c r="V177" s="33">
        <v>537.24528234295042</v>
      </c>
      <c r="W177" s="33">
        <v>566.21468382624221</v>
      </c>
      <c r="X177" s="33">
        <v>649.25326017369639</v>
      </c>
      <c r="Y177" s="33">
        <v>578.64319302176864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4954.5394407696267</v>
      </c>
      <c r="C3" s="117">
        <f t="shared" si="0"/>
        <v>5005.4725128191167</v>
      </c>
      <c r="D3" s="117">
        <f t="shared" si="0"/>
        <v>4339.2727580932469</v>
      </c>
      <c r="E3" s="117">
        <f t="shared" si="0"/>
        <v>4450.6876780639377</v>
      </c>
      <c r="F3" s="117">
        <f t="shared" si="0"/>
        <v>3670.7458611819602</v>
      </c>
      <c r="G3" s="117">
        <f t="shared" si="0"/>
        <v>3735.087969280059</v>
      </c>
      <c r="H3" s="117">
        <f t="shared" si="0"/>
        <v>4073.372945492933</v>
      </c>
      <c r="I3" s="117">
        <f t="shared" si="0"/>
        <v>4125.6631130996329</v>
      </c>
      <c r="J3" s="117">
        <f t="shared" si="0"/>
        <v>3609.0366585065549</v>
      </c>
      <c r="K3" s="117">
        <f t="shared" si="0"/>
        <v>3265.9174505403566</v>
      </c>
      <c r="L3" s="117">
        <f t="shared" si="0"/>
        <v>4838.7187286667668</v>
      </c>
      <c r="M3" s="117">
        <f t="shared" si="0"/>
        <v>4190.5243283955069</v>
      </c>
      <c r="N3" s="117">
        <f t="shared" si="0"/>
        <v>3716.7042369497058</v>
      </c>
      <c r="O3" s="117">
        <f t="shared" si="0"/>
        <v>3895.6760602327349</v>
      </c>
      <c r="P3" s="117">
        <f t="shared" si="0"/>
        <v>3500.7331081785674</v>
      </c>
      <c r="Q3" s="117">
        <f t="shared" si="0"/>
        <v>3851.6793025977736</v>
      </c>
      <c r="R3" s="117">
        <f t="shared" ref="R3:V3" si="1">R4+R7+R9+R19</f>
        <v>3638.9819108737947</v>
      </c>
      <c r="S3" s="117">
        <f t="shared" si="1"/>
        <v>3808.9069258992154</v>
      </c>
      <c r="T3" s="117">
        <f t="shared" si="1"/>
        <v>4184.4874206378445</v>
      </c>
      <c r="U3" s="117">
        <f t="shared" si="1"/>
        <v>3522.2546589687113</v>
      </c>
      <c r="V3" s="117">
        <f t="shared" si="1"/>
        <v>3674.9013998856376</v>
      </c>
      <c r="W3" s="117">
        <f t="shared" ref="W3:Y3" si="2">W4+W7+W9+W19</f>
        <v>4243.7018975161045</v>
      </c>
      <c r="X3" s="117">
        <f t="shared" si="2"/>
        <v>3680.8072537932862</v>
      </c>
      <c r="Y3" s="117">
        <f t="shared" si="2"/>
        <v>3776.5819073271396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4858.0681466879596</v>
      </c>
      <c r="C4" s="122">
        <f t="shared" si="3"/>
        <v>4917.0015251762752</v>
      </c>
      <c r="D4" s="122">
        <f t="shared" si="3"/>
        <v>4256.8859040826164</v>
      </c>
      <c r="E4" s="122">
        <f t="shared" si="3"/>
        <v>4384.4621822354593</v>
      </c>
      <c r="F4" s="122">
        <f t="shared" si="3"/>
        <v>3583.8212053357774</v>
      </c>
      <c r="G4" s="122">
        <f t="shared" si="3"/>
        <v>3664.8984410834651</v>
      </c>
      <c r="H4" s="122">
        <f t="shared" si="3"/>
        <v>4008.0089949511912</v>
      </c>
      <c r="I4" s="122">
        <f t="shared" si="3"/>
        <v>4076.2790830675663</v>
      </c>
      <c r="J4" s="122">
        <f t="shared" si="3"/>
        <v>3554.5306726374874</v>
      </c>
      <c r="K4" s="122">
        <f t="shared" si="3"/>
        <v>3212.7569934422622</v>
      </c>
      <c r="L4" s="122">
        <f t="shared" si="3"/>
        <v>4783.8925534763221</v>
      </c>
      <c r="M4" s="122">
        <f t="shared" si="3"/>
        <v>4131.9650008268918</v>
      </c>
      <c r="N4" s="122">
        <f t="shared" si="3"/>
        <v>3665.9415692979896</v>
      </c>
      <c r="O4" s="122">
        <f t="shared" si="3"/>
        <v>3851.0071181989683</v>
      </c>
      <c r="P4" s="122">
        <f t="shared" si="3"/>
        <v>3451.1309984815571</v>
      </c>
      <c r="Q4" s="122">
        <f t="shared" si="3"/>
        <v>3810.3445228108371</v>
      </c>
      <c r="R4" s="122">
        <f t="shared" ref="R4:V4" si="4">SUM(R5:R6)</f>
        <v>3584.8795808009368</v>
      </c>
      <c r="S4" s="122">
        <f t="shared" si="4"/>
        <v>3765.4450630004067</v>
      </c>
      <c r="T4" s="122">
        <f t="shared" si="4"/>
        <v>4119.2723486108762</v>
      </c>
      <c r="U4" s="122">
        <f t="shared" si="4"/>
        <v>3462.9277361781865</v>
      </c>
      <c r="V4" s="122">
        <f t="shared" si="4"/>
        <v>3609.9739432923584</v>
      </c>
      <c r="W4" s="122">
        <f t="shared" ref="W4:Y4" si="5">SUM(W5:W6)</f>
        <v>4188.8158572439852</v>
      </c>
      <c r="X4" s="122">
        <f t="shared" si="5"/>
        <v>3626.7208648206697</v>
      </c>
      <c r="Y4" s="122">
        <f t="shared" si="5"/>
        <v>3746.1771564989131</v>
      </c>
      <c r="DA4" s="130" t="s">
        <v>2581</v>
      </c>
    </row>
    <row r="5" spans="1:105" ht="12" customHeight="1" x14ac:dyDescent="0.25">
      <c r="A5" s="97" t="s">
        <v>51</v>
      </c>
      <c r="B5" s="98">
        <v>4858.0681466879596</v>
      </c>
      <c r="C5" s="98">
        <v>4917.0015251762752</v>
      </c>
      <c r="D5" s="98">
        <v>4256.8859040826164</v>
      </c>
      <c r="E5" s="98">
        <v>4384.4621822354593</v>
      </c>
      <c r="F5" s="98">
        <v>3583.8212053357774</v>
      </c>
      <c r="G5" s="98">
        <v>3664.8984410834651</v>
      </c>
      <c r="H5" s="98">
        <v>4008.0089949511912</v>
      </c>
      <c r="I5" s="98">
        <v>4076.2790830675663</v>
      </c>
      <c r="J5" s="98">
        <v>3554.5306726374874</v>
      </c>
      <c r="K5" s="98">
        <v>3212.7569934422622</v>
      </c>
      <c r="L5" s="98">
        <v>4783.8925534763221</v>
      </c>
      <c r="M5" s="98">
        <v>4131.9650008268918</v>
      </c>
      <c r="N5" s="98">
        <v>3665.9415692979896</v>
      </c>
      <c r="O5" s="98">
        <v>3851.0071181989683</v>
      </c>
      <c r="P5" s="98">
        <v>3451.1309984815571</v>
      </c>
      <c r="Q5" s="98">
        <v>3810.3445228108371</v>
      </c>
      <c r="R5" s="98">
        <v>3584.8795808009368</v>
      </c>
      <c r="S5" s="98">
        <v>3765.4450630004067</v>
      </c>
      <c r="T5" s="98">
        <v>4119.2723486108762</v>
      </c>
      <c r="U5" s="98">
        <v>3462.9277361781865</v>
      </c>
      <c r="V5" s="98">
        <v>3609.9739432923584</v>
      </c>
      <c r="W5" s="98">
        <v>4188.8158572439852</v>
      </c>
      <c r="X5" s="98">
        <v>3626.7208648206697</v>
      </c>
      <c r="Y5" s="98">
        <v>3746.1771564989131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96.471294081667082</v>
      </c>
      <c r="C9" s="122">
        <v>88.470987642841308</v>
      </c>
      <c r="D9" s="122">
        <v>82.386854010630316</v>
      </c>
      <c r="E9" s="122">
        <v>66.225495828478046</v>
      </c>
      <c r="F9" s="122">
        <v>86.924655846182887</v>
      </c>
      <c r="G9" s="122">
        <v>70.189528196593912</v>
      </c>
      <c r="H9" s="122">
        <v>65.363950541741929</v>
      </c>
      <c r="I9" s="122">
        <v>49.384030032066541</v>
      </c>
      <c r="J9" s="122">
        <v>54.505985869067231</v>
      </c>
      <c r="K9" s="122">
        <v>53.160457098094554</v>
      </c>
      <c r="L9" s="122">
        <v>54.826175190444737</v>
      </c>
      <c r="M9" s="122">
        <v>58.559327568614691</v>
      </c>
      <c r="N9" s="122">
        <v>50.7626676517161</v>
      </c>
      <c r="O9" s="122">
        <v>44.668942033766577</v>
      </c>
      <c r="P9" s="122">
        <v>49.60210969701042</v>
      </c>
      <c r="Q9" s="122">
        <v>41.334779786936522</v>
      </c>
      <c r="R9" s="122">
        <v>54.102330072858067</v>
      </c>
      <c r="S9" s="122">
        <v>43.461862898808633</v>
      </c>
      <c r="T9" s="122">
        <v>65.215072026968684</v>
      </c>
      <c r="U9" s="122">
        <v>59.326922790524584</v>
      </c>
      <c r="V9" s="122">
        <v>64.92745659327916</v>
      </c>
      <c r="W9" s="122">
        <v>54.886040272119644</v>
      </c>
      <c r="X9" s="122">
        <v>54.086388972616426</v>
      </c>
      <c r="Y9" s="122">
        <v>30.404750828226693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573.06722831361276</v>
      </c>
      <c r="C11" s="98">
        <v>546.35018831813977</v>
      </c>
      <c r="D11" s="98">
        <v>550.56964866373551</v>
      </c>
      <c r="E11" s="98">
        <v>473.27317765157005</v>
      </c>
      <c r="F11" s="98">
        <v>659.44952383570785</v>
      </c>
      <c r="G11" s="98">
        <v>574.07354170710164</v>
      </c>
      <c r="H11" s="98">
        <v>606.59547682145217</v>
      </c>
      <c r="I11" s="98">
        <v>505.68208975016825</v>
      </c>
      <c r="J11" s="98">
        <v>581.00467917194521</v>
      </c>
      <c r="K11" s="98">
        <v>565.8883816396318</v>
      </c>
      <c r="L11" s="98">
        <v>588.49668513904237</v>
      </c>
      <c r="M11" s="98">
        <v>637.19024560812034</v>
      </c>
      <c r="N11" s="98">
        <v>578.15626229903751</v>
      </c>
      <c r="O11" s="98">
        <v>512.56729794824128</v>
      </c>
      <c r="P11" s="98">
        <v>535.86471254323055</v>
      </c>
      <c r="Q11" s="98">
        <v>418.90463526531693</v>
      </c>
      <c r="R11" s="98">
        <v>548.83140790175514</v>
      </c>
      <c r="S11" s="98">
        <v>442.28932357818269</v>
      </c>
      <c r="T11" s="98">
        <v>616.54733284554936</v>
      </c>
      <c r="U11" s="98">
        <v>548.20026578456907</v>
      </c>
      <c r="V11" s="98">
        <v>591.72730546966784</v>
      </c>
      <c r="W11" s="98">
        <v>537.6396512412108</v>
      </c>
      <c r="X11" s="98">
        <v>612.08785152112</v>
      </c>
      <c r="Y11" s="98">
        <v>440.99874411652206</v>
      </c>
      <c r="DA11" s="63" t="s">
        <v>2588</v>
      </c>
    </row>
    <row r="12" spans="1:105" ht="12" customHeight="1" x14ac:dyDescent="0.25">
      <c r="A12" s="97" t="s">
        <v>123</v>
      </c>
      <c r="B12" s="98">
        <v>250.28857258479752</v>
      </c>
      <c r="C12" s="98">
        <v>225.8888299028412</v>
      </c>
      <c r="D12" s="98">
        <v>233.71962789614764</v>
      </c>
      <c r="E12" s="98">
        <v>199.86301061008305</v>
      </c>
      <c r="F12" s="98">
        <v>297.52799354115172</v>
      </c>
      <c r="G12" s="98">
        <v>255.35787442828837</v>
      </c>
      <c r="H12" s="98">
        <v>268.82199705074089</v>
      </c>
      <c r="I12" s="98">
        <v>249.74916253670571</v>
      </c>
      <c r="J12" s="98">
        <v>258.30233316034469</v>
      </c>
      <c r="K12" s="98">
        <v>254.57619218004018</v>
      </c>
      <c r="L12" s="98">
        <v>263.15032268693722</v>
      </c>
      <c r="M12" s="98">
        <v>296.3911603987724</v>
      </c>
      <c r="N12" s="98">
        <v>270.62463551824277</v>
      </c>
      <c r="O12" s="98">
        <v>250.71999582387957</v>
      </c>
      <c r="P12" s="98">
        <v>231.1635646698744</v>
      </c>
      <c r="Q12" s="98">
        <v>179.65563939622078</v>
      </c>
      <c r="R12" s="98">
        <v>237.37647616757775</v>
      </c>
      <c r="S12" s="98">
        <v>203.79250430400066</v>
      </c>
      <c r="T12" s="98">
        <v>262.12209007480794</v>
      </c>
      <c r="U12" s="98">
        <v>236.21800179264241</v>
      </c>
      <c r="V12" s="98">
        <v>238.01681511152313</v>
      </c>
      <c r="W12" s="98">
        <v>243.77027142742483</v>
      </c>
      <c r="X12" s="98">
        <v>261.71160499992772</v>
      </c>
      <c r="Y12" s="98">
        <v>168.64445434746727</v>
      </c>
      <c r="DA12" s="63" t="s">
        <v>2589</v>
      </c>
    </row>
    <row r="13" spans="1:105" ht="12" customHeight="1" x14ac:dyDescent="0.25">
      <c r="A13" s="100" t="s">
        <v>50</v>
      </c>
      <c r="B13" s="101">
        <v>250.28857258479752</v>
      </c>
      <c r="C13" s="101">
        <v>225.8888299028412</v>
      </c>
      <c r="D13" s="101">
        <v>233.71962789614764</v>
      </c>
      <c r="E13" s="101">
        <v>199.86301061008305</v>
      </c>
      <c r="F13" s="101">
        <v>297.52799354115172</v>
      </c>
      <c r="G13" s="101">
        <v>255.35787442828837</v>
      </c>
      <c r="H13" s="101">
        <v>268.82199705074089</v>
      </c>
      <c r="I13" s="101">
        <v>249.74916253670571</v>
      </c>
      <c r="J13" s="101">
        <v>258.30233316034469</v>
      </c>
      <c r="K13" s="101">
        <v>254.57619218004018</v>
      </c>
      <c r="L13" s="101">
        <v>263.15032268693722</v>
      </c>
      <c r="M13" s="101">
        <v>296.3911603987724</v>
      </c>
      <c r="N13" s="101">
        <v>270.62463551824277</v>
      </c>
      <c r="O13" s="101">
        <v>250.71999582387957</v>
      </c>
      <c r="P13" s="101">
        <v>231.1635646698744</v>
      </c>
      <c r="Q13" s="101">
        <v>179.65563939622078</v>
      </c>
      <c r="R13" s="101">
        <v>237.37647616757775</v>
      </c>
      <c r="S13" s="101">
        <v>203.79250430400066</v>
      </c>
      <c r="T13" s="101">
        <v>262.12209007480794</v>
      </c>
      <c r="U13" s="101">
        <v>236.21800179264241</v>
      </c>
      <c r="V13" s="101">
        <v>238.01681511152313</v>
      </c>
      <c r="W13" s="101">
        <v>243.77027142742483</v>
      </c>
      <c r="X13" s="101">
        <v>261.71160499992772</v>
      </c>
      <c r="Y13" s="101">
        <v>168.64445434746727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3922.721916258688</v>
      </c>
      <c r="C24" s="117">
        <f t="shared" si="7"/>
        <v>3988.3295854436583</v>
      </c>
      <c r="D24" s="117">
        <f t="shared" si="7"/>
        <v>3547.9181430712024</v>
      </c>
      <c r="E24" s="117">
        <f t="shared" si="7"/>
        <v>3057.8161591185844</v>
      </c>
      <c r="F24" s="117">
        <f t="shared" si="7"/>
        <v>3978.1036310980335</v>
      </c>
      <c r="G24" s="117">
        <f t="shared" si="7"/>
        <v>3442.7925884585247</v>
      </c>
      <c r="H24" s="117">
        <f t="shared" si="7"/>
        <v>3665.5576376415838</v>
      </c>
      <c r="I24" s="117">
        <f t="shared" si="7"/>
        <v>2286.7500664747363</v>
      </c>
      <c r="J24" s="117">
        <f t="shared" si="7"/>
        <v>3124.0567079343091</v>
      </c>
      <c r="K24" s="117">
        <f t="shared" si="7"/>
        <v>2959.9582916310364</v>
      </c>
      <c r="L24" s="117">
        <f t="shared" si="7"/>
        <v>3232.564768968733</v>
      </c>
      <c r="M24" s="117">
        <f t="shared" si="7"/>
        <v>2976.0678318472528</v>
      </c>
      <c r="N24" s="117">
        <f t="shared" si="7"/>
        <v>2756.1394129621508</v>
      </c>
      <c r="O24" s="117">
        <f t="shared" si="7"/>
        <v>3417.8022944149343</v>
      </c>
      <c r="P24" s="117">
        <f t="shared" si="7"/>
        <v>2795.5117875467272</v>
      </c>
      <c r="Q24" s="117">
        <f t="shared" si="7"/>
        <v>2333.7245546291142</v>
      </c>
      <c r="R24" s="117">
        <f t="shared" ref="R24:V24" si="8">R25+R28+R30+R39</f>
        <v>2968.1155045312976</v>
      </c>
      <c r="S24" s="117">
        <f t="shared" si="8"/>
        <v>2179.7701838221487</v>
      </c>
      <c r="T24" s="117">
        <f t="shared" si="8"/>
        <v>3170.6317886406014</v>
      </c>
      <c r="U24" s="117">
        <f t="shared" si="8"/>
        <v>2759.690087557748</v>
      </c>
      <c r="V24" s="117">
        <f t="shared" si="8"/>
        <v>2975.4657351671713</v>
      </c>
      <c r="W24" s="117">
        <f t="shared" ref="W24:Y24" si="9">W25+W28+W30+W39</f>
        <v>2790.856561844821</v>
      </c>
      <c r="X24" s="117">
        <f t="shared" si="9"/>
        <v>3122.7071772099648</v>
      </c>
      <c r="Y24" s="117">
        <f t="shared" si="9"/>
        <v>2271.8479875455591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3826.2496982428556</v>
      </c>
      <c r="C25" s="122">
        <f t="shared" si="10"/>
        <v>3901.1204438586969</v>
      </c>
      <c r="D25" s="122">
        <f t="shared" si="10"/>
        <v>3469.356688822279</v>
      </c>
      <c r="E25" s="122">
        <f t="shared" si="10"/>
        <v>2994.8521774448391</v>
      </c>
      <c r="F25" s="122">
        <f t="shared" si="10"/>
        <v>3895.1140014936495</v>
      </c>
      <c r="G25" s="122">
        <f t="shared" si="10"/>
        <v>3375.183524784677</v>
      </c>
      <c r="H25" s="122">
        <f t="shared" si="10"/>
        <v>3601.0787963753737</v>
      </c>
      <c r="I25" s="122">
        <f t="shared" si="10"/>
        <v>2236.8537308206428</v>
      </c>
      <c r="J25" s="122">
        <f t="shared" si="10"/>
        <v>3068.6343993570117</v>
      </c>
      <c r="K25" s="122">
        <f t="shared" si="10"/>
        <v>2905.9794886489321</v>
      </c>
      <c r="L25" s="122">
        <f t="shared" si="10"/>
        <v>3176.8304092376784</v>
      </c>
      <c r="M25" s="122">
        <f t="shared" si="10"/>
        <v>2916.7774096621042</v>
      </c>
      <c r="N25" s="122">
        <f t="shared" si="10"/>
        <v>2705.4354096410634</v>
      </c>
      <c r="O25" s="122">
        <f t="shared" si="10"/>
        <v>3373.4297775962468</v>
      </c>
      <c r="P25" s="122">
        <f t="shared" si="10"/>
        <v>2746.0271144174239</v>
      </c>
      <c r="Q25" s="122">
        <f t="shared" si="10"/>
        <v>2292.6951962130233</v>
      </c>
      <c r="R25" s="122">
        <f t="shared" ref="R25:V25" si="11">SUM(R26:R27)</f>
        <v>2915.1824324669597</v>
      </c>
      <c r="S25" s="122">
        <f t="shared" si="11"/>
        <v>2137.4491573743467</v>
      </c>
      <c r="T25" s="122">
        <f t="shared" si="11"/>
        <v>3105.3037787604981</v>
      </c>
      <c r="U25" s="122">
        <f t="shared" si="11"/>
        <v>2701.4127318606916</v>
      </c>
      <c r="V25" s="122">
        <f t="shared" si="11"/>
        <v>2913.440179075089</v>
      </c>
      <c r="W25" s="122">
        <f t="shared" ref="W25:Y25" si="12">SUM(W26:W27)</f>
        <v>2737.3024608467072</v>
      </c>
      <c r="X25" s="122">
        <f t="shared" si="12"/>
        <v>3065.9846985032555</v>
      </c>
      <c r="Y25" s="122">
        <f t="shared" si="12"/>
        <v>2233.2319214347572</v>
      </c>
      <c r="DA25" s="130" t="s">
        <v>2601</v>
      </c>
    </row>
    <row r="26" spans="1:105" ht="12" customHeight="1" x14ac:dyDescent="0.25">
      <c r="A26" s="97" t="s">
        <v>74</v>
      </c>
      <c r="B26" s="98">
        <v>3826.2496982428556</v>
      </c>
      <c r="C26" s="98">
        <v>3901.1204438586969</v>
      </c>
      <c r="D26" s="98">
        <v>3469.356688822279</v>
      </c>
      <c r="E26" s="98">
        <v>2994.8521774448391</v>
      </c>
      <c r="F26" s="98">
        <v>3895.1140014936495</v>
      </c>
      <c r="G26" s="98">
        <v>3375.183524784677</v>
      </c>
      <c r="H26" s="98">
        <v>3601.0787963753737</v>
      </c>
      <c r="I26" s="98">
        <v>2236.8537308206428</v>
      </c>
      <c r="J26" s="98">
        <v>3068.6343993570117</v>
      </c>
      <c r="K26" s="98">
        <v>2905.9794886489321</v>
      </c>
      <c r="L26" s="98">
        <v>3176.8304092376784</v>
      </c>
      <c r="M26" s="98">
        <v>2916.7774096621042</v>
      </c>
      <c r="N26" s="98">
        <v>2705.4354096410634</v>
      </c>
      <c r="O26" s="98">
        <v>3373.4297775962468</v>
      </c>
      <c r="P26" s="98">
        <v>2746.0271144174239</v>
      </c>
      <c r="Q26" s="98">
        <v>2292.6951962130233</v>
      </c>
      <c r="R26" s="98">
        <v>2915.1824324669597</v>
      </c>
      <c r="S26" s="98">
        <v>2137.4491573743467</v>
      </c>
      <c r="T26" s="98">
        <v>3105.3037787604981</v>
      </c>
      <c r="U26" s="98">
        <v>2701.4127318606916</v>
      </c>
      <c r="V26" s="98">
        <v>2913.440179075089</v>
      </c>
      <c r="W26" s="98">
        <v>2737.3024608467072</v>
      </c>
      <c r="X26" s="98">
        <v>3065.9846985032555</v>
      </c>
      <c r="Y26" s="98">
        <v>2233.2319214347572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96.472218015832539</v>
      </c>
      <c r="C30" s="122">
        <v>87.209141584961458</v>
      </c>
      <c r="D30" s="122">
        <v>78.561454248923567</v>
      </c>
      <c r="E30" s="122">
        <v>62.963981673745238</v>
      </c>
      <c r="F30" s="122">
        <v>82.989629604384149</v>
      </c>
      <c r="G30" s="122">
        <v>67.609063673847814</v>
      </c>
      <c r="H30" s="122">
        <v>64.478841266209884</v>
      </c>
      <c r="I30" s="122">
        <v>49.896335654093555</v>
      </c>
      <c r="J30" s="122">
        <v>55.422308577297244</v>
      </c>
      <c r="K30" s="122">
        <v>53.978802982104114</v>
      </c>
      <c r="L30" s="122">
        <v>55.734359731054717</v>
      </c>
      <c r="M30" s="122">
        <v>59.290422185148401</v>
      </c>
      <c r="N30" s="122">
        <v>50.704003321087292</v>
      </c>
      <c r="O30" s="122">
        <v>44.372516818687323</v>
      </c>
      <c r="P30" s="122">
        <v>49.484673129303239</v>
      </c>
      <c r="Q30" s="122">
        <v>41.029358416090751</v>
      </c>
      <c r="R30" s="122">
        <v>52.933072064337985</v>
      </c>
      <c r="S30" s="122">
        <v>42.321026447802261</v>
      </c>
      <c r="T30" s="122">
        <v>65.328009880103394</v>
      </c>
      <c r="U30" s="122">
        <v>58.277355697056578</v>
      </c>
      <c r="V30" s="122">
        <v>62.025556092082425</v>
      </c>
      <c r="W30" s="122">
        <v>53.554100998113945</v>
      </c>
      <c r="X30" s="122">
        <v>56.722478706709545</v>
      </c>
      <c r="Y30" s="122">
        <v>38.61606611080213</v>
      </c>
      <c r="DA30" s="130" t="s">
        <v>2606</v>
      </c>
    </row>
    <row r="31" spans="1:105" ht="12" customHeight="1" x14ac:dyDescent="0.25">
      <c r="A31" s="97" t="s">
        <v>141</v>
      </c>
      <c r="B31" s="98">
        <v>573.06722831361253</v>
      </c>
      <c r="C31" s="98">
        <v>545.74811091422077</v>
      </c>
      <c r="D31" s="98">
        <v>549.4662477637512</v>
      </c>
      <c r="E31" s="98">
        <v>472.07332010104346</v>
      </c>
      <c r="F31" s="98">
        <v>657.69349966813422</v>
      </c>
      <c r="G31" s="98">
        <v>572.75582142661847</v>
      </c>
      <c r="H31" s="98">
        <v>606.35787085021343</v>
      </c>
      <c r="I31" s="98">
        <v>506.10437637345103</v>
      </c>
      <c r="J31" s="98">
        <v>581.68322690684852</v>
      </c>
      <c r="K31" s="98">
        <v>566.71671278361055</v>
      </c>
      <c r="L31" s="98">
        <v>589.05830483779118</v>
      </c>
      <c r="M31" s="98">
        <v>637.52034097132071</v>
      </c>
      <c r="N31" s="98">
        <v>577.56790766723361</v>
      </c>
      <c r="O31" s="98">
        <v>509.09546107105211</v>
      </c>
      <c r="P31" s="98">
        <v>531.20178717705767</v>
      </c>
      <c r="Q31" s="98">
        <v>414.82219552431803</v>
      </c>
      <c r="R31" s="98">
        <v>542.17146444821674</v>
      </c>
      <c r="S31" s="98">
        <v>436.36115239635274</v>
      </c>
      <c r="T31" s="98">
        <v>604.5605866411571</v>
      </c>
      <c r="U31" s="98">
        <v>535.77802543956648</v>
      </c>
      <c r="V31" s="98">
        <v>576.21287631403254</v>
      </c>
      <c r="W31" s="98">
        <v>524.50180670608916</v>
      </c>
      <c r="X31" s="98">
        <v>601.80559814786341</v>
      </c>
      <c r="Y31" s="98">
        <v>437.46789260937095</v>
      </c>
      <c r="DA31" s="63" t="s">
        <v>2607</v>
      </c>
    </row>
    <row r="32" spans="1:105" ht="12" customHeight="1" x14ac:dyDescent="0.25">
      <c r="A32" s="97" t="s">
        <v>140</v>
      </c>
      <c r="B32" s="98">
        <v>250.28857258479746</v>
      </c>
      <c r="C32" s="98">
        <v>225.40588517202229</v>
      </c>
      <c r="D32" s="98">
        <v>232.98866458038012</v>
      </c>
      <c r="E32" s="98">
        <v>199.244144753505</v>
      </c>
      <c r="F32" s="98">
        <v>296.94926590503218</v>
      </c>
      <c r="G32" s="98">
        <v>255.01296024146944</v>
      </c>
      <c r="H32" s="98">
        <v>268.90532982511991</v>
      </c>
      <c r="I32" s="98">
        <v>249.88714176059969</v>
      </c>
      <c r="J32" s="98">
        <v>258.69340768439412</v>
      </c>
      <c r="K32" s="98">
        <v>254.97889635774308</v>
      </c>
      <c r="L32" s="98">
        <v>263.44021706089552</v>
      </c>
      <c r="M32" s="98">
        <v>296.53548992368985</v>
      </c>
      <c r="N32" s="98">
        <v>270.42999409469832</v>
      </c>
      <c r="O32" s="98">
        <v>249.95101042459734</v>
      </c>
      <c r="P32" s="98">
        <v>228.93514774905648</v>
      </c>
      <c r="Q32" s="98">
        <v>177.93100570354565</v>
      </c>
      <c r="R32" s="98">
        <v>233.5754057352259</v>
      </c>
      <c r="S32" s="98">
        <v>200.91565993111942</v>
      </c>
      <c r="T32" s="98">
        <v>256.14839706992183</v>
      </c>
      <c r="U32" s="98">
        <v>230.63738034157677</v>
      </c>
      <c r="V32" s="98">
        <v>231.25213081419122</v>
      </c>
      <c r="W32" s="98">
        <v>237.02236628337533</v>
      </c>
      <c r="X32" s="98">
        <v>256.84033044618172</v>
      </c>
      <c r="Y32" s="98">
        <v>165.84090662572734</v>
      </c>
      <c r="DA32" s="63" t="s">
        <v>2608</v>
      </c>
    </row>
    <row r="33" spans="1:105" ht="12" customHeight="1" x14ac:dyDescent="0.25">
      <c r="A33" s="100" t="s">
        <v>50</v>
      </c>
      <c r="B33" s="101">
        <v>250.28857258479746</v>
      </c>
      <c r="C33" s="101">
        <v>225.40588517202229</v>
      </c>
      <c r="D33" s="101">
        <v>232.98866458038012</v>
      </c>
      <c r="E33" s="101">
        <v>199.244144753505</v>
      </c>
      <c r="F33" s="101">
        <v>296.94926590503218</v>
      </c>
      <c r="G33" s="101">
        <v>255.01296024146944</v>
      </c>
      <c r="H33" s="101">
        <v>268.90532982511991</v>
      </c>
      <c r="I33" s="101">
        <v>249.88714176059969</v>
      </c>
      <c r="J33" s="101">
        <v>258.69340768439412</v>
      </c>
      <c r="K33" s="101">
        <v>254.97889635774308</v>
      </c>
      <c r="L33" s="101">
        <v>263.44021706089552</v>
      </c>
      <c r="M33" s="101">
        <v>296.53548992368985</v>
      </c>
      <c r="N33" s="101">
        <v>270.42999409469832</v>
      </c>
      <c r="O33" s="101">
        <v>249.95101042459734</v>
      </c>
      <c r="P33" s="101">
        <v>228.93514774905648</v>
      </c>
      <c r="Q33" s="101">
        <v>177.93100570354565</v>
      </c>
      <c r="R33" s="101">
        <v>233.5754057352259</v>
      </c>
      <c r="S33" s="101">
        <v>200.91565993111942</v>
      </c>
      <c r="T33" s="101">
        <v>256.14839706992183</v>
      </c>
      <c r="U33" s="101">
        <v>230.63738034157677</v>
      </c>
      <c r="V33" s="101">
        <v>231.25213081419122</v>
      </c>
      <c r="W33" s="101">
        <v>237.02236628337533</v>
      </c>
      <c r="X33" s="101">
        <v>256.84033044618172</v>
      </c>
      <c r="Y33" s="101">
        <v>165.84090662572734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4852.2938020774845</v>
      </c>
      <c r="C43" s="117">
        <f t="shared" si="14"/>
        <v>5601.1627825717087</v>
      </c>
      <c r="D43" s="117">
        <f t="shared" si="14"/>
        <v>5071.3396669225513</v>
      </c>
      <c r="E43" s="117">
        <f t="shared" si="14"/>
        <v>5038.5954040770193</v>
      </c>
      <c r="F43" s="117">
        <f t="shared" si="14"/>
        <v>4681.2105178042011</v>
      </c>
      <c r="G43" s="117">
        <f t="shared" si="14"/>
        <v>4763.6359889535515</v>
      </c>
      <c r="H43" s="117">
        <f t="shared" si="14"/>
        <v>5177.1177958445269</v>
      </c>
      <c r="I43" s="117">
        <f t="shared" si="14"/>
        <v>3289.4577288068131</v>
      </c>
      <c r="J43" s="117">
        <f t="shared" si="14"/>
        <v>4843.7070888559838</v>
      </c>
      <c r="K43" s="117">
        <f t="shared" si="14"/>
        <v>4361.6226803209274</v>
      </c>
      <c r="L43" s="117">
        <f t="shared" si="14"/>
        <v>4517.1352604910489</v>
      </c>
      <c r="M43" s="117">
        <f t="shared" si="14"/>
        <v>3965.1503544135412</v>
      </c>
      <c r="N43" s="117">
        <f t="shared" si="14"/>
        <v>4182.9292030399301</v>
      </c>
      <c r="O43" s="117">
        <f t="shared" si="14"/>
        <v>4441.0184270953878</v>
      </c>
      <c r="P43" s="117">
        <f t="shared" si="14"/>
        <v>3839.067161752273</v>
      </c>
      <c r="Q43" s="117">
        <f t="shared" si="14"/>
        <v>3781.2486973994251</v>
      </c>
      <c r="R43" s="117">
        <f t="shared" ref="R43:V43" si="15">R44+R47+R49+R58</f>
        <v>3851.9070820595753</v>
      </c>
      <c r="S43" s="117">
        <f t="shared" si="15"/>
        <v>3985.376497631144</v>
      </c>
      <c r="T43" s="117">
        <f t="shared" si="15"/>
        <v>3551.1712098852413</v>
      </c>
      <c r="U43" s="117">
        <f t="shared" si="15"/>
        <v>4215.6973606995934</v>
      </c>
      <c r="V43" s="117">
        <f t="shared" si="15"/>
        <v>4836.8437187277223</v>
      </c>
      <c r="W43" s="117">
        <f t="shared" ref="W43:Y43" si="16">W44+W47+W49+W58</f>
        <v>2997.5112839987005</v>
      </c>
      <c r="X43" s="117">
        <f t="shared" si="16"/>
        <v>4208.3381381068039</v>
      </c>
      <c r="Y43" s="117">
        <f t="shared" si="16"/>
        <v>3866.3144211535064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4253.4972995072258</v>
      </c>
      <c r="C44" s="122">
        <f t="shared" si="17"/>
        <v>4927.0723259826545</v>
      </c>
      <c r="D44" s="122">
        <f t="shared" si="17"/>
        <v>4420.0585862835305</v>
      </c>
      <c r="E44" s="122">
        <f t="shared" si="17"/>
        <v>4363.3949250960077</v>
      </c>
      <c r="F44" s="122">
        <f t="shared" si="17"/>
        <v>4023.7035368829925</v>
      </c>
      <c r="G44" s="122">
        <f t="shared" si="17"/>
        <v>4069.772141168191</v>
      </c>
      <c r="H44" s="122">
        <f t="shared" si="17"/>
        <v>4438.0631561973232</v>
      </c>
      <c r="I44" s="122">
        <f t="shared" si="17"/>
        <v>2744.4807605403598</v>
      </c>
      <c r="J44" s="122">
        <f t="shared" si="17"/>
        <v>4124.9947492517531</v>
      </c>
      <c r="K44" s="122">
        <f t="shared" si="17"/>
        <v>3678.9735343319066</v>
      </c>
      <c r="L44" s="122">
        <f t="shared" si="17"/>
        <v>3851.3805246983675</v>
      </c>
      <c r="M44" s="122">
        <f t="shared" si="17"/>
        <v>3295.0703944861134</v>
      </c>
      <c r="N44" s="122">
        <f t="shared" si="17"/>
        <v>3521.0275563072682</v>
      </c>
      <c r="O44" s="122">
        <f t="shared" si="17"/>
        <v>3958.4850188038054</v>
      </c>
      <c r="P44" s="122">
        <f t="shared" si="17"/>
        <v>3312.6496539193017</v>
      </c>
      <c r="Q44" s="122">
        <f t="shared" si="17"/>
        <v>3297.0595461315511</v>
      </c>
      <c r="R44" s="122">
        <f t="shared" ref="R44:V44" si="18">SUM(R45:R46)</f>
        <v>3367.4770520556526</v>
      </c>
      <c r="S44" s="122">
        <f t="shared" si="18"/>
        <v>3430.4704829687671</v>
      </c>
      <c r="T44" s="122">
        <f t="shared" si="18"/>
        <v>3026.2378804331024</v>
      </c>
      <c r="U44" s="122">
        <f t="shared" si="18"/>
        <v>3568.6804319540624</v>
      </c>
      <c r="V44" s="122">
        <f t="shared" si="18"/>
        <v>4093.8436941804353</v>
      </c>
      <c r="W44" s="122">
        <f t="shared" ref="W44:Y44" si="19">SUM(W45:W46)</f>
        <v>2542.4221559034095</v>
      </c>
      <c r="X44" s="122">
        <f t="shared" si="19"/>
        <v>3558.7723134523908</v>
      </c>
      <c r="Y44" s="122">
        <f t="shared" si="19"/>
        <v>3264.7513659994379</v>
      </c>
      <c r="DA44" s="130" t="s">
        <v>2619</v>
      </c>
    </row>
    <row r="45" spans="1:105" ht="12" customHeight="1" x14ac:dyDescent="0.25">
      <c r="A45" s="97" t="s">
        <v>211</v>
      </c>
      <c r="B45" s="98">
        <v>4253.4972995072258</v>
      </c>
      <c r="C45" s="98">
        <v>4927.0723259826545</v>
      </c>
      <c r="D45" s="98">
        <v>4420.0585862835305</v>
      </c>
      <c r="E45" s="98">
        <v>4363.3949250960077</v>
      </c>
      <c r="F45" s="98">
        <v>4023.7035368829925</v>
      </c>
      <c r="G45" s="98">
        <v>4069.772141168191</v>
      </c>
      <c r="H45" s="98">
        <v>4438.0631561973232</v>
      </c>
      <c r="I45" s="98">
        <v>2744.4807605403598</v>
      </c>
      <c r="J45" s="98">
        <v>4124.9947492517531</v>
      </c>
      <c r="K45" s="98">
        <v>3678.9735343319066</v>
      </c>
      <c r="L45" s="98">
        <v>3851.3805246983675</v>
      </c>
      <c r="M45" s="98">
        <v>3295.0703944861134</v>
      </c>
      <c r="N45" s="98">
        <v>3521.0275563072682</v>
      </c>
      <c r="O45" s="98">
        <v>3958.4850188038054</v>
      </c>
      <c r="P45" s="98">
        <v>3312.6496539193017</v>
      </c>
      <c r="Q45" s="98">
        <v>3297.0595461315511</v>
      </c>
      <c r="R45" s="98">
        <v>3367.4770520556526</v>
      </c>
      <c r="S45" s="98">
        <v>3430.4704829687671</v>
      </c>
      <c r="T45" s="98">
        <v>3026.2378804331024</v>
      </c>
      <c r="U45" s="98">
        <v>3568.6804319540624</v>
      </c>
      <c r="V45" s="98">
        <v>4093.8436941804353</v>
      </c>
      <c r="W45" s="98">
        <v>2542.4221559034095</v>
      </c>
      <c r="X45" s="98">
        <v>3558.7723134523908</v>
      </c>
      <c r="Y45" s="98">
        <v>3264.7513659994379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598.79650257025855</v>
      </c>
      <c r="C49" s="122">
        <v>674.09045658905404</v>
      </c>
      <c r="D49" s="122">
        <v>651.2810806390205</v>
      </c>
      <c r="E49" s="122">
        <v>675.20047898101211</v>
      </c>
      <c r="F49" s="122">
        <v>657.50698092120831</v>
      </c>
      <c r="G49" s="122">
        <v>693.86384778536069</v>
      </c>
      <c r="H49" s="122">
        <v>739.054639647204</v>
      </c>
      <c r="I49" s="122">
        <v>544.97696826645347</v>
      </c>
      <c r="J49" s="122">
        <v>718.71233960423103</v>
      </c>
      <c r="K49" s="122">
        <v>682.64914598902078</v>
      </c>
      <c r="L49" s="122">
        <v>665.75473579268134</v>
      </c>
      <c r="M49" s="122">
        <v>670.07995992742769</v>
      </c>
      <c r="N49" s="122">
        <v>661.90164673266145</v>
      </c>
      <c r="O49" s="122">
        <v>482.53340829158236</v>
      </c>
      <c r="P49" s="122">
        <v>526.4175078329713</v>
      </c>
      <c r="Q49" s="122">
        <v>484.18915126787414</v>
      </c>
      <c r="R49" s="122">
        <v>484.43003000392252</v>
      </c>
      <c r="S49" s="122">
        <v>554.90601466237706</v>
      </c>
      <c r="T49" s="122">
        <v>524.93332945213876</v>
      </c>
      <c r="U49" s="122">
        <v>647.01692874553066</v>
      </c>
      <c r="V49" s="122">
        <v>743.00002454728713</v>
      </c>
      <c r="W49" s="122">
        <v>455.08912809529096</v>
      </c>
      <c r="X49" s="122">
        <v>649.56582465441272</v>
      </c>
      <c r="Y49" s="122">
        <v>601.56305515406871</v>
      </c>
      <c r="DA49" s="130" t="s">
        <v>2624</v>
      </c>
    </row>
    <row r="50" spans="1:105" ht="12" customHeight="1" x14ac:dyDescent="0.25">
      <c r="A50" s="97" t="s">
        <v>138</v>
      </c>
      <c r="B50" s="98">
        <v>668.79281044429354</v>
      </c>
      <c r="C50" s="98">
        <v>755.18801682800176</v>
      </c>
      <c r="D50" s="98">
        <v>730.06857602510081</v>
      </c>
      <c r="E50" s="98">
        <v>758.04233318003264</v>
      </c>
      <c r="F50" s="98">
        <v>738.86622521386437</v>
      </c>
      <c r="G50" s="98">
        <v>780.70731738582754</v>
      </c>
      <c r="H50" s="98">
        <v>832.62388621212222</v>
      </c>
      <c r="I50" s="98">
        <v>612.4186284256748</v>
      </c>
      <c r="J50" s="98">
        <v>811.34081969399256</v>
      </c>
      <c r="K50" s="98">
        <v>771.17156136831341</v>
      </c>
      <c r="L50" s="98">
        <v>750.74645182606298</v>
      </c>
      <c r="M50" s="98">
        <v>772.69431750688057</v>
      </c>
      <c r="N50" s="98">
        <v>797.53693021274898</v>
      </c>
      <c r="O50" s="98">
        <v>641.58599026753677</v>
      </c>
      <c r="P50" s="98">
        <v>728.4362391505498</v>
      </c>
      <c r="Q50" s="98">
        <v>681.18210483147243</v>
      </c>
      <c r="R50" s="98">
        <v>662.93873416123688</v>
      </c>
      <c r="S50" s="98">
        <v>725.10788746234698</v>
      </c>
      <c r="T50" s="98">
        <v>652.48196445758879</v>
      </c>
      <c r="U50" s="98">
        <v>760.29611079480446</v>
      </c>
      <c r="V50" s="98">
        <v>877.02635835429737</v>
      </c>
      <c r="W50" s="98">
        <v>507.99527919716769</v>
      </c>
      <c r="X50" s="98">
        <v>722.4692778623463</v>
      </c>
      <c r="Y50" s="98">
        <v>660.45358043805118</v>
      </c>
      <c r="DA50" s="63" t="s">
        <v>2625</v>
      </c>
    </row>
    <row r="51" spans="1:105" ht="12" customHeight="1" x14ac:dyDescent="0.25">
      <c r="A51" s="97" t="s">
        <v>137</v>
      </c>
      <c r="B51" s="98">
        <v>291.89508407906601</v>
      </c>
      <c r="C51" s="98">
        <v>310.53882030150322</v>
      </c>
      <c r="D51" s="98">
        <v>308.25067987587818</v>
      </c>
      <c r="E51" s="98">
        <v>317.72126274229896</v>
      </c>
      <c r="F51" s="98">
        <v>331.15686284934822</v>
      </c>
      <c r="G51" s="98">
        <v>343.51428650243525</v>
      </c>
      <c r="H51" s="98">
        <v>362.67839825015193</v>
      </c>
      <c r="I51" s="98">
        <v>296.99425719350643</v>
      </c>
      <c r="J51" s="98">
        <v>355.22891467451484</v>
      </c>
      <c r="K51" s="98">
        <v>342.47257042120015</v>
      </c>
      <c r="L51" s="98">
        <v>333.06668700261986</v>
      </c>
      <c r="M51" s="98">
        <v>357.91730461511969</v>
      </c>
      <c r="N51" s="98">
        <v>372.70559799682337</v>
      </c>
      <c r="O51" s="98">
        <v>314.85799966630157</v>
      </c>
      <c r="P51" s="98">
        <v>309.25259068295941</v>
      </c>
      <c r="Q51" s="98">
        <v>286.0849994499136</v>
      </c>
      <c r="R51" s="98">
        <v>281.74026943634925</v>
      </c>
      <c r="S51" s="98">
        <v>328.54656012624491</v>
      </c>
      <c r="T51" s="98">
        <v>271.65578448546984</v>
      </c>
      <c r="U51" s="98">
        <v>317.46987735265515</v>
      </c>
      <c r="V51" s="98">
        <v>340.82858638602937</v>
      </c>
      <c r="W51" s="98">
        <v>223.51705711686608</v>
      </c>
      <c r="X51" s="98">
        <v>303.73965320144674</v>
      </c>
      <c r="Y51" s="98">
        <v>249.01463921625441</v>
      </c>
      <c r="DA51" s="63" t="s">
        <v>2626</v>
      </c>
    </row>
    <row r="52" spans="1:105" ht="12" customHeight="1" x14ac:dyDescent="0.25">
      <c r="A52" s="100" t="s">
        <v>211</v>
      </c>
      <c r="B52" s="101">
        <v>291.89508407906601</v>
      </c>
      <c r="C52" s="101">
        <v>310.53882030150322</v>
      </c>
      <c r="D52" s="101">
        <v>308.25067987587818</v>
      </c>
      <c r="E52" s="101">
        <v>317.72126274229896</v>
      </c>
      <c r="F52" s="101">
        <v>331.15686284934822</v>
      </c>
      <c r="G52" s="101">
        <v>343.51428650243525</v>
      </c>
      <c r="H52" s="101">
        <v>362.67839825015193</v>
      </c>
      <c r="I52" s="101">
        <v>296.99425719350643</v>
      </c>
      <c r="J52" s="101">
        <v>355.22891467451484</v>
      </c>
      <c r="K52" s="101">
        <v>342.47257042120015</v>
      </c>
      <c r="L52" s="101">
        <v>333.06668700261986</v>
      </c>
      <c r="M52" s="101">
        <v>357.91730461511969</v>
      </c>
      <c r="N52" s="101">
        <v>372.70559799682337</v>
      </c>
      <c r="O52" s="101">
        <v>314.85799966630157</v>
      </c>
      <c r="P52" s="101">
        <v>309.25259068295941</v>
      </c>
      <c r="Q52" s="101">
        <v>286.0849994499136</v>
      </c>
      <c r="R52" s="101">
        <v>281.74026943634925</v>
      </c>
      <c r="S52" s="101">
        <v>328.54656012624491</v>
      </c>
      <c r="T52" s="101">
        <v>271.65578448546984</v>
      </c>
      <c r="U52" s="101">
        <v>317.46987735265515</v>
      </c>
      <c r="V52" s="101">
        <v>340.82858638602937</v>
      </c>
      <c r="W52" s="101">
        <v>223.51705711686608</v>
      </c>
      <c r="X52" s="101">
        <v>303.73965320144674</v>
      </c>
      <c r="Y52" s="101">
        <v>249.01463921625441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3542.6425321779602</v>
      </c>
      <c r="C62" s="117">
        <f t="shared" si="21"/>
        <v>3661.8126548554633</v>
      </c>
      <c r="D62" s="117">
        <f t="shared" si="21"/>
        <v>3583.1501732516999</v>
      </c>
      <c r="E62" s="117">
        <f t="shared" si="21"/>
        <v>3527.3499332603546</v>
      </c>
      <c r="F62" s="117">
        <f t="shared" si="21"/>
        <v>3407.6529828189068</v>
      </c>
      <c r="G62" s="117">
        <f t="shared" si="21"/>
        <v>3294.8913826884832</v>
      </c>
      <c r="H62" s="117">
        <f t="shared" si="21"/>
        <v>3196.218974475742</v>
      </c>
      <c r="I62" s="117">
        <f t="shared" si="21"/>
        <v>2962.1041016781533</v>
      </c>
      <c r="J62" s="117">
        <f t="shared" si="21"/>
        <v>3046.3791899853923</v>
      </c>
      <c r="K62" s="117">
        <f t="shared" si="21"/>
        <v>2973.4547976256358</v>
      </c>
      <c r="L62" s="117">
        <f t="shared" si="21"/>
        <v>3213.9274079042107</v>
      </c>
      <c r="M62" s="117">
        <f t="shared" si="21"/>
        <v>2735.6926297381074</v>
      </c>
      <c r="N62" s="117">
        <f t="shared" si="21"/>
        <v>2995.0572323947449</v>
      </c>
      <c r="O62" s="117">
        <f t="shared" si="21"/>
        <v>3185.9111832403232</v>
      </c>
      <c r="P62" s="117">
        <f t="shared" si="21"/>
        <v>2574.8310591636205</v>
      </c>
      <c r="Q62" s="117">
        <f t="shared" si="21"/>
        <v>2655.552721629072</v>
      </c>
      <c r="R62" s="117">
        <f t="shared" ref="R62:V62" si="22">R63+R66+R68+R77</f>
        <v>2835.825846682626</v>
      </c>
      <c r="S62" s="117">
        <f t="shared" si="22"/>
        <v>2683.3354442681853</v>
      </c>
      <c r="T62" s="117">
        <f t="shared" si="22"/>
        <v>2690.8080388869375</v>
      </c>
      <c r="U62" s="117">
        <f t="shared" si="22"/>
        <v>2680.1753866483155</v>
      </c>
      <c r="V62" s="117">
        <f t="shared" si="22"/>
        <v>2578.5155729859262</v>
      </c>
      <c r="W62" s="117">
        <f t="shared" ref="W62:Y62" si="23">W63+W66+W68+W77</f>
        <v>2942.8569399371004</v>
      </c>
      <c r="X62" s="117">
        <f t="shared" si="23"/>
        <v>2530.7032442243531</v>
      </c>
      <c r="Y62" s="117">
        <f t="shared" si="23"/>
        <v>2429.592478974319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3043.5630288790239</v>
      </c>
      <c r="C63" s="122">
        <f t="shared" si="24"/>
        <v>3159.4404065706462</v>
      </c>
      <c r="D63" s="122">
        <f t="shared" si="24"/>
        <v>3057.942296626084</v>
      </c>
      <c r="E63" s="122">
        <f t="shared" si="24"/>
        <v>2987.9579677643719</v>
      </c>
      <c r="F63" s="122">
        <f t="shared" si="24"/>
        <v>2862.2770352816078</v>
      </c>
      <c r="G63" s="122">
        <f t="shared" si="24"/>
        <v>2748.9775678503752</v>
      </c>
      <c r="H63" s="122">
        <f t="shared" si="24"/>
        <v>2678.1447306211207</v>
      </c>
      <c r="I63" s="122">
        <f t="shared" si="24"/>
        <v>2406.6054922759595</v>
      </c>
      <c r="J63" s="122">
        <f t="shared" si="24"/>
        <v>2536.7759521818602</v>
      </c>
      <c r="K63" s="122">
        <f t="shared" si="24"/>
        <v>2464.3868524698241</v>
      </c>
      <c r="L63" s="122">
        <f t="shared" si="24"/>
        <v>2697.8706352478198</v>
      </c>
      <c r="M63" s="122">
        <f t="shared" si="24"/>
        <v>2255.2734416689404</v>
      </c>
      <c r="N63" s="122">
        <f t="shared" si="24"/>
        <v>2511.9570554115812</v>
      </c>
      <c r="O63" s="122">
        <f t="shared" si="24"/>
        <v>2715.6709535579434</v>
      </c>
      <c r="P63" s="122">
        <f t="shared" si="24"/>
        <v>2121.7882248669421</v>
      </c>
      <c r="Q63" s="122">
        <f t="shared" si="24"/>
        <v>2207.1315811580193</v>
      </c>
      <c r="R63" s="122">
        <f t="shared" ref="R63:V63" si="25">SUM(R64:R65)</f>
        <v>2379.970129321262</v>
      </c>
      <c r="S63" s="122">
        <f t="shared" si="25"/>
        <v>2227.0360172168275</v>
      </c>
      <c r="T63" s="122">
        <f t="shared" si="25"/>
        <v>2204.7010024346964</v>
      </c>
      <c r="U63" s="122">
        <f t="shared" si="25"/>
        <v>2225.0968001061424</v>
      </c>
      <c r="V63" s="122">
        <f t="shared" si="25"/>
        <v>2143.1493647215307</v>
      </c>
      <c r="W63" s="122">
        <f t="shared" ref="W63:Y63" si="26">SUM(W64:W65)</f>
        <v>2453.0199967150465</v>
      </c>
      <c r="X63" s="122">
        <f t="shared" si="26"/>
        <v>2082.4630408301241</v>
      </c>
      <c r="Y63" s="122">
        <f t="shared" si="26"/>
        <v>2020.999758048491</v>
      </c>
      <c r="DA63" s="130" t="s">
        <v>2637</v>
      </c>
    </row>
    <row r="64" spans="1:105" ht="12" customHeight="1" x14ac:dyDescent="0.25">
      <c r="A64" s="97" t="s">
        <v>212</v>
      </c>
      <c r="B64" s="98">
        <v>3043.5630288790239</v>
      </c>
      <c r="C64" s="98">
        <v>3159.4404065706462</v>
      </c>
      <c r="D64" s="98">
        <v>3057.942296626084</v>
      </c>
      <c r="E64" s="98">
        <v>2987.9579677643719</v>
      </c>
      <c r="F64" s="98">
        <v>2862.2770352816078</v>
      </c>
      <c r="G64" s="98">
        <v>2748.9775678503752</v>
      </c>
      <c r="H64" s="98">
        <v>2678.1447306211207</v>
      </c>
      <c r="I64" s="98">
        <v>2406.6054922759595</v>
      </c>
      <c r="J64" s="98">
        <v>2536.7759521818602</v>
      </c>
      <c r="K64" s="98">
        <v>2464.3868524698241</v>
      </c>
      <c r="L64" s="98">
        <v>2697.8706352478198</v>
      </c>
      <c r="M64" s="98">
        <v>2255.2734416689404</v>
      </c>
      <c r="N64" s="98">
        <v>2511.9570554115812</v>
      </c>
      <c r="O64" s="98">
        <v>2715.6709535579434</v>
      </c>
      <c r="P64" s="98">
        <v>2121.7882248669421</v>
      </c>
      <c r="Q64" s="98">
        <v>2207.1315811580193</v>
      </c>
      <c r="R64" s="98">
        <v>2379.970129321262</v>
      </c>
      <c r="S64" s="98">
        <v>2227.0360172168275</v>
      </c>
      <c r="T64" s="98">
        <v>2204.7010024346964</v>
      </c>
      <c r="U64" s="98">
        <v>2225.0968001061424</v>
      </c>
      <c r="V64" s="98">
        <v>2143.1493647215307</v>
      </c>
      <c r="W64" s="98">
        <v>2453.0199967150465</v>
      </c>
      <c r="X64" s="98">
        <v>2082.4630408301241</v>
      </c>
      <c r="Y64" s="98">
        <v>2020.999758048491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487.72964915074596</v>
      </c>
      <c r="C68" s="122">
        <v>490.948191664332</v>
      </c>
      <c r="D68" s="122">
        <v>513.10183457370272</v>
      </c>
      <c r="E68" s="122">
        <v>526.68780485711602</v>
      </c>
      <c r="F68" s="122">
        <v>532.32190555255613</v>
      </c>
      <c r="G68" s="122">
        <v>532.63344610754962</v>
      </c>
      <c r="H68" s="122">
        <v>505.41956505976555</v>
      </c>
      <c r="I68" s="122">
        <v>542.41705083176578</v>
      </c>
      <c r="J68" s="122">
        <v>498.22324715239773</v>
      </c>
      <c r="K68" s="122">
        <v>497.25862450441019</v>
      </c>
      <c r="L68" s="122">
        <v>503.96067824528473</v>
      </c>
      <c r="M68" s="122">
        <v>469.56759435572593</v>
      </c>
      <c r="N68" s="122">
        <v>471.22924109347542</v>
      </c>
      <c r="O68" s="122">
        <v>456.61216618874931</v>
      </c>
      <c r="P68" s="122">
        <v>440.9682682456517</v>
      </c>
      <c r="Q68" s="122">
        <v>436.87505271485617</v>
      </c>
      <c r="R68" s="122">
        <v>445.5074073790131</v>
      </c>
      <c r="S68" s="122">
        <v>445.72011987585154</v>
      </c>
      <c r="T68" s="122">
        <v>475.01903265838416</v>
      </c>
      <c r="U68" s="122">
        <v>442.73927933469031</v>
      </c>
      <c r="V68" s="122">
        <v>423.50098859362828</v>
      </c>
      <c r="W68" s="122">
        <v>476.28070271045459</v>
      </c>
      <c r="X68" s="122">
        <v>436.50686630041236</v>
      </c>
      <c r="Y68" s="122">
        <v>397.5366299500547</v>
      </c>
      <c r="DA68" s="130" t="s">
        <v>2642</v>
      </c>
    </row>
    <row r="69" spans="1:105" ht="12" customHeight="1" x14ac:dyDescent="0.25">
      <c r="A69" s="97" t="s">
        <v>134</v>
      </c>
      <c r="B69" s="98">
        <v>509.26034115718738</v>
      </c>
      <c r="C69" s="98">
        <v>516.56871654960707</v>
      </c>
      <c r="D69" s="98">
        <v>532.94842301031599</v>
      </c>
      <c r="E69" s="98">
        <v>544.31020883222914</v>
      </c>
      <c r="F69" s="98">
        <v>548.48339988139412</v>
      </c>
      <c r="G69" s="98">
        <v>547.68524015468199</v>
      </c>
      <c r="H69" s="98">
        <v>518.36214294400554</v>
      </c>
      <c r="I69" s="98">
        <v>546.33751273554276</v>
      </c>
      <c r="J69" s="98">
        <v>512.37518800921691</v>
      </c>
      <c r="K69" s="98">
        <v>519.55543194800487</v>
      </c>
      <c r="L69" s="98">
        <v>534.53614876887139</v>
      </c>
      <c r="M69" s="98">
        <v>498.41552715166978</v>
      </c>
      <c r="N69" s="98">
        <v>501.8259126123171</v>
      </c>
      <c r="O69" s="98">
        <v>476.52935196090885</v>
      </c>
      <c r="P69" s="98">
        <v>453.3608485276157</v>
      </c>
      <c r="Q69" s="98">
        <v>445.74962998058174</v>
      </c>
      <c r="R69" s="98">
        <v>456.11148065880553</v>
      </c>
      <c r="S69" s="98">
        <v>457.2106241597474</v>
      </c>
      <c r="T69" s="98">
        <v>491.4159437807599</v>
      </c>
      <c r="U69" s="98">
        <v>459.95197895950122</v>
      </c>
      <c r="V69" s="98">
        <v>446.30588471599447</v>
      </c>
      <c r="W69" s="98">
        <v>492.16955969572581</v>
      </c>
      <c r="X69" s="98">
        <v>452.8403477209946</v>
      </c>
      <c r="Y69" s="98">
        <v>419.12689382745094</v>
      </c>
      <c r="DA69" s="63" t="s">
        <v>2643</v>
      </c>
    </row>
    <row r="70" spans="1:105" ht="12" customHeight="1" x14ac:dyDescent="0.25">
      <c r="A70" s="97" t="s">
        <v>133</v>
      </c>
      <c r="B70" s="98">
        <v>222.32112852934634</v>
      </c>
      <c r="C70" s="98">
        <v>210.64390967304962</v>
      </c>
      <c r="D70" s="98">
        <v>221.86107812141151</v>
      </c>
      <c r="E70" s="98">
        <v>223.42216827241896</v>
      </c>
      <c r="F70" s="98">
        <v>241.17647919497551</v>
      </c>
      <c r="G70" s="98">
        <v>236.19936911420535</v>
      </c>
      <c r="H70" s="98">
        <v>221.16314418776943</v>
      </c>
      <c r="I70" s="98">
        <v>260.10940656030959</v>
      </c>
      <c r="J70" s="98">
        <v>220.36723077203081</v>
      </c>
      <c r="K70" s="98">
        <v>226.64294314186935</v>
      </c>
      <c r="L70" s="98">
        <v>233.6555584404918</v>
      </c>
      <c r="M70" s="98">
        <v>228.56527531504352</v>
      </c>
      <c r="N70" s="98">
        <v>232.78211762079846</v>
      </c>
      <c r="O70" s="98">
        <v>231.64803502979063</v>
      </c>
      <c r="P70" s="98">
        <v>192.24133552921481</v>
      </c>
      <c r="Q70" s="98">
        <v>186.83487774838551</v>
      </c>
      <c r="R70" s="98">
        <v>193.99653597643163</v>
      </c>
      <c r="S70" s="98">
        <v>208.99645608244583</v>
      </c>
      <c r="T70" s="98">
        <v>204.78356755109516</v>
      </c>
      <c r="U70" s="98">
        <v>194.58463893514079</v>
      </c>
      <c r="V70" s="98">
        <v>175.54741731647943</v>
      </c>
      <c r="W70" s="98">
        <v>219.15730377647046</v>
      </c>
      <c r="X70" s="98">
        <v>191.88521219507874</v>
      </c>
      <c r="Y70" s="98">
        <v>158.45608757224761</v>
      </c>
      <c r="DA70" s="63" t="s">
        <v>2644</v>
      </c>
    </row>
    <row r="71" spans="1:105" ht="12" customHeight="1" x14ac:dyDescent="0.25">
      <c r="A71" s="100" t="s">
        <v>212</v>
      </c>
      <c r="B71" s="101">
        <v>222.32112852934634</v>
      </c>
      <c r="C71" s="101">
        <v>210.64390967304962</v>
      </c>
      <c r="D71" s="101">
        <v>221.86107812141151</v>
      </c>
      <c r="E71" s="101">
        <v>223.42216827241896</v>
      </c>
      <c r="F71" s="101">
        <v>241.17647919497551</v>
      </c>
      <c r="G71" s="101">
        <v>236.19936911420535</v>
      </c>
      <c r="H71" s="101">
        <v>221.16314418776943</v>
      </c>
      <c r="I71" s="101">
        <v>260.10940656030959</v>
      </c>
      <c r="J71" s="101">
        <v>220.36723077203081</v>
      </c>
      <c r="K71" s="101">
        <v>226.64294314186935</v>
      </c>
      <c r="L71" s="101">
        <v>233.6555584404918</v>
      </c>
      <c r="M71" s="101">
        <v>228.56527531504352</v>
      </c>
      <c r="N71" s="101">
        <v>232.78211762079846</v>
      </c>
      <c r="O71" s="101">
        <v>231.64803502979063</v>
      </c>
      <c r="P71" s="101">
        <v>192.24133552921481</v>
      </c>
      <c r="Q71" s="101">
        <v>186.83487774838551</v>
      </c>
      <c r="R71" s="101">
        <v>193.99653597643163</v>
      </c>
      <c r="S71" s="101">
        <v>208.99645608244583</v>
      </c>
      <c r="T71" s="101">
        <v>204.78356755109516</v>
      </c>
      <c r="U71" s="101">
        <v>194.58463893514079</v>
      </c>
      <c r="V71" s="101">
        <v>175.54741731647943</v>
      </c>
      <c r="W71" s="101">
        <v>219.15730377647046</v>
      </c>
      <c r="X71" s="101">
        <v>191.88521219507874</v>
      </c>
      <c r="Y71" s="101">
        <v>158.45608757224761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11.349854148190236</v>
      </c>
      <c r="C77" s="122">
        <v>11.424056620484837</v>
      </c>
      <c r="D77" s="122">
        <v>12.106042051913526</v>
      </c>
      <c r="E77" s="122">
        <v>12.70416063886667</v>
      </c>
      <c r="F77" s="122">
        <v>13.054041984742792</v>
      </c>
      <c r="G77" s="122">
        <v>13.280368730558049</v>
      </c>
      <c r="H77" s="122">
        <v>12.654678794855839</v>
      </c>
      <c r="I77" s="122">
        <v>13.081558570428012</v>
      </c>
      <c r="J77" s="122">
        <v>11.379990651134358</v>
      </c>
      <c r="K77" s="122">
        <v>11.809320651401372</v>
      </c>
      <c r="L77" s="122">
        <v>12.096094411105996</v>
      </c>
      <c r="M77" s="122">
        <v>10.85159371344135</v>
      </c>
      <c r="N77" s="122">
        <v>11.870935889688148</v>
      </c>
      <c r="O77" s="122">
        <v>13.628063493630741</v>
      </c>
      <c r="P77" s="122">
        <v>12.074566051026441</v>
      </c>
      <c r="Q77" s="122">
        <v>11.546087756196536</v>
      </c>
      <c r="R77" s="122">
        <v>10.348309982351218</v>
      </c>
      <c r="S77" s="122">
        <v>10.579307175506031</v>
      </c>
      <c r="T77" s="122">
        <v>11.08800379385675</v>
      </c>
      <c r="U77" s="122">
        <v>12.339307207482907</v>
      </c>
      <c r="V77" s="122">
        <v>11.865219670767157</v>
      </c>
      <c r="W77" s="122">
        <v>13.556240511599491</v>
      </c>
      <c r="X77" s="122">
        <v>11.73333709381699</v>
      </c>
      <c r="Y77" s="122">
        <v>11.056090975773037</v>
      </c>
      <c r="DA77" s="130" t="s">
        <v>2651</v>
      </c>
    </row>
    <row r="78" spans="1:105" ht="12" customHeight="1" x14ac:dyDescent="0.25">
      <c r="A78" s="97" t="s">
        <v>189</v>
      </c>
      <c r="B78" s="98">
        <v>203.55917149366283</v>
      </c>
      <c r="C78" s="98">
        <v>207.0137847213997</v>
      </c>
      <c r="D78" s="98">
        <v>215.95162237382789</v>
      </c>
      <c r="E78" s="98">
        <v>224.37279937849257</v>
      </c>
      <c r="F78" s="98">
        <v>228.82026210827493</v>
      </c>
      <c r="G78" s="98">
        <v>230.79424268253311</v>
      </c>
      <c r="H78" s="98">
        <v>220.00954181553016</v>
      </c>
      <c r="I78" s="98">
        <v>222.66061174179046</v>
      </c>
      <c r="J78" s="98">
        <v>198.05518486287704</v>
      </c>
      <c r="K78" s="98">
        <v>204.75323511098946</v>
      </c>
      <c r="L78" s="98">
        <v>211.00845130712679</v>
      </c>
      <c r="M78" s="98">
        <v>180.81231425901876</v>
      </c>
      <c r="N78" s="98">
        <v>190.04037474752676</v>
      </c>
      <c r="O78" s="98">
        <v>209.00086877502042</v>
      </c>
      <c r="P78" s="98">
        <v>179.46170059988285</v>
      </c>
      <c r="Q78" s="98">
        <v>178.05408516095642</v>
      </c>
      <c r="R78" s="98">
        <v>167.25290521642907</v>
      </c>
      <c r="S78" s="98">
        <v>171.46780145786198</v>
      </c>
      <c r="T78" s="98">
        <v>173.26308645809002</v>
      </c>
      <c r="U78" s="98">
        <v>180.7225648055811</v>
      </c>
      <c r="V78" s="98">
        <v>172.08755961021257</v>
      </c>
      <c r="W78" s="98">
        <v>198.40243885142823</v>
      </c>
      <c r="X78" s="98">
        <v>187.201589115735</v>
      </c>
      <c r="Y78" s="98">
        <v>181.70199536077385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68.533133579932993</v>
      </c>
      <c r="C81" s="117">
        <f t="shared" si="28"/>
        <v>61.332520722579083</v>
      </c>
      <c r="D81" s="117">
        <f t="shared" si="28"/>
        <v>51.784537793433557</v>
      </c>
      <c r="E81" s="117">
        <f t="shared" si="28"/>
        <v>40.108786583700052</v>
      </c>
      <c r="F81" s="117">
        <f t="shared" si="28"/>
        <v>51.788457536117271</v>
      </c>
      <c r="G81" s="117">
        <f t="shared" si="28"/>
        <v>41.35527244691675</v>
      </c>
      <c r="H81" s="117">
        <f t="shared" si="28"/>
        <v>38.595845656161899</v>
      </c>
      <c r="I81" s="117">
        <f t="shared" si="28"/>
        <v>28.640311188830744</v>
      </c>
      <c r="J81" s="117">
        <f t="shared" si="28"/>
        <v>31.009291740863862</v>
      </c>
      <c r="K81" s="117">
        <f t="shared" si="28"/>
        <v>29.243571433064847</v>
      </c>
      <c r="L81" s="117">
        <f t="shared" si="28"/>
        <v>29.686805915648403</v>
      </c>
      <c r="M81" s="117">
        <f t="shared" si="28"/>
        <v>30.333087465676556</v>
      </c>
      <c r="N81" s="117">
        <f t="shared" si="28"/>
        <v>24.575596039475606</v>
      </c>
      <c r="O81" s="117">
        <f t="shared" si="28"/>
        <v>18.094095488921777</v>
      </c>
      <c r="P81" s="117">
        <f t="shared" si="28"/>
        <v>16.0272132582887</v>
      </c>
      <c r="Q81" s="117">
        <f t="shared" si="28"/>
        <v>11.116055816234633</v>
      </c>
      <c r="R81" s="117">
        <f t="shared" ref="R81:V81" si="29">R82+R85+R87+R100</f>
        <v>12.827004537819926</v>
      </c>
      <c r="S81" s="117">
        <f t="shared" si="29"/>
        <v>11.219036452635136</v>
      </c>
      <c r="T81" s="117">
        <f t="shared" si="29"/>
        <v>19.764786455923129</v>
      </c>
      <c r="U81" s="117">
        <f t="shared" si="29"/>
        <v>19.924578219126484</v>
      </c>
      <c r="V81" s="117">
        <f t="shared" si="29"/>
        <v>22.043575588904485</v>
      </c>
      <c r="W81" s="117">
        <f t="shared" ref="W81:Y81" si="30">W82+W85+W87+W100</f>
        <v>20.313687216904029</v>
      </c>
      <c r="X81" s="117">
        <f t="shared" si="30"/>
        <v>22.782399372229008</v>
      </c>
      <c r="Y81" s="117">
        <f t="shared" si="30"/>
        <v>15.08004562855289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68.533133579932993</v>
      </c>
      <c r="C87" s="122">
        <v>61.332520722579083</v>
      </c>
      <c r="D87" s="122">
        <v>51.784537793433557</v>
      </c>
      <c r="E87" s="122">
        <v>40.108786583700052</v>
      </c>
      <c r="F87" s="122">
        <v>51.788457536117271</v>
      </c>
      <c r="G87" s="122">
        <v>41.35527244691675</v>
      </c>
      <c r="H87" s="122">
        <v>38.595845656161899</v>
      </c>
      <c r="I87" s="122">
        <v>28.640311188830744</v>
      </c>
      <c r="J87" s="122">
        <v>31.009291740863862</v>
      </c>
      <c r="K87" s="122">
        <v>29.243571433064847</v>
      </c>
      <c r="L87" s="122">
        <v>29.686805915648403</v>
      </c>
      <c r="M87" s="122">
        <v>30.333087465676556</v>
      </c>
      <c r="N87" s="122">
        <v>24.575596039475606</v>
      </c>
      <c r="O87" s="122">
        <v>18.094095488921777</v>
      </c>
      <c r="P87" s="122">
        <v>16.0272132582887</v>
      </c>
      <c r="Q87" s="122">
        <v>11.116055816234633</v>
      </c>
      <c r="R87" s="122">
        <v>12.827004537819926</v>
      </c>
      <c r="S87" s="122">
        <v>11.219036452635136</v>
      </c>
      <c r="T87" s="122">
        <v>19.764786455923129</v>
      </c>
      <c r="U87" s="122">
        <v>19.924578219126484</v>
      </c>
      <c r="V87" s="122">
        <v>22.043575588904485</v>
      </c>
      <c r="W87" s="122">
        <v>20.313687216904029</v>
      </c>
      <c r="X87" s="122">
        <v>22.782399372229008</v>
      </c>
      <c r="Y87" s="122">
        <v>15.08004562855289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573.06722831361265</v>
      </c>
      <c r="C92" s="101">
        <v>545.89800914654552</v>
      </c>
      <c r="D92" s="101">
        <v>549.05981892205318</v>
      </c>
      <c r="E92" s="101">
        <v>470.94575344971764</v>
      </c>
      <c r="F92" s="101">
        <v>655.66633297116243</v>
      </c>
      <c r="G92" s="101">
        <v>570.7986056567795</v>
      </c>
      <c r="H92" s="101">
        <v>604.47010458890145</v>
      </c>
      <c r="I92" s="101">
        <v>504.71140661887318</v>
      </c>
      <c r="J92" s="101">
        <v>580.24483604184809</v>
      </c>
      <c r="K92" s="101">
        <v>565.97549234203802</v>
      </c>
      <c r="L92" s="101">
        <v>588.54820556067352</v>
      </c>
      <c r="M92" s="101">
        <v>637.58321814105318</v>
      </c>
      <c r="N92" s="101">
        <v>578.58377774427061</v>
      </c>
      <c r="O92" s="101">
        <v>514.13398654624257</v>
      </c>
      <c r="P92" s="101">
        <v>541.67606950748791</v>
      </c>
      <c r="Q92" s="101">
        <v>427.04555720390374</v>
      </c>
      <c r="R92" s="101">
        <v>559.32673690039121</v>
      </c>
      <c r="S92" s="101">
        <v>437.30457968189376</v>
      </c>
      <c r="T92" s="101">
        <v>593.45206011196831</v>
      </c>
      <c r="U92" s="101">
        <v>523.35427829763887</v>
      </c>
      <c r="V92" s="101">
        <v>564.99934504590885</v>
      </c>
      <c r="W92" s="101">
        <v>516.19037476896438</v>
      </c>
      <c r="X92" s="101">
        <v>594.33381937182082</v>
      </c>
      <c r="Y92" s="101">
        <v>433.23686736264449</v>
      </c>
      <c r="DA92" s="131" t="s">
        <v>2665</v>
      </c>
    </row>
    <row r="93" spans="1:105" ht="12" customHeight="1" x14ac:dyDescent="0.25">
      <c r="A93" s="107" t="s">
        <v>123</v>
      </c>
      <c r="B93" s="104">
        <v>250.28857258479749</v>
      </c>
      <c r="C93" s="104">
        <v>225.5270604213238</v>
      </c>
      <c r="D93" s="104">
        <v>232.68470502952493</v>
      </c>
      <c r="E93" s="104">
        <v>198.70939282728992</v>
      </c>
      <c r="F93" s="104">
        <v>296.15636319732749</v>
      </c>
      <c r="G93" s="104">
        <v>254.40352384744088</v>
      </c>
      <c r="H93" s="104">
        <v>268.16111070506088</v>
      </c>
      <c r="I93" s="104">
        <v>249.2913900712372</v>
      </c>
      <c r="J93" s="104">
        <v>258.14094247157107</v>
      </c>
      <c r="K93" s="104">
        <v>254.74920488894364</v>
      </c>
      <c r="L93" s="104">
        <v>263.22778344035322</v>
      </c>
      <c r="M93" s="104">
        <v>296.47226026343992</v>
      </c>
      <c r="N93" s="104">
        <v>270.54288152293856</v>
      </c>
      <c r="O93" s="104">
        <v>250.84747213946017</v>
      </c>
      <c r="P93" s="104">
        <v>236.12713434437524</v>
      </c>
      <c r="Q93" s="104">
        <v>183.95059715316899</v>
      </c>
      <c r="R93" s="104">
        <v>240.17388637489174</v>
      </c>
      <c r="S93" s="104">
        <v>205.27351747433792</v>
      </c>
      <c r="T93" s="104">
        <v>251.20561424872972</v>
      </c>
      <c r="U93" s="104">
        <v>225.25323047675943</v>
      </c>
      <c r="V93" s="104">
        <v>226.85402980855318</v>
      </c>
      <c r="W93" s="104">
        <v>233.38022943794124</v>
      </c>
      <c r="X93" s="104">
        <v>254.03123342631062</v>
      </c>
      <c r="Y93" s="104">
        <v>164.19316616511236</v>
      </c>
      <c r="DA93" s="132" t="s">
        <v>2666</v>
      </c>
    </row>
    <row r="94" spans="1:105" ht="12" customHeight="1" x14ac:dyDescent="0.25">
      <c r="A94" s="108" t="s">
        <v>50</v>
      </c>
      <c r="B94" s="98">
        <v>250.28857258479749</v>
      </c>
      <c r="C94" s="98">
        <v>225.5270604213238</v>
      </c>
      <c r="D94" s="98">
        <v>232.68470502952493</v>
      </c>
      <c r="E94" s="98">
        <v>198.70939282728992</v>
      </c>
      <c r="F94" s="98">
        <v>296.15636319732749</v>
      </c>
      <c r="G94" s="98">
        <v>254.40352384744088</v>
      </c>
      <c r="H94" s="98">
        <v>268.16111070506088</v>
      </c>
      <c r="I94" s="98">
        <v>249.2913900712372</v>
      </c>
      <c r="J94" s="98">
        <v>258.14094247157107</v>
      </c>
      <c r="K94" s="98">
        <v>254.74920488894364</v>
      </c>
      <c r="L94" s="98">
        <v>263.22778344035322</v>
      </c>
      <c r="M94" s="98">
        <v>296.47226026343992</v>
      </c>
      <c r="N94" s="98">
        <v>270.54288152293856</v>
      </c>
      <c r="O94" s="98">
        <v>250.84747213946017</v>
      </c>
      <c r="P94" s="98">
        <v>236.12713434437524</v>
      </c>
      <c r="Q94" s="98">
        <v>183.95059715316899</v>
      </c>
      <c r="R94" s="98">
        <v>240.17388637489174</v>
      </c>
      <c r="S94" s="98">
        <v>205.27351747433792</v>
      </c>
      <c r="T94" s="98">
        <v>251.20561424872972</v>
      </c>
      <c r="U94" s="98">
        <v>225.25323047675943</v>
      </c>
      <c r="V94" s="98">
        <v>226.85402980855318</v>
      </c>
      <c r="W94" s="98">
        <v>233.38022943794124</v>
      </c>
      <c r="X94" s="98">
        <v>254.03123342631062</v>
      </c>
      <c r="Y94" s="98">
        <v>164.19316616511236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96.471470880097016</v>
      </c>
      <c r="C143" s="117">
        <f t="shared" si="49"/>
        <v>82.742696828336705</v>
      </c>
      <c r="D143" s="117">
        <f t="shared" si="49"/>
        <v>66.285987998738207</v>
      </c>
      <c r="E143" s="117">
        <f t="shared" si="49"/>
        <v>53.337133536996866</v>
      </c>
      <c r="F143" s="117">
        <f t="shared" si="49"/>
        <v>72.62004584898601</v>
      </c>
      <c r="G143" s="117">
        <f t="shared" si="49"/>
        <v>61.641369494291212</v>
      </c>
      <c r="H143" s="117">
        <f t="shared" si="49"/>
        <v>61.385365977747718</v>
      </c>
      <c r="I143" s="117">
        <f t="shared" si="49"/>
        <v>46.406121717732198</v>
      </c>
      <c r="J143" s="117">
        <f t="shared" si="49"/>
        <v>51.12209526359122</v>
      </c>
      <c r="K143" s="117">
        <f t="shared" si="49"/>
        <v>50.833297323857764</v>
      </c>
      <c r="L143" s="117">
        <f t="shared" si="49"/>
        <v>52.98646108653206</v>
      </c>
      <c r="M143" s="117">
        <f t="shared" si="49"/>
        <v>57.461176484967446</v>
      </c>
      <c r="N143" s="117">
        <f t="shared" si="49"/>
        <v>49.93585119526989</v>
      </c>
      <c r="O143" s="117">
        <f t="shared" si="49"/>
        <v>44.188453612028148</v>
      </c>
      <c r="P143" s="117">
        <f t="shared" si="49"/>
        <v>51.836416067014596</v>
      </c>
      <c r="Q143" s="117">
        <f t="shared" si="49"/>
        <v>43.243953217014294</v>
      </c>
      <c r="R143" s="117">
        <f t="shared" ref="R143:V143" si="50">R144+R146+R148+R157</f>
        <v>55.463315750224893</v>
      </c>
      <c r="S143" s="117">
        <f t="shared" si="50"/>
        <v>44.276402872742246</v>
      </c>
      <c r="T143" s="117">
        <f t="shared" si="50"/>
        <v>67.124777557240321</v>
      </c>
      <c r="U143" s="117">
        <f t="shared" si="50"/>
        <v>59.558101950566716</v>
      </c>
      <c r="V143" s="117">
        <f t="shared" si="50"/>
        <v>62.538112950786285</v>
      </c>
      <c r="W143" s="117">
        <f t="shared" ref="W143:Y143" si="51">W144+W146+W148+W157</f>
        <v>50.539945717913639</v>
      </c>
      <c r="X143" s="117">
        <f t="shared" si="51"/>
        <v>49.413851018659628</v>
      </c>
      <c r="Y143" s="117">
        <f t="shared" si="51"/>
        <v>28.635954057105586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96.471470880097016</v>
      </c>
      <c r="C148" s="122">
        <v>82.742696828336705</v>
      </c>
      <c r="D148" s="122">
        <v>66.285987998738207</v>
      </c>
      <c r="E148" s="122">
        <v>53.337133536996866</v>
      </c>
      <c r="F148" s="122">
        <v>72.62004584898601</v>
      </c>
      <c r="G148" s="122">
        <v>61.641369494291212</v>
      </c>
      <c r="H148" s="122">
        <v>61.385365977747718</v>
      </c>
      <c r="I148" s="122">
        <v>46.406121717732198</v>
      </c>
      <c r="J148" s="122">
        <v>51.12209526359122</v>
      </c>
      <c r="K148" s="122">
        <v>50.833297323857764</v>
      </c>
      <c r="L148" s="122">
        <v>52.98646108653206</v>
      </c>
      <c r="M148" s="122">
        <v>57.461176484967446</v>
      </c>
      <c r="N148" s="122">
        <v>49.93585119526989</v>
      </c>
      <c r="O148" s="122">
        <v>44.188453612028148</v>
      </c>
      <c r="P148" s="122">
        <v>51.836416067014596</v>
      </c>
      <c r="Q148" s="122">
        <v>43.243953217014294</v>
      </c>
      <c r="R148" s="122">
        <v>55.463315750224893</v>
      </c>
      <c r="S148" s="122">
        <v>44.276402872742246</v>
      </c>
      <c r="T148" s="122">
        <v>67.124777557240321</v>
      </c>
      <c r="U148" s="122">
        <v>59.558101950566716</v>
      </c>
      <c r="V148" s="122">
        <v>62.538112950786285</v>
      </c>
      <c r="W148" s="122">
        <v>50.539945717913639</v>
      </c>
      <c r="X148" s="122">
        <v>49.413851018659628</v>
      </c>
      <c r="Y148" s="122">
        <v>28.635954057105586</v>
      </c>
      <c r="DA148" s="130" t="s">
        <v>2718</v>
      </c>
    </row>
    <row r="149" spans="1:105" ht="12" customHeight="1" x14ac:dyDescent="0.25">
      <c r="A149" s="97" t="s">
        <v>124</v>
      </c>
      <c r="B149" s="98">
        <v>573.06722831361253</v>
      </c>
      <c r="C149" s="98">
        <v>543.48399784017727</v>
      </c>
      <c r="D149" s="98">
        <v>545.47604696942494</v>
      </c>
      <c r="E149" s="98">
        <v>467.50576668732623</v>
      </c>
      <c r="F149" s="98">
        <v>651.76340785186233</v>
      </c>
      <c r="G149" s="98">
        <v>568.63342766672497</v>
      </c>
      <c r="H149" s="98">
        <v>604.08650880854009</v>
      </c>
      <c r="I149" s="98">
        <v>504.78514742084059</v>
      </c>
      <c r="J149" s="98">
        <v>579.70712639897965</v>
      </c>
      <c r="K149" s="98">
        <v>564.33745655857194</v>
      </c>
      <c r="L149" s="98">
        <v>586.88570604571021</v>
      </c>
      <c r="M149" s="98">
        <v>635.11628251269235</v>
      </c>
      <c r="N149" s="98">
        <v>576.19440904496662</v>
      </c>
      <c r="O149" s="98">
        <v>508.22653903047535</v>
      </c>
      <c r="P149" s="98">
        <v>523.11098181164016</v>
      </c>
      <c r="Q149" s="98">
        <v>406.95482067328373</v>
      </c>
      <c r="R149" s="98">
        <v>533.35379301373678</v>
      </c>
      <c r="S149" s="98">
        <v>431.11813833157817</v>
      </c>
      <c r="T149" s="98">
        <v>602.18671060482382</v>
      </c>
      <c r="U149" s="98">
        <v>535.70998042002293</v>
      </c>
      <c r="V149" s="98">
        <v>576.56692398622613</v>
      </c>
      <c r="W149" s="98">
        <v>523.23217705816921</v>
      </c>
      <c r="X149" s="98">
        <v>597.127809496346</v>
      </c>
      <c r="Y149" s="98">
        <v>432.49405732297953</v>
      </c>
      <c r="DA149" s="63" t="s">
        <v>2719</v>
      </c>
    </row>
    <row r="150" spans="1:105" ht="12" customHeight="1" x14ac:dyDescent="0.25">
      <c r="A150" s="97" t="s">
        <v>123</v>
      </c>
      <c r="B150" s="98">
        <v>250.28857258479749</v>
      </c>
      <c r="C150" s="98">
        <v>223.8590736029</v>
      </c>
      <c r="D150" s="98">
        <v>230.82306259043301</v>
      </c>
      <c r="E150" s="98">
        <v>197.45640105596325</v>
      </c>
      <c r="F150" s="98">
        <v>295.32454712344588</v>
      </c>
      <c r="G150" s="98">
        <v>254.07017461196443</v>
      </c>
      <c r="H150" s="98">
        <v>268.25976371997012</v>
      </c>
      <c r="I150" s="98">
        <v>249.51731804307923</v>
      </c>
      <c r="J150" s="98">
        <v>257.68092996745349</v>
      </c>
      <c r="K150" s="98">
        <v>253.92264182265515</v>
      </c>
      <c r="L150" s="98">
        <v>262.57586157513964</v>
      </c>
      <c r="M150" s="98">
        <v>295.51548346984237</v>
      </c>
      <c r="N150" s="98">
        <v>269.79652726844057</v>
      </c>
      <c r="O150" s="98">
        <v>249.48466555680685</v>
      </c>
      <c r="P150" s="98">
        <v>223.26753145099059</v>
      </c>
      <c r="Q150" s="98">
        <v>173.55534574669522</v>
      </c>
      <c r="R150" s="98">
        <v>230.64283210017837</v>
      </c>
      <c r="S150" s="98">
        <v>199.09093928184853</v>
      </c>
      <c r="T150" s="98">
        <v>256.47190916334569</v>
      </c>
      <c r="U150" s="98">
        <v>231.4273729836836</v>
      </c>
      <c r="V150" s="98">
        <v>231.77686260042742</v>
      </c>
      <c r="W150" s="98">
        <v>237.25035088335949</v>
      </c>
      <c r="X150" s="98">
        <v>255.23481361069454</v>
      </c>
      <c r="Y150" s="98">
        <v>164.73155406632907</v>
      </c>
      <c r="DA150" s="63" t="s">
        <v>2720</v>
      </c>
    </row>
    <row r="151" spans="1:105" ht="12" customHeight="1" x14ac:dyDescent="0.25">
      <c r="A151" s="100" t="s">
        <v>50</v>
      </c>
      <c r="B151" s="101">
        <v>250.28857258479749</v>
      </c>
      <c r="C151" s="101">
        <v>223.8590736029</v>
      </c>
      <c r="D151" s="101">
        <v>230.82306259043301</v>
      </c>
      <c r="E151" s="101">
        <v>197.45640105596325</v>
      </c>
      <c r="F151" s="101">
        <v>295.32454712344588</v>
      </c>
      <c r="G151" s="101">
        <v>254.07017461196443</v>
      </c>
      <c r="H151" s="101">
        <v>268.25976371997012</v>
      </c>
      <c r="I151" s="101">
        <v>249.51731804307923</v>
      </c>
      <c r="J151" s="101">
        <v>257.68092996745349</v>
      </c>
      <c r="K151" s="101">
        <v>253.92264182265515</v>
      </c>
      <c r="L151" s="101">
        <v>262.57586157513964</v>
      </c>
      <c r="M151" s="101">
        <v>295.51548346984237</v>
      </c>
      <c r="N151" s="101">
        <v>269.79652726844057</v>
      </c>
      <c r="O151" s="101">
        <v>249.48466555680685</v>
      </c>
      <c r="P151" s="101">
        <v>223.26753145099059</v>
      </c>
      <c r="Q151" s="101">
        <v>173.55534574669522</v>
      </c>
      <c r="R151" s="101">
        <v>230.64283210017837</v>
      </c>
      <c r="S151" s="101">
        <v>199.09093928184853</v>
      </c>
      <c r="T151" s="101">
        <v>256.47190916334569</v>
      </c>
      <c r="U151" s="101">
        <v>231.4273729836836</v>
      </c>
      <c r="V151" s="101">
        <v>231.77686260042742</v>
      </c>
      <c r="W151" s="101">
        <v>237.25035088335949</v>
      </c>
      <c r="X151" s="101">
        <v>255.23481361069454</v>
      </c>
      <c r="Y151" s="101">
        <v>164.73155406632907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96.469329393509341</v>
      </c>
      <c r="C161" s="117">
        <f t="shared" si="54"/>
        <v>85.872756226355307</v>
      </c>
      <c r="D161" s="117">
        <f t="shared" si="54"/>
        <v>73.601354420187846</v>
      </c>
      <c r="E161" s="117">
        <f t="shared" si="54"/>
        <v>58.615883872096944</v>
      </c>
      <c r="F161" s="117">
        <f t="shared" si="54"/>
        <v>78.067145998896436</v>
      </c>
      <c r="G161" s="117">
        <f t="shared" si="54"/>
        <v>64.603876365437443</v>
      </c>
      <c r="H161" s="117">
        <f t="shared" si="54"/>
        <v>63.18425913691928</v>
      </c>
      <c r="I161" s="117">
        <f t="shared" si="54"/>
        <v>49.416872822450657</v>
      </c>
      <c r="J161" s="117">
        <f t="shared" si="54"/>
        <v>55.401731763452283</v>
      </c>
      <c r="K161" s="117">
        <f t="shared" si="54"/>
        <v>54.085674272797746</v>
      </c>
      <c r="L161" s="117">
        <f t="shared" si="54"/>
        <v>56.235792733998238</v>
      </c>
      <c r="M161" s="117">
        <f t="shared" si="54"/>
        <v>59.540280868183274</v>
      </c>
      <c r="N161" s="117">
        <f t="shared" si="54"/>
        <v>50.937843771344994</v>
      </c>
      <c r="O161" s="117">
        <f t="shared" si="54"/>
        <v>44.548340070666249</v>
      </c>
      <c r="P161" s="117">
        <f t="shared" si="54"/>
        <v>49.351878439817227</v>
      </c>
      <c r="Q161" s="117">
        <f t="shared" si="54"/>
        <v>40.88975336087222</v>
      </c>
      <c r="R161" s="117">
        <f t="shared" ref="R161:V161" si="55">R162+R164+R166+R175</f>
        <v>53.347898901981708</v>
      </c>
      <c r="S161" s="117">
        <f t="shared" si="55"/>
        <v>42.61928686064428</v>
      </c>
      <c r="T161" s="117">
        <f t="shared" si="55"/>
        <v>63.960008537447216</v>
      </c>
      <c r="U161" s="117">
        <f t="shared" si="55"/>
        <v>58.05963221564496</v>
      </c>
      <c r="V161" s="117">
        <f t="shared" si="55"/>
        <v>63.205297109631324</v>
      </c>
      <c r="W161" s="117">
        <f t="shared" ref="W161:Y161" si="56">W162+W164+W166+W175</f>
        <v>53.752534882079701</v>
      </c>
      <c r="X161" s="117">
        <f t="shared" si="56"/>
        <v>54.591260437586079</v>
      </c>
      <c r="Y161" s="117">
        <f t="shared" si="56"/>
        <v>32.781342539350455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96.469329393509341</v>
      </c>
      <c r="C166" s="122">
        <v>85.872756226355307</v>
      </c>
      <c r="D166" s="122">
        <v>73.601354420187846</v>
      </c>
      <c r="E166" s="122">
        <v>58.615883872096944</v>
      </c>
      <c r="F166" s="122">
        <v>78.067145998896436</v>
      </c>
      <c r="G166" s="122">
        <v>64.603876365437443</v>
      </c>
      <c r="H166" s="122">
        <v>63.18425913691928</v>
      </c>
      <c r="I166" s="122">
        <v>49.416872822450657</v>
      </c>
      <c r="J166" s="122">
        <v>55.401731763452283</v>
      </c>
      <c r="K166" s="122">
        <v>54.085674272797746</v>
      </c>
      <c r="L166" s="122">
        <v>56.235792733998238</v>
      </c>
      <c r="M166" s="122">
        <v>59.540280868183274</v>
      </c>
      <c r="N166" s="122">
        <v>50.937843771344994</v>
      </c>
      <c r="O166" s="122">
        <v>44.548340070666249</v>
      </c>
      <c r="P166" s="122">
        <v>49.351878439817227</v>
      </c>
      <c r="Q166" s="122">
        <v>40.88975336087222</v>
      </c>
      <c r="R166" s="122">
        <v>53.347898901981708</v>
      </c>
      <c r="S166" s="122">
        <v>42.61928686064428</v>
      </c>
      <c r="T166" s="122">
        <v>63.960008537447216</v>
      </c>
      <c r="U166" s="122">
        <v>58.05963221564496</v>
      </c>
      <c r="V166" s="122">
        <v>63.205297109631324</v>
      </c>
      <c r="W166" s="122">
        <v>53.752534882079701</v>
      </c>
      <c r="X166" s="122">
        <v>54.591260437586079</v>
      </c>
      <c r="Y166" s="122">
        <v>32.781342539350455</v>
      </c>
      <c r="DA166" s="130" t="s">
        <v>2735</v>
      </c>
    </row>
    <row r="167" spans="1:105" ht="12" customHeight="1" x14ac:dyDescent="0.25">
      <c r="A167" s="97" t="s">
        <v>124</v>
      </c>
      <c r="B167" s="98">
        <v>573.06722831361276</v>
      </c>
      <c r="C167" s="98">
        <v>545.09292033618942</v>
      </c>
      <c r="D167" s="98">
        <v>548.08738492716077</v>
      </c>
      <c r="E167" s="98">
        <v>470.21225563994625</v>
      </c>
      <c r="F167" s="98">
        <v>655.19052228261944</v>
      </c>
      <c r="G167" s="98">
        <v>571.28586436030446</v>
      </c>
      <c r="H167" s="98">
        <v>606.05389749313008</v>
      </c>
      <c r="I167" s="98">
        <v>506.33245811575517</v>
      </c>
      <c r="J167" s="98">
        <v>582.23837067880606</v>
      </c>
      <c r="K167" s="98">
        <v>567.40171156734129</v>
      </c>
      <c r="L167" s="98">
        <v>590.12527622885079</v>
      </c>
      <c r="M167" s="98">
        <v>638.72035820873941</v>
      </c>
      <c r="N167" s="98">
        <v>578.95197330528276</v>
      </c>
      <c r="O167" s="98">
        <v>511.12355551821844</v>
      </c>
      <c r="P167" s="98">
        <v>534.04479303195592</v>
      </c>
      <c r="Q167" s="98">
        <v>417.33965502877498</v>
      </c>
      <c r="R167" s="98">
        <v>546.70198674131063</v>
      </c>
      <c r="S167" s="98">
        <v>439.76253489580006</v>
      </c>
      <c r="T167" s="98">
        <v>612.42570537408324</v>
      </c>
      <c r="U167" s="98">
        <v>543.75826719015561</v>
      </c>
      <c r="V167" s="98">
        <v>584.86681678086416</v>
      </c>
      <c r="W167" s="98">
        <v>530.63185940777441</v>
      </c>
      <c r="X167" s="98">
        <v>606.42106842437852</v>
      </c>
      <c r="Y167" s="98">
        <v>439.05835880999587</v>
      </c>
      <c r="DA167" s="63" t="s">
        <v>2736</v>
      </c>
    </row>
    <row r="168" spans="1:105" ht="12" customHeight="1" x14ac:dyDescent="0.25">
      <c r="A168" s="97" t="s">
        <v>123</v>
      </c>
      <c r="B168" s="98">
        <v>250.28857258479749</v>
      </c>
      <c r="C168" s="98">
        <v>224.99578035698897</v>
      </c>
      <c r="D168" s="98">
        <v>232.22952533786415</v>
      </c>
      <c r="E168" s="98">
        <v>198.52446872214065</v>
      </c>
      <c r="F168" s="98">
        <v>296.23854252854659</v>
      </c>
      <c r="G168" s="98">
        <v>254.70354366192024</v>
      </c>
      <c r="H168" s="98">
        <v>268.91186716212547</v>
      </c>
      <c r="I168" s="98">
        <v>249.98163397129409</v>
      </c>
      <c r="J168" s="98">
        <v>259.11193769634394</v>
      </c>
      <c r="K168" s="98">
        <v>255.37572426432894</v>
      </c>
      <c r="L168" s="98">
        <v>264.03528046942341</v>
      </c>
      <c r="M168" s="98">
        <v>297.24805414692298</v>
      </c>
      <c r="N168" s="98">
        <v>271.2084328621072</v>
      </c>
      <c r="O168" s="98">
        <v>250.82635226956148</v>
      </c>
      <c r="P168" s="98">
        <v>230.61319218574837</v>
      </c>
      <c r="Q168" s="98">
        <v>179.14441459290103</v>
      </c>
      <c r="R168" s="98">
        <v>236.04632940692849</v>
      </c>
      <c r="S168" s="98">
        <v>202.57681439593765</v>
      </c>
      <c r="T168" s="98">
        <v>259.70628701561833</v>
      </c>
      <c r="U168" s="98">
        <v>233.97762649149351</v>
      </c>
      <c r="V168" s="98">
        <v>234.99559488311749</v>
      </c>
      <c r="W168" s="98">
        <v>240.51287735291245</v>
      </c>
      <c r="X168" s="98">
        <v>259.41854503201222</v>
      </c>
      <c r="Y168" s="98">
        <v>167.14227474199802</v>
      </c>
      <c r="DA168" s="63" t="s">
        <v>2737</v>
      </c>
    </row>
    <row r="169" spans="1:105" ht="12" customHeight="1" x14ac:dyDescent="0.25">
      <c r="A169" s="100" t="s">
        <v>50</v>
      </c>
      <c r="B169" s="101">
        <v>250.28857258479749</v>
      </c>
      <c r="C169" s="101">
        <v>224.99578035698897</v>
      </c>
      <c r="D169" s="101">
        <v>232.22952533786415</v>
      </c>
      <c r="E169" s="101">
        <v>198.52446872214065</v>
      </c>
      <c r="F169" s="101">
        <v>296.23854252854659</v>
      </c>
      <c r="G169" s="101">
        <v>254.70354366192024</v>
      </c>
      <c r="H169" s="101">
        <v>268.91186716212547</v>
      </c>
      <c r="I169" s="101">
        <v>249.98163397129409</v>
      </c>
      <c r="J169" s="101">
        <v>259.11193769634394</v>
      </c>
      <c r="K169" s="101">
        <v>255.37572426432894</v>
      </c>
      <c r="L169" s="101">
        <v>264.03528046942341</v>
      </c>
      <c r="M169" s="101">
        <v>297.24805414692298</v>
      </c>
      <c r="N169" s="101">
        <v>271.2084328621072</v>
      </c>
      <c r="O169" s="101">
        <v>250.82635226956148</v>
      </c>
      <c r="P169" s="101">
        <v>230.61319218574837</v>
      </c>
      <c r="Q169" s="101">
        <v>179.14441459290103</v>
      </c>
      <c r="R169" s="101">
        <v>236.04632940692849</v>
      </c>
      <c r="S169" s="101">
        <v>202.57681439593765</v>
      </c>
      <c r="T169" s="101">
        <v>259.70628701561833</v>
      </c>
      <c r="U169" s="101">
        <v>233.97762649149351</v>
      </c>
      <c r="V169" s="101">
        <v>234.99559488311749</v>
      </c>
      <c r="W169" s="101">
        <v>240.51287735291245</v>
      </c>
      <c r="X169" s="101">
        <v>259.41854503201222</v>
      </c>
      <c r="Y169" s="101">
        <v>167.14227474199802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2744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199.28908220421124</v>
      </c>
      <c r="C3" s="118">
        <f t="shared" si="0"/>
        <v>200.34700146693328</v>
      </c>
      <c r="D3" s="118">
        <f t="shared" si="0"/>
        <v>179.32579667067836</v>
      </c>
      <c r="E3" s="118">
        <f t="shared" si="0"/>
        <v>184.52761549064934</v>
      </c>
      <c r="F3" s="118">
        <f t="shared" si="0"/>
        <v>158.52703262992242</v>
      </c>
      <c r="G3" s="118">
        <f t="shared" si="0"/>
        <v>159.48390185288568</v>
      </c>
      <c r="H3" s="118">
        <f t="shared" si="0"/>
        <v>170.11803187954973</v>
      </c>
      <c r="I3" s="118">
        <f t="shared" si="0"/>
        <v>172.6844294151546</v>
      </c>
      <c r="J3" s="118">
        <f t="shared" si="0"/>
        <v>153.18093432815084</v>
      </c>
      <c r="K3" s="118">
        <f t="shared" si="0"/>
        <v>141.97945264304633</v>
      </c>
      <c r="L3" s="118">
        <f t="shared" si="0"/>
        <v>194.42824125944452</v>
      </c>
      <c r="M3" s="118">
        <f t="shared" si="0"/>
        <v>171.86942505107379</v>
      </c>
      <c r="N3" s="118">
        <f t="shared" si="0"/>
        <v>153.81915397366004</v>
      </c>
      <c r="O3" s="118">
        <f t="shared" si="0"/>
        <v>157.16244024992153</v>
      </c>
      <c r="P3" s="118">
        <f t="shared" si="0"/>
        <v>139.78441089803391</v>
      </c>
      <c r="Q3" s="118">
        <f t="shared" si="0"/>
        <v>149.02093191907989</v>
      </c>
      <c r="R3" s="118">
        <f t="shared" ref="R3:V3" si="1">R4+R7+R9+R19</f>
        <v>141.98674284662417</v>
      </c>
      <c r="S3" s="118">
        <f t="shared" si="1"/>
        <v>149.16767192241014</v>
      </c>
      <c r="T3" s="118">
        <f t="shared" si="1"/>
        <v>161.5270956876202</v>
      </c>
      <c r="U3" s="118">
        <f t="shared" si="1"/>
        <v>138.60572043311572</v>
      </c>
      <c r="V3" s="118">
        <f t="shared" si="1"/>
        <v>140.96585750028575</v>
      </c>
      <c r="W3" s="118">
        <f t="shared" ref="W3:Y3" si="2">W4+W7+W9+W19</f>
        <v>159.94182504223269</v>
      </c>
      <c r="X3" s="118">
        <f t="shared" si="2"/>
        <v>146.64031508594883</v>
      </c>
      <c r="Y3" s="118">
        <f t="shared" si="2"/>
        <v>144.17887060367227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163.70548985248388</v>
      </c>
      <c r="C4" s="123">
        <f t="shared" si="3"/>
        <v>164.9547134201907</v>
      </c>
      <c r="D4" s="123">
        <f t="shared" si="3"/>
        <v>142.94316235095417</v>
      </c>
      <c r="E4" s="123">
        <f t="shared" si="3"/>
        <v>148.37369925962071</v>
      </c>
      <c r="F4" s="123">
        <f t="shared" si="3"/>
        <v>120.82356605304632</v>
      </c>
      <c r="G4" s="123">
        <f t="shared" si="3"/>
        <v>122.59494184722054</v>
      </c>
      <c r="H4" s="123">
        <f t="shared" si="3"/>
        <v>133.97844665002151</v>
      </c>
      <c r="I4" s="123">
        <f t="shared" si="3"/>
        <v>135.86363016399071</v>
      </c>
      <c r="J4" s="123">
        <f t="shared" si="3"/>
        <v>118.21065801747251</v>
      </c>
      <c r="K4" s="123">
        <f t="shared" si="3"/>
        <v>107.12753073141394</v>
      </c>
      <c r="L4" s="123">
        <f t="shared" si="3"/>
        <v>158.98885650484209</v>
      </c>
      <c r="M4" s="123">
        <f t="shared" si="3"/>
        <v>135.70355653890365</v>
      </c>
      <c r="N4" s="123">
        <f t="shared" si="3"/>
        <v>119.39284932743074</v>
      </c>
      <c r="O4" s="123">
        <f t="shared" si="3"/>
        <v>123.91614585253123</v>
      </c>
      <c r="P4" s="123">
        <f t="shared" si="3"/>
        <v>109.52537807604082</v>
      </c>
      <c r="Q4" s="123">
        <f t="shared" si="3"/>
        <v>119.57554956288303</v>
      </c>
      <c r="R4" s="123">
        <f t="shared" ref="R4:V4" si="4">SUM(R5:R6)</f>
        <v>112.209079491613</v>
      </c>
      <c r="S4" s="123">
        <f t="shared" si="4"/>
        <v>117.93458753697335</v>
      </c>
      <c r="T4" s="123">
        <f t="shared" si="4"/>
        <v>129.16498906287032</v>
      </c>
      <c r="U4" s="123">
        <f t="shared" si="4"/>
        <v>107.79449677454642</v>
      </c>
      <c r="V4" s="123">
        <f t="shared" si="4"/>
        <v>111.02437909594829</v>
      </c>
      <c r="W4" s="123">
        <f t="shared" ref="W4:Y4" si="5">SUM(W5:W6)</f>
        <v>129.01704283404663</v>
      </c>
      <c r="X4" s="123">
        <f t="shared" si="5"/>
        <v>113.00258898687527</v>
      </c>
      <c r="Y4" s="123">
        <f t="shared" si="5"/>
        <v>115.66303496991429</v>
      </c>
      <c r="DA4" s="130" t="s">
        <v>2749</v>
      </c>
    </row>
    <row r="5" spans="1:105" ht="12" customHeight="1" x14ac:dyDescent="0.25">
      <c r="A5" s="97" t="s">
        <v>51</v>
      </c>
      <c r="B5" s="99">
        <v>162.59820613117745</v>
      </c>
      <c r="C5" s="99">
        <v>163.85076578087899</v>
      </c>
      <c r="D5" s="99">
        <v>142.00098840675133</v>
      </c>
      <c r="E5" s="99">
        <v>147.41572429433995</v>
      </c>
      <c r="F5" s="99">
        <v>120.04594256846519</v>
      </c>
      <c r="G5" s="99">
        <v>121.81052982396838</v>
      </c>
      <c r="H5" s="99">
        <v>133.13316046300986</v>
      </c>
      <c r="I5" s="99">
        <v>135.01271951285997</v>
      </c>
      <c r="J5" s="99">
        <v>117.47003318512733</v>
      </c>
      <c r="K5" s="99">
        <v>106.45736221752819</v>
      </c>
      <c r="L5" s="99">
        <v>157.99891131220951</v>
      </c>
      <c r="M5" s="99">
        <v>134.86566451008346</v>
      </c>
      <c r="N5" s="99">
        <v>118.65576168851669</v>
      </c>
      <c r="O5" s="99">
        <v>123.1514310044201</v>
      </c>
      <c r="P5" s="99">
        <v>108.85137396495243</v>
      </c>
      <c r="Q5" s="99">
        <v>118.84013227554004</v>
      </c>
      <c r="R5" s="99">
        <v>111.52671508083559</v>
      </c>
      <c r="S5" s="99">
        <v>117.22302203294275</v>
      </c>
      <c r="T5" s="99">
        <v>128.38733266795654</v>
      </c>
      <c r="U5" s="99">
        <v>107.15379040282485</v>
      </c>
      <c r="V5" s="99">
        <v>110.36449868115436</v>
      </c>
      <c r="W5" s="99">
        <v>128.24859803676736</v>
      </c>
      <c r="X5" s="99">
        <v>112.30757253762384</v>
      </c>
      <c r="Y5" s="99">
        <v>114.93417130668463</v>
      </c>
      <c r="DA5" s="63" t="s">
        <v>2750</v>
      </c>
    </row>
    <row r="6" spans="1:105" ht="12" customHeight="1" x14ac:dyDescent="0.25">
      <c r="A6" s="97" t="s">
        <v>53</v>
      </c>
      <c r="B6" s="99">
        <v>1.1072837213064366</v>
      </c>
      <c r="C6" s="99">
        <v>1.1039476393117196</v>
      </c>
      <c r="D6" s="99">
        <v>0.94217394420282985</v>
      </c>
      <c r="E6" s="99">
        <v>0.95797496528074155</v>
      </c>
      <c r="F6" s="99">
        <v>0.77762348458112329</v>
      </c>
      <c r="G6" s="99">
        <v>0.78441202325215242</v>
      </c>
      <c r="H6" s="99">
        <v>0.84528618701166314</v>
      </c>
      <c r="I6" s="99">
        <v>0.85091065113073749</v>
      </c>
      <c r="J6" s="99">
        <v>0.74062483234517495</v>
      </c>
      <c r="K6" s="99">
        <v>0.67016851388575893</v>
      </c>
      <c r="L6" s="99">
        <v>0.98994519263256309</v>
      </c>
      <c r="M6" s="99">
        <v>0.83789202882019242</v>
      </c>
      <c r="N6" s="99">
        <v>0.73708763891404316</v>
      </c>
      <c r="O6" s="99">
        <v>0.76471484811113022</v>
      </c>
      <c r="P6" s="99">
        <v>0.67400411108839797</v>
      </c>
      <c r="Q6" s="99">
        <v>0.73541728734297718</v>
      </c>
      <c r="R6" s="99">
        <v>0.68236441077740417</v>
      </c>
      <c r="S6" s="99">
        <v>0.71156550403060181</v>
      </c>
      <c r="T6" s="99">
        <v>0.77765639491376304</v>
      </c>
      <c r="U6" s="99">
        <v>0.64070637172156419</v>
      </c>
      <c r="V6" s="99">
        <v>0.65988041479392912</v>
      </c>
      <c r="W6" s="99">
        <v>0.76844479727927928</v>
      </c>
      <c r="X6" s="99">
        <v>0.69501644925142003</v>
      </c>
      <c r="Y6" s="99">
        <v>0.72886366322965401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0.16981357400023034</v>
      </c>
      <c r="C7" s="123">
        <f t="shared" si="6"/>
        <v>0.1747321879034277</v>
      </c>
      <c r="D7" s="123">
        <f t="shared" si="6"/>
        <v>0.18210864848326774</v>
      </c>
      <c r="E7" s="123">
        <f t="shared" si="6"/>
        <v>0.31743783992534269</v>
      </c>
      <c r="F7" s="123">
        <f t="shared" si="6"/>
        <v>0.16031246016620407</v>
      </c>
      <c r="G7" s="123">
        <f t="shared" si="6"/>
        <v>0.16800017639498607</v>
      </c>
      <c r="H7" s="123">
        <f t="shared" si="6"/>
        <v>0.26270374209188463</v>
      </c>
      <c r="I7" s="123">
        <f t="shared" si="6"/>
        <v>0.20996137086033284</v>
      </c>
      <c r="J7" s="123">
        <f t="shared" si="6"/>
        <v>0.23928406742042457</v>
      </c>
      <c r="K7" s="123">
        <f t="shared" si="6"/>
        <v>0.24853437265080261</v>
      </c>
      <c r="L7" s="123">
        <f t="shared" si="6"/>
        <v>0.30490629175018197</v>
      </c>
      <c r="M7" s="123">
        <f t="shared" si="6"/>
        <v>0.34847466753980194</v>
      </c>
      <c r="N7" s="123">
        <f t="shared" si="6"/>
        <v>0.37101772107919029</v>
      </c>
      <c r="O7" s="123">
        <f t="shared" si="6"/>
        <v>0.39208818615613922</v>
      </c>
      <c r="P7" s="123">
        <f t="shared" si="6"/>
        <v>0.3623024499154871</v>
      </c>
      <c r="Q7" s="123">
        <f t="shared" si="6"/>
        <v>0.31428870848723572</v>
      </c>
      <c r="R7" s="123">
        <f t="shared" si="6"/>
        <v>0.30239268317903595</v>
      </c>
      <c r="S7" s="123">
        <f t="shared" si="6"/>
        <v>0.27706371318681983</v>
      </c>
      <c r="T7" s="123">
        <f t="shared" si="6"/>
        <v>0.21547743639443673</v>
      </c>
      <c r="U7" s="123">
        <f t="shared" si="6"/>
        <v>0.17448695881316362</v>
      </c>
      <c r="V7" s="123">
        <f t="shared" si="6"/>
        <v>0.12069528115627494</v>
      </c>
      <c r="W7" s="123">
        <f t="shared" si="6"/>
        <v>9.0246790055244872E-2</v>
      </c>
      <c r="X7" s="123">
        <f t="shared" si="6"/>
        <v>9.3982669620013545E-2</v>
      </c>
      <c r="Y7" s="123">
        <f t="shared" si="6"/>
        <v>0.14973905787001637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0.16981357400023034</v>
      </c>
      <c r="C8" s="99">
        <f>RES_hhdet_fech!C8/RES_summary!C$19</f>
        <v>0.1747321879034277</v>
      </c>
      <c r="D8" s="99">
        <f>RES_hhdet_fech!D8/RES_summary!D$19</f>
        <v>0.18210864848326774</v>
      </c>
      <c r="E8" s="99">
        <f>RES_hhdet_fech!E8/RES_summary!E$19</f>
        <v>0.31743783992534269</v>
      </c>
      <c r="F8" s="99">
        <f>RES_hhdet_fech!F8/RES_summary!F$19</f>
        <v>0.16031246016620407</v>
      </c>
      <c r="G8" s="99">
        <f>RES_hhdet_fech!G8/RES_summary!G$19</f>
        <v>0.16800017639498607</v>
      </c>
      <c r="H8" s="99">
        <f>RES_hhdet_fech!H8/RES_summary!H$19</f>
        <v>0.26270374209188463</v>
      </c>
      <c r="I8" s="99">
        <f>RES_hhdet_fech!I8/RES_summary!I$19</f>
        <v>0.20996137086033284</v>
      </c>
      <c r="J8" s="99">
        <f>RES_hhdet_fech!J8/RES_summary!J$19</f>
        <v>0.23928406742042457</v>
      </c>
      <c r="K8" s="99">
        <f>RES_hhdet_fech!K8/RES_summary!K$19</f>
        <v>0.24853437265080261</v>
      </c>
      <c r="L8" s="99">
        <f>RES_hhdet_fech!L8/RES_summary!L$19</f>
        <v>0.30490629175018197</v>
      </c>
      <c r="M8" s="99">
        <f>RES_hhdet_fech!M8/RES_summary!M$19</f>
        <v>0.34847466753980194</v>
      </c>
      <c r="N8" s="99">
        <f>RES_hhdet_fech!N8/RES_summary!N$19</f>
        <v>0.37101772107919029</v>
      </c>
      <c r="O8" s="99">
        <f>RES_hhdet_fech!O8/RES_summary!O$19</f>
        <v>0.39208818615613922</v>
      </c>
      <c r="P8" s="99">
        <f>RES_hhdet_fech!P8/RES_summary!P$19</f>
        <v>0.3623024499154871</v>
      </c>
      <c r="Q8" s="99">
        <f>RES_hhdet_fech!Q8/RES_summary!Q$19</f>
        <v>0.31428870848723572</v>
      </c>
      <c r="R8" s="99">
        <f>RES_hhdet_fech!R8/RES_summary!R$19</f>
        <v>0.30239268317903595</v>
      </c>
      <c r="S8" s="99">
        <f>RES_hhdet_fech!S8/RES_summary!S$19</f>
        <v>0.27706371318681983</v>
      </c>
      <c r="T8" s="99">
        <f>RES_hhdet_fech!T8/RES_summary!T$19</f>
        <v>0.21547743639443673</v>
      </c>
      <c r="U8" s="99">
        <f>RES_hhdet_fech!U8/RES_summary!U$19</f>
        <v>0.17448695881316362</v>
      </c>
      <c r="V8" s="99">
        <f>RES_hhdet_fech!V8/RES_summary!V$19</f>
        <v>0.12069528115627494</v>
      </c>
      <c r="W8" s="99">
        <f>RES_hhdet_fech!W8/RES_summary!W$19</f>
        <v>9.0246790055244872E-2</v>
      </c>
      <c r="X8" s="99">
        <f>RES_hhdet_fech!X8/RES_summary!X$19</f>
        <v>9.3982669620013545E-2</v>
      </c>
      <c r="Y8" s="99">
        <f>RES_hhdet_fech!Y8/RES_summary!Y$19</f>
        <v>0.14973905787001637</v>
      </c>
      <c r="DA8" s="63" t="s">
        <v>2753</v>
      </c>
    </row>
    <row r="9" spans="1:105" ht="12" customHeight="1" x14ac:dyDescent="0.25">
      <c r="A9" s="121" t="s">
        <v>55</v>
      </c>
      <c r="B9" s="123">
        <v>25.671368063114318</v>
      </c>
      <c r="C9" s="123">
        <v>25.176988663778925</v>
      </c>
      <c r="D9" s="123">
        <v>25.94563852370133</v>
      </c>
      <c r="E9" s="123">
        <v>25.416599128707684</v>
      </c>
      <c r="F9" s="123">
        <v>26.893127836858021</v>
      </c>
      <c r="G9" s="123">
        <v>25.927312443052251</v>
      </c>
      <c r="H9" s="123">
        <v>25.330968734799033</v>
      </c>
      <c r="I9" s="123">
        <v>26.663516563921522</v>
      </c>
      <c r="J9" s="123">
        <v>25.197886294397627</v>
      </c>
      <c r="K9" s="123">
        <v>25.154845703094864</v>
      </c>
      <c r="L9" s="123">
        <v>25.525502879915443</v>
      </c>
      <c r="M9" s="123">
        <v>27.0882354362553</v>
      </c>
      <c r="N9" s="123">
        <v>25.310344288331983</v>
      </c>
      <c r="O9" s="123">
        <v>24.248912213032209</v>
      </c>
      <c r="P9" s="123">
        <v>21.789069368117396</v>
      </c>
      <c r="Q9" s="123">
        <v>21.492517628109582</v>
      </c>
      <c r="R9" s="123">
        <v>22.151445497485419</v>
      </c>
      <c r="S9" s="123">
        <v>23.150622288694937</v>
      </c>
      <c r="T9" s="123">
        <v>24.779724773589198</v>
      </c>
      <c r="U9" s="123">
        <v>23.354306403669479</v>
      </c>
      <c r="V9" s="123">
        <v>22.807634613938301</v>
      </c>
      <c r="W9" s="123">
        <v>23.532932663765035</v>
      </c>
      <c r="X9" s="123">
        <v>25.307112857882412</v>
      </c>
      <c r="Y9" s="123">
        <v>21.160742759786249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30.256699075456488</v>
      </c>
      <c r="C11" s="99">
        <v>28.674570927332518</v>
      </c>
      <c r="D11" s="99">
        <v>28.800296683708353</v>
      </c>
      <c r="E11" s="99">
        <v>24.657897377164176</v>
      </c>
      <c r="F11" s="99">
        <v>34.174029554436515</v>
      </c>
      <c r="G11" s="99">
        <v>29.617291204320317</v>
      </c>
      <c r="H11" s="99">
        <v>31.322378772665164</v>
      </c>
      <c r="I11" s="99">
        <v>26.114031537659855</v>
      </c>
      <c r="J11" s="99">
        <v>30.155528033921474</v>
      </c>
      <c r="K11" s="99">
        <v>29.281161042173284</v>
      </c>
      <c r="L11" s="99">
        <v>30.249155104262876</v>
      </c>
      <c r="M11" s="99">
        <v>32.460901927443388</v>
      </c>
      <c r="N11" s="99">
        <v>29.161310304723184</v>
      </c>
      <c r="O11" s="99">
        <v>25.590387902226322</v>
      </c>
      <c r="P11" s="99">
        <v>26.427190442909414</v>
      </c>
      <c r="Q11" s="99">
        <v>20.374787164836182</v>
      </c>
      <c r="R11" s="99">
        <v>26.670969670222416</v>
      </c>
      <c r="S11" s="99">
        <v>21.518568378938578</v>
      </c>
      <c r="T11" s="99">
        <v>29.961806684219447</v>
      </c>
      <c r="U11" s="99">
        <v>26.50838886187131</v>
      </c>
      <c r="V11" s="99">
        <v>28.314045332425518</v>
      </c>
      <c r="W11" s="99">
        <v>25.753954216583342</v>
      </c>
      <c r="X11" s="99">
        <v>29.352102724573697</v>
      </c>
      <c r="Y11" s="99">
        <v>21.14768395835333</v>
      </c>
      <c r="DA11" s="63" t="s">
        <v>2756</v>
      </c>
    </row>
    <row r="12" spans="1:105" ht="12" customHeight="1" x14ac:dyDescent="0.25">
      <c r="A12" s="97" t="s">
        <v>123</v>
      </c>
      <c r="B12" s="99">
        <v>24.646435850355751</v>
      </c>
      <c r="C12" s="99">
        <v>23.140145774220361</v>
      </c>
      <c r="D12" s="99">
        <v>23.352834161559343</v>
      </c>
      <c r="E12" s="99">
        <v>20.013417263418173</v>
      </c>
      <c r="F12" s="99">
        <v>28.104178391468324</v>
      </c>
      <c r="G12" s="99">
        <v>24.438590654406873</v>
      </c>
      <c r="H12" s="99">
        <v>26.01306584469787</v>
      </c>
      <c r="I12" s="99">
        <v>22.185692099055643</v>
      </c>
      <c r="J12" s="99">
        <v>25.163107196062136</v>
      </c>
      <c r="K12" s="99">
        <v>24.515522931183337</v>
      </c>
      <c r="L12" s="99">
        <v>25.35389782836776</v>
      </c>
      <c r="M12" s="99">
        <v>27.440092944919741</v>
      </c>
      <c r="N12" s="99">
        <v>24.765583125566987</v>
      </c>
      <c r="O12" s="99">
        <v>21.984607327072617</v>
      </c>
      <c r="P12" s="99">
        <v>22.325488547468684</v>
      </c>
      <c r="Q12" s="99">
        <v>17.423416112315941</v>
      </c>
      <c r="R12" s="99">
        <v>22.867975132970276</v>
      </c>
      <c r="S12" s="99">
        <v>18.845006454745725</v>
      </c>
      <c r="T12" s="99">
        <v>26.325057898510089</v>
      </c>
      <c r="U12" s="99">
        <v>23.562826673820467</v>
      </c>
      <c r="V12" s="99">
        <v>25.203714598173814</v>
      </c>
      <c r="W12" s="99">
        <v>23.346553518689454</v>
      </c>
      <c r="X12" s="99">
        <v>26.623033696854733</v>
      </c>
      <c r="Y12" s="99">
        <v>19.22276080780308</v>
      </c>
      <c r="DA12" s="63" t="s">
        <v>2757</v>
      </c>
    </row>
    <row r="13" spans="1:105" ht="12" customHeight="1" x14ac:dyDescent="0.25">
      <c r="A13" s="100" t="s">
        <v>50</v>
      </c>
      <c r="B13" s="102">
        <v>13.214690438692255</v>
      </c>
      <c r="C13" s="102">
        <v>11.855519432839397</v>
      </c>
      <c r="D13" s="102">
        <v>12.225873039954111</v>
      </c>
      <c r="E13" s="102">
        <v>10.41301691671762</v>
      </c>
      <c r="F13" s="102">
        <v>15.418512072624765</v>
      </c>
      <c r="G13" s="102">
        <v>13.174285137351974</v>
      </c>
      <c r="H13" s="102">
        <v>13.880987801242711</v>
      </c>
      <c r="I13" s="102">
        <v>12.897347244807179</v>
      </c>
      <c r="J13" s="102">
        <v>13.406506914790118</v>
      </c>
      <c r="K13" s="102">
        <v>13.1727151901027</v>
      </c>
      <c r="L13" s="102">
        <v>13.526116846033359</v>
      </c>
      <c r="M13" s="102">
        <v>15.099296412931594</v>
      </c>
      <c r="N13" s="102">
        <v>13.649889289564173</v>
      </c>
      <c r="O13" s="102">
        <v>12.517423514259249</v>
      </c>
      <c r="P13" s="102">
        <v>11.400272128386764</v>
      </c>
      <c r="Q13" s="102">
        <v>8.7381353833484852</v>
      </c>
      <c r="R13" s="102">
        <v>11.535529317635271</v>
      </c>
      <c r="S13" s="102">
        <v>9.9150549316969627</v>
      </c>
      <c r="T13" s="102">
        <v>12.738115911130478</v>
      </c>
      <c r="U13" s="102">
        <v>11.422392578981924</v>
      </c>
      <c r="V13" s="102">
        <v>11.389061871326238</v>
      </c>
      <c r="W13" s="102">
        <v>11.677056175474233</v>
      </c>
      <c r="X13" s="102">
        <v>12.550136218323351</v>
      </c>
      <c r="Y13" s="102">
        <v>8.0871877062009236</v>
      </c>
      <c r="DA13" s="131" t="s">
        <v>2758</v>
      </c>
    </row>
    <row r="14" spans="1:105" ht="12" customHeight="1" x14ac:dyDescent="0.25">
      <c r="A14" s="103" t="s">
        <v>52</v>
      </c>
      <c r="B14" s="105">
        <v>11.431745411663497</v>
      </c>
      <c r="C14" s="105">
        <v>11.284626341380964</v>
      </c>
      <c r="D14" s="105">
        <v>11.126961121605232</v>
      </c>
      <c r="E14" s="105">
        <v>9.6004003467005532</v>
      </c>
      <c r="F14" s="105">
        <v>12.685666318843552</v>
      </c>
      <c r="G14" s="105">
        <v>11.264305517054897</v>
      </c>
      <c r="H14" s="105">
        <v>12.132078043455159</v>
      </c>
      <c r="I14" s="105">
        <v>9.2883448542484608</v>
      </c>
      <c r="J14" s="105">
        <v>11.756600281272021</v>
      </c>
      <c r="K14" s="105">
        <v>11.342807741080634</v>
      </c>
      <c r="L14" s="105">
        <v>11.827780982334405</v>
      </c>
      <c r="M14" s="105">
        <v>12.340796531988136</v>
      </c>
      <c r="N14" s="105">
        <v>11.115693836002812</v>
      </c>
      <c r="O14" s="105">
        <v>9.4671838128133654</v>
      </c>
      <c r="P14" s="105">
        <v>10.925216419081917</v>
      </c>
      <c r="Q14" s="105">
        <v>8.6852807289674541</v>
      </c>
      <c r="R14" s="105">
        <v>11.332445815335007</v>
      </c>
      <c r="S14" s="105">
        <v>8.9299515230487643</v>
      </c>
      <c r="T14" s="105">
        <v>13.586941987379614</v>
      </c>
      <c r="U14" s="105">
        <v>12.140434094838547</v>
      </c>
      <c r="V14" s="105">
        <v>13.814652726847575</v>
      </c>
      <c r="W14" s="105">
        <v>11.669497343215221</v>
      </c>
      <c r="X14" s="105">
        <v>14.072897478531381</v>
      </c>
      <c r="Y14" s="105">
        <v>11.135573101602157</v>
      </c>
      <c r="DA14" s="132" t="s">
        <v>2759</v>
      </c>
    </row>
    <row r="15" spans="1:105" ht="12" customHeight="1" x14ac:dyDescent="0.25">
      <c r="A15" s="106" t="s">
        <v>122</v>
      </c>
      <c r="B15" s="102">
        <v>25.287305332249211</v>
      </c>
      <c r="C15" s="102">
        <v>25.152590783496141</v>
      </c>
      <c r="D15" s="102">
        <v>26.195147329383058</v>
      </c>
      <c r="E15" s="102">
        <v>26.556216044259127</v>
      </c>
      <c r="F15" s="102">
        <v>26.786176713774424</v>
      </c>
      <c r="G15" s="102">
        <v>26.544187624766373</v>
      </c>
      <c r="H15" s="102">
        <v>25.867822326953831</v>
      </c>
      <c r="I15" s="102">
        <v>28.106478167314933</v>
      </c>
      <c r="J15" s="102">
        <v>26.16506591310517</v>
      </c>
      <c r="K15" s="102">
        <v>26.40724744779633</v>
      </c>
      <c r="L15" s="102">
        <v>26.726339539441895</v>
      </c>
      <c r="M15" s="102">
        <v>28.415329475679073</v>
      </c>
      <c r="N15" s="102">
        <v>26.731186324207993</v>
      </c>
      <c r="O15" s="102">
        <v>25.835701809494267</v>
      </c>
      <c r="P15" s="102">
        <v>23.098396459877897</v>
      </c>
      <c r="Q15" s="102">
        <v>23.534792246881363</v>
      </c>
      <c r="R15" s="102">
        <v>23.63012681488048</v>
      </c>
      <c r="S15" s="102">
        <v>25.289887637252662</v>
      </c>
      <c r="T15" s="102">
        <v>26.216712859132713</v>
      </c>
      <c r="U15" s="102">
        <v>24.818351427710649</v>
      </c>
      <c r="V15" s="102">
        <v>23.834315594658921</v>
      </c>
      <c r="W15" s="102">
        <v>25.012752420428736</v>
      </c>
      <c r="X15" s="102">
        <v>26.452771869220914</v>
      </c>
      <c r="Y15" s="102">
        <v>22.252991524820953</v>
      </c>
      <c r="DA15" s="131" t="s">
        <v>2760</v>
      </c>
    </row>
    <row r="16" spans="1:105" ht="12" customHeight="1" x14ac:dyDescent="0.25">
      <c r="A16" s="107" t="s">
        <v>121</v>
      </c>
      <c r="B16" s="105">
        <v>21.822944536608752</v>
      </c>
      <c r="C16" s="105">
        <v>21.567207397496528</v>
      </c>
      <c r="D16" s="105">
        <v>22.553355084948116</v>
      </c>
      <c r="E16" s="105">
        <v>22.861923230612696</v>
      </c>
      <c r="F16" s="105">
        <v>23.329850659363959</v>
      </c>
      <c r="G16" s="105">
        <v>23.168042837209573</v>
      </c>
      <c r="H16" s="105">
        <v>22.678496459889555</v>
      </c>
      <c r="I16" s="105">
        <v>25.012626412903277</v>
      </c>
      <c r="J16" s="105">
        <v>23.008411752984976</v>
      </c>
      <c r="K16" s="105">
        <v>23.25419743724315</v>
      </c>
      <c r="L16" s="105">
        <v>23.552605815062293</v>
      </c>
      <c r="M16" s="105">
        <v>25.172603475865962</v>
      </c>
      <c r="N16" s="105">
        <v>23.743395795035752</v>
      </c>
      <c r="O16" s="105">
        <v>23.097642178697367</v>
      </c>
      <c r="P16" s="105">
        <v>20.388948224301352</v>
      </c>
      <c r="Q16" s="105">
        <v>20.772595902442713</v>
      </c>
      <c r="R16" s="105">
        <v>20.922370172440413</v>
      </c>
      <c r="S16" s="105">
        <v>22.657470658399465</v>
      </c>
      <c r="T16" s="105">
        <v>23.566217727271574</v>
      </c>
      <c r="U16" s="105">
        <v>22.476903966437742</v>
      </c>
      <c r="V16" s="105">
        <v>21.687501145942157</v>
      </c>
      <c r="W16" s="105">
        <v>22.896485766343424</v>
      </c>
      <c r="X16" s="105">
        <v>24.474462858262335</v>
      </c>
      <c r="Y16" s="105">
        <v>20.750183885552538</v>
      </c>
      <c r="DA16" s="132" t="s">
        <v>2761</v>
      </c>
    </row>
    <row r="17" spans="1:105" ht="12" customHeight="1" x14ac:dyDescent="0.25">
      <c r="A17" s="108" t="s">
        <v>53</v>
      </c>
      <c r="B17" s="99">
        <v>11.045323058318635</v>
      </c>
      <c r="C17" s="99">
        <v>10.389600113700522</v>
      </c>
      <c r="D17" s="99">
        <v>11.121758385006993</v>
      </c>
      <c r="E17" s="99">
        <v>11.21838222826605</v>
      </c>
      <c r="F17" s="99">
        <v>12.113019708766116</v>
      </c>
      <c r="G17" s="99">
        <v>11.822511841356105</v>
      </c>
      <c r="H17" s="99">
        <v>11.444114231161201</v>
      </c>
      <c r="I17" s="99">
        <v>13.89575471200283</v>
      </c>
      <c r="J17" s="99">
        <v>11.616909698548531</v>
      </c>
      <c r="K17" s="99">
        <v>11.880237296864209</v>
      </c>
      <c r="L17" s="99">
        <v>11.935686684677938</v>
      </c>
      <c r="M17" s="99">
        <v>13.253702275717961</v>
      </c>
      <c r="N17" s="99">
        <v>12.516713918493286</v>
      </c>
      <c r="O17" s="99">
        <v>12.64460492483907</v>
      </c>
      <c r="P17" s="99">
        <v>9.9301426923177143</v>
      </c>
      <c r="Q17" s="99">
        <v>10.053164884234675</v>
      </c>
      <c r="R17" s="99">
        <v>10.220441871179943</v>
      </c>
      <c r="S17" s="99">
        <v>11.676578343125803</v>
      </c>
      <c r="T17" s="99">
        <v>11.147669532456069</v>
      </c>
      <c r="U17" s="99">
        <v>10.658055996186958</v>
      </c>
      <c r="V17" s="99">
        <v>9.4248578779159882</v>
      </c>
      <c r="W17" s="99">
        <v>11.090251427005517</v>
      </c>
      <c r="X17" s="99">
        <v>11.155127660369695</v>
      </c>
      <c r="Y17" s="99">
        <v>8.379089159945746</v>
      </c>
      <c r="DA17" s="63" t="s">
        <v>2762</v>
      </c>
    </row>
    <row r="18" spans="1:105" ht="12" customHeight="1" x14ac:dyDescent="0.25">
      <c r="A18" s="108" t="s">
        <v>52</v>
      </c>
      <c r="B18" s="99">
        <v>10.777621478290117</v>
      </c>
      <c r="C18" s="99">
        <v>11.177607283796002</v>
      </c>
      <c r="D18" s="99">
        <v>11.431596699941126</v>
      </c>
      <c r="E18" s="99">
        <v>11.643541002346648</v>
      </c>
      <c r="F18" s="99">
        <v>11.216830950597847</v>
      </c>
      <c r="G18" s="99">
        <v>11.345530995853467</v>
      </c>
      <c r="H18" s="99">
        <v>11.234382228728355</v>
      </c>
      <c r="I18" s="99">
        <v>11.116871700900441</v>
      </c>
      <c r="J18" s="99">
        <v>11.391502054436446</v>
      </c>
      <c r="K18" s="99">
        <v>11.373960140378948</v>
      </c>
      <c r="L18" s="99">
        <v>11.616919130384357</v>
      </c>
      <c r="M18" s="99">
        <v>11.918901200147998</v>
      </c>
      <c r="N18" s="99">
        <v>11.226681876542465</v>
      </c>
      <c r="O18" s="99">
        <v>10.453037253858293</v>
      </c>
      <c r="P18" s="99">
        <v>10.458805531983639</v>
      </c>
      <c r="Q18" s="99">
        <v>10.719431018208038</v>
      </c>
      <c r="R18" s="99">
        <v>10.701928301260471</v>
      </c>
      <c r="S18" s="99">
        <v>10.980892315273664</v>
      </c>
      <c r="T18" s="99">
        <v>12.418548194815504</v>
      </c>
      <c r="U18" s="99">
        <v>11.818847970250783</v>
      </c>
      <c r="V18" s="99">
        <v>12.262643268026167</v>
      </c>
      <c r="W18" s="99">
        <v>11.806234339337911</v>
      </c>
      <c r="X18" s="99">
        <v>13.31933519789264</v>
      </c>
      <c r="Y18" s="99">
        <v>12.37109472560679</v>
      </c>
      <c r="DA18" s="63" t="s">
        <v>2763</v>
      </c>
    </row>
    <row r="19" spans="1:105" ht="12" customHeight="1" x14ac:dyDescent="0.25">
      <c r="A19" s="121" t="s">
        <v>54</v>
      </c>
      <c r="B19" s="123">
        <v>9.742410714612797</v>
      </c>
      <c r="C19" s="123">
        <v>10.040567195060222</v>
      </c>
      <c r="D19" s="123">
        <v>10.254887147539582</v>
      </c>
      <c r="E19" s="123">
        <v>10.419879262395638</v>
      </c>
      <c r="F19" s="123">
        <v>10.650026279851858</v>
      </c>
      <c r="G19" s="123">
        <v>10.793647386217915</v>
      </c>
      <c r="H19" s="123">
        <v>10.545912752637308</v>
      </c>
      <c r="I19" s="123">
        <v>9.9473213163820464</v>
      </c>
      <c r="J19" s="123">
        <v>9.5331059488602943</v>
      </c>
      <c r="K19" s="123">
        <v>9.4485418358867239</v>
      </c>
      <c r="L19" s="123">
        <v>9.6089755829368126</v>
      </c>
      <c r="M19" s="123">
        <v>8.7291584083750386</v>
      </c>
      <c r="N19" s="123">
        <v>8.7449426368181236</v>
      </c>
      <c r="O19" s="123">
        <v>8.6052939982019367</v>
      </c>
      <c r="P19" s="123">
        <v>8.107661003960196</v>
      </c>
      <c r="Q19" s="123">
        <v>7.6385760196000438</v>
      </c>
      <c r="R19" s="123">
        <v>7.3238251743467275</v>
      </c>
      <c r="S19" s="123">
        <v>7.805398383555044</v>
      </c>
      <c r="T19" s="123">
        <v>7.3669044147662621</v>
      </c>
      <c r="U19" s="123">
        <v>7.2824302960866696</v>
      </c>
      <c r="V19" s="123">
        <v>7.0131485092428889</v>
      </c>
      <c r="W19" s="123">
        <v>7.3016027543657946</v>
      </c>
      <c r="X19" s="123">
        <v>8.2366305715711281</v>
      </c>
      <c r="Y19" s="123">
        <v>7.2053538161016988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9.742410714612797</v>
      </c>
      <c r="C22" s="110">
        <v>10.040567195060222</v>
      </c>
      <c r="D22" s="110">
        <v>10.254887147539582</v>
      </c>
      <c r="E22" s="110">
        <v>10.419879262395638</v>
      </c>
      <c r="F22" s="110">
        <v>10.650026279851858</v>
      </c>
      <c r="G22" s="110">
        <v>10.793647386217915</v>
      </c>
      <c r="H22" s="110">
        <v>10.545912752637308</v>
      </c>
      <c r="I22" s="110">
        <v>9.9473213163820464</v>
      </c>
      <c r="J22" s="110">
        <v>9.5331059488602943</v>
      </c>
      <c r="K22" s="110">
        <v>9.4485418358867239</v>
      </c>
      <c r="L22" s="110">
        <v>9.6089755829368126</v>
      </c>
      <c r="M22" s="110">
        <v>8.7291584083750386</v>
      </c>
      <c r="N22" s="110">
        <v>8.7449426368181236</v>
      </c>
      <c r="O22" s="110">
        <v>8.6052939982019367</v>
      </c>
      <c r="P22" s="110">
        <v>8.107661003960196</v>
      </c>
      <c r="Q22" s="110">
        <v>7.6385760196000438</v>
      </c>
      <c r="R22" s="110">
        <v>7.3238251743467275</v>
      </c>
      <c r="S22" s="110">
        <v>7.805398383555044</v>
      </c>
      <c r="T22" s="110">
        <v>7.3669044147662621</v>
      </c>
      <c r="U22" s="110">
        <v>7.2824302960866696</v>
      </c>
      <c r="V22" s="110">
        <v>7.0131485092428889</v>
      </c>
      <c r="W22" s="110">
        <v>7.3016027543657946</v>
      </c>
      <c r="X22" s="110">
        <v>8.2366305715711281</v>
      </c>
      <c r="Y22" s="110">
        <v>7.2053538161016988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240.26498765787647</v>
      </c>
      <c r="C24" s="118">
        <f t="shared" si="7"/>
        <v>242.75317655757158</v>
      </c>
      <c r="D24" s="118">
        <f t="shared" si="7"/>
        <v>220.07088107048585</v>
      </c>
      <c r="E24" s="118">
        <f t="shared" si="7"/>
        <v>194.06034244305457</v>
      </c>
      <c r="F24" s="118">
        <f t="shared" si="7"/>
        <v>242.00068358000755</v>
      </c>
      <c r="G24" s="118">
        <f t="shared" si="7"/>
        <v>213.17711417228219</v>
      </c>
      <c r="H24" s="118">
        <f t="shared" si="7"/>
        <v>224.47145590363655</v>
      </c>
      <c r="I24" s="118">
        <f t="shared" si="7"/>
        <v>153.87360551355175</v>
      </c>
      <c r="J24" s="118">
        <f t="shared" si="7"/>
        <v>196.34573483617666</v>
      </c>
      <c r="K24" s="118">
        <f t="shared" si="7"/>
        <v>187.21236681806695</v>
      </c>
      <c r="L24" s="118">
        <f t="shared" si="7"/>
        <v>200.85440073133515</v>
      </c>
      <c r="M24" s="118">
        <f t="shared" si="7"/>
        <v>186.65031012872652</v>
      </c>
      <c r="N24" s="118">
        <f t="shared" si="7"/>
        <v>172.5795092224559</v>
      </c>
      <c r="O24" s="118">
        <f t="shared" si="7"/>
        <v>203.66428331463302</v>
      </c>
      <c r="P24" s="118">
        <f t="shared" si="7"/>
        <v>167.25793131945315</v>
      </c>
      <c r="Q24" s="118">
        <f t="shared" si="7"/>
        <v>142.23965064769087</v>
      </c>
      <c r="R24" s="118">
        <f t="shared" ref="R24:V24" si="8">R25+R28+R30+R39</f>
        <v>173.0595516722845</v>
      </c>
      <c r="S24" s="118">
        <f t="shared" si="8"/>
        <v>136.34714386971683</v>
      </c>
      <c r="T24" s="118">
        <f t="shared" si="8"/>
        <v>184.98300187281251</v>
      </c>
      <c r="U24" s="118">
        <f t="shared" si="8"/>
        <v>162.82048529094888</v>
      </c>
      <c r="V24" s="118">
        <f t="shared" si="8"/>
        <v>170.877884232296</v>
      </c>
      <c r="W24" s="118">
        <f t="shared" ref="W24:Y24" si="9">W25+W28+W30+W39</f>
        <v>163.60491370691804</v>
      </c>
      <c r="X24" s="118">
        <f t="shared" si="9"/>
        <v>182.70223144223996</v>
      </c>
      <c r="Y24" s="118">
        <f t="shared" si="9"/>
        <v>137.41044985812744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204.68138504128046</v>
      </c>
      <c r="C25" s="123">
        <f t="shared" si="10"/>
        <v>207.43421791360703</v>
      </c>
      <c r="D25" s="123">
        <f t="shared" si="10"/>
        <v>183.84523744059953</v>
      </c>
      <c r="E25" s="123">
        <f t="shared" si="10"/>
        <v>158.03460322512632</v>
      </c>
      <c r="F25" s="123">
        <f t="shared" si="10"/>
        <v>204.4460749601941</v>
      </c>
      <c r="G25" s="123">
        <f t="shared" si="10"/>
        <v>176.36612189622196</v>
      </c>
      <c r="H25" s="123">
        <f t="shared" si="10"/>
        <v>188.30495895594984</v>
      </c>
      <c r="I25" s="123">
        <f t="shared" si="10"/>
        <v>116.9690044114748</v>
      </c>
      <c r="J25" s="123">
        <f t="shared" si="10"/>
        <v>161.28058247639942</v>
      </c>
      <c r="K25" s="123">
        <f t="shared" si="10"/>
        <v>152.26619819623821</v>
      </c>
      <c r="L25" s="123">
        <f t="shared" si="10"/>
        <v>165.35648803830156</v>
      </c>
      <c r="M25" s="123">
        <f t="shared" si="10"/>
        <v>150.46675440890837</v>
      </c>
      <c r="N25" s="123">
        <f t="shared" si="10"/>
        <v>138.19622992387409</v>
      </c>
      <c r="O25" s="123">
        <f t="shared" si="10"/>
        <v>170.59430208291596</v>
      </c>
      <c r="P25" s="123">
        <f t="shared" si="10"/>
        <v>137.17611911282754</v>
      </c>
      <c r="Q25" s="123">
        <f t="shared" si="10"/>
        <v>112.96540287428033</v>
      </c>
      <c r="R25" s="123">
        <f t="shared" ref="R25:V25" si="11">SUM(R26:R27)</f>
        <v>143.5142217216644</v>
      </c>
      <c r="S25" s="123">
        <f t="shared" si="11"/>
        <v>105.35840870379158</v>
      </c>
      <c r="T25" s="123">
        <f t="shared" si="11"/>
        <v>152.91888023862887</v>
      </c>
      <c r="U25" s="123">
        <f t="shared" si="11"/>
        <v>132.37673990573418</v>
      </c>
      <c r="V25" s="123">
        <f t="shared" si="11"/>
        <v>141.30240602456917</v>
      </c>
      <c r="W25" s="123">
        <f t="shared" ref="W25:Y25" si="12">SUM(W26:W27)</f>
        <v>132.90779949330445</v>
      </c>
      <c r="X25" s="123">
        <f t="shared" si="12"/>
        <v>149.07418429807888</v>
      </c>
      <c r="Y25" s="123">
        <f t="shared" si="12"/>
        <v>108.5927702525624</v>
      </c>
      <c r="DA25" s="130" t="s">
        <v>2769</v>
      </c>
    </row>
    <row r="26" spans="1:105" ht="12" customHeight="1" x14ac:dyDescent="0.25">
      <c r="A26" s="97" t="s">
        <v>74</v>
      </c>
      <c r="B26" s="99">
        <v>202.01763421016111</v>
      </c>
      <c r="C26" s="99">
        <v>204.74588872724118</v>
      </c>
      <c r="D26" s="99">
        <v>181.48203807129158</v>
      </c>
      <c r="E26" s="99">
        <v>156.03410701964282</v>
      </c>
      <c r="F26" s="99">
        <v>201.85281237401617</v>
      </c>
      <c r="G26" s="99">
        <v>174.13064016905111</v>
      </c>
      <c r="H26" s="99">
        <v>185.94657949202443</v>
      </c>
      <c r="I26" s="99">
        <v>115.51381798125654</v>
      </c>
      <c r="J26" s="99">
        <v>159.26944131938825</v>
      </c>
      <c r="K26" s="99">
        <v>150.36614313557143</v>
      </c>
      <c r="L26" s="99">
        <v>163.29137991026241</v>
      </c>
      <c r="M26" s="99">
        <v>148.59176845819769</v>
      </c>
      <c r="N26" s="99">
        <v>136.45799005308163</v>
      </c>
      <c r="O26" s="99">
        <v>168.42154564906772</v>
      </c>
      <c r="P26" s="99">
        <v>135.42556510146719</v>
      </c>
      <c r="Q26" s="99">
        <v>111.51267549736347</v>
      </c>
      <c r="R26" s="99">
        <v>141.66598543757073</v>
      </c>
      <c r="S26" s="99">
        <v>103.99266588069496</v>
      </c>
      <c r="T26" s="99">
        <v>150.90570757250467</v>
      </c>
      <c r="U26" s="99">
        <v>130.62762578213437</v>
      </c>
      <c r="V26" s="99">
        <v>139.40758951146717</v>
      </c>
      <c r="W26" s="99">
        <v>131.12195518101581</v>
      </c>
      <c r="X26" s="99">
        <v>147.02644007521764</v>
      </c>
      <c r="Y26" s="99">
        <v>107.09255640811926</v>
      </c>
      <c r="DA26" s="63" t="s">
        <v>2770</v>
      </c>
    </row>
    <row r="27" spans="1:105" ht="12" customHeight="1" x14ac:dyDescent="0.25">
      <c r="A27" s="97" t="s">
        <v>53</v>
      </c>
      <c r="B27" s="99">
        <v>2.6637508311193594</v>
      </c>
      <c r="C27" s="99">
        <v>2.6883291863658378</v>
      </c>
      <c r="D27" s="99">
        <v>2.3631993693079503</v>
      </c>
      <c r="E27" s="99">
        <v>2.000496205483508</v>
      </c>
      <c r="F27" s="99">
        <v>2.593262586177937</v>
      </c>
      <c r="G27" s="99">
        <v>2.2354817271708463</v>
      </c>
      <c r="H27" s="99">
        <v>2.3583794639254103</v>
      </c>
      <c r="I27" s="99">
        <v>1.455186430218256</v>
      </c>
      <c r="J27" s="99">
        <v>2.0111411570111541</v>
      </c>
      <c r="K27" s="99">
        <v>1.9000550606667685</v>
      </c>
      <c r="L27" s="99">
        <v>2.0651081280391441</v>
      </c>
      <c r="M27" s="99">
        <v>1.8749859507106823</v>
      </c>
      <c r="N27" s="99">
        <v>1.7382398707924547</v>
      </c>
      <c r="O27" s="99">
        <v>2.172756433848245</v>
      </c>
      <c r="P27" s="99">
        <v>1.7505540113603368</v>
      </c>
      <c r="Q27" s="99">
        <v>1.4527273769168552</v>
      </c>
      <c r="R27" s="99">
        <v>1.848236284093669</v>
      </c>
      <c r="S27" s="99">
        <v>1.3657428230966246</v>
      </c>
      <c r="T27" s="99">
        <v>2.0131726661242078</v>
      </c>
      <c r="U27" s="99">
        <v>1.7491141235998016</v>
      </c>
      <c r="V27" s="99">
        <v>1.8948165131019963</v>
      </c>
      <c r="W27" s="99">
        <v>1.785844312288646</v>
      </c>
      <c r="X27" s="99">
        <v>2.0477442228612506</v>
      </c>
      <c r="Y27" s="99">
        <v>1.5002138444431312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0.16981438740015251</v>
      </c>
      <c r="C28" s="123">
        <f t="shared" si="13"/>
        <v>0.1677348423498298</v>
      </c>
      <c r="D28" s="123">
        <f t="shared" si="13"/>
        <v>0.16635829627113424</v>
      </c>
      <c r="E28" s="123">
        <f t="shared" si="13"/>
        <v>0.30993746350965129</v>
      </c>
      <c r="F28" s="123">
        <f t="shared" si="13"/>
        <v>0.16774707551691082</v>
      </c>
      <c r="G28" s="123">
        <f t="shared" si="13"/>
        <v>0.18257156145529443</v>
      </c>
      <c r="H28" s="123">
        <f t="shared" si="13"/>
        <v>0.29720153614595657</v>
      </c>
      <c r="I28" s="123">
        <f t="shared" si="13"/>
        <v>0.23652984832221047</v>
      </c>
      <c r="J28" s="123">
        <f t="shared" si="13"/>
        <v>0.25975594992264406</v>
      </c>
      <c r="K28" s="123">
        <f t="shared" si="13"/>
        <v>0.26223270604685822</v>
      </c>
      <c r="L28" s="123">
        <f t="shared" si="13"/>
        <v>0.29900392096560835</v>
      </c>
      <c r="M28" s="123">
        <f t="shared" si="13"/>
        <v>0.32104067927944452</v>
      </c>
      <c r="N28" s="123">
        <f t="shared" si="13"/>
        <v>0.32384829141577692</v>
      </c>
      <c r="O28" s="123">
        <f t="shared" si="13"/>
        <v>0.31607017915616231</v>
      </c>
      <c r="P28" s="123">
        <f t="shared" si="13"/>
        <v>0.3037180646542792</v>
      </c>
      <c r="Q28" s="123">
        <f t="shared" si="13"/>
        <v>0.28408490663318825</v>
      </c>
      <c r="R28" s="123">
        <f t="shared" si="13"/>
        <v>0.28500815173355315</v>
      </c>
      <c r="S28" s="123">
        <f t="shared" si="13"/>
        <v>0.29105808388853915</v>
      </c>
      <c r="T28" s="123">
        <f t="shared" si="13"/>
        <v>0.2573056465077953</v>
      </c>
      <c r="U28" s="123">
        <f t="shared" si="13"/>
        <v>0.24899920634997946</v>
      </c>
      <c r="V28" s="123">
        <f t="shared" si="13"/>
        <v>0.25086782427463289</v>
      </c>
      <c r="W28" s="123">
        <f t="shared" si="13"/>
        <v>0.29849019377210473</v>
      </c>
      <c r="X28" s="123">
        <f t="shared" si="13"/>
        <v>0.29751311529513824</v>
      </c>
      <c r="Y28" s="123">
        <f t="shared" si="13"/>
        <v>0.29565589729361447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0.16981438740015251</v>
      </c>
      <c r="C29" s="99">
        <f>RES_hhdet_fech!C29/RES_summary!C$19</f>
        <v>0.1677348423498298</v>
      </c>
      <c r="D29" s="99">
        <f>RES_hhdet_fech!D29/RES_summary!D$19</f>
        <v>0.16635829627113424</v>
      </c>
      <c r="E29" s="99">
        <f>RES_hhdet_fech!E29/RES_summary!E$19</f>
        <v>0.30993746350965129</v>
      </c>
      <c r="F29" s="99">
        <f>RES_hhdet_fech!F29/RES_summary!F$19</f>
        <v>0.16774707551691082</v>
      </c>
      <c r="G29" s="99">
        <f>RES_hhdet_fech!G29/RES_summary!G$19</f>
        <v>0.18257156145529443</v>
      </c>
      <c r="H29" s="99">
        <f>RES_hhdet_fech!H29/RES_summary!H$19</f>
        <v>0.29720153614595657</v>
      </c>
      <c r="I29" s="99">
        <f>RES_hhdet_fech!I29/RES_summary!I$19</f>
        <v>0.23652984832221047</v>
      </c>
      <c r="J29" s="99">
        <f>RES_hhdet_fech!J29/RES_summary!J$19</f>
        <v>0.25975594992264406</v>
      </c>
      <c r="K29" s="99">
        <f>RES_hhdet_fech!K29/RES_summary!K$19</f>
        <v>0.26223270604685822</v>
      </c>
      <c r="L29" s="99">
        <f>RES_hhdet_fech!L29/RES_summary!L$19</f>
        <v>0.29900392096560835</v>
      </c>
      <c r="M29" s="99">
        <f>RES_hhdet_fech!M29/RES_summary!M$19</f>
        <v>0.32104067927944452</v>
      </c>
      <c r="N29" s="99">
        <f>RES_hhdet_fech!N29/RES_summary!N$19</f>
        <v>0.32384829141577692</v>
      </c>
      <c r="O29" s="99">
        <f>RES_hhdet_fech!O29/RES_summary!O$19</f>
        <v>0.31607017915616231</v>
      </c>
      <c r="P29" s="99">
        <f>RES_hhdet_fech!P29/RES_summary!P$19</f>
        <v>0.3037180646542792</v>
      </c>
      <c r="Q29" s="99">
        <f>RES_hhdet_fech!Q29/RES_summary!Q$19</f>
        <v>0.28408490663318825</v>
      </c>
      <c r="R29" s="99">
        <f>RES_hhdet_fech!R29/RES_summary!R$19</f>
        <v>0.28500815173355315</v>
      </c>
      <c r="S29" s="99">
        <f>RES_hhdet_fech!S29/RES_summary!S$19</f>
        <v>0.29105808388853915</v>
      </c>
      <c r="T29" s="99">
        <f>RES_hhdet_fech!T29/RES_summary!T$19</f>
        <v>0.2573056465077953</v>
      </c>
      <c r="U29" s="99">
        <f>RES_hhdet_fech!U29/RES_summary!U$19</f>
        <v>0.24899920634997946</v>
      </c>
      <c r="V29" s="99">
        <f>RES_hhdet_fech!V29/RES_summary!V$19</f>
        <v>0.25086782427463289</v>
      </c>
      <c r="W29" s="99">
        <f>RES_hhdet_fech!W29/RES_summary!W$19</f>
        <v>0.29849019377210473</v>
      </c>
      <c r="X29" s="99">
        <f>RES_hhdet_fech!X29/RES_summary!X$19</f>
        <v>0.29751311529513824</v>
      </c>
      <c r="Y29" s="99">
        <f>RES_hhdet_fech!Y29/RES_summary!Y$19</f>
        <v>0.29565589729361447</v>
      </c>
      <c r="DA29" s="63" t="s">
        <v>2773</v>
      </c>
    </row>
    <row r="30" spans="1:105" ht="12" customHeight="1" x14ac:dyDescent="0.25">
      <c r="A30" s="121" t="s">
        <v>55</v>
      </c>
      <c r="B30" s="123">
        <v>25.671377514583074</v>
      </c>
      <c r="C30" s="123">
        <v>25.117371265779038</v>
      </c>
      <c r="D30" s="123">
        <v>25.818599979561519</v>
      </c>
      <c r="E30" s="123">
        <v>25.31070558325198</v>
      </c>
      <c r="F30" s="123">
        <v>26.749642369027011</v>
      </c>
      <c r="G30" s="123">
        <v>25.843431533552611</v>
      </c>
      <c r="H30" s="123">
        <v>25.322619893383468</v>
      </c>
      <c r="I30" s="123">
        <v>26.71580270936122</v>
      </c>
      <c r="J30" s="123">
        <v>25.267297920083575</v>
      </c>
      <c r="K30" s="123">
        <v>25.231109881763025</v>
      </c>
      <c r="L30" s="123">
        <v>25.588854124437479</v>
      </c>
      <c r="M30" s="123">
        <v>27.134127104253828</v>
      </c>
      <c r="N30" s="123">
        <v>25.319584240196765</v>
      </c>
      <c r="O30" s="123">
        <v>24.165024029707933</v>
      </c>
      <c r="P30" s="123">
        <v>21.686727513454766</v>
      </c>
      <c r="Q30" s="123">
        <v>21.365569847574861</v>
      </c>
      <c r="R30" s="123">
        <v>21.955738930821258</v>
      </c>
      <c r="S30" s="123">
        <v>22.91727928007435</v>
      </c>
      <c r="T30" s="123">
        <v>24.483114108191113</v>
      </c>
      <c r="U30" s="123">
        <v>22.985118304681514</v>
      </c>
      <c r="V30" s="123">
        <v>22.408498779061677</v>
      </c>
      <c r="W30" s="123">
        <v>23.179318737937106</v>
      </c>
      <c r="X30" s="123">
        <v>25.125589557783652</v>
      </c>
      <c r="Y30" s="123">
        <v>21.266569545119218</v>
      </c>
      <c r="DA30" s="130" t="s">
        <v>2774</v>
      </c>
    </row>
    <row r="31" spans="1:105" ht="12" customHeight="1" x14ac:dyDescent="0.25">
      <c r="A31" s="97" t="s">
        <v>141</v>
      </c>
      <c r="B31" s="99">
        <v>30.256699075456488</v>
      </c>
      <c r="C31" s="99">
        <v>28.64297157660187</v>
      </c>
      <c r="D31" s="99">
        <v>28.74257778591268</v>
      </c>
      <c r="E31" s="99">
        <v>24.595383873874368</v>
      </c>
      <c r="F31" s="99">
        <v>34.083028773282081</v>
      </c>
      <c r="G31" s="99">
        <v>29.549308093381509</v>
      </c>
      <c r="H31" s="99">
        <v>31.310109666623056</v>
      </c>
      <c r="I31" s="99">
        <v>26.135838926969974</v>
      </c>
      <c r="J31" s="99">
        <v>30.190746279102203</v>
      </c>
      <c r="K31" s="99">
        <v>29.324021963885109</v>
      </c>
      <c r="L31" s="99">
        <v>30.278022762834393</v>
      </c>
      <c r="M31" s="99">
        <v>32.477718244525143</v>
      </c>
      <c r="N31" s="99">
        <v>29.131634604387372</v>
      </c>
      <c r="O31" s="99">
        <v>25.417053292749348</v>
      </c>
      <c r="P31" s="99">
        <v>26.197229384103956</v>
      </c>
      <c r="Q31" s="99">
        <v>20.176224451908841</v>
      </c>
      <c r="R31" s="99">
        <v>26.347323560875626</v>
      </c>
      <c r="S31" s="99">
        <v>21.230146863568876</v>
      </c>
      <c r="T31" s="99">
        <v>29.379297356198769</v>
      </c>
      <c r="U31" s="99">
        <v>25.907707690858594</v>
      </c>
      <c r="V31" s="99">
        <v>27.571682682673025</v>
      </c>
      <c r="W31" s="99">
        <v>25.124626662559038</v>
      </c>
      <c r="X31" s="99">
        <v>28.859026842570984</v>
      </c>
      <c r="Y31" s="99">
        <v>20.978365263519642</v>
      </c>
      <c r="DA31" s="63" t="s">
        <v>2775</v>
      </c>
    </row>
    <row r="32" spans="1:105" ht="12" customHeight="1" x14ac:dyDescent="0.25">
      <c r="A32" s="97" t="s">
        <v>140</v>
      </c>
      <c r="B32" s="99">
        <v>24.646435850355751</v>
      </c>
      <c r="C32" s="99">
        <v>23.11424568574197</v>
      </c>
      <c r="D32" s="99">
        <v>23.313413225348842</v>
      </c>
      <c r="E32" s="99">
        <v>19.979777768618032</v>
      </c>
      <c r="F32" s="99">
        <v>28.071667831786424</v>
      </c>
      <c r="G32" s="99">
        <v>24.418196761896453</v>
      </c>
      <c r="H32" s="99">
        <v>26.017285444290682</v>
      </c>
      <c r="I32" s="99">
        <v>22.193002261595613</v>
      </c>
      <c r="J32" s="99">
        <v>25.191149565266212</v>
      </c>
      <c r="K32" s="99">
        <v>24.546575372369897</v>
      </c>
      <c r="L32" s="99">
        <v>25.379101326274689</v>
      </c>
      <c r="M32" s="99">
        <v>27.457207086407784</v>
      </c>
      <c r="N32" s="99">
        <v>24.762618059624145</v>
      </c>
      <c r="O32" s="99">
        <v>21.949748245919832</v>
      </c>
      <c r="P32" s="99">
        <v>22.187051622042645</v>
      </c>
      <c r="Q32" s="99">
        <v>17.312903454037201</v>
      </c>
      <c r="R32" s="99">
        <v>22.607943186959336</v>
      </c>
      <c r="S32" s="99">
        <v>18.637753342028617</v>
      </c>
      <c r="T32" s="99">
        <v>25.883421501617413</v>
      </c>
      <c r="U32" s="99">
        <v>23.139570802881959</v>
      </c>
      <c r="V32" s="99">
        <v>24.675607795284737</v>
      </c>
      <c r="W32" s="99">
        <v>22.844368260190677</v>
      </c>
      <c r="X32" s="99">
        <v>26.206242060799234</v>
      </c>
      <c r="Y32" s="99">
        <v>18.952308745820272</v>
      </c>
      <c r="DA32" s="63" t="s">
        <v>2776</v>
      </c>
    </row>
    <row r="33" spans="1:105" ht="12" customHeight="1" x14ac:dyDescent="0.25">
      <c r="A33" s="100" t="s">
        <v>50</v>
      </c>
      <c r="B33" s="102">
        <v>13.214690438692251</v>
      </c>
      <c r="C33" s="102">
        <v>11.830172625546297</v>
      </c>
      <c r="D33" s="102">
        <v>12.187636351080856</v>
      </c>
      <c r="E33" s="102">
        <v>10.380773528538612</v>
      </c>
      <c r="F33" s="102">
        <v>15.388521217182667</v>
      </c>
      <c r="G33" s="102">
        <v>13.156490511455891</v>
      </c>
      <c r="H33" s="102">
        <v>13.885290801879897</v>
      </c>
      <c r="I33" s="102">
        <v>12.90447265794192</v>
      </c>
      <c r="J33" s="102">
        <v>13.426804614956891</v>
      </c>
      <c r="K33" s="102">
        <v>13.19355259596268</v>
      </c>
      <c r="L33" s="102">
        <v>13.541017626450918</v>
      </c>
      <c r="M33" s="102">
        <v>15.106649109533391</v>
      </c>
      <c r="N33" s="102">
        <v>13.640071876314058</v>
      </c>
      <c r="O33" s="102">
        <v>12.479031219749722</v>
      </c>
      <c r="P33" s="102">
        <v>11.290373497306618</v>
      </c>
      <c r="Q33" s="102">
        <v>8.6542522236328931</v>
      </c>
      <c r="R33" s="102">
        <v>11.35081278582596</v>
      </c>
      <c r="S33" s="102">
        <v>9.7750886945457101</v>
      </c>
      <c r="T33" s="102">
        <v>12.447817623443118</v>
      </c>
      <c r="U33" s="102">
        <v>11.152539948932517</v>
      </c>
      <c r="V33" s="102">
        <v>11.065372942179767</v>
      </c>
      <c r="W33" s="102">
        <v>11.353818780805717</v>
      </c>
      <c r="X33" s="102">
        <v>12.316538784971547</v>
      </c>
      <c r="Y33" s="102">
        <v>7.9527461868712184</v>
      </c>
      <c r="DA33" s="131" t="s">
        <v>2777</v>
      </c>
    </row>
    <row r="34" spans="1:105" ht="12" customHeight="1" x14ac:dyDescent="0.25">
      <c r="A34" s="103" t="s">
        <v>52</v>
      </c>
      <c r="B34" s="105">
        <v>11.431745411663497</v>
      </c>
      <c r="C34" s="105">
        <v>11.284073060195675</v>
      </c>
      <c r="D34" s="105">
        <v>11.125776874267984</v>
      </c>
      <c r="E34" s="105">
        <v>9.5990042400794184</v>
      </c>
      <c r="F34" s="105">
        <v>12.683146614603753</v>
      </c>
      <c r="G34" s="105">
        <v>11.261706250440566</v>
      </c>
      <c r="H34" s="105">
        <v>12.13199464241079</v>
      </c>
      <c r="I34" s="105">
        <v>9.2885296036536928</v>
      </c>
      <c r="J34" s="105">
        <v>11.764344950309326</v>
      </c>
      <c r="K34" s="105">
        <v>11.353022776407215</v>
      </c>
      <c r="L34" s="105">
        <v>11.838083699823775</v>
      </c>
      <c r="M34" s="105">
        <v>12.350557976874397</v>
      </c>
      <c r="N34" s="105">
        <v>11.12254618331009</v>
      </c>
      <c r="O34" s="105">
        <v>9.4707170261701084</v>
      </c>
      <c r="P34" s="105">
        <v>10.896678124736029</v>
      </c>
      <c r="Q34" s="105">
        <v>8.6586512304043062</v>
      </c>
      <c r="R34" s="105">
        <v>11.257130401133374</v>
      </c>
      <c r="S34" s="105">
        <v>8.8626646474829034</v>
      </c>
      <c r="T34" s="105">
        <v>13.435603878174293</v>
      </c>
      <c r="U34" s="105">
        <v>11.987030853949442</v>
      </c>
      <c r="V34" s="105">
        <v>13.610234853104966</v>
      </c>
      <c r="W34" s="105">
        <v>11.490549479384962</v>
      </c>
      <c r="X34" s="105">
        <v>13.889703275827687</v>
      </c>
      <c r="Y34" s="105">
        <v>10.99956255894905</v>
      </c>
      <c r="DA34" s="132" t="s">
        <v>2778</v>
      </c>
    </row>
    <row r="35" spans="1:105" ht="12" customHeight="1" x14ac:dyDescent="0.25">
      <c r="A35" s="106" t="s">
        <v>122</v>
      </c>
      <c r="B35" s="102">
        <v>25.287305332249208</v>
      </c>
      <c r="C35" s="102">
        <v>25.126492603369275</v>
      </c>
      <c r="D35" s="102">
        <v>26.135124340361831</v>
      </c>
      <c r="E35" s="102">
        <v>26.488966383183712</v>
      </c>
      <c r="F35" s="102">
        <v>26.723467910331738</v>
      </c>
      <c r="G35" s="102">
        <v>26.495465325534308</v>
      </c>
      <c r="H35" s="102">
        <v>25.859664978387137</v>
      </c>
      <c r="I35" s="102">
        <v>28.122521136099092</v>
      </c>
      <c r="J35" s="102">
        <v>26.188042811444515</v>
      </c>
      <c r="K35" s="102">
        <v>26.433115879345543</v>
      </c>
      <c r="L35" s="102">
        <v>26.74440022733684</v>
      </c>
      <c r="M35" s="102">
        <v>28.431654747894932</v>
      </c>
      <c r="N35" s="102">
        <v>26.719937492190812</v>
      </c>
      <c r="O35" s="102">
        <v>25.774840913582359</v>
      </c>
      <c r="P35" s="102">
        <v>23.033455491615509</v>
      </c>
      <c r="Q35" s="102">
        <v>23.454295588397962</v>
      </c>
      <c r="R35" s="102">
        <v>23.494300501309606</v>
      </c>
      <c r="S35" s="102">
        <v>25.049056678208402</v>
      </c>
      <c r="T35" s="102">
        <v>25.833181068650575</v>
      </c>
      <c r="U35" s="102">
        <v>24.370366288833427</v>
      </c>
      <c r="V35" s="102">
        <v>23.30869608565294</v>
      </c>
      <c r="W35" s="102">
        <v>24.447021984825724</v>
      </c>
      <c r="X35" s="102">
        <v>26.269301085044365</v>
      </c>
      <c r="Y35" s="102">
        <v>22.660276396177196</v>
      </c>
      <c r="DA35" s="131" t="s">
        <v>2779</v>
      </c>
    </row>
    <row r="36" spans="1:105" ht="12" customHeight="1" x14ac:dyDescent="0.25">
      <c r="A36" s="107" t="s">
        <v>121</v>
      </c>
      <c r="B36" s="105">
        <v>21.822944536608759</v>
      </c>
      <c r="C36" s="105">
        <v>21.545508024683247</v>
      </c>
      <c r="D36" s="105">
        <v>22.516178656324964</v>
      </c>
      <c r="E36" s="105">
        <v>22.835759963937065</v>
      </c>
      <c r="F36" s="105">
        <v>23.308812080166348</v>
      </c>
      <c r="G36" s="105">
        <v>23.155080749681492</v>
      </c>
      <c r="H36" s="105">
        <v>22.679806782571806</v>
      </c>
      <c r="I36" s="105">
        <v>25.02810670967996</v>
      </c>
      <c r="J36" s="105">
        <v>23.028305061137655</v>
      </c>
      <c r="K36" s="105">
        <v>23.279248527385295</v>
      </c>
      <c r="L36" s="105">
        <v>23.573334241465414</v>
      </c>
      <c r="M36" s="105">
        <v>25.188571623552953</v>
      </c>
      <c r="N36" s="105">
        <v>23.744255534193798</v>
      </c>
      <c r="O36" s="105">
        <v>23.05012523549988</v>
      </c>
      <c r="P36" s="105">
        <v>20.327572304183594</v>
      </c>
      <c r="Q36" s="105">
        <v>20.680014175701835</v>
      </c>
      <c r="R36" s="105">
        <v>20.780194748235278</v>
      </c>
      <c r="S36" s="105">
        <v>22.464293093063588</v>
      </c>
      <c r="T36" s="105">
        <v>23.303277916098622</v>
      </c>
      <c r="U36" s="105">
        <v>22.148977527231754</v>
      </c>
      <c r="V36" s="105">
        <v>21.315858921311307</v>
      </c>
      <c r="W36" s="105">
        <v>22.554309215186379</v>
      </c>
      <c r="X36" s="105">
        <v>24.260908597117325</v>
      </c>
      <c r="Y36" s="105">
        <v>20.833240260195055</v>
      </c>
      <c r="DA36" s="132" t="s">
        <v>2780</v>
      </c>
    </row>
    <row r="37" spans="1:105" ht="12" customHeight="1" x14ac:dyDescent="0.25">
      <c r="A37" s="108" t="s">
        <v>53</v>
      </c>
      <c r="B37" s="99">
        <v>11.045323058318637</v>
      </c>
      <c r="C37" s="99">
        <v>10.368494585479205</v>
      </c>
      <c r="D37" s="99">
        <v>11.086532592766117</v>
      </c>
      <c r="E37" s="99">
        <v>11.19453222321644</v>
      </c>
      <c r="F37" s="99">
        <v>12.09429712026038</v>
      </c>
      <c r="G37" s="99">
        <v>11.812142689874838</v>
      </c>
      <c r="H37" s="99">
        <v>11.445587679325152</v>
      </c>
      <c r="I37" s="99">
        <v>13.907189852734989</v>
      </c>
      <c r="J37" s="99">
        <v>11.629557023784997</v>
      </c>
      <c r="K37" s="99">
        <v>11.895153382015049</v>
      </c>
      <c r="L37" s="99">
        <v>11.946599657388072</v>
      </c>
      <c r="M37" s="99">
        <v>13.260863509389726</v>
      </c>
      <c r="N37" s="99">
        <v>12.51241521454015</v>
      </c>
      <c r="O37" s="99">
        <v>12.599853336860491</v>
      </c>
      <c r="P37" s="99">
        <v>9.8826238785693477</v>
      </c>
      <c r="Q37" s="99">
        <v>9.9927446690174015</v>
      </c>
      <c r="R37" s="99">
        <v>10.131909531201224</v>
      </c>
      <c r="S37" s="99">
        <v>11.558891505147777</v>
      </c>
      <c r="T37" s="99">
        <v>10.998450376152165</v>
      </c>
      <c r="U37" s="99">
        <v>10.468416307173326</v>
      </c>
      <c r="V37" s="99">
        <v>9.2225481828259941</v>
      </c>
      <c r="W37" s="99">
        <v>10.890878215638105</v>
      </c>
      <c r="X37" s="99">
        <v>11.050406858942583</v>
      </c>
      <c r="Y37" s="99">
        <v>8.4504653925690469</v>
      </c>
      <c r="DA37" s="63" t="s">
        <v>2781</v>
      </c>
    </row>
    <row r="38" spans="1:105" ht="12" customHeight="1" x14ac:dyDescent="0.25">
      <c r="A38" s="108" t="s">
        <v>52</v>
      </c>
      <c r="B38" s="99">
        <v>10.777621478290124</v>
      </c>
      <c r="C38" s="99">
        <v>11.177013439204043</v>
      </c>
      <c r="D38" s="99">
        <v>11.429646063558849</v>
      </c>
      <c r="E38" s="99">
        <v>11.641227740720627</v>
      </c>
      <c r="F38" s="99">
        <v>11.214514959905967</v>
      </c>
      <c r="G38" s="99">
        <v>11.342938059806658</v>
      </c>
      <c r="H38" s="99">
        <v>11.234219103246653</v>
      </c>
      <c r="I38" s="99">
        <v>11.120916856944973</v>
      </c>
      <c r="J38" s="99">
        <v>11.398748037352657</v>
      </c>
      <c r="K38" s="99">
        <v>11.384095145370249</v>
      </c>
      <c r="L38" s="99">
        <v>11.626734584077344</v>
      </c>
      <c r="M38" s="99">
        <v>11.927708114163231</v>
      </c>
      <c r="N38" s="99">
        <v>11.231840319653646</v>
      </c>
      <c r="O38" s="99">
        <v>10.450271898639391</v>
      </c>
      <c r="P38" s="99">
        <v>10.444948425614243</v>
      </c>
      <c r="Q38" s="99">
        <v>10.687269506684435</v>
      </c>
      <c r="R38" s="99">
        <v>10.648285217034051</v>
      </c>
      <c r="S38" s="99">
        <v>10.905401587915804</v>
      </c>
      <c r="T38" s="99">
        <v>12.304827539946457</v>
      </c>
      <c r="U38" s="99">
        <v>11.680561220058426</v>
      </c>
      <c r="V38" s="99">
        <v>12.093310738485316</v>
      </c>
      <c r="W38" s="99">
        <v>11.663430999548272</v>
      </c>
      <c r="X38" s="99">
        <v>13.210501738174738</v>
      </c>
      <c r="Y38" s="99">
        <v>12.38277486762601</v>
      </c>
      <c r="DA38" s="63" t="s">
        <v>2782</v>
      </c>
    </row>
    <row r="39" spans="1:105" ht="12" customHeight="1" x14ac:dyDescent="0.25">
      <c r="A39" s="121" t="s">
        <v>54</v>
      </c>
      <c r="B39" s="123">
        <v>9.7424107146127987</v>
      </c>
      <c r="C39" s="123">
        <v>10.033852535835676</v>
      </c>
      <c r="D39" s="123">
        <v>10.240685354053648</v>
      </c>
      <c r="E39" s="123">
        <v>10.405096171166621</v>
      </c>
      <c r="F39" s="123">
        <v>10.637219175269536</v>
      </c>
      <c r="G39" s="123">
        <v>10.784989181052349</v>
      </c>
      <c r="H39" s="123">
        <v>10.546675518157281</v>
      </c>
      <c r="I39" s="123">
        <v>9.9522685443935046</v>
      </c>
      <c r="J39" s="123">
        <v>9.5380984897710572</v>
      </c>
      <c r="K39" s="123">
        <v>9.4528260340188677</v>
      </c>
      <c r="L39" s="123">
        <v>9.6100546476304771</v>
      </c>
      <c r="M39" s="123">
        <v>8.7283879362848769</v>
      </c>
      <c r="N39" s="123">
        <v>8.7398467669692685</v>
      </c>
      <c r="O39" s="123">
        <v>8.5888870228529797</v>
      </c>
      <c r="P39" s="123">
        <v>8.0913666285165675</v>
      </c>
      <c r="Q39" s="123">
        <v>7.6245930192024831</v>
      </c>
      <c r="R39" s="123">
        <v>7.3045828680652587</v>
      </c>
      <c r="S39" s="123">
        <v>7.7803978019623541</v>
      </c>
      <c r="T39" s="123">
        <v>7.3237018794847337</v>
      </c>
      <c r="U39" s="123">
        <v>7.2096278741831883</v>
      </c>
      <c r="V39" s="123">
        <v>6.91611160439051</v>
      </c>
      <c r="W39" s="123">
        <v>7.2193052819043713</v>
      </c>
      <c r="X39" s="123">
        <v>8.2049444710822801</v>
      </c>
      <c r="Y39" s="123">
        <v>7.2554541631521863</v>
      </c>
      <c r="DA39" s="130" t="s">
        <v>2783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9.7424107146127987</v>
      </c>
      <c r="C41" s="110">
        <v>10.033852535835676</v>
      </c>
      <c r="D41" s="110">
        <v>10.240685354053648</v>
      </c>
      <c r="E41" s="110">
        <v>10.405096171166621</v>
      </c>
      <c r="F41" s="110">
        <v>10.637219175269536</v>
      </c>
      <c r="G41" s="110">
        <v>10.784989181052349</v>
      </c>
      <c r="H41" s="110">
        <v>10.546675518157281</v>
      </c>
      <c r="I41" s="110">
        <v>9.9522685443935046</v>
      </c>
      <c r="J41" s="110">
        <v>9.5380984897710572</v>
      </c>
      <c r="K41" s="110">
        <v>9.4528260340188677</v>
      </c>
      <c r="L41" s="110">
        <v>9.6100546476304771</v>
      </c>
      <c r="M41" s="110">
        <v>8.7283879362848769</v>
      </c>
      <c r="N41" s="110">
        <v>8.7398467669692685</v>
      </c>
      <c r="O41" s="110">
        <v>8.5888870228529797</v>
      </c>
      <c r="P41" s="110">
        <v>8.0913666285165675</v>
      </c>
      <c r="Q41" s="110">
        <v>7.6245930192024831</v>
      </c>
      <c r="R41" s="110">
        <v>7.3045828680652587</v>
      </c>
      <c r="S41" s="110">
        <v>7.7803978019623541</v>
      </c>
      <c r="T41" s="110">
        <v>7.3237018794847337</v>
      </c>
      <c r="U41" s="110">
        <v>7.2096278741831883</v>
      </c>
      <c r="V41" s="110">
        <v>6.91611160439051</v>
      </c>
      <c r="W41" s="110">
        <v>7.2193052819043713</v>
      </c>
      <c r="X41" s="110">
        <v>8.2049444710822801</v>
      </c>
      <c r="Y41" s="110">
        <v>7.2554541631521863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233.14642463186175</v>
      </c>
      <c r="C43" s="118">
        <f t="shared" si="14"/>
        <v>265.99582292146403</v>
      </c>
      <c r="D43" s="118">
        <f t="shared" si="14"/>
        <v>241.57265390480094</v>
      </c>
      <c r="E43" s="118">
        <f t="shared" si="14"/>
        <v>239.49035812696937</v>
      </c>
      <c r="F43" s="118">
        <f t="shared" si="14"/>
        <v>222.46323114579769</v>
      </c>
      <c r="G43" s="118">
        <f t="shared" si="14"/>
        <v>225.31830392353299</v>
      </c>
      <c r="H43" s="118">
        <f t="shared" si="14"/>
        <v>243.66231856191999</v>
      </c>
      <c r="I43" s="118">
        <f t="shared" si="14"/>
        <v>159.30175066848895</v>
      </c>
      <c r="J43" s="118">
        <f t="shared" si="14"/>
        <v>228.97530730382204</v>
      </c>
      <c r="K43" s="118">
        <f t="shared" si="14"/>
        <v>206.79781939231364</v>
      </c>
      <c r="L43" s="118">
        <f t="shared" si="14"/>
        <v>212.59530984350926</v>
      </c>
      <c r="M43" s="118">
        <f t="shared" si="14"/>
        <v>186.36017721415158</v>
      </c>
      <c r="N43" s="118">
        <f t="shared" si="14"/>
        <v>194.84524048394078</v>
      </c>
      <c r="O43" s="118">
        <f t="shared" si="14"/>
        <v>205.75716024664646</v>
      </c>
      <c r="P43" s="118">
        <f t="shared" si="14"/>
        <v>177.23397739156701</v>
      </c>
      <c r="Q43" s="118">
        <f t="shared" si="14"/>
        <v>172.48058523623743</v>
      </c>
      <c r="R43" s="118">
        <f t="shared" ref="R43:V43" si="15">R44+R47+R49+R58</f>
        <v>174.64029711471221</v>
      </c>
      <c r="S43" s="118">
        <f t="shared" si="15"/>
        <v>180.58441497587413</v>
      </c>
      <c r="T43" s="118">
        <f t="shared" si="15"/>
        <v>161.02865801672004</v>
      </c>
      <c r="U43" s="118">
        <f t="shared" si="15"/>
        <v>186.56947315147994</v>
      </c>
      <c r="V43" s="118">
        <f t="shared" si="15"/>
        <v>210.09704576787442</v>
      </c>
      <c r="W43" s="118">
        <f t="shared" ref="W43:Y43" si="16">W44+W47+W49+W58</f>
        <v>133.58448276774109</v>
      </c>
      <c r="X43" s="118">
        <f t="shared" si="16"/>
        <v>184.77929992995553</v>
      </c>
      <c r="Y43" s="118">
        <f t="shared" si="16"/>
        <v>169.07504192554288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193.71708020242747</v>
      </c>
      <c r="C44" s="123">
        <f t="shared" si="17"/>
        <v>223.03354687800299</v>
      </c>
      <c r="D44" s="123">
        <f t="shared" si="17"/>
        <v>199.4030646965731</v>
      </c>
      <c r="E44" s="123">
        <f t="shared" si="17"/>
        <v>196.01863653657946</v>
      </c>
      <c r="F44" s="123">
        <f t="shared" si="17"/>
        <v>179.79820128470271</v>
      </c>
      <c r="G44" s="123">
        <f t="shared" si="17"/>
        <v>181.04058606519462</v>
      </c>
      <c r="H44" s="123">
        <f t="shared" si="17"/>
        <v>197.57925875473023</v>
      </c>
      <c r="I44" s="123">
        <f t="shared" si="17"/>
        <v>122.23313174488229</v>
      </c>
      <c r="J44" s="123">
        <f t="shared" si="17"/>
        <v>184.60518603169263</v>
      </c>
      <c r="K44" s="123">
        <f t="shared" si="17"/>
        <v>164.17134675620045</v>
      </c>
      <c r="L44" s="123">
        <f t="shared" si="17"/>
        <v>170.72045324608746</v>
      </c>
      <c r="M44" s="123">
        <f t="shared" si="17"/>
        <v>144.75319809378453</v>
      </c>
      <c r="N44" s="123">
        <f t="shared" si="17"/>
        <v>153.16072078993932</v>
      </c>
      <c r="O44" s="123">
        <f t="shared" si="17"/>
        <v>170.48681386924716</v>
      </c>
      <c r="P44" s="123">
        <f t="shared" si="17"/>
        <v>140.95323611895114</v>
      </c>
      <c r="Q44" s="123">
        <f t="shared" si="17"/>
        <v>138.37124312589927</v>
      </c>
      <c r="R44" s="123">
        <f t="shared" ref="R44:V44" si="18">SUM(R45:R46)</f>
        <v>141.1958800809353</v>
      </c>
      <c r="S44" s="123">
        <f t="shared" si="18"/>
        <v>144.01701146021188</v>
      </c>
      <c r="T44" s="123">
        <f t="shared" si="18"/>
        <v>126.93692187583557</v>
      </c>
      <c r="U44" s="123">
        <f t="shared" si="18"/>
        <v>148.9637986086889</v>
      </c>
      <c r="V44" s="123">
        <f t="shared" si="18"/>
        <v>169.19887365718503</v>
      </c>
      <c r="W44" s="123">
        <f t="shared" ref="W44:Y44" si="19">SUM(W45:W46)</f>
        <v>105.19355066088694</v>
      </c>
      <c r="X44" s="123">
        <f t="shared" si="19"/>
        <v>147.36079979662898</v>
      </c>
      <c r="Y44" s="123">
        <f t="shared" si="19"/>
        <v>135.18554938019844</v>
      </c>
      <c r="DA44" s="130" t="s">
        <v>2787</v>
      </c>
    </row>
    <row r="45" spans="1:105" ht="12" customHeight="1" x14ac:dyDescent="0.25">
      <c r="A45" s="97" t="s">
        <v>211</v>
      </c>
      <c r="B45" s="99">
        <v>191.31465535541395</v>
      </c>
      <c r="C45" s="99">
        <v>220.28173403480409</v>
      </c>
      <c r="D45" s="99">
        <v>196.96837683108311</v>
      </c>
      <c r="E45" s="99">
        <v>193.66651658287219</v>
      </c>
      <c r="F45" s="99">
        <v>177.64307570166503</v>
      </c>
      <c r="G45" s="99">
        <v>178.87786210594413</v>
      </c>
      <c r="H45" s="99">
        <v>195.24884681553243</v>
      </c>
      <c r="I45" s="99">
        <v>120.80304695590372</v>
      </c>
      <c r="J45" s="99">
        <v>182.43928770268121</v>
      </c>
      <c r="K45" s="99">
        <v>162.24422713888302</v>
      </c>
      <c r="L45" s="99">
        <v>168.71303399591341</v>
      </c>
      <c r="M45" s="99">
        <v>143.04730378899356</v>
      </c>
      <c r="N45" s="99">
        <v>151.32169011806576</v>
      </c>
      <c r="O45" s="99">
        <v>168.39297858567099</v>
      </c>
      <c r="P45" s="99">
        <v>139.21322240038319</v>
      </c>
      <c r="Q45" s="99">
        <v>136.65389333731551</v>
      </c>
      <c r="R45" s="99">
        <v>139.45362659409315</v>
      </c>
      <c r="S45" s="99">
        <v>142.23346921067343</v>
      </c>
      <c r="T45" s="99">
        <v>125.34876278230273</v>
      </c>
      <c r="U45" s="99">
        <v>147.09782664442415</v>
      </c>
      <c r="V45" s="99">
        <v>167.05735626817545</v>
      </c>
      <c r="W45" s="99">
        <v>103.85935977091317</v>
      </c>
      <c r="X45" s="99">
        <v>145.4420551116763</v>
      </c>
      <c r="Y45" s="99">
        <v>133.40045267453425</v>
      </c>
      <c r="DA45" s="63" t="s">
        <v>2788</v>
      </c>
    </row>
    <row r="46" spans="1:105" ht="12" customHeight="1" x14ac:dyDescent="0.25">
      <c r="A46" s="97" t="s">
        <v>53</v>
      </c>
      <c r="B46" s="99">
        <v>2.4024248470135174</v>
      </c>
      <c r="C46" s="99">
        <v>2.7518128431988922</v>
      </c>
      <c r="D46" s="99">
        <v>2.4346878654899977</v>
      </c>
      <c r="E46" s="99">
        <v>2.3521199537072839</v>
      </c>
      <c r="F46" s="99">
        <v>2.1551255830376865</v>
      </c>
      <c r="G46" s="99">
        <v>2.1627239592504854</v>
      </c>
      <c r="H46" s="99">
        <v>2.33041193919779</v>
      </c>
      <c r="I46" s="99">
        <v>1.4300847889785551</v>
      </c>
      <c r="J46" s="99">
        <v>2.1658983290114211</v>
      </c>
      <c r="K46" s="99">
        <v>1.9271196173174441</v>
      </c>
      <c r="L46" s="99">
        <v>2.0074192501740398</v>
      </c>
      <c r="M46" s="99">
        <v>1.7058943047909612</v>
      </c>
      <c r="N46" s="99">
        <v>1.839030671873553</v>
      </c>
      <c r="O46" s="99">
        <v>2.0938352835761678</v>
      </c>
      <c r="P46" s="99">
        <v>1.740013718567945</v>
      </c>
      <c r="Q46" s="99">
        <v>1.7173497885837696</v>
      </c>
      <c r="R46" s="99">
        <v>1.7422534868421384</v>
      </c>
      <c r="S46" s="99">
        <v>1.7835422495384485</v>
      </c>
      <c r="T46" s="99">
        <v>1.5881590935328318</v>
      </c>
      <c r="U46" s="99">
        <v>1.8659719642647636</v>
      </c>
      <c r="V46" s="99">
        <v>2.1415173890095844</v>
      </c>
      <c r="W46" s="99">
        <v>1.3341908899737629</v>
      </c>
      <c r="X46" s="99">
        <v>1.9187446849526804</v>
      </c>
      <c r="Y46" s="99">
        <v>1.785096705664182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0.16981447990995407</v>
      </c>
      <c r="C47" s="123">
        <f t="shared" si="20"/>
        <v>0.16927929320294735</v>
      </c>
      <c r="D47" s="123">
        <f t="shared" si="20"/>
        <v>0.17161360290031477</v>
      </c>
      <c r="E47" s="123">
        <f t="shared" si="20"/>
        <v>0.31622066822136846</v>
      </c>
      <c r="F47" s="123">
        <f t="shared" si="20"/>
        <v>0.16635234987908873</v>
      </c>
      <c r="G47" s="123">
        <f t="shared" si="20"/>
        <v>0.17322603180708174</v>
      </c>
      <c r="H47" s="123">
        <f t="shared" si="20"/>
        <v>0.26123085722091965</v>
      </c>
      <c r="I47" s="123">
        <f t="shared" si="20"/>
        <v>0.20488520599912094</v>
      </c>
      <c r="J47" s="123">
        <f t="shared" si="20"/>
        <v>0.22660198660206576</v>
      </c>
      <c r="K47" s="123">
        <f t="shared" si="20"/>
        <v>0.23164615226162921</v>
      </c>
      <c r="L47" s="123">
        <f t="shared" si="20"/>
        <v>0.27118065727647522</v>
      </c>
      <c r="M47" s="123">
        <f t="shared" si="20"/>
        <v>0.29199260918571085</v>
      </c>
      <c r="N47" s="123">
        <f t="shared" si="20"/>
        <v>0.29461156584233361</v>
      </c>
      <c r="O47" s="123">
        <f t="shared" si="20"/>
        <v>0.2959366921116019</v>
      </c>
      <c r="P47" s="123">
        <f t="shared" si="20"/>
        <v>0.29876269151822094</v>
      </c>
      <c r="Q47" s="123">
        <f t="shared" si="20"/>
        <v>0.29972583737812003</v>
      </c>
      <c r="R47" s="123">
        <f t="shared" si="20"/>
        <v>0.32478412905315535</v>
      </c>
      <c r="S47" s="123">
        <f t="shared" si="20"/>
        <v>0.33159199624996066</v>
      </c>
      <c r="T47" s="123">
        <f t="shared" si="20"/>
        <v>0.29438401136073272</v>
      </c>
      <c r="U47" s="123">
        <f t="shared" si="20"/>
        <v>0.27559031189344418</v>
      </c>
      <c r="V47" s="123">
        <f t="shared" si="20"/>
        <v>0.25951381440670612</v>
      </c>
      <c r="W47" s="123">
        <f t="shared" si="20"/>
        <v>0.26598815600163789</v>
      </c>
      <c r="X47" s="123">
        <f t="shared" si="20"/>
        <v>0.22926834979313496</v>
      </c>
      <c r="Y47" s="123">
        <f t="shared" si="20"/>
        <v>0.21360801886252412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0.16981447990995407</v>
      </c>
      <c r="C48" s="99">
        <f>RES_hhdet_fech!C48/RES_summary!C$19</f>
        <v>0.16927929320294735</v>
      </c>
      <c r="D48" s="99">
        <f>RES_hhdet_fech!D48/RES_summary!D$19</f>
        <v>0.17161360290031477</v>
      </c>
      <c r="E48" s="99">
        <f>RES_hhdet_fech!E48/RES_summary!E$19</f>
        <v>0.31622066822136846</v>
      </c>
      <c r="F48" s="99">
        <f>RES_hhdet_fech!F48/RES_summary!F$19</f>
        <v>0.16635234987908873</v>
      </c>
      <c r="G48" s="99">
        <f>RES_hhdet_fech!G48/RES_summary!G$19</f>
        <v>0.17322603180708174</v>
      </c>
      <c r="H48" s="99">
        <f>RES_hhdet_fech!H48/RES_summary!H$19</f>
        <v>0.26123085722091965</v>
      </c>
      <c r="I48" s="99">
        <f>RES_hhdet_fech!I48/RES_summary!I$19</f>
        <v>0.20488520599912094</v>
      </c>
      <c r="J48" s="99">
        <f>RES_hhdet_fech!J48/RES_summary!J$19</f>
        <v>0.22660198660206576</v>
      </c>
      <c r="K48" s="99">
        <f>RES_hhdet_fech!K48/RES_summary!K$19</f>
        <v>0.23164615226162921</v>
      </c>
      <c r="L48" s="99">
        <f>RES_hhdet_fech!L48/RES_summary!L$19</f>
        <v>0.27118065727647522</v>
      </c>
      <c r="M48" s="99">
        <f>RES_hhdet_fech!M48/RES_summary!M$19</f>
        <v>0.29199260918571085</v>
      </c>
      <c r="N48" s="99">
        <f>RES_hhdet_fech!N48/RES_summary!N$19</f>
        <v>0.29461156584233361</v>
      </c>
      <c r="O48" s="99">
        <f>RES_hhdet_fech!O48/RES_summary!O$19</f>
        <v>0.2959366921116019</v>
      </c>
      <c r="P48" s="99">
        <f>RES_hhdet_fech!P48/RES_summary!P$19</f>
        <v>0.29876269151822094</v>
      </c>
      <c r="Q48" s="99">
        <f>RES_hhdet_fech!Q48/RES_summary!Q$19</f>
        <v>0.29972583737812003</v>
      </c>
      <c r="R48" s="99">
        <f>RES_hhdet_fech!R48/RES_summary!R$19</f>
        <v>0.32478412905315535</v>
      </c>
      <c r="S48" s="99">
        <f>RES_hhdet_fech!S48/RES_summary!S$19</f>
        <v>0.33159199624996066</v>
      </c>
      <c r="T48" s="99">
        <f>RES_hhdet_fech!T48/RES_summary!T$19</f>
        <v>0.29438401136073272</v>
      </c>
      <c r="U48" s="99">
        <f>RES_hhdet_fech!U48/RES_summary!U$19</f>
        <v>0.27559031189344418</v>
      </c>
      <c r="V48" s="99">
        <f>RES_hhdet_fech!V48/RES_summary!V$19</f>
        <v>0.25951381440670612</v>
      </c>
      <c r="W48" s="99">
        <f>RES_hhdet_fech!W48/RES_summary!W$19</f>
        <v>0.26598815600163789</v>
      </c>
      <c r="X48" s="99">
        <f>RES_hhdet_fech!X48/RES_summary!X$19</f>
        <v>0.22926834979313496</v>
      </c>
      <c r="Y48" s="99">
        <f>RES_hhdet_fech!Y48/RES_summary!Y$19</f>
        <v>0.21360801886252412</v>
      </c>
      <c r="DA48" s="63" t="s">
        <v>2791</v>
      </c>
    </row>
    <row r="49" spans="1:105" ht="12" customHeight="1" x14ac:dyDescent="0.25">
      <c r="A49" s="121" t="s">
        <v>55</v>
      </c>
      <c r="B49" s="123">
        <v>29.517119234911554</v>
      </c>
      <c r="C49" s="123">
        <v>32.757649965180711</v>
      </c>
      <c r="D49" s="123">
        <v>31.752594616442792</v>
      </c>
      <c r="E49" s="123">
        <v>32.743575883926781</v>
      </c>
      <c r="F49" s="123">
        <v>31.852288697635583</v>
      </c>
      <c r="G49" s="123">
        <v>33.310741551829381</v>
      </c>
      <c r="H49" s="123">
        <v>35.271452653192178</v>
      </c>
      <c r="I49" s="123">
        <v>26.909453199025268</v>
      </c>
      <c r="J49" s="123">
        <v>34.60306013116432</v>
      </c>
      <c r="K49" s="123">
        <v>32.938673775333257</v>
      </c>
      <c r="L49" s="123">
        <v>31.988665956439064</v>
      </c>
      <c r="M49" s="123">
        <v>32.583009473959997</v>
      </c>
      <c r="N49" s="123">
        <v>32.650639192712845</v>
      </c>
      <c r="O49" s="123">
        <v>26.391161957419392</v>
      </c>
      <c r="P49" s="123">
        <v>27.897320157376889</v>
      </c>
      <c r="Q49" s="123">
        <v>26.184580404967363</v>
      </c>
      <c r="R49" s="123">
        <v>25.798372104421649</v>
      </c>
      <c r="S49" s="123">
        <v>28.426462200037502</v>
      </c>
      <c r="T49" s="123">
        <v>26.434518165359755</v>
      </c>
      <c r="U49" s="123">
        <v>30.090203896018657</v>
      </c>
      <c r="V49" s="123">
        <v>33.703685328422935</v>
      </c>
      <c r="W49" s="123">
        <v>20.908066901370827</v>
      </c>
      <c r="X49" s="123">
        <v>29.004580691306401</v>
      </c>
      <c r="Y49" s="123">
        <v>26.467396845645421</v>
      </c>
      <c r="DA49" s="130" t="s">
        <v>2792</v>
      </c>
    </row>
    <row r="50" spans="1:105" ht="12" customHeight="1" x14ac:dyDescent="0.25">
      <c r="A50" s="97" t="s">
        <v>138</v>
      </c>
      <c r="B50" s="99">
        <v>30.08109727709288</v>
      </c>
      <c r="C50" s="99">
        <v>33.763280679262074</v>
      </c>
      <c r="D50" s="99">
        <v>32.533600989201922</v>
      </c>
      <c r="E50" s="99">
        <v>33.645228224694726</v>
      </c>
      <c r="F50" s="99">
        <v>32.620312996704463</v>
      </c>
      <c r="G50" s="99">
        <v>34.314268961593015</v>
      </c>
      <c r="H50" s="99">
        <v>36.630585886767378</v>
      </c>
      <c r="I50" s="99">
        <v>26.956660578597262</v>
      </c>
      <c r="J50" s="99">
        <v>35.883789005048172</v>
      </c>
      <c r="K50" s="99">
        <v>34.008979080195758</v>
      </c>
      <c r="L50" s="99">
        <v>32.887093559565045</v>
      </c>
      <c r="M50" s="99">
        <v>33.54460619639476</v>
      </c>
      <c r="N50" s="99">
        <v>34.275402359513734</v>
      </c>
      <c r="O50" s="99">
        <v>27.292910142839304</v>
      </c>
      <c r="P50" s="99">
        <v>30.612339595098813</v>
      </c>
      <c r="Q50" s="99">
        <v>28.233092364421019</v>
      </c>
      <c r="R50" s="99">
        <v>27.453553286145475</v>
      </c>
      <c r="S50" s="99">
        <v>30.064275701488725</v>
      </c>
      <c r="T50" s="99">
        <v>27.026231979760965</v>
      </c>
      <c r="U50" s="99">
        <v>31.33872803592174</v>
      </c>
      <c r="V50" s="99">
        <v>35.7887881778314</v>
      </c>
      <c r="W50" s="99">
        <v>20.751889823472958</v>
      </c>
      <c r="X50" s="99">
        <v>29.526310556634623</v>
      </c>
      <c r="Y50" s="99">
        <v>26.986681901266753</v>
      </c>
      <c r="DA50" s="63" t="s">
        <v>2793</v>
      </c>
    </row>
    <row r="51" spans="1:105" ht="12" customHeight="1" x14ac:dyDescent="0.25">
      <c r="A51" s="97" t="s">
        <v>137</v>
      </c>
      <c r="B51" s="99">
        <v>23.376825305383896</v>
      </c>
      <c r="C51" s="99">
        <v>25.846325417445765</v>
      </c>
      <c r="D51" s="99">
        <v>25.056048023124401</v>
      </c>
      <c r="E51" s="99">
        <v>25.844891146725011</v>
      </c>
      <c r="F51" s="99">
        <v>25.465862145750975</v>
      </c>
      <c r="G51" s="99">
        <v>26.690983223877069</v>
      </c>
      <c r="H51" s="99">
        <v>28.452404265404173</v>
      </c>
      <c r="I51" s="99">
        <v>21.48848068154502</v>
      </c>
      <c r="J51" s="99">
        <v>28.052796434128282</v>
      </c>
      <c r="K51" s="99">
        <v>26.765421696420045</v>
      </c>
      <c r="L51" s="99">
        <v>26.045361826139501</v>
      </c>
      <c r="M51" s="99">
        <v>26.961384320125969</v>
      </c>
      <c r="N51" s="99">
        <v>27.771696472813659</v>
      </c>
      <c r="O51" s="99">
        <v>22.5287224987899</v>
      </c>
      <c r="P51" s="99">
        <v>24.291368873738442</v>
      </c>
      <c r="Q51" s="99">
        <v>22.447987369716778</v>
      </c>
      <c r="R51" s="99">
        <v>21.968487682935752</v>
      </c>
      <c r="S51" s="99">
        <v>24.577662331535954</v>
      </c>
      <c r="T51" s="99">
        <v>22.160872222355408</v>
      </c>
      <c r="U51" s="99">
        <v>25.82741777904085</v>
      </c>
      <c r="V51" s="99">
        <v>29.36539458617732</v>
      </c>
      <c r="W51" s="99">
        <v>17.546324870335706</v>
      </c>
      <c r="X51" s="99">
        <v>25.258225120531151</v>
      </c>
      <c r="Y51" s="99">
        <v>23.300005393311395</v>
      </c>
      <c r="DA51" s="63" t="s">
        <v>2794</v>
      </c>
    </row>
    <row r="52" spans="1:105" ht="12" customHeight="1" x14ac:dyDescent="0.25">
      <c r="A52" s="100" t="s">
        <v>211</v>
      </c>
      <c r="B52" s="102">
        <v>13.128915684746216</v>
      </c>
      <c r="C52" s="102">
        <v>13.883707259664517</v>
      </c>
      <c r="D52" s="102">
        <v>13.736387173836174</v>
      </c>
      <c r="E52" s="102">
        <v>14.10185675509504</v>
      </c>
      <c r="F52" s="102">
        <v>14.620292751946691</v>
      </c>
      <c r="G52" s="102">
        <v>15.098413139848798</v>
      </c>
      <c r="H52" s="102">
        <v>15.955730356014371</v>
      </c>
      <c r="I52" s="102">
        <v>13.072713685308157</v>
      </c>
      <c r="J52" s="102">
        <v>15.710980038549307</v>
      </c>
      <c r="K52" s="102">
        <v>15.103179456371004</v>
      </c>
      <c r="L52" s="102">
        <v>14.590272481990118</v>
      </c>
      <c r="M52" s="102">
        <v>15.538091535249764</v>
      </c>
      <c r="N52" s="102">
        <v>16.017608525760142</v>
      </c>
      <c r="O52" s="102">
        <v>13.393981824732666</v>
      </c>
      <c r="P52" s="102">
        <v>12.996258035830996</v>
      </c>
      <c r="Q52" s="102">
        <v>11.85742278937737</v>
      </c>
      <c r="R52" s="102">
        <v>11.66740017025854</v>
      </c>
      <c r="S52" s="102">
        <v>13.622130630766422</v>
      </c>
      <c r="T52" s="102">
        <v>11.252161209163164</v>
      </c>
      <c r="U52" s="102">
        <v>13.085825383943655</v>
      </c>
      <c r="V52" s="102">
        <v>13.908181854429145</v>
      </c>
      <c r="W52" s="102">
        <v>9.1307961567804625</v>
      </c>
      <c r="X52" s="102">
        <v>12.413415495432552</v>
      </c>
      <c r="Y52" s="102">
        <v>10.174945001934301</v>
      </c>
      <c r="DA52" s="131" t="s">
        <v>2795</v>
      </c>
    </row>
    <row r="53" spans="1:105" ht="12" customHeight="1" x14ac:dyDescent="0.25">
      <c r="A53" s="103" t="s">
        <v>52</v>
      </c>
      <c r="B53" s="105">
        <v>10.247909620637673</v>
      </c>
      <c r="C53" s="105">
        <v>11.962618157781245</v>
      </c>
      <c r="D53" s="105">
        <v>11.319660849288224</v>
      </c>
      <c r="E53" s="105">
        <v>11.743034391629971</v>
      </c>
      <c r="F53" s="105">
        <v>10.845569393804288</v>
      </c>
      <c r="G53" s="105">
        <v>11.592570084028265</v>
      </c>
      <c r="H53" s="105">
        <v>12.496673909389807</v>
      </c>
      <c r="I53" s="105">
        <v>8.4157669962368651</v>
      </c>
      <c r="J53" s="105">
        <v>12.341816395578972</v>
      </c>
      <c r="K53" s="105">
        <v>11.662242240049043</v>
      </c>
      <c r="L53" s="105">
        <v>11.455089344149386</v>
      </c>
      <c r="M53" s="105">
        <v>11.423292784876208</v>
      </c>
      <c r="N53" s="105">
        <v>11.754087947053518</v>
      </c>
      <c r="O53" s="105">
        <v>9.1347406740572374</v>
      </c>
      <c r="P53" s="105">
        <v>11.295110837907442</v>
      </c>
      <c r="Q53" s="105">
        <v>10.590564580339411</v>
      </c>
      <c r="R53" s="105">
        <v>10.30108751267721</v>
      </c>
      <c r="S53" s="105">
        <v>10.955531700769532</v>
      </c>
      <c r="T53" s="105">
        <v>10.908711013192242</v>
      </c>
      <c r="U53" s="105">
        <v>12.741592395097195</v>
      </c>
      <c r="V53" s="105">
        <v>15.45721273174817</v>
      </c>
      <c r="W53" s="105">
        <v>8.4155287135552452</v>
      </c>
      <c r="X53" s="105">
        <v>12.8448096250986</v>
      </c>
      <c r="Y53" s="105">
        <v>13.125060391377087</v>
      </c>
      <c r="DA53" s="132" t="s">
        <v>2796</v>
      </c>
    </row>
    <row r="54" spans="1:105" ht="12" customHeight="1" x14ac:dyDescent="0.25">
      <c r="A54" s="106" t="s">
        <v>122</v>
      </c>
      <c r="B54" s="102">
        <v>25.287305332249208</v>
      </c>
      <c r="C54" s="102">
        <v>25.124584595432484</v>
      </c>
      <c r="D54" s="102">
        <v>26.15225779500776</v>
      </c>
      <c r="E54" s="102">
        <v>26.511735955203697</v>
      </c>
      <c r="F54" s="102">
        <v>26.75259827548971</v>
      </c>
      <c r="G54" s="102">
        <v>26.515600554803154</v>
      </c>
      <c r="H54" s="102">
        <v>25.843997249801955</v>
      </c>
      <c r="I54" s="102">
        <v>28.088419959413631</v>
      </c>
      <c r="J54" s="102">
        <v>26.155041009947787</v>
      </c>
      <c r="K54" s="102">
        <v>26.39312535023284</v>
      </c>
      <c r="L54" s="102">
        <v>26.717243807520646</v>
      </c>
      <c r="M54" s="102">
        <v>28.364141349397816</v>
      </c>
      <c r="N54" s="102">
        <v>26.553981625703127</v>
      </c>
      <c r="O54" s="102">
        <v>25.516457399558632</v>
      </c>
      <c r="P54" s="102">
        <v>22.75596439895369</v>
      </c>
      <c r="Q54" s="102">
        <v>23.196985048157284</v>
      </c>
      <c r="R54" s="102">
        <v>23.372475436866061</v>
      </c>
      <c r="S54" s="102">
        <v>25.241612923900941</v>
      </c>
      <c r="T54" s="102">
        <v>26.541159912861151</v>
      </c>
      <c r="U54" s="102">
        <v>25.332689861065973</v>
      </c>
      <c r="V54" s="102">
        <v>23.514597973733363</v>
      </c>
      <c r="W54" s="102">
        <v>24.152753493095027</v>
      </c>
      <c r="X54" s="102">
        <v>25.778209403500703</v>
      </c>
      <c r="Y54" s="102">
        <v>22.299845033024834</v>
      </c>
      <c r="DA54" s="131" t="s">
        <v>2797</v>
      </c>
    </row>
    <row r="55" spans="1:105" ht="12" customHeight="1" x14ac:dyDescent="0.25">
      <c r="A55" s="107" t="s">
        <v>121</v>
      </c>
      <c r="B55" s="105">
        <v>21.822944536608752</v>
      </c>
      <c r="C55" s="105">
        <v>21.542726051665298</v>
      </c>
      <c r="D55" s="105">
        <v>22.522259560230911</v>
      </c>
      <c r="E55" s="105">
        <v>22.83645124386862</v>
      </c>
      <c r="F55" s="105">
        <v>23.305401988552749</v>
      </c>
      <c r="G55" s="105">
        <v>23.141813104569884</v>
      </c>
      <c r="H55" s="105">
        <v>22.648581354343577</v>
      </c>
      <c r="I55" s="105">
        <v>24.994837534551781</v>
      </c>
      <c r="J55" s="105">
        <v>22.994934645269666</v>
      </c>
      <c r="K55" s="105">
        <v>23.239499549235102</v>
      </c>
      <c r="L55" s="105">
        <v>23.534085719288829</v>
      </c>
      <c r="M55" s="105">
        <v>25.1033416444922</v>
      </c>
      <c r="N55" s="105">
        <v>23.627462774009103</v>
      </c>
      <c r="O55" s="105">
        <v>22.870107039362807</v>
      </c>
      <c r="P55" s="105">
        <v>20.106084557884987</v>
      </c>
      <c r="Q55" s="105">
        <v>20.499043424903633</v>
      </c>
      <c r="R55" s="105">
        <v>20.710305199500038</v>
      </c>
      <c r="S55" s="105">
        <v>22.512104637755044</v>
      </c>
      <c r="T55" s="105">
        <v>23.471367087747169</v>
      </c>
      <c r="U55" s="105">
        <v>22.447247881988048</v>
      </c>
      <c r="V55" s="105">
        <v>21.427106720158854</v>
      </c>
      <c r="W55" s="105">
        <v>22.505027618873232</v>
      </c>
      <c r="X55" s="105">
        <v>23.974225345006943</v>
      </c>
      <c r="Y55" s="105">
        <v>20.570165959376791</v>
      </c>
      <c r="DA55" s="132" t="s">
        <v>2798</v>
      </c>
    </row>
    <row r="56" spans="1:105" ht="12" customHeight="1" x14ac:dyDescent="0.25">
      <c r="A56" s="108" t="s">
        <v>53</v>
      </c>
      <c r="B56" s="99">
        <v>11.045323058318637</v>
      </c>
      <c r="C56" s="99">
        <v>10.366833377516732</v>
      </c>
      <c r="D56" s="99">
        <v>11.095071038879945</v>
      </c>
      <c r="E56" s="99">
        <v>11.20089026931821</v>
      </c>
      <c r="F56" s="99">
        <v>12.098065559918442</v>
      </c>
      <c r="G56" s="99">
        <v>11.809572447805143</v>
      </c>
      <c r="H56" s="99">
        <v>11.431493691485787</v>
      </c>
      <c r="I56" s="99">
        <v>13.89101098625736</v>
      </c>
      <c r="J56" s="99">
        <v>11.614939685371239</v>
      </c>
      <c r="K56" s="99">
        <v>11.877158186496031</v>
      </c>
      <c r="L56" s="99">
        <v>11.930170569677236</v>
      </c>
      <c r="M56" s="99">
        <v>13.210019465250349</v>
      </c>
      <c r="N56" s="99">
        <v>12.434192009626248</v>
      </c>
      <c r="O56" s="99">
        <v>12.461105844149657</v>
      </c>
      <c r="P56" s="99">
        <v>9.7348345174739173</v>
      </c>
      <c r="Q56" s="99">
        <v>9.8850446233873193</v>
      </c>
      <c r="R56" s="99">
        <v>10.120386604292881</v>
      </c>
      <c r="S56" s="99">
        <v>11.653728356686628</v>
      </c>
      <c r="T56" s="99">
        <v>11.200847799731358</v>
      </c>
      <c r="U56" s="99">
        <v>10.779831362579559</v>
      </c>
      <c r="V56" s="99">
        <v>9.3662170319919795</v>
      </c>
      <c r="W56" s="99">
        <v>10.901862796489707</v>
      </c>
      <c r="X56" s="99">
        <v>10.859185015695553</v>
      </c>
      <c r="Y56" s="99">
        <v>8.2829253460081222</v>
      </c>
      <c r="DA56" s="63" t="s">
        <v>2799</v>
      </c>
    </row>
    <row r="57" spans="1:105" ht="12" customHeight="1" x14ac:dyDescent="0.25">
      <c r="A57" s="108" t="s">
        <v>52</v>
      </c>
      <c r="B57" s="99">
        <v>10.77762147829012</v>
      </c>
      <c r="C57" s="99">
        <v>11.175892674148569</v>
      </c>
      <c r="D57" s="99">
        <v>11.427188521350963</v>
      </c>
      <c r="E57" s="99">
        <v>11.635560974550412</v>
      </c>
      <c r="F57" s="99">
        <v>11.207336428634308</v>
      </c>
      <c r="G57" s="99">
        <v>11.332240656764744</v>
      </c>
      <c r="H57" s="99">
        <v>11.217087662857791</v>
      </c>
      <c r="I57" s="99">
        <v>11.103826548294425</v>
      </c>
      <c r="J57" s="99">
        <v>11.379994959898424</v>
      </c>
      <c r="K57" s="99">
        <v>11.362341362739071</v>
      </c>
      <c r="L57" s="99">
        <v>11.603915149611595</v>
      </c>
      <c r="M57" s="99">
        <v>11.893322179241853</v>
      </c>
      <c r="N57" s="99">
        <v>11.193270764382856</v>
      </c>
      <c r="O57" s="99">
        <v>10.409001195213147</v>
      </c>
      <c r="P57" s="99">
        <v>10.37125004041107</v>
      </c>
      <c r="Q57" s="99">
        <v>10.613998801516313</v>
      </c>
      <c r="R57" s="99">
        <v>10.589918595207159</v>
      </c>
      <c r="S57" s="99">
        <v>10.858376281068416</v>
      </c>
      <c r="T57" s="99">
        <v>12.270519288015805</v>
      </c>
      <c r="U57" s="99">
        <v>11.667416519408491</v>
      </c>
      <c r="V57" s="99">
        <v>12.060889688166878</v>
      </c>
      <c r="W57" s="99">
        <v>11.603164822383526</v>
      </c>
      <c r="X57" s="99">
        <v>13.115040329311389</v>
      </c>
      <c r="Y57" s="99">
        <v>12.287240613368667</v>
      </c>
      <c r="DA57" s="63" t="s">
        <v>2800</v>
      </c>
    </row>
    <row r="58" spans="1:105" ht="12" customHeight="1" x14ac:dyDescent="0.25">
      <c r="A58" s="121" t="s">
        <v>54</v>
      </c>
      <c r="B58" s="123">
        <v>9.7424107146127987</v>
      </c>
      <c r="C58" s="123">
        <v>10.035346785077355</v>
      </c>
      <c r="D58" s="123">
        <v>10.24538098888474</v>
      </c>
      <c r="E58" s="123">
        <v>10.411925038241737</v>
      </c>
      <c r="F58" s="123">
        <v>10.646388813580344</v>
      </c>
      <c r="G58" s="123">
        <v>10.793750274701912</v>
      </c>
      <c r="H58" s="123">
        <v>10.550376296776683</v>
      </c>
      <c r="I58" s="123">
        <v>9.9542805185822569</v>
      </c>
      <c r="J58" s="123">
        <v>9.5404591543630133</v>
      </c>
      <c r="K58" s="123">
        <v>9.4561527085183101</v>
      </c>
      <c r="L58" s="123">
        <v>9.6150099837062513</v>
      </c>
      <c r="M58" s="123">
        <v>8.7319770372213394</v>
      </c>
      <c r="N58" s="123">
        <v>8.7392689354462814</v>
      </c>
      <c r="O58" s="123">
        <v>8.583247727868299</v>
      </c>
      <c r="P58" s="123">
        <v>8.0846584237207466</v>
      </c>
      <c r="Q58" s="123">
        <v>7.6250358679926551</v>
      </c>
      <c r="R58" s="123">
        <v>7.3212608003021318</v>
      </c>
      <c r="S58" s="123">
        <v>7.8093493193748076</v>
      </c>
      <c r="T58" s="123">
        <v>7.362833964163995</v>
      </c>
      <c r="U58" s="123">
        <v>7.2398803348789356</v>
      </c>
      <c r="V58" s="123">
        <v>6.9349729678597143</v>
      </c>
      <c r="W58" s="123">
        <v>7.2168770494816776</v>
      </c>
      <c r="X58" s="123">
        <v>8.1846510922270017</v>
      </c>
      <c r="Y58" s="123">
        <v>7.2084876808364982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9.7424107146127987</v>
      </c>
      <c r="C60" s="110">
        <v>10.035346785077355</v>
      </c>
      <c r="D60" s="110">
        <v>10.24538098888474</v>
      </c>
      <c r="E60" s="110">
        <v>10.411925038241737</v>
      </c>
      <c r="F60" s="110">
        <v>10.646388813580344</v>
      </c>
      <c r="G60" s="110">
        <v>10.793750274701912</v>
      </c>
      <c r="H60" s="110">
        <v>10.550376296776683</v>
      </c>
      <c r="I60" s="110">
        <v>9.9542805185822569</v>
      </c>
      <c r="J60" s="110">
        <v>9.5404591543630133</v>
      </c>
      <c r="K60" s="110">
        <v>9.4561527085183101</v>
      </c>
      <c r="L60" s="110">
        <v>9.6150099837062513</v>
      </c>
      <c r="M60" s="110">
        <v>8.7319770372213394</v>
      </c>
      <c r="N60" s="110">
        <v>8.7392689354462814</v>
      </c>
      <c r="O60" s="110">
        <v>8.583247727868299</v>
      </c>
      <c r="P60" s="110">
        <v>8.0846584237207466</v>
      </c>
      <c r="Q60" s="110">
        <v>7.6250358679926551</v>
      </c>
      <c r="R60" s="110">
        <v>7.3212608003021318</v>
      </c>
      <c r="S60" s="110">
        <v>7.8093493193748076</v>
      </c>
      <c r="T60" s="110">
        <v>7.362833964163995</v>
      </c>
      <c r="U60" s="110">
        <v>7.2398803348789356</v>
      </c>
      <c r="V60" s="110">
        <v>6.9349729678597143</v>
      </c>
      <c r="W60" s="110">
        <v>7.2168770494816776</v>
      </c>
      <c r="X60" s="110">
        <v>8.1846510922270017</v>
      </c>
      <c r="Y60" s="110">
        <v>7.2084876808364982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223.31470798488792</v>
      </c>
      <c r="C62" s="118">
        <f t="shared" si="21"/>
        <v>229.59678188289305</v>
      </c>
      <c r="D62" s="118">
        <f t="shared" si="21"/>
        <v>224.05659779190484</v>
      </c>
      <c r="E62" s="118">
        <f t="shared" si="21"/>
        <v>220.03557905023919</v>
      </c>
      <c r="F62" s="118">
        <f t="shared" si="21"/>
        <v>211.87570294592561</v>
      </c>
      <c r="G62" s="118">
        <f t="shared" si="21"/>
        <v>204.48853989809214</v>
      </c>
      <c r="H62" s="118">
        <f t="shared" si="21"/>
        <v>198.76201393227788</v>
      </c>
      <c r="I62" s="118">
        <f t="shared" si="21"/>
        <v>184.26179800351738</v>
      </c>
      <c r="J62" s="118">
        <f t="shared" si="21"/>
        <v>190.28265921221828</v>
      </c>
      <c r="K62" s="118">
        <f t="shared" si="21"/>
        <v>186.01362694109426</v>
      </c>
      <c r="L62" s="118">
        <f t="shared" si="21"/>
        <v>199.71340321980551</v>
      </c>
      <c r="M62" s="118">
        <f t="shared" si="21"/>
        <v>169.81594228601068</v>
      </c>
      <c r="N62" s="118">
        <f t="shared" si="21"/>
        <v>183.39577360223515</v>
      </c>
      <c r="O62" s="118">
        <f t="shared" si="21"/>
        <v>192.10787422962701</v>
      </c>
      <c r="P62" s="118">
        <f t="shared" si="21"/>
        <v>154.88985544914649</v>
      </c>
      <c r="Q62" s="118">
        <f t="shared" si="21"/>
        <v>156.82243397182214</v>
      </c>
      <c r="R62" s="118">
        <f t="shared" ref="R62:V62" si="22">R63+R66+R68+R77</f>
        <v>166.54255581581953</v>
      </c>
      <c r="S62" s="118">
        <f t="shared" si="22"/>
        <v>158.84835104801536</v>
      </c>
      <c r="T62" s="118">
        <f t="shared" si="22"/>
        <v>158.63787753826276</v>
      </c>
      <c r="U62" s="118">
        <f t="shared" si="22"/>
        <v>157.27576529004733</v>
      </c>
      <c r="V62" s="118">
        <f t="shared" si="22"/>
        <v>150.2089440677951</v>
      </c>
      <c r="W62" s="118">
        <f t="shared" ref="W62:Y62" si="23">W63+W66+W68+W77</f>
        <v>171.7148164623886</v>
      </c>
      <c r="X62" s="118">
        <f t="shared" si="23"/>
        <v>150.49967684167507</v>
      </c>
      <c r="Y62" s="118">
        <f t="shared" si="23"/>
        <v>144.56740044856585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183.26395350305182</v>
      </c>
      <c r="C63" s="123">
        <f t="shared" si="24"/>
        <v>189.09712430353045</v>
      </c>
      <c r="D63" s="123">
        <f t="shared" si="24"/>
        <v>182.39614628530416</v>
      </c>
      <c r="E63" s="123">
        <f t="shared" si="24"/>
        <v>177.48523238021829</v>
      </c>
      <c r="F63" s="123">
        <f t="shared" si="24"/>
        <v>169.12489042244863</v>
      </c>
      <c r="G63" s="123">
        <f t="shared" si="24"/>
        <v>161.74908533780095</v>
      </c>
      <c r="H63" s="123">
        <f t="shared" si="24"/>
        <v>157.79603569389511</v>
      </c>
      <c r="I63" s="123">
        <f t="shared" si="24"/>
        <v>142.11237045482656</v>
      </c>
      <c r="J63" s="123">
        <f t="shared" si="24"/>
        <v>150.5386384304642</v>
      </c>
      <c r="K63" s="123">
        <f t="shared" si="24"/>
        <v>146.04756178781963</v>
      </c>
      <c r="L63" s="123">
        <f t="shared" si="24"/>
        <v>158.94664823184351</v>
      </c>
      <c r="M63" s="123">
        <f t="shared" si="24"/>
        <v>132.02399109104906</v>
      </c>
      <c r="N63" s="123">
        <f t="shared" si="24"/>
        <v>145.72759178274202</v>
      </c>
      <c r="O63" s="123">
        <f t="shared" si="24"/>
        <v>156.10849470986926</v>
      </c>
      <c r="P63" s="123">
        <f t="shared" si="24"/>
        <v>120.99698607456135</v>
      </c>
      <c r="Q63" s="123">
        <f t="shared" si="24"/>
        <v>124.1527466979456</v>
      </c>
      <c r="R63" s="123">
        <f t="shared" ref="R63:V63" si="25">SUM(R64:R65)</f>
        <v>133.69850425415498</v>
      </c>
      <c r="S63" s="123">
        <f t="shared" si="25"/>
        <v>125.38652756083634</v>
      </c>
      <c r="T63" s="123">
        <f t="shared" si="25"/>
        <v>123.82706882157228</v>
      </c>
      <c r="U63" s="123">
        <f t="shared" si="25"/>
        <v>124.36141302527481</v>
      </c>
      <c r="V63" s="123">
        <f t="shared" si="25"/>
        <v>118.62001294684059</v>
      </c>
      <c r="W63" s="123">
        <f t="shared" ref="W63:Y63" si="26">SUM(W64:W65)</f>
        <v>136.96864121896334</v>
      </c>
      <c r="X63" s="123">
        <f t="shared" si="26"/>
        <v>116.86501056328726</v>
      </c>
      <c r="Y63" s="123">
        <f t="shared" si="26"/>
        <v>113.77787929620129</v>
      </c>
      <c r="DA63" s="130" t="s">
        <v>2805</v>
      </c>
    </row>
    <row r="64" spans="1:105" ht="12" customHeight="1" x14ac:dyDescent="0.25">
      <c r="A64" s="97" t="s">
        <v>212</v>
      </c>
      <c r="B64" s="99">
        <v>180.76085703469298</v>
      </c>
      <c r="C64" s="99">
        <v>186.5233827300143</v>
      </c>
      <c r="D64" s="99">
        <v>179.93184702005647</v>
      </c>
      <c r="E64" s="99">
        <v>175.12337931231704</v>
      </c>
      <c r="F64" s="99">
        <v>166.87408042401182</v>
      </c>
      <c r="G64" s="99">
        <v>159.60306998241464</v>
      </c>
      <c r="H64" s="99">
        <v>155.73005204952426</v>
      </c>
      <c r="I64" s="99">
        <v>140.26424070740489</v>
      </c>
      <c r="J64" s="99">
        <v>148.57619854086553</v>
      </c>
      <c r="K64" s="99">
        <v>144.14464162491493</v>
      </c>
      <c r="L64" s="99">
        <v>156.87838616637777</v>
      </c>
      <c r="M64" s="99">
        <v>130.31435257326214</v>
      </c>
      <c r="N64" s="99">
        <v>143.82087569017668</v>
      </c>
      <c r="O64" s="99">
        <v>154.04170732359535</v>
      </c>
      <c r="P64" s="99">
        <v>119.38465940307697</v>
      </c>
      <c r="Q64" s="99">
        <v>122.4676836589359</v>
      </c>
      <c r="R64" s="99">
        <v>131.86659728913912</v>
      </c>
      <c r="S64" s="99">
        <v>123.64412280722321</v>
      </c>
      <c r="T64" s="99">
        <v>122.07405704608639</v>
      </c>
      <c r="U64" s="99">
        <v>122.59200944858726</v>
      </c>
      <c r="V64" s="99">
        <v>116.90240692641132</v>
      </c>
      <c r="W64" s="99">
        <v>134.96875106045965</v>
      </c>
      <c r="X64" s="99">
        <v>115.11287321832549</v>
      </c>
      <c r="Y64" s="99">
        <v>112.05325215936685</v>
      </c>
      <c r="DA64" s="63" t="s">
        <v>2806</v>
      </c>
    </row>
    <row r="65" spans="1:105" ht="12" customHeight="1" x14ac:dyDescent="0.25">
      <c r="A65" s="97" t="s">
        <v>53</v>
      </c>
      <c r="B65" s="99">
        <v>2.5030964683588612</v>
      </c>
      <c r="C65" s="99">
        <v>2.5737415735161484</v>
      </c>
      <c r="D65" s="99">
        <v>2.464299265247698</v>
      </c>
      <c r="E65" s="99">
        <v>2.3618530679012388</v>
      </c>
      <c r="F65" s="99">
        <v>2.2508099984368073</v>
      </c>
      <c r="G65" s="99">
        <v>2.1460153553863197</v>
      </c>
      <c r="H65" s="99">
        <v>2.0659836443708519</v>
      </c>
      <c r="I65" s="99">
        <v>1.8481297474216685</v>
      </c>
      <c r="J65" s="99">
        <v>1.9624398895986648</v>
      </c>
      <c r="K65" s="99">
        <v>1.902920162904693</v>
      </c>
      <c r="L65" s="99">
        <v>2.0682620654657335</v>
      </c>
      <c r="M65" s="99">
        <v>1.7096385177869124</v>
      </c>
      <c r="N65" s="99">
        <v>1.906716092565351</v>
      </c>
      <c r="O65" s="99">
        <v>2.0667873862739277</v>
      </c>
      <c r="P65" s="99">
        <v>1.6123266714843809</v>
      </c>
      <c r="Q65" s="99">
        <v>1.6850630390097019</v>
      </c>
      <c r="R65" s="99">
        <v>1.8319069650158564</v>
      </c>
      <c r="S65" s="99">
        <v>1.7424047536131342</v>
      </c>
      <c r="T65" s="99">
        <v>1.7530117754858938</v>
      </c>
      <c r="U65" s="99">
        <v>1.7694035766875573</v>
      </c>
      <c r="V65" s="99">
        <v>1.7176060204292789</v>
      </c>
      <c r="W65" s="99">
        <v>1.9998901585036819</v>
      </c>
      <c r="X65" s="99">
        <v>1.752137344961761</v>
      </c>
      <c r="Y65" s="99">
        <v>1.7246271368344377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0.16981484558860829</v>
      </c>
      <c r="C66" s="123">
        <f t="shared" si="27"/>
        <v>0.16529698844032592</v>
      </c>
      <c r="D66" s="123">
        <f t="shared" si="27"/>
        <v>0.1614545846673105</v>
      </c>
      <c r="E66" s="123">
        <f t="shared" si="27"/>
        <v>0.30670246384115163</v>
      </c>
      <c r="F66" s="123">
        <f t="shared" si="27"/>
        <v>0.17104274223009552</v>
      </c>
      <c r="G66" s="123">
        <f t="shared" si="27"/>
        <v>0.18785518142158844</v>
      </c>
      <c r="H66" s="123">
        <f t="shared" si="27"/>
        <v>0.29689032039650382</v>
      </c>
      <c r="I66" s="123">
        <f t="shared" si="27"/>
        <v>0.23147929506993706</v>
      </c>
      <c r="J66" s="123">
        <f t="shared" si="27"/>
        <v>0.25196601389508433</v>
      </c>
      <c r="K66" s="123">
        <f t="shared" si="27"/>
        <v>0.25675506680268051</v>
      </c>
      <c r="L66" s="123">
        <f t="shared" si="27"/>
        <v>0.29678239234982962</v>
      </c>
      <c r="M66" s="123">
        <f t="shared" si="27"/>
        <v>0.31856945470924031</v>
      </c>
      <c r="N66" s="123">
        <f t="shared" si="27"/>
        <v>0.30894478834489536</v>
      </c>
      <c r="O66" s="123">
        <f t="shared" si="27"/>
        <v>0.30120829983499969</v>
      </c>
      <c r="P66" s="123">
        <f t="shared" si="27"/>
        <v>0.28196171480048832</v>
      </c>
      <c r="Q66" s="123">
        <f t="shared" si="27"/>
        <v>0.25560258919622686</v>
      </c>
      <c r="R66" s="123">
        <f t="shared" si="27"/>
        <v>0.26432591603768085</v>
      </c>
      <c r="S66" s="123">
        <f t="shared" si="27"/>
        <v>0.28567066363822907</v>
      </c>
      <c r="T66" s="123">
        <f t="shared" si="27"/>
        <v>0.27277962243115444</v>
      </c>
      <c r="U66" s="123">
        <f t="shared" si="27"/>
        <v>0.2833810764668156</v>
      </c>
      <c r="V66" s="123">
        <f t="shared" si="27"/>
        <v>0.2884558656118586</v>
      </c>
      <c r="W66" s="123">
        <f t="shared" si="27"/>
        <v>0.32117568307220434</v>
      </c>
      <c r="X66" s="123">
        <f t="shared" si="27"/>
        <v>0.31099692359440462</v>
      </c>
      <c r="Y66" s="123">
        <f t="shared" si="27"/>
        <v>0.28640274476602812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0.16981484558860829</v>
      </c>
      <c r="C67" s="99">
        <f>RES_hhdet_fech!C67/RES_summary!C$19</f>
        <v>0.16529698844032592</v>
      </c>
      <c r="D67" s="99">
        <f>RES_hhdet_fech!D67/RES_summary!D$19</f>
        <v>0.1614545846673105</v>
      </c>
      <c r="E67" s="99">
        <f>RES_hhdet_fech!E67/RES_summary!E$19</f>
        <v>0.30670246384115163</v>
      </c>
      <c r="F67" s="99">
        <f>RES_hhdet_fech!F67/RES_summary!F$19</f>
        <v>0.17104274223009552</v>
      </c>
      <c r="G67" s="99">
        <f>RES_hhdet_fech!G67/RES_summary!G$19</f>
        <v>0.18785518142158844</v>
      </c>
      <c r="H67" s="99">
        <f>RES_hhdet_fech!H67/RES_summary!H$19</f>
        <v>0.29689032039650382</v>
      </c>
      <c r="I67" s="99">
        <f>RES_hhdet_fech!I67/RES_summary!I$19</f>
        <v>0.23147929506993706</v>
      </c>
      <c r="J67" s="99">
        <f>RES_hhdet_fech!J67/RES_summary!J$19</f>
        <v>0.25196601389508433</v>
      </c>
      <c r="K67" s="99">
        <f>RES_hhdet_fech!K67/RES_summary!K$19</f>
        <v>0.25675506680268051</v>
      </c>
      <c r="L67" s="99">
        <f>RES_hhdet_fech!L67/RES_summary!L$19</f>
        <v>0.29678239234982962</v>
      </c>
      <c r="M67" s="99">
        <f>RES_hhdet_fech!M67/RES_summary!M$19</f>
        <v>0.31856945470924031</v>
      </c>
      <c r="N67" s="99">
        <f>RES_hhdet_fech!N67/RES_summary!N$19</f>
        <v>0.30894478834489536</v>
      </c>
      <c r="O67" s="99">
        <f>RES_hhdet_fech!O67/RES_summary!O$19</f>
        <v>0.30120829983499969</v>
      </c>
      <c r="P67" s="99">
        <f>RES_hhdet_fech!P67/RES_summary!P$19</f>
        <v>0.28196171480048832</v>
      </c>
      <c r="Q67" s="99">
        <f>RES_hhdet_fech!Q67/RES_summary!Q$19</f>
        <v>0.25560258919622686</v>
      </c>
      <c r="R67" s="99">
        <f>RES_hhdet_fech!R67/RES_summary!R$19</f>
        <v>0.26432591603768085</v>
      </c>
      <c r="S67" s="99">
        <f>RES_hhdet_fech!S67/RES_summary!S$19</f>
        <v>0.28567066363822907</v>
      </c>
      <c r="T67" s="99">
        <f>RES_hhdet_fech!T67/RES_summary!T$19</f>
        <v>0.27277962243115444</v>
      </c>
      <c r="U67" s="99">
        <f>RES_hhdet_fech!U67/RES_summary!U$19</f>
        <v>0.2833810764668156</v>
      </c>
      <c r="V67" s="99">
        <f>RES_hhdet_fech!V67/RES_summary!V$19</f>
        <v>0.2884558656118586</v>
      </c>
      <c r="W67" s="99">
        <f>RES_hhdet_fech!W67/RES_summary!W$19</f>
        <v>0.32117568307220434</v>
      </c>
      <c r="X67" s="99">
        <f>RES_hhdet_fech!X67/RES_summary!X$19</f>
        <v>0.31099692359440462</v>
      </c>
      <c r="Y67" s="99">
        <f>RES_hhdet_fech!Y67/RES_summary!Y$19</f>
        <v>0.28640274476602812</v>
      </c>
      <c r="DA67" s="63" t="s">
        <v>2809</v>
      </c>
    </row>
    <row r="68" spans="1:105" ht="12" customHeight="1" x14ac:dyDescent="0.25">
      <c r="A68" s="121" t="s">
        <v>55</v>
      </c>
      <c r="B68" s="123">
        <v>30.0076553308696</v>
      </c>
      <c r="C68" s="123">
        <v>30.182050247101955</v>
      </c>
      <c r="D68" s="123">
        <v>31.124194846610454</v>
      </c>
      <c r="E68" s="123">
        <v>31.687688506418667</v>
      </c>
      <c r="F68" s="123">
        <v>31.790440580414764</v>
      </c>
      <c r="G68" s="123">
        <v>31.615623159932262</v>
      </c>
      <c r="H68" s="123">
        <v>29.99173040646372</v>
      </c>
      <c r="I68" s="123">
        <v>31.78706779995753</v>
      </c>
      <c r="J68" s="123">
        <v>29.835781690736276</v>
      </c>
      <c r="K68" s="123">
        <v>30.111543773430011</v>
      </c>
      <c r="L68" s="123">
        <v>30.707105738057759</v>
      </c>
      <c r="M68" s="123">
        <v>28.639260565692972</v>
      </c>
      <c r="N68" s="123">
        <v>28.482819219328654</v>
      </c>
      <c r="O68" s="123">
        <v>26.891295804884528</v>
      </c>
      <c r="P68" s="123">
        <v>25.384592157781906</v>
      </c>
      <c r="Q68" s="123">
        <v>24.655010957114019</v>
      </c>
      <c r="R68" s="123">
        <v>25.171533429413756</v>
      </c>
      <c r="S68" s="123">
        <v>25.306180258763792</v>
      </c>
      <c r="T68" s="123">
        <v>27.067877661152309</v>
      </c>
      <c r="U68" s="123">
        <v>25.210612662608192</v>
      </c>
      <c r="V68" s="123">
        <v>24.185441096622618</v>
      </c>
      <c r="W68" s="123">
        <v>26.9358819905496</v>
      </c>
      <c r="X68" s="123">
        <v>24.984759572363174</v>
      </c>
      <c r="Y68" s="123">
        <v>23.10831201300017</v>
      </c>
      <c r="DA68" s="130" t="s">
        <v>2810</v>
      </c>
    </row>
    <row r="69" spans="1:105" ht="12" customHeight="1" x14ac:dyDescent="0.25">
      <c r="A69" s="97" t="s">
        <v>134</v>
      </c>
      <c r="B69" s="99">
        <v>30.245582183740062</v>
      </c>
      <c r="C69" s="99">
        <v>30.496585478539924</v>
      </c>
      <c r="D69" s="99">
        <v>31.359124802477655</v>
      </c>
      <c r="E69" s="99">
        <v>31.901868832583904</v>
      </c>
      <c r="F69" s="99">
        <v>31.977220183383881</v>
      </c>
      <c r="G69" s="99">
        <v>31.798093493028126</v>
      </c>
      <c r="H69" s="99">
        <v>30.141972007036049</v>
      </c>
      <c r="I69" s="99">
        <v>31.842201241447139</v>
      </c>
      <c r="J69" s="99">
        <v>30.009255486514171</v>
      </c>
      <c r="K69" s="99">
        <v>30.389356876890762</v>
      </c>
      <c r="L69" s="99">
        <v>31.082724008650786</v>
      </c>
      <c r="M69" s="99">
        <v>28.799477497135065</v>
      </c>
      <c r="N69" s="99">
        <v>28.73179779902728</v>
      </c>
      <c r="O69" s="99">
        <v>27.030297934178154</v>
      </c>
      <c r="P69" s="99">
        <v>25.508827815063171</v>
      </c>
      <c r="Q69" s="99">
        <v>24.733425565370162</v>
      </c>
      <c r="R69" s="99">
        <v>25.271690681319829</v>
      </c>
      <c r="S69" s="99">
        <v>25.384145620160851</v>
      </c>
      <c r="T69" s="99">
        <v>27.209647878874115</v>
      </c>
      <c r="U69" s="99">
        <v>25.341116551787689</v>
      </c>
      <c r="V69" s="99">
        <v>24.344655117166994</v>
      </c>
      <c r="W69" s="99">
        <v>27.079889634436178</v>
      </c>
      <c r="X69" s="99">
        <v>25.031778482162064</v>
      </c>
      <c r="Y69" s="99">
        <v>23.238266770585476</v>
      </c>
      <c r="DA69" s="63" t="s">
        <v>2811</v>
      </c>
    </row>
    <row r="70" spans="1:105" ht="12" customHeight="1" x14ac:dyDescent="0.25">
      <c r="A70" s="97" t="s">
        <v>133</v>
      </c>
      <c r="B70" s="99">
        <v>23.871990549341124</v>
      </c>
      <c r="C70" s="99">
        <v>23.693093384978269</v>
      </c>
      <c r="D70" s="99">
        <v>24.509625883231731</v>
      </c>
      <c r="E70" s="99">
        <v>24.873127778949694</v>
      </c>
      <c r="F70" s="99">
        <v>25.373868439350552</v>
      </c>
      <c r="G70" s="99">
        <v>25.215909694734648</v>
      </c>
      <c r="H70" s="99">
        <v>23.962489019891546</v>
      </c>
      <c r="I70" s="99">
        <v>25.963267088368791</v>
      </c>
      <c r="J70" s="99">
        <v>24.206212829379279</v>
      </c>
      <c r="K70" s="99">
        <v>24.712564911910345</v>
      </c>
      <c r="L70" s="99">
        <v>25.538003368043189</v>
      </c>
      <c r="M70" s="99">
        <v>24.102103284786601</v>
      </c>
      <c r="N70" s="99">
        <v>24.342278335277026</v>
      </c>
      <c r="O70" s="99">
        <v>23.3009624687704</v>
      </c>
      <c r="P70" s="99">
        <v>21.486496366291068</v>
      </c>
      <c r="Q70" s="99">
        <v>20.971042230528703</v>
      </c>
      <c r="R70" s="99">
        <v>21.638528841759872</v>
      </c>
      <c r="S70" s="99">
        <v>22.243636193901832</v>
      </c>
      <c r="T70" s="99">
        <v>23.792005198212266</v>
      </c>
      <c r="U70" s="99">
        <v>22.410249375610789</v>
      </c>
      <c r="V70" s="99">
        <v>21.639861618670729</v>
      </c>
      <c r="W70" s="99">
        <v>24.490053218774143</v>
      </c>
      <c r="X70" s="99">
        <v>22.8006608118306</v>
      </c>
      <c r="Y70" s="99">
        <v>21.189931581138971</v>
      </c>
      <c r="DA70" s="63" t="s">
        <v>2812</v>
      </c>
    </row>
    <row r="71" spans="1:105" ht="12" customHeight="1" x14ac:dyDescent="0.25">
      <c r="A71" s="100" t="s">
        <v>212</v>
      </c>
      <c r="B71" s="102">
        <v>13.203918351145846</v>
      </c>
      <c r="C71" s="102">
        <v>12.435751122882989</v>
      </c>
      <c r="D71" s="102">
        <v>13.054488834629533</v>
      </c>
      <c r="E71" s="102">
        <v>13.094710683104443</v>
      </c>
      <c r="F71" s="102">
        <v>14.060869262294425</v>
      </c>
      <c r="G71" s="102">
        <v>13.713514755238844</v>
      </c>
      <c r="H71" s="102">
        <v>12.860301223455531</v>
      </c>
      <c r="I71" s="102">
        <v>15.159962249372269</v>
      </c>
      <c r="J71" s="102">
        <v>12.906668167886655</v>
      </c>
      <c r="K71" s="102">
        <v>13.256589882898979</v>
      </c>
      <c r="L71" s="102">
        <v>13.586828978395785</v>
      </c>
      <c r="M71" s="102">
        <v>13.206973186970915</v>
      </c>
      <c r="N71" s="102">
        <v>13.327826576140035</v>
      </c>
      <c r="O71" s="102">
        <v>13.139831527598806</v>
      </c>
      <c r="P71" s="102">
        <v>10.816662142041626</v>
      </c>
      <c r="Q71" s="102">
        <v>10.366955418462231</v>
      </c>
      <c r="R71" s="102">
        <v>10.748732839091421</v>
      </c>
      <c r="S71" s="102">
        <v>11.603397198050986</v>
      </c>
      <c r="T71" s="102">
        <v>11.338844078959838</v>
      </c>
      <c r="U71" s="102">
        <v>10.720667026148616</v>
      </c>
      <c r="V71" s="102">
        <v>9.575588128304874</v>
      </c>
      <c r="W71" s="102">
        <v>12.058355666117322</v>
      </c>
      <c r="X71" s="102">
        <v>10.606890816692982</v>
      </c>
      <c r="Y71" s="102">
        <v>8.78551314328943</v>
      </c>
      <c r="DA71" s="131" t="s">
        <v>2813</v>
      </c>
    </row>
    <row r="72" spans="1:105" ht="12" customHeight="1" x14ac:dyDescent="0.25">
      <c r="A72" s="103" t="s">
        <v>52</v>
      </c>
      <c r="B72" s="105">
        <v>10.668072198195279</v>
      </c>
      <c r="C72" s="105">
        <v>11.257342262095277</v>
      </c>
      <c r="D72" s="105">
        <v>11.455137048602198</v>
      </c>
      <c r="E72" s="105">
        <v>11.778417095845251</v>
      </c>
      <c r="F72" s="105">
        <v>11.312999177056131</v>
      </c>
      <c r="G72" s="105">
        <v>11.502394939495801</v>
      </c>
      <c r="H72" s="105">
        <v>11.102187796436016</v>
      </c>
      <c r="I72" s="105">
        <v>10.803304838996526</v>
      </c>
      <c r="J72" s="105">
        <v>11.299544661492623</v>
      </c>
      <c r="K72" s="105">
        <v>11.455975029011364</v>
      </c>
      <c r="L72" s="105">
        <v>11.951174389647402</v>
      </c>
      <c r="M72" s="105">
        <v>10.895130097815686</v>
      </c>
      <c r="N72" s="105">
        <v>11.014451759136989</v>
      </c>
      <c r="O72" s="105">
        <v>10.161130941171592</v>
      </c>
      <c r="P72" s="105">
        <v>10.669834224249444</v>
      </c>
      <c r="Q72" s="105">
        <v>10.604086812066472</v>
      </c>
      <c r="R72" s="105">
        <v>10.889796002668454</v>
      </c>
      <c r="S72" s="105">
        <v>10.640238995850845</v>
      </c>
      <c r="T72" s="105">
        <v>12.453161119252428</v>
      </c>
      <c r="U72" s="105">
        <v>11.689582349462174</v>
      </c>
      <c r="V72" s="105">
        <v>12.064273490365855</v>
      </c>
      <c r="W72" s="105">
        <v>12.431697552656823</v>
      </c>
      <c r="X72" s="105">
        <v>12.193769995137618</v>
      </c>
      <c r="Y72" s="105">
        <v>12.404418437849538</v>
      </c>
      <c r="DA72" s="132" t="s">
        <v>2814</v>
      </c>
    </row>
    <row r="73" spans="1:105" ht="12" customHeight="1" x14ac:dyDescent="0.25">
      <c r="A73" s="106" t="s">
        <v>122</v>
      </c>
      <c r="B73" s="102">
        <v>25.287305332249208</v>
      </c>
      <c r="C73" s="102">
        <v>25.043988469605775</v>
      </c>
      <c r="D73" s="102">
        <v>26.102403628429908</v>
      </c>
      <c r="E73" s="102">
        <v>26.516700111187099</v>
      </c>
      <c r="F73" s="102">
        <v>26.896192955524231</v>
      </c>
      <c r="G73" s="102">
        <v>26.64853733162283</v>
      </c>
      <c r="H73" s="102">
        <v>25.922027323867045</v>
      </c>
      <c r="I73" s="102">
        <v>27.939422742797266</v>
      </c>
      <c r="J73" s="102">
        <v>25.929123174679152</v>
      </c>
      <c r="K73" s="102">
        <v>26.198457732539978</v>
      </c>
      <c r="L73" s="102">
        <v>26.539174294418437</v>
      </c>
      <c r="M73" s="102">
        <v>28.281739734216483</v>
      </c>
      <c r="N73" s="102">
        <v>26.670743270111242</v>
      </c>
      <c r="O73" s="102">
        <v>25.787808036883625</v>
      </c>
      <c r="P73" s="102">
        <v>23.057716214992713</v>
      </c>
      <c r="Q73" s="102">
        <v>23.533275179072973</v>
      </c>
      <c r="R73" s="102">
        <v>23.620848196599216</v>
      </c>
      <c r="S73" s="102">
        <v>25.061903185288561</v>
      </c>
      <c r="T73" s="102">
        <v>25.148244840024351</v>
      </c>
      <c r="U73" s="102">
        <v>23.853818455758933</v>
      </c>
      <c r="V73" s="102">
        <v>22.818944727889729</v>
      </c>
      <c r="W73" s="102">
        <v>23.843237685372348</v>
      </c>
      <c r="X73" s="102">
        <v>25.759892366803097</v>
      </c>
      <c r="Y73" s="102">
        <v>21.878115370833154</v>
      </c>
      <c r="DA73" s="131" t="s">
        <v>2815</v>
      </c>
    </row>
    <row r="74" spans="1:105" ht="12" customHeight="1" x14ac:dyDescent="0.25">
      <c r="A74" s="107" t="s">
        <v>121</v>
      </c>
      <c r="B74" s="105">
        <v>21.822944536608752</v>
      </c>
      <c r="C74" s="105">
        <v>21.488668327040248</v>
      </c>
      <c r="D74" s="105">
        <v>22.499485430935536</v>
      </c>
      <c r="E74" s="105">
        <v>22.881803289689152</v>
      </c>
      <c r="F74" s="105">
        <v>23.390281371577096</v>
      </c>
      <c r="G74" s="105">
        <v>23.193321960127552</v>
      </c>
      <c r="H74" s="105">
        <v>22.666940609980504</v>
      </c>
      <c r="I74" s="105">
        <v>24.910166131994004</v>
      </c>
      <c r="J74" s="105">
        <v>22.86605832168047</v>
      </c>
      <c r="K74" s="105">
        <v>23.144390255027297</v>
      </c>
      <c r="L74" s="105">
        <v>23.456995512345031</v>
      </c>
      <c r="M74" s="105">
        <v>25.12251299569478</v>
      </c>
      <c r="N74" s="105">
        <v>23.712333225909518</v>
      </c>
      <c r="O74" s="105">
        <v>23.083015287105869</v>
      </c>
      <c r="P74" s="105">
        <v>20.36505263115691</v>
      </c>
      <c r="Q74" s="105">
        <v>20.807298299827046</v>
      </c>
      <c r="R74" s="105">
        <v>20.719296305282398</v>
      </c>
      <c r="S74" s="105">
        <v>22.238584405046176</v>
      </c>
      <c r="T74" s="105">
        <v>22.819907753866747</v>
      </c>
      <c r="U74" s="105">
        <v>21.760249820723214</v>
      </c>
      <c r="V74" s="105">
        <v>20.941063419968653</v>
      </c>
      <c r="W74" s="105">
        <v>22.146757109429483</v>
      </c>
      <c r="X74" s="105">
        <v>23.882307952817165</v>
      </c>
      <c r="Y74" s="105">
        <v>20.331268241517883</v>
      </c>
      <c r="DA74" s="132" t="s">
        <v>2816</v>
      </c>
    </row>
    <row r="75" spans="1:105" ht="12" customHeight="1" x14ac:dyDescent="0.25">
      <c r="A75" s="108" t="s">
        <v>53</v>
      </c>
      <c r="B75" s="99">
        <v>11.045323058318637</v>
      </c>
      <c r="C75" s="99">
        <v>10.313999108992547</v>
      </c>
      <c r="D75" s="99">
        <v>11.070967092844175</v>
      </c>
      <c r="E75" s="99">
        <v>11.238564421971306</v>
      </c>
      <c r="F75" s="99">
        <v>12.172071510289037</v>
      </c>
      <c r="G75" s="99">
        <v>11.853634137316963</v>
      </c>
      <c r="H75" s="99">
        <v>11.446758204401819</v>
      </c>
      <c r="I75" s="99">
        <v>13.82913947617171</v>
      </c>
      <c r="J75" s="99">
        <v>11.52600757359099</v>
      </c>
      <c r="K75" s="99">
        <v>11.808865028323083</v>
      </c>
      <c r="L75" s="99">
        <v>11.874728093192084</v>
      </c>
      <c r="M75" s="99">
        <v>13.228338396827994</v>
      </c>
      <c r="N75" s="99">
        <v>12.506635604397639</v>
      </c>
      <c r="O75" s="99">
        <v>12.649867764520183</v>
      </c>
      <c r="P75" s="99">
        <v>9.9395422767086359</v>
      </c>
      <c r="Q75" s="99">
        <v>10.125460051484728</v>
      </c>
      <c r="R75" s="99">
        <v>10.129177310704771</v>
      </c>
      <c r="S75" s="99">
        <v>11.42905434557691</v>
      </c>
      <c r="T75" s="99">
        <v>10.678925919757022</v>
      </c>
      <c r="U75" s="99">
        <v>10.222617320313201</v>
      </c>
      <c r="V75" s="99">
        <v>8.9983026623327458</v>
      </c>
      <c r="W75" s="99">
        <v>10.62581925773771</v>
      </c>
      <c r="X75" s="99">
        <v>10.82442099127918</v>
      </c>
      <c r="Y75" s="99">
        <v>8.1720489315463247</v>
      </c>
      <c r="DA75" s="63" t="s">
        <v>2817</v>
      </c>
    </row>
    <row r="76" spans="1:105" ht="12" customHeight="1" x14ac:dyDescent="0.25">
      <c r="A76" s="108" t="s">
        <v>52</v>
      </c>
      <c r="B76" s="99">
        <v>10.77762147829012</v>
      </c>
      <c r="C76" s="99">
        <v>11.174669218047699</v>
      </c>
      <c r="D76" s="99">
        <v>11.428518338091362</v>
      </c>
      <c r="E76" s="99">
        <v>11.643238867717848</v>
      </c>
      <c r="F76" s="99">
        <v>11.218209861288059</v>
      </c>
      <c r="G76" s="99">
        <v>11.339687822810591</v>
      </c>
      <c r="H76" s="99">
        <v>11.220182405578679</v>
      </c>
      <c r="I76" s="99">
        <v>11.081026655822294</v>
      </c>
      <c r="J76" s="99">
        <v>11.340050748089482</v>
      </c>
      <c r="K76" s="99">
        <v>11.335525226704211</v>
      </c>
      <c r="L76" s="99">
        <v>11.582267419152947</v>
      </c>
      <c r="M76" s="99">
        <v>11.894174598866787</v>
      </c>
      <c r="N76" s="99">
        <v>11.205697621511879</v>
      </c>
      <c r="O76" s="99">
        <v>10.43314752258569</v>
      </c>
      <c r="P76" s="99">
        <v>10.425510354448274</v>
      </c>
      <c r="Q76" s="99">
        <v>10.681838248342322</v>
      </c>
      <c r="R76" s="99">
        <v>10.590118994577626</v>
      </c>
      <c r="S76" s="99">
        <v>10.809530059469264</v>
      </c>
      <c r="T76" s="99">
        <v>12.140981834109725</v>
      </c>
      <c r="U76" s="99">
        <v>11.537632500410009</v>
      </c>
      <c r="V76" s="99">
        <v>11.942760757635908</v>
      </c>
      <c r="W76" s="99">
        <v>11.520937851691773</v>
      </c>
      <c r="X76" s="99">
        <v>13.057886961537989</v>
      </c>
      <c r="Y76" s="99">
        <v>12.15921930997156</v>
      </c>
      <c r="DA76" s="63" t="s">
        <v>2818</v>
      </c>
    </row>
    <row r="77" spans="1:105" ht="12" customHeight="1" x14ac:dyDescent="0.25">
      <c r="A77" s="121" t="s">
        <v>54</v>
      </c>
      <c r="B77" s="123">
        <v>9.8732843053779025</v>
      </c>
      <c r="C77" s="123">
        <v>10.152310343820316</v>
      </c>
      <c r="D77" s="123">
        <v>10.374802075322924</v>
      </c>
      <c r="E77" s="123">
        <v>10.555955699761091</v>
      </c>
      <c r="F77" s="123">
        <v>10.789329200832135</v>
      </c>
      <c r="G77" s="123">
        <v>10.935976218937364</v>
      </c>
      <c r="H77" s="123">
        <v>10.677357511522564</v>
      </c>
      <c r="I77" s="123">
        <v>10.130880453663368</v>
      </c>
      <c r="J77" s="123">
        <v>9.6562730771227372</v>
      </c>
      <c r="K77" s="123">
        <v>9.5977663130419355</v>
      </c>
      <c r="L77" s="123">
        <v>9.7628668575544211</v>
      </c>
      <c r="M77" s="123">
        <v>8.834121174559403</v>
      </c>
      <c r="N77" s="123">
        <v>8.8764178118195911</v>
      </c>
      <c r="O77" s="123">
        <v>8.8068754150382311</v>
      </c>
      <c r="P77" s="123">
        <v>8.2263155020027696</v>
      </c>
      <c r="Q77" s="123">
        <v>7.7590737275663022</v>
      </c>
      <c r="R77" s="123">
        <v>7.4081922162131155</v>
      </c>
      <c r="S77" s="123">
        <v>7.8699725647769911</v>
      </c>
      <c r="T77" s="123">
        <v>7.4701514331070227</v>
      </c>
      <c r="U77" s="123">
        <v>7.4203585256975204</v>
      </c>
      <c r="V77" s="123">
        <v>7.1150341587200128</v>
      </c>
      <c r="W77" s="123">
        <v>7.4891175698034598</v>
      </c>
      <c r="X77" s="123">
        <v>8.3389097824302318</v>
      </c>
      <c r="Y77" s="123">
        <v>7.3948063945983638</v>
      </c>
      <c r="DA77" s="130" t="s">
        <v>2819</v>
      </c>
    </row>
    <row r="78" spans="1:105" ht="12" customHeight="1" x14ac:dyDescent="0.25">
      <c r="A78" s="97" t="s">
        <v>189</v>
      </c>
      <c r="B78" s="99">
        <v>12.089623230184499</v>
      </c>
      <c r="C78" s="99">
        <v>12.221440011236064</v>
      </c>
      <c r="D78" s="99">
        <v>12.706771584137536</v>
      </c>
      <c r="E78" s="99">
        <v>13.150426905879682</v>
      </c>
      <c r="F78" s="99">
        <v>13.340487433964597</v>
      </c>
      <c r="G78" s="99">
        <v>13.399698163125805</v>
      </c>
      <c r="H78" s="99">
        <v>12.793220996080509</v>
      </c>
      <c r="I78" s="99">
        <v>12.977333319335459</v>
      </c>
      <c r="J78" s="99">
        <v>11.599875993355003</v>
      </c>
      <c r="K78" s="99">
        <v>11.976237280699792</v>
      </c>
      <c r="L78" s="99">
        <v>12.269923129760455</v>
      </c>
      <c r="M78" s="99">
        <v>10.44770857253595</v>
      </c>
      <c r="N78" s="99">
        <v>10.880668940496816</v>
      </c>
      <c r="O78" s="99">
        <v>11.855210446625977</v>
      </c>
      <c r="P78" s="99">
        <v>10.097602461413203</v>
      </c>
      <c r="Q78" s="99">
        <v>9.8797332981082722</v>
      </c>
      <c r="R78" s="99">
        <v>9.2669530705006125</v>
      </c>
      <c r="S78" s="99">
        <v>9.5198217438062667</v>
      </c>
      <c r="T78" s="99">
        <v>9.5935584357735948</v>
      </c>
      <c r="U78" s="99">
        <v>9.9569341752511011</v>
      </c>
      <c r="V78" s="99">
        <v>9.3868632078007721</v>
      </c>
      <c r="W78" s="99">
        <v>10.916392616035063</v>
      </c>
      <c r="X78" s="99">
        <v>10.34799291590719</v>
      </c>
      <c r="Y78" s="99">
        <v>10.074370084873797</v>
      </c>
      <c r="DA78" s="63" t="s">
        <v>2820</v>
      </c>
    </row>
    <row r="79" spans="1:105" ht="12" customHeight="1" x14ac:dyDescent="0.25">
      <c r="A79" s="109" t="s">
        <v>120</v>
      </c>
      <c r="B79" s="110">
        <v>9.742410714612797</v>
      </c>
      <c r="C79" s="110">
        <v>10.031456070412428</v>
      </c>
      <c r="D79" s="110">
        <v>10.236310375415044</v>
      </c>
      <c r="E79" s="110">
        <v>10.40023787981522</v>
      </c>
      <c r="F79" s="110">
        <v>10.634981932450795</v>
      </c>
      <c r="G79" s="110">
        <v>10.785553005585861</v>
      </c>
      <c r="H79" s="110">
        <v>10.548228286479137</v>
      </c>
      <c r="I79" s="110">
        <v>9.9532098357423777</v>
      </c>
      <c r="J79" s="110">
        <v>9.537788223740705</v>
      </c>
      <c r="K79" s="110">
        <v>9.4521896754175145</v>
      </c>
      <c r="L79" s="110">
        <v>9.6104098164948137</v>
      </c>
      <c r="M79" s="110">
        <v>8.731097400549956</v>
      </c>
      <c r="N79" s="110">
        <v>8.7428801141769199</v>
      </c>
      <c r="O79" s="110">
        <v>8.5942414033573158</v>
      </c>
      <c r="P79" s="110">
        <v>8.0913291540213415</v>
      </c>
      <c r="Q79" s="110">
        <v>7.6120218028291688</v>
      </c>
      <c r="R79" s="110">
        <v>7.2856015841508022</v>
      </c>
      <c r="S79" s="110">
        <v>7.7614858682231933</v>
      </c>
      <c r="T79" s="110">
        <v>7.3249728735238904</v>
      </c>
      <c r="U79" s="110">
        <v>7.2344755190296679</v>
      </c>
      <c r="V79" s="110">
        <v>6.9467945066717345</v>
      </c>
      <c r="W79" s="110">
        <v>7.2377682575460165</v>
      </c>
      <c r="X79" s="110">
        <v>8.204564968579561</v>
      </c>
      <c r="Y79" s="110">
        <v>7.2211983608056283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242.4376526717802</v>
      </c>
      <c r="C81" s="118">
        <f t="shared" si="28"/>
        <v>243.5584291521229</v>
      </c>
      <c r="D81" s="118">
        <f t="shared" si="28"/>
        <v>225.25105571187544</v>
      </c>
      <c r="E81" s="118">
        <f t="shared" si="28"/>
        <v>229.46425433354108</v>
      </c>
      <c r="F81" s="118">
        <f t="shared" si="28"/>
        <v>208.86131135396195</v>
      </c>
      <c r="G81" s="118">
        <f t="shared" si="28"/>
        <v>186.6913127369161</v>
      </c>
      <c r="H81" s="118">
        <f t="shared" si="28"/>
        <v>190.54680615318057</v>
      </c>
      <c r="I81" s="118">
        <f t="shared" si="28"/>
        <v>175.1842275497398</v>
      </c>
      <c r="J81" s="118">
        <f t="shared" si="28"/>
        <v>189.25273771511357</v>
      </c>
      <c r="K81" s="118">
        <f t="shared" si="28"/>
        <v>164.7442114685681</v>
      </c>
      <c r="L81" s="118">
        <f t="shared" si="28"/>
        <v>182.20705058635951</v>
      </c>
      <c r="M81" s="118">
        <f t="shared" si="28"/>
        <v>160.11120716789071</v>
      </c>
      <c r="N81" s="118">
        <f t="shared" si="28"/>
        <v>178.172257765659</v>
      </c>
      <c r="O81" s="118">
        <f t="shared" si="28"/>
        <v>179.13805500421267</v>
      </c>
      <c r="P81" s="118">
        <f t="shared" si="28"/>
        <v>147.49851950961099</v>
      </c>
      <c r="Q81" s="118">
        <f t="shared" si="28"/>
        <v>151.4836403885343</v>
      </c>
      <c r="R81" s="118">
        <f t="shared" ref="R81:V81" si="29">R82+R85+R87+R100</f>
        <v>145.03321124153217</v>
      </c>
      <c r="S81" s="118">
        <f t="shared" si="29"/>
        <v>148.9003952546648</v>
      </c>
      <c r="T81" s="118">
        <f t="shared" si="29"/>
        <v>154.18820033118405</v>
      </c>
      <c r="U81" s="118">
        <f t="shared" si="29"/>
        <v>152.26666285526099</v>
      </c>
      <c r="V81" s="118">
        <f t="shared" si="29"/>
        <v>138.08026167187293</v>
      </c>
      <c r="W81" s="118">
        <f t="shared" ref="W81:Y81" si="30">W82+W85+W87+W100</f>
        <v>152.86159558525912</v>
      </c>
      <c r="X81" s="118">
        <f t="shared" si="30"/>
        <v>161.96459412954067</v>
      </c>
      <c r="Y81" s="118">
        <f t="shared" si="30"/>
        <v>129.78257025368188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204.36013279578177</v>
      </c>
      <c r="C82" s="123">
        <f t="shared" si="31"/>
        <v>205.66522022236748</v>
      </c>
      <c r="D82" s="123">
        <f t="shared" si="31"/>
        <v>186.97738285531648</v>
      </c>
      <c r="E82" s="123">
        <f t="shared" si="31"/>
        <v>190.47585310830996</v>
      </c>
      <c r="F82" s="123">
        <f t="shared" si="31"/>
        <v>169.47822077975118</v>
      </c>
      <c r="G82" s="123">
        <f t="shared" si="31"/>
        <v>148.65754768663345</v>
      </c>
      <c r="H82" s="123">
        <f t="shared" si="31"/>
        <v>152.84459754432552</v>
      </c>
      <c r="I82" s="123">
        <f t="shared" si="31"/>
        <v>136.42007653448721</v>
      </c>
      <c r="J82" s="123">
        <f t="shared" si="31"/>
        <v>152.02400038098435</v>
      </c>
      <c r="K82" s="123">
        <f t="shared" si="31"/>
        <v>128.84273524111279</v>
      </c>
      <c r="L82" s="123">
        <f t="shared" si="31"/>
        <v>145.05946103466025</v>
      </c>
      <c r="M82" s="123">
        <f t="shared" si="31"/>
        <v>123.08128282517328</v>
      </c>
      <c r="N82" s="123">
        <f t="shared" si="31"/>
        <v>144.31279891524375</v>
      </c>
      <c r="O82" s="123">
        <f t="shared" si="31"/>
        <v>146.04581734351012</v>
      </c>
      <c r="P82" s="123">
        <f t="shared" si="31"/>
        <v>112.66602118214263</v>
      </c>
      <c r="Q82" s="123">
        <f t="shared" si="31"/>
        <v>118.20850805961636</v>
      </c>
      <c r="R82" s="123">
        <f t="shared" ref="R82:V82" si="32">SUM(R83:R84)</f>
        <v>115.50114180159214</v>
      </c>
      <c r="S82" s="123">
        <f t="shared" si="32"/>
        <v>117.18177909286091</v>
      </c>
      <c r="T82" s="123">
        <f t="shared" si="32"/>
        <v>119.52234378834228</v>
      </c>
      <c r="U82" s="123">
        <f t="shared" si="32"/>
        <v>121.00030537811004</v>
      </c>
      <c r="V82" s="123">
        <f t="shared" si="32"/>
        <v>108.22664031583332</v>
      </c>
      <c r="W82" s="123">
        <f t="shared" ref="W82:Y82" si="33">SUM(W83:W84)</f>
        <v>121.09113334816264</v>
      </c>
      <c r="X82" s="123">
        <f t="shared" si="33"/>
        <v>127.2763552491504</v>
      </c>
      <c r="Y82" s="123">
        <f t="shared" si="33"/>
        <v>100.49992236233413</v>
      </c>
      <c r="DA82" s="130" t="s">
        <v>2823</v>
      </c>
    </row>
    <row r="83" spans="1:105" ht="12" customHeight="1" x14ac:dyDescent="0.25">
      <c r="A83" s="97" t="s">
        <v>199</v>
      </c>
      <c r="B83" s="99">
        <v>203.33947295968036</v>
      </c>
      <c r="C83" s="99">
        <v>204.63224301149751</v>
      </c>
      <c r="D83" s="99">
        <v>186.01983803944279</v>
      </c>
      <c r="E83" s="99">
        <v>189.4905077399653</v>
      </c>
      <c r="F83" s="99">
        <v>168.58099659180502</v>
      </c>
      <c r="G83" s="99">
        <v>147.85313926333268</v>
      </c>
      <c r="H83" s="99">
        <v>152.00705569521688</v>
      </c>
      <c r="I83" s="99">
        <v>135.66090173210108</v>
      </c>
      <c r="J83" s="99">
        <v>151.16617633793658</v>
      </c>
      <c r="K83" s="99">
        <v>128.1108984636478</v>
      </c>
      <c r="L83" s="99">
        <v>144.22907621416047</v>
      </c>
      <c r="M83" s="99">
        <v>122.37431483922413</v>
      </c>
      <c r="N83" s="99">
        <v>143.47243093784508</v>
      </c>
      <c r="O83" s="99">
        <v>145.18549559659178</v>
      </c>
      <c r="P83" s="99">
        <v>112.00284918120393</v>
      </c>
      <c r="Q83" s="99">
        <v>117.51111186304897</v>
      </c>
      <c r="R83" s="99">
        <v>114.82295823776116</v>
      </c>
      <c r="S83" s="99">
        <v>116.48853422515984</v>
      </c>
      <c r="T83" s="99">
        <v>118.80293355985231</v>
      </c>
      <c r="U83" s="99">
        <v>120.26696858654574</v>
      </c>
      <c r="V83" s="99">
        <v>107.55732800121423</v>
      </c>
      <c r="W83" s="99">
        <v>120.3322551477937</v>
      </c>
      <c r="X83" s="99">
        <v>126.45531633696471</v>
      </c>
      <c r="Y83" s="99">
        <v>99.845353132328171</v>
      </c>
      <c r="DA83" s="63" t="s">
        <v>2824</v>
      </c>
    </row>
    <row r="84" spans="1:105" ht="12" customHeight="1" x14ac:dyDescent="0.25">
      <c r="A84" s="97" t="s">
        <v>53</v>
      </c>
      <c r="B84" s="99">
        <v>1.0206598361014145</v>
      </c>
      <c r="C84" s="99">
        <v>1.032977210869978</v>
      </c>
      <c r="D84" s="99">
        <v>0.95754481587368234</v>
      </c>
      <c r="E84" s="99">
        <v>0.98534536834466369</v>
      </c>
      <c r="F84" s="99">
        <v>0.89722418794615355</v>
      </c>
      <c r="G84" s="99">
        <v>0.80440842330076923</v>
      </c>
      <c r="H84" s="99">
        <v>0.83754184910864782</v>
      </c>
      <c r="I84" s="99">
        <v>0.75917480238613722</v>
      </c>
      <c r="J84" s="99">
        <v>0.8578240430477686</v>
      </c>
      <c r="K84" s="99">
        <v>0.73183677746498599</v>
      </c>
      <c r="L84" s="99">
        <v>0.83038482049976814</v>
      </c>
      <c r="M84" s="99">
        <v>0.70696798594915122</v>
      </c>
      <c r="N84" s="99">
        <v>0.84036797739866376</v>
      </c>
      <c r="O84" s="99">
        <v>0.86032174691833263</v>
      </c>
      <c r="P84" s="99">
        <v>0.66317200093869799</v>
      </c>
      <c r="Q84" s="99">
        <v>0.69739619656740226</v>
      </c>
      <c r="R84" s="99">
        <v>0.67818356383097744</v>
      </c>
      <c r="S84" s="99">
        <v>0.69324486770106675</v>
      </c>
      <c r="T84" s="99">
        <v>0.71941022848997049</v>
      </c>
      <c r="U84" s="99">
        <v>0.73333679156429343</v>
      </c>
      <c r="V84" s="99">
        <v>0.66931231461908669</v>
      </c>
      <c r="W84" s="99">
        <v>0.75887820036893805</v>
      </c>
      <c r="X84" s="99">
        <v>0.82103891218569047</v>
      </c>
      <c r="Y84" s="99">
        <v>0.65456923000595857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0.1698151255242695</v>
      </c>
      <c r="C85" s="123">
        <f t="shared" si="34"/>
        <v>0.16751453815831607</v>
      </c>
      <c r="D85" s="123">
        <f t="shared" si="34"/>
        <v>0.15303422626853147</v>
      </c>
      <c r="E85" s="123">
        <f t="shared" si="34"/>
        <v>0.28925822123113692</v>
      </c>
      <c r="F85" s="123">
        <f t="shared" si="34"/>
        <v>0.17423840124053755</v>
      </c>
      <c r="G85" s="123">
        <f t="shared" si="34"/>
        <v>0.20243632162665195</v>
      </c>
      <c r="H85" s="123">
        <f t="shared" si="34"/>
        <v>0.3463169865379499</v>
      </c>
      <c r="I85" s="123">
        <f t="shared" si="34"/>
        <v>0.27392321916707235</v>
      </c>
      <c r="J85" s="123">
        <f t="shared" si="34"/>
        <v>0.30522264497400853</v>
      </c>
      <c r="K85" s="123">
        <f t="shared" si="34"/>
        <v>0.32161431645170002</v>
      </c>
      <c r="L85" s="123">
        <f t="shared" si="34"/>
        <v>0.3605499743976926</v>
      </c>
      <c r="M85" s="123">
        <f t="shared" si="34"/>
        <v>0.36458338888431668</v>
      </c>
      <c r="N85" s="123">
        <f t="shared" si="34"/>
        <v>0.34079476502966732</v>
      </c>
      <c r="O85" s="123">
        <f t="shared" si="34"/>
        <v>0.31888731611350452</v>
      </c>
      <c r="P85" s="123">
        <f t="shared" si="34"/>
        <v>0.29208373245420666</v>
      </c>
      <c r="Q85" s="123">
        <f t="shared" si="34"/>
        <v>0.25827182991323999</v>
      </c>
      <c r="R85" s="123">
        <f t="shared" si="34"/>
        <v>0.24543215718377343</v>
      </c>
      <c r="S85" s="123">
        <f t="shared" si="34"/>
        <v>0.22595049187578739</v>
      </c>
      <c r="T85" s="123">
        <f t="shared" si="34"/>
        <v>0.19638267129098028</v>
      </c>
      <c r="U85" s="123">
        <f t="shared" si="34"/>
        <v>0.19774595103589779</v>
      </c>
      <c r="V85" s="123">
        <f t="shared" si="34"/>
        <v>0.20841069517061664</v>
      </c>
      <c r="W85" s="123">
        <f t="shared" si="34"/>
        <v>0.24519542314691081</v>
      </c>
      <c r="X85" s="123">
        <f t="shared" si="34"/>
        <v>0.26538597463111674</v>
      </c>
      <c r="Y85" s="123">
        <f t="shared" si="34"/>
        <v>0.28788926614034882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0.1698151255242695</v>
      </c>
      <c r="C86" s="99">
        <f>RES_hhdet_fech!C86/RES_summary!C$19</f>
        <v>0.16751453815831607</v>
      </c>
      <c r="D86" s="99">
        <f>RES_hhdet_fech!D86/RES_summary!D$19</f>
        <v>0.15303422626853147</v>
      </c>
      <c r="E86" s="99">
        <f>RES_hhdet_fech!E86/RES_summary!E$19</f>
        <v>0.28925822123113692</v>
      </c>
      <c r="F86" s="99">
        <f>RES_hhdet_fech!F86/RES_summary!F$19</f>
        <v>0.17423840124053755</v>
      </c>
      <c r="G86" s="99">
        <f>RES_hhdet_fech!G86/RES_summary!G$19</f>
        <v>0.20243632162665195</v>
      </c>
      <c r="H86" s="99">
        <f>RES_hhdet_fech!H86/RES_summary!H$19</f>
        <v>0.3463169865379499</v>
      </c>
      <c r="I86" s="99">
        <f>RES_hhdet_fech!I86/RES_summary!I$19</f>
        <v>0.27392321916707235</v>
      </c>
      <c r="J86" s="99">
        <f>RES_hhdet_fech!J86/RES_summary!J$19</f>
        <v>0.30522264497400853</v>
      </c>
      <c r="K86" s="99">
        <f>RES_hhdet_fech!K86/RES_summary!K$19</f>
        <v>0.32161431645170002</v>
      </c>
      <c r="L86" s="99">
        <f>RES_hhdet_fech!L86/RES_summary!L$19</f>
        <v>0.3605499743976926</v>
      </c>
      <c r="M86" s="99">
        <f>RES_hhdet_fech!M86/RES_summary!M$19</f>
        <v>0.36458338888431668</v>
      </c>
      <c r="N86" s="99">
        <f>RES_hhdet_fech!N86/RES_summary!N$19</f>
        <v>0.34079476502966732</v>
      </c>
      <c r="O86" s="99">
        <f>RES_hhdet_fech!O86/RES_summary!O$19</f>
        <v>0.31888731611350452</v>
      </c>
      <c r="P86" s="99">
        <f>RES_hhdet_fech!P86/RES_summary!P$19</f>
        <v>0.29208373245420666</v>
      </c>
      <c r="Q86" s="99">
        <f>RES_hhdet_fech!Q86/RES_summary!Q$19</f>
        <v>0.25827182991323999</v>
      </c>
      <c r="R86" s="99">
        <f>RES_hhdet_fech!R86/RES_summary!R$19</f>
        <v>0.24543215718377343</v>
      </c>
      <c r="S86" s="99">
        <f>RES_hhdet_fech!S86/RES_summary!S$19</f>
        <v>0.22595049187578739</v>
      </c>
      <c r="T86" s="99">
        <f>RES_hhdet_fech!T86/RES_summary!T$19</f>
        <v>0.19638267129098028</v>
      </c>
      <c r="U86" s="99">
        <f>RES_hhdet_fech!U86/RES_summary!U$19</f>
        <v>0.19774595103589779</v>
      </c>
      <c r="V86" s="99">
        <f>RES_hhdet_fech!V86/RES_summary!V$19</f>
        <v>0.20841069517061664</v>
      </c>
      <c r="W86" s="99">
        <f>RES_hhdet_fech!W86/RES_summary!W$19</f>
        <v>0.24519542314691081</v>
      </c>
      <c r="X86" s="99">
        <f>RES_hhdet_fech!X86/RES_summary!X$19</f>
        <v>0.26538597463111674</v>
      </c>
      <c r="Y86" s="99">
        <f>RES_hhdet_fech!Y86/RES_summary!Y$19</f>
        <v>0.28788926614034882</v>
      </c>
      <c r="DA86" s="63" t="s">
        <v>2827</v>
      </c>
    </row>
    <row r="87" spans="1:105" ht="12" customHeight="1" x14ac:dyDescent="0.25">
      <c r="A87" s="121" t="s">
        <v>55</v>
      </c>
      <c r="B87" s="123">
        <v>28.165294035861361</v>
      </c>
      <c r="C87" s="123">
        <v>27.692038008379747</v>
      </c>
      <c r="D87" s="123">
        <v>27.891671416137736</v>
      </c>
      <c r="E87" s="123">
        <v>28.31233135108263</v>
      </c>
      <c r="F87" s="123">
        <v>28.589874032841472</v>
      </c>
      <c r="G87" s="123">
        <v>27.061787135078045</v>
      </c>
      <c r="H87" s="123">
        <v>26.818486224054681</v>
      </c>
      <c r="I87" s="123">
        <v>28.545482305214076</v>
      </c>
      <c r="J87" s="123">
        <v>27.392127390831288</v>
      </c>
      <c r="K87" s="123">
        <v>26.129524795920286</v>
      </c>
      <c r="L87" s="123">
        <v>27.177238401160945</v>
      </c>
      <c r="M87" s="123">
        <v>27.935597579711867</v>
      </c>
      <c r="N87" s="123">
        <v>24.776365440362518</v>
      </c>
      <c r="O87" s="123">
        <v>24.180450721509569</v>
      </c>
      <c r="P87" s="123">
        <v>26.448010219029875</v>
      </c>
      <c r="Q87" s="123">
        <v>25.389694915536804</v>
      </c>
      <c r="R87" s="123">
        <v>21.968949407342798</v>
      </c>
      <c r="S87" s="123">
        <v>23.700021853702054</v>
      </c>
      <c r="T87" s="123">
        <v>27.136608804763817</v>
      </c>
      <c r="U87" s="123">
        <v>23.856552226124382</v>
      </c>
      <c r="V87" s="123">
        <v>22.738214381363981</v>
      </c>
      <c r="W87" s="123">
        <v>24.34363093094521</v>
      </c>
      <c r="X87" s="123">
        <v>26.268262694955485</v>
      </c>
      <c r="Y87" s="123">
        <v>21.789983895272144</v>
      </c>
      <c r="DA87" s="130" t="s">
        <v>2828</v>
      </c>
    </row>
    <row r="88" spans="1:105" ht="12" customHeight="1" x14ac:dyDescent="0.25">
      <c r="A88" s="97" t="s">
        <v>132</v>
      </c>
      <c r="B88" s="99">
        <v>34.297632569835486</v>
      </c>
      <c r="C88" s="99">
        <v>33.701431655558295</v>
      </c>
      <c r="D88" s="99">
        <v>32.555852362994401</v>
      </c>
      <c r="E88" s="99">
        <v>34.630546074071205</v>
      </c>
      <c r="F88" s="99">
        <v>32.352696459506973</v>
      </c>
      <c r="G88" s="99">
        <v>29.39615713410095</v>
      </c>
      <c r="H88" s="99">
        <v>29.400178015693815</v>
      </c>
      <c r="I88" s="99">
        <v>31.453394221062144</v>
      </c>
      <c r="J88" s="99">
        <v>30.492279504958049</v>
      </c>
      <c r="K88" s="99">
        <v>27.352498340951222</v>
      </c>
      <c r="L88" s="99">
        <v>29.165983862541207</v>
      </c>
      <c r="M88" s="99">
        <v>28.843173304815718</v>
      </c>
      <c r="N88" s="99">
        <v>24.242974683864663</v>
      </c>
      <c r="O88" s="99">
        <v>24.097799067746678</v>
      </c>
      <c r="P88" s="99">
        <v>28.856753554270071</v>
      </c>
      <c r="Q88" s="99">
        <v>26.912442714102227</v>
      </c>
      <c r="R88" s="99">
        <v>21.867338932243612</v>
      </c>
      <c r="S88" s="99">
        <v>23.998014658235878</v>
      </c>
      <c r="T88" s="99">
        <v>28.440186261255246</v>
      </c>
      <c r="U88" s="99">
        <v>24.501312025092908</v>
      </c>
      <c r="V88" s="99">
        <v>23.082523291311517</v>
      </c>
      <c r="W88" s="99">
        <v>25.390299433878461</v>
      </c>
      <c r="X88" s="99">
        <v>27.442822396287546</v>
      </c>
      <c r="Y88" s="99">
        <v>22.369247305957288</v>
      </c>
      <c r="DA88" s="63" t="s">
        <v>2829</v>
      </c>
    </row>
    <row r="89" spans="1:105" ht="12" customHeight="1" x14ac:dyDescent="0.25">
      <c r="A89" s="97" t="s">
        <v>131</v>
      </c>
      <c r="B89" s="99">
        <v>25.544058721047374</v>
      </c>
      <c r="C89" s="99">
        <v>24.497283196751646</v>
      </c>
      <c r="D89" s="99">
        <v>24.142243696423691</v>
      </c>
      <c r="E89" s="99">
        <v>25.748910535389705</v>
      </c>
      <c r="F89" s="99">
        <v>24.943644034598812</v>
      </c>
      <c r="G89" s="99">
        <v>23.032246497669846</v>
      </c>
      <c r="H89" s="99">
        <v>23.385097491335003</v>
      </c>
      <c r="I89" s="99">
        <v>25.894885980257484</v>
      </c>
      <c r="J89" s="99">
        <v>25.140838204241337</v>
      </c>
      <c r="K89" s="99">
        <v>22.898376552294021</v>
      </c>
      <c r="L89" s="99">
        <v>24.726964709443838</v>
      </c>
      <c r="M89" s="99">
        <v>24.894285277376461</v>
      </c>
      <c r="N89" s="99">
        <v>21.253671221239646</v>
      </c>
      <c r="O89" s="99">
        <v>21.400695308970882</v>
      </c>
      <c r="P89" s="99">
        <v>25.23301224122061</v>
      </c>
      <c r="Q89" s="99">
        <v>23.591935922620632</v>
      </c>
      <c r="R89" s="99">
        <v>19.300698629014253</v>
      </c>
      <c r="S89" s="99">
        <v>21.454353455203549</v>
      </c>
      <c r="T89" s="99">
        <v>25.222242210730045</v>
      </c>
      <c r="U89" s="99">
        <v>21.96362719984932</v>
      </c>
      <c r="V89" s="99">
        <v>20.761114811550325</v>
      </c>
      <c r="W89" s="99">
        <v>23.176475849733286</v>
      </c>
      <c r="X89" s="99">
        <v>25.148895465673547</v>
      </c>
      <c r="Y89" s="99">
        <v>20.535326340481625</v>
      </c>
      <c r="DA89" s="63" t="s">
        <v>2830</v>
      </c>
    </row>
    <row r="90" spans="1:105" ht="12" customHeight="1" x14ac:dyDescent="0.25">
      <c r="A90" s="100" t="s">
        <v>199</v>
      </c>
      <c r="B90" s="102">
        <v>14.972027117790292</v>
      </c>
      <c r="C90" s="102">
        <v>13.454837977337871</v>
      </c>
      <c r="D90" s="102">
        <v>13.232564050487465</v>
      </c>
      <c r="E90" s="102">
        <v>13.690733950869296</v>
      </c>
      <c r="F90" s="102">
        <v>13.876772823327796</v>
      </c>
      <c r="G90" s="102">
        <v>12.480501883739352</v>
      </c>
      <c r="H90" s="102">
        <v>12.391487859239808</v>
      </c>
      <c r="I90" s="102">
        <v>14.878197005315341</v>
      </c>
      <c r="J90" s="102">
        <v>13.108516356517004</v>
      </c>
      <c r="K90" s="102">
        <v>11.978642680121515</v>
      </c>
      <c r="L90" s="102">
        <v>12.788998732997893</v>
      </c>
      <c r="M90" s="102">
        <v>13.231491258427441</v>
      </c>
      <c r="N90" s="102">
        <v>11.276230514373902</v>
      </c>
      <c r="O90" s="102">
        <v>11.70026922234273</v>
      </c>
      <c r="P90" s="102">
        <v>12.432980263643246</v>
      </c>
      <c r="Q90" s="102">
        <v>11.48332363902575</v>
      </c>
      <c r="R90" s="102">
        <v>9.478978654612801</v>
      </c>
      <c r="S90" s="102">
        <v>11.118062507876047</v>
      </c>
      <c r="T90" s="102">
        <v>12.006807350367025</v>
      </c>
      <c r="U90" s="102">
        <v>10.50968281478055</v>
      </c>
      <c r="V90" s="102">
        <v>9.1675580461150368</v>
      </c>
      <c r="W90" s="102">
        <v>11.386230639634984</v>
      </c>
      <c r="X90" s="102">
        <v>11.634244093767805</v>
      </c>
      <c r="Y90" s="102">
        <v>8.4103908879995206</v>
      </c>
      <c r="DA90" s="131" t="s">
        <v>2831</v>
      </c>
    </row>
    <row r="91" spans="1:105" ht="12" customHeight="1" x14ac:dyDescent="0.25">
      <c r="A91" s="103" t="s">
        <v>52</v>
      </c>
      <c r="B91" s="105">
        <v>10.572031603257082</v>
      </c>
      <c r="C91" s="105">
        <v>11.04244521941378</v>
      </c>
      <c r="D91" s="105">
        <v>10.90967964593623</v>
      </c>
      <c r="E91" s="105">
        <v>12.058176584520414</v>
      </c>
      <c r="F91" s="105">
        <v>11.066871211271014</v>
      </c>
      <c r="G91" s="105">
        <v>10.551744613930488</v>
      </c>
      <c r="H91" s="105">
        <v>10.993609632095193</v>
      </c>
      <c r="I91" s="105">
        <v>11.016688974942149</v>
      </c>
      <c r="J91" s="105">
        <v>12.032321847724329</v>
      </c>
      <c r="K91" s="105">
        <v>10.919733872172504</v>
      </c>
      <c r="L91" s="105">
        <v>11.937965976445945</v>
      </c>
      <c r="M91" s="105">
        <v>11.66279401894902</v>
      </c>
      <c r="N91" s="105">
        <v>9.977440706865746</v>
      </c>
      <c r="O91" s="105">
        <v>9.700426086628152</v>
      </c>
      <c r="P91" s="105">
        <v>12.80003197757736</v>
      </c>
      <c r="Q91" s="105">
        <v>12.108612283594887</v>
      </c>
      <c r="R91" s="105">
        <v>9.8217199744014501</v>
      </c>
      <c r="S91" s="105">
        <v>10.336290947327504</v>
      </c>
      <c r="T91" s="105">
        <v>13.21543486036302</v>
      </c>
      <c r="U91" s="105">
        <v>11.453944385068768</v>
      </c>
      <c r="V91" s="105">
        <v>11.59355676543529</v>
      </c>
      <c r="W91" s="105">
        <v>11.7902452100983</v>
      </c>
      <c r="X91" s="105">
        <v>13.514651371905746</v>
      </c>
      <c r="Y91" s="105">
        <v>12.124935452482106</v>
      </c>
      <c r="DA91" s="132" t="s">
        <v>2832</v>
      </c>
    </row>
    <row r="92" spans="1:105" ht="12" customHeight="1" x14ac:dyDescent="0.25">
      <c r="A92" s="106" t="s">
        <v>124</v>
      </c>
      <c r="B92" s="102">
        <v>30.256699075456496</v>
      </c>
      <c r="C92" s="102">
        <v>28.650838815575302</v>
      </c>
      <c r="D92" s="102">
        <v>28.721317494412546</v>
      </c>
      <c r="E92" s="102">
        <v>24.536636782158183</v>
      </c>
      <c r="F92" s="102">
        <v>33.977976829031476</v>
      </c>
      <c r="G92" s="102">
        <v>29.448332477552515</v>
      </c>
      <c r="H92" s="102">
        <v>31.212632299694924</v>
      </c>
      <c r="I92" s="102">
        <v>26.063904292860183</v>
      </c>
      <c r="J92" s="102">
        <v>30.116090363912193</v>
      </c>
      <c r="K92" s="102">
        <v>29.285668472593148</v>
      </c>
      <c r="L92" s="102">
        <v>30.251803291184423</v>
      </c>
      <c r="M92" s="102">
        <v>32.480921447421352</v>
      </c>
      <c r="N92" s="102">
        <v>29.182873524515923</v>
      </c>
      <c r="O92" s="102">
        <v>25.668606253465921</v>
      </c>
      <c r="P92" s="102">
        <v>26.713788596568893</v>
      </c>
      <c r="Q92" s="102">
        <v>20.770747337774345</v>
      </c>
      <c r="R92" s="102">
        <v>27.180999886007253</v>
      </c>
      <c r="S92" s="102">
        <v>21.276047145289969</v>
      </c>
      <c r="T92" s="102">
        <v>28.839466094780498</v>
      </c>
      <c r="U92" s="102">
        <v>25.30695365822702</v>
      </c>
      <c r="V92" s="102">
        <v>27.035117224686907</v>
      </c>
      <c r="W92" s="102">
        <v>24.726493382975221</v>
      </c>
      <c r="X92" s="102">
        <v>28.500724651758546</v>
      </c>
      <c r="Y92" s="102">
        <v>20.775470389256814</v>
      </c>
      <c r="DA92" s="131" t="s">
        <v>2833</v>
      </c>
    </row>
    <row r="93" spans="1:105" ht="12" customHeight="1" x14ac:dyDescent="0.25">
      <c r="A93" s="107" t="s">
        <v>123</v>
      </c>
      <c r="B93" s="105">
        <v>24.646435850355747</v>
      </c>
      <c r="C93" s="105">
        <v>23.12025659333214</v>
      </c>
      <c r="D93" s="105">
        <v>23.295288137476302</v>
      </c>
      <c r="E93" s="105">
        <v>19.947306389062543</v>
      </c>
      <c r="F93" s="105">
        <v>28.020061908349643</v>
      </c>
      <c r="G93" s="105">
        <v>24.375346428609465</v>
      </c>
      <c r="H93" s="105">
        <v>25.958135667586106</v>
      </c>
      <c r="I93" s="105">
        <v>22.145518609175276</v>
      </c>
      <c r="J93" s="105">
        <v>25.141825239540889</v>
      </c>
      <c r="K93" s="105">
        <v>24.517989027513337</v>
      </c>
      <c r="L93" s="105">
        <v>25.35279916802488</v>
      </c>
      <c r="M93" s="105">
        <v>27.440405874092374</v>
      </c>
      <c r="N93" s="105">
        <v>24.757352457802508</v>
      </c>
      <c r="O93" s="105">
        <v>21.988110594349184</v>
      </c>
      <c r="P93" s="105">
        <v>22.563360614068728</v>
      </c>
      <c r="Q93" s="105">
        <v>17.62577916285802</v>
      </c>
      <c r="R93" s="105">
        <v>22.948477068906541</v>
      </c>
      <c r="S93" s="105">
        <v>18.860726759840954</v>
      </c>
      <c r="T93" s="105">
        <v>25.559509603871422</v>
      </c>
      <c r="U93" s="105">
        <v>22.795496549826492</v>
      </c>
      <c r="V93" s="105">
        <v>24.370631234626465</v>
      </c>
      <c r="W93" s="105">
        <v>22.595483418493238</v>
      </c>
      <c r="X93" s="105">
        <v>25.980047709970361</v>
      </c>
      <c r="Y93" s="105">
        <v>18.800078340355984</v>
      </c>
      <c r="DA93" s="132" t="s">
        <v>2834</v>
      </c>
    </row>
    <row r="94" spans="1:105" ht="12" customHeight="1" x14ac:dyDescent="0.25">
      <c r="A94" s="108" t="s">
        <v>50</v>
      </c>
      <c r="B94" s="99">
        <v>13.21469043869225</v>
      </c>
      <c r="C94" s="99">
        <v>11.83653237128269</v>
      </c>
      <c r="D94" s="99">
        <v>12.171736227879876</v>
      </c>
      <c r="E94" s="99">
        <v>10.352912540970538</v>
      </c>
      <c r="F94" s="99">
        <v>15.347431369381603</v>
      </c>
      <c r="G94" s="99">
        <v>13.125048799129662</v>
      </c>
      <c r="H94" s="99">
        <v>13.846862039946995</v>
      </c>
      <c r="I94" s="99">
        <v>12.873707323910985</v>
      </c>
      <c r="J94" s="99">
        <v>13.398130353267993</v>
      </c>
      <c r="K94" s="99">
        <v>13.181667508538832</v>
      </c>
      <c r="L94" s="99">
        <v>13.530098384763724</v>
      </c>
      <c r="M94" s="99">
        <v>15.103427949425516</v>
      </c>
      <c r="N94" s="99">
        <v>13.645765744112579</v>
      </c>
      <c r="O94" s="99">
        <v>12.523787885098182</v>
      </c>
      <c r="P94" s="99">
        <v>11.64506003472628</v>
      </c>
      <c r="Q94" s="99">
        <v>8.9470346000505323</v>
      </c>
      <c r="R94" s="99">
        <v>11.671472052909268</v>
      </c>
      <c r="S94" s="99">
        <v>9.987110216500545</v>
      </c>
      <c r="T94" s="99">
        <v>12.207617568263029</v>
      </c>
      <c r="U94" s="99">
        <v>10.892187761574663</v>
      </c>
      <c r="V94" s="99">
        <v>10.854924598662176</v>
      </c>
      <c r="W94" s="99">
        <v>11.179353550513841</v>
      </c>
      <c r="X94" s="99">
        <v>12.18183115421945</v>
      </c>
      <c r="Y94" s="99">
        <v>7.8737303280476603</v>
      </c>
      <c r="DA94" s="63" t="s">
        <v>2835</v>
      </c>
    </row>
    <row r="95" spans="1:105" ht="12" customHeight="1" x14ac:dyDescent="0.25">
      <c r="A95" s="108" t="s">
        <v>52</v>
      </c>
      <c r="B95" s="99">
        <v>11.431745411663496</v>
      </c>
      <c r="C95" s="99">
        <v>11.283724222049452</v>
      </c>
      <c r="D95" s="99">
        <v>11.123551909596433</v>
      </c>
      <c r="E95" s="99">
        <v>9.5943938480920075</v>
      </c>
      <c r="F95" s="99">
        <v>12.672630538968034</v>
      </c>
      <c r="G95" s="99">
        <v>11.250297629479807</v>
      </c>
      <c r="H95" s="99">
        <v>12.111273627639111</v>
      </c>
      <c r="I95" s="99">
        <v>9.2718112852642918</v>
      </c>
      <c r="J95" s="99">
        <v>11.743694886272896</v>
      </c>
      <c r="K95" s="99">
        <v>11.336321518974508</v>
      </c>
      <c r="L95" s="99">
        <v>11.82270078326116</v>
      </c>
      <c r="M95" s="99">
        <v>12.336977924666858</v>
      </c>
      <c r="N95" s="99">
        <v>11.111586713689929</v>
      </c>
      <c r="O95" s="99">
        <v>9.4643227092510038</v>
      </c>
      <c r="P95" s="99">
        <v>10.918300579342452</v>
      </c>
      <c r="Q95" s="99">
        <v>8.6787445628074895</v>
      </c>
      <c r="R95" s="99">
        <v>11.277005015997272</v>
      </c>
      <c r="S95" s="99">
        <v>8.8736165433404093</v>
      </c>
      <c r="T95" s="99">
        <v>13.351892035608396</v>
      </c>
      <c r="U95" s="99">
        <v>11.903308788251831</v>
      </c>
      <c r="V95" s="99">
        <v>13.515706635964289</v>
      </c>
      <c r="W95" s="99">
        <v>11.416129867979391</v>
      </c>
      <c r="X95" s="99">
        <v>13.798216555750914</v>
      </c>
      <c r="Y95" s="99">
        <v>10.926348012308324</v>
      </c>
      <c r="DA95" s="63" t="s">
        <v>2836</v>
      </c>
    </row>
    <row r="96" spans="1:105" ht="12" customHeight="1" x14ac:dyDescent="0.25">
      <c r="A96" s="106" t="s">
        <v>122</v>
      </c>
      <c r="B96" s="102">
        <v>25.287305332249208</v>
      </c>
      <c r="C96" s="102">
        <v>25.132835952496318</v>
      </c>
      <c r="D96" s="102">
        <v>26.100203185061375</v>
      </c>
      <c r="E96" s="102">
        <v>26.432334350454024</v>
      </c>
      <c r="F96" s="102">
        <v>26.65648780857223</v>
      </c>
      <c r="G96" s="102">
        <v>26.427144941028352</v>
      </c>
      <c r="H96" s="102">
        <v>25.797074155507637</v>
      </c>
      <c r="I96" s="102">
        <v>28.058604665491696</v>
      </c>
      <c r="J96" s="102">
        <v>26.13244546855142</v>
      </c>
      <c r="K96" s="102">
        <v>26.38609029187613</v>
      </c>
      <c r="L96" s="102">
        <v>26.70970810185614</v>
      </c>
      <c r="M96" s="102">
        <v>28.408662397958814</v>
      </c>
      <c r="N96" s="102">
        <v>26.733731662501253</v>
      </c>
      <c r="O96" s="102">
        <v>25.862987593735092</v>
      </c>
      <c r="P96" s="102">
        <v>23.121642672155179</v>
      </c>
      <c r="Q96" s="102">
        <v>23.581433279951082</v>
      </c>
      <c r="R96" s="102">
        <v>23.701521108361781</v>
      </c>
      <c r="S96" s="102">
        <v>25.002321210742455</v>
      </c>
      <c r="T96" s="102">
        <v>25.558768518517638</v>
      </c>
      <c r="U96" s="102">
        <v>24.039161511179902</v>
      </c>
      <c r="V96" s="102">
        <v>23.067501071020033</v>
      </c>
      <c r="W96" s="102">
        <v>24.2886887710347</v>
      </c>
      <c r="X96" s="102">
        <v>25.989775160277656</v>
      </c>
      <c r="Y96" s="102">
        <v>22.434948874367663</v>
      </c>
      <c r="DA96" s="131" t="s">
        <v>2837</v>
      </c>
    </row>
    <row r="97" spans="1:105" ht="12" customHeight="1" x14ac:dyDescent="0.25">
      <c r="A97" s="107" t="s">
        <v>121</v>
      </c>
      <c r="B97" s="105">
        <v>21.822944536608752</v>
      </c>
      <c r="C97" s="105">
        <v>21.549837392294194</v>
      </c>
      <c r="D97" s="105">
        <v>22.493418785229778</v>
      </c>
      <c r="E97" s="105">
        <v>22.801458433341054</v>
      </c>
      <c r="F97" s="105">
        <v>23.275094182429463</v>
      </c>
      <c r="G97" s="105">
        <v>23.121011269766615</v>
      </c>
      <c r="H97" s="105">
        <v>22.637305867427973</v>
      </c>
      <c r="I97" s="105">
        <v>24.969374732366976</v>
      </c>
      <c r="J97" s="105">
        <v>22.980862875942883</v>
      </c>
      <c r="K97" s="105">
        <v>23.246714967367804</v>
      </c>
      <c r="L97" s="105">
        <v>23.546413546777799</v>
      </c>
      <c r="M97" s="105">
        <v>25.171512497875948</v>
      </c>
      <c r="N97" s="105">
        <v>23.740377009579461</v>
      </c>
      <c r="O97" s="105">
        <v>23.107804212859637</v>
      </c>
      <c r="P97" s="105">
        <v>20.421649566605634</v>
      </c>
      <c r="Q97" s="105">
        <v>20.840536319861336</v>
      </c>
      <c r="R97" s="105">
        <v>20.954691515352362</v>
      </c>
      <c r="S97" s="105">
        <v>22.418493079400495</v>
      </c>
      <c r="T97" s="105">
        <v>23.115823493833034</v>
      </c>
      <c r="U97" s="105">
        <v>21.902932940177411</v>
      </c>
      <c r="V97" s="105">
        <v>21.10270017455732</v>
      </c>
      <c r="W97" s="105">
        <v>22.279382008567129</v>
      </c>
      <c r="X97" s="105">
        <v>23.977718134592951</v>
      </c>
      <c r="Y97" s="105">
        <v>20.612990688381419</v>
      </c>
      <c r="DA97" s="132" t="s">
        <v>2838</v>
      </c>
    </row>
    <row r="98" spans="1:105" ht="12" customHeight="1" x14ac:dyDescent="0.25">
      <c r="A98" s="108" t="s">
        <v>53</v>
      </c>
      <c r="B98" s="99">
        <v>11.045323058318637</v>
      </c>
      <c r="C98" s="99">
        <v>10.373308780300466</v>
      </c>
      <c r="D98" s="99">
        <v>11.067560360319032</v>
      </c>
      <c r="E98" s="99">
        <v>11.168001476261164</v>
      </c>
      <c r="F98" s="99">
        <v>12.069353136768248</v>
      </c>
      <c r="G98" s="99">
        <v>11.790000763765384</v>
      </c>
      <c r="H98" s="99">
        <v>11.421396971186638</v>
      </c>
      <c r="I98" s="99">
        <v>13.871043468827724</v>
      </c>
      <c r="J98" s="99">
        <v>11.603690449497726</v>
      </c>
      <c r="K98" s="99">
        <v>11.87993939736595</v>
      </c>
      <c r="L98" s="99">
        <v>11.935023214531538</v>
      </c>
      <c r="M98" s="99">
        <v>13.256172408436559</v>
      </c>
      <c r="N98" s="99">
        <v>12.517635866846248</v>
      </c>
      <c r="O98" s="99">
        <v>12.659432282466211</v>
      </c>
      <c r="P98" s="99">
        <v>9.9706666429765605</v>
      </c>
      <c r="Q98" s="99">
        <v>10.131929001753434</v>
      </c>
      <c r="R98" s="99">
        <v>10.283103496054077</v>
      </c>
      <c r="S98" s="99">
        <v>11.535809417421502</v>
      </c>
      <c r="T98" s="99">
        <v>10.871993726907204</v>
      </c>
      <c r="U98" s="99">
        <v>10.298501693233424</v>
      </c>
      <c r="V98" s="99">
        <v>9.0900595061233549</v>
      </c>
      <c r="W98" s="99">
        <v>10.718384806416763</v>
      </c>
      <c r="X98" s="99">
        <v>10.888396649249211</v>
      </c>
      <c r="Y98" s="99">
        <v>8.3471204285316958</v>
      </c>
      <c r="DA98" s="63" t="s">
        <v>2839</v>
      </c>
    </row>
    <row r="99" spans="1:105" ht="12" customHeight="1" x14ac:dyDescent="0.25">
      <c r="A99" s="108" t="s">
        <v>52</v>
      </c>
      <c r="B99" s="99">
        <v>10.777621478290117</v>
      </c>
      <c r="C99" s="99">
        <v>11.176528611993728</v>
      </c>
      <c r="D99" s="99">
        <v>11.42585842491075</v>
      </c>
      <c r="E99" s="99">
        <v>11.633456957079892</v>
      </c>
      <c r="F99" s="99">
        <v>11.205741045661213</v>
      </c>
      <c r="G99" s="99">
        <v>11.331010506001233</v>
      </c>
      <c r="H99" s="99">
        <v>11.215908896241334</v>
      </c>
      <c r="I99" s="99">
        <v>11.098331263539256</v>
      </c>
      <c r="J99" s="99">
        <v>11.377172426445155</v>
      </c>
      <c r="K99" s="99">
        <v>11.366775570001856</v>
      </c>
      <c r="L99" s="99">
        <v>11.611390332246255</v>
      </c>
      <c r="M99" s="99">
        <v>11.915340089439388</v>
      </c>
      <c r="N99" s="99">
        <v>11.222741142733213</v>
      </c>
      <c r="O99" s="99">
        <v>10.44837193039343</v>
      </c>
      <c r="P99" s="99">
        <v>10.450982923629075</v>
      </c>
      <c r="Q99" s="99">
        <v>10.708607318107902</v>
      </c>
      <c r="R99" s="99">
        <v>10.671588019298282</v>
      </c>
      <c r="S99" s="99">
        <v>10.882683661978989</v>
      </c>
      <c r="T99" s="99">
        <v>12.243829766925828</v>
      </c>
      <c r="U99" s="99">
        <v>11.604431246943985</v>
      </c>
      <c r="V99" s="99">
        <v>12.01264066843396</v>
      </c>
      <c r="W99" s="99">
        <v>11.560997202150368</v>
      </c>
      <c r="X99" s="99">
        <v>13.089321485343733</v>
      </c>
      <c r="Y99" s="99">
        <v>12.265870259849725</v>
      </c>
      <c r="DA99" s="63" t="s">
        <v>2840</v>
      </c>
    </row>
    <row r="100" spans="1:105" ht="12" customHeight="1" x14ac:dyDescent="0.25">
      <c r="A100" s="121" t="s">
        <v>54</v>
      </c>
      <c r="B100" s="123">
        <v>9.7424107146127987</v>
      </c>
      <c r="C100" s="123">
        <v>10.033656383217357</v>
      </c>
      <c r="D100" s="123">
        <v>10.228967214152684</v>
      </c>
      <c r="E100" s="123">
        <v>10.386811652917343</v>
      </c>
      <c r="F100" s="123">
        <v>10.618978140128787</v>
      </c>
      <c r="G100" s="123">
        <v>10.769541593577936</v>
      </c>
      <c r="H100" s="123">
        <v>10.537405398262411</v>
      </c>
      <c r="I100" s="123">
        <v>9.9447454908714388</v>
      </c>
      <c r="J100" s="123">
        <v>9.5313872983239278</v>
      </c>
      <c r="K100" s="123">
        <v>9.4503371150833164</v>
      </c>
      <c r="L100" s="123">
        <v>9.6098011761406621</v>
      </c>
      <c r="M100" s="123">
        <v>8.7297433741212576</v>
      </c>
      <c r="N100" s="123">
        <v>8.7422986450230518</v>
      </c>
      <c r="O100" s="123">
        <v>8.5928996230794574</v>
      </c>
      <c r="P100" s="123">
        <v>8.0924043759842732</v>
      </c>
      <c r="Q100" s="123">
        <v>7.6271655834678977</v>
      </c>
      <c r="R100" s="123">
        <v>7.3176878754134833</v>
      </c>
      <c r="S100" s="123">
        <v>7.7926438162260379</v>
      </c>
      <c r="T100" s="123">
        <v>7.332865066786975</v>
      </c>
      <c r="U100" s="123">
        <v>7.2120592999906608</v>
      </c>
      <c r="V100" s="123">
        <v>6.9069962795050106</v>
      </c>
      <c r="W100" s="123">
        <v>7.1816358830043674</v>
      </c>
      <c r="X100" s="123">
        <v>8.1545902108036596</v>
      </c>
      <c r="Y100" s="123">
        <v>7.2047747299352638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2843</v>
      </c>
    </row>
    <row r="103" spans="1:105" ht="12" customHeight="1" x14ac:dyDescent="0.25">
      <c r="A103" s="109" t="s">
        <v>120</v>
      </c>
      <c r="B103" s="110">
        <v>9.7424107146127987</v>
      </c>
      <c r="C103" s="110">
        <v>10.033656383217357</v>
      </c>
      <c r="D103" s="110">
        <v>10.228967214152684</v>
      </c>
      <c r="E103" s="110">
        <v>10.386811652917343</v>
      </c>
      <c r="F103" s="110">
        <v>10.618978140128787</v>
      </c>
      <c r="G103" s="110">
        <v>10.769541593577936</v>
      </c>
      <c r="H103" s="110">
        <v>10.537405398262411</v>
      </c>
      <c r="I103" s="110">
        <v>9.9447454908714388</v>
      </c>
      <c r="J103" s="110">
        <v>9.5313872983239278</v>
      </c>
      <c r="K103" s="110">
        <v>9.4503371150833164</v>
      </c>
      <c r="L103" s="110">
        <v>9.6098011761406621</v>
      </c>
      <c r="M103" s="110">
        <v>8.7297433741212576</v>
      </c>
      <c r="N103" s="110">
        <v>8.7422986450230518</v>
      </c>
      <c r="O103" s="110">
        <v>8.5928996230794574</v>
      </c>
      <c r="P103" s="110">
        <v>8.0924043759842732</v>
      </c>
      <c r="Q103" s="110">
        <v>7.6271655834678977</v>
      </c>
      <c r="R103" s="110">
        <v>7.3176878754134833</v>
      </c>
      <c r="S103" s="110">
        <v>7.7926438162260379</v>
      </c>
      <c r="T103" s="110">
        <v>7.332865066786975</v>
      </c>
      <c r="U103" s="110">
        <v>7.2120592999906608</v>
      </c>
      <c r="V103" s="110">
        <v>6.9069962795050106</v>
      </c>
      <c r="W103" s="110">
        <v>7.1816358830043674</v>
      </c>
      <c r="X103" s="110">
        <v>8.1545902108036596</v>
      </c>
      <c r="Y103" s="110">
        <v>7.2047747299352638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137.32081168552551</v>
      </c>
      <c r="F105" s="118">
        <f t="shared" si="35"/>
        <v>183.4340364116288</v>
      </c>
      <c r="G105" s="118">
        <f t="shared" si="35"/>
        <v>158.02449716131474</v>
      </c>
      <c r="H105" s="118">
        <f t="shared" si="35"/>
        <v>147.45011377553038</v>
      </c>
      <c r="I105" s="118">
        <f t="shared" si="35"/>
        <v>124.04309432436241</v>
      </c>
      <c r="J105" s="118">
        <f t="shared" si="35"/>
        <v>130.00278802523587</v>
      </c>
      <c r="K105" s="118">
        <f t="shared" si="35"/>
        <v>129.98262397491428</v>
      </c>
      <c r="L105" s="118">
        <f t="shared" si="35"/>
        <v>153.97143623400564</v>
      </c>
      <c r="M105" s="118">
        <f t="shared" si="35"/>
        <v>139.02766327707104</v>
      </c>
      <c r="N105" s="118">
        <f t="shared" si="35"/>
        <v>152.50057296354424</v>
      </c>
      <c r="O105" s="118">
        <f t="shared" si="35"/>
        <v>146.46146922681962</v>
      </c>
      <c r="P105" s="118">
        <f t="shared" si="35"/>
        <v>124.1033785198116</v>
      </c>
      <c r="Q105" s="118">
        <f t="shared" si="35"/>
        <v>125.60704252377903</v>
      </c>
      <c r="R105" s="118">
        <f t="shared" ref="R105:V105" si="36">R106+R109+R111+R120</f>
        <v>150.32343529525116</v>
      </c>
      <c r="S105" s="118">
        <f t="shared" si="36"/>
        <v>143.69965018167943</v>
      </c>
      <c r="T105" s="118">
        <f t="shared" si="36"/>
        <v>121.06106562504243</v>
      </c>
      <c r="U105" s="118">
        <f t="shared" si="36"/>
        <v>128.59058467414027</v>
      </c>
      <c r="V105" s="118">
        <f t="shared" si="36"/>
        <v>116.50767394885807</v>
      </c>
      <c r="W105" s="118">
        <f t="shared" ref="W105:Y105" si="37">W106+W109+W111+W120</f>
        <v>157.17425735023303</v>
      </c>
      <c r="X105" s="118">
        <f t="shared" si="37"/>
        <v>137.57281824010056</v>
      </c>
      <c r="Y105" s="118">
        <f t="shared" si="37"/>
        <v>138.86938649106369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104.19233178165678</v>
      </c>
      <c r="F106" s="123">
        <f t="shared" si="38"/>
        <v>145.70191878996459</v>
      </c>
      <c r="G106" s="123">
        <f t="shared" si="38"/>
        <v>121.59360138961009</v>
      </c>
      <c r="H106" s="123">
        <f t="shared" si="38"/>
        <v>112.3084613709411</v>
      </c>
      <c r="I106" s="123">
        <f t="shared" si="38"/>
        <v>88.755737561720551</v>
      </c>
      <c r="J106" s="123">
        <f t="shared" si="38"/>
        <v>96.865063051652513</v>
      </c>
      <c r="K106" s="123">
        <f t="shared" si="38"/>
        <v>96.577786641612434</v>
      </c>
      <c r="L106" s="123">
        <f t="shared" si="38"/>
        <v>119.08647329264986</v>
      </c>
      <c r="M106" s="123">
        <f t="shared" si="38"/>
        <v>104.25054541038759</v>
      </c>
      <c r="N106" s="123">
        <f t="shared" si="38"/>
        <v>118.15223173076818</v>
      </c>
      <c r="O106" s="123">
        <f t="shared" si="38"/>
        <v>114.18399853868611</v>
      </c>
      <c r="P106" s="123">
        <f t="shared" si="38"/>
        <v>94.321151038855248</v>
      </c>
      <c r="Q106" s="123">
        <f t="shared" si="38"/>
        <v>96.536020798173098</v>
      </c>
      <c r="R106" s="123">
        <f t="shared" ref="R106:V106" si="39">SUM(R107:R108)</f>
        <v>119.15279744861957</v>
      </c>
      <c r="S106" s="123">
        <f t="shared" si="39"/>
        <v>112.09635699927172</v>
      </c>
      <c r="T106" s="123">
        <f t="shared" si="39"/>
        <v>91.576077864082535</v>
      </c>
      <c r="U106" s="123">
        <f t="shared" si="39"/>
        <v>99.268156424619193</v>
      </c>
      <c r="V106" s="123">
        <f t="shared" si="39"/>
        <v>88.635838708414028</v>
      </c>
      <c r="W106" s="123">
        <f t="shared" ref="W106:Y106" si="40">SUM(W107:W108)</f>
        <v>124.60924876516806</v>
      </c>
      <c r="X106" s="123">
        <f t="shared" si="40"/>
        <v>104.82195693441835</v>
      </c>
      <c r="Y106" s="123">
        <f t="shared" si="40"/>
        <v>108.91049623367361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103.79120782779975</v>
      </c>
      <c r="F107" s="99">
        <v>145.14453226033609</v>
      </c>
      <c r="G107" s="99">
        <v>121.13314973758912</v>
      </c>
      <c r="H107" s="99">
        <v>111.89210590520881</v>
      </c>
      <c r="I107" s="99">
        <v>88.431409831991388</v>
      </c>
      <c r="J107" s="99">
        <v>96.512856942479928</v>
      </c>
      <c r="K107" s="99">
        <v>96.228963336057362</v>
      </c>
      <c r="L107" s="99">
        <v>118.66026560404428</v>
      </c>
      <c r="M107" s="99">
        <v>103.88247396654816</v>
      </c>
      <c r="N107" s="99">
        <v>117.73729146715232</v>
      </c>
      <c r="O107" s="99">
        <v>113.78485465457703</v>
      </c>
      <c r="P107" s="99">
        <v>93.991397531719613</v>
      </c>
      <c r="Q107" s="99">
        <v>96.197681370718016</v>
      </c>
      <c r="R107" s="99">
        <v>118.7391407628041</v>
      </c>
      <c r="S107" s="99">
        <v>111.7100103821636</v>
      </c>
      <c r="T107" s="99">
        <v>91.260646421960999</v>
      </c>
      <c r="U107" s="99">
        <v>98.929935041804058</v>
      </c>
      <c r="V107" s="99">
        <v>88.33292898256768</v>
      </c>
      <c r="W107" s="99">
        <v>124.1849769809379</v>
      </c>
      <c r="X107" s="99">
        <v>104.45939239220985</v>
      </c>
      <c r="Y107" s="99">
        <v>108.53340762273982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0.40112395385702287</v>
      </c>
      <c r="F108" s="99">
        <v>0.55738652962851565</v>
      </c>
      <c r="G108" s="99">
        <v>0.46045165202096122</v>
      </c>
      <c r="H108" s="99">
        <v>0.41635546573229615</v>
      </c>
      <c r="I108" s="99">
        <v>0.32432772972915686</v>
      </c>
      <c r="J108" s="99">
        <v>0.35220610917257933</v>
      </c>
      <c r="K108" s="99">
        <v>0.34882330555507535</v>
      </c>
      <c r="L108" s="99">
        <v>0.4262076886055674</v>
      </c>
      <c r="M108" s="99">
        <v>0.36807144383942975</v>
      </c>
      <c r="N108" s="99">
        <v>0.41494026361586517</v>
      </c>
      <c r="O108" s="99">
        <v>0.39914388410908486</v>
      </c>
      <c r="P108" s="99">
        <v>0.32975350713563195</v>
      </c>
      <c r="Q108" s="99">
        <v>0.33833942745508372</v>
      </c>
      <c r="R108" s="99">
        <v>0.41365668581546916</v>
      </c>
      <c r="S108" s="99">
        <v>0.38634661710811302</v>
      </c>
      <c r="T108" s="99">
        <v>0.31543144212154228</v>
      </c>
      <c r="U108" s="99">
        <v>0.33822138281513048</v>
      </c>
      <c r="V108" s="99">
        <v>0.30290972584635145</v>
      </c>
      <c r="W108" s="99">
        <v>0.42427178423015705</v>
      </c>
      <c r="X108" s="99">
        <v>0.36256454220850126</v>
      </c>
      <c r="Y108" s="99">
        <v>0.37708861093380253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9.7275224970159696E-2</v>
      </c>
      <c r="F109" s="123">
        <f t="shared" si="41"/>
        <v>0.15539613621281442</v>
      </c>
      <c r="G109" s="123">
        <f t="shared" si="41"/>
        <v>0.27637314701147886</v>
      </c>
      <c r="H109" s="123">
        <f t="shared" si="41"/>
        <v>0.51958069257077411</v>
      </c>
      <c r="I109" s="123">
        <f t="shared" si="41"/>
        <v>0.38229742011896645</v>
      </c>
      <c r="J109" s="123">
        <f t="shared" si="41"/>
        <v>0.34992293127509255</v>
      </c>
      <c r="K109" s="123">
        <f t="shared" si="41"/>
        <v>0.2973678846753971</v>
      </c>
      <c r="L109" s="123">
        <f t="shared" si="41"/>
        <v>0.31555230280040669</v>
      </c>
      <c r="M109" s="123">
        <f t="shared" si="41"/>
        <v>0.34067086216614539</v>
      </c>
      <c r="N109" s="123">
        <f t="shared" si="41"/>
        <v>0.3563865414023874</v>
      </c>
      <c r="O109" s="123">
        <f t="shared" si="41"/>
        <v>0.38148126186655412</v>
      </c>
      <c r="P109" s="123">
        <f t="shared" si="41"/>
        <v>0.35128259173216941</v>
      </c>
      <c r="Q109" s="123">
        <f t="shared" si="41"/>
        <v>0.32905158611810148</v>
      </c>
      <c r="R109" s="123">
        <f t="shared" si="41"/>
        <v>0.35433616894610948</v>
      </c>
      <c r="S109" s="123">
        <f t="shared" si="41"/>
        <v>0.38274974102794168</v>
      </c>
      <c r="T109" s="123">
        <f t="shared" si="41"/>
        <v>0.33789435186452049</v>
      </c>
      <c r="U109" s="123">
        <f t="shared" si="41"/>
        <v>0.30771921095294874</v>
      </c>
      <c r="V109" s="123">
        <f t="shared" si="41"/>
        <v>0.26938567824251547</v>
      </c>
      <c r="W109" s="123">
        <f t="shared" si="41"/>
        <v>0.2631966505414482</v>
      </c>
      <c r="X109" s="123">
        <f t="shared" si="41"/>
        <v>0.24377879544337885</v>
      </c>
      <c r="Y109" s="123">
        <f t="shared" si="41"/>
        <v>0.24501812838341633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9.7275224970159696E-2</v>
      </c>
      <c r="F110" s="99">
        <f>RES_hhdet_fech!F110/RES_summary!F$19</f>
        <v>0.15539613621281442</v>
      </c>
      <c r="G110" s="99">
        <f>RES_hhdet_fech!G110/RES_summary!G$19</f>
        <v>0.27637314701147886</v>
      </c>
      <c r="H110" s="99">
        <f>RES_hhdet_fech!H110/RES_summary!H$19</f>
        <v>0.51958069257077411</v>
      </c>
      <c r="I110" s="99">
        <f>RES_hhdet_fech!I110/RES_summary!I$19</f>
        <v>0.38229742011896645</v>
      </c>
      <c r="J110" s="99">
        <f>RES_hhdet_fech!J110/RES_summary!J$19</f>
        <v>0.34992293127509255</v>
      </c>
      <c r="K110" s="99">
        <f>RES_hhdet_fech!K110/RES_summary!K$19</f>
        <v>0.2973678846753971</v>
      </c>
      <c r="L110" s="99">
        <f>RES_hhdet_fech!L110/RES_summary!L$19</f>
        <v>0.31555230280040669</v>
      </c>
      <c r="M110" s="99">
        <f>RES_hhdet_fech!M110/RES_summary!M$19</f>
        <v>0.34067086216614539</v>
      </c>
      <c r="N110" s="99">
        <f>RES_hhdet_fech!N110/RES_summary!N$19</f>
        <v>0.3563865414023874</v>
      </c>
      <c r="O110" s="99">
        <f>RES_hhdet_fech!O110/RES_summary!O$19</f>
        <v>0.38148126186655412</v>
      </c>
      <c r="P110" s="99">
        <f>RES_hhdet_fech!P110/RES_summary!P$19</f>
        <v>0.35128259173216941</v>
      </c>
      <c r="Q110" s="99">
        <f>RES_hhdet_fech!Q110/RES_summary!Q$19</f>
        <v>0.32905158611810148</v>
      </c>
      <c r="R110" s="99">
        <f>RES_hhdet_fech!R110/RES_summary!R$19</f>
        <v>0.35433616894610948</v>
      </c>
      <c r="S110" s="99">
        <f>RES_hhdet_fech!S110/RES_summary!S$19</f>
        <v>0.38274974102794168</v>
      </c>
      <c r="T110" s="99">
        <f>RES_hhdet_fech!T110/RES_summary!T$19</f>
        <v>0.33789435186452049</v>
      </c>
      <c r="U110" s="99">
        <f>RES_hhdet_fech!U110/RES_summary!U$19</f>
        <v>0.30771921095294874</v>
      </c>
      <c r="V110" s="99">
        <f>RES_hhdet_fech!V110/RES_summary!V$19</f>
        <v>0.26938567824251547</v>
      </c>
      <c r="W110" s="99">
        <f>RES_hhdet_fech!W110/RES_summary!W$19</f>
        <v>0.2631966505414482</v>
      </c>
      <c r="X110" s="99">
        <f>RES_hhdet_fech!X110/RES_summary!X$19</f>
        <v>0.24377879544337885</v>
      </c>
      <c r="Y110" s="99">
        <f>RES_hhdet_fech!Y110/RES_summary!Y$19</f>
        <v>0.24501812838341633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22.742939838064576</v>
      </c>
      <c r="F111" s="123">
        <v>27.029101592971969</v>
      </c>
      <c r="G111" s="123">
        <v>25.425960196286471</v>
      </c>
      <c r="H111" s="123">
        <v>24.093967591630317</v>
      </c>
      <c r="I111" s="123">
        <v>24.959132611550665</v>
      </c>
      <c r="J111" s="123">
        <v>23.2612457113724</v>
      </c>
      <c r="K111" s="123">
        <v>23.670873659318477</v>
      </c>
      <c r="L111" s="123">
        <v>24.979129669752378</v>
      </c>
      <c r="M111" s="123">
        <v>25.727895360278922</v>
      </c>
      <c r="N111" s="123">
        <v>25.266664396393566</v>
      </c>
      <c r="O111" s="123">
        <v>23.308593875438802</v>
      </c>
      <c r="P111" s="123">
        <v>21.347009323937041</v>
      </c>
      <c r="Q111" s="123">
        <v>21.131791809314763</v>
      </c>
      <c r="R111" s="123">
        <v>23.523246329869806</v>
      </c>
      <c r="S111" s="123">
        <v>23.439803767360956</v>
      </c>
      <c r="T111" s="123">
        <v>21.810404855563629</v>
      </c>
      <c r="U111" s="123">
        <v>21.7851375964587</v>
      </c>
      <c r="V111" s="123">
        <v>20.673848387548222</v>
      </c>
      <c r="W111" s="123">
        <v>25.106828558271189</v>
      </c>
      <c r="X111" s="123">
        <v>24.372463223188298</v>
      </c>
      <c r="Y111" s="123">
        <v>22.547731152553133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20.706286674935392</v>
      </c>
      <c r="F112" s="99">
        <v>30.429408255628562</v>
      </c>
      <c r="G112" s="99">
        <v>26.382078381713427</v>
      </c>
      <c r="H112" s="99">
        <v>23.656820885543574</v>
      </c>
      <c r="I112" s="99">
        <v>22.285209989543588</v>
      </c>
      <c r="J112" s="99">
        <v>21.166890361131088</v>
      </c>
      <c r="K112" s="99">
        <v>22.363827694526876</v>
      </c>
      <c r="L112" s="99">
        <v>25.151642350348073</v>
      </c>
      <c r="M112" s="99">
        <v>24.817576984989497</v>
      </c>
      <c r="N112" s="99">
        <v>25.9717789569772</v>
      </c>
      <c r="O112" s="99">
        <v>22.386924083136766</v>
      </c>
      <c r="P112" s="99">
        <v>21.692638035433742</v>
      </c>
      <c r="Q112" s="99">
        <v>20.991963950436364</v>
      </c>
      <c r="R112" s="99">
        <v>26.614671583316799</v>
      </c>
      <c r="S112" s="99">
        <v>24.184845744889877</v>
      </c>
      <c r="T112" s="99">
        <v>19.444478080729379</v>
      </c>
      <c r="U112" s="99">
        <v>20.902551353730377</v>
      </c>
      <c r="V112" s="99">
        <v>19.310038716407139</v>
      </c>
      <c r="W112" s="99">
        <v>28.763571203682826</v>
      </c>
      <c r="X112" s="99">
        <v>24.315645443329764</v>
      </c>
      <c r="Y112" s="99">
        <v>25.064239617567335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18.687302883584749</v>
      </c>
      <c r="F113" s="99">
        <v>27.65470084373468</v>
      </c>
      <c r="G113" s="99">
        <v>23.978492015141391</v>
      </c>
      <c r="H113" s="99">
        <v>21.482512981527833</v>
      </c>
      <c r="I113" s="99">
        <v>20.46882515344728</v>
      </c>
      <c r="J113" s="99">
        <v>19.281685407759277</v>
      </c>
      <c r="K113" s="99">
        <v>20.447086439488899</v>
      </c>
      <c r="L113" s="99">
        <v>23.057445724743609</v>
      </c>
      <c r="M113" s="99">
        <v>22.876202266031815</v>
      </c>
      <c r="N113" s="99">
        <v>23.992623643380686</v>
      </c>
      <c r="O113" s="99">
        <v>20.789637900763395</v>
      </c>
      <c r="P113" s="99">
        <v>19.976718942562592</v>
      </c>
      <c r="Q113" s="99">
        <v>19.376246965066692</v>
      </c>
      <c r="R113" s="99">
        <v>24.586075679448495</v>
      </c>
      <c r="S113" s="99">
        <v>22.482531434012895</v>
      </c>
      <c r="T113" s="99">
        <v>18.055205861084076</v>
      </c>
      <c r="U113" s="99">
        <v>19.502212692782539</v>
      </c>
      <c r="V113" s="99">
        <v>18.017532020258148</v>
      </c>
      <c r="W113" s="99">
        <v>26.947056041443734</v>
      </c>
      <c r="X113" s="99">
        <v>22.864508823572354</v>
      </c>
      <c r="Y113" s="99">
        <v>23.482173984580307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8.7998595083629478</v>
      </c>
      <c r="F114" s="102">
        <v>13.904572049020382</v>
      </c>
      <c r="G114" s="102">
        <v>11.833458501655002</v>
      </c>
      <c r="H114" s="102">
        <v>10.486284481462331</v>
      </c>
      <c r="I114" s="102">
        <v>10.985440057475786</v>
      </c>
      <c r="J114" s="102">
        <v>9.3618469250070024</v>
      </c>
      <c r="K114" s="102">
        <v>10.017095654092747</v>
      </c>
      <c r="L114" s="102">
        <v>11.209618998678842</v>
      </c>
      <c r="M114" s="102">
        <v>11.494929647498514</v>
      </c>
      <c r="N114" s="102">
        <v>12.120168155466546</v>
      </c>
      <c r="O114" s="102">
        <v>10.882518321100461</v>
      </c>
      <c r="P114" s="102">
        <v>9.3713077725709617</v>
      </c>
      <c r="Q114" s="102">
        <v>8.9845545679210161</v>
      </c>
      <c r="R114" s="102">
        <v>11.662950722407349</v>
      </c>
      <c r="S114" s="102">
        <v>11.264025437486438</v>
      </c>
      <c r="T114" s="102">
        <v>8.2860129080737881</v>
      </c>
      <c r="U114" s="102">
        <v>9.0019413682988834</v>
      </c>
      <c r="V114" s="102">
        <v>7.6855201655168655</v>
      </c>
      <c r="W114" s="102">
        <v>13.037031940712584</v>
      </c>
      <c r="X114" s="102">
        <v>10.406843092322589</v>
      </c>
      <c r="Y114" s="102">
        <v>9.5561518592911501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9.8874433752218049</v>
      </c>
      <c r="F115" s="105">
        <v>13.750128794714295</v>
      </c>
      <c r="G115" s="105">
        <v>12.145033513486387</v>
      </c>
      <c r="H115" s="105">
        <v>10.996228500065504</v>
      </c>
      <c r="I115" s="105">
        <v>9.4833850959714923</v>
      </c>
      <c r="J115" s="105">
        <v>9.9198384827522776</v>
      </c>
      <c r="K115" s="105">
        <v>10.429990785396152</v>
      </c>
      <c r="L115" s="105">
        <v>11.84782672606477</v>
      </c>
      <c r="M115" s="105">
        <v>11.381272618533295</v>
      </c>
      <c r="N115" s="105">
        <v>11.872455487914147</v>
      </c>
      <c r="O115" s="105">
        <v>9.9071195796629343</v>
      </c>
      <c r="P115" s="105">
        <v>10.605411169991628</v>
      </c>
      <c r="Q115" s="105">
        <v>10.391692397145677</v>
      </c>
      <c r="R115" s="105">
        <v>12.923124957041145</v>
      </c>
      <c r="S115" s="105">
        <v>11.218505996526462</v>
      </c>
      <c r="T115" s="105">
        <v>9.7691929530102879</v>
      </c>
      <c r="U115" s="105">
        <v>10.500271324483656</v>
      </c>
      <c r="V115" s="105">
        <v>10.332011854741282</v>
      </c>
      <c r="W115" s="105">
        <v>13.910024100731146</v>
      </c>
      <c r="X115" s="105">
        <v>12.457665731249767</v>
      </c>
      <c r="Y115" s="105">
        <v>13.926022125289157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25.90987762055833</v>
      </c>
      <c r="F116" s="102">
        <v>26.274359498470318</v>
      </c>
      <c r="G116" s="102">
        <v>26.194051426889981</v>
      </c>
      <c r="H116" s="102">
        <v>25.72559822497157</v>
      </c>
      <c r="I116" s="102">
        <v>28.046184232379829</v>
      </c>
      <c r="J116" s="102">
        <v>26.088946065546356</v>
      </c>
      <c r="K116" s="102">
        <v>26.321159353300498</v>
      </c>
      <c r="L116" s="102">
        <v>26.590910989210116</v>
      </c>
      <c r="M116" s="102">
        <v>28.258435172914396</v>
      </c>
      <c r="N116" s="102">
        <v>26.589272594511357</v>
      </c>
      <c r="O116" s="102">
        <v>25.725505031340944</v>
      </c>
      <c r="P116" s="102">
        <v>22.971802070516517</v>
      </c>
      <c r="Q116" s="102">
        <v>23.3486577397579</v>
      </c>
      <c r="R116" s="102">
        <v>23.346147748790305</v>
      </c>
      <c r="S116" s="102">
        <v>24.936371677107758</v>
      </c>
      <c r="T116" s="102">
        <v>25.712547949590881</v>
      </c>
      <c r="U116" s="102">
        <v>24.277243043603917</v>
      </c>
      <c r="V116" s="102">
        <v>23.190771581916501</v>
      </c>
      <c r="W116" s="102">
        <v>24.371985427016838</v>
      </c>
      <c r="X116" s="102">
        <v>25.901229736293455</v>
      </c>
      <c r="Y116" s="102">
        <v>22.113721354740221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22.691219717148588</v>
      </c>
      <c r="F117" s="105">
        <v>23.189474954962083</v>
      </c>
      <c r="G117" s="105">
        <v>23.075209297771263</v>
      </c>
      <c r="H117" s="105">
        <v>22.631624607149444</v>
      </c>
      <c r="I117" s="105">
        <v>24.973252229418836</v>
      </c>
      <c r="J117" s="105">
        <v>22.956026523891282</v>
      </c>
      <c r="K117" s="105">
        <v>23.189944705233987</v>
      </c>
      <c r="L117" s="105">
        <v>23.477370466204938</v>
      </c>
      <c r="M117" s="105">
        <v>25.079197417375127</v>
      </c>
      <c r="N117" s="105">
        <v>23.657983297193539</v>
      </c>
      <c r="O117" s="105">
        <v>23.01437919349296</v>
      </c>
      <c r="P117" s="105">
        <v>20.199166120362399</v>
      </c>
      <c r="Q117" s="105">
        <v>20.47145758608757</v>
      </c>
      <c r="R117" s="105">
        <v>20.573146193551718</v>
      </c>
      <c r="S117" s="105">
        <v>22.285504117047516</v>
      </c>
      <c r="T117" s="105">
        <v>23.160924757230493</v>
      </c>
      <c r="U117" s="105">
        <v>22.054643098913573</v>
      </c>
      <c r="V117" s="105">
        <v>21.229973329638593</v>
      </c>
      <c r="W117" s="105">
        <v>22.368085869388555</v>
      </c>
      <c r="X117" s="105">
        <v>24.000261380209515</v>
      </c>
      <c r="Y117" s="105">
        <v>20.534683662499269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11.069085949581195</v>
      </c>
      <c r="F118" s="99">
        <v>11.993395482332609</v>
      </c>
      <c r="G118" s="99">
        <v>11.750838657386195</v>
      </c>
      <c r="H118" s="99">
        <v>11.416342053105364</v>
      </c>
      <c r="I118" s="99">
        <v>13.874576009570932</v>
      </c>
      <c r="J118" s="99">
        <v>11.587729659254755</v>
      </c>
      <c r="K118" s="99">
        <v>11.840412052719497</v>
      </c>
      <c r="L118" s="99">
        <v>11.888018580516713</v>
      </c>
      <c r="M118" s="99">
        <v>13.190671109714303</v>
      </c>
      <c r="N118" s="99">
        <v>12.459316482098941</v>
      </c>
      <c r="O118" s="99">
        <v>12.588097191917718</v>
      </c>
      <c r="P118" s="99">
        <v>9.8156327132109382</v>
      </c>
      <c r="Q118" s="99">
        <v>9.8749911337216414</v>
      </c>
      <c r="R118" s="99">
        <v>10.011467006375455</v>
      </c>
      <c r="S118" s="99">
        <v>11.456296960008054</v>
      </c>
      <c r="T118" s="99">
        <v>10.926651257205839</v>
      </c>
      <c r="U118" s="99">
        <v>10.427011521299164</v>
      </c>
      <c r="V118" s="99">
        <v>9.1879847385836246</v>
      </c>
      <c r="W118" s="99">
        <v>10.781468050744076</v>
      </c>
      <c r="X118" s="99">
        <v>10.891764190227633</v>
      </c>
      <c r="Y118" s="99">
        <v>8.2803950511785871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11.622133767567393</v>
      </c>
      <c r="F119" s="99">
        <v>11.196079472629473</v>
      </c>
      <c r="G119" s="99">
        <v>11.324370640385069</v>
      </c>
      <c r="H119" s="99">
        <v>11.21528255404408</v>
      </c>
      <c r="I119" s="99">
        <v>11.098676219847905</v>
      </c>
      <c r="J119" s="99">
        <v>11.368296864636525</v>
      </c>
      <c r="K119" s="99">
        <v>11.349532652514492</v>
      </c>
      <c r="L119" s="99">
        <v>11.589351885688227</v>
      </c>
      <c r="M119" s="99">
        <v>11.888526307660822</v>
      </c>
      <c r="N119" s="99">
        <v>11.198666815094601</v>
      </c>
      <c r="O119" s="99">
        <v>10.426282001575238</v>
      </c>
      <c r="P119" s="99">
        <v>10.383533407151463</v>
      </c>
      <c r="Q119" s="99">
        <v>10.596466452365926</v>
      </c>
      <c r="R119" s="99">
        <v>10.561679187176265</v>
      </c>
      <c r="S119" s="99">
        <v>10.829207157039463</v>
      </c>
      <c r="T119" s="99">
        <v>12.234273500024656</v>
      </c>
      <c r="U119" s="99">
        <v>11.627631577614409</v>
      </c>
      <c r="V119" s="99">
        <v>12.041988591054968</v>
      </c>
      <c r="W119" s="99">
        <v>11.586617818644481</v>
      </c>
      <c r="X119" s="99">
        <v>13.108497189981888</v>
      </c>
      <c r="Y119" s="99">
        <v>12.254288611320684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10.288264840834012</v>
      </c>
      <c r="F120" s="123">
        <v>10.547619892479435</v>
      </c>
      <c r="G120" s="123">
        <v>10.728562428406677</v>
      </c>
      <c r="H120" s="123">
        <v>10.528104120388193</v>
      </c>
      <c r="I120" s="123">
        <v>9.9459267309722481</v>
      </c>
      <c r="J120" s="123">
        <v>9.5265563309358807</v>
      </c>
      <c r="K120" s="123">
        <v>9.4365957893079724</v>
      </c>
      <c r="L120" s="123">
        <v>9.5902809688029933</v>
      </c>
      <c r="M120" s="123">
        <v>8.7085516442383888</v>
      </c>
      <c r="N120" s="123">
        <v>8.7252902949801197</v>
      </c>
      <c r="O120" s="123">
        <v>8.5873955508281412</v>
      </c>
      <c r="P120" s="123">
        <v>8.083935565287133</v>
      </c>
      <c r="Q120" s="123">
        <v>7.6101783301730679</v>
      </c>
      <c r="R120" s="123">
        <v>7.2930553478156899</v>
      </c>
      <c r="S120" s="123">
        <v>7.7807396740188395</v>
      </c>
      <c r="T120" s="123">
        <v>7.3366885535317428</v>
      </c>
      <c r="U120" s="123">
        <v>7.2295714421094335</v>
      </c>
      <c r="V120" s="123">
        <v>6.9286011746533136</v>
      </c>
      <c r="W120" s="123">
        <v>7.1949833762523374</v>
      </c>
      <c r="X120" s="123">
        <v>8.1346192870505245</v>
      </c>
      <c r="Y120" s="123">
        <v>7.1661409764535469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10.288264840834012</v>
      </c>
      <c r="F122" s="110">
        <v>10.547619892479435</v>
      </c>
      <c r="G122" s="110">
        <v>10.728562428406677</v>
      </c>
      <c r="H122" s="110">
        <v>10.528104120388193</v>
      </c>
      <c r="I122" s="110">
        <v>9.9459267309722481</v>
      </c>
      <c r="J122" s="110">
        <v>9.5265563309358807</v>
      </c>
      <c r="K122" s="110">
        <v>9.4365957893079724</v>
      </c>
      <c r="L122" s="110">
        <v>9.5902809688029933</v>
      </c>
      <c r="M122" s="110">
        <v>8.7085516442383888</v>
      </c>
      <c r="N122" s="110">
        <v>8.7252902949801197</v>
      </c>
      <c r="O122" s="110">
        <v>8.5873955508281412</v>
      </c>
      <c r="P122" s="110">
        <v>8.083935565287133</v>
      </c>
      <c r="Q122" s="110">
        <v>7.6101783301730679</v>
      </c>
      <c r="R122" s="110">
        <v>7.2930553478156899</v>
      </c>
      <c r="S122" s="110">
        <v>7.7807396740188395</v>
      </c>
      <c r="T122" s="110">
        <v>7.3366885535317428</v>
      </c>
      <c r="U122" s="110">
        <v>7.2295714421094335</v>
      </c>
      <c r="V122" s="110">
        <v>6.9286011746533136</v>
      </c>
      <c r="W122" s="110">
        <v>7.1949833762523374</v>
      </c>
      <c r="X122" s="110">
        <v>8.1346192870505245</v>
      </c>
      <c r="Y122" s="110">
        <v>7.1661409764535469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154.16939787546599</v>
      </c>
      <c r="C124" s="118">
        <f t="shared" si="42"/>
        <v>157.92483043457571</v>
      </c>
      <c r="D124" s="118">
        <f t="shared" si="42"/>
        <v>159.55739700305685</v>
      </c>
      <c r="E124" s="118">
        <f t="shared" si="42"/>
        <v>142.94071373560072</v>
      </c>
      <c r="F124" s="118">
        <f t="shared" si="42"/>
        <v>151.77368127778757</v>
      </c>
      <c r="G124" s="118">
        <f t="shared" si="42"/>
        <v>149.32671784993525</v>
      </c>
      <c r="H124" s="118">
        <f t="shared" si="42"/>
        <v>140.30963466877591</v>
      </c>
      <c r="I124" s="118">
        <f t="shared" si="42"/>
        <v>132.46047372777377</v>
      </c>
      <c r="J124" s="118">
        <f t="shared" si="42"/>
        <v>138.15362368876447</v>
      </c>
      <c r="K124" s="118">
        <f t="shared" si="42"/>
        <v>135.143690877735</v>
      </c>
      <c r="L124" s="118">
        <f t="shared" si="42"/>
        <v>148.44525986510138</v>
      </c>
      <c r="M124" s="118">
        <f t="shared" si="42"/>
        <v>134.8986339776109</v>
      </c>
      <c r="N124" s="118">
        <f t="shared" si="42"/>
        <v>119.5560876576413</v>
      </c>
      <c r="O124" s="118">
        <f t="shared" si="42"/>
        <v>149.13008177623277</v>
      </c>
      <c r="P124" s="118">
        <f t="shared" si="42"/>
        <v>121.13938643836906</v>
      </c>
      <c r="Q124" s="118">
        <f t="shared" si="42"/>
        <v>124.85266932036247</v>
      </c>
      <c r="R124" s="118">
        <f t="shared" ref="R124:V124" si="43">R125+R128+R130+R139</f>
        <v>132.23676437034501</v>
      </c>
      <c r="S124" s="118">
        <f t="shared" si="43"/>
        <v>135.89394766182633</v>
      </c>
      <c r="T124" s="118">
        <f t="shared" si="43"/>
        <v>122.20150959375965</v>
      </c>
      <c r="U124" s="118">
        <f t="shared" si="43"/>
        <v>133.46155261899662</v>
      </c>
      <c r="V124" s="118">
        <f t="shared" si="43"/>
        <v>133.4780711982304</v>
      </c>
      <c r="W124" s="118">
        <f t="shared" ref="W124:Y124" si="44">W125+W128+W130+W139</f>
        <v>137.82751089124042</v>
      </c>
      <c r="X124" s="118">
        <f t="shared" si="44"/>
        <v>132.60710307190652</v>
      </c>
      <c r="Y124" s="118">
        <f t="shared" si="44"/>
        <v>128.96129730403624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121.03872905498481</v>
      </c>
      <c r="C125" s="123">
        <f t="shared" si="45"/>
        <v>124.67453047257949</v>
      </c>
      <c r="D125" s="123">
        <f t="shared" si="45"/>
        <v>124.76453843548474</v>
      </c>
      <c r="E125" s="123">
        <f t="shared" si="45"/>
        <v>108.88194667204944</v>
      </c>
      <c r="F125" s="123">
        <f t="shared" si="45"/>
        <v>116.10199232757857</v>
      </c>
      <c r="G125" s="123">
        <f t="shared" si="45"/>
        <v>113.46856647240729</v>
      </c>
      <c r="H125" s="123">
        <f t="shared" si="45"/>
        <v>106.15220507263147</v>
      </c>
      <c r="I125" s="123">
        <f t="shared" si="45"/>
        <v>96.928038969972079</v>
      </c>
      <c r="J125" s="123">
        <f t="shared" si="45"/>
        <v>104.72325121744811</v>
      </c>
      <c r="K125" s="123">
        <f t="shared" si="45"/>
        <v>101.47182480049865</v>
      </c>
      <c r="L125" s="123">
        <f t="shared" si="45"/>
        <v>114.01934095321613</v>
      </c>
      <c r="M125" s="123">
        <f t="shared" si="45"/>
        <v>100.19295948929094</v>
      </c>
      <c r="N125" s="123">
        <f t="shared" si="45"/>
        <v>87.229450732075762</v>
      </c>
      <c r="O125" s="123">
        <f t="shared" si="45"/>
        <v>117.85357194088094</v>
      </c>
      <c r="P125" s="123">
        <f t="shared" si="45"/>
        <v>91.90016191529628</v>
      </c>
      <c r="Q125" s="123">
        <f t="shared" si="45"/>
        <v>96.103894397932791</v>
      </c>
      <c r="R125" s="123">
        <f t="shared" ref="R125:V125" si="46">SUM(R126:R127)</f>
        <v>103.37156935202529</v>
      </c>
      <c r="S125" s="123">
        <f t="shared" si="46"/>
        <v>104.77554978089698</v>
      </c>
      <c r="T125" s="123">
        <f t="shared" si="46"/>
        <v>91.889435307171397</v>
      </c>
      <c r="U125" s="123">
        <f t="shared" si="46"/>
        <v>103.30282406913699</v>
      </c>
      <c r="V125" s="123">
        <f t="shared" si="46"/>
        <v>104.37621138982971</v>
      </c>
      <c r="W125" s="123">
        <f t="shared" ref="W125:Y125" si="47">SUM(W126:W127)</f>
        <v>106.10587323158451</v>
      </c>
      <c r="X125" s="123">
        <f t="shared" si="47"/>
        <v>101.19124681717409</v>
      </c>
      <c r="Y125" s="123">
        <f t="shared" si="47"/>
        <v>100.02727143385837</v>
      </c>
      <c r="DA125" s="130" t="s">
        <v>2864</v>
      </c>
    </row>
    <row r="126" spans="1:105" ht="12" customHeight="1" x14ac:dyDescent="0.25">
      <c r="A126" s="97" t="s">
        <v>198</v>
      </c>
      <c r="B126" s="99">
        <v>120.5234111349606</v>
      </c>
      <c r="C126" s="99">
        <v>124.14969561305276</v>
      </c>
      <c r="D126" s="99">
        <v>124.24738836353079</v>
      </c>
      <c r="E126" s="99">
        <v>108.44108812830733</v>
      </c>
      <c r="F126" s="99">
        <v>115.63489161708452</v>
      </c>
      <c r="G126" s="99">
        <v>113.01657155414949</v>
      </c>
      <c r="H126" s="99">
        <v>105.73816582886433</v>
      </c>
      <c r="I126" s="99">
        <v>96.555479574297777</v>
      </c>
      <c r="J126" s="99">
        <v>104.32377108301115</v>
      </c>
      <c r="K126" s="99">
        <v>101.08863613208509</v>
      </c>
      <c r="L126" s="99">
        <v>113.59402408966876</v>
      </c>
      <c r="M126" s="99">
        <v>99.82454887400641</v>
      </c>
      <c r="N126" s="99">
        <v>86.910031145366347</v>
      </c>
      <c r="O126" s="99">
        <v>117.42299870779914</v>
      </c>
      <c r="P126" s="99">
        <v>91.564967208038524</v>
      </c>
      <c r="Q126" s="99">
        <v>95.752893041274319</v>
      </c>
      <c r="R126" s="99">
        <v>102.99786674883718</v>
      </c>
      <c r="S126" s="99">
        <v>104.39943003205497</v>
      </c>
      <c r="T126" s="99">
        <v>91.560326463323932</v>
      </c>
      <c r="U126" s="99">
        <v>102.9374579531346</v>
      </c>
      <c r="V126" s="99">
        <v>104.00682699429595</v>
      </c>
      <c r="W126" s="99">
        <v>105.73293399972084</v>
      </c>
      <c r="X126" s="99">
        <v>100.83107722713102</v>
      </c>
      <c r="Y126" s="99">
        <v>99.671182013038745</v>
      </c>
      <c r="DA126" s="63" t="s">
        <v>2865</v>
      </c>
    </row>
    <row r="127" spans="1:105" ht="12" customHeight="1" x14ac:dyDescent="0.25">
      <c r="A127" s="97" t="s">
        <v>53</v>
      </c>
      <c r="B127" s="99">
        <v>0.51531792002421228</v>
      </c>
      <c r="C127" s="99">
        <v>0.52483485952673758</v>
      </c>
      <c r="D127" s="99">
        <v>0.5171500719539539</v>
      </c>
      <c r="E127" s="99">
        <v>0.44085854374211364</v>
      </c>
      <c r="F127" s="99">
        <v>0.46710071049405016</v>
      </c>
      <c r="G127" s="99">
        <v>0.45199491825779819</v>
      </c>
      <c r="H127" s="99">
        <v>0.4140392437671529</v>
      </c>
      <c r="I127" s="99">
        <v>0.37255939567430363</v>
      </c>
      <c r="J127" s="99">
        <v>0.39948013443695102</v>
      </c>
      <c r="K127" s="99">
        <v>0.3831886684135633</v>
      </c>
      <c r="L127" s="99">
        <v>0.42531686354736181</v>
      </c>
      <c r="M127" s="99">
        <v>0.36841061528453145</v>
      </c>
      <c r="N127" s="99">
        <v>0.31941958670942089</v>
      </c>
      <c r="O127" s="99">
        <v>0.43057323308180379</v>
      </c>
      <c r="P127" s="99">
        <v>0.33519470725775213</v>
      </c>
      <c r="Q127" s="99">
        <v>0.35100135665847676</v>
      </c>
      <c r="R127" s="99">
        <v>0.37370260318810311</v>
      </c>
      <c r="S127" s="99">
        <v>0.37611974884201765</v>
      </c>
      <c r="T127" s="99">
        <v>0.32910884384746592</v>
      </c>
      <c r="U127" s="99">
        <v>0.36536611600239483</v>
      </c>
      <c r="V127" s="99">
        <v>0.36938439553375857</v>
      </c>
      <c r="W127" s="99">
        <v>0.37293923186367223</v>
      </c>
      <c r="X127" s="99">
        <v>0.3601695900430692</v>
      </c>
      <c r="Y127" s="99">
        <v>0.35608942081963457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0.16981412518527098</v>
      </c>
      <c r="C128" s="123">
        <f t="shared" si="48"/>
        <v>0.17073593028045764</v>
      </c>
      <c r="D128" s="123">
        <f t="shared" si="48"/>
        <v>0.173047805331774</v>
      </c>
      <c r="E128" s="123">
        <f t="shared" si="48"/>
        <v>0.31854576778593607</v>
      </c>
      <c r="F128" s="123">
        <f t="shared" si="48"/>
        <v>0.16380507573531336</v>
      </c>
      <c r="G128" s="123">
        <f t="shared" si="48"/>
        <v>0.17323784507910756</v>
      </c>
      <c r="H128" s="123">
        <f t="shared" si="48"/>
        <v>0.27719438170880661</v>
      </c>
      <c r="I128" s="123">
        <f t="shared" si="48"/>
        <v>0.21526537194984782</v>
      </c>
      <c r="J128" s="123">
        <f t="shared" si="48"/>
        <v>0.24270720589814723</v>
      </c>
      <c r="K128" s="123">
        <f t="shared" si="48"/>
        <v>0.24628682845339386</v>
      </c>
      <c r="L128" s="123">
        <f t="shared" si="48"/>
        <v>0.28802593843362156</v>
      </c>
      <c r="M128" s="123">
        <f t="shared" si="48"/>
        <v>0.30631064129575497</v>
      </c>
      <c r="N128" s="123">
        <f t="shared" si="48"/>
        <v>0.29909265630809106</v>
      </c>
      <c r="O128" s="123">
        <f t="shared" si="48"/>
        <v>0.29288591858290625</v>
      </c>
      <c r="P128" s="123">
        <f t="shared" si="48"/>
        <v>0.27562450563894586</v>
      </c>
      <c r="Q128" s="123">
        <f t="shared" si="48"/>
        <v>0.26173538209140607</v>
      </c>
      <c r="R128" s="123">
        <f t="shared" si="48"/>
        <v>0.29236536070211039</v>
      </c>
      <c r="S128" s="123">
        <f t="shared" si="48"/>
        <v>0.3296317061287759</v>
      </c>
      <c r="T128" s="123">
        <f t="shared" si="48"/>
        <v>0.32969057201840651</v>
      </c>
      <c r="U128" s="123">
        <f t="shared" si="48"/>
        <v>0.32776165989928613</v>
      </c>
      <c r="V128" s="123">
        <f t="shared" si="48"/>
        <v>0.30866040227877267</v>
      </c>
      <c r="W128" s="123">
        <f t="shared" si="48"/>
        <v>0.31221120159188998</v>
      </c>
      <c r="X128" s="123">
        <f t="shared" si="48"/>
        <v>0.27943157543861735</v>
      </c>
      <c r="Y128" s="123">
        <f t="shared" si="48"/>
        <v>0.23470520647844423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0.16981412518527098</v>
      </c>
      <c r="C129" s="99">
        <f>RES_hhdet_fech!C129/RES_summary!C$19</f>
        <v>0.17073593028045764</v>
      </c>
      <c r="D129" s="99">
        <f>RES_hhdet_fech!D129/RES_summary!D$19</f>
        <v>0.173047805331774</v>
      </c>
      <c r="E129" s="99">
        <f>RES_hhdet_fech!E129/RES_summary!E$19</f>
        <v>0.31854576778593607</v>
      </c>
      <c r="F129" s="99">
        <f>RES_hhdet_fech!F129/RES_summary!F$19</f>
        <v>0.16380507573531336</v>
      </c>
      <c r="G129" s="99">
        <f>RES_hhdet_fech!G129/RES_summary!G$19</f>
        <v>0.17323784507910756</v>
      </c>
      <c r="H129" s="99">
        <f>RES_hhdet_fech!H129/RES_summary!H$19</f>
        <v>0.27719438170880661</v>
      </c>
      <c r="I129" s="99">
        <f>RES_hhdet_fech!I129/RES_summary!I$19</f>
        <v>0.21526537194984782</v>
      </c>
      <c r="J129" s="99">
        <f>RES_hhdet_fech!J129/RES_summary!J$19</f>
        <v>0.24270720589814723</v>
      </c>
      <c r="K129" s="99">
        <f>RES_hhdet_fech!K129/RES_summary!K$19</f>
        <v>0.24628682845339386</v>
      </c>
      <c r="L129" s="99">
        <f>RES_hhdet_fech!L129/RES_summary!L$19</f>
        <v>0.28802593843362156</v>
      </c>
      <c r="M129" s="99">
        <f>RES_hhdet_fech!M129/RES_summary!M$19</f>
        <v>0.30631064129575497</v>
      </c>
      <c r="N129" s="99">
        <f>RES_hhdet_fech!N129/RES_summary!N$19</f>
        <v>0.29909265630809106</v>
      </c>
      <c r="O129" s="99">
        <f>RES_hhdet_fech!O129/RES_summary!O$19</f>
        <v>0.29288591858290625</v>
      </c>
      <c r="P129" s="99">
        <f>RES_hhdet_fech!P129/RES_summary!P$19</f>
        <v>0.27562450563894586</v>
      </c>
      <c r="Q129" s="99">
        <f>RES_hhdet_fech!Q129/RES_summary!Q$19</f>
        <v>0.26173538209140607</v>
      </c>
      <c r="R129" s="99">
        <f>RES_hhdet_fech!R129/RES_summary!R$19</f>
        <v>0.29236536070211039</v>
      </c>
      <c r="S129" s="99">
        <f>RES_hhdet_fech!S129/RES_summary!S$19</f>
        <v>0.3296317061287759</v>
      </c>
      <c r="T129" s="99">
        <f>RES_hhdet_fech!T129/RES_summary!T$19</f>
        <v>0.32969057201840651</v>
      </c>
      <c r="U129" s="99">
        <f>RES_hhdet_fech!U129/RES_summary!U$19</f>
        <v>0.32776165989928613</v>
      </c>
      <c r="V129" s="99">
        <f>RES_hhdet_fech!V129/RES_summary!V$19</f>
        <v>0.30866040227877267</v>
      </c>
      <c r="W129" s="99">
        <f>RES_hhdet_fech!W129/RES_summary!W$19</f>
        <v>0.31221120159188998</v>
      </c>
      <c r="X129" s="99">
        <f>RES_hhdet_fech!X129/RES_summary!X$19</f>
        <v>0.27943157543861735</v>
      </c>
      <c r="Y129" s="99">
        <f>RES_hhdet_fech!Y129/RES_summary!Y$19</f>
        <v>0.23470520647844423</v>
      </c>
      <c r="DA129" s="63" t="s">
        <v>2868</v>
      </c>
    </row>
    <row r="130" spans="1:105" ht="12" customHeight="1" x14ac:dyDescent="0.25">
      <c r="A130" s="121" t="s">
        <v>55</v>
      </c>
      <c r="B130" s="123">
        <v>23.218443980683119</v>
      </c>
      <c r="C130" s="123">
        <v>23.042824159364219</v>
      </c>
      <c r="D130" s="123">
        <v>24.373094790266808</v>
      </c>
      <c r="E130" s="123">
        <v>23.325801790531312</v>
      </c>
      <c r="F130" s="123">
        <v>24.863408359257736</v>
      </c>
      <c r="G130" s="123">
        <v>24.894065380214819</v>
      </c>
      <c r="H130" s="123">
        <v>23.330505885320367</v>
      </c>
      <c r="I130" s="123">
        <v>25.364364474977251</v>
      </c>
      <c r="J130" s="123">
        <v>23.646319457729128</v>
      </c>
      <c r="K130" s="123">
        <v>23.968660168938356</v>
      </c>
      <c r="L130" s="123">
        <v>24.520556786491753</v>
      </c>
      <c r="M130" s="123">
        <v>25.665305640581245</v>
      </c>
      <c r="N130" s="123">
        <v>23.287603956006219</v>
      </c>
      <c r="O130" s="123">
        <v>22.398640957320534</v>
      </c>
      <c r="P130" s="123">
        <v>20.881013790178141</v>
      </c>
      <c r="Q130" s="123">
        <v>20.878413336470896</v>
      </c>
      <c r="R130" s="123">
        <v>21.273564108047239</v>
      </c>
      <c r="S130" s="123">
        <v>22.998400153126049</v>
      </c>
      <c r="T130" s="123">
        <v>22.60683399924697</v>
      </c>
      <c r="U130" s="123">
        <v>22.55728649214339</v>
      </c>
      <c r="V130" s="123">
        <v>21.821739438378813</v>
      </c>
      <c r="W130" s="123">
        <v>24.164774561904899</v>
      </c>
      <c r="X130" s="123">
        <v>22.932183646964781</v>
      </c>
      <c r="Y130" s="123">
        <v>21.497272290170468</v>
      </c>
      <c r="DA130" s="130" t="s">
        <v>2869</v>
      </c>
    </row>
    <row r="131" spans="1:105" ht="12" customHeight="1" x14ac:dyDescent="0.25">
      <c r="A131" s="97" t="s">
        <v>128</v>
      </c>
      <c r="B131" s="99">
        <v>21.975212864676376</v>
      </c>
      <c r="C131" s="99">
        <v>21.86885708257568</v>
      </c>
      <c r="D131" s="99">
        <v>23.532356542167985</v>
      </c>
      <c r="E131" s="99">
        <v>21.498340653475655</v>
      </c>
      <c r="F131" s="99">
        <v>24.11080778473157</v>
      </c>
      <c r="G131" s="99">
        <v>24.472116987576868</v>
      </c>
      <c r="H131" s="99">
        <v>22.229990470121685</v>
      </c>
      <c r="I131" s="99">
        <v>24.161406211981742</v>
      </c>
      <c r="J131" s="99">
        <v>22.668173131157936</v>
      </c>
      <c r="K131" s="99">
        <v>23.217143402672868</v>
      </c>
      <c r="L131" s="99">
        <v>23.996174170142627</v>
      </c>
      <c r="M131" s="99">
        <v>24.831816041897422</v>
      </c>
      <c r="N131" s="99">
        <v>21.570193118819049</v>
      </c>
      <c r="O131" s="99">
        <v>20.586176365223757</v>
      </c>
      <c r="P131" s="99">
        <v>20.71848955915117</v>
      </c>
      <c r="Q131" s="99">
        <v>20.478739016526788</v>
      </c>
      <c r="R131" s="99">
        <v>21.331069929788033</v>
      </c>
      <c r="S131" s="99">
        <v>23.12505311744437</v>
      </c>
      <c r="T131" s="99">
        <v>21.039472585509401</v>
      </c>
      <c r="U131" s="99">
        <v>22.495956355687671</v>
      </c>
      <c r="V131" s="99">
        <v>21.911462200901028</v>
      </c>
      <c r="W131" s="99">
        <v>25.414060396770033</v>
      </c>
      <c r="X131" s="99">
        <v>21.190239782119544</v>
      </c>
      <c r="Y131" s="99">
        <v>21.959519442555987</v>
      </c>
      <c r="DA131" s="63" t="s">
        <v>2870</v>
      </c>
    </row>
    <row r="132" spans="1:105" ht="12" customHeight="1" x14ac:dyDescent="0.25">
      <c r="A132" s="97" t="s">
        <v>127</v>
      </c>
      <c r="B132" s="99">
        <v>20.396941759304852</v>
      </c>
      <c r="C132" s="99">
        <v>20.207165852224232</v>
      </c>
      <c r="D132" s="99">
        <v>21.759979701369687</v>
      </c>
      <c r="E132" s="99">
        <v>19.867092507273757</v>
      </c>
      <c r="F132" s="99">
        <v>22.388247114166493</v>
      </c>
      <c r="G132" s="99">
        <v>22.72843148144802</v>
      </c>
      <c r="H132" s="99">
        <v>20.664663413311892</v>
      </c>
      <c r="I132" s="99">
        <v>22.62398896334626</v>
      </c>
      <c r="J132" s="99">
        <v>21.179909471142572</v>
      </c>
      <c r="K132" s="99">
        <v>21.774000169234967</v>
      </c>
      <c r="L132" s="99">
        <v>22.587104549801669</v>
      </c>
      <c r="M132" s="99">
        <v>23.509845377939719</v>
      </c>
      <c r="N132" s="99">
        <v>20.539469997711819</v>
      </c>
      <c r="O132" s="99">
        <v>19.696762709697776</v>
      </c>
      <c r="P132" s="99">
        <v>19.683236637152756</v>
      </c>
      <c r="Q132" s="99">
        <v>19.456395252529092</v>
      </c>
      <c r="R132" s="99">
        <v>20.289239143396092</v>
      </c>
      <c r="S132" s="99">
        <v>22.086386271349888</v>
      </c>
      <c r="T132" s="99">
        <v>20.093814047869387</v>
      </c>
      <c r="U132" s="99">
        <v>21.507683083175312</v>
      </c>
      <c r="V132" s="99">
        <v>20.962486802490236</v>
      </c>
      <c r="W132" s="99">
        <v>24.444885993153211</v>
      </c>
      <c r="X132" s="99">
        <v>20.417192791349748</v>
      </c>
      <c r="Y132" s="99">
        <v>21.1707456708235</v>
      </c>
      <c r="DA132" s="63" t="s">
        <v>2871</v>
      </c>
    </row>
    <row r="133" spans="1:105" ht="12" customHeight="1" x14ac:dyDescent="0.25">
      <c r="A133" s="100" t="s">
        <v>198</v>
      </c>
      <c r="B133" s="102">
        <v>9.5941819041435608</v>
      </c>
      <c r="C133" s="102">
        <v>9.0254377015861227</v>
      </c>
      <c r="D133" s="102">
        <v>9.9593052517215508</v>
      </c>
      <c r="E133" s="102">
        <v>9.0490715055364763</v>
      </c>
      <c r="F133" s="102">
        <v>10.845533005833214</v>
      </c>
      <c r="G133" s="102">
        <v>10.824375739201219</v>
      </c>
      <c r="H133" s="102">
        <v>9.7321318488109032</v>
      </c>
      <c r="I133" s="102">
        <v>11.77972682461923</v>
      </c>
      <c r="J133" s="102">
        <v>9.9713980378157725</v>
      </c>
      <c r="K133" s="102">
        <v>10.366287715765186</v>
      </c>
      <c r="L133" s="102">
        <v>10.672779007523667</v>
      </c>
      <c r="M133" s="102">
        <v>11.512257248904501</v>
      </c>
      <c r="N133" s="102">
        <v>10.081003460397342</v>
      </c>
      <c r="O133" s="102">
        <v>10.044034804829796</v>
      </c>
      <c r="P133" s="102">
        <v>8.9788166736876391</v>
      </c>
      <c r="Q133" s="102">
        <v>8.7813867287310146</v>
      </c>
      <c r="R133" s="102">
        <v>9.2999465862529291</v>
      </c>
      <c r="S133" s="102">
        <v>10.732845444621368</v>
      </c>
      <c r="T133" s="102">
        <v>8.9080956424266606</v>
      </c>
      <c r="U133" s="102">
        <v>9.6793819436486732</v>
      </c>
      <c r="V133" s="102">
        <v>8.7313290438225852</v>
      </c>
      <c r="W133" s="102">
        <v>11.489030589046681</v>
      </c>
      <c r="X133" s="102">
        <v>9.0799572830627646</v>
      </c>
      <c r="Y133" s="102">
        <v>8.3490558818838103</v>
      </c>
      <c r="DA133" s="131" t="s">
        <v>2872</v>
      </c>
    </row>
    <row r="134" spans="1:105" ht="12" customHeight="1" x14ac:dyDescent="0.25">
      <c r="A134" s="103" t="s">
        <v>52</v>
      </c>
      <c r="B134" s="105">
        <v>10.802759855161295</v>
      </c>
      <c r="C134" s="105">
        <v>11.181728150638111</v>
      </c>
      <c r="D134" s="105">
        <v>11.800674449648136</v>
      </c>
      <c r="E134" s="105">
        <v>10.81802100173728</v>
      </c>
      <c r="F134" s="105">
        <v>11.542714108333277</v>
      </c>
      <c r="G134" s="105">
        <v>11.904055742246806</v>
      </c>
      <c r="H134" s="105">
        <v>10.932531564500984</v>
      </c>
      <c r="I134" s="105">
        <v>10.844262138727032</v>
      </c>
      <c r="J134" s="105">
        <v>11.208511433326796</v>
      </c>
      <c r="K134" s="105">
        <v>11.407712453469776</v>
      </c>
      <c r="L134" s="105">
        <v>11.914325542277997</v>
      </c>
      <c r="M134" s="105">
        <v>11.997588129035217</v>
      </c>
      <c r="N134" s="105">
        <v>10.458466537314475</v>
      </c>
      <c r="O134" s="105">
        <v>9.6527279048679784</v>
      </c>
      <c r="P134" s="105">
        <v>10.704419963465117</v>
      </c>
      <c r="Q134" s="105">
        <v>10.675008523798077</v>
      </c>
      <c r="R134" s="105">
        <v>10.989292557143164</v>
      </c>
      <c r="S134" s="105">
        <v>11.353540826728517</v>
      </c>
      <c r="T134" s="105">
        <v>11.185718405442724</v>
      </c>
      <c r="U134" s="105">
        <v>11.828301139526639</v>
      </c>
      <c r="V134" s="105">
        <v>12.231157758667651</v>
      </c>
      <c r="W134" s="105">
        <v>12.955855404106531</v>
      </c>
      <c r="X134" s="105">
        <v>11.33723550828698</v>
      </c>
      <c r="Y134" s="105">
        <v>12.821689788939693</v>
      </c>
      <c r="DA134" s="132" t="s">
        <v>2873</v>
      </c>
    </row>
    <row r="135" spans="1:105" ht="12" customHeight="1" x14ac:dyDescent="0.25">
      <c r="A135" s="106" t="s">
        <v>122</v>
      </c>
      <c r="B135" s="102">
        <v>25.287305332249208</v>
      </c>
      <c r="C135" s="102">
        <v>25.140134667370411</v>
      </c>
      <c r="D135" s="102">
        <v>26.168103040091818</v>
      </c>
      <c r="E135" s="102">
        <v>26.533480546724448</v>
      </c>
      <c r="F135" s="102">
        <v>26.753770324698269</v>
      </c>
      <c r="G135" s="102">
        <v>26.513548141752569</v>
      </c>
      <c r="H135" s="102">
        <v>25.855379908280124</v>
      </c>
      <c r="I135" s="102">
        <v>28.096856665146937</v>
      </c>
      <c r="J135" s="102">
        <v>26.180448022104233</v>
      </c>
      <c r="K135" s="102">
        <v>26.425713135656654</v>
      </c>
      <c r="L135" s="102">
        <v>26.759590971316314</v>
      </c>
      <c r="M135" s="102">
        <v>28.445191711741973</v>
      </c>
      <c r="N135" s="102">
        <v>26.68412701016366</v>
      </c>
      <c r="O135" s="102">
        <v>25.722180639713461</v>
      </c>
      <c r="P135" s="102">
        <v>22.932513692027584</v>
      </c>
      <c r="Q135" s="102">
        <v>23.285435685265348</v>
      </c>
      <c r="R135" s="102">
        <v>23.346145096529245</v>
      </c>
      <c r="S135" s="102">
        <v>24.96959214886304</v>
      </c>
      <c r="T135" s="102">
        <v>26.008633741628703</v>
      </c>
      <c r="U135" s="102">
        <v>24.566127028155261</v>
      </c>
      <c r="V135" s="102">
        <v>23.418664522881706</v>
      </c>
      <c r="W135" s="102">
        <v>24.515255414208269</v>
      </c>
      <c r="X135" s="102">
        <v>26.187143338317423</v>
      </c>
      <c r="Y135" s="102">
        <v>22.220639366798814</v>
      </c>
      <c r="DA135" s="131" t="s">
        <v>2874</v>
      </c>
    </row>
    <row r="136" spans="1:105" ht="12" customHeight="1" x14ac:dyDescent="0.25">
      <c r="A136" s="107" t="s">
        <v>121</v>
      </c>
      <c r="B136" s="105">
        <v>21.822944536608759</v>
      </c>
      <c r="C136" s="105">
        <v>21.555384422384396</v>
      </c>
      <c r="D136" s="105">
        <v>22.532350878370416</v>
      </c>
      <c r="E136" s="105">
        <v>22.850001822597235</v>
      </c>
      <c r="F136" s="105">
        <v>23.312377469659637</v>
      </c>
      <c r="G136" s="105">
        <v>23.146848429880883</v>
      </c>
      <c r="H136" s="105">
        <v>22.664628075542861</v>
      </c>
      <c r="I136" s="105">
        <v>25.004610759557774</v>
      </c>
      <c r="J136" s="105">
        <v>23.020354692143183</v>
      </c>
      <c r="K136" s="105">
        <v>23.270297877596725</v>
      </c>
      <c r="L136" s="105">
        <v>23.571489443053846</v>
      </c>
      <c r="M136" s="105">
        <v>25.181333936192331</v>
      </c>
      <c r="N136" s="105">
        <v>23.719461832349751</v>
      </c>
      <c r="O136" s="105">
        <v>23.016172509256808</v>
      </c>
      <c r="P136" s="105">
        <v>20.202913370727046</v>
      </c>
      <c r="Q136" s="105">
        <v>20.4753722277771</v>
      </c>
      <c r="R136" s="105">
        <v>20.608174473552644</v>
      </c>
      <c r="S136" s="105">
        <v>22.321346209036562</v>
      </c>
      <c r="T136" s="105">
        <v>23.25147351536727</v>
      </c>
      <c r="U136" s="105">
        <v>22.149920710872088</v>
      </c>
      <c r="V136" s="105">
        <v>21.322551581905113</v>
      </c>
      <c r="W136" s="105">
        <v>22.542859934363307</v>
      </c>
      <c r="X136" s="105">
        <v>24.206555687043696</v>
      </c>
      <c r="Y136" s="105">
        <v>20.643680985463373</v>
      </c>
      <c r="DA136" s="132" t="s">
        <v>2875</v>
      </c>
    </row>
    <row r="137" spans="1:105" ht="12" customHeight="1" x14ac:dyDescent="0.25">
      <c r="A137" s="108" t="s">
        <v>53</v>
      </c>
      <c r="B137" s="99">
        <v>11.045323058318637</v>
      </c>
      <c r="C137" s="99">
        <v>10.379075746850539</v>
      </c>
      <c r="D137" s="99">
        <v>11.104289181610133</v>
      </c>
      <c r="E137" s="99">
        <v>11.211527800125733</v>
      </c>
      <c r="F137" s="99">
        <v>12.10293079590182</v>
      </c>
      <c r="G137" s="99">
        <v>11.811726306089923</v>
      </c>
      <c r="H137" s="99">
        <v>11.439391590873651</v>
      </c>
      <c r="I137" s="99">
        <v>13.894337108102027</v>
      </c>
      <c r="J137" s="99">
        <v>11.628104426835703</v>
      </c>
      <c r="K137" s="99">
        <v>11.892703961731115</v>
      </c>
      <c r="L137" s="99">
        <v>11.948983258376286</v>
      </c>
      <c r="M137" s="99">
        <v>13.25899898854853</v>
      </c>
      <c r="N137" s="99">
        <v>12.494929244946791</v>
      </c>
      <c r="O137" s="99">
        <v>12.574615889255139</v>
      </c>
      <c r="P137" s="99">
        <v>9.7999977181909799</v>
      </c>
      <c r="Q137" s="99">
        <v>9.8628143665106194</v>
      </c>
      <c r="R137" s="99">
        <v>10.034581837090169</v>
      </c>
      <c r="S137" s="99">
        <v>11.488889604741717</v>
      </c>
      <c r="T137" s="99">
        <v>11.006777696623185</v>
      </c>
      <c r="U137" s="99">
        <v>10.513760007317321</v>
      </c>
      <c r="V137" s="99">
        <v>9.2661879832577707</v>
      </c>
      <c r="W137" s="99">
        <v>10.915215270045945</v>
      </c>
      <c r="X137" s="99">
        <v>11.028245090110323</v>
      </c>
      <c r="Y137" s="99">
        <v>8.3339372714726014</v>
      </c>
      <c r="DA137" s="63" t="s">
        <v>2876</v>
      </c>
    </row>
    <row r="138" spans="1:105" ht="12" customHeight="1" x14ac:dyDescent="0.25">
      <c r="A138" s="108" t="s">
        <v>52</v>
      </c>
      <c r="B138" s="99">
        <v>10.77762147829012</v>
      </c>
      <c r="C138" s="99">
        <v>11.176308675533862</v>
      </c>
      <c r="D138" s="99">
        <v>11.428061696760283</v>
      </c>
      <c r="E138" s="99">
        <v>11.638474022471501</v>
      </c>
      <c r="F138" s="99">
        <v>11.209446673757821</v>
      </c>
      <c r="G138" s="99">
        <v>11.335122123790962</v>
      </c>
      <c r="H138" s="99">
        <v>11.225236484669209</v>
      </c>
      <c r="I138" s="99">
        <v>11.110273651455746</v>
      </c>
      <c r="J138" s="99">
        <v>11.392250265307478</v>
      </c>
      <c r="K138" s="99">
        <v>11.377593915865612</v>
      </c>
      <c r="L138" s="99">
        <v>11.622506184677563</v>
      </c>
      <c r="M138" s="99">
        <v>11.922334947643803</v>
      </c>
      <c r="N138" s="99">
        <v>11.224532587402962</v>
      </c>
      <c r="O138" s="99">
        <v>10.441556620001675</v>
      </c>
      <c r="P138" s="99">
        <v>10.402915652536068</v>
      </c>
      <c r="Q138" s="99">
        <v>10.612557861266481</v>
      </c>
      <c r="R138" s="99">
        <v>10.573592636462475</v>
      </c>
      <c r="S138" s="99">
        <v>10.832456604294848</v>
      </c>
      <c r="T138" s="99">
        <v>12.244695818744081</v>
      </c>
      <c r="U138" s="99">
        <v>11.636160703554767</v>
      </c>
      <c r="V138" s="99">
        <v>12.056363598647341</v>
      </c>
      <c r="W138" s="99">
        <v>11.627644664317357</v>
      </c>
      <c r="X138" s="99">
        <v>13.178310596933375</v>
      </c>
      <c r="Y138" s="99">
        <v>12.309743713990773</v>
      </c>
      <c r="DA138" s="63" t="s">
        <v>2877</v>
      </c>
    </row>
    <row r="139" spans="1:105" ht="12" customHeight="1" x14ac:dyDescent="0.25">
      <c r="A139" s="121" t="s">
        <v>54</v>
      </c>
      <c r="B139" s="123">
        <v>9.742410714612797</v>
      </c>
      <c r="C139" s="123">
        <v>10.036739872351532</v>
      </c>
      <c r="D139" s="123">
        <v>10.246715971973501</v>
      </c>
      <c r="E139" s="123">
        <v>10.414419505234045</v>
      </c>
      <c r="F139" s="123">
        <v>10.644475515215966</v>
      </c>
      <c r="G139" s="123">
        <v>10.790848152234018</v>
      </c>
      <c r="H139" s="123">
        <v>10.549729329115241</v>
      </c>
      <c r="I139" s="123">
        <v>9.9528049108745993</v>
      </c>
      <c r="J139" s="123">
        <v>9.5413458076890745</v>
      </c>
      <c r="K139" s="123">
        <v>9.4569190798446012</v>
      </c>
      <c r="L139" s="123">
        <v>9.6173361869598875</v>
      </c>
      <c r="M139" s="123">
        <v>8.7340582064429721</v>
      </c>
      <c r="N139" s="123">
        <v>8.739940313251223</v>
      </c>
      <c r="O139" s="123">
        <v>8.5849829594483822</v>
      </c>
      <c r="P139" s="123">
        <v>8.0825862272556961</v>
      </c>
      <c r="Q139" s="123">
        <v>7.6086262038673693</v>
      </c>
      <c r="R139" s="123">
        <v>7.2992655495703831</v>
      </c>
      <c r="S139" s="123">
        <v>7.7903660216745072</v>
      </c>
      <c r="T139" s="123">
        <v>7.3755497153228777</v>
      </c>
      <c r="U139" s="123">
        <v>7.2736803978169675</v>
      </c>
      <c r="V139" s="123">
        <v>6.9714599677431082</v>
      </c>
      <c r="W139" s="123">
        <v>7.2446518961591151</v>
      </c>
      <c r="X139" s="123">
        <v>8.2042410323290298</v>
      </c>
      <c r="Y139" s="123">
        <v>7.2020483735289638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9.742410714612797</v>
      </c>
      <c r="C141" s="110">
        <v>10.036739872351532</v>
      </c>
      <c r="D141" s="110">
        <v>10.246715971973501</v>
      </c>
      <c r="E141" s="110">
        <v>10.414419505234045</v>
      </c>
      <c r="F141" s="110">
        <v>10.644475515215966</v>
      </c>
      <c r="G141" s="110">
        <v>10.790848152234018</v>
      </c>
      <c r="H141" s="110">
        <v>10.549729329115241</v>
      </c>
      <c r="I141" s="110">
        <v>9.9528049108745993</v>
      </c>
      <c r="J141" s="110">
        <v>9.5413458076890745</v>
      </c>
      <c r="K141" s="110">
        <v>9.4569190798446012</v>
      </c>
      <c r="L141" s="110">
        <v>9.6173361869598875</v>
      </c>
      <c r="M141" s="110">
        <v>8.7340582064429721</v>
      </c>
      <c r="N141" s="110">
        <v>8.739940313251223</v>
      </c>
      <c r="O141" s="110">
        <v>8.5849829594483822</v>
      </c>
      <c r="P141" s="110">
        <v>8.0825862272556961</v>
      </c>
      <c r="Q141" s="110">
        <v>7.6086262038673693</v>
      </c>
      <c r="R141" s="110">
        <v>7.2992655495703831</v>
      </c>
      <c r="S141" s="110">
        <v>7.7903660216745072</v>
      </c>
      <c r="T141" s="110">
        <v>7.3755497153228777</v>
      </c>
      <c r="U141" s="110">
        <v>7.2736803978169675</v>
      </c>
      <c r="V141" s="110">
        <v>6.9714599677431082</v>
      </c>
      <c r="W141" s="110">
        <v>7.2446518961591151</v>
      </c>
      <c r="X141" s="110">
        <v>8.2042410323290298</v>
      </c>
      <c r="Y141" s="110">
        <v>7.2020483735289638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93.019346824520767</v>
      </c>
      <c r="C143" s="118">
        <f t="shared" si="49"/>
        <v>96.704335520108074</v>
      </c>
      <c r="D143" s="118">
        <f t="shared" si="49"/>
        <v>93.42912009468661</v>
      </c>
      <c r="E143" s="118">
        <f t="shared" si="49"/>
        <v>92.726845730026</v>
      </c>
      <c r="F143" s="118">
        <f t="shared" si="49"/>
        <v>86.23907009856363</v>
      </c>
      <c r="G143" s="118">
        <f t="shared" si="49"/>
        <v>80.034656162451398</v>
      </c>
      <c r="H143" s="118">
        <f t="shared" si="49"/>
        <v>78.163700804670867</v>
      </c>
      <c r="I143" s="118">
        <f t="shared" si="49"/>
        <v>76.23325986387573</v>
      </c>
      <c r="J143" s="118">
        <f t="shared" si="49"/>
        <v>75.578259114754729</v>
      </c>
      <c r="K143" s="118">
        <f t="shared" si="49"/>
        <v>74.191437970473899</v>
      </c>
      <c r="L143" s="118">
        <f t="shared" si="49"/>
        <v>74.442143893728371</v>
      </c>
      <c r="M143" s="118">
        <f t="shared" si="49"/>
        <v>73.448225532678805</v>
      </c>
      <c r="N143" s="118">
        <f t="shared" si="49"/>
        <v>71.409784681694063</v>
      </c>
      <c r="O143" s="118">
        <f t="shared" si="49"/>
        <v>69.378153385034096</v>
      </c>
      <c r="P143" s="118">
        <f t="shared" si="49"/>
        <v>63.383923764682081</v>
      </c>
      <c r="Q143" s="118">
        <f t="shared" si="49"/>
        <v>61.246109980945093</v>
      </c>
      <c r="R143" s="118">
        <f t="shared" ref="R143:V143" si="50">R144+R146+R148+R157</f>
        <v>61.319484934613946</v>
      </c>
      <c r="S143" s="118">
        <f t="shared" si="50"/>
        <v>62.727979261341169</v>
      </c>
      <c r="T143" s="118">
        <f t="shared" si="50"/>
        <v>63.400990041740322</v>
      </c>
      <c r="U143" s="118">
        <f t="shared" si="50"/>
        <v>62.029538453089614</v>
      </c>
      <c r="V143" s="118">
        <f t="shared" si="50"/>
        <v>60.993210922894413</v>
      </c>
      <c r="W143" s="118">
        <f t="shared" ref="W143:Y143" si="51">W144+W146+W148+W157</f>
        <v>60.78350968738556</v>
      </c>
      <c r="X143" s="118">
        <f t="shared" si="51"/>
        <v>63.17237319567387</v>
      </c>
      <c r="Y143" s="118">
        <f t="shared" si="51"/>
        <v>58.957708986051223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55.907399888005671</v>
      </c>
      <c r="C144" s="123">
        <f t="shared" si="52"/>
        <v>60.385421158640611</v>
      </c>
      <c r="D144" s="123">
        <f t="shared" si="52"/>
        <v>56.667360636961895</v>
      </c>
      <c r="E144" s="123">
        <f t="shared" si="52"/>
        <v>55.54869449163801</v>
      </c>
      <c r="F144" s="123">
        <f t="shared" si="52"/>
        <v>48.381400694177522</v>
      </c>
      <c r="G144" s="123">
        <f t="shared" si="52"/>
        <v>42.795881783783187</v>
      </c>
      <c r="H144" s="123">
        <f t="shared" si="52"/>
        <v>41.272300730315642</v>
      </c>
      <c r="I144" s="123">
        <f t="shared" si="52"/>
        <v>38.899620317932431</v>
      </c>
      <c r="J144" s="123">
        <f t="shared" si="52"/>
        <v>40.077517699644567</v>
      </c>
      <c r="K144" s="123">
        <f t="shared" si="52"/>
        <v>38.817677617688403</v>
      </c>
      <c r="L144" s="123">
        <f t="shared" si="52"/>
        <v>38.341928955133923</v>
      </c>
      <c r="M144" s="123">
        <f t="shared" si="52"/>
        <v>36.603905568644798</v>
      </c>
      <c r="N144" s="123">
        <f t="shared" si="52"/>
        <v>36.25897010449949</v>
      </c>
      <c r="O144" s="123">
        <f t="shared" si="52"/>
        <v>35.501012311937814</v>
      </c>
      <c r="P144" s="123">
        <f t="shared" si="52"/>
        <v>32.726365609727381</v>
      </c>
      <c r="Q144" s="123">
        <f t="shared" si="52"/>
        <v>31.46774138823714</v>
      </c>
      <c r="R144" s="123">
        <f t="shared" si="52"/>
        <v>31.055489025188411</v>
      </c>
      <c r="S144" s="123">
        <f t="shared" si="52"/>
        <v>30.918785531083639</v>
      </c>
      <c r="T144" s="123">
        <f t="shared" si="52"/>
        <v>30.432137629598788</v>
      </c>
      <c r="U144" s="123">
        <f t="shared" si="52"/>
        <v>30.578036637150618</v>
      </c>
      <c r="V144" s="123">
        <f t="shared" si="52"/>
        <v>30.395526799210742</v>
      </c>
      <c r="W144" s="123">
        <f t="shared" si="52"/>
        <v>29.228802931065029</v>
      </c>
      <c r="X144" s="123">
        <f t="shared" si="52"/>
        <v>28.993066442205855</v>
      </c>
      <c r="Y144" s="123">
        <f t="shared" si="52"/>
        <v>29.785519497677431</v>
      </c>
      <c r="DA144" s="130" t="s">
        <v>2882</v>
      </c>
    </row>
    <row r="145" spans="1:105" ht="12" customHeight="1" x14ac:dyDescent="0.25">
      <c r="A145" s="97" t="s">
        <v>53</v>
      </c>
      <c r="B145" s="99">
        <v>55.907399888005671</v>
      </c>
      <c r="C145" s="99">
        <v>60.385421158640611</v>
      </c>
      <c r="D145" s="99">
        <v>56.667360636961895</v>
      </c>
      <c r="E145" s="99">
        <v>55.54869449163801</v>
      </c>
      <c r="F145" s="99">
        <v>48.381400694177522</v>
      </c>
      <c r="G145" s="99">
        <v>42.795881783783187</v>
      </c>
      <c r="H145" s="99">
        <v>41.272300730315642</v>
      </c>
      <c r="I145" s="99">
        <v>38.899620317932431</v>
      </c>
      <c r="J145" s="99">
        <v>40.077517699644567</v>
      </c>
      <c r="K145" s="99">
        <v>38.817677617688403</v>
      </c>
      <c r="L145" s="99">
        <v>38.341928955133923</v>
      </c>
      <c r="M145" s="99">
        <v>36.603905568644798</v>
      </c>
      <c r="N145" s="99">
        <v>36.25897010449949</v>
      </c>
      <c r="O145" s="99">
        <v>35.501012311937814</v>
      </c>
      <c r="P145" s="99">
        <v>32.726365609727381</v>
      </c>
      <c r="Q145" s="99">
        <v>31.46774138823714</v>
      </c>
      <c r="R145" s="99">
        <v>31.055489025188411</v>
      </c>
      <c r="S145" s="99">
        <v>30.918785531083639</v>
      </c>
      <c r="T145" s="99">
        <v>30.432137629598788</v>
      </c>
      <c r="U145" s="99">
        <v>30.578036637150618</v>
      </c>
      <c r="V145" s="99">
        <v>30.395526799210742</v>
      </c>
      <c r="W145" s="99">
        <v>29.228802931065029</v>
      </c>
      <c r="X145" s="99">
        <v>28.993066442205855</v>
      </c>
      <c r="Y145" s="99">
        <v>29.785519497677431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1.6981658051124844</v>
      </c>
      <c r="C146" s="123">
        <f t="shared" si="53"/>
        <v>1.4022658863522259</v>
      </c>
      <c r="D146" s="123">
        <f t="shared" si="53"/>
        <v>1.1373363034065904</v>
      </c>
      <c r="E146" s="123">
        <f t="shared" si="53"/>
        <v>1.8676460898332463</v>
      </c>
      <c r="F146" s="123">
        <f t="shared" si="53"/>
        <v>0.92825193674642903</v>
      </c>
      <c r="G146" s="123">
        <f t="shared" si="53"/>
        <v>0.8800695432056066</v>
      </c>
      <c r="H146" s="123">
        <f t="shared" si="53"/>
        <v>1.1704707312332905</v>
      </c>
      <c r="I146" s="123">
        <f t="shared" si="53"/>
        <v>0.82712803117923661</v>
      </c>
      <c r="J146" s="123">
        <f t="shared" si="53"/>
        <v>0.91550766022956298</v>
      </c>
      <c r="K146" s="123">
        <f t="shared" si="53"/>
        <v>0.93505544400053053</v>
      </c>
      <c r="L146" s="123">
        <f t="shared" si="53"/>
        <v>1.0981595368729171</v>
      </c>
      <c r="M146" s="123">
        <f t="shared" si="53"/>
        <v>1.1678430220864349</v>
      </c>
      <c r="N146" s="123">
        <f t="shared" si="53"/>
        <v>1.1853007046776485</v>
      </c>
      <c r="O146" s="123">
        <f t="shared" si="53"/>
        <v>1.1774322256121876</v>
      </c>
      <c r="P146" s="123">
        <f t="shared" si="53"/>
        <v>1.0970536212885942</v>
      </c>
      <c r="Q146" s="123">
        <f t="shared" si="53"/>
        <v>1.1200444348543594</v>
      </c>
      <c r="R146" s="123">
        <f t="shared" si="53"/>
        <v>1.2701224563970417</v>
      </c>
      <c r="S146" s="123">
        <f t="shared" si="53"/>
        <v>1.3709098600026464</v>
      </c>
      <c r="T146" s="123">
        <f t="shared" si="53"/>
        <v>1.2887247216465032</v>
      </c>
      <c r="U146" s="123">
        <f t="shared" si="53"/>
        <v>1.3119134072462386</v>
      </c>
      <c r="V146" s="123">
        <f t="shared" si="53"/>
        <v>1.3016665423698046</v>
      </c>
      <c r="W146" s="123">
        <f t="shared" si="53"/>
        <v>1.3429499249043473</v>
      </c>
      <c r="X146" s="123">
        <f t="shared" si="53"/>
        <v>1.2148344528922685</v>
      </c>
      <c r="Y146" s="123">
        <f t="shared" si="53"/>
        <v>1.0848728816653843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1.6981658051124844</v>
      </c>
      <c r="C147" s="99">
        <f>RES_hhdet_fech!C147/RES_summary!C$19</f>
        <v>1.4022658863522259</v>
      </c>
      <c r="D147" s="99">
        <f>RES_hhdet_fech!D147/RES_summary!D$19</f>
        <v>1.1373363034065904</v>
      </c>
      <c r="E147" s="99">
        <f>RES_hhdet_fech!E147/RES_summary!E$19</f>
        <v>1.8676460898332463</v>
      </c>
      <c r="F147" s="99">
        <f>RES_hhdet_fech!F147/RES_summary!F$19</f>
        <v>0.92825193674642903</v>
      </c>
      <c r="G147" s="99">
        <f>RES_hhdet_fech!G147/RES_summary!G$19</f>
        <v>0.8800695432056066</v>
      </c>
      <c r="H147" s="99">
        <f>RES_hhdet_fech!H147/RES_summary!H$19</f>
        <v>1.1704707312332905</v>
      </c>
      <c r="I147" s="99">
        <f>RES_hhdet_fech!I147/RES_summary!I$19</f>
        <v>0.82712803117923661</v>
      </c>
      <c r="J147" s="99">
        <f>RES_hhdet_fech!J147/RES_summary!J$19</f>
        <v>0.91550766022956298</v>
      </c>
      <c r="K147" s="99">
        <f>RES_hhdet_fech!K147/RES_summary!K$19</f>
        <v>0.93505544400053053</v>
      </c>
      <c r="L147" s="99">
        <f>RES_hhdet_fech!L147/RES_summary!L$19</f>
        <v>1.0981595368729171</v>
      </c>
      <c r="M147" s="99">
        <f>RES_hhdet_fech!M147/RES_summary!M$19</f>
        <v>1.1678430220864349</v>
      </c>
      <c r="N147" s="99">
        <f>RES_hhdet_fech!N147/RES_summary!N$19</f>
        <v>1.1853007046776485</v>
      </c>
      <c r="O147" s="99">
        <f>RES_hhdet_fech!O147/RES_summary!O$19</f>
        <v>1.1774322256121876</v>
      </c>
      <c r="P147" s="99">
        <f>RES_hhdet_fech!P147/RES_summary!P$19</f>
        <v>1.0970536212885942</v>
      </c>
      <c r="Q147" s="99">
        <f>RES_hhdet_fech!Q147/RES_summary!Q$19</f>
        <v>1.1200444348543594</v>
      </c>
      <c r="R147" s="99">
        <f>RES_hhdet_fech!R147/RES_summary!R$19</f>
        <v>1.2701224563970417</v>
      </c>
      <c r="S147" s="99">
        <f>RES_hhdet_fech!S147/RES_summary!S$19</f>
        <v>1.3709098600026464</v>
      </c>
      <c r="T147" s="99">
        <f>RES_hhdet_fech!T147/RES_summary!T$19</f>
        <v>1.2887247216465032</v>
      </c>
      <c r="U147" s="99">
        <f>RES_hhdet_fech!U147/RES_summary!U$19</f>
        <v>1.3119134072462386</v>
      </c>
      <c r="V147" s="99">
        <f>RES_hhdet_fech!V147/RES_summary!V$19</f>
        <v>1.3016665423698046</v>
      </c>
      <c r="W147" s="99">
        <f>RES_hhdet_fech!W147/RES_summary!W$19</f>
        <v>1.3429499249043473</v>
      </c>
      <c r="X147" s="99">
        <f>RES_hhdet_fech!X147/RES_summary!X$19</f>
        <v>1.2148344528922685</v>
      </c>
      <c r="Y147" s="99">
        <f>RES_hhdet_fech!Y147/RES_summary!Y$19</f>
        <v>1.0848728816653843</v>
      </c>
      <c r="DA147" s="63" t="s">
        <v>2885</v>
      </c>
    </row>
    <row r="148" spans="1:105" ht="12" customHeight="1" x14ac:dyDescent="0.25">
      <c r="A148" s="121" t="s">
        <v>55</v>
      </c>
      <c r="B148" s="123">
        <v>25.671370416789809</v>
      </c>
      <c r="C148" s="123">
        <v>24.906537256996611</v>
      </c>
      <c r="D148" s="123">
        <v>25.427268857849203</v>
      </c>
      <c r="E148" s="123">
        <v>24.951144675132905</v>
      </c>
      <c r="F148" s="123">
        <v>26.328731423252279</v>
      </c>
      <c r="G148" s="123">
        <v>25.598238187696605</v>
      </c>
      <c r="H148" s="123">
        <v>25.183711877157887</v>
      </c>
      <c r="I148" s="123">
        <v>26.56256358343418</v>
      </c>
      <c r="J148" s="123">
        <v>25.057553077885029</v>
      </c>
      <c r="K148" s="123">
        <v>24.997641230427934</v>
      </c>
      <c r="L148" s="123">
        <v>25.401362589967107</v>
      </c>
      <c r="M148" s="123">
        <v>26.955693749654039</v>
      </c>
      <c r="N148" s="123">
        <v>25.229333398729931</v>
      </c>
      <c r="O148" s="123">
        <v>24.112474273170125</v>
      </c>
      <c r="P148" s="123">
        <v>21.486729914430178</v>
      </c>
      <c r="Q148" s="123">
        <v>21.059409038985986</v>
      </c>
      <c r="R148" s="123">
        <v>21.710446689784682</v>
      </c>
      <c r="S148" s="123">
        <v>22.672983266324547</v>
      </c>
      <c r="T148" s="123">
        <v>24.351523943741377</v>
      </c>
      <c r="U148" s="123">
        <v>22.912551350595415</v>
      </c>
      <c r="V148" s="123">
        <v>22.365604992566062</v>
      </c>
      <c r="W148" s="123">
        <v>23.014882060712289</v>
      </c>
      <c r="X148" s="123">
        <v>24.831344610170014</v>
      </c>
      <c r="Y148" s="123">
        <v>20.93216769401328</v>
      </c>
      <c r="DA148" s="130" t="s">
        <v>2886</v>
      </c>
    </row>
    <row r="149" spans="1:105" ht="12" customHeight="1" x14ac:dyDescent="0.25">
      <c r="A149" s="97" t="s">
        <v>124</v>
      </c>
      <c r="B149" s="99">
        <v>30.256699075456488</v>
      </c>
      <c r="C149" s="99">
        <v>28.524142165873531</v>
      </c>
      <c r="D149" s="99">
        <v>28.533850394231933</v>
      </c>
      <c r="E149" s="99">
        <v>24.357410820131879</v>
      </c>
      <c r="F149" s="99">
        <v>33.775719228480156</v>
      </c>
      <c r="G149" s="99">
        <v>29.336627787505417</v>
      </c>
      <c r="H149" s="99">
        <v>31.192824812189357</v>
      </c>
      <c r="I149" s="99">
        <v>26.067712356596711</v>
      </c>
      <c r="J149" s="99">
        <v>30.088181951482984</v>
      </c>
      <c r="K149" s="99">
        <v>29.200910433508586</v>
      </c>
      <c r="L149" s="99">
        <v>30.16634961411399</v>
      </c>
      <c r="M149" s="99">
        <v>32.355246335403415</v>
      </c>
      <c r="N149" s="99">
        <v>29.062357451930769</v>
      </c>
      <c r="O149" s="99">
        <v>25.373671570653222</v>
      </c>
      <c r="P149" s="99">
        <v>25.798215884570432</v>
      </c>
      <c r="Q149" s="99">
        <v>19.793569129810809</v>
      </c>
      <c r="R149" s="99">
        <v>25.918820665441665</v>
      </c>
      <c r="S149" s="99">
        <v>20.97506008970818</v>
      </c>
      <c r="T149" s="99">
        <v>29.263936197202817</v>
      </c>
      <c r="U149" s="99">
        <v>25.904417353456818</v>
      </c>
      <c r="V149" s="99">
        <v>27.588623800224422</v>
      </c>
      <c r="W149" s="99">
        <v>25.06380900569712</v>
      </c>
      <c r="X149" s="99">
        <v>28.634707845417282</v>
      </c>
      <c r="Y149" s="99">
        <v>20.739849625775058</v>
      </c>
      <c r="DA149" s="63" t="s">
        <v>2887</v>
      </c>
    </row>
    <row r="150" spans="1:105" ht="12" customHeight="1" x14ac:dyDescent="0.25">
      <c r="A150" s="97" t="s">
        <v>123</v>
      </c>
      <c r="B150" s="99">
        <v>24.646435850355747</v>
      </c>
      <c r="C150" s="99">
        <v>23.031481162789586</v>
      </c>
      <c r="D150" s="99">
        <v>23.196381728039334</v>
      </c>
      <c r="E150" s="99">
        <v>19.881489750136655</v>
      </c>
      <c r="F150" s="99">
        <v>27.979597944927924</v>
      </c>
      <c r="G150" s="99">
        <v>24.362031096207843</v>
      </c>
      <c r="H150" s="99">
        <v>25.970705829240476</v>
      </c>
      <c r="I150" s="99">
        <v>22.163317900201012</v>
      </c>
      <c r="J150" s="99">
        <v>25.118883663407523</v>
      </c>
      <c r="K150" s="99">
        <v>24.473585625809296</v>
      </c>
      <c r="L150" s="99">
        <v>25.319469049070687</v>
      </c>
      <c r="M150" s="99">
        <v>27.389374648438231</v>
      </c>
      <c r="N150" s="99">
        <v>24.719028487941262</v>
      </c>
      <c r="O150" s="99">
        <v>21.918816449273226</v>
      </c>
      <c r="P150" s="99">
        <v>21.817773186542571</v>
      </c>
      <c r="Q150" s="99">
        <v>17.026500407794813</v>
      </c>
      <c r="R150" s="99">
        <v>22.393449639648868</v>
      </c>
      <c r="S150" s="99">
        <v>18.493312365749997</v>
      </c>
      <c r="T150" s="99">
        <v>25.846588245500698</v>
      </c>
      <c r="U150" s="99">
        <v>23.140413130789963</v>
      </c>
      <c r="V150" s="99">
        <v>24.666849970731025</v>
      </c>
      <c r="W150" s="99">
        <v>22.83242065849695</v>
      </c>
      <c r="X150" s="99">
        <v>26.088975267910698</v>
      </c>
      <c r="Y150" s="99">
        <v>18.864225873617663</v>
      </c>
      <c r="DA150" s="63" t="s">
        <v>2888</v>
      </c>
    </row>
    <row r="151" spans="1:105" ht="12" customHeight="1" x14ac:dyDescent="0.25">
      <c r="A151" s="100" t="s">
        <v>50</v>
      </c>
      <c r="B151" s="102">
        <v>13.21469043869225</v>
      </c>
      <c r="C151" s="102">
        <v>11.748989972005802</v>
      </c>
      <c r="D151" s="102">
        <v>12.07435371742918</v>
      </c>
      <c r="E151" s="102">
        <v>10.287630703818659</v>
      </c>
      <c r="F151" s="102">
        <v>15.304324950974717</v>
      </c>
      <c r="G151" s="102">
        <v>13.107850825938831</v>
      </c>
      <c r="H151" s="102">
        <v>13.851956121947479</v>
      </c>
      <c r="I151" s="102">
        <v>12.885374516207307</v>
      </c>
      <c r="J151" s="102">
        <v>13.374254607579262</v>
      </c>
      <c r="K151" s="102">
        <v>13.138898073716048</v>
      </c>
      <c r="L151" s="102">
        <v>13.496589129546683</v>
      </c>
      <c r="M151" s="102">
        <v>15.054686089553222</v>
      </c>
      <c r="N151" s="102">
        <v>13.6081207864568</v>
      </c>
      <c r="O151" s="102">
        <v>12.455748528655809</v>
      </c>
      <c r="P151" s="102">
        <v>11.010864188780834</v>
      </c>
      <c r="Q151" s="102">
        <v>8.4414277933898205</v>
      </c>
      <c r="R151" s="102">
        <v>11.208301658820547</v>
      </c>
      <c r="S151" s="102">
        <v>9.6863111139653473</v>
      </c>
      <c r="T151" s="102">
        <v>12.4635390551756</v>
      </c>
      <c r="U151" s="102">
        <v>11.190740280931651</v>
      </c>
      <c r="V151" s="102">
        <v>11.090481263944747</v>
      </c>
      <c r="W151" s="102">
        <v>11.364739673519866</v>
      </c>
      <c r="X151" s="102">
        <v>12.239547720757249</v>
      </c>
      <c r="Y151" s="102">
        <v>7.8995482183111374</v>
      </c>
      <c r="DA151" s="131" t="s">
        <v>2889</v>
      </c>
    </row>
    <row r="152" spans="1:105" ht="12" customHeight="1" x14ac:dyDescent="0.25">
      <c r="A152" s="103" t="s">
        <v>52</v>
      </c>
      <c r="B152" s="105">
        <v>11.431745411663499</v>
      </c>
      <c r="C152" s="105">
        <v>11.282491190783785</v>
      </c>
      <c r="D152" s="105">
        <v>11.122028010610148</v>
      </c>
      <c r="E152" s="105">
        <v>9.5938590463179985</v>
      </c>
      <c r="F152" s="105">
        <v>12.675272993953206</v>
      </c>
      <c r="G152" s="105">
        <v>11.254180270269011</v>
      </c>
      <c r="H152" s="105">
        <v>12.118749707293</v>
      </c>
      <c r="I152" s="105">
        <v>9.2779433839937067</v>
      </c>
      <c r="J152" s="105">
        <v>11.744629055828256</v>
      </c>
      <c r="K152" s="105">
        <v>11.334687552093248</v>
      </c>
      <c r="L152" s="105">
        <v>11.822879919523997</v>
      </c>
      <c r="M152" s="105">
        <v>12.334688558885007</v>
      </c>
      <c r="N152" s="105">
        <v>11.110907701484461</v>
      </c>
      <c r="O152" s="105">
        <v>9.4630679206174211</v>
      </c>
      <c r="P152" s="105">
        <v>10.806908997761736</v>
      </c>
      <c r="Q152" s="105">
        <v>8.5850726144049894</v>
      </c>
      <c r="R152" s="105">
        <v>11.185147980828324</v>
      </c>
      <c r="S152" s="105">
        <v>8.8070012517846479</v>
      </c>
      <c r="T152" s="105">
        <v>13.383049190325096</v>
      </c>
      <c r="U152" s="105">
        <v>11.949672849858313</v>
      </c>
      <c r="V152" s="105">
        <v>13.576368706786283</v>
      </c>
      <c r="W152" s="105">
        <v>11.467680984977088</v>
      </c>
      <c r="X152" s="105">
        <v>13.849427547153448</v>
      </c>
      <c r="Y152" s="105">
        <v>10.964677655306524</v>
      </c>
      <c r="DA152" s="132" t="s">
        <v>2890</v>
      </c>
    </row>
    <row r="153" spans="1:105" ht="12" customHeight="1" x14ac:dyDescent="0.25">
      <c r="A153" s="106" t="s">
        <v>122</v>
      </c>
      <c r="B153" s="102">
        <v>25.287305332249208</v>
      </c>
      <c r="C153" s="102">
        <v>25.0310073222531</v>
      </c>
      <c r="D153" s="102">
        <v>25.941547473346443</v>
      </c>
      <c r="E153" s="102">
        <v>26.276414010917954</v>
      </c>
      <c r="F153" s="102">
        <v>26.542741579604321</v>
      </c>
      <c r="G153" s="102">
        <v>26.361784611496649</v>
      </c>
      <c r="H153" s="102">
        <v>25.792119108697854</v>
      </c>
      <c r="I153" s="102">
        <v>28.067381090970592</v>
      </c>
      <c r="J153" s="102">
        <v>26.123250106247816</v>
      </c>
      <c r="K153" s="102">
        <v>26.360912735623408</v>
      </c>
      <c r="L153" s="102">
        <v>26.678048214037368</v>
      </c>
      <c r="M153" s="102">
        <v>28.363903464316223</v>
      </c>
      <c r="N153" s="102">
        <v>26.675875564929335</v>
      </c>
      <c r="O153" s="102">
        <v>25.749314649160485</v>
      </c>
      <c r="P153" s="102">
        <v>22.959431367396121</v>
      </c>
      <c r="Q153" s="102">
        <v>23.322674619026852</v>
      </c>
      <c r="R153" s="102">
        <v>23.327695191849305</v>
      </c>
      <c r="S153" s="102">
        <v>24.848044755528875</v>
      </c>
      <c r="T153" s="102">
        <v>25.702654853315703</v>
      </c>
      <c r="U153" s="102">
        <v>24.291941929233911</v>
      </c>
      <c r="V153" s="102">
        <v>23.251414442369029</v>
      </c>
      <c r="W153" s="102">
        <v>24.401162455999206</v>
      </c>
      <c r="X153" s="102">
        <v>25.938549731339176</v>
      </c>
      <c r="Y153" s="102">
        <v>22.04578453143473</v>
      </c>
      <c r="DA153" s="131" t="s">
        <v>2891</v>
      </c>
    </row>
    <row r="154" spans="1:105" ht="12" customHeight="1" x14ac:dyDescent="0.25">
      <c r="A154" s="107" t="s">
        <v>121</v>
      </c>
      <c r="B154" s="105">
        <v>21.822944536608755</v>
      </c>
      <c r="C154" s="105">
        <v>21.482356005618357</v>
      </c>
      <c r="D154" s="105">
        <v>22.431007762698169</v>
      </c>
      <c r="E154" s="105">
        <v>22.768577245932423</v>
      </c>
      <c r="F154" s="105">
        <v>23.255693768016663</v>
      </c>
      <c r="G154" s="105">
        <v>23.119064023767105</v>
      </c>
      <c r="H154" s="105">
        <v>22.649761482922877</v>
      </c>
      <c r="I154" s="105">
        <v>24.97476364827164</v>
      </c>
      <c r="J154" s="105">
        <v>22.978098577464049</v>
      </c>
      <c r="K154" s="105">
        <v>23.230640329722441</v>
      </c>
      <c r="L154" s="105">
        <v>23.535117446825829</v>
      </c>
      <c r="M154" s="105">
        <v>25.14941740441547</v>
      </c>
      <c r="N154" s="105">
        <v>23.716747845813252</v>
      </c>
      <c r="O154" s="105">
        <v>23.028539542778901</v>
      </c>
      <c r="P154" s="105">
        <v>20.201441016552089</v>
      </c>
      <c r="Q154" s="105">
        <v>20.511627264869361</v>
      </c>
      <c r="R154" s="105">
        <v>20.630240096129061</v>
      </c>
      <c r="S154" s="105">
        <v>22.326289155105624</v>
      </c>
      <c r="T154" s="105">
        <v>23.206294537356907</v>
      </c>
      <c r="U154" s="105">
        <v>22.096286570692079</v>
      </c>
      <c r="V154" s="105">
        <v>21.27434106549418</v>
      </c>
      <c r="W154" s="105">
        <v>22.431534640534046</v>
      </c>
      <c r="X154" s="105">
        <v>24.054280279072042</v>
      </c>
      <c r="Y154" s="105">
        <v>20.533502039833646</v>
      </c>
      <c r="DA154" s="132" t="s">
        <v>2892</v>
      </c>
    </row>
    <row r="155" spans="1:105" ht="12" customHeight="1" x14ac:dyDescent="0.25">
      <c r="A155" s="108" t="s">
        <v>53</v>
      </c>
      <c r="B155" s="99">
        <v>11.045323058318637</v>
      </c>
      <c r="C155" s="99">
        <v>10.307070506691812</v>
      </c>
      <c r="D155" s="99">
        <v>11.006048078403444</v>
      </c>
      <c r="E155" s="99">
        <v>11.134174281301549</v>
      </c>
      <c r="F155" s="99">
        <v>12.047718396483361</v>
      </c>
      <c r="G155" s="99">
        <v>11.783857385429707</v>
      </c>
      <c r="H155" s="99">
        <v>11.42710393417809</v>
      </c>
      <c r="I155" s="99">
        <v>13.872246284515542</v>
      </c>
      <c r="J155" s="99">
        <v>11.598542478978171</v>
      </c>
      <c r="K155" s="99">
        <v>11.86433833022876</v>
      </c>
      <c r="L155" s="99">
        <v>11.923073121535706</v>
      </c>
      <c r="M155" s="99">
        <v>13.236048179525573</v>
      </c>
      <c r="N155" s="99">
        <v>12.495878122174394</v>
      </c>
      <c r="O155" s="99">
        <v>12.586210475862988</v>
      </c>
      <c r="P155" s="99">
        <v>9.8001534656912526</v>
      </c>
      <c r="Q155" s="99">
        <v>9.8818941480682376</v>
      </c>
      <c r="R155" s="99">
        <v>10.03613101687486</v>
      </c>
      <c r="S155" s="99">
        <v>11.472330995028651</v>
      </c>
      <c r="T155" s="99">
        <v>10.950270099914809</v>
      </c>
      <c r="U155" s="99">
        <v>10.45070972803887</v>
      </c>
      <c r="V155" s="99">
        <v>9.2122923772763858</v>
      </c>
      <c r="W155" s="99">
        <v>10.817668421206896</v>
      </c>
      <c r="X155" s="99">
        <v>10.917852170104885</v>
      </c>
      <c r="Y155" s="99">
        <v>8.2709696575244482</v>
      </c>
      <c r="DA155" s="63" t="s">
        <v>2893</v>
      </c>
    </row>
    <row r="156" spans="1:105" ht="12" customHeight="1" x14ac:dyDescent="0.25">
      <c r="A156" s="108" t="s">
        <v>52</v>
      </c>
      <c r="B156" s="99">
        <v>10.77762147829012</v>
      </c>
      <c r="C156" s="99">
        <v>11.175285498926542</v>
      </c>
      <c r="D156" s="99">
        <v>11.424959684294723</v>
      </c>
      <c r="E156" s="99">
        <v>11.634402964630871</v>
      </c>
      <c r="F156" s="99">
        <v>11.207975371533299</v>
      </c>
      <c r="G156" s="99">
        <v>11.335206638337397</v>
      </c>
      <c r="H156" s="99">
        <v>11.222657548744788</v>
      </c>
      <c r="I156" s="99">
        <v>11.102517363756098</v>
      </c>
      <c r="J156" s="99">
        <v>11.379556098485875</v>
      </c>
      <c r="K156" s="99">
        <v>11.366301999493681</v>
      </c>
      <c r="L156" s="99">
        <v>11.612044325290121</v>
      </c>
      <c r="M156" s="99">
        <v>11.913369224889903</v>
      </c>
      <c r="N156" s="99">
        <v>11.220869723638856</v>
      </c>
      <c r="O156" s="99">
        <v>10.44232906691591</v>
      </c>
      <c r="P156" s="99">
        <v>10.401287550860836</v>
      </c>
      <c r="Q156" s="99">
        <v>10.629733116801127</v>
      </c>
      <c r="R156" s="99">
        <v>10.594109079254205</v>
      </c>
      <c r="S156" s="99">
        <v>10.853958160076969</v>
      </c>
      <c r="T156" s="99">
        <v>12.256024437442097</v>
      </c>
      <c r="U156" s="99">
        <v>11.645576842653213</v>
      </c>
      <c r="V156" s="99">
        <v>12.062048688217795</v>
      </c>
      <c r="W156" s="99">
        <v>11.61386621932715</v>
      </c>
      <c r="X156" s="99">
        <v>13.136428108967158</v>
      </c>
      <c r="Y156" s="99">
        <v>12.262532382309196</v>
      </c>
      <c r="DA156" s="63" t="s">
        <v>2894</v>
      </c>
    </row>
    <row r="157" spans="1:105" ht="12" customHeight="1" x14ac:dyDescent="0.25">
      <c r="A157" s="121" t="s">
        <v>54</v>
      </c>
      <c r="B157" s="123">
        <v>9.742410714612797</v>
      </c>
      <c r="C157" s="123">
        <v>10.010111218118622</v>
      </c>
      <c r="D157" s="123">
        <v>10.197154296468925</v>
      </c>
      <c r="E157" s="123">
        <v>10.35936047342185</v>
      </c>
      <c r="F157" s="123">
        <v>10.600686044387405</v>
      </c>
      <c r="G157" s="123">
        <v>10.760466647765998</v>
      </c>
      <c r="H157" s="123">
        <v>10.537217465964055</v>
      </c>
      <c r="I157" s="123">
        <v>9.9439479313298893</v>
      </c>
      <c r="J157" s="123">
        <v>9.5276806769955655</v>
      </c>
      <c r="K157" s="123">
        <v>9.4410636783570254</v>
      </c>
      <c r="L157" s="123">
        <v>9.6006928117544206</v>
      </c>
      <c r="M157" s="123">
        <v>8.7207831922935348</v>
      </c>
      <c r="N157" s="123">
        <v>8.7361804737869893</v>
      </c>
      <c r="O157" s="123">
        <v>8.5872345743139658</v>
      </c>
      <c r="P157" s="123">
        <v>8.073774619235925</v>
      </c>
      <c r="Q157" s="123">
        <v>7.5989151188676081</v>
      </c>
      <c r="R157" s="123">
        <v>7.2834267632438108</v>
      </c>
      <c r="S157" s="123">
        <v>7.7653006039303367</v>
      </c>
      <c r="T157" s="123">
        <v>7.3286037467536511</v>
      </c>
      <c r="U157" s="123">
        <v>7.2270370580973422</v>
      </c>
      <c r="V157" s="123">
        <v>6.9304125887478092</v>
      </c>
      <c r="W157" s="123">
        <v>7.1968747707039027</v>
      </c>
      <c r="X157" s="123">
        <v>8.1331276904057255</v>
      </c>
      <c r="Y157" s="123">
        <v>7.1551489126951324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2896</v>
      </c>
    </row>
    <row r="159" spans="1:105" ht="12" customHeight="1" x14ac:dyDescent="0.25">
      <c r="A159" s="109" t="s">
        <v>120</v>
      </c>
      <c r="B159" s="110">
        <v>9.742410714612797</v>
      </c>
      <c r="C159" s="110">
        <v>10.010111218118622</v>
      </c>
      <c r="D159" s="110">
        <v>10.197154296468925</v>
      </c>
      <c r="E159" s="110">
        <v>10.35936047342185</v>
      </c>
      <c r="F159" s="110">
        <v>10.600686044387405</v>
      </c>
      <c r="G159" s="110">
        <v>10.760466647765998</v>
      </c>
      <c r="H159" s="110">
        <v>10.537217465964055</v>
      </c>
      <c r="I159" s="110">
        <v>9.9439479313298893</v>
      </c>
      <c r="J159" s="110">
        <v>9.5276806769955655</v>
      </c>
      <c r="K159" s="110">
        <v>9.4410636783570254</v>
      </c>
      <c r="L159" s="110">
        <v>9.6006928117544206</v>
      </c>
      <c r="M159" s="110">
        <v>8.7207831922935348</v>
      </c>
      <c r="N159" s="110">
        <v>8.7361804737869893</v>
      </c>
      <c r="O159" s="110">
        <v>8.5872345743139658</v>
      </c>
      <c r="P159" s="110">
        <v>8.073774619235925</v>
      </c>
      <c r="Q159" s="110">
        <v>7.5989151188676081</v>
      </c>
      <c r="R159" s="110">
        <v>7.2834267632438108</v>
      </c>
      <c r="S159" s="110">
        <v>7.7653006039303367</v>
      </c>
      <c r="T159" s="110">
        <v>7.3286037467536511</v>
      </c>
      <c r="U159" s="110">
        <v>7.2270370580973422</v>
      </c>
      <c r="V159" s="110">
        <v>6.9304125887478092</v>
      </c>
      <c r="W159" s="110">
        <v>7.1968747707039027</v>
      </c>
      <c r="X159" s="110">
        <v>8.1331276904057255</v>
      </c>
      <c r="Y159" s="110">
        <v>7.1551489126951324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166.65090206215035</v>
      </c>
      <c r="C161" s="118">
        <f t="shared" si="54"/>
        <v>176.14263005377481</v>
      </c>
      <c r="D161" s="118">
        <f t="shared" si="54"/>
        <v>170.08668607769806</v>
      </c>
      <c r="E161" s="118">
        <f t="shared" si="54"/>
        <v>168.89606861630514</v>
      </c>
      <c r="F161" s="118">
        <f t="shared" si="54"/>
        <v>163.34079501998517</v>
      </c>
      <c r="G161" s="118">
        <f t="shared" si="54"/>
        <v>158.71889523095354</v>
      </c>
      <c r="H161" s="118">
        <f t="shared" si="54"/>
        <v>157.03774733897868</v>
      </c>
      <c r="I161" s="118">
        <f t="shared" si="54"/>
        <v>141.26379732206513</v>
      </c>
      <c r="J161" s="118">
        <f t="shared" si="54"/>
        <v>151.34222863893453</v>
      </c>
      <c r="K161" s="118">
        <f t="shared" si="54"/>
        <v>146.28224288050851</v>
      </c>
      <c r="L161" s="118">
        <f t="shared" si="54"/>
        <v>158.11233800676487</v>
      </c>
      <c r="M161" s="118">
        <f t="shared" si="54"/>
        <v>141.14839236866388</v>
      </c>
      <c r="N161" s="118">
        <f t="shared" si="54"/>
        <v>147.60890055660474</v>
      </c>
      <c r="O161" s="118">
        <f t="shared" si="54"/>
        <v>158.23363727345318</v>
      </c>
      <c r="P161" s="118">
        <f t="shared" si="54"/>
        <v>130.63809653295488</v>
      </c>
      <c r="Q161" s="118">
        <f t="shared" si="54"/>
        <v>133.17941902546823</v>
      </c>
      <c r="R161" s="118">
        <f t="shared" ref="R161:V161" si="55">R162+R164+R166+R175</f>
        <v>136.42763478612753</v>
      </c>
      <c r="S161" s="118">
        <f t="shared" si="55"/>
        <v>142.41494481082321</v>
      </c>
      <c r="T161" s="118">
        <f t="shared" si="55"/>
        <v>140.94987422639045</v>
      </c>
      <c r="U161" s="118">
        <f t="shared" si="55"/>
        <v>138.1375459437705</v>
      </c>
      <c r="V161" s="118">
        <f t="shared" si="55"/>
        <v>136.18159957539078</v>
      </c>
      <c r="W161" s="118">
        <f t="shared" ref="W161:Y161" si="56">W162+W164+W166+W175</f>
        <v>138.16692545416996</v>
      </c>
      <c r="X161" s="118">
        <f t="shared" si="56"/>
        <v>148.32874259900075</v>
      </c>
      <c r="Y161" s="118">
        <f t="shared" si="56"/>
        <v>130.75687489136919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130.38810366090843</v>
      </c>
      <c r="C162" s="123">
        <f t="shared" si="57"/>
        <v>140.26692183260559</v>
      </c>
      <c r="D162" s="123">
        <f t="shared" si="57"/>
        <v>133.47445104021457</v>
      </c>
      <c r="E162" s="123">
        <f t="shared" si="57"/>
        <v>132.09670854174493</v>
      </c>
      <c r="F162" s="123">
        <f t="shared" si="57"/>
        <v>125.51806053986429</v>
      </c>
      <c r="G162" s="123">
        <f t="shared" si="57"/>
        <v>121.54336612053451</v>
      </c>
      <c r="H162" s="123">
        <f t="shared" si="57"/>
        <v>120.2597904592356</v>
      </c>
      <c r="I162" s="123">
        <f t="shared" si="57"/>
        <v>103.88520565264126</v>
      </c>
      <c r="J162" s="123">
        <f t="shared" si="57"/>
        <v>115.73845149411429</v>
      </c>
      <c r="K162" s="123">
        <f t="shared" si="57"/>
        <v>110.79470537061211</v>
      </c>
      <c r="L162" s="123">
        <f t="shared" si="57"/>
        <v>122.0280490420765</v>
      </c>
      <c r="M162" s="123">
        <f t="shared" si="57"/>
        <v>104.39063814060967</v>
      </c>
      <c r="N162" s="123">
        <f t="shared" si="57"/>
        <v>112.69811728947758</v>
      </c>
      <c r="O162" s="123">
        <f t="shared" si="57"/>
        <v>124.65267250565131</v>
      </c>
      <c r="P162" s="123">
        <f t="shared" si="57"/>
        <v>100.05728765253858</v>
      </c>
      <c r="Q162" s="123">
        <f t="shared" si="57"/>
        <v>103.39348140619023</v>
      </c>
      <c r="R162" s="123">
        <f t="shared" si="57"/>
        <v>106.25531335829557</v>
      </c>
      <c r="S162" s="123">
        <f t="shared" si="57"/>
        <v>110.73543524602762</v>
      </c>
      <c r="T162" s="123">
        <f t="shared" si="57"/>
        <v>108.11398493357363</v>
      </c>
      <c r="U162" s="123">
        <f t="shared" si="57"/>
        <v>106.76587546491085</v>
      </c>
      <c r="V162" s="123">
        <f t="shared" si="57"/>
        <v>105.69007891241077</v>
      </c>
      <c r="W162" s="123">
        <f t="shared" si="57"/>
        <v>106.65282231619263</v>
      </c>
      <c r="X162" s="123">
        <f t="shared" si="57"/>
        <v>114.08976507458615</v>
      </c>
      <c r="Y162" s="123">
        <f t="shared" si="57"/>
        <v>101.59917231551788</v>
      </c>
      <c r="DA162" s="130" t="s">
        <v>2899</v>
      </c>
    </row>
    <row r="163" spans="1:105" ht="12" customHeight="1" x14ac:dyDescent="0.25">
      <c r="A163" s="97" t="s">
        <v>53</v>
      </c>
      <c r="B163" s="110">
        <v>130.38810366090843</v>
      </c>
      <c r="C163" s="110">
        <v>140.26692183260559</v>
      </c>
      <c r="D163" s="110">
        <v>133.47445104021457</v>
      </c>
      <c r="E163" s="110">
        <v>132.09670854174493</v>
      </c>
      <c r="F163" s="110">
        <v>125.51806053986429</v>
      </c>
      <c r="G163" s="110">
        <v>121.54336612053451</v>
      </c>
      <c r="H163" s="110">
        <v>120.2597904592356</v>
      </c>
      <c r="I163" s="110">
        <v>103.88520565264126</v>
      </c>
      <c r="J163" s="110">
        <v>115.73845149411429</v>
      </c>
      <c r="K163" s="110">
        <v>110.79470537061211</v>
      </c>
      <c r="L163" s="110">
        <v>122.0280490420765</v>
      </c>
      <c r="M163" s="110">
        <v>104.39063814060967</v>
      </c>
      <c r="N163" s="110">
        <v>112.69811728947758</v>
      </c>
      <c r="O163" s="110">
        <v>124.65267250565131</v>
      </c>
      <c r="P163" s="110">
        <v>100.05728765253858</v>
      </c>
      <c r="Q163" s="110">
        <v>103.39348140619023</v>
      </c>
      <c r="R163" s="110">
        <v>106.25531335829557</v>
      </c>
      <c r="S163" s="110">
        <v>110.73543524602762</v>
      </c>
      <c r="T163" s="110">
        <v>108.11398493357363</v>
      </c>
      <c r="U163" s="110">
        <v>106.76587546491085</v>
      </c>
      <c r="V163" s="110">
        <v>105.69007891241077</v>
      </c>
      <c r="W163" s="110">
        <v>106.65282231619263</v>
      </c>
      <c r="X163" s="110">
        <v>114.08976507458615</v>
      </c>
      <c r="Y163" s="110">
        <v>101.59917231551788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0.84904893832385586</v>
      </c>
      <c r="C164" s="123">
        <f t="shared" si="58"/>
        <v>0.79467634831447265</v>
      </c>
      <c r="D164" s="123">
        <f t="shared" si="58"/>
        <v>0.72422725747543037</v>
      </c>
      <c r="E164" s="123">
        <f t="shared" si="58"/>
        <v>1.2679105839961136</v>
      </c>
      <c r="F164" s="123">
        <f t="shared" si="58"/>
        <v>0.65318149361111333</v>
      </c>
      <c r="G164" s="123">
        <f t="shared" si="58"/>
        <v>0.66292442115984018</v>
      </c>
      <c r="H164" s="123">
        <f t="shared" si="58"/>
        <v>0.9392184361302478</v>
      </c>
      <c r="I164" s="123">
        <f t="shared" si="58"/>
        <v>0.70055340217232087</v>
      </c>
      <c r="J164" s="123">
        <f t="shared" si="58"/>
        <v>0.76863550061628316</v>
      </c>
      <c r="K164" s="123">
        <f t="shared" si="58"/>
        <v>0.76346743984451282</v>
      </c>
      <c r="L164" s="123">
        <f t="shared" si="58"/>
        <v>0.84516414040492227</v>
      </c>
      <c r="M164" s="123">
        <f t="shared" si="58"/>
        <v>0.84904141024363378</v>
      </c>
      <c r="N164" s="123">
        <f t="shared" si="58"/>
        <v>0.81047165961128798</v>
      </c>
      <c r="O164" s="123">
        <f t="shared" si="58"/>
        <v>0.76155803133718913</v>
      </c>
      <c r="P164" s="123">
        <f t="shared" si="58"/>
        <v>0.72842316114197092</v>
      </c>
      <c r="Q164" s="123">
        <f t="shared" si="58"/>
        <v>0.70604009981253435</v>
      </c>
      <c r="R164" s="123">
        <f t="shared" si="58"/>
        <v>0.76907907935627606</v>
      </c>
      <c r="S164" s="123">
        <f t="shared" si="58"/>
        <v>0.83971785170082902</v>
      </c>
      <c r="T164" s="123">
        <f t="shared" si="58"/>
        <v>0.83974649318807904</v>
      </c>
      <c r="U164" s="123">
        <f t="shared" si="58"/>
        <v>0.91136162571719115</v>
      </c>
      <c r="V164" s="123">
        <f t="shared" si="58"/>
        <v>0.90905517191566043</v>
      </c>
      <c r="W164" s="123">
        <f t="shared" si="58"/>
        <v>0.92992927080186938</v>
      </c>
      <c r="X164" s="123">
        <f t="shared" si="58"/>
        <v>0.82797776193544004</v>
      </c>
      <c r="Y164" s="123">
        <f t="shared" si="58"/>
        <v>0.73739921415622212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0.84904893832385586</v>
      </c>
      <c r="C165" s="99">
        <f>RES_hhdet_fech!C165/RES_summary!C$19</f>
        <v>0.79467634831447265</v>
      </c>
      <c r="D165" s="99">
        <f>RES_hhdet_fech!D165/RES_summary!D$19</f>
        <v>0.72422725747543037</v>
      </c>
      <c r="E165" s="99">
        <f>RES_hhdet_fech!E165/RES_summary!E$19</f>
        <v>1.2679105839961136</v>
      </c>
      <c r="F165" s="99">
        <f>RES_hhdet_fech!F165/RES_summary!F$19</f>
        <v>0.65318149361111333</v>
      </c>
      <c r="G165" s="99">
        <f>RES_hhdet_fech!G165/RES_summary!G$19</f>
        <v>0.66292442115984018</v>
      </c>
      <c r="H165" s="99">
        <f>RES_hhdet_fech!H165/RES_summary!H$19</f>
        <v>0.9392184361302478</v>
      </c>
      <c r="I165" s="99">
        <f>RES_hhdet_fech!I165/RES_summary!I$19</f>
        <v>0.70055340217232087</v>
      </c>
      <c r="J165" s="99">
        <f>RES_hhdet_fech!J165/RES_summary!J$19</f>
        <v>0.76863550061628316</v>
      </c>
      <c r="K165" s="99">
        <f>RES_hhdet_fech!K165/RES_summary!K$19</f>
        <v>0.76346743984451282</v>
      </c>
      <c r="L165" s="99">
        <f>RES_hhdet_fech!L165/RES_summary!L$19</f>
        <v>0.84516414040492227</v>
      </c>
      <c r="M165" s="99">
        <f>RES_hhdet_fech!M165/RES_summary!M$19</f>
        <v>0.84904141024363378</v>
      </c>
      <c r="N165" s="99">
        <f>RES_hhdet_fech!N165/RES_summary!N$19</f>
        <v>0.81047165961128798</v>
      </c>
      <c r="O165" s="99">
        <f>RES_hhdet_fech!O165/RES_summary!O$19</f>
        <v>0.76155803133718913</v>
      </c>
      <c r="P165" s="99">
        <f>RES_hhdet_fech!P165/RES_summary!P$19</f>
        <v>0.72842316114197092</v>
      </c>
      <c r="Q165" s="99">
        <f>RES_hhdet_fech!Q165/RES_summary!Q$19</f>
        <v>0.70604009981253435</v>
      </c>
      <c r="R165" s="99">
        <f>RES_hhdet_fech!R165/RES_summary!R$19</f>
        <v>0.76907907935627606</v>
      </c>
      <c r="S165" s="99">
        <f>RES_hhdet_fech!S165/RES_summary!S$19</f>
        <v>0.83971785170082902</v>
      </c>
      <c r="T165" s="99">
        <f>RES_hhdet_fech!T165/RES_summary!T$19</f>
        <v>0.83974649318807904</v>
      </c>
      <c r="U165" s="99">
        <f>RES_hhdet_fech!U165/RES_summary!U$19</f>
        <v>0.91136162571719115</v>
      </c>
      <c r="V165" s="99">
        <f>RES_hhdet_fech!V165/RES_summary!V$19</f>
        <v>0.90905517191566043</v>
      </c>
      <c r="W165" s="99">
        <f>RES_hhdet_fech!W165/RES_summary!W$19</f>
        <v>0.92992927080186938</v>
      </c>
      <c r="X165" s="99">
        <f>RES_hhdet_fech!X165/RES_summary!X$19</f>
        <v>0.82797776193544004</v>
      </c>
      <c r="Y165" s="99">
        <f>RES_hhdet_fech!Y165/RES_summary!Y$19</f>
        <v>0.73739921415622212</v>
      </c>
      <c r="DA165" s="63" t="s">
        <v>2902</v>
      </c>
    </row>
    <row r="166" spans="1:105" ht="12" customHeight="1" x14ac:dyDescent="0.25">
      <c r="A166" s="121" t="s">
        <v>55</v>
      </c>
      <c r="B166" s="123">
        <v>25.671338748305288</v>
      </c>
      <c r="C166" s="123">
        <v>25.054283408913101</v>
      </c>
      <c r="D166" s="123">
        <v>25.664420336065305</v>
      </c>
      <c r="E166" s="123">
        <v>25.14689033879122</v>
      </c>
      <c r="F166" s="123">
        <v>26.549039200888302</v>
      </c>
      <c r="G166" s="123">
        <v>25.73659926250647</v>
      </c>
      <c r="H166" s="123">
        <v>25.291377078656499</v>
      </c>
      <c r="I166" s="123">
        <v>26.722441022865652</v>
      </c>
      <c r="J166" s="123">
        <v>25.292589938967126</v>
      </c>
      <c r="K166" s="123">
        <v>25.26742183127401</v>
      </c>
      <c r="L166" s="123">
        <v>25.625475883891021</v>
      </c>
      <c r="M166" s="123">
        <v>27.178220777467185</v>
      </c>
      <c r="N166" s="123">
        <v>25.357566654111004</v>
      </c>
      <c r="O166" s="123">
        <v>24.224837129955969</v>
      </c>
      <c r="P166" s="123">
        <v>21.754075146740558</v>
      </c>
      <c r="Q166" s="123">
        <v>21.447369004951234</v>
      </c>
      <c r="R166" s="123">
        <v>22.081659539683528</v>
      </c>
      <c r="S166" s="123">
        <v>23.038380710951127</v>
      </c>
      <c r="T166" s="123">
        <v>24.630424160025441</v>
      </c>
      <c r="U166" s="123">
        <v>23.184932039750329</v>
      </c>
      <c r="V166" s="123">
        <v>22.594884967116922</v>
      </c>
      <c r="W166" s="123">
        <v>23.314985948830021</v>
      </c>
      <c r="X166" s="123">
        <v>25.185350099650552</v>
      </c>
      <c r="Y166" s="123">
        <v>21.199021400342488</v>
      </c>
      <c r="DA166" s="130" t="s">
        <v>2903</v>
      </c>
    </row>
    <row r="167" spans="1:105" ht="12" customHeight="1" x14ac:dyDescent="0.25">
      <c r="A167" s="97" t="s">
        <v>124</v>
      </c>
      <c r="B167" s="99">
        <v>30.256699075456496</v>
      </c>
      <c r="C167" s="99">
        <v>28.608584641075197</v>
      </c>
      <c r="D167" s="99">
        <v>28.670449475032626</v>
      </c>
      <c r="E167" s="99">
        <v>24.498420980854032</v>
      </c>
      <c r="F167" s="99">
        <v>33.953319341316551</v>
      </c>
      <c r="G167" s="99">
        <v>29.473470864650483</v>
      </c>
      <c r="H167" s="99">
        <v>31.294413590751773</v>
      </c>
      <c r="I167" s="99">
        <v>26.14761734256432</v>
      </c>
      <c r="J167" s="99">
        <v>30.219559564396189</v>
      </c>
      <c r="K167" s="99">
        <v>29.359466338342838</v>
      </c>
      <c r="L167" s="99">
        <v>30.332865863764258</v>
      </c>
      <c r="M167" s="99">
        <v>32.538851700543319</v>
      </c>
      <c r="N167" s="99">
        <v>29.201444740824812</v>
      </c>
      <c r="O167" s="99">
        <v>25.518307750091996</v>
      </c>
      <c r="P167" s="99">
        <v>26.337437640775907</v>
      </c>
      <c r="Q167" s="99">
        <v>20.298669269371693</v>
      </c>
      <c r="R167" s="99">
        <v>26.567488480247377</v>
      </c>
      <c r="S167" s="99">
        <v>21.395633295176903</v>
      </c>
      <c r="T167" s="99">
        <v>29.761511590970912</v>
      </c>
      <c r="U167" s="99">
        <v>26.293594682784075</v>
      </c>
      <c r="V167" s="99">
        <v>27.985772180347123</v>
      </c>
      <c r="W167" s="99">
        <v>25.418267758895539</v>
      </c>
      <c r="X167" s="99">
        <v>29.080357420104608</v>
      </c>
      <c r="Y167" s="99">
        <v>21.054634588559647</v>
      </c>
      <c r="DA167" s="63" t="s">
        <v>2904</v>
      </c>
    </row>
    <row r="168" spans="1:105" ht="12" customHeight="1" x14ac:dyDescent="0.25">
      <c r="A168" s="97" t="s">
        <v>123</v>
      </c>
      <c r="B168" s="99">
        <v>24.646435850355751</v>
      </c>
      <c r="C168" s="99">
        <v>23.092351486897389</v>
      </c>
      <c r="D168" s="99">
        <v>23.27244130306531</v>
      </c>
      <c r="E168" s="99">
        <v>19.940287466899594</v>
      </c>
      <c r="F168" s="99">
        <v>28.03192312713584</v>
      </c>
      <c r="G168" s="99">
        <v>24.399862098758433</v>
      </c>
      <c r="H168" s="99">
        <v>26.016993709241206</v>
      </c>
      <c r="I168" s="99">
        <v>22.196922635271985</v>
      </c>
      <c r="J168" s="99">
        <v>25.22140700283537</v>
      </c>
      <c r="K168" s="99">
        <v>24.57788969195666</v>
      </c>
      <c r="L168" s="99">
        <v>25.426424884567524</v>
      </c>
      <c r="M168" s="99">
        <v>27.515047592640414</v>
      </c>
      <c r="N168" s="99">
        <v>24.822006726735097</v>
      </c>
      <c r="O168" s="99">
        <v>22.0108562010955</v>
      </c>
      <c r="P168" s="99">
        <v>22.293578609021363</v>
      </c>
      <c r="Q168" s="99">
        <v>17.3904203839407</v>
      </c>
      <c r="R168" s="99">
        <v>22.75834915577169</v>
      </c>
      <c r="S168" s="99">
        <v>18.738189161741193</v>
      </c>
      <c r="T168" s="99">
        <v>26.109954435065838</v>
      </c>
      <c r="U168" s="99">
        <v>23.357128408820895</v>
      </c>
      <c r="V168" s="99">
        <v>24.931203671394982</v>
      </c>
      <c r="W168" s="99">
        <v>23.080761362345875</v>
      </c>
      <c r="X168" s="99">
        <v>26.39559390461325</v>
      </c>
      <c r="Y168" s="99">
        <v>19.062632851633438</v>
      </c>
      <c r="DA168" s="63" t="s">
        <v>2905</v>
      </c>
    </row>
    <row r="169" spans="1:105" ht="12" customHeight="1" x14ac:dyDescent="0.25">
      <c r="A169" s="100" t="s">
        <v>50</v>
      </c>
      <c r="B169" s="102">
        <v>13.214690438692251</v>
      </c>
      <c r="C169" s="102">
        <v>11.808648738746671</v>
      </c>
      <c r="D169" s="102">
        <v>12.147925779563211</v>
      </c>
      <c r="E169" s="102">
        <v>10.343277852543949</v>
      </c>
      <c r="F169" s="102">
        <v>15.351690071211447</v>
      </c>
      <c r="G169" s="102">
        <v>13.140527258886014</v>
      </c>
      <c r="H169" s="102">
        <v>13.885628366127701</v>
      </c>
      <c r="I169" s="102">
        <v>12.909352349392639</v>
      </c>
      <c r="J169" s="102">
        <v>13.448527320402876</v>
      </c>
      <c r="K169" s="102">
        <v>13.21408594178806</v>
      </c>
      <c r="L169" s="102">
        <v>13.571604315885162</v>
      </c>
      <c r="M169" s="102">
        <v>15.142949849425133</v>
      </c>
      <c r="N169" s="102">
        <v>13.679335127324034</v>
      </c>
      <c r="O169" s="102">
        <v>12.522733456410835</v>
      </c>
      <c r="P169" s="102">
        <v>11.373129459515164</v>
      </c>
      <c r="Q169" s="102">
        <v>8.7132703050367386</v>
      </c>
      <c r="R169" s="102">
        <v>11.470889606060002</v>
      </c>
      <c r="S169" s="102">
        <v>9.8559083391393951</v>
      </c>
      <c r="T169" s="102">
        <v>12.620717261601786</v>
      </c>
      <c r="U169" s="102">
        <v>11.314058556935452</v>
      </c>
      <c r="V169" s="102">
        <v>11.244497025804328</v>
      </c>
      <c r="W169" s="102">
        <v>11.521020850202579</v>
      </c>
      <c r="X169" s="102">
        <v>12.440174663679519</v>
      </c>
      <c r="Y169" s="102">
        <v>8.0151520825875533</v>
      </c>
      <c r="DA169" s="131" t="s">
        <v>2906</v>
      </c>
    </row>
    <row r="170" spans="1:105" ht="12" customHeight="1" x14ac:dyDescent="0.25">
      <c r="A170" s="103" t="s">
        <v>52</v>
      </c>
      <c r="B170" s="105">
        <v>11.431745411663497</v>
      </c>
      <c r="C170" s="105">
        <v>11.283702748150715</v>
      </c>
      <c r="D170" s="105">
        <v>11.124515523502099</v>
      </c>
      <c r="E170" s="105">
        <v>9.5970096143556454</v>
      </c>
      <c r="F170" s="105">
        <v>12.680233055924399</v>
      </c>
      <c r="G170" s="105">
        <v>11.259334839872421</v>
      </c>
      <c r="H170" s="105">
        <v>12.131365343113508</v>
      </c>
      <c r="I170" s="105">
        <v>9.2875702858793456</v>
      </c>
      <c r="J170" s="105">
        <v>11.772879682432492</v>
      </c>
      <c r="K170" s="105">
        <v>11.3638037501686</v>
      </c>
      <c r="L170" s="105">
        <v>11.85482056868236</v>
      </c>
      <c r="M170" s="105">
        <v>12.372097743215278</v>
      </c>
      <c r="N170" s="105">
        <v>11.142671599411059</v>
      </c>
      <c r="O170" s="105">
        <v>9.4881227446846612</v>
      </c>
      <c r="P170" s="105">
        <v>10.920449149506197</v>
      </c>
      <c r="Q170" s="105">
        <v>8.6771500789039635</v>
      </c>
      <c r="R170" s="105">
        <v>11.287459549711691</v>
      </c>
      <c r="S170" s="105">
        <v>8.8822808226017997</v>
      </c>
      <c r="T170" s="105">
        <v>13.489237173464055</v>
      </c>
      <c r="U170" s="105">
        <v>12.043069851885447</v>
      </c>
      <c r="V170" s="105">
        <v>13.68670664559065</v>
      </c>
      <c r="W170" s="105">
        <v>11.559740512143305</v>
      </c>
      <c r="X170" s="105">
        <v>13.955419240933734</v>
      </c>
      <c r="Y170" s="105">
        <v>11.047480769045887</v>
      </c>
      <c r="DA170" s="132" t="s">
        <v>2907</v>
      </c>
    </row>
    <row r="171" spans="1:105" ht="12" customHeight="1" x14ac:dyDescent="0.25">
      <c r="A171" s="106" t="s">
        <v>122</v>
      </c>
      <c r="B171" s="102">
        <v>25.287305332249208</v>
      </c>
      <c r="C171" s="102">
        <v>25.098453018017285</v>
      </c>
      <c r="D171" s="102">
        <v>26.060763327018549</v>
      </c>
      <c r="E171" s="102">
        <v>26.398384691224546</v>
      </c>
      <c r="F171" s="102">
        <v>26.644238184366834</v>
      </c>
      <c r="G171" s="102">
        <v>26.444658195011371</v>
      </c>
      <c r="H171" s="102">
        <v>25.849658923138275</v>
      </c>
      <c r="I171" s="102">
        <v>28.129722904995415</v>
      </c>
      <c r="J171" s="102">
        <v>26.205812489227686</v>
      </c>
      <c r="K171" s="102">
        <v>26.454440380721092</v>
      </c>
      <c r="L171" s="102">
        <v>26.782371082776539</v>
      </c>
      <c r="M171" s="102">
        <v>28.47629101407091</v>
      </c>
      <c r="N171" s="102">
        <v>26.773032590816889</v>
      </c>
      <c r="O171" s="102">
        <v>25.840981432705089</v>
      </c>
      <c r="P171" s="102">
        <v>23.09672100420476</v>
      </c>
      <c r="Q171" s="102">
        <v>23.521408656021574</v>
      </c>
      <c r="R171" s="102">
        <v>23.599105885006242</v>
      </c>
      <c r="S171" s="102">
        <v>25.186233219724148</v>
      </c>
      <c r="T171" s="102">
        <v>26.073995989910433</v>
      </c>
      <c r="U171" s="102">
        <v>24.651696836730167</v>
      </c>
      <c r="V171" s="102">
        <v>23.587073024773996</v>
      </c>
      <c r="W171" s="102">
        <v>24.692023184826091</v>
      </c>
      <c r="X171" s="102">
        <v>26.345832450142712</v>
      </c>
      <c r="Y171" s="102">
        <v>22.399298235934349</v>
      </c>
      <c r="DA171" s="131" t="s">
        <v>2908</v>
      </c>
    </row>
    <row r="172" spans="1:105" ht="12" customHeight="1" x14ac:dyDescent="0.25">
      <c r="A172" s="107" t="s">
        <v>121</v>
      </c>
      <c r="B172" s="105">
        <v>21.822944536608755</v>
      </c>
      <c r="C172" s="105">
        <v>21.524600103250155</v>
      </c>
      <c r="D172" s="105">
        <v>22.478109480987555</v>
      </c>
      <c r="E172" s="105">
        <v>22.801346348738786</v>
      </c>
      <c r="F172" s="105">
        <v>23.281731360338703</v>
      </c>
      <c r="G172" s="105">
        <v>23.142216375435204</v>
      </c>
      <c r="H172" s="105">
        <v>22.680244800231399</v>
      </c>
      <c r="I172" s="105">
        <v>25.032943782660531</v>
      </c>
      <c r="J172" s="105">
        <v>23.043836093837765</v>
      </c>
      <c r="K172" s="105">
        <v>23.302129728524868</v>
      </c>
      <c r="L172" s="105">
        <v>23.605088065667569</v>
      </c>
      <c r="M172" s="105">
        <v>25.227279603615589</v>
      </c>
      <c r="N172" s="105">
        <v>23.786523190938496</v>
      </c>
      <c r="O172" s="105">
        <v>23.102983362127709</v>
      </c>
      <c r="P172" s="105">
        <v>20.379208151348312</v>
      </c>
      <c r="Q172" s="105">
        <v>20.735536317145328</v>
      </c>
      <c r="R172" s="105">
        <v>20.856928980171094</v>
      </c>
      <c r="S172" s="105">
        <v>22.53753271501639</v>
      </c>
      <c r="T172" s="105">
        <v>23.408064763086653</v>
      </c>
      <c r="U172" s="105">
        <v>22.297189097993595</v>
      </c>
      <c r="V172" s="105">
        <v>21.474640253834067</v>
      </c>
      <c r="W172" s="105">
        <v>22.686715722359352</v>
      </c>
      <c r="X172" s="105">
        <v>24.340581910098923</v>
      </c>
      <c r="Y172" s="105">
        <v>20.775208502132305</v>
      </c>
      <c r="DA172" s="132" t="s">
        <v>2909</v>
      </c>
    </row>
    <row r="173" spans="1:105" ht="12" customHeight="1" x14ac:dyDescent="0.25">
      <c r="A173" s="108" t="s">
        <v>53</v>
      </c>
      <c r="B173" s="99">
        <v>11.045323058318637</v>
      </c>
      <c r="C173" s="99">
        <v>10.348158784899782</v>
      </c>
      <c r="D173" s="99">
        <v>11.050620171870611</v>
      </c>
      <c r="E173" s="99">
        <v>11.163713946212559</v>
      </c>
      <c r="F173" s="99">
        <v>12.070584244040445</v>
      </c>
      <c r="G173" s="99">
        <v>11.801817307984029</v>
      </c>
      <c r="H173" s="99">
        <v>11.446708457574191</v>
      </c>
      <c r="I173" s="99">
        <v>13.9116863001758</v>
      </c>
      <c r="J173" s="99">
        <v>11.63983358051982</v>
      </c>
      <c r="K173" s="99">
        <v>11.90886627596085</v>
      </c>
      <c r="L173" s="99">
        <v>11.964501967728621</v>
      </c>
      <c r="M173" s="99">
        <v>13.282486939549715</v>
      </c>
      <c r="N173" s="99">
        <v>12.537155815689905</v>
      </c>
      <c r="O173" s="99">
        <v>12.635245741776789</v>
      </c>
      <c r="P173" s="99">
        <v>9.9158636724883298</v>
      </c>
      <c r="Q173" s="99">
        <v>10.029563933475975</v>
      </c>
      <c r="R173" s="99">
        <v>10.187035295384694</v>
      </c>
      <c r="S173" s="99">
        <v>11.614400075502891</v>
      </c>
      <c r="T173" s="99">
        <v>11.075608669772874</v>
      </c>
      <c r="U173" s="99">
        <v>10.573206971837079</v>
      </c>
      <c r="V173" s="99">
        <v>9.324286664608664</v>
      </c>
      <c r="W173" s="99">
        <v>10.974769356104222</v>
      </c>
      <c r="X173" s="99">
        <v>11.090906486601927</v>
      </c>
      <c r="Y173" s="99">
        <v>8.4006447138157245</v>
      </c>
      <c r="DA173" s="63" t="s">
        <v>2910</v>
      </c>
    </row>
    <row r="174" spans="1:105" ht="12" customHeight="1" x14ac:dyDescent="0.25">
      <c r="A174" s="115" t="s">
        <v>52</v>
      </c>
      <c r="B174" s="110">
        <v>10.777621478290119</v>
      </c>
      <c r="C174" s="110">
        <v>11.176441318350374</v>
      </c>
      <c r="D174" s="110">
        <v>11.42748930911695</v>
      </c>
      <c r="E174" s="110">
        <v>11.637632402526224</v>
      </c>
      <c r="F174" s="110">
        <v>11.211147116298253</v>
      </c>
      <c r="G174" s="110">
        <v>11.340399067451175</v>
      </c>
      <c r="H174" s="110">
        <v>11.233536342657214</v>
      </c>
      <c r="I174" s="110">
        <v>11.121257482484735</v>
      </c>
      <c r="J174" s="110">
        <v>11.404002513317943</v>
      </c>
      <c r="K174" s="110">
        <v>11.393263452564018</v>
      </c>
      <c r="L174" s="110">
        <v>11.640586097938947</v>
      </c>
      <c r="M174" s="110">
        <v>11.94479266406587</v>
      </c>
      <c r="N174" s="110">
        <v>11.249367375248593</v>
      </c>
      <c r="O174" s="110">
        <v>10.467737620350928</v>
      </c>
      <c r="P174" s="110">
        <v>10.463344478859982</v>
      </c>
      <c r="Q174" s="110">
        <v>10.70597238366935</v>
      </c>
      <c r="R174" s="110">
        <v>10.6698936847864</v>
      </c>
      <c r="S174" s="110">
        <v>10.923132639513499</v>
      </c>
      <c r="T174" s="110">
        <v>12.332456093313779</v>
      </c>
      <c r="U174" s="110">
        <v>11.723982126156518</v>
      </c>
      <c r="V174" s="110">
        <v>12.150353589225405</v>
      </c>
      <c r="W174" s="110">
        <v>11.711946366255132</v>
      </c>
      <c r="X174" s="110">
        <v>13.249675423496996</v>
      </c>
      <c r="Y174" s="110">
        <v>12.37456378831658</v>
      </c>
      <c r="DA174" s="60" t="s">
        <v>2911</v>
      </c>
    </row>
    <row r="175" spans="1:105" ht="12" customHeight="1" x14ac:dyDescent="0.25">
      <c r="A175" s="121" t="s">
        <v>54</v>
      </c>
      <c r="B175" s="123">
        <v>9.7424107146127987</v>
      </c>
      <c r="C175" s="123">
        <v>10.026748463941631</v>
      </c>
      <c r="D175" s="123">
        <v>10.223587443942732</v>
      </c>
      <c r="E175" s="123">
        <v>10.384559151772875</v>
      </c>
      <c r="F175" s="123">
        <v>10.62051378562146</v>
      </c>
      <c r="G175" s="123">
        <v>10.776005426752715</v>
      </c>
      <c r="H175" s="123">
        <v>10.547361364956318</v>
      </c>
      <c r="I175" s="123">
        <v>9.9555972443859062</v>
      </c>
      <c r="J175" s="123">
        <v>9.5425517052368409</v>
      </c>
      <c r="K175" s="123">
        <v>9.4566482387778592</v>
      </c>
      <c r="L175" s="123">
        <v>9.6136489403924354</v>
      </c>
      <c r="M175" s="123">
        <v>8.7304920403433819</v>
      </c>
      <c r="N175" s="123">
        <v>8.7427449534048574</v>
      </c>
      <c r="O175" s="123">
        <v>8.5945696065087045</v>
      </c>
      <c r="P175" s="123">
        <v>8.0983105725337499</v>
      </c>
      <c r="Q175" s="123">
        <v>7.6325285145142461</v>
      </c>
      <c r="R175" s="123">
        <v>7.3215828087921579</v>
      </c>
      <c r="S175" s="123">
        <v>7.8014110021436656</v>
      </c>
      <c r="T175" s="123">
        <v>7.365718639603303</v>
      </c>
      <c r="U175" s="123">
        <v>7.2753768133921399</v>
      </c>
      <c r="V175" s="123">
        <v>6.9875805239474387</v>
      </c>
      <c r="W175" s="123">
        <v>7.2691879183454464</v>
      </c>
      <c r="X175" s="123">
        <v>8.2256496628285927</v>
      </c>
      <c r="Y175" s="123">
        <v>7.2212819613526023</v>
      </c>
      <c r="DA175" s="130" t="s">
        <v>2912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2913</v>
      </c>
    </row>
    <row r="177" spans="1:105" ht="12" customHeight="1" x14ac:dyDescent="0.25">
      <c r="A177" s="109" t="s">
        <v>120</v>
      </c>
      <c r="B177" s="110">
        <v>9.7424107146127987</v>
      </c>
      <c r="C177" s="110">
        <v>10.026748463941631</v>
      </c>
      <c r="D177" s="110">
        <v>10.223587443942732</v>
      </c>
      <c r="E177" s="110">
        <v>10.384559151772875</v>
      </c>
      <c r="F177" s="110">
        <v>10.62051378562146</v>
      </c>
      <c r="G177" s="110">
        <v>10.776005426752715</v>
      </c>
      <c r="H177" s="110">
        <v>10.547361364956318</v>
      </c>
      <c r="I177" s="110">
        <v>9.9555972443859062</v>
      </c>
      <c r="J177" s="110">
        <v>9.5425517052368409</v>
      </c>
      <c r="K177" s="110">
        <v>9.4566482387778592</v>
      </c>
      <c r="L177" s="110">
        <v>9.6136489403924354</v>
      </c>
      <c r="M177" s="110">
        <v>8.7304920403433819</v>
      </c>
      <c r="N177" s="110">
        <v>8.7427449534048574</v>
      </c>
      <c r="O177" s="110">
        <v>8.5945696065087045</v>
      </c>
      <c r="P177" s="110">
        <v>8.0983105725337499</v>
      </c>
      <c r="Q177" s="110">
        <v>7.6325285145142461</v>
      </c>
      <c r="R177" s="110">
        <v>7.3215828087921579</v>
      </c>
      <c r="S177" s="110">
        <v>7.8014110021436656</v>
      </c>
      <c r="T177" s="110">
        <v>7.365718639603303</v>
      </c>
      <c r="U177" s="110">
        <v>7.2753768133921399</v>
      </c>
      <c r="V177" s="110">
        <v>6.9875805239474387</v>
      </c>
      <c r="W177" s="110">
        <v>7.2691879183454464</v>
      </c>
      <c r="X177" s="110">
        <v>8.2256496628285927</v>
      </c>
      <c r="Y177" s="110">
        <v>7.2212819613526023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142.37082888920244</v>
      </c>
      <c r="C3" s="118">
        <f t="shared" si="0"/>
        <v>143.54994761875815</v>
      </c>
      <c r="D3" s="118">
        <f t="shared" si="0"/>
        <v>129.12478594030745</v>
      </c>
      <c r="E3" s="118">
        <f t="shared" si="0"/>
        <v>133.76740010839788</v>
      </c>
      <c r="F3" s="118">
        <f t="shared" si="0"/>
        <v>115.75403837131569</v>
      </c>
      <c r="G3" s="118">
        <f t="shared" si="0"/>
        <v>117.32474867457483</v>
      </c>
      <c r="H3" s="118">
        <f t="shared" si="0"/>
        <v>126.32179221811479</v>
      </c>
      <c r="I3" s="118">
        <f t="shared" si="0"/>
        <v>129.3644730202341</v>
      </c>
      <c r="J3" s="118">
        <f t="shared" si="0"/>
        <v>116.03084362236523</v>
      </c>
      <c r="K3" s="118">
        <f t="shared" si="0"/>
        <v>108.89198484596788</v>
      </c>
      <c r="L3" s="118">
        <f t="shared" si="0"/>
        <v>149.56984444518352</v>
      </c>
      <c r="M3" s="118">
        <f t="shared" si="0"/>
        <v>133.86784454358508</v>
      </c>
      <c r="N3" s="118">
        <f t="shared" si="0"/>
        <v>121.02071893101139</v>
      </c>
      <c r="O3" s="118">
        <f t="shared" si="0"/>
        <v>124.31999341148278</v>
      </c>
      <c r="P3" s="118">
        <f t="shared" si="0"/>
        <v>110.92713688325171</v>
      </c>
      <c r="Q3" s="118">
        <f t="shared" si="0"/>
        <v>118.23298621038047</v>
      </c>
      <c r="R3" s="118">
        <f t="shared" ref="R3:V3" si="1">R4+R7+R9+R19</f>
        <v>113.04977647478019</v>
      </c>
      <c r="S3" s="118">
        <f t="shared" si="1"/>
        <v>119.03968244060412</v>
      </c>
      <c r="T3" s="118">
        <f t="shared" si="1"/>
        <v>129.10663864113647</v>
      </c>
      <c r="U3" s="118">
        <f t="shared" si="1"/>
        <v>111.42830227737568</v>
      </c>
      <c r="V3" s="118">
        <f t="shared" si="1"/>
        <v>113.45382586904262</v>
      </c>
      <c r="W3" s="118">
        <f t="shared" ref="W3:Y3" si="2">W4+W7+W9+W19</f>
        <v>129.57543939276161</v>
      </c>
      <c r="X3" s="118">
        <f t="shared" si="2"/>
        <v>121.6392592702952</v>
      </c>
      <c r="Y3" s="118">
        <f t="shared" si="2"/>
        <v>122.32793458975621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115.29904432882527</v>
      </c>
      <c r="C4" s="123">
        <f t="shared" si="3"/>
        <v>116.42257889480814</v>
      </c>
      <c r="D4" s="123">
        <f t="shared" si="3"/>
        <v>101.04238149709879</v>
      </c>
      <c r="E4" s="123">
        <f t="shared" si="3"/>
        <v>105.30397627253966</v>
      </c>
      <c r="F4" s="123">
        <f t="shared" si="3"/>
        <v>86.230592362311327</v>
      </c>
      <c r="G4" s="123">
        <f t="shared" si="3"/>
        <v>88.038651031210009</v>
      </c>
      <c r="H4" s="123">
        <f t="shared" si="3"/>
        <v>97.055846676243775</v>
      </c>
      <c r="I4" s="123">
        <f t="shared" si="3"/>
        <v>99.370090181296817</v>
      </c>
      <c r="J4" s="123">
        <f t="shared" si="3"/>
        <v>87.31959602063985</v>
      </c>
      <c r="K4" s="123">
        <f t="shared" si="3"/>
        <v>80.042540931136756</v>
      </c>
      <c r="L4" s="123">
        <f t="shared" si="3"/>
        <v>120.03781493277789</v>
      </c>
      <c r="M4" s="123">
        <f t="shared" si="3"/>
        <v>103.4401726805819</v>
      </c>
      <c r="N4" s="123">
        <f t="shared" si="3"/>
        <v>91.790115124489333</v>
      </c>
      <c r="O4" s="123">
        <f t="shared" si="3"/>
        <v>95.871542461484438</v>
      </c>
      <c r="P4" s="123">
        <f t="shared" si="3"/>
        <v>84.77561920431657</v>
      </c>
      <c r="Q4" s="123">
        <f t="shared" si="3"/>
        <v>92.59869450142007</v>
      </c>
      <c r="R4" s="123">
        <f t="shared" ref="R4:V4" si="4">SUM(R5:R6)</f>
        <v>86.970579353420916</v>
      </c>
      <c r="S4" s="123">
        <f t="shared" si="4"/>
        <v>91.521530835908933</v>
      </c>
      <c r="T4" s="123">
        <f t="shared" si="4"/>
        <v>100.37598154425928</v>
      </c>
      <c r="U4" s="123">
        <f t="shared" si="4"/>
        <v>83.91418901586303</v>
      </c>
      <c r="V4" s="123">
        <f t="shared" si="4"/>
        <v>86.575787119701715</v>
      </c>
      <c r="W4" s="123">
        <f t="shared" ref="W4:Y4" si="5">SUM(W5:W6)</f>
        <v>101.75986395271752</v>
      </c>
      <c r="X4" s="123">
        <f t="shared" si="5"/>
        <v>91.084323864402194</v>
      </c>
      <c r="Y4" s="123">
        <f t="shared" si="5"/>
        <v>95.813751886943479</v>
      </c>
      <c r="DA4" s="130" t="s">
        <v>2917</v>
      </c>
    </row>
    <row r="5" spans="1:105" ht="12" customHeight="1" x14ac:dyDescent="0.25">
      <c r="A5" s="97" t="s">
        <v>51</v>
      </c>
      <c r="B5" s="99">
        <v>114.19176060751884</v>
      </c>
      <c r="C5" s="99">
        <v>115.31863125549643</v>
      </c>
      <c r="D5" s="99">
        <v>100.10020755289595</v>
      </c>
      <c r="E5" s="99">
        <v>104.34600130725892</v>
      </c>
      <c r="F5" s="99">
        <v>85.4529688777302</v>
      </c>
      <c r="G5" s="99">
        <v>87.25423900795785</v>
      </c>
      <c r="H5" s="99">
        <v>96.210560489232108</v>
      </c>
      <c r="I5" s="99">
        <v>98.519179530166085</v>
      </c>
      <c r="J5" s="99">
        <v>86.578971188294673</v>
      </c>
      <c r="K5" s="99">
        <v>79.372372417251</v>
      </c>
      <c r="L5" s="99">
        <v>119.04786974014533</v>
      </c>
      <c r="M5" s="99">
        <v>102.6022806517617</v>
      </c>
      <c r="N5" s="99">
        <v>91.053027485575285</v>
      </c>
      <c r="O5" s="99">
        <v>95.106827613373312</v>
      </c>
      <c r="P5" s="99">
        <v>84.101615093228176</v>
      </c>
      <c r="Q5" s="99">
        <v>91.863277214077087</v>
      </c>
      <c r="R5" s="99">
        <v>86.288214942643506</v>
      </c>
      <c r="S5" s="99">
        <v>90.809965331878331</v>
      </c>
      <c r="T5" s="99">
        <v>99.598325149345513</v>
      </c>
      <c r="U5" s="99">
        <v>83.273482644141467</v>
      </c>
      <c r="V5" s="99">
        <v>85.915906704907783</v>
      </c>
      <c r="W5" s="99">
        <v>100.99141915543825</v>
      </c>
      <c r="X5" s="99">
        <v>90.389307415150768</v>
      </c>
      <c r="Y5" s="99">
        <v>95.084888223713818</v>
      </c>
      <c r="DA5" s="63" t="s">
        <v>2918</v>
      </c>
    </row>
    <row r="6" spans="1:105" ht="12" customHeight="1" x14ac:dyDescent="0.25">
      <c r="A6" s="97" t="s">
        <v>53</v>
      </c>
      <c r="B6" s="99">
        <v>1.1072837213064366</v>
      </c>
      <c r="C6" s="99">
        <v>1.1039476393117196</v>
      </c>
      <c r="D6" s="99">
        <v>0.94217394420282985</v>
      </c>
      <c r="E6" s="99">
        <v>0.95797496528074155</v>
      </c>
      <c r="F6" s="99">
        <v>0.77762348458112329</v>
      </c>
      <c r="G6" s="99">
        <v>0.78441202325215242</v>
      </c>
      <c r="H6" s="99">
        <v>0.84528618701166314</v>
      </c>
      <c r="I6" s="99">
        <v>0.85091065113073749</v>
      </c>
      <c r="J6" s="99">
        <v>0.74062483234517495</v>
      </c>
      <c r="K6" s="99">
        <v>0.67016851388575893</v>
      </c>
      <c r="L6" s="99">
        <v>0.98994519263256309</v>
      </c>
      <c r="M6" s="99">
        <v>0.83789202882019242</v>
      </c>
      <c r="N6" s="99">
        <v>0.73708763891404316</v>
      </c>
      <c r="O6" s="99">
        <v>0.76471484811113022</v>
      </c>
      <c r="P6" s="99">
        <v>0.67400411108839797</v>
      </c>
      <c r="Q6" s="99">
        <v>0.73541728734297718</v>
      </c>
      <c r="R6" s="99">
        <v>0.68236441077740417</v>
      </c>
      <c r="S6" s="99">
        <v>0.71156550403060181</v>
      </c>
      <c r="T6" s="99">
        <v>0.77765639491376304</v>
      </c>
      <c r="U6" s="99">
        <v>0.64070637172156419</v>
      </c>
      <c r="V6" s="99">
        <v>0.65988041479392912</v>
      </c>
      <c r="W6" s="99">
        <v>0.76844479727927928</v>
      </c>
      <c r="X6" s="99">
        <v>0.69501644925142003</v>
      </c>
      <c r="Y6" s="99">
        <v>0.72886366322965401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0.32682398816673197</v>
      </c>
      <c r="C7" s="123">
        <f t="shared" si="6"/>
        <v>0.34741899594258879</v>
      </c>
      <c r="D7" s="123">
        <f t="shared" si="6"/>
        <v>0.37577588027954001</v>
      </c>
      <c r="E7" s="123">
        <f t="shared" si="6"/>
        <v>0.6798319642508146</v>
      </c>
      <c r="F7" s="123">
        <f t="shared" si="6"/>
        <v>0.36445662863299771</v>
      </c>
      <c r="G7" s="123">
        <f t="shared" si="6"/>
        <v>0.41349225675643725</v>
      </c>
      <c r="H7" s="123">
        <f t="shared" si="6"/>
        <v>0.71293001860878191</v>
      </c>
      <c r="I7" s="123">
        <f t="shared" si="6"/>
        <v>0.6000293567557633</v>
      </c>
      <c r="J7" s="123">
        <f t="shared" si="6"/>
        <v>0.70373476232494103</v>
      </c>
      <c r="K7" s="123">
        <f t="shared" si="6"/>
        <v>0.75585753818957679</v>
      </c>
      <c r="L7" s="123">
        <f t="shared" si="6"/>
        <v>0.95953273913025305</v>
      </c>
      <c r="M7" s="123">
        <f t="shared" si="6"/>
        <v>1.1345202758958881</v>
      </c>
      <c r="N7" s="123">
        <f t="shared" si="6"/>
        <v>1.2501048327208457</v>
      </c>
      <c r="O7" s="123">
        <f t="shared" si="6"/>
        <v>1.3656469450696245</v>
      </c>
      <c r="P7" s="123">
        <f t="shared" si="6"/>
        <v>1.2928068873991601</v>
      </c>
      <c r="Q7" s="123">
        <f t="shared" si="6"/>
        <v>1.1440091335357465</v>
      </c>
      <c r="R7" s="123">
        <f t="shared" si="6"/>
        <v>1.1217275337304999</v>
      </c>
      <c r="S7" s="123">
        <f t="shared" si="6"/>
        <v>1.049502950328604</v>
      </c>
      <c r="T7" s="123">
        <f t="shared" si="6"/>
        <v>0.83750180972919364</v>
      </c>
      <c r="U7" s="123">
        <f t="shared" si="6"/>
        <v>0.69919696998094205</v>
      </c>
      <c r="V7" s="123">
        <f t="shared" si="6"/>
        <v>0.50057412147672886</v>
      </c>
      <c r="W7" s="123">
        <f t="shared" si="6"/>
        <v>0.38558514500162527</v>
      </c>
      <c r="X7" s="123">
        <f t="shared" si="6"/>
        <v>0.40777368234948669</v>
      </c>
      <c r="Y7" s="123">
        <f t="shared" si="6"/>
        <v>0.66023464163709855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0.32682398816673197</v>
      </c>
      <c r="C8" s="99">
        <f>RES_hhdet_tesh!C8/RES_summary!C$19</f>
        <v>0.34741899594258879</v>
      </c>
      <c r="D8" s="99">
        <f>RES_hhdet_tesh!D8/RES_summary!D$19</f>
        <v>0.37577588027954001</v>
      </c>
      <c r="E8" s="99">
        <f>RES_hhdet_tesh!E8/RES_summary!E$19</f>
        <v>0.6798319642508146</v>
      </c>
      <c r="F8" s="99">
        <f>RES_hhdet_tesh!F8/RES_summary!F$19</f>
        <v>0.36445662863299771</v>
      </c>
      <c r="G8" s="99">
        <f>RES_hhdet_tesh!G8/RES_summary!G$19</f>
        <v>0.41349225675643725</v>
      </c>
      <c r="H8" s="99">
        <f>RES_hhdet_tesh!H8/RES_summary!H$19</f>
        <v>0.71293001860878191</v>
      </c>
      <c r="I8" s="99">
        <f>RES_hhdet_tesh!I8/RES_summary!I$19</f>
        <v>0.6000293567557633</v>
      </c>
      <c r="J8" s="99">
        <f>RES_hhdet_tesh!J8/RES_summary!J$19</f>
        <v>0.70373476232494103</v>
      </c>
      <c r="K8" s="99">
        <f>RES_hhdet_tesh!K8/RES_summary!K$19</f>
        <v>0.75585753818957679</v>
      </c>
      <c r="L8" s="99">
        <f>RES_hhdet_tesh!L8/RES_summary!L$19</f>
        <v>0.95953273913025305</v>
      </c>
      <c r="M8" s="99">
        <f>RES_hhdet_tesh!M8/RES_summary!M$19</f>
        <v>1.1345202758958881</v>
      </c>
      <c r="N8" s="99">
        <f>RES_hhdet_tesh!N8/RES_summary!N$19</f>
        <v>1.2501048327208457</v>
      </c>
      <c r="O8" s="99">
        <f>RES_hhdet_tesh!O8/RES_summary!O$19</f>
        <v>1.3656469450696245</v>
      </c>
      <c r="P8" s="99">
        <f>RES_hhdet_tesh!P8/RES_summary!P$19</f>
        <v>1.2928068873991601</v>
      </c>
      <c r="Q8" s="99">
        <f>RES_hhdet_tesh!Q8/RES_summary!Q$19</f>
        <v>1.1440091335357465</v>
      </c>
      <c r="R8" s="99">
        <f>RES_hhdet_tesh!R8/RES_summary!R$19</f>
        <v>1.1217275337304999</v>
      </c>
      <c r="S8" s="99">
        <f>RES_hhdet_tesh!S8/RES_summary!S$19</f>
        <v>1.049502950328604</v>
      </c>
      <c r="T8" s="99">
        <f>RES_hhdet_tesh!T8/RES_summary!T$19</f>
        <v>0.83750180972919364</v>
      </c>
      <c r="U8" s="99">
        <f>RES_hhdet_tesh!U8/RES_summary!U$19</f>
        <v>0.69919696998094205</v>
      </c>
      <c r="V8" s="99">
        <f>RES_hhdet_tesh!V8/RES_summary!V$19</f>
        <v>0.50057412147672886</v>
      </c>
      <c r="W8" s="99">
        <f>RES_hhdet_tesh!W8/RES_summary!W$19</f>
        <v>0.38558514500162527</v>
      </c>
      <c r="X8" s="99">
        <f>RES_hhdet_tesh!X8/RES_summary!X$19</f>
        <v>0.40777368234948669</v>
      </c>
      <c r="Y8" s="99">
        <f>RES_hhdet_tesh!Y8/RES_summary!Y$19</f>
        <v>0.66023464163709855</v>
      </c>
      <c r="DA8" s="63" t="s">
        <v>2921</v>
      </c>
    </row>
    <row r="9" spans="1:105" ht="12" customHeight="1" x14ac:dyDescent="0.25">
      <c r="A9" s="121" t="s">
        <v>55</v>
      </c>
      <c r="B9" s="123">
        <v>19.331641927584538</v>
      </c>
      <c r="C9" s="123">
        <v>19.124431962149632</v>
      </c>
      <c r="D9" s="123">
        <v>19.870840403788147</v>
      </c>
      <c r="E9" s="123">
        <v>19.796915451116842</v>
      </c>
      <c r="F9" s="123">
        <v>20.965405000745214</v>
      </c>
      <c r="G9" s="123">
        <v>20.533626221815844</v>
      </c>
      <c r="H9" s="123">
        <v>20.365071416890643</v>
      </c>
      <c r="I9" s="123">
        <v>21.651587215862055</v>
      </c>
      <c r="J9" s="123">
        <v>20.577842353785975</v>
      </c>
      <c r="K9" s="123">
        <v>20.716780308227687</v>
      </c>
      <c r="L9" s="123">
        <v>21.057150077566561</v>
      </c>
      <c r="M9" s="123">
        <v>22.451988257482736</v>
      </c>
      <c r="N9" s="123">
        <v>21.111242766103977</v>
      </c>
      <c r="O9" s="123">
        <v>20.308790589386913</v>
      </c>
      <c r="P9" s="123">
        <v>18.458808695659478</v>
      </c>
      <c r="Q9" s="123">
        <v>18.432760947314105</v>
      </c>
      <c r="R9" s="123">
        <v>19.110272364833786</v>
      </c>
      <c r="S9" s="123">
        <v>20.175230801851878</v>
      </c>
      <c r="T9" s="123">
        <v>21.884536233956123</v>
      </c>
      <c r="U9" s="123">
        <v>20.812570212376492</v>
      </c>
      <c r="V9" s="123">
        <v>20.537841993701672</v>
      </c>
      <c r="W9" s="123">
        <v>21.268785900850446</v>
      </c>
      <c r="X9" s="123">
        <v>23.074686122522806</v>
      </c>
      <c r="Y9" s="123">
        <v>19.550645304947192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20.296133407758109</v>
      </c>
      <c r="C11" s="99">
        <v>19.294069846766739</v>
      </c>
      <c r="D11" s="99">
        <v>19.421465058399601</v>
      </c>
      <c r="E11" s="99">
        <v>16.715748782485164</v>
      </c>
      <c r="F11" s="99">
        <v>23.343938865341631</v>
      </c>
      <c r="G11" s="99">
        <v>20.421041784799137</v>
      </c>
      <c r="H11" s="99">
        <v>21.858040312327976</v>
      </c>
      <c r="I11" s="99">
        <v>18.338921153561685</v>
      </c>
      <c r="J11" s="99">
        <v>21.218776916352049</v>
      </c>
      <c r="K11" s="99">
        <v>20.678033986333755</v>
      </c>
      <c r="L11" s="99">
        <v>21.437566087451</v>
      </c>
      <c r="M11" s="99">
        <v>23.126791491076215</v>
      </c>
      <c r="N11" s="99">
        <v>20.902858261215965</v>
      </c>
      <c r="O11" s="99">
        <v>18.470308527146539</v>
      </c>
      <c r="P11" s="99">
        <v>19.321684475564116</v>
      </c>
      <c r="Q11" s="99">
        <v>15.162424822298842</v>
      </c>
      <c r="R11" s="99">
        <v>20.177029045571359</v>
      </c>
      <c r="S11" s="99">
        <v>16.643073815423417</v>
      </c>
      <c r="T11" s="99">
        <v>23.768313999482778</v>
      </c>
      <c r="U11" s="99">
        <v>21.392547146334749</v>
      </c>
      <c r="V11" s="99">
        <v>23.127654193239245</v>
      </c>
      <c r="W11" s="99">
        <v>21.262195995345717</v>
      </c>
      <c r="X11" s="99">
        <v>24.537477102284079</v>
      </c>
      <c r="Y11" s="99">
        <v>17.850148966854228</v>
      </c>
      <c r="DA11" s="63" t="s">
        <v>2924</v>
      </c>
    </row>
    <row r="12" spans="1:105" ht="12" customHeight="1" x14ac:dyDescent="0.25">
      <c r="A12" s="97" t="s">
        <v>123</v>
      </c>
      <c r="B12" s="99">
        <v>20.296133407758113</v>
      </c>
      <c r="C12" s="99">
        <v>19.294391436957628</v>
      </c>
      <c r="D12" s="99">
        <v>19.42246093510148</v>
      </c>
      <c r="E12" s="99">
        <v>16.716572641621031</v>
      </c>
      <c r="F12" s="99">
        <v>23.343480527122541</v>
      </c>
      <c r="G12" s="99">
        <v>20.420361956568378</v>
      </c>
      <c r="H12" s="99">
        <v>21.856458198493016</v>
      </c>
      <c r="I12" s="99">
        <v>18.34199793453238</v>
      </c>
      <c r="J12" s="99">
        <v>21.207443120112821</v>
      </c>
      <c r="K12" s="99">
        <v>20.666798224413419</v>
      </c>
      <c r="L12" s="99">
        <v>21.428793111680886</v>
      </c>
      <c r="M12" s="99">
        <v>23.119450509549367</v>
      </c>
      <c r="N12" s="99">
        <v>20.900301327632484</v>
      </c>
      <c r="O12" s="99">
        <v>18.468073016600023</v>
      </c>
      <c r="P12" s="99">
        <v>19.353042251543112</v>
      </c>
      <c r="Q12" s="99">
        <v>15.176909500485349</v>
      </c>
      <c r="R12" s="99">
        <v>20.208083476217936</v>
      </c>
      <c r="S12" s="99">
        <v>16.65201888676178</v>
      </c>
      <c r="T12" s="99">
        <v>23.78666771582229</v>
      </c>
      <c r="U12" s="99">
        <v>21.399756057398839</v>
      </c>
      <c r="V12" s="99">
        <v>23.137379859027075</v>
      </c>
      <c r="W12" s="99">
        <v>21.2828080960774</v>
      </c>
      <c r="X12" s="99">
        <v>24.563128658786866</v>
      </c>
      <c r="Y12" s="99">
        <v>17.922979083899847</v>
      </c>
      <c r="DA12" s="63" t="s">
        <v>2925</v>
      </c>
    </row>
    <row r="13" spans="1:105" ht="12" customHeight="1" x14ac:dyDescent="0.25">
      <c r="A13" s="100" t="s">
        <v>50</v>
      </c>
      <c r="B13" s="102">
        <v>8.8643879960946155</v>
      </c>
      <c r="C13" s="102">
        <v>8.0097650955766682</v>
      </c>
      <c r="D13" s="102">
        <v>8.2954998134962459</v>
      </c>
      <c r="E13" s="102">
        <v>7.1161722949204762</v>
      </c>
      <c r="F13" s="102">
        <v>10.657814208278987</v>
      </c>
      <c r="G13" s="102">
        <v>9.1560564395134776</v>
      </c>
      <c r="H13" s="102">
        <v>9.7243801550378564</v>
      </c>
      <c r="I13" s="102">
        <v>9.053653080283917</v>
      </c>
      <c r="J13" s="102">
        <v>9.4508428388407975</v>
      </c>
      <c r="K13" s="102">
        <v>9.3239904833327838</v>
      </c>
      <c r="L13" s="102">
        <v>9.6010121293464792</v>
      </c>
      <c r="M13" s="102">
        <v>10.77865397756123</v>
      </c>
      <c r="N13" s="102">
        <v>9.7846074916296679</v>
      </c>
      <c r="O13" s="102">
        <v>9.0008892037866577</v>
      </c>
      <c r="P13" s="102">
        <v>8.4278258324611937</v>
      </c>
      <c r="Q13" s="102">
        <v>6.4916287715178944</v>
      </c>
      <c r="R13" s="102">
        <v>8.8756376608829264</v>
      </c>
      <c r="S13" s="102">
        <v>7.7220673637130144</v>
      </c>
      <c r="T13" s="102">
        <v>10.199725728442679</v>
      </c>
      <c r="U13" s="102">
        <v>9.2593219625602963</v>
      </c>
      <c r="V13" s="102">
        <v>9.322727132179498</v>
      </c>
      <c r="W13" s="102">
        <v>9.6133107528621782</v>
      </c>
      <c r="X13" s="102">
        <v>10.490231180255494</v>
      </c>
      <c r="Y13" s="102">
        <v>6.7874059822976927</v>
      </c>
      <c r="DA13" s="131" t="s">
        <v>2926</v>
      </c>
    </row>
    <row r="14" spans="1:105" ht="12" customHeight="1" x14ac:dyDescent="0.25">
      <c r="A14" s="103" t="s">
        <v>52</v>
      </c>
      <c r="B14" s="105">
        <v>11.431745411663497</v>
      </c>
      <c r="C14" s="105">
        <v>11.284626341380964</v>
      </c>
      <c r="D14" s="105">
        <v>11.126961121605232</v>
      </c>
      <c r="E14" s="105">
        <v>9.6004003467005532</v>
      </c>
      <c r="F14" s="105">
        <v>12.685666318843552</v>
      </c>
      <c r="G14" s="105">
        <v>11.264305517054897</v>
      </c>
      <c r="H14" s="105">
        <v>12.132078043455159</v>
      </c>
      <c r="I14" s="105">
        <v>9.2883448542484608</v>
      </c>
      <c r="J14" s="105">
        <v>11.756600281272021</v>
      </c>
      <c r="K14" s="105">
        <v>11.342807741080634</v>
      </c>
      <c r="L14" s="105">
        <v>11.827780982334405</v>
      </c>
      <c r="M14" s="105">
        <v>12.340796531988136</v>
      </c>
      <c r="N14" s="105">
        <v>11.115693836002812</v>
      </c>
      <c r="O14" s="105">
        <v>9.4671838128133654</v>
      </c>
      <c r="P14" s="105">
        <v>10.925216419081917</v>
      </c>
      <c r="Q14" s="105">
        <v>8.6852807289674541</v>
      </c>
      <c r="R14" s="105">
        <v>11.332445815335007</v>
      </c>
      <c r="S14" s="105">
        <v>8.9299515230487643</v>
      </c>
      <c r="T14" s="105">
        <v>13.586941987379614</v>
      </c>
      <c r="U14" s="105">
        <v>12.140434094838547</v>
      </c>
      <c r="V14" s="105">
        <v>13.814652726847575</v>
      </c>
      <c r="W14" s="105">
        <v>11.669497343215221</v>
      </c>
      <c r="X14" s="105">
        <v>14.072897478531381</v>
      </c>
      <c r="Y14" s="105">
        <v>11.135573101602157</v>
      </c>
      <c r="DA14" s="132" t="s">
        <v>2927</v>
      </c>
    </row>
    <row r="15" spans="1:105" ht="12" customHeight="1" x14ac:dyDescent="0.25">
      <c r="A15" s="106" t="s">
        <v>122</v>
      </c>
      <c r="B15" s="102">
        <v>19.136170782616293</v>
      </c>
      <c r="C15" s="102">
        <v>19.090436962274065</v>
      </c>
      <c r="D15" s="102">
        <v>19.947816938343383</v>
      </c>
      <c r="E15" s="102">
        <v>20.294405038738077</v>
      </c>
      <c r="F15" s="102">
        <v>20.600165840148037</v>
      </c>
      <c r="G15" s="102">
        <v>20.546397134195164</v>
      </c>
      <c r="H15" s="102">
        <v>20.183214403795279</v>
      </c>
      <c r="I15" s="102">
        <v>22.014040499964487</v>
      </c>
      <c r="J15" s="102">
        <v>20.514888777885808</v>
      </c>
      <c r="K15" s="102">
        <v>20.728256519501134</v>
      </c>
      <c r="L15" s="102">
        <v>21.022663154928193</v>
      </c>
      <c r="M15" s="102">
        <v>22.388619861407999</v>
      </c>
      <c r="N15" s="102">
        <v>21.133400678672999</v>
      </c>
      <c r="O15" s="102">
        <v>20.480408606187478</v>
      </c>
      <c r="P15" s="102">
        <v>18.349939740509701</v>
      </c>
      <c r="Q15" s="102">
        <v>18.761130375924878</v>
      </c>
      <c r="R15" s="102">
        <v>18.957703211665223</v>
      </c>
      <c r="S15" s="102">
        <v>20.535268293386391</v>
      </c>
      <c r="T15" s="102">
        <v>21.641543824742282</v>
      </c>
      <c r="U15" s="102">
        <v>20.729782150961871</v>
      </c>
      <c r="V15" s="102">
        <v>20.228329589466021</v>
      </c>
      <c r="W15" s="102">
        <v>21.323936721319665</v>
      </c>
      <c r="X15" s="102">
        <v>22.909627296637797</v>
      </c>
      <c r="Y15" s="102">
        <v>19.616016111805134</v>
      </c>
      <c r="DA15" s="131" t="s">
        <v>2928</v>
      </c>
    </row>
    <row r="16" spans="1:105" ht="12" customHeight="1" x14ac:dyDescent="0.25">
      <c r="A16" s="107" t="s">
        <v>121</v>
      </c>
      <c r="B16" s="105">
        <v>19.13617078261629</v>
      </c>
      <c r="C16" s="105">
        <v>19.096888662659453</v>
      </c>
      <c r="D16" s="105">
        <v>19.958595582090201</v>
      </c>
      <c r="E16" s="105">
        <v>20.311418459455957</v>
      </c>
      <c r="F16" s="105">
        <v>20.611528060846926</v>
      </c>
      <c r="G16" s="105">
        <v>20.555219410497241</v>
      </c>
      <c r="H16" s="105">
        <v>20.185614350869162</v>
      </c>
      <c r="I16" s="105">
        <v>22.007571507102053</v>
      </c>
      <c r="J16" s="105">
        <v>20.507066446769937</v>
      </c>
      <c r="K16" s="105">
        <v>20.714296669704215</v>
      </c>
      <c r="L16" s="105">
        <v>21.013665622872725</v>
      </c>
      <c r="M16" s="105">
        <v>22.379474451606704</v>
      </c>
      <c r="N16" s="105">
        <v>21.130071776057758</v>
      </c>
      <c r="O16" s="105">
        <v>20.488063841309394</v>
      </c>
      <c r="P16" s="105">
        <v>18.380612702808509</v>
      </c>
      <c r="Q16" s="105">
        <v>18.807221114857057</v>
      </c>
      <c r="R16" s="105">
        <v>19.005658914648691</v>
      </c>
      <c r="S16" s="105">
        <v>20.572404005343543</v>
      </c>
      <c r="T16" s="105">
        <v>21.6649369860143</v>
      </c>
      <c r="U16" s="105">
        <v>20.744671863934187</v>
      </c>
      <c r="V16" s="105">
        <v>20.211863904771189</v>
      </c>
      <c r="W16" s="105">
        <v>21.257373694243654</v>
      </c>
      <c r="X16" s="105">
        <v>22.937867318148328</v>
      </c>
      <c r="Y16" s="105">
        <v>19.701064176758347</v>
      </c>
      <c r="DA16" s="132" t="s">
        <v>2929</v>
      </c>
    </row>
    <row r="17" spans="1:105" ht="12" customHeight="1" x14ac:dyDescent="0.25">
      <c r="A17" s="108" t="s">
        <v>53</v>
      </c>
      <c r="B17" s="99">
        <v>8.3585493043261714</v>
      </c>
      <c r="C17" s="99">
        <v>7.919281378863448</v>
      </c>
      <c r="D17" s="99">
        <v>8.5269988821490781</v>
      </c>
      <c r="E17" s="99">
        <v>8.6678774571093111</v>
      </c>
      <c r="F17" s="99">
        <v>9.3946971102490764</v>
      </c>
      <c r="G17" s="99">
        <v>9.2096884146437716</v>
      </c>
      <c r="H17" s="99">
        <v>8.9512321221408087</v>
      </c>
      <c r="I17" s="99">
        <v>10.890699806201614</v>
      </c>
      <c r="J17" s="99">
        <v>9.1155643923334946</v>
      </c>
      <c r="K17" s="99">
        <v>9.3403365293252651</v>
      </c>
      <c r="L17" s="99">
        <v>9.3967464924883686</v>
      </c>
      <c r="M17" s="99">
        <v>10.460573251458708</v>
      </c>
      <c r="N17" s="99">
        <v>9.9033898995152931</v>
      </c>
      <c r="O17" s="99">
        <v>10.035026587451098</v>
      </c>
      <c r="P17" s="99">
        <v>7.9218071708248674</v>
      </c>
      <c r="Q17" s="99">
        <v>8.0877900966490195</v>
      </c>
      <c r="R17" s="99">
        <v>8.3037306133882183</v>
      </c>
      <c r="S17" s="99">
        <v>9.5915116900698774</v>
      </c>
      <c r="T17" s="99">
        <v>9.2463887911987968</v>
      </c>
      <c r="U17" s="99">
        <v>8.9258238936834076</v>
      </c>
      <c r="V17" s="99">
        <v>7.9492206367450251</v>
      </c>
      <c r="W17" s="99">
        <v>9.4511393549057434</v>
      </c>
      <c r="X17" s="99">
        <v>9.6185321202556882</v>
      </c>
      <c r="Y17" s="99">
        <v>7.3299694511515572</v>
      </c>
      <c r="DA17" s="63" t="s">
        <v>2930</v>
      </c>
    </row>
    <row r="18" spans="1:105" ht="12" customHeight="1" x14ac:dyDescent="0.25">
      <c r="A18" s="108" t="s">
        <v>52</v>
      </c>
      <c r="B18" s="99">
        <v>10.777621478290117</v>
      </c>
      <c r="C18" s="99">
        <v>11.177607283796002</v>
      </c>
      <c r="D18" s="99">
        <v>11.431596699941126</v>
      </c>
      <c r="E18" s="99">
        <v>11.643541002346648</v>
      </c>
      <c r="F18" s="99">
        <v>11.216830950597847</v>
      </c>
      <c r="G18" s="99">
        <v>11.345530995853467</v>
      </c>
      <c r="H18" s="99">
        <v>11.234382228728355</v>
      </c>
      <c r="I18" s="99">
        <v>11.116871700900441</v>
      </c>
      <c r="J18" s="99">
        <v>11.391502054436446</v>
      </c>
      <c r="K18" s="99">
        <v>11.373960140378948</v>
      </c>
      <c r="L18" s="99">
        <v>11.616919130384357</v>
      </c>
      <c r="M18" s="99">
        <v>11.918901200147998</v>
      </c>
      <c r="N18" s="99">
        <v>11.226681876542465</v>
      </c>
      <c r="O18" s="99">
        <v>10.453037253858293</v>
      </c>
      <c r="P18" s="99">
        <v>10.458805531983639</v>
      </c>
      <c r="Q18" s="99">
        <v>10.719431018208038</v>
      </c>
      <c r="R18" s="99">
        <v>10.701928301260471</v>
      </c>
      <c r="S18" s="99">
        <v>10.980892315273664</v>
      </c>
      <c r="T18" s="99">
        <v>12.418548194815504</v>
      </c>
      <c r="U18" s="99">
        <v>11.818847970250783</v>
      </c>
      <c r="V18" s="99">
        <v>12.262643268026167</v>
      </c>
      <c r="W18" s="99">
        <v>11.806234339337911</v>
      </c>
      <c r="X18" s="99">
        <v>13.31933519789264</v>
      </c>
      <c r="Y18" s="99">
        <v>12.37109472560679</v>
      </c>
      <c r="DA18" s="63" t="s">
        <v>2931</v>
      </c>
    </row>
    <row r="19" spans="1:105" ht="12" customHeight="1" x14ac:dyDescent="0.25">
      <c r="A19" s="121" t="s">
        <v>54</v>
      </c>
      <c r="B19" s="123">
        <v>7.4133186446258934</v>
      </c>
      <c r="C19" s="123">
        <v>7.6555177658577938</v>
      </c>
      <c r="D19" s="123">
        <v>7.8357881591409857</v>
      </c>
      <c r="E19" s="123">
        <v>7.9866764204905616</v>
      </c>
      <c r="F19" s="123">
        <v>8.1935843796261434</v>
      </c>
      <c r="G19" s="123">
        <v>8.3389791647925389</v>
      </c>
      <c r="H19" s="123">
        <v>8.1879441063715834</v>
      </c>
      <c r="I19" s="123">
        <v>7.742766266319455</v>
      </c>
      <c r="J19" s="123">
        <v>7.4296704856144693</v>
      </c>
      <c r="K19" s="123">
        <v>7.3768060684138703</v>
      </c>
      <c r="L19" s="123">
        <v>7.5153466957088231</v>
      </c>
      <c r="M19" s="123">
        <v>6.8411633296245604</v>
      </c>
      <c r="N19" s="123">
        <v>6.8692562076972399</v>
      </c>
      <c r="O19" s="123">
        <v>6.7740134155417948</v>
      </c>
      <c r="P19" s="123">
        <v>6.3999020958764827</v>
      </c>
      <c r="Q19" s="123">
        <v>6.0575216281105444</v>
      </c>
      <c r="R19" s="123">
        <v>5.8471972227949705</v>
      </c>
      <c r="S19" s="123">
        <v>6.2934178525147102</v>
      </c>
      <c r="T19" s="123">
        <v>6.0086190531918913</v>
      </c>
      <c r="U19" s="123">
        <v>6.0023460791552239</v>
      </c>
      <c r="V19" s="123">
        <v>5.8396226341624926</v>
      </c>
      <c r="W19" s="123">
        <v>6.1612043941919987</v>
      </c>
      <c r="X19" s="123">
        <v>7.0724756010207175</v>
      </c>
      <c r="Y19" s="123">
        <v>6.3033027562284394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7.4133186446258934</v>
      </c>
      <c r="C22" s="110">
        <v>7.6555177658577938</v>
      </c>
      <c r="D22" s="110">
        <v>7.8357881591409857</v>
      </c>
      <c r="E22" s="110">
        <v>7.9866764204905616</v>
      </c>
      <c r="F22" s="110">
        <v>8.1935843796261434</v>
      </c>
      <c r="G22" s="110">
        <v>8.3389791647925389</v>
      </c>
      <c r="H22" s="110">
        <v>8.1879441063715834</v>
      </c>
      <c r="I22" s="110">
        <v>7.742766266319455</v>
      </c>
      <c r="J22" s="110">
        <v>7.4296704856144693</v>
      </c>
      <c r="K22" s="110">
        <v>7.3768060684138703</v>
      </c>
      <c r="L22" s="110">
        <v>7.5153466957088231</v>
      </c>
      <c r="M22" s="110">
        <v>6.8411633296245604</v>
      </c>
      <c r="N22" s="110">
        <v>6.8692562076972399</v>
      </c>
      <c r="O22" s="110">
        <v>6.7740134155417948</v>
      </c>
      <c r="P22" s="110">
        <v>6.3999020958764827</v>
      </c>
      <c r="Q22" s="110">
        <v>6.0575216281105444</v>
      </c>
      <c r="R22" s="110">
        <v>5.8471972227949705</v>
      </c>
      <c r="S22" s="110">
        <v>6.2934178525147102</v>
      </c>
      <c r="T22" s="110">
        <v>6.0086190531918913</v>
      </c>
      <c r="U22" s="110">
        <v>6.0023460791552239</v>
      </c>
      <c r="V22" s="110">
        <v>5.8396226341624926</v>
      </c>
      <c r="W22" s="110">
        <v>6.1612043941919987</v>
      </c>
      <c r="X22" s="110">
        <v>7.0724756010207175</v>
      </c>
      <c r="Y22" s="110">
        <v>6.3033027562284394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139.61826903004629</v>
      </c>
      <c r="C24" s="118">
        <f t="shared" si="7"/>
        <v>142.1306625068047</v>
      </c>
      <c r="D24" s="118">
        <f t="shared" si="7"/>
        <v>130.84618046513984</v>
      </c>
      <c r="E24" s="118">
        <f t="shared" si="7"/>
        <v>117.64541392246905</v>
      </c>
      <c r="F24" s="118">
        <f t="shared" si="7"/>
        <v>146.11705163603156</v>
      </c>
      <c r="G24" s="118">
        <f t="shared" si="7"/>
        <v>131.03133591836806</v>
      </c>
      <c r="H24" s="118">
        <f t="shared" si="7"/>
        <v>139.09196177752739</v>
      </c>
      <c r="I24" s="118">
        <f t="shared" si="7"/>
        <v>98.915829025846605</v>
      </c>
      <c r="J24" s="118">
        <f t="shared" si="7"/>
        <v>124.82446582180124</v>
      </c>
      <c r="K24" s="118">
        <f t="shared" si="7"/>
        <v>120.80515921598335</v>
      </c>
      <c r="L24" s="118">
        <f t="shared" si="7"/>
        <v>130.91381308261623</v>
      </c>
      <c r="M24" s="118">
        <f t="shared" si="7"/>
        <v>124.05526958840804</v>
      </c>
      <c r="N24" s="118">
        <f t="shared" si="7"/>
        <v>116.70675506628059</v>
      </c>
      <c r="O24" s="118">
        <f t="shared" si="7"/>
        <v>138.45531842474267</v>
      </c>
      <c r="P24" s="118">
        <f t="shared" si="7"/>
        <v>115.078202183893</v>
      </c>
      <c r="Q24" s="118">
        <f t="shared" si="7"/>
        <v>99.556646769419771</v>
      </c>
      <c r="R24" s="118">
        <f t="shared" ref="R24:V24" si="8">R25+R28+R30+R39</f>
        <v>121.31150638836777</v>
      </c>
      <c r="S24" s="118">
        <f t="shared" si="8"/>
        <v>98.584397651340865</v>
      </c>
      <c r="T24" s="118">
        <f t="shared" si="8"/>
        <v>133.89496137638776</v>
      </c>
      <c r="U24" s="118">
        <f t="shared" si="8"/>
        <v>120.29448955892855</v>
      </c>
      <c r="V24" s="118">
        <f t="shared" si="8"/>
        <v>127.72471920550366</v>
      </c>
      <c r="W24" s="118">
        <f t="shared" ref="W24:Y24" si="9">W25+W28+W30+W39</f>
        <v>124.10514315302972</v>
      </c>
      <c r="X24" s="118">
        <f t="shared" si="9"/>
        <v>139.82446500416222</v>
      </c>
      <c r="Y24" s="118">
        <f t="shared" si="9"/>
        <v>106.9183753054369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112.54648147087777</v>
      </c>
      <c r="C25" s="123">
        <f t="shared" si="10"/>
        <v>115.01773000077263</v>
      </c>
      <c r="D25" s="123">
        <f t="shared" si="10"/>
        <v>102.79337951263531</v>
      </c>
      <c r="E25" s="123">
        <f t="shared" si="10"/>
        <v>89.160928257640364</v>
      </c>
      <c r="F25" s="123">
        <f t="shared" si="10"/>
        <v>116.58261165415983</v>
      </c>
      <c r="G25" s="123">
        <f t="shared" si="10"/>
        <v>101.70119675371687</v>
      </c>
      <c r="H25" s="123">
        <f t="shared" si="10"/>
        <v>109.73077643765133</v>
      </c>
      <c r="I25" s="123">
        <f t="shared" si="10"/>
        <v>68.848289561798083</v>
      </c>
      <c r="J25" s="123">
        <f t="shared" si="10"/>
        <v>96.052023765338802</v>
      </c>
      <c r="K25" s="123">
        <f t="shared" si="10"/>
        <v>91.914357292856437</v>
      </c>
      <c r="L25" s="123">
        <f t="shared" si="10"/>
        <v>101.40261701470331</v>
      </c>
      <c r="M25" s="123">
        <f t="shared" si="10"/>
        <v>93.713947590581469</v>
      </c>
      <c r="N25" s="123">
        <f t="shared" si="10"/>
        <v>87.628706282613706</v>
      </c>
      <c r="O25" s="123">
        <f t="shared" si="10"/>
        <v>110.26218198130287</v>
      </c>
      <c r="P25" s="123">
        <f t="shared" si="10"/>
        <v>89.123563903298333</v>
      </c>
      <c r="Q25" s="123">
        <f t="shared" si="10"/>
        <v>74.038618428974104</v>
      </c>
      <c r="R25" s="123">
        <f t="shared" ref="R25:V25" si="11">SUM(R26:R27)</f>
        <v>95.335532648201237</v>
      </c>
      <c r="S25" s="123">
        <f t="shared" si="11"/>
        <v>71.08416380620956</v>
      </c>
      <c r="T25" s="123">
        <f t="shared" si="11"/>
        <v>105.14799009646171</v>
      </c>
      <c r="U25" s="123">
        <f t="shared" si="11"/>
        <v>92.683015232052583</v>
      </c>
      <c r="V25" s="123">
        <f t="shared" si="11"/>
        <v>100.57625946117182</v>
      </c>
      <c r="W25" s="123">
        <f t="shared" ref="W25:Y25" si="12">SUM(W26:W27)</f>
        <v>95.666342756551373</v>
      </c>
      <c r="X25" s="123">
        <f t="shared" si="12"/>
        <v>108.57424860540549</v>
      </c>
      <c r="Y25" s="123">
        <f t="shared" si="12"/>
        <v>79.785178732641768</v>
      </c>
      <c r="DA25" s="130" t="s">
        <v>2937</v>
      </c>
    </row>
    <row r="26" spans="1:105" ht="12" customHeight="1" x14ac:dyDescent="0.25">
      <c r="A26" s="97" t="s">
        <v>74</v>
      </c>
      <c r="B26" s="99">
        <v>109.88273063975841</v>
      </c>
      <c r="C26" s="99">
        <v>112.3294008144068</v>
      </c>
      <c r="D26" s="99">
        <v>100.43018014332736</v>
      </c>
      <c r="E26" s="99">
        <v>87.16043205215685</v>
      </c>
      <c r="F26" s="99">
        <v>113.98934906798189</v>
      </c>
      <c r="G26" s="99">
        <v>99.465715026546022</v>
      </c>
      <c r="H26" s="99">
        <v>107.37239697372591</v>
      </c>
      <c r="I26" s="99">
        <v>67.393103131579821</v>
      </c>
      <c r="J26" s="99">
        <v>94.040882608327649</v>
      </c>
      <c r="K26" s="99">
        <v>90.014302232189664</v>
      </c>
      <c r="L26" s="99">
        <v>99.337508886664168</v>
      </c>
      <c r="M26" s="99">
        <v>91.838961639870789</v>
      </c>
      <c r="N26" s="99">
        <v>85.890466411821251</v>
      </c>
      <c r="O26" s="99">
        <v>108.08942554745462</v>
      </c>
      <c r="P26" s="99">
        <v>87.373009891937997</v>
      </c>
      <c r="Q26" s="99">
        <v>72.585891052057249</v>
      </c>
      <c r="R26" s="99">
        <v>93.487296364107564</v>
      </c>
      <c r="S26" s="99">
        <v>69.718420983112935</v>
      </c>
      <c r="T26" s="99">
        <v>103.13481743033751</v>
      </c>
      <c r="U26" s="99">
        <v>90.933901108452787</v>
      </c>
      <c r="V26" s="99">
        <v>98.681442948069815</v>
      </c>
      <c r="W26" s="99">
        <v>93.880498444262727</v>
      </c>
      <c r="X26" s="99">
        <v>106.52650438254423</v>
      </c>
      <c r="Y26" s="99">
        <v>78.28496488819863</v>
      </c>
      <c r="DA26" s="63" t="s">
        <v>2938</v>
      </c>
    </row>
    <row r="27" spans="1:105" ht="12" customHeight="1" x14ac:dyDescent="0.25">
      <c r="A27" s="97" t="s">
        <v>53</v>
      </c>
      <c r="B27" s="99">
        <v>2.6637508311193594</v>
      </c>
      <c r="C27" s="99">
        <v>2.6883291863658378</v>
      </c>
      <c r="D27" s="99">
        <v>2.3631993693079503</v>
      </c>
      <c r="E27" s="99">
        <v>2.000496205483508</v>
      </c>
      <c r="F27" s="99">
        <v>2.593262586177937</v>
      </c>
      <c r="G27" s="99">
        <v>2.2354817271708463</v>
      </c>
      <c r="H27" s="99">
        <v>2.3583794639254103</v>
      </c>
      <c r="I27" s="99">
        <v>1.455186430218256</v>
      </c>
      <c r="J27" s="99">
        <v>2.0111411570111541</v>
      </c>
      <c r="K27" s="99">
        <v>1.9000550606667685</v>
      </c>
      <c r="L27" s="99">
        <v>2.0651081280391441</v>
      </c>
      <c r="M27" s="99">
        <v>1.8749859507106823</v>
      </c>
      <c r="N27" s="99">
        <v>1.7382398707924547</v>
      </c>
      <c r="O27" s="99">
        <v>2.172756433848245</v>
      </c>
      <c r="P27" s="99">
        <v>1.7505540113603368</v>
      </c>
      <c r="Q27" s="99">
        <v>1.4527273769168552</v>
      </c>
      <c r="R27" s="99">
        <v>1.848236284093669</v>
      </c>
      <c r="S27" s="99">
        <v>1.3657428230966246</v>
      </c>
      <c r="T27" s="99">
        <v>2.0131726661242078</v>
      </c>
      <c r="U27" s="99">
        <v>1.7491141235998016</v>
      </c>
      <c r="V27" s="99">
        <v>1.8948165131019963</v>
      </c>
      <c r="W27" s="99">
        <v>1.785844312288646</v>
      </c>
      <c r="X27" s="99">
        <v>2.0477442228612506</v>
      </c>
      <c r="Y27" s="99">
        <v>1.5002138444431312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0.32682555363997579</v>
      </c>
      <c r="C28" s="123">
        <f t="shared" si="13"/>
        <v>0.33390806007315549</v>
      </c>
      <c r="D28" s="123">
        <f t="shared" si="13"/>
        <v>0.34458647865579012</v>
      </c>
      <c r="E28" s="123">
        <f t="shared" si="13"/>
        <v>0.68003202249042338</v>
      </c>
      <c r="F28" s="123">
        <f t="shared" si="13"/>
        <v>0.39449899649800435</v>
      </c>
      <c r="G28" s="123">
        <f t="shared" si="13"/>
        <v>0.46142223570369334</v>
      </c>
      <c r="H28" s="123">
        <f t="shared" si="13"/>
        <v>0.81151785473947302</v>
      </c>
      <c r="I28" s="123">
        <f t="shared" si="13"/>
        <v>0.67124454774922793</v>
      </c>
      <c r="J28" s="123">
        <f t="shared" si="13"/>
        <v>0.75332130055263968</v>
      </c>
      <c r="K28" s="123">
        <f t="shared" si="13"/>
        <v>0.78190946559825114</v>
      </c>
      <c r="L28" s="123">
        <f t="shared" si="13"/>
        <v>0.92276280512463638</v>
      </c>
      <c r="M28" s="123">
        <f t="shared" si="13"/>
        <v>1.0317551861969567</v>
      </c>
      <c r="N28" s="123">
        <f t="shared" si="13"/>
        <v>1.0884473504132959</v>
      </c>
      <c r="O28" s="123">
        <f t="shared" si="13"/>
        <v>1.1134681941185876</v>
      </c>
      <c r="P28" s="123">
        <f t="shared" si="13"/>
        <v>1.1138151828237715</v>
      </c>
      <c r="Q28" s="123">
        <f t="shared" si="13"/>
        <v>1.0729169168262196</v>
      </c>
      <c r="R28" s="123">
        <f t="shared" si="13"/>
        <v>1.1020794792698632</v>
      </c>
      <c r="S28" s="123">
        <f t="shared" si="13"/>
        <v>1.154385620857906</v>
      </c>
      <c r="T28" s="123">
        <f t="shared" si="13"/>
        <v>1.0471985288187342</v>
      </c>
      <c r="U28" s="123">
        <f t="shared" si="13"/>
        <v>1.0375974567779773</v>
      </c>
      <c r="V28" s="123">
        <f t="shared" si="13"/>
        <v>1.0651335588212818</v>
      </c>
      <c r="W28" s="123">
        <f t="shared" si="13"/>
        <v>1.2824578567799749</v>
      </c>
      <c r="X28" s="123">
        <f t="shared" si="13"/>
        <v>1.2863746930259066</v>
      </c>
      <c r="Y28" s="123">
        <f t="shared" si="13"/>
        <v>1.2849764995700128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0.32682555363997579</v>
      </c>
      <c r="C29" s="99">
        <f>RES_hhdet_tesh!C29/RES_summary!C$19</f>
        <v>0.33390806007315549</v>
      </c>
      <c r="D29" s="99">
        <f>RES_hhdet_tesh!D29/RES_summary!D$19</f>
        <v>0.34458647865579012</v>
      </c>
      <c r="E29" s="99">
        <f>RES_hhdet_tesh!E29/RES_summary!E$19</f>
        <v>0.68003202249042338</v>
      </c>
      <c r="F29" s="99">
        <f>RES_hhdet_tesh!F29/RES_summary!F$19</f>
        <v>0.39449899649800435</v>
      </c>
      <c r="G29" s="99">
        <f>RES_hhdet_tesh!G29/RES_summary!G$19</f>
        <v>0.46142223570369334</v>
      </c>
      <c r="H29" s="99">
        <f>RES_hhdet_tesh!H29/RES_summary!H$19</f>
        <v>0.81151785473947302</v>
      </c>
      <c r="I29" s="99">
        <f>RES_hhdet_tesh!I29/RES_summary!I$19</f>
        <v>0.67124454774922793</v>
      </c>
      <c r="J29" s="99">
        <f>RES_hhdet_tesh!J29/RES_summary!J$19</f>
        <v>0.75332130055263968</v>
      </c>
      <c r="K29" s="99">
        <f>RES_hhdet_tesh!K29/RES_summary!K$19</f>
        <v>0.78190946559825114</v>
      </c>
      <c r="L29" s="99">
        <f>RES_hhdet_tesh!L29/RES_summary!L$19</f>
        <v>0.92276280512463638</v>
      </c>
      <c r="M29" s="99">
        <f>RES_hhdet_tesh!M29/RES_summary!M$19</f>
        <v>1.0317551861969567</v>
      </c>
      <c r="N29" s="99">
        <f>RES_hhdet_tesh!N29/RES_summary!N$19</f>
        <v>1.0884473504132959</v>
      </c>
      <c r="O29" s="99">
        <f>RES_hhdet_tesh!O29/RES_summary!O$19</f>
        <v>1.1134681941185876</v>
      </c>
      <c r="P29" s="99">
        <f>RES_hhdet_tesh!P29/RES_summary!P$19</f>
        <v>1.1138151828237715</v>
      </c>
      <c r="Q29" s="99">
        <f>RES_hhdet_tesh!Q29/RES_summary!Q$19</f>
        <v>1.0729169168262196</v>
      </c>
      <c r="R29" s="99">
        <f>RES_hhdet_tesh!R29/RES_summary!R$19</f>
        <v>1.1020794792698632</v>
      </c>
      <c r="S29" s="99">
        <f>RES_hhdet_tesh!S29/RES_summary!S$19</f>
        <v>1.154385620857906</v>
      </c>
      <c r="T29" s="99">
        <f>RES_hhdet_tesh!T29/RES_summary!T$19</f>
        <v>1.0471985288187342</v>
      </c>
      <c r="U29" s="99">
        <f>RES_hhdet_tesh!U29/RES_summary!U$19</f>
        <v>1.0375974567779773</v>
      </c>
      <c r="V29" s="99">
        <f>RES_hhdet_tesh!V29/RES_summary!V$19</f>
        <v>1.0651335588212818</v>
      </c>
      <c r="W29" s="99">
        <f>RES_hhdet_tesh!W29/RES_summary!W$19</f>
        <v>1.2824578567799749</v>
      </c>
      <c r="X29" s="99">
        <f>RES_hhdet_tesh!X29/RES_summary!X$19</f>
        <v>1.2863746930259066</v>
      </c>
      <c r="Y29" s="99">
        <f>RES_hhdet_tesh!Y29/RES_summary!Y$19</f>
        <v>1.2849764995700128</v>
      </c>
      <c r="DA29" s="63" t="s">
        <v>2941</v>
      </c>
    </row>
    <row r="30" spans="1:105" ht="12" customHeight="1" x14ac:dyDescent="0.25">
      <c r="A30" s="121" t="s">
        <v>55</v>
      </c>
      <c r="B30" s="123">
        <v>19.331643360902671</v>
      </c>
      <c r="C30" s="123">
        <v>19.123506680101134</v>
      </c>
      <c r="D30" s="123">
        <v>19.872426314707766</v>
      </c>
      <c r="E30" s="123">
        <v>19.817777221847706</v>
      </c>
      <c r="F30" s="123">
        <v>20.946356605747585</v>
      </c>
      <c r="G30" s="123">
        <v>20.529737764154945</v>
      </c>
      <c r="H30" s="123">
        <v>20.361723378764996</v>
      </c>
      <c r="I30" s="123">
        <v>21.653528649979847</v>
      </c>
      <c r="J30" s="123">
        <v>20.589450270295323</v>
      </c>
      <c r="K30" s="123">
        <v>20.732086389114798</v>
      </c>
      <c r="L30" s="123">
        <v>21.073086567079468</v>
      </c>
      <c r="M30" s="123">
        <v>22.468403482005062</v>
      </c>
      <c r="N30" s="123">
        <v>21.120345225556353</v>
      </c>
      <c r="O30" s="123">
        <v>20.305654833779432</v>
      </c>
      <c r="P30" s="123">
        <v>18.440921001894413</v>
      </c>
      <c r="Q30" s="123">
        <v>18.387589795508898</v>
      </c>
      <c r="R30" s="123">
        <v>19.026697038101727</v>
      </c>
      <c r="S30" s="123">
        <v>20.052430371758703</v>
      </c>
      <c r="T30" s="123">
        <v>21.691153697915411</v>
      </c>
      <c r="U30" s="123">
        <v>20.57153079094271</v>
      </c>
      <c r="V30" s="123">
        <v>20.243703551348105</v>
      </c>
      <c r="W30" s="123">
        <v>20.995138145506392</v>
      </c>
      <c r="X30" s="123">
        <v>22.891366104710144</v>
      </c>
      <c r="Y30" s="123">
        <v>19.544917316996649</v>
      </c>
      <c r="DA30" s="130" t="s">
        <v>2942</v>
      </c>
    </row>
    <row r="31" spans="1:105" ht="12" customHeight="1" x14ac:dyDescent="0.25">
      <c r="A31" s="97" t="s">
        <v>141</v>
      </c>
      <c r="B31" s="99">
        <v>20.296133407758106</v>
      </c>
      <c r="C31" s="99">
        <v>19.293672404215016</v>
      </c>
      <c r="D31" s="99">
        <v>19.420363167327253</v>
      </c>
      <c r="E31" s="99">
        <v>16.714068625207901</v>
      </c>
      <c r="F31" s="99">
        <v>23.34042072604127</v>
      </c>
      <c r="G31" s="99">
        <v>20.416805357355678</v>
      </c>
      <c r="H31" s="99">
        <v>21.856468350657142</v>
      </c>
      <c r="I31" s="99">
        <v>18.341637023330595</v>
      </c>
      <c r="J31" s="99">
        <v>21.226983784196072</v>
      </c>
      <c r="K31" s="99">
        <v>20.691781353165663</v>
      </c>
      <c r="L31" s="99">
        <v>21.452229110859882</v>
      </c>
      <c r="M31" s="99">
        <v>23.142410762942028</v>
      </c>
      <c r="N31" s="99">
        <v>20.912858394182805</v>
      </c>
      <c r="O31" s="99">
        <v>18.467852606013661</v>
      </c>
      <c r="P31" s="99">
        <v>19.295231724214723</v>
      </c>
      <c r="Q31" s="99">
        <v>15.115334709502246</v>
      </c>
      <c r="R31" s="99">
        <v>20.081691243996715</v>
      </c>
      <c r="S31" s="99">
        <v>16.532316500237627</v>
      </c>
      <c r="T31" s="99">
        <v>23.535968263722996</v>
      </c>
      <c r="U31" s="99">
        <v>21.136411757235042</v>
      </c>
      <c r="V31" s="99">
        <v>22.804168577680372</v>
      </c>
      <c r="W31" s="99">
        <v>20.971585471934993</v>
      </c>
      <c r="X31" s="99">
        <v>24.265201343226604</v>
      </c>
      <c r="Y31" s="99">
        <v>17.72613030973325</v>
      </c>
      <c r="DA31" s="63" t="s">
        <v>2943</v>
      </c>
    </row>
    <row r="32" spans="1:105" ht="12" customHeight="1" x14ac:dyDescent="0.25">
      <c r="A32" s="97" t="s">
        <v>140</v>
      </c>
      <c r="B32" s="99">
        <v>20.296133407758109</v>
      </c>
      <c r="C32" s="99">
        <v>19.293445439860282</v>
      </c>
      <c r="D32" s="99">
        <v>19.420393794092018</v>
      </c>
      <c r="E32" s="99">
        <v>16.714141689066469</v>
      </c>
      <c r="F32" s="99">
        <v>23.338843902969142</v>
      </c>
      <c r="G32" s="99">
        <v>20.415649907076649</v>
      </c>
      <c r="H32" s="99">
        <v>21.856307947939623</v>
      </c>
      <c r="I32" s="99">
        <v>18.342362765216677</v>
      </c>
      <c r="J32" s="99">
        <v>21.221413538785161</v>
      </c>
      <c r="K32" s="99">
        <v>20.685410201162799</v>
      </c>
      <c r="L32" s="99">
        <v>21.447458895389389</v>
      </c>
      <c r="M32" s="99">
        <v>23.137737760405866</v>
      </c>
      <c r="N32" s="99">
        <v>20.913185464748583</v>
      </c>
      <c r="O32" s="99">
        <v>18.474965419192579</v>
      </c>
      <c r="P32" s="99">
        <v>19.302489219449544</v>
      </c>
      <c r="Q32" s="99">
        <v>15.130376348322722</v>
      </c>
      <c r="R32" s="99">
        <v>20.073780590324315</v>
      </c>
      <c r="S32" s="99">
        <v>16.526546500952975</v>
      </c>
      <c r="T32" s="99">
        <v>23.521719994712459</v>
      </c>
      <c r="U32" s="99">
        <v>21.129354529101196</v>
      </c>
      <c r="V32" s="99">
        <v>22.795011933587606</v>
      </c>
      <c r="W32" s="99">
        <v>20.956443306482015</v>
      </c>
      <c r="X32" s="99">
        <v>24.243377678051086</v>
      </c>
      <c r="Y32" s="99">
        <v>17.704066766687305</v>
      </c>
      <c r="DA32" s="63" t="s">
        <v>2944</v>
      </c>
    </row>
    <row r="33" spans="1:105" ht="12" customHeight="1" x14ac:dyDescent="0.25">
      <c r="A33" s="100" t="s">
        <v>50</v>
      </c>
      <c r="B33" s="102">
        <v>8.8643879960946137</v>
      </c>
      <c r="C33" s="102">
        <v>8.0093723796646028</v>
      </c>
      <c r="D33" s="102">
        <v>8.2946169198240316</v>
      </c>
      <c r="E33" s="102">
        <v>7.11513744898705</v>
      </c>
      <c r="F33" s="102">
        <v>10.655697288365388</v>
      </c>
      <c r="G33" s="102">
        <v>9.1539436566360823</v>
      </c>
      <c r="H33" s="102">
        <v>9.7243133055288293</v>
      </c>
      <c r="I33" s="102">
        <v>9.0538331615629843</v>
      </c>
      <c r="J33" s="102">
        <v>9.4570685884758348</v>
      </c>
      <c r="K33" s="102">
        <v>9.332387424755586</v>
      </c>
      <c r="L33" s="102">
        <v>9.6093751955656135</v>
      </c>
      <c r="M33" s="102">
        <v>10.787179783531471</v>
      </c>
      <c r="N33" s="102">
        <v>9.7906392814384979</v>
      </c>
      <c r="O33" s="102">
        <v>9.0042483930224702</v>
      </c>
      <c r="P33" s="102">
        <v>8.405811094713517</v>
      </c>
      <c r="Q33" s="102">
        <v>6.4717251179184174</v>
      </c>
      <c r="R33" s="102">
        <v>8.8166501891909412</v>
      </c>
      <c r="S33" s="102">
        <v>7.6638818534700714</v>
      </c>
      <c r="T33" s="102">
        <v>10.086116116538165</v>
      </c>
      <c r="U33" s="102">
        <v>9.142323675151756</v>
      </c>
      <c r="V33" s="102">
        <v>9.184777080482645</v>
      </c>
      <c r="W33" s="102">
        <v>9.4658938270970516</v>
      </c>
      <c r="X33" s="102">
        <v>10.353674402223401</v>
      </c>
      <c r="Y33" s="102">
        <v>6.7045042077382542</v>
      </c>
      <c r="DA33" s="131" t="s">
        <v>2945</v>
      </c>
    </row>
    <row r="34" spans="1:105" ht="12" customHeight="1" x14ac:dyDescent="0.25">
      <c r="A34" s="103" t="s">
        <v>52</v>
      </c>
      <c r="B34" s="105">
        <v>11.431745411663497</v>
      </c>
      <c r="C34" s="105">
        <v>11.284073060195675</v>
      </c>
      <c r="D34" s="105">
        <v>11.125776874267984</v>
      </c>
      <c r="E34" s="105">
        <v>9.5990042400794184</v>
      </c>
      <c r="F34" s="105">
        <v>12.683146614603753</v>
      </c>
      <c r="G34" s="105">
        <v>11.261706250440566</v>
      </c>
      <c r="H34" s="105">
        <v>12.13199464241079</v>
      </c>
      <c r="I34" s="105">
        <v>9.2885296036536928</v>
      </c>
      <c r="J34" s="105">
        <v>11.764344950309326</v>
      </c>
      <c r="K34" s="105">
        <v>11.353022776407215</v>
      </c>
      <c r="L34" s="105">
        <v>11.838083699823775</v>
      </c>
      <c r="M34" s="105">
        <v>12.350557976874397</v>
      </c>
      <c r="N34" s="105">
        <v>11.12254618331009</v>
      </c>
      <c r="O34" s="105">
        <v>9.4707170261701084</v>
      </c>
      <c r="P34" s="105">
        <v>10.896678124736029</v>
      </c>
      <c r="Q34" s="105">
        <v>8.6586512304043062</v>
      </c>
      <c r="R34" s="105">
        <v>11.257130401133374</v>
      </c>
      <c r="S34" s="105">
        <v>8.8626646474829034</v>
      </c>
      <c r="T34" s="105">
        <v>13.435603878174293</v>
      </c>
      <c r="U34" s="105">
        <v>11.987030853949442</v>
      </c>
      <c r="V34" s="105">
        <v>13.610234853104966</v>
      </c>
      <c r="W34" s="105">
        <v>11.490549479384962</v>
      </c>
      <c r="X34" s="105">
        <v>13.889703275827687</v>
      </c>
      <c r="Y34" s="105">
        <v>10.99956255894905</v>
      </c>
      <c r="DA34" s="132" t="s">
        <v>2946</v>
      </c>
    </row>
    <row r="35" spans="1:105" ht="12" customHeight="1" x14ac:dyDescent="0.25">
      <c r="A35" s="106" t="s">
        <v>122</v>
      </c>
      <c r="B35" s="102">
        <v>19.136170782616293</v>
      </c>
      <c r="C35" s="102">
        <v>19.089977071454118</v>
      </c>
      <c r="D35" s="102">
        <v>19.945906129159201</v>
      </c>
      <c r="E35" s="102">
        <v>20.291766926137768</v>
      </c>
      <c r="F35" s="102">
        <v>20.596575735716467</v>
      </c>
      <c r="G35" s="102">
        <v>20.541949819212608</v>
      </c>
      <c r="H35" s="102">
        <v>20.18195932658092</v>
      </c>
      <c r="I35" s="102">
        <v>22.017752077384223</v>
      </c>
      <c r="J35" s="102">
        <v>20.523658167537757</v>
      </c>
      <c r="K35" s="102">
        <v>20.740209051980397</v>
      </c>
      <c r="L35" s="102">
        <v>21.03528730620398</v>
      </c>
      <c r="M35" s="102">
        <v>22.402797815199246</v>
      </c>
      <c r="N35" s="102">
        <v>21.141343619786195</v>
      </c>
      <c r="O35" s="102">
        <v>20.480684989768079</v>
      </c>
      <c r="P35" s="102">
        <v>18.345007611275271</v>
      </c>
      <c r="Q35" s="102">
        <v>18.744590340976302</v>
      </c>
      <c r="R35" s="102">
        <v>18.91505314402848</v>
      </c>
      <c r="S35" s="102">
        <v>20.439826077390155</v>
      </c>
      <c r="T35" s="102">
        <v>21.461908136462757</v>
      </c>
      <c r="U35" s="102">
        <v>20.501927725630907</v>
      </c>
      <c r="V35" s="102">
        <v>19.927016794435264</v>
      </c>
      <c r="W35" s="102">
        <v>20.989141534719447</v>
      </c>
      <c r="X35" s="102">
        <v>22.735992702258841</v>
      </c>
      <c r="Y35" s="102">
        <v>19.732725882627861</v>
      </c>
      <c r="DA35" s="131" t="s">
        <v>2947</v>
      </c>
    </row>
    <row r="36" spans="1:105" ht="12" customHeight="1" x14ac:dyDescent="0.25">
      <c r="A36" s="107" t="s">
        <v>121</v>
      </c>
      <c r="B36" s="105">
        <v>19.136170782616293</v>
      </c>
      <c r="C36" s="105">
        <v>19.095874082010148</v>
      </c>
      <c r="D36" s="105">
        <v>19.955189936868159</v>
      </c>
      <c r="E36" s="105">
        <v>20.307383121333057</v>
      </c>
      <c r="F36" s="105">
        <v>20.607272303820309</v>
      </c>
      <c r="G36" s="105">
        <v>20.55052166921223</v>
      </c>
      <c r="H36" s="105">
        <v>20.185321251702923</v>
      </c>
      <c r="I36" s="105">
        <v>22.015579520804327</v>
      </c>
      <c r="J36" s="105">
        <v>20.520110718932191</v>
      </c>
      <c r="K36" s="105">
        <v>20.732754576848944</v>
      </c>
      <c r="L36" s="105">
        <v>21.03142064548468</v>
      </c>
      <c r="M36" s="105">
        <v>22.3960107164764</v>
      </c>
      <c r="N36" s="105">
        <v>21.139780635219413</v>
      </c>
      <c r="O36" s="105">
        <v>20.482643715761888</v>
      </c>
      <c r="P36" s="105">
        <v>18.356259816183098</v>
      </c>
      <c r="Q36" s="105">
        <v>18.750793804714874</v>
      </c>
      <c r="R36" s="105">
        <v>18.91039363784645</v>
      </c>
      <c r="S36" s="105">
        <v>20.430974174572576</v>
      </c>
      <c r="T36" s="105">
        <v>21.466544163995476</v>
      </c>
      <c r="U36" s="105">
        <v>20.501948269968779</v>
      </c>
      <c r="V36" s="105">
        <v>19.932762085781317</v>
      </c>
      <c r="W36" s="105">
        <v>21.00025327197827</v>
      </c>
      <c r="X36" s="105">
        <v>22.750439986251248</v>
      </c>
      <c r="Y36" s="105">
        <v>19.719664893398093</v>
      </c>
      <c r="DA36" s="132" t="s">
        <v>2948</v>
      </c>
    </row>
    <row r="37" spans="1:105" ht="12" customHeight="1" x14ac:dyDescent="0.25">
      <c r="A37" s="108" t="s">
        <v>53</v>
      </c>
      <c r="B37" s="99">
        <v>8.3585493043261714</v>
      </c>
      <c r="C37" s="99">
        <v>7.9188606428061101</v>
      </c>
      <c r="D37" s="99">
        <v>8.5255438733093065</v>
      </c>
      <c r="E37" s="99">
        <v>8.6661553806124338</v>
      </c>
      <c r="F37" s="99">
        <v>9.3927573439143401</v>
      </c>
      <c r="G37" s="99">
        <v>9.2075836094055745</v>
      </c>
      <c r="H37" s="99">
        <v>8.9511021484562701</v>
      </c>
      <c r="I37" s="99">
        <v>10.89466266385935</v>
      </c>
      <c r="J37" s="99">
        <v>9.1213626815795319</v>
      </c>
      <c r="K37" s="99">
        <v>9.3486594314786942</v>
      </c>
      <c r="L37" s="99">
        <v>9.4046860614073378</v>
      </c>
      <c r="M37" s="99">
        <v>10.46830260231317</v>
      </c>
      <c r="N37" s="99">
        <v>9.9079403155657655</v>
      </c>
      <c r="O37" s="99">
        <v>10.032371817122492</v>
      </c>
      <c r="P37" s="99">
        <v>7.9113113905688559</v>
      </c>
      <c r="Q37" s="99">
        <v>8.0635242980304387</v>
      </c>
      <c r="R37" s="99">
        <v>8.2621084208123978</v>
      </c>
      <c r="S37" s="99">
        <v>9.5255725866567751</v>
      </c>
      <c r="T37" s="99">
        <v>9.1617166240490171</v>
      </c>
      <c r="U37" s="99">
        <v>8.8213870499103546</v>
      </c>
      <c r="V37" s="99">
        <v>7.8394513472960003</v>
      </c>
      <c r="W37" s="99">
        <v>9.3368222724299983</v>
      </c>
      <c r="X37" s="99">
        <v>9.5399382480765098</v>
      </c>
      <c r="Y37" s="99">
        <v>7.3368900257720862</v>
      </c>
      <c r="DA37" s="63" t="s">
        <v>2949</v>
      </c>
    </row>
    <row r="38" spans="1:105" ht="12" customHeight="1" x14ac:dyDescent="0.25">
      <c r="A38" s="108" t="s">
        <v>52</v>
      </c>
      <c r="B38" s="99">
        <v>10.777621478290124</v>
      </c>
      <c r="C38" s="99">
        <v>11.177013439204043</v>
      </c>
      <c r="D38" s="99">
        <v>11.429646063558849</v>
      </c>
      <c r="E38" s="99">
        <v>11.641227740720627</v>
      </c>
      <c r="F38" s="99">
        <v>11.214514959905967</v>
      </c>
      <c r="G38" s="99">
        <v>11.342938059806658</v>
      </c>
      <c r="H38" s="99">
        <v>11.234219103246653</v>
      </c>
      <c r="I38" s="99">
        <v>11.120916856944973</v>
      </c>
      <c r="J38" s="99">
        <v>11.398748037352657</v>
      </c>
      <c r="K38" s="99">
        <v>11.384095145370249</v>
      </c>
      <c r="L38" s="99">
        <v>11.626734584077344</v>
      </c>
      <c r="M38" s="99">
        <v>11.927708114163231</v>
      </c>
      <c r="N38" s="99">
        <v>11.231840319653646</v>
      </c>
      <c r="O38" s="99">
        <v>10.450271898639391</v>
      </c>
      <c r="P38" s="99">
        <v>10.444948425614243</v>
      </c>
      <c r="Q38" s="99">
        <v>10.687269506684435</v>
      </c>
      <c r="R38" s="99">
        <v>10.648285217034051</v>
      </c>
      <c r="S38" s="99">
        <v>10.905401587915804</v>
      </c>
      <c r="T38" s="99">
        <v>12.304827539946457</v>
      </c>
      <c r="U38" s="99">
        <v>11.680561220058426</v>
      </c>
      <c r="V38" s="99">
        <v>12.093310738485316</v>
      </c>
      <c r="W38" s="99">
        <v>11.663430999548272</v>
      </c>
      <c r="X38" s="99">
        <v>13.210501738174738</v>
      </c>
      <c r="Y38" s="99">
        <v>12.38277486762601</v>
      </c>
      <c r="DA38" s="63" t="s">
        <v>2950</v>
      </c>
    </row>
    <row r="39" spans="1:105" ht="12" customHeight="1" x14ac:dyDescent="0.25">
      <c r="A39" s="121" t="s">
        <v>54</v>
      </c>
      <c r="B39" s="123">
        <v>7.4133186446258961</v>
      </c>
      <c r="C39" s="123">
        <v>7.6555177658577946</v>
      </c>
      <c r="D39" s="123">
        <v>7.835788159140983</v>
      </c>
      <c r="E39" s="123">
        <v>7.9866764204905598</v>
      </c>
      <c r="F39" s="123">
        <v>8.1935843796261452</v>
      </c>
      <c r="G39" s="123">
        <v>8.3389791647925424</v>
      </c>
      <c r="H39" s="123">
        <v>8.1879441063715781</v>
      </c>
      <c r="I39" s="123">
        <v>7.7427662663194514</v>
      </c>
      <c r="J39" s="123">
        <v>7.429670485614472</v>
      </c>
      <c r="K39" s="123">
        <v>7.3768060684138756</v>
      </c>
      <c r="L39" s="123">
        <v>7.5153466957088089</v>
      </c>
      <c r="M39" s="123">
        <v>6.8411633296245471</v>
      </c>
      <c r="N39" s="123">
        <v>6.8692562076972425</v>
      </c>
      <c r="O39" s="123">
        <v>6.7740134155417957</v>
      </c>
      <c r="P39" s="123">
        <v>6.3999020958764836</v>
      </c>
      <c r="Q39" s="123">
        <v>6.0575216281105471</v>
      </c>
      <c r="R39" s="123">
        <v>5.8471972227949509</v>
      </c>
      <c r="S39" s="123">
        <v>6.2934178525146871</v>
      </c>
      <c r="T39" s="123">
        <v>6.0086190531918815</v>
      </c>
      <c r="U39" s="123">
        <v>6.0023460791552701</v>
      </c>
      <c r="V39" s="123">
        <v>5.8396226341624553</v>
      </c>
      <c r="W39" s="123">
        <v>6.1612043941919827</v>
      </c>
      <c r="X39" s="123">
        <v>7.0724756010207042</v>
      </c>
      <c r="Y39" s="123">
        <v>6.3033027562284714</v>
      </c>
      <c r="DA39" s="130" t="s">
        <v>2951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7.4133186446258961</v>
      </c>
      <c r="C41" s="110">
        <v>7.6555177658577946</v>
      </c>
      <c r="D41" s="110">
        <v>7.835788159140983</v>
      </c>
      <c r="E41" s="110">
        <v>7.9866764204905598</v>
      </c>
      <c r="F41" s="110">
        <v>8.1935843796261452</v>
      </c>
      <c r="G41" s="110">
        <v>8.3389791647925424</v>
      </c>
      <c r="H41" s="110">
        <v>8.1879441063715781</v>
      </c>
      <c r="I41" s="110">
        <v>7.7427662663194514</v>
      </c>
      <c r="J41" s="110">
        <v>7.429670485614472</v>
      </c>
      <c r="K41" s="110">
        <v>7.3768060684138756</v>
      </c>
      <c r="L41" s="110">
        <v>7.5153466957088089</v>
      </c>
      <c r="M41" s="110">
        <v>6.8411633296245471</v>
      </c>
      <c r="N41" s="110">
        <v>6.8692562076972425</v>
      </c>
      <c r="O41" s="110">
        <v>6.7740134155417957</v>
      </c>
      <c r="P41" s="110">
        <v>6.3999020958764836</v>
      </c>
      <c r="Q41" s="110">
        <v>6.0575216281105471</v>
      </c>
      <c r="R41" s="110">
        <v>5.8471972227949509</v>
      </c>
      <c r="S41" s="110">
        <v>6.2934178525146871</v>
      </c>
      <c r="T41" s="110">
        <v>6.0086190531918815</v>
      </c>
      <c r="U41" s="110">
        <v>6.0023460791552701</v>
      </c>
      <c r="V41" s="110">
        <v>5.8396226341624553</v>
      </c>
      <c r="W41" s="110">
        <v>6.1612043941919827</v>
      </c>
      <c r="X41" s="110">
        <v>7.0724756010207042</v>
      </c>
      <c r="Y41" s="110">
        <v>6.3033027562284714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127.5287006903729</v>
      </c>
      <c r="C43" s="118">
        <f t="shared" si="14"/>
        <v>146.04339120324298</v>
      </c>
      <c r="D43" s="118">
        <f t="shared" si="14"/>
        <v>133.87643287659273</v>
      </c>
      <c r="E43" s="118">
        <f t="shared" si="14"/>
        <v>133.97822229347858</v>
      </c>
      <c r="F43" s="118">
        <f t="shared" si="14"/>
        <v>125.46141420427548</v>
      </c>
      <c r="G43" s="118">
        <f t="shared" si="14"/>
        <v>128.13456375278133</v>
      </c>
      <c r="H43" s="118">
        <f t="shared" si="14"/>
        <v>139.60021612341203</v>
      </c>
      <c r="I43" s="118">
        <f t="shared" si="14"/>
        <v>93.205453628134649</v>
      </c>
      <c r="J43" s="118">
        <f t="shared" si="14"/>
        <v>133.62486539062698</v>
      </c>
      <c r="K43" s="118">
        <f t="shared" si="14"/>
        <v>122.4979595908186</v>
      </c>
      <c r="L43" s="118">
        <f t="shared" si="14"/>
        <v>127.6930702103738</v>
      </c>
      <c r="M43" s="118">
        <f t="shared" si="14"/>
        <v>114.52941991743521</v>
      </c>
      <c r="N43" s="118">
        <f t="shared" si="14"/>
        <v>122.52353259493033</v>
      </c>
      <c r="O43" s="118">
        <f t="shared" si="14"/>
        <v>132.54246418276824</v>
      </c>
      <c r="P43" s="118">
        <f t="shared" si="14"/>
        <v>115.66862736502658</v>
      </c>
      <c r="Q43" s="118">
        <f t="shared" si="14"/>
        <v>113.36066879023507</v>
      </c>
      <c r="R43" s="118">
        <f t="shared" ref="R43:V43" si="15">R44+R47+R49+R58</f>
        <v>115.44036750748118</v>
      </c>
      <c r="S43" s="118">
        <f t="shared" si="15"/>
        <v>120.9400597072529</v>
      </c>
      <c r="T43" s="118">
        <f t="shared" si="15"/>
        <v>109.5650750211492</v>
      </c>
      <c r="U43" s="118">
        <f t="shared" si="15"/>
        <v>128.30228838195353</v>
      </c>
      <c r="V43" s="118">
        <f t="shared" si="15"/>
        <v>145.87701450184633</v>
      </c>
      <c r="W43" s="118">
        <f t="shared" ref="W43:Y43" si="16">W44+W47+W49+W58</f>
        <v>94.791183831650315</v>
      </c>
      <c r="X43" s="118">
        <f t="shared" si="16"/>
        <v>132.3443707067054</v>
      </c>
      <c r="Y43" s="118">
        <f t="shared" si="16"/>
        <v>123.1429550685865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101.5051634600382</v>
      </c>
      <c r="C44" s="123">
        <f t="shared" si="17"/>
        <v>117.73382077496707</v>
      </c>
      <c r="D44" s="123">
        <f t="shared" si="17"/>
        <v>105.90295385251872</v>
      </c>
      <c r="E44" s="123">
        <f t="shared" si="17"/>
        <v>104.83258996993311</v>
      </c>
      <c r="F44" s="123">
        <f t="shared" si="17"/>
        <v>96.885741633873934</v>
      </c>
      <c r="G44" s="123">
        <f t="shared" si="17"/>
        <v>98.391148641628462</v>
      </c>
      <c r="H44" s="123">
        <f t="shared" si="17"/>
        <v>108.42950229990386</v>
      </c>
      <c r="I44" s="123">
        <f t="shared" si="17"/>
        <v>67.660671928304851</v>
      </c>
      <c r="J44" s="123">
        <f t="shared" si="17"/>
        <v>103.44322030617101</v>
      </c>
      <c r="K44" s="123">
        <f t="shared" si="17"/>
        <v>93.223593736294006</v>
      </c>
      <c r="L44" s="123">
        <f t="shared" si="17"/>
        <v>98.569930866826979</v>
      </c>
      <c r="M44" s="123">
        <f t="shared" si="17"/>
        <v>85.262553254682686</v>
      </c>
      <c r="N44" s="123">
        <f t="shared" si="17"/>
        <v>92.709804497153115</v>
      </c>
      <c r="O44" s="123">
        <f t="shared" si="17"/>
        <v>106.25712274046516</v>
      </c>
      <c r="P44" s="123">
        <f t="shared" si="17"/>
        <v>88.586940381746757</v>
      </c>
      <c r="Q44" s="123">
        <f t="shared" si="17"/>
        <v>87.525166611705018</v>
      </c>
      <c r="R44" s="123">
        <f t="shared" ref="R44:V44" si="18">SUM(R45:R46)</f>
        <v>89.868738973346268</v>
      </c>
      <c r="S44" s="123">
        <f t="shared" si="18"/>
        <v>92.829782648264313</v>
      </c>
      <c r="T44" s="123">
        <f t="shared" si="18"/>
        <v>82.949535053985741</v>
      </c>
      <c r="U44" s="123">
        <f t="shared" si="18"/>
        <v>98.875142366698995</v>
      </c>
      <c r="V44" s="123">
        <f t="shared" si="18"/>
        <v>113.67106369842234</v>
      </c>
      <c r="W44" s="123">
        <f t="shared" ref="W44:Y44" si="19">SUM(W45:W46)</f>
        <v>71.47160707381326</v>
      </c>
      <c r="X44" s="123">
        <f t="shared" si="19"/>
        <v>101.73451357282555</v>
      </c>
      <c r="Y44" s="123">
        <f t="shared" si="19"/>
        <v>94.935972124249545</v>
      </c>
      <c r="DA44" s="130" t="s">
        <v>2955</v>
      </c>
    </row>
    <row r="45" spans="1:105" ht="12" customHeight="1" x14ac:dyDescent="0.25">
      <c r="A45" s="97" t="s">
        <v>211</v>
      </c>
      <c r="B45" s="99">
        <v>99.102738613024684</v>
      </c>
      <c r="C45" s="99">
        <v>114.98200793176818</v>
      </c>
      <c r="D45" s="99">
        <v>103.46826598702873</v>
      </c>
      <c r="E45" s="99">
        <v>102.48047001622582</v>
      </c>
      <c r="F45" s="99">
        <v>94.730616050836247</v>
      </c>
      <c r="G45" s="99">
        <v>96.228424682377977</v>
      </c>
      <c r="H45" s="99">
        <v>106.09909036070607</v>
      </c>
      <c r="I45" s="99">
        <v>66.230587139326289</v>
      </c>
      <c r="J45" s="99">
        <v>101.27732197715959</v>
      </c>
      <c r="K45" s="99">
        <v>91.296474118976562</v>
      </c>
      <c r="L45" s="99">
        <v>96.562511616652941</v>
      </c>
      <c r="M45" s="99">
        <v>83.556658949891727</v>
      </c>
      <c r="N45" s="99">
        <v>90.870773825279556</v>
      </c>
      <c r="O45" s="99">
        <v>104.16328745688899</v>
      </c>
      <c r="P45" s="99">
        <v>86.846926663178806</v>
      </c>
      <c r="Q45" s="99">
        <v>85.807816823121243</v>
      </c>
      <c r="R45" s="99">
        <v>88.126485486504123</v>
      </c>
      <c r="S45" s="99">
        <v>91.046240398725871</v>
      </c>
      <c r="T45" s="99">
        <v>81.361375960452904</v>
      </c>
      <c r="U45" s="99">
        <v>97.009170402434236</v>
      </c>
      <c r="V45" s="99">
        <v>111.52954630941277</v>
      </c>
      <c r="W45" s="99">
        <v>70.137416183839491</v>
      </c>
      <c r="X45" s="99">
        <v>99.815768887872864</v>
      </c>
      <c r="Y45" s="99">
        <v>93.150875418585358</v>
      </c>
      <c r="DA45" s="63" t="s">
        <v>2956</v>
      </c>
    </row>
    <row r="46" spans="1:105" ht="12" customHeight="1" x14ac:dyDescent="0.25">
      <c r="A46" s="97" t="s">
        <v>53</v>
      </c>
      <c r="B46" s="99">
        <v>2.4024248470135174</v>
      </c>
      <c r="C46" s="99">
        <v>2.7518128431988922</v>
      </c>
      <c r="D46" s="99">
        <v>2.4346878654899977</v>
      </c>
      <c r="E46" s="99">
        <v>2.3521199537072839</v>
      </c>
      <c r="F46" s="99">
        <v>2.1551255830376865</v>
      </c>
      <c r="G46" s="99">
        <v>2.1627239592504854</v>
      </c>
      <c r="H46" s="99">
        <v>2.33041193919779</v>
      </c>
      <c r="I46" s="99">
        <v>1.4300847889785551</v>
      </c>
      <c r="J46" s="99">
        <v>2.1658983290114211</v>
      </c>
      <c r="K46" s="99">
        <v>1.9271196173174441</v>
      </c>
      <c r="L46" s="99">
        <v>2.0074192501740398</v>
      </c>
      <c r="M46" s="99">
        <v>1.7058943047909612</v>
      </c>
      <c r="N46" s="99">
        <v>1.839030671873553</v>
      </c>
      <c r="O46" s="99">
        <v>2.0938352835761678</v>
      </c>
      <c r="P46" s="99">
        <v>1.740013718567945</v>
      </c>
      <c r="Q46" s="99">
        <v>1.7173497885837696</v>
      </c>
      <c r="R46" s="99">
        <v>1.7422534868421384</v>
      </c>
      <c r="S46" s="99">
        <v>1.7835422495384485</v>
      </c>
      <c r="T46" s="99">
        <v>1.5881590935328318</v>
      </c>
      <c r="U46" s="99">
        <v>1.8659719642647636</v>
      </c>
      <c r="V46" s="99">
        <v>2.1415173890095844</v>
      </c>
      <c r="W46" s="99">
        <v>1.3341908899737629</v>
      </c>
      <c r="X46" s="99">
        <v>1.9187446849526804</v>
      </c>
      <c r="Y46" s="99">
        <v>1.785096705664182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0.32682573168476675</v>
      </c>
      <c r="C47" s="123">
        <f t="shared" si="20"/>
        <v>0.33688633363412901</v>
      </c>
      <c r="D47" s="123">
        <f t="shared" si="20"/>
        <v>0.35506118941075054</v>
      </c>
      <c r="E47" s="123">
        <f t="shared" si="20"/>
        <v>0.68778217575198797</v>
      </c>
      <c r="F47" s="123">
        <f t="shared" si="20"/>
        <v>0.3840478235342632</v>
      </c>
      <c r="G47" s="123">
        <f t="shared" si="20"/>
        <v>0.42797926214004406</v>
      </c>
      <c r="H47" s="123">
        <f t="shared" si="20"/>
        <v>0.70116150036437364</v>
      </c>
      <c r="I47" s="123">
        <f t="shared" si="20"/>
        <v>0.57500161269898153</v>
      </c>
      <c r="J47" s="123">
        <f t="shared" si="20"/>
        <v>0.65141151041992273</v>
      </c>
      <c r="K47" s="123">
        <f t="shared" si="20"/>
        <v>0.68689977615670428</v>
      </c>
      <c r="L47" s="123">
        <f t="shared" si="20"/>
        <v>0.83386806334213426</v>
      </c>
      <c r="M47" s="123">
        <f t="shared" si="20"/>
        <v>0.93525246124384498</v>
      </c>
      <c r="N47" s="123">
        <f t="shared" si="20"/>
        <v>0.98958081279328447</v>
      </c>
      <c r="O47" s="123">
        <f t="shared" si="20"/>
        <v>1.0502314858649291</v>
      </c>
      <c r="P47" s="123">
        <f t="shared" si="20"/>
        <v>1.1094306821578628</v>
      </c>
      <c r="Q47" s="123">
        <f t="shared" si="20"/>
        <v>1.1480846352320708</v>
      </c>
      <c r="R47" s="123">
        <f t="shared" si="20"/>
        <v>1.26984155796993</v>
      </c>
      <c r="S47" s="123">
        <f t="shared" si="20"/>
        <v>1.3191158016657705</v>
      </c>
      <c r="T47" s="123">
        <f t="shared" si="20"/>
        <v>1.19298156354119</v>
      </c>
      <c r="U47" s="123">
        <f t="shared" si="20"/>
        <v>1.1386760731001822</v>
      </c>
      <c r="V47" s="123">
        <f t="shared" si="20"/>
        <v>1.0928856741287474</v>
      </c>
      <c r="W47" s="123">
        <f t="shared" si="20"/>
        <v>1.1379976759100769</v>
      </c>
      <c r="X47" s="123">
        <f t="shared" si="20"/>
        <v>0.99034204551917937</v>
      </c>
      <c r="Y47" s="123">
        <f t="shared" si="20"/>
        <v>0.93184638697213495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0.32682573168476675</v>
      </c>
      <c r="C48" s="99">
        <f>RES_hhdet_tesh!C48/RES_summary!C$19</f>
        <v>0.33688633363412901</v>
      </c>
      <c r="D48" s="99">
        <f>RES_hhdet_tesh!D48/RES_summary!D$19</f>
        <v>0.35506118941075054</v>
      </c>
      <c r="E48" s="99">
        <f>RES_hhdet_tesh!E48/RES_summary!E$19</f>
        <v>0.68778217575198797</v>
      </c>
      <c r="F48" s="99">
        <f>RES_hhdet_tesh!F48/RES_summary!F$19</f>
        <v>0.3840478235342632</v>
      </c>
      <c r="G48" s="99">
        <f>RES_hhdet_tesh!G48/RES_summary!G$19</f>
        <v>0.42797926214004406</v>
      </c>
      <c r="H48" s="99">
        <f>RES_hhdet_tesh!H48/RES_summary!H$19</f>
        <v>0.70116150036437364</v>
      </c>
      <c r="I48" s="99">
        <f>RES_hhdet_tesh!I48/RES_summary!I$19</f>
        <v>0.57500161269898153</v>
      </c>
      <c r="J48" s="99">
        <f>RES_hhdet_tesh!J48/RES_summary!J$19</f>
        <v>0.65141151041992273</v>
      </c>
      <c r="K48" s="99">
        <f>RES_hhdet_tesh!K48/RES_summary!K$19</f>
        <v>0.68689977615670428</v>
      </c>
      <c r="L48" s="99">
        <f>RES_hhdet_tesh!L48/RES_summary!L$19</f>
        <v>0.83386806334213426</v>
      </c>
      <c r="M48" s="99">
        <f>RES_hhdet_tesh!M48/RES_summary!M$19</f>
        <v>0.93525246124384498</v>
      </c>
      <c r="N48" s="99">
        <f>RES_hhdet_tesh!N48/RES_summary!N$19</f>
        <v>0.98958081279328447</v>
      </c>
      <c r="O48" s="99">
        <f>RES_hhdet_tesh!O48/RES_summary!O$19</f>
        <v>1.0502314858649291</v>
      </c>
      <c r="P48" s="99">
        <f>RES_hhdet_tesh!P48/RES_summary!P$19</f>
        <v>1.1094306821578628</v>
      </c>
      <c r="Q48" s="99">
        <f>RES_hhdet_tesh!Q48/RES_summary!Q$19</f>
        <v>1.1480846352320708</v>
      </c>
      <c r="R48" s="99">
        <f>RES_hhdet_tesh!R48/RES_summary!R$19</f>
        <v>1.26984155796993</v>
      </c>
      <c r="S48" s="99">
        <f>RES_hhdet_tesh!S48/RES_summary!S$19</f>
        <v>1.3191158016657705</v>
      </c>
      <c r="T48" s="99">
        <f>RES_hhdet_tesh!T48/RES_summary!T$19</f>
        <v>1.19298156354119</v>
      </c>
      <c r="U48" s="99">
        <f>RES_hhdet_tesh!U48/RES_summary!U$19</f>
        <v>1.1386760731001822</v>
      </c>
      <c r="V48" s="99">
        <f>RES_hhdet_tesh!V48/RES_summary!V$19</f>
        <v>1.0928856741287474</v>
      </c>
      <c r="W48" s="99">
        <f>RES_hhdet_tesh!W48/RES_summary!W$19</f>
        <v>1.1379976759100769</v>
      </c>
      <c r="X48" s="99">
        <f>RES_hhdet_tesh!X48/RES_summary!X$19</f>
        <v>0.99034204551917937</v>
      </c>
      <c r="Y48" s="99">
        <f>RES_hhdet_tesh!Y48/RES_summary!Y$19</f>
        <v>0.93184638697213495</v>
      </c>
      <c r="DA48" s="63" t="s">
        <v>2959</v>
      </c>
    </row>
    <row r="49" spans="1:105" ht="12" customHeight="1" x14ac:dyDescent="0.25">
      <c r="A49" s="121" t="s">
        <v>55</v>
      </c>
      <c r="B49" s="123">
        <v>18.283392854024044</v>
      </c>
      <c r="C49" s="123">
        <v>20.317166328783973</v>
      </c>
      <c r="D49" s="123">
        <v>19.78262967552228</v>
      </c>
      <c r="E49" s="123">
        <v>20.471173727302904</v>
      </c>
      <c r="F49" s="123">
        <v>19.998040367241149</v>
      </c>
      <c r="G49" s="123">
        <v>20.976456684220295</v>
      </c>
      <c r="H49" s="123">
        <v>22.281608216772192</v>
      </c>
      <c r="I49" s="123">
        <v>17.227013820811372</v>
      </c>
      <c r="J49" s="123">
        <v>22.100563088421598</v>
      </c>
      <c r="K49" s="123">
        <v>21.210660009954001</v>
      </c>
      <c r="L49" s="123">
        <v>20.773924584495866</v>
      </c>
      <c r="M49" s="123">
        <v>21.490450871884129</v>
      </c>
      <c r="N49" s="123">
        <v>21.954891077286696</v>
      </c>
      <c r="O49" s="123">
        <v>18.461096540896357</v>
      </c>
      <c r="P49" s="123">
        <v>19.572354205245475</v>
      </c>
      <c r="Q49" s="123">
        <v>18.629895915187454</v>
      </c>
      <c r="R49" s="123">
        <v>18.454589753370001</v>
      </c>
      <c r="S49" s="123">
        <v>20.49774340480808</v>
      </c>
      <c r="T49" s="123">
        <v>19.413939350430368</v>
      </c>
      <c r="U49" s="123">
        <v>22.286123862999123</v>
      </c>
      <c r="V49" s="123">
        <v>25.273442495132763</v>
      </c>
      <c r="W49" s="123">
        <v>16.020374687734947</v>
      </c>
      <c r="X49" s="123">
        <v>22.547039487339937</v>
      </c>
      <c r="Y49" s="123">
        <v>20.971833801136377</v>
      </c>
      <c r="DA49" s="130" t="s">
        <v>2960</v>
      </c>
    </row>
    <row r="50" spans="1:105" ht="12" customHeight="1" x14ac:dyDescent="0.25">
      <c r="A50" s="97" t="s">
        <v>138</v>
      </c>
      <c r="B50" s="99">
        <v>18.184583766164383</v>
      </c>
      <c r="C50" s="99">
        <v>20.462944296721243</v>
      </c>
      <c r="D50" s="99">
        <v>19.763214905240755</v>
      </c>
      <c r="E50" s="99">
        <v>20.49294993031031</v>
      </c>
      <c r="F50" s="99">
        <v>19.926075205260332</v>
      </c>
      <c r="G50" s="99">
        <v>21.031304429570792</v>
      </c>
      <c r="H50" s="99">
        <v>22.543304313594223</v>
      </c>
      <c r="I50" s="99">
        <v>16.654013625594118</v>
      </c>
      <c r="J50" s="99">
        <v>22.301401230066769</v>
      </c>
      <c r="K50" s="99">
        <v>21.274793498779488</v>
      </c>
      <c r="L50" s="99">
        <v>20.746873031259423</v>
      </c>
      <c r="M50" s="99">
        <v>21.364551452833226</v>
      </c>
      <c r="N50" s="99">
        <v>22.131284885545853</v>
      </c>
      <c r="O50" s="99">
        <v>17.832630685057218</v>
      </c>
      <c r="P50" s="99">
        <v>20.073005407277918</v>
      </c>
      <c r="Q50" s="99">
        <v>18.630021385817653</v>
      </c>
      <c r="R50" s="99">
        <v>18.325675776614972</v>
      </c>
      <c r="S50" s="99">
        <v>20.540401565955769</v>
      </c>
      <c r="T50" s="99">
        <v>18.943207585571898</v>
      </c>
      <c r="U50" s="99">
        <v>22.58091542895087</v>
      </c>
      <c r="V50" s="99">
        <v>26.173605550363735</v>
      </c>
      <c r="W50" s="99">
        <v>15.507657835518717</v>
      </c>
      <c r="X50" s="99">
        <v>22.54314016945904</v>
      </c>
      <c r="Y50" s="99">
        <v>21.094159707977596</v>
      </c>
      <c r="DA50" s="63" t="s">
        <v>2961</v>
      </c>
    </row>
    <row r="51" spans="1:105" ht="12" customHeight="1" x14ac:dyDescent="0.25">
      <c r="A51" s="97" t="s">
        <v>137</v>
      </c>
      <c r="B51" s="99">
        <v>18.184583766164391</v>
      </c>
      <c r="C51" s="99">
        <v>20.461814830312822</v>
      </c>
      <c r="D51" s="99">
        <v>19.761629409589059</v>
      </c>
      <c r="E51" s="99">
        <v>20.488300771698938</v>
      </c>
      <c r="F51" s="99">
        <v>19.922147144457348</v>
      </c>
      <c r="G51" s="99">
        <v>21.024306246081924</v>
      </c>
      <c r="H51" s="99">
        <v>22.530995676202547</v>
      </c>
      <c r="I51" s="99">
        <v>16.64599554691242</v>
      </c>
      <c r="J51" s="99">
        <v>22.28867583149562</v>
      </c>
      <c r="K51" s="99">
        <v>21.263629078599848</v>
      </c>
      <c r="L51" s="99">
        <v>20.743159237486893</v>
      </c>
      <c r="M51" s="99">
        <v>21.363891735448853</v>
      </c>
      <c r="N51" s="99">
        <v>22.130494088066065</v>
      </c>
      <c r="O51" s="99">
        <v>17.836870006391983</v>
      </c>
      <c r="P51" s="99">
        <v>20.045331204973955</v>
      </c>
      <c r="Q51" s="99">
        <v>18.605811679043033</v>
      </c>
      <c r="R51" s="99">
        <v>18.300842517187345</v>
      </c>
      <c r="S51" s="99">
        <v>20.511853060709033</v>
      </c>
      <c r="T51" s="99">
        <v>18.926778386168564</v>
      </c>
      <c r="U51" s="99">
        <v>22.544286838383037</v>
      </c>
      <c r="V51" s="99">
        <v>26.133839685357529</v>
      </c>
      <c r="W51" s="99">
        <v>15.487069322377792</v>
      </c>
      <c r="X51" s="99">
        <v>22.540241744646018</v>
      </c>
      <c r="Y51" s="99">
        <v>21.133871367146657</v>
      </c>
      <c r="DA51" s="63" t="s">
        <v>2962</v>
      </c>
    </row>
    <row r="52" spans="1:105" ht="12" customHeight="1" x14ac:dyDescent="0.25">
      <c r="A52" s="100" t="s">
        <v>211</v>
      </c>
      <c r="B52" s="102">
        <v>7.9366741455267134</v>
      </c>
      <c r="C52" s="102">
        <v>8.4991966725315784</v>
      </c>
      <c r="D52" s="102">
        <v>8.4419685603008308</v>
      </c>
      <c r="E52" s="102">
        <v>8.7452663800689656</v>
      </c>
      <c r="F52" s="102">
        <v>9.0765777506530601</v>
      </c>
      <c r="G52" s="102">
        <v>9.4317361620536566</v>
      </c>
      <c r="H52" s="102">
        <v>10.034321766812747</v>
      </c>
      <c r="I52" s="102">
        <v>8.2302285506755588</v>
      </c>
      <c r="J52" s="102">
        <v>9.9468594359166485</v>
      </c>
      <c r="K52" s="102">
        <v>9.6013868385508037</v>
      </c>
      <c r="L52" s="102">
        <v>9.2880698933375072</v>
      </c>
      <c r="M52" s="102">
        <v>9.9405989505726406</v>
      </c>
      <c r="N52" s="102">
        <v>10.376406141012547</v>
      </c>
      <c r="O52" s="102">
        <v>8.7021293323347457</v>
      </c>
      <c r="P52" s="102">
        <v>8.7502203670665111</v>
      </c>
      <c r="Q52" s="102">
        <v>8.0152470987036253</v>
      </c>
      <c r="R52" s="102">
        <v>7.9997550045101349</v>
      </c>
      <c r="S52" s="102">
        <v>9.5563213599395027</v>
      </c>
      <c r="T52" s="102">
        <v>8.0180673729763221</v>
      </c>
      <c r="U52" s="102">
        <v>9.8026944432858389</v>
      </c>
      <c r="V52" s="102">
        <v>10.676626953609352</v>
      </c>
      <c r="W52" s="102">
        <v>7.0715406088225503</v>
      </c>
      <c r="X52" s="102">
        <v>9.6954321195474176</v>
      </c>
      <c r="Y52" s="102">
        <v>8.0088109757695722</v>
      </c>
      <c r="DA52" s="131" t="s">
        <v>2963</v>
      </c>
    </row>
    <row r="53" spans="1:105" ht="12" customHeight="1" x14ac:dyDescent="0.25">
      <c r="A53" s="103" t="s">
        <v>52</v>
      </c>
      <c r="B53" s="105">
        <v>10.247909620637673</v>
      </c>
      <c r="C53" s="105">
        <v>11.962618157781245</v>
      </c>
      <c r="D53" s="105">
        <v>11.319660849288224</v>
      </c>
      <c r="E53" s="105">
        <v>11.743034391629971</v>
      </c>
      <c r="F53" s="105">
        <v>10.845569393804288</v>
      </c>
      <c r="G53" s="105">
        <v>11.592570084028265</v>
      </c>
      <c r="H53" s="105">
        <v>12.496673909389807</v>
      </c>
      <c r="I53" s="105">
        <v>8.4157669962368651</v>
      </c>
      <c r="J53" s="105">
        <v>12.341816395578972</v>
      </c>
      <c r="K53" s="105">
        <v>11.662242240049043</v>
      </c>
      <c r="L53" s="105">
        <v>11.455089344149386</v>
      </c>
      <c r="M53" s="105">
        <v>11.423292784876208</v>
      </c>
      <c r="N53" s="105">
        <v>11.754087947053518</v>
      </c>
      <c r="O53" s="105">
        <v>9.1347406740572374</v>
      </c>
      <c r="P53" s="105">
        <v>11.295110837907442</v>
      </c>
      <c r="Q53" s="105">
        <v>10.590564580339411</v>
      </c>
      <c r="R53" s="105">
        <v>10.30108751267721</v>
      </c>
      <c r="S53" s="105">
        <v>10.955531700769532</v>
      </c>
      <c r="T53" s="105">
        <v>10.908711013192242</v>
      </c>
      <c r="U53" s="105">
        <v>12.741592395097195</v>
      </c>
      <c r="V53" s="105">
        <v>15.45721273174817</v>
      </c>
      <c r="W53" s="105">
        <v>8.4155287135552452</v>
      </c>
      <c r="X53" s="105">
        <v>12.8448096250986</v>
      </c>
      <c r="Y53" s="105">
        <v>13.125060391377087</v>
      </c>
      <c r="DA53" s="132" t="s">
        <v>2964</v>
      </c>
    </row>
    <row r="54" spans="1:105" ht="12" customHeight="1" x14ac:dyDescent="0.25">
      <c r="A54" s="106" t="s">
        <v>122</v>
      </c>
      <c r="B54" s="102">
        <v>19.136170782616293</v>
      </c>
      <c r="C54" s="102">
        <v>19.089147228838307</v>
      </c>
      <c r="D54" s="102">
        <v>19.943793072096856</v>
      </c>
      <c r="E54" s="102">
        <v>20.287744741502834</v>
      </c>
      <c r="F54" s="102">
        <v>20.588238124617884</v>
      </c>
      <c r="G54" s="102">
        <v>20.527631713697996</v>
      </c>
      <c r="H54" s="102">
        <v>20.155818736520601</v>
      </c>
      <c r="I54" s="102">
        <v>21.985261217125224</v>
      </c>
      <c r="J54" s="102">
        <v>20.491560507586787</v>
      </c>
      <c r="K54" s="102">
        <v>20.70289396080025</v>
      </c>
      <c r="L54" s="102">
        <v>20.997962754897703</v>
      </c>
      <c r="M54" s="102">
        <v>22.351085796632674</v>
      </c>
      <c r="N54" s="102">
        <v>21.07178935384853</v>
      </c>
      <c r="O54" s="102">
        <v>20.404836845424967</v>
      </c>
      <c r="P54" s="102">
        <v>18.257072407972981</v>
      </c>
      <c r="Q54" s="102">
        <v>18.653295263763784</v>
      </c>
      <c r="R54" s="102">
        <v>18.838810787936286</v>
      </c>
      <c r="S54" s="102">
        <v>20.396913627792035</v>
      </c>
      <c r="T54" s="102">
        <v>21.488107863735706</v>
      </c>
      <c r="U54" s="102">
        <v>20.566448832262882</v>
      </c>
      <c r="V54" s="102">
        <v>19.907756040925427</v>
      </c>
      <c r="W54" s="102">
        <v>20.895034768656327</v>
      </c>
      <c r="X54" s="102">
        <v>22.585319347019997</v>
      </c>
      <c r="Y54" s="102">
        <v>19.594239473639174</v>
      </c>
      <c r="DA54" s="131" t="s">
        <v>2965</v>
      </c>
    </row>
    <row r="55" spans="1:105" ht="12" customHeight="1" x14ac:dyDescent="0.25">
      <c r="A55" s="107" t="s">
        <v>121</v>
      </c>
      <c r="B55" s="105">
        <v>19.136170782616293</v>
      </c>
      <c r="C55" s="105">
        <v>19.093959260265393</v>
      </c>
      <c r="D55" s="105">
        <v>19.950899277186874</v>
      </c>
      <c r="E55" s="105">
        <v>20.297497807323179</v>
      </c>
      <c r="F55" s="105">
        <v>20.59408136786049</v>
      </c>
      <c r="G55" s="105">
        <v>20.531140692973267</v>
      </c>
      <c r="H55" s="105">
        <v>20.154539973131129</v>
      </c>
      <c r="I55" s="105">
        <v>21.981746604510537</v>
      </c>
      <c r="J55" s="105">
        <v>20.486351289877298</v>
      </c>
      <c r="K55" s="105">
        <v>20.69313651053351</v>
      </c>
      <c r="L55" s="105">
        <v>20.990142922864401</v>
      </c>
      <c r="M55" s="105">
        <v>22.331446111136948</v>
      </c>
      <c r="N55" s="105">
        <v>21.067187728410012</v>
      </c>
      <c r="O55" s="105">
        <v>20.401752699491894</v>
      </c>
      <c r="P55" s="105">
        <v>18.22674010467308</v>
      </c>
      <c r="Q55" s="105">
        <v>18.622240493349945</v>
      </c>
      <c r="R55" s="105">
        <v>18.806739784520651</v>
      </c>
      <c r="S55" s="105">
        <v>20.342873537287034</v>
      </c>
      <c r="T55" s="105">
        <v>21.40669126456493</v>
      </c>
      <c r="U55" s="105">
        <v>20.47887643569026</v>
      </c>
      <c r="V55" s="105">
        <v>19.879324189696145</v>
      </c>
      <c r="W55" s="105">
        <v>20.891742750139333</v>
      </c>
      <c r="X55" s="105">
        <v>22.586041305838329</v>
      </c>
      <c r="Y55" s="105">
        <v>19.567525853487009</v>
      </c>
      <c r="DA55" s="132" t="s">
        <v>2966</v>
      </c>
    </row>
    <row r="56" spans="1:105" ht="12" customHeight="1" x14ac:dyDescent="0.25">
      <c r="A56" s="108" t="s">
        <v>53</v>
      </c>
      <c r="B56" s="99">
        <v>8.3585493043261732</v>
      </c>
      <c r="C56" s="99">
        <v>7.9180665861168249</v>
      </c>
      <c r="D56" s="99">
        <v>8.5237107558359071</v>
      </c>
      <c r="E56" s="99">
        <v>8.661936832772767</v>
      </c>
      <c r="F56" s="99">
        <v>9.3867449392261797</v>
      </c>
      <c r="G56" s="99">
        <v>9.198900036208526</v>
      </c>
      <c r="H56" s="99">
        <v>8.9374523102733363</v>
      </c>
      <c r="I56" s="99">
        <v>10.87792005621611</v>
      </c>
      <c r="J56" s="99">
        <v>9.1063563299788726</v>
      </c>
      <c r="K56" s="99">
        <v>9.33079514779444</v>
      </c>
      <c r="L56" s="99">
        <v>9.3862277732528092</v>
      </c>
      <c r="M56" s="99">
        <v>10.438123931895101</v>
      </c>
      <c r="N56" s="99">
        <v>9.8739169640271598</v>
      </c>
      <c r="O56" s="99">
        <v>9.9927515042787434</v>
      </c>
      <c r="P56" s="99">
        <v>7.8554900642620114</v>
      </c>
      <c r="Q56" s="99">
        <v>8.0082416918336303</v>
      </c>
      <c r="R56" s="99">
        <v>8.2168211893134888</v>
      </c>
      <c r="S56" s="99">
        <v>9.4844972562186154</v>
      </c>
      <c r="T56" s="99">
        <v>9.1361719765491216</v>
      </c>
      <c r="U56" s="99">
        <v>8.8114599162817697</v>
      </c>
      <c r="V56" s="99">
        <v>7.818434501529266</v>
      </c>
      <c r="W56" s="99">
        <v>9.2885779277558083</v>
      </c>
      <c r="X56" s="99">
        <v>9.4710009765269394</v>
      </c>
      <c r="Y56" s="99">
        <v>7.2802852401183404</v>
      </c>
      <c r="DA56" s="63" t="s">
        <v>2967</v>
      </c>
    </row>
    <row r="57" spans="1:105" ht="12" customHeight="1" x14ac:dyDescent="0.25">
      <c r="A57" s="108" t="s">
        <v>52</v>
      </c>
      <c r="B57" s="99">
        <v>10.77762147829012</v>
      </c>
      <c r="C57" s="99">
        <v>11.175892674148569</v>
      </c>
      <c r="D57" s="99">
        <v>11.427188521350963</v>
      </c>
      <c r="E57" s="99">
        <v>11.635560974550412</v>
      </c>
      <c r="F57" s="99">
        <v>11.207336428634308</v>
      </c>
      <c r="G57" s="99">
        <v>11.332240656764744</v>
      </c>
      <c r="H57" s="99">
        <v>11.217087662857791</v>
      </c>
      <c r="I57" s="99">
        <v>11.103826548294425</v>
      </c>
      <c r="J57" s="99">
        <v>11.379994959898424</v>
      </c>
      <c r="K57" s="99">
        <v>11.362341362739071</v>
      </c>
      <c r="L57" s="99">
        <v>11.603915149611595</v>
      </c>
      <c r="M57" s="99">
        <v>11.893322179241853</v>
      </c>
      <c r="N57" s="99">
        <v>11.193270764382856</v>
      </c>
      <c r="O57" s="99">
        <v>10.409001195213147</v>
      </c>
      <c r="P57" s="99">
        <v>10.37125004041107</v>
      </c>
      <c r="Q57" s="99">
        <v>10.613998801516313</v>
      </c>
      <c r="R57" s="99">
        <v>10.589918595207159</v>
      </c>
      <c r="S57" s="99">
        <v>10.858376281068416</v>
      </c>
      <c r="T57" s="99">
        <v>12.270519288015805</v>
      </c>
      <c r="U57" s="99">
        <v>11.667416519408491</v>
      </c>
      <c r="V57" s="99">
        <v>12.060889688166878</v>
      </c>
      <c r="W57" s="99">
        <v>11.603164822383526</v>
      </c>
      <c r="X57" s="99">
        <v>13.115040329311389</v>
      </c>
      <c r="Y57" s="99">
        <v>12.287240613368667</v>
      </c>
      <c r="DA57" s="63" t="s">
        <v>2968</v>
      </c>
    </row>
    <row r="58" spans="1:105" ht="12" customHeight="1" x14ac:dyDescent="0.25">
      <c r="A58" s="121" t="s">
        <v>54</v>
      </c>
      <c r="B58" s="123">
        <v>7.4133186446258943</v>
      </c>
      <c r="C58" s="123">
        <v>7.6555177658577964</v>
      </c>
      <c r="D58" s="123">
        <v>7.835788159140983</v>
      </c>
      <c r="E58" s="123">
        <v>7.9866764204905589</v>
      </c>
      <c r="F58" s="123">
        <v>8.1935843796261487</v>
      </c>
      <c r="G58" s="123">
        <v>8.3389791647925406</v>
      </c>
      <c r="H58" s="123">
        <v>8.1879441063715799</v>
      </c>
      <c r="I58" s="123">
        <v>7.742766266319447</v>
      </c>
      <c r="J58" s="123">
        <v>7.4296704856144586</v>
      </c>
      <c r="K58" s="123">
        <v>7.3768060684138819</v>
      </c>
      <c r="L58" s="123">
        <v>7.5153466957088142</v>
      </c>
      <c r="M58" s="123">
        <v>6.8411633296245542</v>
      </c>
      <c r="N58" s="123">
        <v>6.8692562076972337</v>
      </c>
      <c r="O58" s="123">
        <v>6.7740134155417975</v>
      </c>
      <c r="P58" s="123">
        <v>6.3999020958764863</v>
      </c>
      <c r="Q58" s="123">
        <v>6.0575216281105382</v>
      </c>
      <c r="R58" s="123">
        <v>5.8471972227949838</v>
      </c>
      <c r="S58" s="123">
        <v>6.2934178525147377</v>
      </c>
      <c r="T58" s="123">
        <v>6.008619053191893</v>
      </c>
      <c r="U58" s="123">
        <v>6.0023460791552363</v>
      </c>
      <c r="V58" s="123">
        <v>5.8396226341624802</v>
      </c>
      <c r="W58" s="123">
        <v>6.1612043941920405</v>
      </c>
      <c r="X58" s="123">
        <v>7.0724756010207299</v>
      </c>
      <c r="Y58" s="123">
        <v>6.3033027562284527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7.4133186446258943</v>
      </c>
      <c r="C60" s="110">
        <v>7.6555177658577964</v>
      </c>
      <c r="D60" s="110">
        <v>7.835788159140983</v>
      </c>
      <c r="E60" s="110">
        <v>7.9866764204905589</v>
      </c>
      <c r="F60" s="110">
        <v>8.1935843796261487</v>
      </c>
      <c r="G60" s="110">
        <v>8.3389791647925406</v>
      </c>
      <c r="H60" s="110">
        <v>8.1879441063715799</v>
      </c>
      <c r="I60" s="110">
        <v>7.742766266319447</v>
      </c>
      <c r="J60" s="110">
        <v>7.4296704856144586</v>
      </c>
      <c r="K60" s="110">
        <v>7.3768060684138819</v>
      </c>
      <c r="L60" s="110">
        <v>7.5153466957088142</v>
      </c>
      <c r="M60" s="110">
        <v>6.8411633296245542</v>
      </c>
      <c r="N60" s="110">
        <v>6.8692562076972337</v>
      </c>
      <c r="O60" s="110">
        <v>6.7740134155417975</v>
      </c>
      <c r="P60" s="110">
        <v>6.3999020958764863</v>
      </c>
      <c r="Q60" s="110">
        <v>6.0575216281105382</v>
      </c>
      <c r="R60" s="110">
        <v>5.8471972227949838</v>
      </c>
      <c r="S60" s="110">
        <v>6.2934178525147377</v>
      </c>
      <c r="T60" s="110">
        <v>6.008619053191893</v>
      </c>
      <c r="U60" s="110">
        <v>6.0023460791552363</v>
      </c>
      <c r="V60" s="110">
        <v>5.8396226341624802</v>
      </c>
      <c r="W60" s="110">
        <v>6.1612043941920405</v>
      </c>
      <c r="X60" s="110">
        <v>7.0724756010207299</v>
      </c>
      <c r="Y60" s="110">
        <v>6.3033027562284527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132.44216606665003</v>
      </c>
      <c r="C62" s="118">
        <f t="shared" si="21"/>
        <v>137.33332185459585</v>
      </c>
      <c r="D62" s="118">
        <f t="shared" si="21"/>
        <v>135.36183550479078</v>
      </c>
      <c r="E62" s="118">
        <f t="shared" si="21"/>
        <v>134.48686309140297</v>
      </c>
      <c r="F62" s="118">
        <f t="shared" si="21"/>
        <v>130.5799371220447</v>
      </c>
      <c r="G62" s="118">
        <f t="shared" si="21"/>
        <v>127.30153828624732</v>
      </c>
      <c r="H62" s="118">
        <f t="shared" si="21"/>
        <v>125.094451646172</v>
      </c>
      <c r="I62" s="118">
        <f t="shared" si="21"/>
        <v>117.22605294400958</v>
      </c>
      <c r="J62" s="118">
        <f t="shared" si="21"/>
        <v>122.250643636454</v>
      </c>
      <c r="K62" s="118">
        <f t="shared" si="21"/>
        <v>121.08069062629089</v>
      </c>
      <c r="L62" s="118">
        <f t="shared" si="21"/>
        <v>131.62493874704222</v>
      </c>
      <c r="M62" s="118">
        <f t="shared" si="21"/>
        <v>113.75943113232134</v>
      </c>
      <c r="N62" s="118">
        <f t="shared" si="21"/>
        <v>124.74887985895334</v>
      </c>
      <c r="O62" s="118">
        <f t="shared" si="21"/>
        <v>132.62896382233518</v>
      </c>
      <c r="P62" s="118">
        <f t="shared" si="21"/>
        <v>108.41629758281</v>
      </c>
      <c r="Q62" s="118">
        <f t="shared" si="21"/>
        <v>111.57374702537062</v>
      </c>
      <c r="R62" s="118">
        <f t="shared" ref="R62:V62" si="22">R63+R66+R68+R77</f>
        <v>120.79349049468799</v>
      </c>
      <c r="S62" s="118">
        <f t="shared" si="22"/>
        <v>118.04311080104164</v>
      </c>
      <c r="T62" s="118">
        <f t="shared" si="22"/>
        <v>120.44507112614369</v>
      </c>
      <c r="U62" s="118">
        <f t="shared" si="22"/>
        <v>121.57224457818637</v>
      </c>
      <c r="V62" s="118">
        <f t="shared" si="22"/>
        <v>118.33526285120246</v>
      </c>
      <c r="W62" s="118">
        <f t="shared" ref="W62:Y62" si="23">W63+W66+W68+W77</f>
        <v>137.43396767564207</v>
      </c>
      <c r="X62" s="118">
        <f t="shared" si="23"/>
        <v>122.63942344220747</v>
      </c>
      <c r="Y62" s="118">
        <f t="shared" si="23"/>
        <v>119.25420226117514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105.75865317612616</v>
      </c>
      <c r="C63" s="123">
        <f t="shared" si="24"/>
        <v>110.1152027421986</v>
      </c>
      <c r="D63" s="123">
        <f t="shared" si="24"/>
        <v>107.19097715377963</v>
      </c>
      <c r="E63" s="123">
        <f t="shared" si="24"/>
        <v>105.266389091367</v>
      </c>
      <c r="F63" s="123">
        <f t="shared" si="24"/>
        <v>101.18732647965389</v>
      </c>
      <c r="G63" s="123">
        <f t="shared" si="24"/>
        <v>97.63100598941368</v>
      </c>
      <c r="H63" s="123">
        <f t="shared" si="24"/>
        <v>96.126171751414148</v>
      </c>
      <c r="I63" s="123">
        <f t="shared" si="24"/>
        <v>87.439361277699476</v>
      </c>
      <c r="J63" s="123">
        <f t="shared" si="24"/>
        <v>93.726053119967219</v>
      </c>
      <c r="K63" s="123">
        <f t="shared" si="24"/>
        <v>92.052955397842283</v>
      </c>
      <c r="L63" s="123">
        <f t="shared" si="24"/>
        <v>101.55748421250985</v>
      </c>
      <c r="M63" s="123">
        <f t="shared" si="24"/>
        <v>85.449693313165611</v>
      </c>
      <c r="N63" s="123">
        <f t="shared" si="24"/>
        <v>96.121983649799461</v>
      </c>
      <c r="O63" s="123">
        <f t="shared" si="24"/>
        <v>104.88450677298228</v>
      </c>
      <c r="P63" s="123">
        <f t="shared" si="24"/>
        <v>82.086184263098318</v>
      </c>
      <c r="Q63" s="123">
        <f t="shared" si="24"/>
        <v>85.87966424835065</v>
      </c>
      <c r="R63" s="123">
        <f t="shared" ref="R63:V63" si="25">SUM(R64:R65)</f>
        <v>94.493235402192553</v>
      </c>
      <c r="S63" s="123">
        <f t="shared" si="25"/>
        <v>90.688658822109502</v>
      </c>
      <c r="T63" s="123">
        <f t="shared" si="25"/>
        <v>91.559789137529975</v>
      </c>
      <c r="U63" s="123">
        <f t="shared" si="25"/>
        <v>93.758123862307386</v>
      </c>
      <c r="V63" s="123">
        <f t="shared" si="25"/>
        <v>91.169982723001013</v>
      </c>
      <c r="W63" s="123">
        <f t="shared" ref="W63:Y63" si="26">SUM(W64:W65)</f>
        <v>107.13261848323077</v>
      </c>
      <c r="X63" s="123">
        <f t="shared" si="26"/>
        <v>92.900760533891869</v>
      </c>
      <c r="Y63" s="123">
        <f t="shared" si="26"/>
        <v>91.720047024746407</v>
      </c>
      <c r="DA63" s="130" t="s">
        <v>2973</v>
      </c>
    </row>
    <row r="64" spans="1:105" ht="12" customHeight="1" x14ac:dyDescent="0.25">
      <c r="A64" s="97" t="s">
        <v>212</v>
      </c>
      <c r="B64" s="99">
        <v>103.2555567077673</v>
      </c>
      <c r="C64" s="99">
        <v>107.54146116868246</v>
      </c>
      <c r="D64" s="99">
        <v>104.72667788853192</v>
      </c>
      <c r="E64" s="99">
        <v>102.90453602346577</v>
      </c>
      <c r="F64" s="99">
        <v>98.936516481217083</v>
      </c>
      <c r="G64" s="99">
        <v>95.484990634027355</v>
      </c>
      <c r="H64" s="99">
        <v>94.060188107043302</v>
      </c>
      <c r="I64" s="99">
        <v>85.59123153027781</v>
      </c>
      <c r="J64" s="99">
        <v>91.763613230368549</v>
      </c>
      <c r="K64" s="99">
        <v>90.15003523493759</v>
      </c>
      <c r="L64" s="99">
        <v>99.489222147044117</v>
      </c>
      <c r="M64" s="99">
        <v>83.740054795378697</v>
      </c>
      <c r="N64" s="99">
        <v>94.215267557234114</v>
      </c>
      <c r="O64" s="99">
        <v>102.81771938670835</v>
      </c>
      <c r="P64" s="99">
        <v>80.473857591613935</v>
      </c>
      <c r="Q64" s="99">
        <v>84.194601209340945</v>
      </c>
      <c r="R64" s="99">
        <v>92.661328437176692</v>
      </c>
      <c r="S64" s="99">
        <v>88.946254068496373</v>
      </c>
      <c r="T64" s="99">
        <v>89.806777362044087</v>
      </c>
      <c r="U64" s="99">
        <v>91.988720285619834</v>
      </c>
      <c r="V64" s="99">
        <v>89.45237670257174</v>
      </c>
      <c r="W64" s="99">
        <v>105.13272832472708</v>
      </c>
      <c r="X64" s="99">
        <v>91.148623188930102</v>
      </c>
      <c r="Y64" s="99">
        <v>89.995419887911964</v>
      </c>
      <c r="DA64" s="63" t="s">
        <v>2974</v>
      </c>
    </row>
    <row r="65" spans="1:105" ht="12" customHeight="1" x14ac:dyDescent="0.25">
      <c r="A65" s="97" t="s">
        <v>53</v>
      </c>
      <c r="B65" s="99">
        <v>2.5030964683588612</v>
      </c>
      <c r="C65" s="99">
        <v>2.5737415735161484</v>
      </c>
      <c r="D65" s="99">
        <v>2.464299265247698</v>
      </c>
      <c r="E65" s="99">
        <v>2.3618530679012388</v>
      </c>
      <c r="F65" s="99">
        <v>2.2508099984368073</v>
      </c>
      <c r="G65" s="99">
        <v>2.1460153553863197</v>
      </c>
      <c r="H65" s="99">
        <v>2.0659836443708519</v>
      </c>
      <c r="I65" s="99">
        <v>1.8481297474216685</v>
      </c>
      <c r="J65" s="99">
        <v>1.9624398895986648</v>
      </c>
      <c r="K65" s="99">
        <v>1.902920162904693</v>
      </c>
      <c r="L65" s="99">
        <v>2.0682620654657335</v>
      </c>
      <c r="M65" s="99">
        <v>1.7096385177869124</v>
      </c>
      <c r="N65" s="99">
        <v>1.906716092565351</v>
      </c>
      <c r="O65" s="99">
        <v>2.0667873862739277</v>
      </c>
      <c r="P65" s="99">
        <v>1.6123266714843809</v>
      </c>
      <c r="Q65" s="99">
        <v>1.6850630390097019</v>
      </c>
      <c r="R65" s="99">
        <v>1.8319069650158564</v>
      </c>
      <c r="S65" s="99">
        <v>1.7424047536131342</v>
      </c>
      <c r="T65" s="99">
        <v>1.7530117754858938</v>
      </c>
      <c r="U65" s="99">
        <v>1.7694035766875573</v>
      </c>
      <c r="V65" s="99">
        <v>1.7176060204292789</v>
      </c>
      <c r="W65" s="99">
        <v>1.9998901585036819</v>
      </c>
      <c r="X65" s="99">
        <v>1.752137344961761</v>
      </c>
      <c r="Y65" s="99">
        <v>1.7246271368344377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0.32682643547159218</v>
      </c>
      <c r="C66" s="123">
        <f t="shared" si="27"/>
        <v>0.32919257577961336</v>
      </c>
      <c r="D66" s="123">
        <f t="shared" si="27"/>
        <v>0.33487850150009929</v>
      </c>
      <c r="E66" s="123">
        <f t="shared" si="27"/>
        <v>0.67813432767451676</v>
      </c>
      <c r="F66" s="123">
        <f t="shared" si="27"/>
        <v>0.40545563599138879</v>
      </c>
      <c r="G66" s="123">
        <f t="shared" si="27"/>
        <v>0.47598900667940036</v>
      </c>
      <c r="H66" s="123">
        <f t="shared" si="27"/>
        <v>0.80744029772728709</v>
      </c>
      <c r="I66" s="123">
        <f t="shared" si="27"/>
        <v>0.6538535236987324</v>
      </c>
      <c r="J66" s="123">
        <f t="shared" si="27"/>
        <v>0.72842609569383687</v>
      </c>
      <c r="K66" s="123">
        <f t="shared" si="27"/>
        <v>0.76453001648681784</v>
      </c>
      <c r="L66" s="123">
        <f t="shared" si="27"/>
        <v>0.91498249389913144</v>
      </c>
      <c r="M66" s="123">
        <f t="shared" si="27"/>
        <v>1.0210251937051316</v>
      </c>
      <c r="N66" s="123">
        <f t="shared" si="27"/>
        <v>1.0324376873798298</v>
      </c>
      <c r="O66" s="123">
        <f t="shared" si="27"/>
        <v>1.053680673606826</v>
      </c>
      <c r="P66" s="123">
        <f t="shared" si="27"/>
        <v>1.0280658436472265</v>
      </c>
      <c r="Q66" s="123">
        <f t="shared" si="27"/>
        <v>0.96616607069022686</v>
      </c>
      <c r="R66" s="123">
        <f t="shared" si="27"/>
        <v>1.0329102760902968</v>
      </c>
      <c r="S66" s="123">
        <f t="shared" si="27"/>
        <v>1.1513696988026958</v>
      </c>
      <c r="T66" s="123">
        <f t="shared" si="27"/>
        <v>1.1264207100675809</v>
      </c>
      <c r="U66" s="123">
        <f t="shared" si="27"/>
        <v>1.19137610819393</v>
      </c>
      <c r="V66" s="123">
        <f t="shared" si="27"/>
        <v>1.2281700833503746</v>
      </c>
      <c r="W66" s="123">
        <f t="shared" si="27"/>
        <v>1.3792054387521238</v>
      </c>
      <c r="X66" s="123">
        <f t="shared" si="27"/>
        <v>1.3431272369573988</v>
      </c>
      <c r="Y66" s="123">
        <f t="shared" si="27"/>
        <v>1.2450201000859706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0.32682643547159218</v>
      </c>
      <c r="C67" s="99">
        <f>RES_hhdet_tesh!C67/RES_summary!C$19</f>
        <v>0.32919257577961336</v>
      </c>
      <c r="D67" s="99">
        <f>RES_hhdet_tesh!D67/RES_summary!D$19</f>
        <v>0.33487850150009929</v>
      </c>
      <c r="E67" s="99">
        <f>RES_hhdet_tesh!E67/RES_summary!E$19</f>
        <v>0.67813432767451676</v>
      </c>
      <c r="F67" s="99">
        <f>RES_hhdet_tesh!F67/RES_summary!F$19</f>
        <v>0.40545563599138879</v>
      </c>
      <c r="G67" s="99">
        <f>RES_hhdet_tesh!G67/RES_summary!G$19</f>
        <v>0.47598900667940036</v>
      </c>
      <c r="H67" s="99">
        <f>RES_hhdet_tesh!H67/RES_summary!H$19</f>
        <v>0.80744029772728709</v>
      </c>
      <c r="I67" s="99">
        <f>RES_hhdet_tesh!I67/RES_summary!I$19</f>
        <v>0.6538535236987324</v>
      </c>
      <c r="J67" s="99">
        <f>RES_hhdet_tesh!J67/RES_summary!J$19</f>
        <v>0.72842609569383687</v>
      </c>
      <c r="K67" s="99">
        <f>RES_hhdet_tesh!K67/RES_summary!K$19</f>
        <v>0.76453001648681784</v>
      </c>
      <c r="L67" s="99">
        <f>RES_hhdet_tesh!L67/RES_summary!L$19</f>
        <v>0.91498249389913144</v>
      </c>
      <c r="M67" s="99">
        <f>RES_hhdet_tesh!M67/RES_summary!M$19</f>
        <v>1.0210251937051316</v>
      </c>
      <c r="N67" s="99">
        <f>RES_hhdet_tesh!N67/RES_summary!N$19</f>
        <v>1.0324376873798298</v>
      </c>
      <c r="O67" s="99">
        <f>RES_hhdet_tesh!O67/RES_summary!O$19</f>
        <v>1.053680673606826</v>
      </c>
      <c r="P67" s="99">
        <f>RES_hhdet_tesh!P67/RES_summary!P$19</f>
        <v>1.0280658436472265</v>
      </c>
      <c r="Q67" s="99">
        <f>RES_hhdet_tesh!Q67/RES_summary!Q$19</f>
        <v>0.96616607069022686</v>
      </c>
      <c r="R67" s="99">
        <f>RES_hhdet_tesh!R67/RES_summary!R$19</f>
        <v>1.0329102760902968</v>
      </c>
      <c r="S67" s="99">
        <f>RES_hhdet_tesh!S67/RES_summary!S$19</f>
        <v>1.1513696988026958</v>
      </c>
      <c r="T67" s="99">
        <f>RES_hhdet_tesh!T67/RES_summary!T$19</f>
        <v>1.1264207100675809</v>
      </c>
      <c r="U67" s="99">
        <f>RES_hhdet_tesh!U67/RES_summary!U$19</f>
        <v>1.19137610819393</v>
      </c>
      <c r="V67" s="99">
        <f>RES_hhdet_tesh!V67/RES_summary!V$19</f>
        <v>1.2281700833503746</v>
      </c>
      <c r="W67" s="99">
        <f>RES_hhdet_tesh!W67/RES_summary!W$19</f>
        <v>1.3792054387521238</v>
      </c>
      <c r="X67" s="99">
        <f>RES_hhdet_tesh!X67/RES_summary!X$19</f>
        <v>1.3431272369573988</v>
      </c>
      <c r="Y67" s="99">
        <f>RES_hhdet_tesh!Y67/RES_summary!Y$19</f>
        <v>1.2450201000859706</v>
      </c>
      <c r="DA67" s="63" t="s">
        <v>2977</v>
      </c>
    </row>
    <row r="68" spans="1:105" ht="12" customHeight="1" x14ac:dyDescent="0.25">
      <c r="A68" s="121" t="s">
        <v>55</v>
      </c>
      <c r="B68" s="123">
        <v>18.942091323678049</v>
      </c>
      <c r="C68" s="123">
        <v>19.240337601412051</v>
      </c>
      <c r="D68" s="123">
        <v>19.999747189649828</v>
      </c>
      <c r="E68" s="123">
        <v>20.54744774184099</v>
      </c>
      <c r="F68" s="123">
        <v>20.789620945764092</v>
      </c>
      <c r="G68" s="123">
        <v>20.857055299989213</v>
      </c>
      <c r="H68" s="123">
        <v>19.986585318731208</v>
      </c>
      <c r="I68" s="123">
        <v>21.370826038250886</v>
      </c>
      <c r="J68" s="123">
        <v>20.378834724252521</v>
      </c>
      <c r="K68" s="123">
        <v>20.882140305194504</v>
      </c>
      <c r="L68" s="123">
        <v>21.63025881233521</v>
      </c>
      <c r="M68" s="123">
        <v>20.46786154240209</v>
      </c>
      <c r="N68" s="123">
        <v>20.731172355116893</v>
      </c>
      <c r="O68" s="123">
        <v>19.877138348193768</v>
      </c>
      <c r="P68" s="123">
        <v>18.909674849864111</v>
      </c>
      <c r="Q68" s="123">
        <v>18.664180770847906</v>
      </c>
      <c r="R68" s="123">
        <v>19.424671141413373</v>
      </c>
      <c r="S68" s="123">
        <v>19.931630980761113</v>
      </c>
      <c r="T68" s="123">
        <v>21.751275982183262</v>
      </c>
      <c r="U68" s="123">
        <v>20.604790976364693</v>
      </c>
      <c r="V68" s="123">
        <v>20.09445163409741</v>
      </c>
      <c r="W68" s="123">
        <v>22.713779954351292</v>
      </c>
      <c r="X68" s="123">
        <v>21.358943656443341</v>
      </c>
      <c r="Y68" s="123">
        <v>19.983957824389343</v>
      </c>
      <c r="DA68" s="130" t="s">
        <v>2978</v>
      </c>
    </row>
    <row r="69" spans="1:105" ht="12" customHeight="1" x14ac:dyDescent="0.25">
      <c r="A69" s="97" t="s">
        <v>134</v>
      </c>
      <c r="B69" s="99">
        <v>18.933717833082586</v>
      </c>
      <c r="C69" s="99">
        <v>19.24804944992075</v>
      </c>
      <c r="D69" s="99">
        <v>20.001724191621051</v>
      </c>
      <c r="E69" s="99">
        <v>20.555317661145747</v>
      </c>
      <c r="F69" s="99">
        <v>20.794847234236467</v>
      </c>
      <c r="G69" s="99">
        <v>20.865179128097719</v>
      </c>
      <c r="H69" s="99">
        <v>19.98258751581735</v>
      </c>
      <c r="I69" s="99">
        <v>21.36844935613696</v>
      </c>
      <c r="J69" s="99">
        <v>20.378061540234008</v>
      </c>
      <c r="K69" s="99">
        <v>20.891981421433634</v>
      </c>
      <c r="L69" s="99">
        <v>21.668702225031179</v>
      </c>
      <c r="M69" s="99">
        <v>20.361716717372911</v>
      </c>
      <c r="N69" s="99">
        <v>20.70980847871537</v>
      </c>
      <c r="O69" s="99">
        <v>19.855252733573675</v>
      </c>
      <c r="P69" s="99">
        <v>18.922838755512156</v>
      </c>
      <c r="Q69" s="99">
        <v>18.663794497075475</v>
      </c>
      <c r="R69" s="99">
        <v>19.434723938443426</v>
      </c>
      <c r="S69" s="99">
        <v>19.925331993523493</v>
      </c>
      <c r="T69" s="99">
        <v>21.766517295201808</v>
      </c>
      <c r="U69" s="99">
        <v>20.61581586720693</v>
      </c>
      <c r="V69" s="99">
        <v>20.112941912114966</v>
      </c>
      <c r="W69" s="99">
        <v>22.762588953965963</v>
      </c>
      <c r="X69" s="99">
        <v>21.326915509598859</v>
      </c>
      <c r="Y69" s="99">
        <v>20.011822923573245</v>
      </c>
      <c r="DA69" s="63" t="s">
        <v>2979</v>
      </c>
    </row>
    <row r="70" spans="1:105" ht="12" customHeight="1" x14ac:dyDescent="0.25">
      <c r="A70" s="97" t="s">
        <v>133</v>
      </c>
      <c r="B70" s="99">
        <v>18.933717833082589</v>
      </c>
      <c r="C70" s="99">
        <v>19.24733511255306</v>
      </c>
      <c r="D70" s="99">
        <v>20.000011206694037</v>
      </c>
      <c r="E70" s="99">
        <v>20.550790405417018</v>
      </c>
      <c r="F70" s="99">
        <v>20.790347527263602</v>
      </c>
      <c r="G70" s="99">
        <v>20.858531331134582</v>
      </c>
      <c r="H70" s="99">
        <v>19.97408681038808</v>
      </c>
      <c r="I70" s="99">
        <v>21.357715632612084</v>
      </c>
      <c r="J70" s="99">
        <v>20.367642872206321</v>
      </c>
      <c r="K70" s="99">
        <v>20.87882005995229</v>
      </c>
      <c r="L70" s="99">
        <v>21.659029126555335</v>
      </c>
      <c r="M70" s="99">
        <v>20.358155114508467</v>
      </c>
      <c r="N70" s="99">
        <v>20.705909698341749</v>
      </c>
      <c r="O70" s="99">
        <v>19.852783222446444</v>
      </c>
      <c r="P70" s="99">
        <v>18.891117573839924</v>
      </c>
      <c r="Q70" s="99">
        <v>18.630386863518083</v>
      </c>
      <c r="R70" s="99">
        <v>19.396862198900184</v>
      </c>
      <c r="S70" s="99">
        <v>19.897463510412603</v>
      </c>
      <c r="T70" s="99">
        <v>21.733771214666113</v>
      </c>
      <c r="U70" s="99">
        <v>20.587912125151707</v>
      </c>
      <c r="V70" s="99">
        <v>20.093532780373224</v>
      </c>
      <c r="W70" s="99">
        <v>22.734005632413165</v>
      </c>
      <c r="X70" s="99">
        <v>21.3160438365184</v>
      </c>
      <c r="Y70" s="99">
        <v>20.010981008748228</v>
      </c>
      <c r="DA70" s="63" t="s">
        <v>2980</v>
      </c>
    </row>
    <row r="71" spans="1:105" ht="12" customHeight="1" x14ac:dyDescent="0.25">
      <c r="A71" s="100" t="s">
        <v>212</v>
      </c>
      <c r="B71" s="102">
        <v>8.2656456348873135</v>
      </c>
      <c r="C71" s="102">
        <v>7.9899928504577842</v>
      </c>
      <c r="D71" s="102">
        <v>8.5448741580918366</v>
      </c>
      <c r="E71" s="102">
        <v>8.7723733095717691</v>
      </c>
      <c r="F71" s="102">
        <v>9.4773483502074711</v>
      </c>
      <c r="G71" s="102">
        <v>9.3561363916387776</v>
      </c>
      <c r="H71" s="102">
        <v>8.8718990139520582</v>
      </c>
      <c r="I71" s="102">
        <v>10.554410793615562</v>
      </c>
      <c r="J71" s="102">
        <v>9.0680982107136963</v>
      </c>
      <c r="K71" s="102">
        <v>9.4228450309409268</v>
      </c>
      <c r="L71" s="102">
        <v>9.7078547369079331</v>
      </c>
      <c r="M71" s="102">
        <v>9.4630250166927805</v>
      </c>
      <c r="N71" s="102">
        <v>9.6914579392047617</v>
      </c>
      <c r="O71" s="102">
        <v>9.6916522812748482</v>
      </c>
      <c r="P71" s="102">
        <v>8.2212833495904754</v>
      </c>
      <c r="Q71" s="102">
        <v>8.0263000514516118</v>
      </c>
      <c r="R71" s="102">
        <v>8.5070661962317295</v>
      </c>
      <c r="S71" s="102">
        <v>9.2572245145617575</v>
      </c>
      <c r="T71" s="102">
        <v>9.2806100954136852</v>
      </c>
      <c r="U71" s="102">
        <v>8.8983297756895325</v>
      </c>
      <c r="V71" s="102">
        <v>8.0292592900073689</v>
      </c>
      <c r="W71" s="102">
        <v>10.302308079756342</v>
      </c>
      <c r="X71" s="102">
        <v>9.1222738413807782</v>
      </c>
      <c r="Y71" s="102">
        <v>7.6065625708986913</v>
      </c>
      <c r="DA71" s="131" t="s">
        <v>2981</v>
      </c>
    </row>
    <row r="72" spans="1:105" ht="12" customHeight="1" x14ac:dyDescent="0.25">
      <c r="A72" s="103" t="s">
        <v>52</v>
      </c>
      <c r="B72" s="105">
        <v>10.668072198195279</v>
      </c>
      <c r="C72" s="105">
        <v>11.257342262095277</v>
      </c>
      <c r="D72" s="105">
        <v>11.455137048602198</v>
      </c>
      <c r="E72" s="105">
        <v>11.778417095845251</v>
      </c>
      <c r="F72" s="105">
        <v>11.312999177056131</v>
      </c>
      <c r="G72" s="105">
        <v>11.502394939495801</v>
      </c>
      <c r="H72" s="105">
        <v>11.102187796436016</v>
      </c>
      <c r="I72" s="105">
        <v>10.803304838996526</v>
      </c>
      <c r="J72" s="105">
        <v>11.299544661492623</v>
      </c>
      <c r="K72" s="105">
        <v>11.455975029011364</v>
      </c>
      <c r="L72" s="105">
        <v>11.951174389647402</v>
      </c>
      <c r="M72" s="105">
        <v>10.895130097815686</v>
      </c>
      <c r="N72" s="105">
        <v>11.014451759136989</v>
      </c>
      <c r="O72" s="105">
        <v>10.161130941171592</v>
      </c>
      <c r="P72" s="105">
        <v>10.669834224249444</v>
      </c>
      <c r="Q72" s="105">
        <v>10.604086812066472</v>
      </c>
      <c r="R72" s="105">
        <v>10.889796002668454</v>
      </c>
      <c r="S72" s="105">
        <v>10.640238995850845</v>
      </c>
      <c r="T72" s="105">
        <v>12.453161119252428</v>
      </c>
      <c r="U72" s="105">
        <v>11.689582349462174</v>
      </c>
      <c r="V72" s="105">
        <v>12.064273490365855</v>
      </c>
      <c r="W72" s="105">
        <v>12.431697552656823</v>
      </c>
      <c r="X72" s="105">
        <v>12.193769995137618</v>
      </c>
      <c r="Y72" s="105">
        <v>12.404418437849538</v>
      </c>
      <c r="DA72" s="132" t="s">
        <v>2982</v>
      </c>
    </row>
    <row r="73" spans="1:105" ht="12" customHeight="1" x14ac:dyDescent="0.25">
      <c r="A73" s="106" t="s">
        <v>122</v>
      </c>
      <c r="B73" s="102">
        <v>19.136170782616293</v>
      </c>
      <c r="C73" s="102">
        <v>19.087824969370978</v>
      </c>
      <c r="D73" s="102">
        <v>19.944648084128634</v>
      </c>
      <c r="E73" s="102">
        <v>20.292263823710019</v>
      </c>
      <c r="F73" s="102">
        <v>20.602569363792643</v>
      </c>
      <c r="G73" s="102">
        <v>20.542202037940584</v>
      </c>
      <c r="H73" s="102">
        <v>20.167335449643904</v>
      </c>
      <c r="I73" s="102">
        <v>21.931860022033185</v>
      </c>
      <c r="J73" s="102">
        <v>20.410534944542071</v>
      </c>
      <c r="K73" s="102">
        <v>20.636523406756531</v>
      </c>
      <c r="L73" s="102">
        <v>20.940722253942585</v>
      </c>
      <c r="M73" s="102">
        <v>22.319181568523611</v>
      </c>
      <c r="N73" s="102">
        <v>21.082653505544489</v>
      </c>
      <c r="O73" s="102">
        <v>20.432941000853074</v>
      </c>
      <c r="P73" s="102">
        <v>18.299167551146219</v>
      </c>
      <c r="Q73" s="102">
        <v>18.705395327648457</v>
      </c>
      <c r="R73" s="102">
        <v>18.867799598364755</v>
      </c>
      <c r="S73" s="102">
        <v>20.339500353048496</v>
      </c>
      <c r="T73" s="102">
        <v>21.196464757297925</v>
      </c>
      <c r="U73" s="102">
        <v>20.263796695555012</v>
      </c>
      <c r="V73" s="102">
        <v>19.692399780501756</v>
      </c>
      <c r="W73" s="102">
        <v>20.728783686696939</v>
      </c>
      <c r="X73" s="102">
        <v>22.482834828093328</v>
      </c>
      <c r="Y73" s="102">
        <v>19.355026556273007</v>
      </c>
      <c r="DA73" s="131" t="s">
        <v>2983</v>
      </c>
    </row>
    <row r="74" spans="1:105" ht="12" customHeight="1" x14ac:dyDescent="0.25">
      <c r="A74" s="107" t="s">
        <v>121</v>
      </c>
      <c r="B74" s="105">
        <v>19.136170782616293</v>
      </c>
      <c r="C74" s="105">
        <v>19.091868991360005</v>
      </c>
      <c r="D74" s="105">
        <v>19.953221024114843</v>
      </c>
      <c r="E74" s="105">
        <v>20.310891404767407</v>
      </c>
      <c r="F74" s="105">
        <v>20.614061883145741</v>
      </c>
      <c r="G74" s="105">
        <v>20.544633065618914</v>
      </c>
      <c r="H74" s="105">
        <v>20.160100517699334</v>
      </c>
      <c r="I74" s="105">
        <v>21.93661068161471</v>
      </c>
      <c r="J74" s="105">
        <v>20.414443423661286</v>
      </c>
      <c r="K74" s="105">
        <v>20.644298868190351</v>
      </c>
      <c r="L74" s="105">
        <v>20.950984677528748</v>
      </c>
      <c r="M74" s="105">
        <v>22.333046653242135</v>
      </c>
      <c r="N74" s="105">
        <v>21.090576685715007</v>
      </c>
      <c r="O74" s="105">
        <v>20.449079757142911</v>
      </c>
      <c r="P74" s="105">
        <v>18.322098777745328</v>
      </c>
      <c r="Q74" s="105">
        <v>18.741264672394447</v>
      </c>
      <c r="R74" s="105">
        <v>18.807095675718433</v>
      </c>
      <c r="S74" s="105">
        <v>20.251361465588214</v>
      </c>
      <c r="T74" s="105">
        <v>21.180705043617159</v>
      </c>
      <c r="U74" s="105">
        <v>20.251077000915991</v>
      </c>
      <c r="V74" s="105">
        <v>19.684618544679662</v>
      </c>
      <c r="W74" s="105">
        <v>20.743691356824517</v>
      </c>
      <c r="X74" s="105">
        <v>22.487614744204887</v>
      </c>
      <c r="Y74" s="105">
        <v>19.363650936176899</v>
      </c>
      <c r="DA74" s="132" t="s">
        <v>2984</v>
      </c>
    </row>
    <row r="75" spans="1:105" ht="12" customHeight="1" x14ac:dyDescent="0.25">
      <c r="A75" s="108" t="s">
        <v>53</v>
      </c>
      <c r="B75" s="99">
        <v>8.3585493043261749</v>
      </c>
      <c r="C75" s="99">
        <v>7.9171997733123103</v>
      </c>
      <c r="D75" s="99">
        <v>8.5247026860234811</v>
      </c>
      <c r="E75" s="99">
        <v>8.667652537049559</v>
      </c>
      <c r="F75" s="99">
        <v>9.3958520218576798</v>
      </c>
      <c r="G75" s="99">
        <v>9.2049452428083214</v>
      </c>
      <c r="H75" s="99">
        <v>8.9399181121206492</v>
      </c>
      <c r="I75" s="99">
        <v>10.855584025792412</v>
      </c>
      <c r="J75" s="99">
        <v>9.0743926755718025</v>
      </c>
      <c r="K75" s="99">
        <v>9.3087736414861375</v>
      </c>
      <c r="L75" s="99">
        <v>9.3687172583757992</v>
      </c>
      <c r="M75" s="99">
        <v>10.438872054375345</v>
      </c>
      <c r="N75" s="99">
        <v>9.8848790642031261</v>
      </c>
      <c r="O75" s="99">
        <v>10.015932234557228</v>
      </c>
      <c r="P75" s="99">
        <v>7.8965884232970529</v>
      </c>
      <c r="Q75" s="99">
        <v>8.0594264240521269</v>
      </c>
      <c r="R75" s="99">
        <v>8.2169766811408103</v>
      </c>
      <c r="S75" s="99">
        <v>9.4418314061189488</v>
      </c>
      <c r="T75" s="99">
        <v>9.0397232095074322</v>
      </c>
      <c r="U75" s="99">
        <v>8.7134445005059824</v>
      </c>
      <c r="V75" s="99">
        <v>7.7418577870437497</v>
      </c>
      <c r="W75" s="99">
        <v>9.2227535051327454</v>
      </c>
      <c r="X75" s="99">
        <v>9.429727782666907</v>
      </c>
      <c r="Y75" s="99">
        <v>7.2044316262053396</v>
      </c>
      <c r="DA75" s="63" t="s">
        <v>2985</v>
      </c>
    </row>
    <row r="76" spans="1:105" ht="12" customHeight="1" x14ac:dyDescent="0.25">
      <c r="A76" s="108" t="s">
        <v>52</v>
      </c>
      <c r="B76" s="99">
        <v>10.77762147829012</v>
      </c>
      <c r="C76" s="99">
        <v>11.174669218047699</v>
      </c>
      <c r="D76" s="99">
        <v>11.428518338091362</v>
      </c>
      <c r="E76" s="99">
        <v>11.643238867717848</v>
      </c>
      <c r="F76" s="99">
        <v>11.218209861288059</v>
      </c>
      <c r="G76" s="99">
        <v>11.339687822810591</v>
      </c>
      <c r="H76" s="99">
        <v>11.220182405578679</v>
      </c>
      <c r="I76" s="99">
        <v>11.081026655822294</v>
      </c>
      <c r="J76" s="99">
        <v>11.340050748089482</v>
      </c>
      <c r="K76" s="99">
        <v>11.335525226704211</v>
      </c>
      <c r="L76" s="99">
        <v>11.582267419152947</v>
      </c>
      <c r="M76" s="99">
        <v>11.894174598866787</v>
      </c>
      <c r="N76" s="99">
        <v>11.205697621511879</v>
      </c>
      <c r="O76" s="99">
        <v>10.43314752258569</v>
      </c>
      <c r="P76" s="99">
        <v>10.425510354448274</v>
      </c>
      <c r="Q76" s="99">
        <v>10.681838248342322</v>
      </c>
      <c r="R76" s="99">
        <v>10.590118994577626</v>
      </c>
      <c r="S76" s="99">
        <v>10.809530059469264</v>
      </c>
      <c r="T76" s="99">
        <v>12.140981834109725</v>
      </c>
      <c r="U76" s="99">
        <v>11.537632500410009</v>
      </c>
      <c r="V76" s="99">
        <v>11.942760757635908</v>
      </c>
      <c r="W76" s="99">
        <v>11.520937851691773</v>
      </c>
      <c r="X76" s="99">
        <v>13.057886961537989</v>
      </c>
      <c r="Y76" s="99">
        <v>12.15921930997156</v>
      </c>
      <c r="DA76" s="63" t="s">
        <v>2986</v>
      </c>
    </row>
    <row r="77" spans="1:105" ht="12" customHeight="1" x14ac:dyDescent="0.25">
      <c r="A77" s="121" t="s">
        <v>54</v>
      </c>
      <c r="B77" s="123">
        <v>7.4145951313742158</v>
      </c>
      <c r="C77" s="123">
        <v>7.648588935205562</v>
      </c>
      <c r="D77" s="123">
        <v>7.8362326598612118</v>
      </c>
      <c r="E77" s="123">
        <v>7.9948919305204438</v>
      </c>
      <c r="F77" s="123">
        <v>8.1975340606353324</v>
      </c>
      <c r="G77" s="123">
        <v>8.3374879901650321</v>
      </c>
      <c r="H77" s="123">
        <v>8.1742542782993528</v>
      </c>
      <c r="I77" s="123">
        <v>7.7620121043604913</v>
      </c>
      <c r="J77" s="123">
        <v>7.417329696540417</v>
      </c>
      <c r="K77" s="123">
        <v>7.3810649067672864</v>
      </c>
      <c r="L77" s="123">
        <v>7.5222132282980425</v>
      </c>
      <c r="M77" s="123">
        <v>6.8208510830485158</v>
      </c>
      <c r="N77" s="123">
        <v>6.8632861666571605</v>
      </c>
      <c r="O77" s="123">
        <v>6.8136380275523099</v>
      </c>
      <c r="P77" s="123">
        <v>6.3923726262003528</v>
      </c>
      <c r="Q77" s="123">
        <v>6.0637359354818425</v>
      </c>
      <c r="R77" s="123">
        <v>5.842673674991766</v>
      </c>
      <c r="S77" s="123">
        <v>6.271451299368322</v>
      </c>
      <c r="T77" s="123">
        <v>6.00758529636287</v>
      </c>
      <c r="U77" s="123">
        <v>6.0179536313203545</v>
      </c>
      <c r="V77" s="123">
        <v>5.8426584107536641</v>
      </c>
      <c r="W77" s="123">
        <v>6.2083637993078691</v>
      </c>
      <c r="X77" s="123">
        <v>7.0365920149148593</v>
      </c>
      <c r="Y77" s="123">
        <v>6.3051773119534165</v>
      </c>
      <c r="DA77" s="130" t="s">
        <v>2987</v>
      </c>
    </row>
    <row r="78" spans="1:105" ht="12" customHeight="1" x14ac:dyDescent="0.25">
      <c r="A78" s="97" t="s">
        <v>189</v>
      </c>
      <c r="B78" s="99">
        <v>7.4362123824236122</v>
      </c>
      <c r="C78" s="99">
        <v>7.5299613628511342</v>
      </c>
      <c r="D78" s="99">
        <v>7.8437173114822842</v>
      </c>
      <c r="E78" s="99">
        <v>8.1317735297074876</v>
      </c>
      <c r="F78" s="99">
        <v>8.2628171157259906</v>
      </c>
      <c r="G78" s="99">
        <v>8.313064634417259</v>
      </c>
      <c r="H78" s="99">
        <v>7.9499378439819504</v>
      </c>
      <c r="I78" s="99">
        <v>8.0703487977610759</v>
      </c>
      <c r="J78" s="99">
        <v>7.2148937484147551</v>
      </c>
      <c r="K78" s="99">
        <v>7.450646973950982</v>
      </c>
      <c r="L78" s="99">
        <v>7.635128863262949</v>
      </c>
      <c r="M78" s="99">
        <v>6.5027149497645818</v>
      </c>
      <c r="N78" s="99">
        <v>6.7736825438295112</v>
      </c>
      <c r="O78" s="99">
        <v>7.381699044460281</v>
      </c>
      <c r="P78" s="99">
        <v>6.2879931935618041</v>
      </c>
      <c r="Q78" s="99">
        <v>6.1533534663291505</v>
      </c>
      <c r="R78" s="99">
        <v>5.7740861048186654</v>
      </c>
      <c r="S78" s="99">
        <v>5.9373873005005402</v>
      </c>
      <c r="T78" s="99">
        <v>5.9924653881881973</v>
      </c>
      <c r="U78" s="99">
        <v>6.2309356433980785</v>
      </c>
      <c r="V78" s="99">
        <v>5.8836521085081053</v>
      </c>
      <c r="W78" s="99">
        <v>6.8514061490045979</v>
      </c>
      <c r="X78" s="99">
        <v>6.4999646189810818</v>
      </c>
      <c r="Y78" s="99">
        <v>6.3341102555869488</v>
      </c>
      <c r="DA78" s="63" t="s">
        <v>2988</v>
      </c>
    </row>
    <row r="79" spans="1:105" ht="12" customHeight="1" x14ac:dyDescent="0.25">
      <c r="A79" s="109" t="s">
        <v>120</v>
      </c>
      <c r="B79" s="110">
        <v>7.4133186446258934</v>
      </c>
      <c r="C79" s="110">
        <v>7.6555177658577946</v>
      </c>
      <c r="D79" s="110">
        <v>7.835788159140983</v>
      </c>
      <c r="E79" s="110">
        <v>7.9866764204905598</v>
      </c>
      <c r="F79" s="110">
        <v>8.1935843796261469</v>
      </c>
      <c r="G79" s="110">
        <v>8.3389791647925389</v>
      </c>
      <c r="H79" s="110">
        <v>8.1879441063715817</v>
      </c>
      <c r="I79" s="110">
        <v>7.742766266319447</v>
      </c>
      <c r="J79" s="110">
        <v>7.429670485614464</v>
      </c>
      <c r="K79" s="110">
        <v>7.3768060684138659</v>
      </c>
      <c r="L79" s="110">
        <v>7.5153466957088204</v>
      </c>
      <c r="M79" s="110">
        <v>6.8411633296245498</v>
      </c>
      <c r="N79" s="110">
        <v>6.8692562076972496</v>
      </c>
      <c r="O79" s="110">
        <v>6.7740134155418072</v>
      </c>
      <c r="P79" s="110">
        <v>6.3999020958765005</v>
      </c>
      <c r="Q79" s="110">
        <v>6.0575216281105186</v>
      </c>
      <c r="R79" s="110">
        <v>5.8471972227949953</v>
      </c>
      <c r="S79" s="110">
        <v>6.2934178525147377</v>
      </c>
      <c r="T79" s="110">
        <v>6.0086190531919037</v>
      </c>
      <c r="U79" s="110">
        <v>6.0023460791552363</v>
      </c>
      <c r="V79" s="110">
        <v>5.8396226341624757</v>
      </c>
      <c r="W79" s="110">
        <v>6.1612043941920174</v>
      </c>
      <c r="X79" s="110">
        <v>7.07247560102069</v>
      </c>
      <c r="Y79" s="110">
        <v>6.3033027562284367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133.18603517334591</v>
      </c>
      <c r="C81" s="118">
        <f t="shared" si="28"/>
        <v>135.97652460097623</v>
      </c>
      <c r="D81" s="118">
        <f t="shared" si="28"/>
        <v>130.45298871536752</v>
      </c>
      <c r="E81" s="118">
        <f t="shared" si="28"/>
        <v>137.18093539067974</v>
      </c>
      <c r="F81" s="118">
        <f t="shared" si="28"/>
        <v>128.82742151092324</v>
      </c>
      <c r="G81" s="118">
        <f t="shared" si="28"/>
        <v>119.15046720958587</v>
      </c>
      <c r="H81" s="118">
        <f t="shared" si="28"/>
        <v>125.43686346571799</v>
      </c>
      <c r="I81" s="118">
        <f t="shared" si="28"/>
        <v>118.88383243410109</v>
      </c>
      <c r="J81" s="118">
        <f t="shared" si="28"/>
        <v>130.51290293823897</v>
      </c>
      <c r="K81" s="118">
        <f t="shared" si="28"/>
        <v>116.09432464730843</v>
      </c>
      <c r="L81" s="118">
        <f t="shared" si="28"/>
        <v>130.63373684435098</v>
      </c>
      <c r="M81" s="118">
        <f t="shared" si="28"/>
        <v>117.42727117832644</v>
      </c>
      <c r="N81" s="118">
        <f t="shared" si="28"/>
        <v>132.53267679548173</v>
      </c>
      <c r="O81" s="118">
        <f t="shared" si="28"/>
        <v>135.23170889980338</v>
      </c>
      <c r="P81" s="118">
        <f t="shared" si="28"/>
        <v>112.17686043005422</v>
      </c>
      <c r="Q81" s="118">
        <f t="shared" si="28"/>
        <v>115.35913085368703</v>
      </c>
      <c r="R81" s="118">
        <f t="shared" ref="R81:V81" si="29">R82+R85+R87+R100</f>
        <v>111.09771452610542</v>
      </c>
      <c r="S81" s="118">
        <f t="shared" si="29"/>
        <v>115.86641189109868</v>
      </c>
      <c r="T81" s="118">
        <f t="shared" si="29"/>
        <v>122.307493408227</v>
      </c>
      <c r="U81" s="118">
        <f t="shared" si="29"/>
        <v>123.12043441369576</v>
      </c>
      <c r="V81" s="118">
        <f t="shared" si="29"/>
        <v>114.11379118372349</v>
      </c>
      <c r="W81" s="118">
        <f t="shared" ref="W81:Y81" si="30">W82+W85+W87+W100</f>
        <v>128.94080756451783</v>
      </c>
      <c r="X81" s="118">
        <f t="shared" si="30"/>
        <v>139.01381596138674</v>
      </c>
      <c r="Y81" s="118">
        <f t="shared" si="30"/>
        <v>113.04155077986292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106.27908766550064</v>
      </c>
      <c r="C82" s="123">
        <f t="shared" si="31"/>
        <v>108.93802074166202</v>
      </c>
      <c r="D82" s="123">
        <f t="shared" si="31"/>
        <v>102.69081328495015</v>
      </c>
      <c r="E82" s="123">
        <f t="shared" si="31"/>
        <v>108.31262720734608</v>
      </c>
      <c r="F82" s="123">
        <f t="shared" si="31"/>
        <v>99.493102693607412</v>
      </c>
      <c r="G82" s="123">
        <f t="shared" si="31"/>
        <v>90.282951263200161</v>
      </c>
      <c r="H82" s="123">
        <f t="shared" si="31"/>
        <v>96.166641004042575</v>
      </c>
      <c r="I82" s="123">
        <f t="shared" si="31"/>
        <v>88.657097518089316</v>
      </c>
      <c r="J82" s="123">
        <f t="shared" si="31"/>
        <v>101.13737161436823</v>
      </c>
      <c r="K82" s="123">
        <f t="shared" si="31"/>
        <v>87.407978741803419</v>
      </c>
      <c r="L82" s="123">
        <f t="shared" si="31"/>
        <v>100.68999793924586</v>
      </c>
      <c r="M82" s="123">
        <f t="shared" si="31"/>
        <v>87.277224309191368</v>
      </c>
      <c r="N82" s="123">
        <f t="shared" si="31"/>
        <v>104.65169854972032</v>
      </c>
      <c r="O82" s="123">
        <f t="shared" si="31"/>
        <v>107.85768459177764</v>
      </c>
      <c r="P82" s="123">
        <f t="shared" si="31"/>
        <v>83.413166319945731</v>
      </c>
      <c r="Q82" s="123">
        <f t="shared" si="31"/>
        <v>87.811339852662201</v>
      </c>
      <c r="R82" s="123">
        <f t="shared" ref="R82:V82" si="32">SUM(R83:R84)</f>
        <v>86.437710588028438</v>
      </c>
      <c r="S82" s="123">
        <f t="shared" si="32"/>
        <v>89.165131216662047</v>
      </c>
      <c r="T82" s="123">
        <f t="shared" si="32"/>
        <v>92.857858933531219</v>
      </c>
      <c r="U82" s="123">
        <f t="shared" si="32"/>
        <v>96.046121680143614</v>
      </c>
      <c r="V82" s="123">
        <f t="shared" si="32"/>
        <v>87.813244897035673</v>
      </c>
      <c r="W82" s="123">
        <f t="shared" ref="W82:Y82" si="33">SUM(W83:W84)</f>
        <v>100.49302526302428</v>
      </c>
      <c r="X82" s="123">
        <f t="shared" si="33"/>
        <v>107.60000610538806</v>
      </c>
      <c r="Y82" s="123">
        <f t="shared" si="33"/>
        <v>86.047277372445208</v>
      </c>
      <c r="DA82" s="130" t="s">
        <v>2991</v>
      </c>
    </row>
    <row r="83" spans="1:105" ht="12" customHeight="1" x14ac:dyDescent="0.25">
      <c r="A83" s="97" t="s">
        <v>199</v>
      </c>
      <c r="B83" s="99">
        <v>105.25842782939922</v>
      </c>
      <c r="C83" s="99">
        <v>107.90504353079204</v>
      </c>
      <c r="D83" s="99">
        <v>101.73326846907646</v>
      </c>
      <c r="E83" s="99">
        <v>107.32728183900142</v>
      </c>
      <c r="F83" s="99">
        <v>98.595878505661261</v>
      </c>
      <c r="G83" s="99">
        <v>89.47854283989939</v>
      </c>
      <c r="H83" s="99">
        <v>95.329099154933928</v>
      </c>
      <c r="I83" s="99">
        <v>87.897922715703174</v>
      </c>
      <c r="J83" s="99">
        <v>100.27954757132046</v>
      </c>
      <c r="K83" s="99">
        <v>86.676141964338427</v>
      </c>
      <c r="L83" s="99">
        <v>99.859613118746083</v>
      </c>
      <c r="M83" s="99">
        <v>86.570256323242219</v>
      </c>
      <c r="N83" s="99">
        <v>103.81133057232167</v>
      </c>
      <c r="O83" s="99">
        <v>106.99736284485931</v>
      </c>
      <c r="P83" s="99">
        <v>82.74999431900703</v>
      </c>
      <c r="Q83" s="99">
        <v>87.113943656094804</v>
      </c>
      <c r="R83" s="99">
        <v>85.759527024197453</v>
      </c>
      <c r="S83" s="99">
        <v>88.471886348960979</v>
      </c>
      <c r="T83" s="99">
        <v>92.138448705041242</v>
      </c>
      <c r="U83" s="99">
        <v>95.312784888579316</v>
      </c>
      <c r="V83" s="99">
        <v>87.143932582416582</v>
      </c>
      <c r="W83" s="99">
        <v>99.734147062655339</v>
      </c>
      <c r="X83" s="99">
        <v>106.77896719320238</v>
      </c>
      <c r="Y83" s="99">
        <v>85.392708142439247</v>
      </c>
      <c r="DA83" s="63" t="s">
        <v>2992</v>
      </c>
    </row>
    <row r="84" spans="1:105" ht="12" customHeight="1" x14ac:dyDescent="0.25">
      <c r="A84" s="97" t="s">
        <v>53</v>
      </c>
      <c r="B84" s="99">
        <v>1.0206598361014145</v>
      </c>
      <c r="C84" s="99">
        <v>1.032977210869978</v>
      </c>
      <c r="D84" s="99">
        <v>0.95754481587368234</v>
      </c>
      <c r="E84" s="99">
        <v>0.98534536834466369</v>
      </c>
      <c r="F84" s="99">
        <v>0.89722418794615355</v>
      </c>
      <c r="G84" s="99">
        <v>0.80440842330076923</v>
      </c>
      <c r="H84" s="99">
        <v>0.83754184910864782</v>
      </c>
      <c r="I84" s="99">
        <v>0.75917480238613722</v>
      </c>
      <c r="J84" s="99">
        <v>0.8578240430477686</v>
      </c>
      <c r="K84" s="99">
        <v>0.73183677746498599</v>
      </c>
      <c r="L84" s="99">
        <v>0.83038482049976814</v>
      </c>
      <c r="M84" s="99">
        <v>0.70696798594915122</v>
      </c>
      <c r="N84" s="99">
        <v>0.84036797739866376</v>
      </c>
      <c r="O84" s="99">
        <v>0.86032174691833263</v>
      </c>
      <c r="P84" s="99">
        <v>0.66317200093869799</v>
      </c>
      <c r="Q84" s="99">
        <v>0.69739619656740226</v>
      </c>
      <c r="R84" s="99">
        <v>0.67818356383097744</v>
      </c>
      <c r="S84" s="99">
        <v>0.69324486770106675</v>
      </c>
      <c r="T84" s="99">
        <v>0.71941022848997049</v>
      </c>
      <c r="U84" s="99">
        <v>0.73333679156429343</v>
      </c>
      <c r="V84" s="99">
        <v>0.66931231461908669</v>
      </c>
      <c r="W84" s="99">
        <v>0.75887820036893805</v>
      </c>
      <c r="X84" s="99">
        <v>0.82103891218569047</v>
      </c>
      <c r="Y84" s="99">
        <v>0.65456923000595857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0.32682697423705753</v>
      </c>
      <c r="C85" s="123">
        <f t="shared" si="34"/>
        <v>0.33347801472456551</v>
      </c>
      <c r="D85" s="123">
        <f t="shared" si="34"/>
        <v>0.3177366491289485</v>
      </c>
      <c r="E85" s="123">
        <f t="shared" si="34"/>
        <v>0.64854446386845266</v>
      </c>
      <c r="F85" s="123">
        <f t="shared" si="34"/>
        <v>0.42560178577900865</v>
      </c>
      <c r="G85" s="123">
        <f t="shared" si="34"/>
        <v>0.52982975566664248</v>
      </c>
      <c r="H85" s="123">
        <f t="shared" si="34"/>
        <v>0.96716529690538855</v>
      </c>
      <c r="I85" s="123">
        <f t="shared" si="34"/>
        <v>0.79135063945762019</v>
      </c>
      <c r="J85" s="123">
        <f t="shared" si="34"/>
        <v>0.90091660211695723</v>
      </c>
      <c r="K85" s="123">
        <f t="shared" si="34"/>
        <v>0.97084617818773089</v>
      </c>
      <c r="L85" s="123">
        <f t="shared" si="34"/>
        <v>1.1150145925095429</v>
      </c>
      <c r="M85" s="123">
        <f t="shared" si="34"/>
        <v>1.1615747658406634</v>
      </c>
      <c r="N85" s="123">
        <f t="shared" si="34"/>
        <v>1.1277629848602302</v>
      </c>
      <c r="O85" s="123">
        <f t="shared" si="34"/>
        <v>1.1026006292238382</v>
      </c>
      <c r="P85" s="123">
        <f t="shared" si="34"/>
        <v>1.0529217141120064</v>
      </c>
      <c r="Q85" s="123">
        <f t="shared" si="34"/>
        <v>0.96042411351184587</v>
      </c>
      <c r="R85" s="123">
        <f t="shared" si="34"/>
        <v>0.9340383559764609</v>
      </c>
      <c r="S85" s="123">
        <f t="shared" si="34"/>
        <v>0.88169793019029086</v>
      </c>
      <c r="T85" s="123">
        <f t="shared" si="34"/>
        <v>0.79008629636421757</v>
      </c>
      <c r="U85" s="123">
        <f t="shared" si="34"/>
        <v>0.81979010764758609</v>
      </c>
      <c r="V85" s="123">
        <f t="shared" si="34"/>
        <v>0.88432581333665339</v>
      </c>
      <c r="W85" s="123">
        <f t="shared" si="34"/>
        <v>1.0551088673126043</v>
      </c>
      <c r="X85" s="123">
        <f t="shared" si="34"/>
        <v>1.1507768739997826</v>
      </c>
      <c r="Y85" s="123">
        <f t="shared" si="34"/>
        <v>1.2576289464724815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0.32682697423705753</v>
      </c>
      <c r="C86" s="99">
        <f>RES_hhdet_tesh!C86/RES_summary!C$19</f>
        <v>0.33347801472456551</v>
      </c>
      <c r="D86" s="99">
        <f>RES_hhdet_tesh!D86/RES_summary!D$19</f>
        <v>0.3177366491289485</v>
      </c>
      <c r="E86" s="99">
        <f>RES_hhdet_tesh!E86/RES_summary!E$19</f>
        <v>0.64854446386845266</v>
      </c>
      <c r="F86" s="99">
        <f>RES_hhdet_tesh!F86/RES_summary!F$19</f>
        <v>0.42560178577900865</v>
      </c>
      <c r="G86" s="99">
        <f>RES_hhdet_tesh!G86/RES_summary!G$19</f>
        <v>0.52982975566664248</v>
      </c>
      <c r="H86" s="99">
        <f>RES_hhdet_tesh!H86/RES_summary!H$19</f>
        <v>0.96716529690538855</v>
      </c>
      <c r="I86" s="99">
        <f>RES_hhdet_tesh!I86/RES_summary!I$19</f>
        <v>0.79135063945762019</v>
      </c>
      <c r="J86" s="99">
        <f>RES_hhdet_tesh!J86/RES_summary!J$19</f>
        <v>0.90091660211695723</v>
      </c>
      <c r="K86" s="99">
        <f>RES_hhdet_tesh!K86/RES_summary!K$19</f>
        <v>0.97084617818773089</v>
      </c>
      <c r="L86" s="99">
        <f>RES_hhdet_tesh!L86/RES_summary!L$19</f>
        <v>1.1150145925095429</v>
      </c>
      <c r="M86" s="99">
        <f>RES_hhdet_tesh!M86/RES_summary!M$19</f>
        <v>1.1615747658406634</v>
      </c>
      <c r="N86" s="99">
        <f>RES_hhdet_tesh!N86/RES_summary!N$19</f>
        <v>1.1277629848602302</v>
      </c>
      <c r="O86" s="99">
        <f>RES_hhdet_tesh!O86/RES_summary!O$19</f>
        <v>1.1026006292238382</v>
      </c>
      <c r="P86" s="99">
        <f>RES_hhdet_tesh!P86/RES_summary!P$19</f>
        <v>1.0529217141120064</v>
      </c>
      <c r="Q86" s="99">
        <f>RES_hhdet_tesh!Q86/RES_summary!Q$19</f>
        <v>0.96042411351184587</v>
      </c>
      <c r="R86" s="99">
        <f>RES_hhdet_tesh!R86/RES_summary!R$19</f>
        <v>0.9340383559764609</v>
      </c>
      <c r="S86" s="99">
        <f>RES_hhdet_tesh!S86/RES_summary!S$19</f>
        <v>0.88169793019029086</v>
      </c>
      <c r="T86" s="99">
        <f>RES_hhdet_tesh!T86/RES_summary!T$19</f>
        <v>0.79008629636421757</v>
      </c>
      <c r="U86" s="99">
        <f>RES_hhdet_tesh!U86/RES_summary!U$19</f>
        <v>0.81979010764758609</v>
      </c>
      <c r="V86" s="99">
        <f>RES_hhdet_tesh!V86/RES_summary!V$19</f>
        <v>0.88432581333665339</v>
      </c>
      <c r="W86" s="99">
        <f>RES_hhdet_tesh!W86/RES_summary!W$19</f>
        <v>1.0551088673126043</v>
      </c>
      <c r="X86" s="99">
        <f>RES_hhdet_tesh!X86/RES_summary!X$19</f>
        <v>1.1507768739997826</v>
      </c>
      <c r="Y86" s="99">
        <f>RES_hhdet_tesh!Y86/RES_summary!Y$19</f>
        <v>1.2576289464724815</v>
      </c>
      <c r="DA86" s="63" t="s">
        <v>2995</v>
      </c>
    </row>
    <row r="87" spans="1:105" ht="12" customHeight="1" x14ac:dyDescent="0.25">
      <c r="A87" s="121" t="s">
        <v>55</v>
      </c>
      <c r="B87" s="123">
        <v>19.16680188898232</v>
      </c>
      <c r="C87" s="123">
        <v>19.049508078731868</v>
      </c>
      <c r="D87" s="123">
        <v>19.608650622147454</v>
      </c>
      <c r="E87" s="123">
        <v>20.233087298974638</v>
      </c>
      <c r="F87" s="123">
        <v>20.715132651910693</v>
      </c>
      <c r="G87" s="123">
        <v>19.998707025926514</v>
      </c>
      <c r="H87" s="123">
        <v>20.11511305839845</v>
      </c>
      <c r="I87" s="123">
        <v>21.692618010234707</v>
      </c>
      <c r="J87" s="123">
        <v>21.044944236139315</v>
      </c>
      <c r="K87" s="123">
        <v>20.338693658903402</v>
      </c>
      <c r="L87" s="123">
        <v>21.313377616886779</v>
      </c>
      <c r="M87" s="123">
        <v>22.147308773669845</v>
      </c>
      <c r="N87" s="123">
        <v>19.883959053203935</v>
      </c>
      <c r="O87" s="123">
        <v>19.497410263260097</v>
      </c>
      <c r="P87" s="123">
        <v>21.310870300119998</v>
      </c>
      <c r="Q87" s="123">
        <v>20.52984525940245</v>
      </c>
      <c r="R87" s="123">
        <v>17.878768359305536</v>
      </c>
      <c r="S87" s="123">
        <v>19.526164891731579</v>
      </c>
      <c r="T87" s="123">
        <v>22.650929125139662</v>
      </c>
      <c r="U87" s="123">
        <v>20.252176546749308</v>
      </c>
      <c r="V87" s="123">
        <v>19.576597839188686</v>
      </c>
      <c r="W87" s="123">
        <v>21.231469039988905</v>
      </c>
      <c r="X87" s="123">
        <v>23.190557380978156</v>
      </c>
      <c r="Y87" s="123">
        <v>19.433341704716788</v>
      </c>
      <c r="DA87" s="130" t="s">
        <v>2996</v>
      </c>
    </row>
    <row r="88" spans="1:105" ht="12" customHeight="1" x14ac:dyDescent="0.25">
      <c r="A88" s="97" t="s">
        <v>132</v>
      </c>
      <c r="B88" s="99">
        <v>18.762447383340703</v>
      </c>
      <c r="C88" s="99">
        <v>18.877052572329628</v>
      </c>
      <c r="D88" s="99">
        <v>19.040502304896631</v>
      </c>
      <c r="E88" s="99">
        <v>21.043910881825472</v>
      </c>
      <c r="F88" s="99">
        <v>20.333277631923703</v>
      </c>
      <c r="G88" s="99">
        <v>19.115078352945083</v>
      </c>
      <c r="H88" s="99">
        <v>19.778740684236706</v>
      </c>
      <c r="I88" s="99">
        <v>21.792633434023813</v>
      </c>
      <c r="J88" s="99">
        <v>21.722201589578315</v>
      </c>
      <c r="K88" s="99">
        <v>19.885275987407336</v>
      </c>
      <c r="L88" s="99">
        <v>21.638270475795135</v>
      </c>
      <c r="M88" s="99">
        <v>21.824876476342268</v>
      </c>
      <c r="N88" s="99">
        <v>18.71715913200109</v>
      </c>
      <c r="O88" s="99">
        <v>18.93419062614662</v>
      </c>
      <c r="P88" s="99">
        <v>22.805094199366572</v>
      </c>
      <c r="Q88" s="99">
        <v>21.377848943853223</v>
      </c>
      <c r="R88" s="99">
        <v>17.477024286457389</v>
      </c>
      <c r="S88" s="99">
        <v>19.320241246138661</v>
      </c>
      <c r="T88" s="99">
        <v>23.130210639618163</v>
      </c>
      <c r="U88" s="99">
        <v>20.151568030331543</v>
      </c>
      <c r="V88" s="99">
        <v>19.273454580754727</v>
      </c>
      <c r="W88" s="99">
        <v>21.511880478296217</v>
      </c>
      <c r="X88" s="99">
        <v>23.582545189852024</v>
      </c>
      <c r="Y88" s="99">
        <v>19.47590737257099</v>
      </c>
      <c r="DA88" s="63" t="s">
        <v>2997</v>
      </c>
    </row>
    <row r="89" spans="1:105" ht="12" customHeight="1" x14ac:dyDescent="0.25">
      <c r="A89" s="97" t="s">
        <v>131</v>
      </c>
      <c r="B89" s="99">
        <v>18.76244738334071</v>
      </c>
      <c r="C89" s="99">
        <v>18.877497845733092</v>
      </c>
      <c r="D89" s="99">
        <v>19.040932222007704</v>
      </c>
      <c r="E89" s="99">
        <v>21.043949541784507</v>
      </c>
      <c r="F89" s="99">
        <v>20.333319286697883</v>
      </c>
      <c r="G89" s="99">
        <v>19.114692180482418</v>
      </c>
      <c r="H89" s="99">
        <v>19.776245324666753</v>
      </c>
      <c r="I89" s="99">
        <v>21.786919021066034</v>
      </c>
      <c r="J89" s="99">
        <v>21.715801377249417</v>
      </c>
      <c r="K89" s="99">
        <v>19.880293825868058</v>
      </c>
      <c r="L89" s="99">
        <v>21.63367538134429</v>
      </c>
      <c r="M89" s="99">
        <v>21.821040555332406</v>
      </c>
      <c r="N89" s="99">
        <v>18.716562439492815</v>
      </c>
      <c r="O89" s="99">
        <v>18.932196632256915</v>
      </c>
      <c r="P89" s="99">
        <v>22.805272182261611</v>
      </c>
      <c r="Q89" s="99">
        <v>21.378676048116354</v>
      </c>
      <c r="R89" s="99">
        <v>17.483032762830714</v>
      </c>
      <c r="S89" s="99">
        <v>19.336210581452569</v>
      </c>
      <c r="T89" s="99">
        <v>23.121516522333902</v>
      </c>
      <c r="U89" s="99">
        <v>20.156429558356127</v>
      </c>
      <c r="V89" s="99">
        <v>19.279465735280802</v>
      </c>
      <c r="W89" s="99">
        <v>21.503584784812418</v>
      </c>
      <c r="X89" s="99">
        <v>23.571633123934529</v>
      </c>
      <c r="Y89" s="99">
        <v>19.473935015313518</v>
      </c>
      <c r="DA89" s="63" t="s">
        <v>2998</v>
      </c>
    </row>
    <row r="90" spans="1:105" ht="12" customHeight="1" x14ac:dyDescent="0.25">
      <c r="A90" s="100" t="s">
        <v>199</v>
      </c>
      <c r="B90" s="102">
        <v>8.1904157800836224</v>
      </c>
      <c r="C90" s="102">
        <v>7.8350526263193103</v>
      </c>
      <c r="D90" s="102">
        <v>8.1312525760714749</v>
      </c>
      <c r="E90" s="102">
        <v>8.9857729572640945</v>
      </c>
      <c r="F90" s="102">
        <v>9.266448075426867</v>
      </c>
      <c r="G90" s="102">
        <v>8.5629475665519248</v>
      </c>
      <c r="H90" s="102">
        <v>8.7826356925715547</v>
      </c>
      <c r="I90" s="102">
        <v>10.770230046123887</v>
      </c>
      <c r="J90" s="102">
        <v>9.6834795295250906</v>
      </c>
      <c r="K90" s="102">
        <v>8.9605599536955545</v>
      </c>
      <c r="L90" s="102">
        <v>9.6957094048983468</v>
      </c>
      <c r="M90" s="102">
        <v>10.158246536383386</v>
      </c>
      <c r="N90" s="102">
        <v>8.7391217326270674</v>
      </c>
      <c r="O90" s="102">
        <v>9.2317705456287591</v>
      </c>
      <c r="P90" s="102">
        <v>10.005240204684245</v>
      </c>
      <c r="Q90" s="102">
        <v>9.270063764521467</v>
      </c>
      <c r="R90" s="102">
        <v>7.6613127884292638</v>
      </c>
      <c r="S90" s="102">
        <v>8.9999196341250638</v>
      </c>
      <c r="T90" s="102">
        <v>9.9060816619708802</v>
      </c>
      <c r="U90" s="102">
        <v>8.7024851732873554</v>
      </c>
      <c r="V90" s="102">
        <v>7.6859089698455128</v>
      </c>
      <c r="W90" s="102">
        <v>9.7133395747141176</v>
      </c>
      <c r="X90" s="102">
        <v>10.056981752028779</v>
      </c>
      <c r="Y90" s="102">
        <v>7.3489995628314118</v>
      </c>
      <c r="DA90" s="131" t="s">
        <v>2999</v>
      </c>
    </row>
    <row r="91" spans="1:105" ht="12" customHeight="1" x14ac:dyDescent="0.25">
      <c r="A91" s="103" t="s">
        <v>52</v>
      </c>
      <c r="B91" s="105">
        <v>10.572031603257082</v>
      </c>
      <c r="C91" s="105">
        <v>11.04244521941378</v>
      </c>
      <c r="D91" s="105">
        <v>10.90967964593623</v>
      </c>
      <c r="E91" s="105">
        <v>12.058176584520414</v>
      </c>
      <c r="F91" s="105">
        <v>11.066871211271014</v>
      </c>
      <c r="G91" s="105">
        <v>10.551744613930488</v>
      </c>
      <c r="H91" s="105">
        <v>10.993609632095193</v>
      </c>
      <c r="I91" s="105">
        <v>11.016688974942149</v>
      </c>
      <c r="J91" s="105">
        <v>12.032321847724329</v>
      </c>
      <c r="K91" s="105">
        <v>10.919733872172504</v>
      </c>
      <c r="L91" s="105">
        <v>11.937965976445945</v>
      </c>
      <c r="M91" s="105">
        <v>11.66279401894902</v>
      </c>
      <c r="N91" s="105">
        <v>9.977440706865746</v>
      </c>
      <c r="O91" s="105">
        <v>9.700426086628152</v>
      </c>
      <c r="P91" s="105">
        <v>12.80003197757736</v>
      </c>
      <c r="Q91" s="105">
        <v>12.108612283594887</v>
      </c>
      <c r="R91" s="105">
        <v>9.8217199744014501</v>
      </c>
      <c r="S91" s="105">
        <v>10.336290947327504</v>
      </c>
      <c r="T91" s="105">
        <v>13.21543486036302</v>
      </c>
      <c r="U91" s="105">
        <v>11.453944385068768</v>
      </c>
      <c r="V91" s="105">
        <v>11.59355676543529</v>
      </c>
      <c r="W91" s="105">
        <v>11.7902452100983</v>
      </c>
      <c r="X91" s="105">
        <v>13.514651371905746</v>
      </c>
      <c r="Y91" s="105">
        <v>12.124935452482106</v>
      </c>
      <c r="DA91" s="132" t="s">
        <v>3000</v>
      </c>
    </row>
    <row r="92" spans="1:105" ht="12" customHeight="1" x14ac:dyDescent="0.25">
      <c r="A92" s="106" t="s">
        <v>124</v>
      </c>
      <c r="B92" s="102">
        <v>20.296133407758113</v>
      </c>
      <c r="C92" s="102">
        <v>19.293380839932819</v>
      </c>
      <c r="D92" s="102">
        <v>19.418385759985387</v>
      </c>
      <c r="E92" s="102">
        <v>16.708677298827084</v>
      </c>
      <c r="F92" s="102">
        <v>23.326983511541997</v>
      </c>
      <c r="G92" s="102">
        <v>20.397790050851381</v>
      </c>
      <c r="H92" s="102">
        <v>21.823470000016126</v>
      </c>
      <c r="I92" s="102">
        <v>18.308042107481107</v>
      </c>
      <c r="J92" s="102">
        <v>21.188730868189765</v>
      </c>
      <c r="K92" s="102">
        <v>20.659333261486832</v>
      </c>
      <c r="L92" s="102">
        <v>21.423270862687829</v>
      </c>
      <c r="M92" s="102">
        <v>23.117001076748025</v>
      </c>
      <c r="N92" s="102">
        <v>20.895757484689412</v>
      </c>
      <c r="O92" s="102">
        <v>18.464045473424985</v>
      </c>
      <c r="P92" s="102">
        <v>19.308680681296433</v>
      </c>
      <c r="Q92" s="102">
        <v>15.148719746352992</v>
      </c>
      <c r="R92" s="102">
        <v>20.131429468365216</v>
      </c>
      <c r="S92" s="102">
        <v>16.503563502656903</v>
      </c>
      <c r="T92" s="102">
        <v>23.404322301969803</v>
      </c>
      <c r="U92" s="102">
        <v>20.994810091615616</v>
      </c>
      <c r="V92" s="102">
        <v>22.650444045913581</v>
      </c>
      <c r="W92" s="102">
        <v>20.817378904015978</v>
      </c>
      <c r="X92" s="102">
        <v>24.079392136078908</v>
      </c>
      <c r="Y92" s="102">
        <v>17.590548807620468</v>
      </c>
      <c r="DA92" s="131" t="s">
        <v>3001</v>
      </c>
    </row>
    <row r="93" spans="1:105" ht="12" customHeight="1" x14ac:dyDescent="0.25">
      <c r="A93" s="107" t="s">
        <v>123</v>
      </c>
      <c r="B93" s="105">
        <v>20.296133407758109</v>
      </c>
      <c r="C93" s="105">
        <v>19.292848998335526</v>
      </c>
      <c r="D93" s="105">
        <v>19.416510048211805</v>
      </c>
      <c r="E93" s="105">
        <v>16.706113903788697</v>
      </c>
      <c r="F93" s="105">
        <v>23.319492786468505</v>
      </c>
      <c r="G93" s="105">
        <v>20.394967924588574</v>
      </c>
      <c r="H93" s="105">
        <v>21.818978152370757</v>
      </c>
      <c r="I93" s="105">
        <v>18.30934855588454</v>
      </c>
      <c r="J93" s="105">
        <v>21.184163394355487</v>
      </c>
      <c r="K93" s="105">
        <v>20.6549802119278</v>
      </c>
      <c r="L93" s="105">
        <v>21.419589142223771</v>
      </c>
      <c r="M93" s="105">
        <v>23.112296668000255</v>
      </c>
      <c r="N93" s="105">
        <v>20.892578904255657</v>
      </c>
      <c r="O93" s="105">
        <v>18.462491729646846</v>
      </c>
      <c r="P93" s="105">
        <v>19.34079146093643</v>
      </c>
      <c r="Q93" s="105">
        <v>15.165488015632357</v>
      </c>
      <c r="R93" s="105">
        <v>20.10922111947152</v>
      </c>
      <c r="S93" s="105">
        <v>16.546968916034892</v>
      </c>
      <c r="T93" s="105">
        <v>23.375165620310629</v>
      </c>
      <c r="U93" s="105">
        <v>20.981778934311542</v>
      </c>
      <c r="V93" s="105">
        <v>22.636691973569373</v>
      </c>
      <c r="W93" s="105">
        <v>20.820716954134003</v>
      </c>
      <c r="X93" s="105">
        <v>24.083694849461999</v>
      </c>
      <c r="Y93" s="105">
        <v>17.58622615120159</v>
      </c>
      <c r="DA93" s="132" t="s">
        <v>3002</v>
      </c>
    </row>
    <row r="94" spans="1:105" ht="12" customHeight="1" x14ac:dyDescent="0.25">
      <c r="A94" s="108" t="s">
        <v>50</v>
      </c>
      <c r="B94" s="99">
        <v>8.8643879960946137</v>
      </c>
      <c r="C94" s="99">
        <v>8.0091247762860682</v>
      </c>
      <c r="D94" s="99">
        <v>8.2929581386153757</v>
      </c>
      <c r="E94" s="99">
        <v>7.11172005569669</v>
      </c>
      <c r="F94" s="99">
        <v>10.646862247500472</v>
      </c>
      <c r="G94" s="99">
        <v>9.1446702951087673</v>
      </c>
      <c r="H94" s="99">
        <v>9.7077045247316462</v>
      </c>
      <c r="I94" s="99">
        <v>9.0375372706202484</v>
      </c>
      <c r="J94" s="99">
        <v>9.4404685080825921</v>
      </c>
      <c r="K94" s="99">
        <v>9.318658692953294</v>
      </c>
      <c r="L94" s="99">
        <v>9.5968883589626124</v>
      </c>
      <c r="M94" s="99">
        <v>10.775318743333395</v>
      </c>
      <c r="N94" s="99">
        <v>9.7809921905657298</v>
      </c>
      <c r="O94" s="99">
        <v>8.9981690203958422</v>
      </c>
      <c r="P94" s="99">
        <v>8.4224908815939834</v>
      </c>
      <c r="Q94" s="99">
        <v>6.4867434528248662</v>
      </c>
      <c r="R94" s="99">
        <v>8.8322161034742432</v>
      </c>
      <c r="S94" s="99">
        <v>7.6733523726944792</v>
      </c>
      <c r="T94" s="99">
        <v>10.023273584702237</v>
      </c>
      <c r="U94" s="99">
        <v>9.0784701460597077</v>
      </c>
      <c r="V94" s="99">
        <v>9.1209853376050791</v>
      </c>
      <c r="W94" s="99">
        <v>9.4045870861546135</v>
      </c>
      <c r="X94" s="99">
        <v>10.285478293711083</v>
      </c>
      <c r="Y94" s="99">
        <v>6.6598781388932613</v>
      </c>
      <c r="DA94" s="63" t="s">
        <v>3003</v>
      </c>
    </row>
    <row r="95" spans="1:105" ht="12" customHeight="1" x14ac:dyDescent="0.25">
      <c r="A95" s="108" t="s">
        <v>52</v>
      </c>
      <c r="B95" s="99">
        <v>11.431745411663496</v>
      </c>
      <c r="C95" s="99">
        <v>11.283724222049452</v>
      </c>
      <c r="D95" s="99">
        <v>11.123551909596433</v>
      </c>
      <c r="E95" s="99">
        <v>9.5943938480920075</v>
      </c>
      <c r="F95" s="99">
        <v>12.672630538968034</v>
      </c>
      <c r="G95" s="99">
        <v>11.250297629479807</v>
      </c>
      <c r="H95" s="99">
        <v>12.111273627639111</v>
      </c>
      <c r="I95" s="99">
        <v>9.2718112852642918</v>
      </c>
      <c r="J95" s="99">
        <v>11.743694886272896</v>
      </c>
      <c r="K95" s="99">
        <v>11.336321518974508</v>
      </c>
      <c r="L95" s="99">
        <v>11.82270078326116</v>
      </c>
      <c r="M95" s="99">
        <v>12.336977924666858</v>
      </c>
      <c r="N95" s="99">
        <v>11.111586713689929</v>
      </c>
      <c r="O95" s="99">
        <v>9.4643227092510038</v>
      </c>
      <c r="P95" s="99">
        <v>10.918300579342452</v>
      </c>
      <c r="Q95" s="99">
        <v>8.6787445628074895</v>
      </c>
      <c r="R95" s="99">
        <v>11.277005015997272</v>
      </c>
      <c r="S95" s="99">
        <v>8.8736165433404093</v>
      </c>
      <c r="T95" s="99">
        <v>13.351892035608396</v>
      </c>
      <c r="U95" s="99">
        <v>11.903308788251831</v>
      </c>
      <c r="V95" s="99">
        <v>13.515706635964289</v>
      </c>
      <c r="W95" s="99">
        <v>11.416129867979391</v>
      </c>
      <c r="X95" s="99">
        <v>13.798216555750914</v>
      </c>
      <c r="Y95" s="99">
        <v>10.926348012308324</v>
      </c>
      <c r="DA95" s="63" t="s">
        <v>3004</v>
      </c>
    </row>
    <row r="96" spans="1:105" ht="12" customHeight="1" x14ac:dyDescent="0.25">
      <c r="A96" s="106" t="s">
        <v>122</v>
      </c>
      <c r="B96" s="102">
        <v>19.136170782616293</v>
      </c>
      <c r="C96" s="102">
        <v>19.089636197546998</v>
      </c>
      <c r="D96" s="102">
        <v>19.942105084856006</v>
      </c>
      <c r="E96" s="102">
        <v>20.284608310898079</v>
      </c>
      <c r="F96" s="102">
        <v>20.583991534481974</v>
      </c>
      <c r="G96" s="102">
        <v>20.523042075271508</v>
      </c>
      <c r="H96" s="102">
        <v>20.152038671565627</v>
      </c>
      <c r="I96" s="102">
        <v>21.978016680232507</v>
      </c>
      <c r="J96" s="102">
        <v>20.487065525654426</v>
      </c>
      <c r="K96" s="102">
        <v>20.70453896051766</v>
      </c>
      <c r="L96" s="102">
        <v>21.005014720747468</v>
      </c>
      <c r="M96" s="102">
        <v>22.375037699857064</v>
      </c>
      <c r="N96" s="102">
        <v>21.12351657219827</v>
      </c>
      <c r="O96" s="102">
        <v>20.474414417683541</v>
      </c>
      <c r="P96" s="102">
        <v>18.339438994623901</v>
      </c>
      <c r="Q96" s="102">
        <v>18.745511384744525</v>
      </c>
      <c r="R96" s="102">
        <v>18.927178507603724</v>
      </c>
      <c r="S96" s="102">
        <v>20.39139697891332</v>
      </c>
      <c r="T96" s="102">
        <v>21.349471032187466</v>
      </c>
      <c r="U96" s="102">
        <v>20.371974245972481</v>
      </c>
      <c r="V96" s="102">
        <v>19.799142748393869</v>
      </c>
      <c r="W96" s="102">
        <v>20.869245450151411</v>
      </c>
      <c r="X96" s="102">
        <v>22.558840423645471</v>
      </c>
      <c r="Y96" s="102">
        <v>19.554503070382172</v>
      </c>
      <c r="DA96" s="131" t="s">
        <v>3005</v>
      </c>
    </row>
    <row r="97" spans="1:105" ht="12" customHeight="1" x14ac:dyDescent="0.25">
      <c r="A97" s="107" t="s">
        <v>121</v>
      </c>
      <c r="B97" s="105">
        <v>19.13617078261629</v>
      </c>
      <c r="C97" s="105">
        <v>19.095045757036754</v>
      </c>
      <c r="D97" s="105">
        <v>19.948577041926814</v>
      </c>
      <c r="E97" s="105">
        <v>20.293827482352349</v>
      </c>
      <c r="F97" s="105">
        <v>20.591149766139601</v>
      </c>
      <c r="G97" s="105">
        <v>20.528911972355331</v>
      </c>
      <c r="H97" s="105">
        <v>20.152421999232338</v>
      </c>
      <c r="I97" s="105">
        <v>21.970867836143405</v>
      </c>
      <c r="J97" s="105">
        <v>20.481270144230496</v>
      </c>
      <c r="K97" s="105">
        <v>20.701212104574875</v>
      </c>
      <c r="L97" s="105">
        <v>21.003664665298146</v>
      </c>
      <c r="M97" s="105">
        <v>22.372787947139198</v>
      </c>
      <c r="N97" s="105">
        <v>21.122654803780854</v>
      </c>
      <c r="O97" s="105">
        <v>20.478919757856218</v>
      </c>
      <c r="P97" s="105">
        <v>18.366865020623241</v>
      </c>
      <c r="Q97" s="105">
        <v>18.788230953838415</v>
      </c>
      <c r="R97" s="105">
        <v>18.951777311808961</v>
      </c>
      <c r="S97" s="105">
        <v>20.388412756327405</v>
      </c>
      <c r="T97" s="105">
        <v>21.36012971940438</v>
      </c>
      <c r="U97" s="105">
        <v>20.368323460237374</v>
      </c>
      <c r="V97" s="105">
        <v>19.799797891893522</v>
      </c>
      <c r="W97" s="105">
        <v>20.815819061405957</v>
      </c>
      <c r="X97" s="105">
        <v>22.541749648503973</v>
      </c>
      <c r="Y97" s="105">
        <v>19.533493399973811</v>
      </c>
      <c r="DA97" s="132" t="s">
        <v>3006</v>
      </c>
    </row>
    <row r="98" spans="1:105" ht="12" customHeight="1" x14ac:dyDescent="0.25">
      <c r="A98" s="108" t="s">
        <v>53</v>
      </c>
      <c r="B98" s="99">
        <v>8.3585493043261732</v>
      </c>
      <c r="C98" s="99">
        <v>7.9185171450430278</v>
      </c>
      <c r="D98" s="99">
        <v>8.5227186170160643</v>
      </c>
      <c r="E98" s="99">
        <v>8.660370525272457</v>
      </c>
      <c r="F98" s="99">
        <v>9.3854087204783827</v>
      </c>
      <c r="G98" s="99">
        <v>9.197901466354093</v>
      </c>
      <c r="H98" s="99">
        <v>8.9365131029910092</v>
      </c>
      <c r="I98" s="99">
        <v>10.872536572604147</v>
      </c>
      <c r="J98" s="99">
        <v>9.1040977177853435</v>
      </c>
      <c r="K98" s="99">
        <v>9.3344365345730171</v>
      </c>
      <c r="L98" s="99">
        <v>9.3922743330518905</v>
      </c>
      <c r="M98" s="99">
        <v>10.457447857699806</v>
      </c>
      <c r="N98" s="99">
        <v>9.899913661047643</v>
      </c>
      <c r="O98" s="99">
        <v>10.030547827462788</v>
      </c>
      <c r="P98" s="99">
        <v>7.9158820969941646</v>
      </c>
      <c r="Q98" s="99">
        <v>8.0796236357305151</v>
      </c>
      <c r="R98" s="99">
        <v>8.2801892925106788</v>
      </c>
      <c r="S98" s="99">
        <v>9.5057290943484176</v>
      </c>
      <c r="T98" s="99">
        <v>9.1162999524785562</v>
      </c>
      <c r="U98" s="99">
        <v>8.7638922132933885</v>
      </c>
      <c r="V98" s="99">
        <v>7.7871572234595599</v>
      </c>
      <c r="W98" s="99">
        <v>9.2548218592555909</v>
      </c>
      <c r="X98" s="99">
        <v>9.4524281631602438</v>
      </c>
      <c r="Y98" s="99">
        <v>7.2676231401240834</v>
      </c>
      <c r="DA98" s="63" t="s">
        <v>3007</v>
      </c>
    </row>
    <row r="99" spans="1:105" ht="12" customHeight="1" x14ac:dyDescent="0.25">
      <c r="A99" s="108" t="s">
        <v>52</v>
      </c>
      <c r="B99" s="99">
        <v>10.777621478290117</v>
      </c>
      <c r="C99" s="99">
        <v>11.176528611993728</v>
      </c>
      <c r="D99" s="99">
        <v>11.42585842491075</v>
      </c>
      <c r="E99" s="99">
        <v>11.633456957079892</v>
      </c>
      <c r="F99" s="99">
        <v>11.205741045661213</v>
      </c>
      <c r="G99" s="99">
        <v>11.331010506001233</v>
      </c>
      <c r="H99" s="99">
        <v>11.215908896241334</v>
      </c>
      <c r="I99" s="99">
        <v>11.098331263539256</v>
      </c>
      <c r="J99" s="99">
        <v>11.377172426445155</v>
      </c>
      <c r="K99" s="99">
        <v>11.366775570001856</v>
      </c>
      <c r="L99" s="99">
        <v>11.611390332246255</v>
      </c>
      <c r="M99" s="99">
        <v>11.915340089439388</v>
      </c>
      <c r="N99" s="99">
        <v>11.222741142733213</v>
      </c>
      <c r="O99" s="99">
        <v>10.44837193039343</v>
      </c>
      <c r="P99" s="99">
        <v>10.450982923629075</v>
      </c>
      <c r="Q99" s="99">
        <v>10.708607318107902</v>
      </c>
      <c r="R99" s="99">
        <v>10.671588019298282</v>
      </c>
      <c r="S99" s="99">
        <v>10.882683661978989</v>
      </c>
      <c r="T99" s="99">
        <v>12.243829766925828</v>
      </c>
      <c r="U99" s="99">
        <v>11.604431246943985</v>
      </c>
      <c r="V99" s="99">
        <v>12.01264066843396</v>
      </c>
      <c r="W99" s="99">
        <v>11.560997202150368</v>
      </c>
      <c r="X99" s="99">
        <v>13.089321485343733</v>
      </c>
      <c r="Y99" s="99">
        <v>12.265870259849725</v>
      </c>
      <c r="DA99" s="63" t="s">
        <v>3008</v>
      </c>
    </row>
    <row r="100" spans="1:105" ht="12" customHeight="1" x14ac:dyDescent="0.25">
      <c r="A100" s="121" t="s">
        <v>54</v>
      </c>
      <c r="B100" s="123">
        <v>7.4133186446258943</v>
      </c>
      <c r="C100" s="123">
        <v>7.6555177658577946</v>
      </c>
      <c r="D100" s="123">
        <v>7.8357881591409839</v>
      </c>
      <c r="E100" s="123">
        <v>7.9866764204905616</v>
      </c>
      <c r="F100" s="123">
        <v>8.1935843796261434</v>
      </c>
      <c r="G100" s="123">
        <v>8.3389791647925424</v>
      </c>
      <c r="H100" s="123">
        <v>8.1879441063715799</v>
      </c>
      <c r="I100" s="123">
        <v>7.742766266319447</v>
      </c>
      <c r="J100" s="123">
        <v>7.4296704856144595</v>
      </c>
      <c r="K100" s="123">
        <v>7.3768060684138756</v>
      </c>
      <c r="L100" s="123">
        <v>7.5153466957088115</v>
      </c>
      <c r="M100" s="123">
        <v>6.8411633296245551</v>
      </c>
      <c r="N100" s="123">
        <v>6.8692562076972479</v>
      </c>
      <c r="O100" s="123">
        <v>6.7740134155417948</v>
      </c>
      <c r="P100" s="123">
        <v>6.3999020958764854</v>
      </c>
      <c r="Q100" s="123">
        <v>6.0575216281105373</v>
      </c>
      <c r="R100" s="123">
        <v>5.8471972227949891</v>
      </c>
      <c r="S100" s="123">
        <v>6.293417852514759</v>
      </c>
      <c r="T100" s="123">
        <v>6.0086190531919002</v>
      </c>
      <c r="U100" s="123">
        <v>6.0023460791552417</v>
      </c>
      <c r="V100" s="123">
        <v>5.8396226341624846</v>
      </c>
      <c r="W100" s="123">
        <v>6.1612043941920493</v>
      </c>
      <c r="X100" s="123">
        <v>7.0724756010207228</v>
      </c>
      <c r="Y100" s="123">
        <v>6.3033027562284474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3011</v>
      </c>
    </row>
    <row r="103" spans="1:105" ht="12" customHeight="1" x14ac:dyDescent="0.25">
      <c r="A103" s="109" t="s">
        <v>120</v>
      </c>
      <c r="B103" s="110">
        <v>7.4133186446258943</v>
      </c>
      <c r="C103" s="110">
        <v>7.6555177658577946</v>
      </c>
      <c r="D103" s="110">
        <v>7.8357881591409839</v>
      </c>
      <c r="E103" s="110">
        <v>7.9866764204905616</v>
      </c>
      <c r="F103" s="110">
        <v>8.1935843796261434</v>
      </c>
      <c r="G103" s="110">
        <v>8.3389791647925424</v>
      </c>
      <c r="H103" s="110">
        <v>8.1879441063715799</v>
      </c>
      <c r="I103" s="110">
        <v>7.742766266319447</v>
      </c>
      <c r="J103" s="110">
        <v>7.4296704856144595</v>
      </c>
      <c r="K103" s="110">
        <v>7.3768060684138756</v>
      </c>
      <c r="L103" s="110">
        <v>7.5153466957088115</v>
      </c>
      <c r="M103" s="110">
        <v>6.8411633296245551</v>
      </c>
      <c r="N103" s="110">
        <v>6.8692562076972479</v>
      </c>
      <c r="O103" s="110">
        <v>6.7740134155417948</v>
      </c>
      <c r="P103" s="110">
        <v>6.3999020958764854</v>
      </c>
      <c r="Q103" s="110">
        <v>6.0575216281105373</v>
      </c>
      <c r="R103" s="110">
        <v>5.8471972227949891</v>
      </c>
      <c r="S103" s="110">
        <v>6.293417852514759</v>
      </c>
      <c r="T103" s="110">
        <v>6.0086190531919002</v>
      </c>
      <c r="U103" s="110">
        <v>6.0023460791552417</v>
      </c>
      <c r="V103" s="110">
        <v>5.8396226341624846</v>
      </c>
      <c r="W103" s="110">
        <v>6.1612043941920493</v>
      </c>
      <c r="X103" s="110">
        <v>7.0724756010207228</v>
      </c>
      <c r="Y103" s="110">
        <v>6.3033027562284474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115.11912483437206</v>
      </c>
      <c r="F105" s="118">
        <f t="shared" si="35"/>
        <v>154.0809660968381</v>
      </c>
      <c r="G105" s="118">
        <f t="shared" si="35"/>
        <v>133.09927858797704</v>
      </c>
      <c r="H105" s="118">
        <f t="shared" si="35"/>
        <v>124.87827752295691</v>
      </c>
      <c r="I105" s="118">
        <f t="shared" si="35"/>
        <v>105.00136130813891</v>
      </c>
      <c r="J105" s="118">
        <f t="shared" si="35"/>
        <v>110.63116088244304</v>
      </c>
      <c r="K105" s="118">
        <f t="shared" si="35"/>
        <v>111.28223759259903</v>
      </c>
      <c r="L105" s="118">
        <f t="shared" si="35"/>
        <v>132.59788623669942</v>
      </c>
      <c r="M105" s="118">
        <f t="shared" si="35"/>
        <v>120.39230256296997</v>
      </c>
      <c r="N105" s="118">
        <f t="shared" si="35"/>
        <v>132.63665292266757</v>
      </c>
      <c r="O105" s="118">
        <f t="shared" si="35"/>
        <v>127.79095972772613</v>
      </c>
      <c r="P105" s="118">
        <f t="shared" si="35"/>
        <v>108.82207593718196</v>
      </c>
      <c r="Q105" s="118">
        <f t="shared" si="35"/>
        <v>110.63283445976714</v>
      </c>
      <c r="R105" s="118">
        <f t="shared" ref="R105:V105" si="36">R106+R109+R111+R120</f>
        <v>132.93835590980427</v>
      </c>
      <c r="S105" s="118">
        <f t="shared" si="36"/>
        <v>127.50013765614415</v>
      </c>
      <c r="T105" s="118">
        <f t="shared" si="36"/>
        <v>107.96850836320647</v>
      </c>
      <c r="U105" s="118">
        <f t="shared" si="36"/>
        <v>115.08704565135058</v>
      </c>
      <c r="V105" s="118">
        <f t="shared" si="36"/>
        <v>104.85487328512809</v>
      </c>
      <c r="W105" s="118">
        <f t="shared" ref="W105:Y105" si="37">W106+W109+W111+W120</f>
        <v>141.97801429408457</v>
      </c>
      <c r="X105" s="118">
        <f t="shared" si="37"/>
        <v>125.05067947848431</v>
      </c>
      <c r="Y105" s="118">
        <f t="shared" si="37"/>
        <v>126.833011600427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87.784786639179188</v>
      </c>
      <c r="F106" s="123">
        <f t="shared" si="38"/>
        <v>123.05968928574512</v>
      </c>
      <c r="G106" s="123">
        <f t="shared" si="38"/>
        <v>102.89732744205749</v>
      </c>
      <c r="H106" s="123">
        <f t="shared" si="38"/>
        <v>95.195599079012254</v>
      </c>
      <c r="I106" s="123">
        <f t="shared" si="38"/>
        <v>75.426224243394159</v>
      </c>
      <c r="J106" s="123">
        <f t="shared" si="38"/>
        <v>82.697926227242547</v>
      </c>
      <c r="K106" s="123">
        <f t="shared" si="38"/>
        <v>82.975603712769697</v>
      </c>
      <c r="L106" s="123">
        <f t="shared" si="38"/>
        <v>102.93515014921466</v>
      </c>
      <c r="M106" s="123">
        <f t="shared" si="38"/>
        <v>90.510878110440416</v>
      </c>
      <c r="N106" s="123">
        <f t="shared" si="38"/>
        <v>102.93074770152397</v>
      </c>
      <c r="O106" s="123">
        <f t="shared" si="38"/>
        <v>99.681402291045046</v>
      </c>
      <c r="P106" s="123">
        <f t="shared" si="38"/>
        <v>82.62243414963018</v>
      </c>
      <c r="Q106" s="123">
        <f t="shared" si="38"/>
        <v>84.864415035637563</v>
      </c>
      <c r="R106" s="123">
        <f t="shared" ref="R106:V106" si="39">SUM(R107:R108)</f>
        <v>105.03135495481408</v>
      </c>
      <c r="S106" s="123">
        <f t="shared" si="39"/>
        <v>98.997430788404287</v>
      </c>
      <c r="T106" s="123">
        <f t="shared" si="39"/>
        <v>81.113181040084257</v>
      </c>
      <c r="U106" s="123">
        <f t="shared" si="39"/>
        <v>88.256411976284298</v>
      </c>
      <c r="V106" s="123">
        <f t="shared" si="39"/>
        <v>79.180121906636643</v>
      </c>
      <c r="W106" s="123">
        <f t="shared" ref="W106:Y106" si="40">SUM(W107:W108)</f>
        <v>111.94252201825736</v>
      </c>
      <c r="X106" s="123">
        <f t="shared" si="40"/>
        <v>94.668124932369849</v>
      </c>
      <c r="Y106" s="123">
        <f t="shared" si="40"/>
        <v>98.764291128885603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87.383662685322165</v>
      </c>
      <c r="F107" s="99">
        <v>122.50230275611661</v>
      </c>
      <c r="G107" s="99">
        <v>102.43687579003652</v>
      </c>
      <c r="H107" s="99">
        <v>94.779243613279959</v>
      </c>
      <c r="I107" s="99">
        <v>75.101896513664997</v>
      </c>
      <c r="J107" s="99">
        <v>82.345720118069963</v>
      </c>
      <c r="K107" s="99">
        <v>82.626780407214625</v>
      </c>
      <c r="L107" s="99">
        <v>102.50894246060909</v>
      </c>
      <c r="M107" s="99">
        <v>90.14280666660099</v>
      </c>
      <c r="N107" s="99">
        <v>102.51580743790811</v>
      </c>
      <c r="O107" s="99">
        <v>99.282258406935966</v>
      </c>
      <c r="P107" s="99">
        <v>82.292680642494545</v>
      </c>
      <c r="Q107" s="99">
        <v>84.526075608182481</v>
      </c>
      <c r="R107" s="99">
        <v>104.61769826899861</v>
      </c>
      <c r="S107" s="99">
        <v>98.61108417129617</v>
      </c>
      <c r="T107" s="99">
        <v>80.797749597962721</v>
      </c>
      <c r="U107" s="99">
        <v>87.918190593469163</v>
      </c>
      <c r="V107" s="99">
        <v>78.877212180790295</v>
      </c>
      <c r="W107" s="99">
        <v>111.51825023402721</v>
      </c>
      <c r="X107" s="99">
        <v>94.305560390161347</v>
      </c>
      <c r="Y107" s="99">
        <v>98.387202517951806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0.40112395385702287</v>
      </c>
      <c r="F108" s="99">
        <v>0.55738652962851565</v>
      </c>
      <c r="G108" s="99">
        <v>0.46045165202096122</v>
      </c>
      <c r="H108" s="99">
        <v>0.41635546573229615</v>
      </c>
      <c r="I108" s="99">
        <v>0.32432772972915686</v>
      </c>
      <c r="J108" s="99">
        <v>0.35220610917257933</v>
      </c>
      <c r="K108" s="99">
        <v>0.34882330555507535</v>
      </c>
      <c r="L108" s="99">
        <v>0.4262076886055674</v>
      </c>
      <c r="M108" s="99">
        <v>0.36807144383942975</v>
      </c>
      <c r="N108" s="99">
        <v>0.41494026361586517</v>
      </c>
      <c r="O108" s="99">
        <v>0.39914388410908486</v>
      </c>
      <c r="P108" s="99">
        <v>0.32975350713563195</v>
      </c>
      <c r="Q108" s="99">
        <v>0.33833942745508372</v>
      </c>
      <c r="R108" s="99">
        <v>0.41365668581546916</v>
      </c>
      <c r="S108" s="99">
        <v>0.38634661710811302</v>
      </c>
      <c r="T108" s="99">
        <v>0.31543144212154228</v>
      </c>
      <c r="U108" s="99">
        <v>0.33822138281513048</v>
      </c>
      <c r="V108" s="99">
        <v>0.30290972584635145</v>
      </c>
      <c r="W108" s="99">
        <v>0.42427178423015705</v>
      </c>
      <c r="X108" s="99">
        <v>0.36256454220850126</v>
      </c>
      <c r="Y108" s="99">
        <v>0.37708861093380253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0.2573153107978135</v>
      </c>
      <c r="F109" s="123">
        <f t="shared" si="41"/>
        <v>0.42480267565164914</v>
      </c>
      <c r="G109" s="123">
        <f t="shared" si="41"/>
        <v>0.77503396539402236</v>
      </c>
      <c r="H109" s="123">
        <f t="shared" si="41"/>
        <v>1.4873539588758382</v>
      </c>
      <c r="I109" s="123">
        <f t="shared" si="41"/>
        <v>1.1087460540108074</v>
      </c>
      <c r="J109" s="123">
        <f t="shared" si="41"/>
        <v>1.0325193214424495</v>
      </c>
      <c r="K109" s="123">
        <f t="shared" si="41"/>
        <v>0.90167503284792794</v>
      </c>
      <c r="L109" s="123">
        <f t="shared" si="41"/>
        <v>0.99825418933237098</v>
      </c>
      <c r="M109" s="123">
        <f t="shared" si="41"/>
        <v>1.1300101955512429</v>
      </c>
      <c r="N109" s="123">
        <f t="shared" si="41"/>
        <v>1.2381728128834537</v>
      </c>
      <c r="O109" s="123">
        <f t="shared" si="41"/>
        <v>1.3769803444134721</v>
      </c>
      <c r="P109" s="123">
        <f t="shared" si="41"/>
        <v>1.3022169696201169</v>
      </c>
      <c r="Q109" s="123">
        <f t="shared" si="41"/>
        <v>1.2538300405700453</v>
      </c>
      <c r="R109" s="123">
        <f t="shared" si="41"/>
        <v>1.3858714241927559</v>
      </c>
      <c r="S109" s="123">
        <f t="shared" si="41"/>
        <v>1.5314938100961151</v>
      </c>
      <c r="T109" s="123">
        <f t="shared" si="41"/>
        <v>1.3791721499246854</v>
      </c>
      <c r="U109" s="123">
        <f t="shared" si="41"/>
        <v>1.2814817819214124</v>
      </c>
      <c r="V109" s="123">
        <f t="shared" si="41"/>
        <v>1.1420290239170117</v>
      </c>
      <c r="W109" s="123">
        <f t="shared" si="41"/>
        <v>1.1294879993823526</v>
      </c>
      <c r="X109" s="123">
        <f t="shared" si="41"/>
        <v>1.0550748376616548</v>
      </c>
      <c r="Y109" s="123">
        <f t="shared" si="41"/>
        <v>1.071760799255683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0.2573153107978135</v>
      </c>
      <c r="F110" s="99">
        <f>RES_hhdet_tesh!F110/RES_summary!F$19</f>
        <v>0.42480267565164914</v>
      </c>
      <c r="G110" s="99">
        <f>RES_hhdet_tesh!G110/RES_summary!G$19</f>
        <v>0.77503396539402236</v>
      </c>
      <c r="H110" s="99">
        <f>RES_hhdet_tesh!H110/RES_summary!H$19</f>
        <v>1.4873539588758382</v>
      </c>
      <c r="I110" s="99">
        <f>RES_hhdet_tesh!I110/RES_summary!I$19</f>
        <v>1.1087460540108074</v>
      </c>
      <c r="J110" s="99">
        <f>RES_hhdet_tesh!J110/RES_summary!J$19</f>
        <v>1.0325193214424495</v>
      </c>
      <c r="K110" s="99">
        <f>RES_hhdet_tesh!K110/RES_summary!K$19</f>
        <v>0.90167503284792794</v>
      </c>
      <c r="L110" s="99">
        <f>RES_hhdet_tesh!L110/RES_summary!L$19</f>
        <v>0.99825418933237098</v>
      </c>
      <c r="M110" s="99">
        <f>RES_hhdet_tesh!M110/RES_summary!M$19</f>
        <v>1.1300101955512429</v>
      </c>
      <c r="N110" s="99">
        <f>RES_hhdet_tesh!N110/RES_summary!N$19</f>
        <v>1.2381728128834537</v>
      </c>
      <c r="O110" s="99">
        <f>RES_hhdet_tesh!O110/RES_summary!O$19</f>
        <v>1.3769803444134721</v>
      </c>
      <c r="P110" s="99">
        <f>RES_hhdet_tesh!P110/RES_summary!P$19</f>
        <v>1.3022169696201169</v>
      </c>
      <c r="Q110" s="99">
        <f>RES_hhdet_tesh!Q110/RES_summary!Q$19</f>
        <v>1.2538300405700453</v>
      </c>
      <c r="R110" s="99">
        <f>RES_hhdet_tesh!R110/RES_summary!R$19</f>
        <v>1.3858714241927559</v>
      </c>
      <c r="S110" s="99">
        <f>RES_hhdet_tesh!S110/RES_summary!S$19</f>
        <v>1.5314938100961151</v>
      </c>
      <c r="T110" s="99">
        <f>RES_hhdet_tesh!T110/RES_summary!T$19</f>
        <v>1.3791721499246854</v>
      </c>
      <c r="U110" s="99">
        <f>RES_hhdet_tesh!U110/RES_summary!U$19</f>
        <v>1.2814817819214124</v>
      </c>
      <c r="V110" s="99">
        <f>RES_hhdet_tesh!V110/RES_summary!V$19</f>
        <v>1.1420290239170117</v>
      </c>
      <c r="W110" s="99">
        <f>RES_hhdet_tesh!W110/RES_summary!W$19</f>
        <v>1.1294879993823526</v>
      </c>
      <c r="X110" s="99">
        <f>RES_hhdet_tesh!X110/RES_summary!X$19</f>
        <v>1.0550748376616548</v>
      </c>
      <c r="Y110" s="99">
        <f>RES_hhdet_tesh!Y110/RES_summary!Y$19</f>
        <v>1.071760799255683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19.090346463904492</v>
      </c>
      <c r="F111" s="123">
        <v>22.402889755815181</v>
      </c>
      <c r="G111" s="123">
        <v>21.087938015732995</v>
      </c>
      <c r="H111" s="123">
        <v>20.007380378697228</v>
      </c>
      <c r="I111" s="123">
        <v>20.723624744414497</v>
      </c>
      <c r="J111" s="123">
        <v>19.471044848143581</v>
      </c>
      <c r="K111" s="123">
        <v>20.028152778567524</v>
      </c>
      <c r="L111" s="123">
        <v>21.149135202443574</v>
      </c>
      <c r="M111" s="123">
        <v>21.910250927353772</v>
      </c>
      <c r="N111" s="123">
        <v>21.598476200562896</v>
      </c>
      <c r="O111" s="123">
        <v>19.958563676725817</v>
      </c>
      <c r="P111" s="123">
        <v>18.497522722055177</v>
      </c>
      <c r="Q111" s="123">
        <v>18.457067755448982</v>
      </c>
      <c r="R111" s="123">
        <v>20.673932308002446</v>
      </c>
      <c r="S111" s="123">
        <v>20.677795205128977</v>
      </c>
      <c r="T111" s="123">
        <v>19.46753612000564</v>
      </c>
      <c r="U111" s="123">
        <v>19.546805813989636</v>
      </c>
      <c r="V111" s="123">
        <v>18.693099720411986</v>
      </c>
      <c r="W111" s="123">
        <v>22.744799882252856</v>
      </c>
      <c r="X111" s="123">
        <v>22.255004107432175</v>
      </c>
      <c r="Y111" s="123">
        <v>20.693656916057261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17.210021418403894</v>
      </c>
      <c r="F112" s="99">
        <v>25.353429370535185</v>
      </c>
      <c r="G112" s="99">
        <v>22.024143864222914</v>
      </c>
      <c r="H112" s="99">
        <v>19.78306745360884</v>
      </c>
      <c r="I112" s="99">
        <v>18.68537458141568</v>
      </c>
      <c r="J112" s="99">
        <v>17.834445155537257</v>
      </c>
      <c r="K112" s="99">
        <v>18.959416589114898</v>
      </c>
      <c r="L112" s="99">
        <v>21.453032895707572</v>
      </c>
      <c r="M112" s="99">
        <v>21.268342327405179</v>
      </c>
      <c r="N112" s="99">
        <v>22.352447051995263</v>
      </c>
      <c r="O112" s="99">
        <v>19.328900144405907</v>
      </c>
      <c r="P112" s="99">
        <v>18.799892323287128</v>
      </c>
      <c r="Q112" s="99">
        <v>18.262697486693241</v>
      </c>
      <c r="R112" s="99">
        <v>23.208098946549683</v>
      </c>
      <c r="S112" s="99">
        <v>21.155614190958367</v>
      </c>
      <c r="T112" s="99">
        <v>17.074697865984529</v>
      </c>
      <c r="U112" s="99">
        <v>18.438916572356526</v>
      </c>
      <c r="V112" s="99">
        <v>17.104419899692271</v>
      </c>
      <c r="W112" s="99">
        <v>25.593321445056063</v>
      </c>
      <c r="X112" s="99">
        <v>21.755329671349003</v>
      </c>
      <c r="Y112" s="99">
        <v>22.526813229054152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17.20144288635549</v>
      </c>
      <c r="F113" s="99">
        <v>25.35165192730247</v>
      </c>
      <c r="G113" s="99">
        <v>22.029347569569047</v>
      </c>
      <c r="H113" s="99">
        <v>19.779095148622368</v>
      </c>
      <c r="I113" s="99">
        <v>18.684323261542779</v>
      </c>
      <c r="J113" s="99">
        <v>17.826467319712158</v>
      </c>
      <c r="K113" s="99">
        <v>18.955462795766589</v>
      </c>
      <c r="L113" s="99">
        <v>21.444609851565708</v>
      </c>
      <c r="M113" s="99">
        <v>21.262118923352741</v>
      </c>
      <c r="N113" s="99">
        <v>22.347873251860666</v>
      </c>
      <c r="O113" s="99">
        <v>19.32840113953786</v>
      </c>
      <c r="P113" s="99">
        <v>18.777128433112271</v>
      </c>
      <c r="Q113" s="99">
        <v>18.245020184522016</v>
      </c>
      <c r="R113" s="99">
        <v>23.181536100885136</v>
      </c>
      <c r="S113" s="99">
        <v>21.133966377470081</v>
      </c>
      <c r="T113" s="99">
        <v>17.065768324838007</v>
      </c>
      <c r="U113" s="99">
        <v>18.439892671382569</v>
      </c>
      <c r="V113" s="99">
        <v>17.119837966639484</v>
      </c>
      <c r="W113" s="99">
        <v>25.548099487629276</v>
      </c>
      <c r="X113" s="99">
        <v>21.753819137807323</v>
      </c>
      <c r="Y113" s="99">
        <v>22.507066546906682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7.3139995111336882</v>
      </c>
      <c r="F114" s="102">
        <v>11.601523132588174</v>
      </c>
      <c r="G114" s="102">
        <v>9.8843140560826583</v>
      </c>
      <c r="H114" s="102">
        <v>8.7828666485568618</v>
      </c>
      <c r="I114" s="102">
        <v>9.2009381655712872</v>
      </c>
      <c r="J114" s="102">
        <v>7.9066288369598823</v>
      </c>
      <c r="K114" s="102">
        <v>8.5254720103704376</v>
      </c>
      <c r="L114" s="102">
        <v>9.5967831255009362</v>
      </c>
      <c r="M114" s="102">
        <v>9.8808463048194408</v>
      </c>
      <c r="N114" s="102">
        <v>10.475417763946517</v>
      </c>
      <c r="O114" s="102">
        <v>9.4212815598749238</v>
      </c>
      <c r="P114" s="102">
        <v>8.1717172631206427</v>
      </c>
      <c r="Q114" s="102">
        <v>7.8533277873763421</v>
      </c>
      <c r="R114" s="102">
        <v>10.258411143843984</v>
      </c>
      <c r="S114" s="102">
        <v>9.9154603809436175</v>
      </c>
      <c r="T114" s="102">
        <v>7.296575371827716</v>
      </c>
      <c r="U114" s="102">
        <v>7.9396213468989112</v>
      </c>
      <c r="V114" s="102">
        <v>6.7878261118981991</v>
      </c>
      <c r="W114" s="102">
        <v>11.638075386898125</v>
      </c>
      <c r="X114" s="102">
        <v>9.2961534065575577</v>
      </c>
      <c r="Y114" s="102">
        <v>8.5810444216175199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9.8874433752218049</v>
      </c>
      <c r="F115" s="105">
        <v>13.750128794714295</v>
      </c>
      <c r="G115" s="105">
        <v>12.145033513486387</v>
      </c>
      <c r="H115" s="105">
        <v>10.996228500065504</v>
      </c>
      <c r="I115" s="105">
        <v>9.4833850959714923</v>
      </c>
      <c r="J115" s="105">
        <v>9.9198384827522776</v>
      </c>
      <c r="K115" s="105">
        <v>10.429990785396152</v>
      </c>
      <c r="L115" s="105">
        <v>11.84782672606477</v>
      </c>
      <c r="M115" s="105">
        <v>11.381272618533295</v>
      </c>
      <c r="N115" s="105">
        <v>11.872455487914147</v>
      </c>
      <c r="O115" s="105">
        <v>9.9071195796629343</v>
      </c>
      <c r="P115" s="105">
        <v>10.605411169991628</v>
      </c>
      <c r="Q115" s="105">
        <v>10.391692397145677</v>
      </c>
      <c r="R115" s="105">
        <v>12.923124957041145</v>
      </c>
      <c r="S115" s="105">
        <v>11.218505996526462</v>
      </c>
      <c r="T115" s="105">
        <v>9.7691929530102879</v>
      </c>
      <c r="U115" s="105">
        <v>10.500271324483656</v>
      </c>
      <c r="V115" s="105">
        <v>10.332011854741282</v>
      </c>
      <c r="W115" s="105">
        <v>13.910024100731146</v>
      </c>
      <c r="X115" s="105">
        <v>12.457665731249767</v>
      </c>
      <c r="Y115" s="105">
        <v>13.926022125289157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20.251964512535881</v>
      </c>
      <c r="F116" s="102">
        <v>20.552554816740852</v>
      </c>
      <c r="G116" s="102">
        <v>20.49919775810643</v>
      </c>
      <c r="H116" s="102">
        <v>20.141787041228238</v>
      </c>
      <c r="I116" s="102">
        <v>21.972584934332307</v>
      </c>
      <c r="J116" s="102">
        <v>20.46930148003041</v>
      </c>
      <c r="K116" s="102">
        <v>20.680758428307158</v>
      </c>
      <c r="L116" s="102">
        <v>20.961485378265287</v>
      </c>
      <c r="M116" s="102">
        <v>22.322355485353565</v>
      </c>
      <c r="N116" s="102">
        <v>21.074572724265384</v>
      </c>
      <c r="O116" s="102">
        <v>20.430772982151762</v>
      </c>
      <c r="P116" s="102">
        <v>18.286732510593303</v>
      </c>
      <c r="Q116" s="102">
        <v>18.665337135513884</v>
      </c>
      <c r="R116" s="102">
        <v>18.825421126966244</v>
      </c>
      <c r="S116" s="102">
        <v>20.361547779772692</v>
      </c>
      <c r="T116" s="102">
        <v>21.395837627152815</v>
      </c>
      <c r="U116" s="102">
        <v>20.450998038796453</v>
      </c>
      <c r="V116" s="102">
        <v>19.863005401831611</v>
      </c>
      <c r="W116" s="102">
        <v>20.934991559584915</v>
      </c>
      <c r="X116" s="102">
        <v>22.581745178507756</v>
      </c>
      <c r="Y116" s="102">
        <v>19.495822703528194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20.274074896739634</v>
      </c>
      <c r="F117" s="105">
        <v>20.573396107861893</v>
      </c>
      <c r="G117" s="105">
        <v>20.516882222963574</v>
      </c>
      <c r="H117" s="105">
        <v>20.151296605615848</v>
      </c>
      <c r="I117" s="105">
        <v>21.971550730651284</v>
      </c>
      <c r="J117" s="105">
        <v>20.465292292065591</v>
      </c>
      <c r="K117" s="105">
        <v>20.669809241906449</v>
      </c>
      <c r="L117" s="105">
        <v>20.963799659643875</v>
      </c>
      <c r="M117" s="105">
        <v>22.322441163137253</v>
      </c>
      <c r="N117" s="105">
        <v>21.077343795901758</v>
      </c>
      <c r="O117" s="105">
        <v>20.43562326317376</v>
      </c>
      <c r="P117" s="105">
        <v>18.248327254950549</v>
      </c>
      <c r="Q117" s="105">
        <v>18.591480020469056</v>
      </c>
      <c r="R117" s="105">
        <v>18.756589144198806</v>
      </c>
      <c r="S117" s="105">
        <v>20.288225974340712</v>
      </c>
      <c r="T117" s="105">
        <v>21.343458211834616</v>
      </c>
      <c r="U117" s="105">
        <v>20.409045131935322</v>
      </c>
      <c r="V117" s="105">
        <v>19.848170514739873</v>
      </c>
      <c r="W117" s="105">
        <v>20.861949521249329</v>
      </c>
      <c r="X117" s="105">
        <v>22.574773051112828</v>
      </c>
      <c r="Y117" s="105">
        <v>19.515049534980122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8.6519411291722399</v>
      </c>
      <c r="F118" s="99">
        <v>9.3773166352324218</v>
      </c>
      <c r="G118" s="99">
        <v>9.1925115825785042</v>
      </c>
      <c r="H118" s="99">
        <v>8.9360140515717692</v>
      </c>
      <c r="I118" s="99">
        <v>10.872874510803381</v>
      </c>
      <c r="J118" s="99">
        <v>9.0969954274290661</v>
      </c>
      <c r="K118" s="99">
        <v>9.3202765893919519</v>
      </c>
      <c r="L118" s="99">
        <v>9.374447773955648</v>
      </c>
      <c r="M118" s="99">
        <v>10.433914855476436</v>
      </c>
      <c r="N118" s="99">
        <v>9.8786769808071604</v>
      </c>
      <c r="O118" s="99">
        <v>10.00934126159852</v>
      </c>
      <c r="P118" s="99">
        <v>7.8647938477990929</v>
      </c>
      <c r="Q118" s="99">
        <v>7.99501356810313</v>
      </c>
      <c r="R118" s="99">
        <v>8.1949099570225368</v>
      </c>
      <c r="S118" s="99">
        <v>9.459018817301251</v>
      </c>
      <c r="T118" s="99">
        <v>9.1091847118099594</v>
      </c>
      <c r="U118" s="99">
        <v>8.7814135543209115</v>
      </c>
      <c r="V118" s="99">
        <v>7.8061819236849042</v>
      </c>
      <c r="W118" s="99">
        <v>9.2753317026048503</v>
      </c>
      <c r="X118" s="99">
        <v>9.4662758611309421</v>
      </c>
      <c r="Y118" s="99">
        <v>7.2607609236594408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11.622133767567393</v>
      </c>
      <c r="F119" s="99">
        <v>11.196079472629473</v>
      </c>
      <c r="G119" s="99">
        <v>11.324370640385069</v>
      </c>
      <c r="H119" s="99">
        <v>11.21528255404408</v>
      </c>
      <c r="I119" s="99">
        <v>11.098676219847905</v>
      </c>
      <c r="J119" s="99">
        <v>11.368296864636525</v>
      </c>
      <c r="K119" s="99">
        <v>11.349532652514492</v>
      </c>
      <c r="L119" s="99">
        <v>11.589351885688227</v>
      </c>
      <c r="M119" s="99">
        <v>11.888526307660822</v>
      </c>
      <c r="N119" s="99">
        <v>11.198666815094601</v>
      </c>
      <c r="O119" s="99">
        <v>10.426282001575238</v>
      </c>
      <c r="P119" s="99">
        <v>10.383533407151463</v>
      </c>
      <c r="Q119" s="99">
        <v>10.596466452365926</v>
      </c>
      <c r="R119" s="99">
        <v>10.561679187176265</v>
      </c>
      <c r="S119" s="99">
        <v>10.829207157039463</v>
      </c>
      <c r="T119" s="99">
        <v>12.234273500024656</v>
      </c>
      <c r="U119" s="99">
        <v>11.627631577614409</v>
      </c>
      <c r="V119" s="99">
        <v>12.041988591054968</v>
      </c>
      <c r="W119" s="99">
        <v>11.586617818644481</v>
      </c>
      <c r="X119" s="99">
        <v>13.108497189981888</v>
      </c>
      <c r="Y119" s="99">
        <v>12.254288611320684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7.9866764204905616</v>
      </c>
      <c r="F120" s="123">
        <v>8.1935843796261452</v>
      </c>
      <c r="G120" s="123">
        <v>8.3389791647925406</v>
      </c>
      <c r="H120" s="123">
        <v>8.1879441063715799</v>
      </c>
      <c r="I120" s="123">
        <v>7.7427662663194523</v>
      </c>
      <c r="J120" s="123">
        <v>7.4296704856144622</v>
      </c>
      <c r="K120" s="123">
        <v>7.3768060684138756</v>
      </c>
      <c r="L120" s="123">
        <v>7.5153466957088115</v>
      </c>
      <c r="M120" s="123">
        <v>6.8411633296245515</v>
      </c>
      <c r="N120" s="123">
        <v>6.8692562076972346</v>
      </c>
      <c r="O120" s="123">
        <v>6.7740134155418028</v>
      </c>
      <c r="P120" s="123">
        <v>6.3999020958764854</v>
      </c>
      <c r="Q120" s="123">
        <v>6.0575216281105462</v>
      </c>
      <c r="R120" s="123">
        <v>5.8471972227949811</v>
      </c>
      <c r="S120" s="123">
        <v>6.293417852514775</v>
      </c>
      <c r="T120" s="123">
        <v>6.0086190531918966</v>
      </c>
      <c r="U120" s="123">
        <v>6.0023460791552354</v>
      </c>
      <c r="V120" s="123">
        <v>5.8396226341624562</v>
      </c>
      <c r="W120" s="123">
        <v>6.1612043941919978</v>
      </c>
      <c r="X120" s="123">
        <v>7.0724756010206411</v>
      </c>
      <c r="Y120" s="123">
        <v>6.3033027562284527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7.9866764204905616</v>
      </c>
      <c r="F122" s="110">
        <v>8.1935843796261452</v>
      </c>
      <c r="G122" s="110">
        <v>8.3389791647925406</v>
      </c>
      <c r="H122" s="110">
        <v>8.1879441063715799</v>
      </c>
      <c r="I122" s="110">
        <v>7.7427662663194523</v>
      </c>
      <c r="J122" s="110">
        <v>7.4296704856144622</v>
      </c>
      <c r="K122" s="110">
        <v>7.3768060684138756</v>
      </c>
      <c r="L122" s="110">
        <v>7.5153466957088115</v>
      </c>
      <c r="M122" s="110">
        <v>6.8411633296245515</v>
      </c>
      <c r="N122" s="110">
        <v>6.8692562076972346</v>
      </c>
      <c r="O122" s="110">
        <v>6.7740134155418028</v>
      </c>
      <c r="P122" s="110">
        <v>6.3999020958764854</v>
      </c>
      <c r="Q122" s="110">
        <v>6.0575216281105462</v>
      </c>
      <c r="R122" s="110">
        <v>5.8471972227949811</v>
      </c>
      <c r="S122" s="110">
        <v>6.293417852514775</v>
      </c>
      <c r="T122" s="110">
        <v>6.0086190531918966</v>
      </c>
      <c r="U122" s="110">
        <v>6.0023460791552354</v>
      </c>
      <c r="V122" s="110">
        <v>5.8396226341624562</v>
      </c>
      <c r="W122" s="110">
        <v>6.1612043941919978</v>
      </c>
      <c r="X122" s="110">
        <v>7.0724756010206411</v>
      </c>
      <c r="Y122" s="110">
        <v>6.3033027562284527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133.69964571431009</v>
      </c>
      <c r="C124" s="118">
        <f t="shared" si="42"/>
        <v>137.27393135128057</v>
      </c>
      <c r="D124" s="118">
        <f t="shared" si="42"/>
        <v>138.9073051053881</v>
      </c>
      <c r="E124" s="118">
        <f t="shared" si="42"/>
        <v>124.66865479417667</v>
      </c>
      <c r="F124" s="118">
        <f t="shared" si="42"/>
        <v>132.63027055701653</v>
      </c>
      <c r="G124" s="118">
        <f t="shared" si="42"/>
        <v>130.88651413058435</v>
      </c>
      <c r="H124" s="118">
        <f t="shared" si="42"/>
        <v>123.50008068132512</v>
      </c>
      <c r="I124" s="118">
        <f t="shared" si="42"/>
        <v>116.69278626935252</v>
      </c>
      <c r="J124" s="118">
        <f t="shared" si="42"/>
        <v>122.27298053524827</v>
      </c>
      <c r="K124" s="118">
        <f t="shared" si="42"/>
        <v>120.01915093914769</v>
      </c>
      <c r="L124" s="118">
        <f t="shared" si="42"/>
        <v>132.44564275536206</v>
      </c>
      <c r="M124" s="118">
        <f t="shared" si="42"/>
        <v>120.83808315855651</v>
      </c>
      <c r="N124" s="118">
        <f t="shared" si="42"/>
        <v>107.50353352675727</v>
      </c>
      <c r="O124" s="118">
        <f t="shared" si="42"/>
        <v>135.0424927482097</v>
      </c>
      <c r="P124" s="118">
        <f t="shared" si="42"/>
        <v>109.99737205437255</v>
      </c>
      <c r="Q124" s="118">
        <f t="shared" si="42"/>
        <v>113.80290535756998</v>
      </c>
      <c r="R124" s="118">
        <f t="shared" ref="R124:V124" si="43">R125+R128+R130+R139</f>
        <v>121.03439863113573</v>
      </c>
      <c r="S124" s="118">
        <f t="shared" si="43"/>
        <v>124.75097016579124</v>
      </c>
      <c r="T124" s="118">
        <f t="shared" si="43"/>
        <v>112.53560631146291</v>
      </c>
      <c r="U124" s="118">
        <f t="shared" si="43"/>
        <v>123.34592904045816</v>
      </c>
      <c r="V124" s="118">
        <f t="shared" si="43"/>
        <v>123.83160562185459</v>
      </c>
      <c r="W124" s="118">
        <f t="shared" ref="W124:Y124" si="44">W125+W128+W130+W139</f>
        <v>128.26321552865937</v>
      </c>
      <c r="X124" s="118">
        <f t="shared" si="44"/>
        <v>123.62084609798147</v>
      </c>
      <c r="Y124" s="118">
        <f t="shared" si="44"/>
        <v>120.70198564937495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106.80254932759992</v>
      </c>
      <c r="C125" s="123">
        <f t="shared" si="45"/>
        <v>110.17358173945786</v>
      </c>
      <c r="D125" s="123">
        <f t="shared" si="45"/>
        <v>110.40520175732634</v>
      </c>
      <c r="E125" s="123">
        <f t="shared" si="45"/>
        <v>96.480583690734179</v>
      </c>
      <c r="F125" s="123">
        <f t="shared" si="45"/>
        <v>103.12640374868487</v>
      </c>
      <c r="G125" s="123">
        <f t="shared" si="45"/>
        <v>101.00749753418506</v>
      </c>
      <c r="H125" s="123">
        <f t="shared" si="45"/>
        <v>94.666017613847828</v>
      </c>
      <c r="I125" s="123">
        <f t="shared" si="45"/>
        <v>86.643064857821869</v>
      </c>
      <c r="J125" s="123">
        <f t="shared" si="45"/>
        <v>93.79785820446493</v>
      </c>
      <c r="K125" s="123">
        <f t="shared" si="45"/>
        <v>91.150191489965096</v>
      </c>
      <c r="L125" s="123">
        <f t="shared" si="45"/>
        <v>102.72000337083747</v>
      </c>
      <c r="M125" s="123">
        <f t="shared" si="45"/>
        <v>90.594282313184053</v>
      </c>
      <c r="N125" s="123">
        <f t="shared" si="45"/>
        <v>79.235735293573867</v>
      </c>
      <c r="O125" s="123">
        <f t="shared" si="45"/>
        <v>107.53050559294859</v>
      </c>
      <c r="P125" s="123">
        <f t="shared" si="45"/>
        <v>83.985771275867137</v>
      </c>
      <c r="Q125" s="123">
        <f t="shared" si="45"/>
        <v>88.040359450839418</v>
      </c>
      <c r="R125" s="123">
        <f t="shared" ref="R125:V125" si="46">SUM(R126:R127)</f>
        <v>94.886634518213057</v>
      </c>
      <c r="S125" s="123">
        <f t="shared" si="46"/>
        <v>96.376898762180858</v>
      </c>
      <c r="T125" s="123">
        <f t="shared" si="46"/>
        <v>84.630324273780445</v>
      </c>
      <c r="U125" s="123">
        <f t="shared" si="46"/>
        <v>95.339632839558362</v>
      </c>
      <c r="V125" s="123">
        <f t="shared" si="46"/>
        <v>96.556495130856433</v>
      </c>
      <c r="W125" s="123">
        <f t="shared" ref="W125:Y125" si="47">SUM(W126:W127)</f>
        <v>98.398620238493081</v>
      </c>
      <c r="X125" s="123">
        <f t="shared" si="47"/>
        <v>94.042786256328597</v>
      </c>
      <c r="Y125" s="123">
        <f t="shared" si="47"/>
        <v>93.264336832279682</v>
      </c>
      <c r="DA125" s="130" t="s">
        <v>3032</v>
      </c>
    </row>
    <row r="126" spans="1:105" ht="12" customHeight="1" x14ac:dyDescent="0.25">
      <c r="A126" s="97" t="s">
        <v>198</v>
      </c>
      <c r="B126" s="99">
        <v>106.2872314075757</v>
      </c>
      <c r="C126" s="99">
        <v>109.64874687993112</v>
      </c>
      <c r="D126" s="99">
        <v>109.88805168537239</v>
      </c>
      <c r="E126" s="99">
        <v>96.039725146992069</v>
      </c>
      <c r="F126" s="99">
        <v>102.65930303819081</v>
      </c>
      <c r="G126" s="99">
        <v>100.55550261592727</v>
      </c>
      <c r="H126" s="99">
        <v>94.251978370080678</v>
      </c>
      <c r="I126" s="99">
        <v>86.270505462147568</v>
      </c>
      <c r="J126" s="99">
        <v>93.398378070027974</v>
      </c>
      <c r="K126" s="99">
        <v>90.767002821551529</v>
      </c>
      <c r="L126" s="99">
        <v>102.29468650729011</v>
      </c>
      <c r="M126" s="99">
        <v>90.225871697899521</v>
      </c>
      <c r="N126" s="99">
        <v>78.916315706864452</v>
      </c>
      <c r="O126" s="99">
        <v>107.09993235986678</v>
      </c>
      <c r="P126" s="99">
        <v>83.650576568609381</v>
      </c>
      <c r="Q126" s="99">
        <v>87.689358094180946</v>
      </c>
      <c r="R126" s="99">
        <v>94.51293191502495</v>
      </c>
      <c r="S126" s="99">
        <v>96.000779013338843</v>
      </c>
      <c r="T126" s="99">
        <v>84.301215429932981</v>
      </c>
      <c r="U126" s="99">
        <v>94.974266723555971</v>
      </c>
      <c r="V126" s="99">
        <v>96.187110735322676</v>
      </c>
      <c r="W126" s="99">
        <v>98.025681006629412</v>
      </c>
      <c r="X126" s="99">
        <v>93.682616666285526</v>
      </c>
      <c r="Y126" s="99">
        <v>92.908247411460053</v>
      </c>
      <c r="DA126" s="63" t="s">
        <v>3033</v>
      </c>
    </row>
    <row r="127" spans="1:105" ht="12" customHeight="1" x14ac:dyDescent="0.25">
      <c r="A127" s="97" t="s">
        <v>53</v>
      </c>
      <c r="B127" s="99">
        <v>0.51531792002421228</v>
      </c>
      <c r="C127" s="99">
        <v>0.52483485952673758</v>
      </c>
      <c r="D127" s="99">
        <v>0.5171500719539539</v>
      </c>
      <c r="E127" s="99">
        <v>0.44085854374211364</v>
      </c>
      <c r="F127" s="99">
        <v>0.46710071049405016</v>
      </c>
      <c r="G127" s="99">
        <v>0.45199491825779819</v>
      </c>
      <c r="H127" s="99">
        <v>0.4140392437671529</v>
      </c>
      <c r="I127" s="99">
        <v>0.37255939567430363</v>
      </c>
      <c r="J127" s="99">
        <v>0.39948013443695102</v>
      </c>
      <c r="K127" s="99">
        <v>0.3831886684135633</v>
      </c>
      <c r="L127" s="99">
        <v>0.42531686354736181</v>
      </c>
      <c r="M127" s="99">
        <v>0.36841061528453145</v>
      </c>
      <c r="N127" s="99">
        <v>0.31941958670942089</v>
      </c>
      <c r="O127" s="99">
        <v>0.43057323308180379</v>
      </c>
      <c r="P127" s="99">
        <v>0.33519470725775213</v>
      </c>
      <c r="Q127" s="99">
        <v>0.35100135665847676</v>
      </c>
      <c r="R127" s="99">
        <v>0.37370260318810311</v>
      </c>
      <c r="S127" s="99">
        <v>0.37611974884201765</v>
      </c>
      <c r="T127" s="99">
        <v>0.32910884384746592</v>
      </c>
      <c r="U127" s="99">
        <v>0.36536611600239483</v>
      </c>
      <c r="V127" s="99">
        <v>0.36938439553375857</v>
      </c>
      <c r="W127" s="99">
        <v>0.37293923186367223</v>
      </c>
      <c r="X127" s="99">
        <v>0.3601695900430692</v>
      </c>
      <c r="Y127" s="99">
        <v>0.35608942081963457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0.3268250489800047</v>
      </c>
      <c r="C128" s="123">
        <f t="shared" si="48"/>
        <v>0.33970022914065656</v>
      </c>
      <c r="D128" s="123">
        <f t="shared" si="48"/>
        <v>0.35783868527537205</v>
      </c>
      <c r="E128" s="123">
        <f t="shared" si="48"/>
        <v>0.69065413234177642</v>
      </c>
      <c r="F128" s="123">
        <f t="shared" si="48"/>
        <v>0.37819976218613083</v>
      </c>
      <c r="G128" s="123">
        <f t="shared" si="48"/>
        <v>0.4303611812830625</v>
      </c>
      <c r="H128" s="123">
        <f t="shared" si="48"/>
        <v>0.74956907870471967</v>
      </c>
      <c r="I128" s="123">
        <f t="shared" si="48"/>
        <v>0.60767910624787769</v>
      </c>
      <c r="J128" s="123">
        <f t="shared" si="48"/>
        <v>0.69945099823541623</v>
      </c>
      <c r="K128" s="123">
        <f t="shared" si="48"/>
        <v>0.73057819652877232</v>
      </c>
      <c r="L128" s="123">
        <f t="shared" si="48"/>
        <v>0.88119354615990297</v>
      </c>
      <c r="M128" s="123">
        <f t="shared" si="48"/>
        <v>0.97288266205197182</v>
      </c>
      <c r="N128" s="123">
        <f t="shared" si="48"/>
        <v>0.99390966234339284</v>
      </c>
      <c r="O128" s="123">
        <f t="shared" si="48"/>
        <v>1.0302416232184111</v>
      </c>
      <c r="P128" s="123">
        <f t="shared" si="48"/>
        <v>1.0186425194428719</v>
      </c>
      <c r="Q128" s="123">
        <f t="shared" si="48"/>
        <v>1.0055245296368014</v>
      </c>
      <c r="R128" s="123">
        <f t="shared" si="48"/>
        <v>1.1564149426850543</v>
      </c>
      <c r="S128" s="123">
        <f t="shared" si="48"/>
        <v>1.3349494888456328</v>
      </c>
      <c r="T128" s="123">
        <f t="shared" si="48"/>
        <v>1.3585160927048721</v>
      </c>
      <c r="U128" s="123">
        <f t="shared" si="48"/>
        <v>1.3703949393780517</v>
      </c>
      <c r="V128" s="123">
        <f t="shared" si="48"/>
        <v>1.3070316322650677</v>
      </c>
      <c r="W128" s="123">
        <f t="shared" si="48"/>
        <v>1.3365441069502595</v>
      </c>
      <c r="X128" s="123">
        <f t="shared" si="48"/>
        <v>1.2048917350936985</v>
      </c>
      <c r="Y128" s="123">
        <f t="shared" si="48"/>
        <v>1.0209284127105185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0.3268250489800047</v>
      </c>
      <c r="C129" s="99">
        <f>RES_hhdet_tesh!C129/RES_summary!C$19</f>
        <v>0.33970022914065656</v>
      </c>
      <c r="D129" s="99">
        <f>RES_hhdet_tesh!D129/RES_summary!D$19</f>
        <v>0.35783868527537205</v>
      </c>
      <c r="E129" s="99">
        <f>RES_hhdet_tesh!E129/RES_summary!E$19</f>
        <v>0.69065413234177642</v>
      </c>
      <c r="F129" s="99">
        <f>RES_hhdet_tesh!F129/RES_summary!F$19</f>
        <v>0.37819976218613083</v>
      </c>
      <c r="G129" s="99">
        <f>RES_hhdet_tesh!G129/RES_summary!G$19</f>
        <v>0.4303611812830625</v>
      </c>
      <c r="H129" s="99">
        <f>RES_hhdet_tesh!H129/RES_summary!H$19</f>
        <v>0.74956907870471967</v>
      </c>
      <c r="I129" s="99">
        <f>RES_hhdet_tesh!I129/RES_summary!I$19</f>
        <v>0.60767910624787769</v>
      </c>
      <c r="J129" s="99">
        <f>RES_hhdet_tesh!J129/RES_summary!J$19</f>
        <v>0.69945099823541623</v>
      </c>
      <c r="K129" s="99">
        <f>RES_hhdet_tesh!K129/RES_summary!K$19</f>
        <v>0.73057819652877232</v>
      </c>
      <c r="L129" s="99">
        <f>RES_hhdet_tesh!L129/RES_summary!L$19</f>
        <v>0.88119354615990297</v>
      </c>
      <c r="M129" s="99">
        <f>RES_hhdet_tesh!M129/RES_summary!M$19</f>
        <v>0.97288266205197182</v>
      </c>
      <c r="N129" s="99">
        <f>RES_hhdet_tesh!N129/RES_summary!N$19</f>
        <v>0.99390966234339284</v>
      </c>
      <c r="O129" s="99">
        <f>RES_hhdet_tesh!O129/RES_summary!O$19</f>
        <v>1.0302416232184111</v>
      </c>
      <c r="P129" s="99">
        <f>RES_hhdet_tesh!P129/RES_summary!P$19</f>
        <v>1.0186425194428719</v>
      </c>
      <c r="Q129" s="99">
        <f>RES_hhdet_tesh!Q129/RES_summary!Q$19</f>
        <v>1.0055245296368014</v>
      </c>
      <c r="R129" s="99">
        <f>RES_hhdet_tesh!R129/RES_summary!R$19</f>
        <v>1.1564149426850543</v>
      </c>
      <c r="S129" s="99">
        <f>RES_hhdet_tesh!S129/RES_summary!S$19</f>
        <v>1.3349494888456328</v>
      </c>
      <c r="T129" s="99">
        <f>RES_hhdet_tesh!T129/RES_summary!T$19</f>
        <v>1.3585160927048721</v>
      </c>
      <c r="U129" s="99">
        <f>RES_hhdet_tesh!U129/RES_summary!U$19</f>
        <v>1.3703949393780517</v>
      </c>
      <c r="V129" s="99">
        <f>RES_hhdet_tesh!V129/RES_summary!V$19</f>
        <v>1.3070316322650677</v>
      </c>
      <c r="W129" s="99">
        <f>RES_hhdet_tesh!W129/RES_summary!W$19</f>
        <v>1.3365441069502595</v>
      </c>
      <c r="X129" s="99">
        <f>RES_hhdet_tesh!X129/RES_summary!X$19</f>
        <v>1.2048917350936985</v>
      </c>
      <c r="Y129" s="99">
        <f>RES_hhdet_tesh!Y129/RES_summary!Y$19</f>
        <v>1.0209284127105185</v>
      </c>
      <c r="DA129" s="63" t="s">
        <v>3036</v>
      </c>
    </row>
    <row r="130" spans="1:105" ht="12" customHeight="1" x14ac:dyDescent="0.25">
      <c r="A130" s="121" t="s">
        <v>55</v>
      </c>
      <c r="B130" s="123">
        <v>19.15695269310428</v>
      </c>
      <c r="C130" s="123">
        <v>19.105131616824252</v>
      </c>
      <c r="D130" s="123">
        <v>20.308476503645409</v>
      </c>
      <c r="E130" s="123">
        <v>19.510740550610166</v>
      </c>
      <c r="F130" s="123">
        <v>20.932082666519388</v>
      </c>
      <c r="G130" s="123">
        <v>21.109676250323695</v>
      </c>
      <c r="H130" s="123">
        <v>19.896549882400983</v>
      </c>
      <c r="I130" s="123">
        <v>21.699276038963337</v>
      </c>
      <c r="J130" s="123">
        <v>20.34600084693345</v>
      </c>
      <c r="K130" s="123">
        <v>20.761575184239941</v>
      </c>
      <c r="L130" s="123">
        <v>21.329099142655856</v>
      </c>
      <c r="M130" s="123">
        <v>22.429754853695925</v>
      </c>
      <c r="N130" s="123">
        <v>20.40463236314277</v>
      </c>
      <c r="O130" s="123">
        <v>19.707732116500882</v>
      </c>
      <c r="P130" s="123">
        <v>18.593056163186048</v>
      </c>
      <c r="Q130" s="123">
        <v>18.69949974898325</v>
      </c>
      <c r="R130" s="123">
        <v>19.144151947442626</v>
      </c>
      <c r="S130" s="123">
        <v>20.745704062250002</v>
      </c>
      <c r="T130" s="123">
        <v>20.538146891785694</v>
      </c>
      <c r="U130" s="123">
        <v>20.633555182366518</v>
      </c>
      <c r="V130" s="123">
        <v>20.128456224570613</v>
      </c>
      <c r="W130" s="123">
        <v>22.366846789024006</v>
      </c>
      <c r="X130" s="123">
        <v>21.30069250553845</v>
      </c>
      <c r="Y130" s="123">
        <v>20.113417648156307</v>
      </c>
      <c r="DA130" s="130" t="s">
        <v>3037</v>
      </c>
    </row>
    <row r="131" spans="1:105" ht="12" customHeight="1" x14ac:dyDescent="0.25">
      <c r="A131" s="97" t="s">
        <v>128</v>
      </c>
      <c r="B131" s="99">
        <v>19.173924053650364</v>
      </c>
      <c r="C131" s="99">
        <v>19.11718100883472</v>
      </c>
      <c r="D131" s="99">
        <v>20.607904342898902</v>
      </c>
      <c r="E131" s="99">
        <v>18.859309241954641</v>
      </c>
      <c r="F131" s="99">
        <v>21.217378040211919</v>
      </c>
      <c r="G131" s="99">
        <v>21.596988026432658</v>
      </c>
      <c r="H131" s="99">
        <v>19.666550086865055</v>
      </c>
      <c r="I131" s="99">
        <v>21.445199786748198</v>
      </c>
      <c r="J131" s="99">
        <v>20.205001128350972</v>
      </c>
      <c r="K131" s="99">
        <v>20.795009299789491</v>
      </c>
      <c r="L131" s="99">
        <v>21.593892287946161</v>
      </c>
      <c r="M131" s="99">
        <v>22.465452705635972</v>
      </c>
      <c r="N131" s="99">
        <v>19.636777889186241</v>
      </c>
      <c r="O131" s="99">
        <v>18.836855240831269</v>
      </c>
      <c r="P131" s="99">
        <v>18.971202419748916</v>
      </c>
      <c r="Q131" s="99">
        <v>18.782628669711723</v>
      </c>
      <c r="R131" s="99">
        <v>19.607100474654601</v>
      </c>
      <c r="S131" s="99">
        <v>21.315849809946609</v>
      </c>
      <c r="T131" s="99">
        <v>19.454755366742639</v>
      </c>
      <c r="U131" s="99">
        <v>20.869561053172983</v>
      </c>
      <c r="V131" s="99">
        <v>20.403628211399827</v>
      </c>
      <c r="W131" s="99">
        <v>23.770067740340963</v>
      </c>
      <c r="X131" s="99">
        <v>19.880511477669415</v>
      </c>
      <c r="Y131" s="99">
        <v>20.672709937015341</v>
      </c>
      <c r="DA131" s="63" t="s">
        <v>3038</v>
      </c>
    </row>
    <row r="132" spans="1:105" ht="12" customHeight="1" x14ac:dyDescent="0.25">
      <c r="A132" s="97" t="s">
        <v>127</v>
      </c>
      <c r="B132" s="99">
        <v>19.17392405365036</v>
      </c>
      <c r="C132" s="99">
        <v>19.117201823254263</v>
      </c>
      <c r="D132" s="99">
        <v>20.607809479320533</v>
      </c>
      <c r="E132" s="99">
        <v>18.859023440633933</v>
      </c>
      <c r="F132" s="99">
        <v>21.216617915373153</v>
      </c>
      <c r="G132" s="99">
        <v>21.595584304511103</v>
      </c>
      <c r="H132" s="99">
        <v>19.665093594353682</v>
      </c>
      <c r="I132" s="99">
        <v>21.440869616391613</v>
      </c>
      <c r="J132" s="99">
        <v>20.200835000235145</v>
      </c>
      <c r="K132" s="99">
        <v>20.788537721568019</v>
      </c>
      <c r="L132" s="99">
        <v>21.589639608245971</v>
      </c>
      <c r="M132" s="99">
        <v>22.461962345204917</v>
      </c>
      <c r="N132" s="99">
        <v>19.639889751882922</v>
      </c>
      <c r="O132" s="99">
        <v>18.838588156648918</v>
      </c>
      <c r="P132" s="99">
        <v>18.952661924788142</v>
      </c>
      <c r="Q132" s="99">
        <v>18.760582526127024</v>
      </c>
      <c r="R132" s="99">
        <v>19.579849101086772</v>
      </c>
      <c r="S132" s="99">
        <v>21.28816627203414</v>
      </c>
      <c r="T132" s="99">
        <v>19.438029767866972</v>
      </c>
      <c r="U132" s="99">
        <v>20.844112482501039</v>
      </c>
      <c r="V132" s="99">
        <v>20.385518209646115</v>
      </c>
      <c r="W132" s="99">
        <v>23.74065331163272</v>
      </c>
      <c r="X132" s="99">
        <v>19.869718785045432</v>
      </c>
      <c r="Y132" s="99">
        <v>20.678511178643905</v>
      </c>
      <c r="DA132" s="63" t="s">
        <v>3039</v>
      </c>
    </row>
    <row r="133" spans="1:105" ht="12" customHeight="1" x14ac:dyDescent="0.25">
      <c r="A133" s="100" t="s">
        <v>198</v>
      </c>
      <c r="B133" s="102">
        <v>8.3711641984890672</v>
      </c>
      <c r="C133" s="102">
        <v>7.9354736726161503</v>
      </c>
      <c r="D133" s="102">
        <v>8.8071350296723985</v>
      </c>
      <c r="E133" s="102">
        <v>8.0410024388966512</v>
      </c>
      <c r="F133" s="102">
        <v>9.6739038070398795</v>
      </c>
      <c r="G133" s="102">
        <v>9.6915285622643008</v>
      </c>
      <c r="H133" s="102">
        <v>8.7325620298527014</v>
      </c>
      <c r="I133" s="102">
        <v>10.596607477664579</v>
      </c>
      <c r="J133" s="102">
        <v>8.992323566908345</v>
      </c>
      <c r="K133" s="102">
        <v>9.3808252680982402</v>
      </c>
      <c r="L133" s="102">
        <v>9.6753140659679691</v>
      </c>
      <c r="M133" s="102">
        <v>10.464374216169695</v>
      </c>
      <c r="N133" s="102">
        <v>9.1814232145684471</v>
      </c>
      <c r="O133" s="102">
        <v>9.1858602517809373</v>
      </c>
      <c r="P133" s="102">
        <v>8.2482419613230249</v>
      </c>
      <c r="Q133" s="102">
        <v>8.0855740023289435</v>
      </c>
      <c r="R133" s="102">
        <v>8.590556543943606</v>
      </c>
      <c r="S133" s="102">
        <v>9.9346254453056222</v>
      </c>
      <c r="T133" s="102">
        <v>8.2523113624242477</v>
      </c>
      <c r="U133" s="102">
        <v>9.0158113429743967</v>
      </c>
      <c r="V133" s="102">
        <v>8.154360450978464</v>
      </c>
      <c r="W133" s="102">
        <v>10.784797907526189</v>
      </c>
      <c r="X133" s="102">
        <v>8.5324832767584464</v>
      </c>
      <c r="Y133" s="102">
        <v>7.8568213897042103</v>
      </c>
      <c r="DA133" s="131" t="s">
        <v>3040</v>
      </c>
    </row>
    <row r="134" spans="1:105" ht="12" customHeight="1" x14ac:dyDescent="0.25">
      <c r="A134" s="103" t="s">
        <v>52</v>
      </c>
      <c r="B134" s="105">
        <v>10.802759855161295</v>
      </c>
      <c r="C134" s="105">
        <v>11.181728150638111</v>
      </c>
      <c r="D134" s="105">
        <v>11.800674449648136</v>
      </c>
      <c r="E134" s="105">
        <v>10.81802100173728</v>
      </c>
      <c r="F134" s="105">
        <v>11.542714108333277</v>
      </c>
      <c r="G134" s="105">
        <v>11.904055742246806</v>
      </c>
      <c r="H134" s="105">
        <v>10.932531564500984</v>
      </c>
      <c r="I134" s="105">
        <v>10.844262138727032</v>
      </c>
      <c r="J134" s="105">
        <v>11.208511433326796</v>
      </c>
      <c r="K134" s="105">
        <v>11.407712453469776</v>
      </c>
      <c r="L134" s="105">
        <v>11.914325542277997</v>
      </c>
      <c r="M134" s="105">
        <v>11.997588129035217</v>
      </c>
      <c r="N134" s="105">
        <v>10.458466537314475</v>
      </c>
      <c r="O134" s="105">
        <v>9.6527279048679784</v>
      </c>
      <c r="P134" s="105">
        <v>10.704419963465117</v>
      </c>
      <c r="Q134" s="105">
        <v>10.675008523798077</v>
      </c>
      <c r="R134" s="105">
        <v>10.989292557143164</v>
      </c>
      <c r="S134" s="105">
        <v>11.353540826728517</v>
      </c>
      <c r="T134" s="105">
        <v>11.185718405442724</v>
      </c>
      <c r="U134" s="105">
        <v>11.828301139526639</v>
      </c>
      <c r="V134" s="105">
        <v>12.231157758667651</v>
      </c>
      <c r="W134" s="105">
        <v>12.955855404106531</v>
      </c>
      <c r="X134" s="105">
        <v>11.33723550828698</v>
      </c>
      <c r="Y134" s="105">
        <v>12.821689788939693</v>
      </c>
      <c r="DA134" s="132" t="s">
        <v>3041</v>
      </c>
    </row>
    <row r="135" spans="1:105" ht="12" customHeight="1" x14ac:dyDescent="0.25">
      <c r="A135" s="106" t="s">
        <v>122</v>
      </c>
      <c r="B135" s="102">
        <v>19.136170782616293</v>
      </c>
      <c r="C135" s="102">
        <v>19.089497223103141</v>
      </c>
      <c r="D135" s="102">
        <v>19.944681286762535</v>
      </c>
      <c r="E135" s="102">
        <v>20.289879695541991</v>
      </c>
      <c r="F135" s="102">
        <v>20.589140032323144</v>
      </c>
      <c r="G135" s="102">
        <v>20.530025040398595</v>
      </c>
      <c r="H135" s="102">
        <v>20.166083559890222</v>
      </c>
      <c r="I135" s="102">
        <v>21.996582021747209</v>
      </c>
      <c r="J135" s="102">
        <v>20.509743111390215</v>
      </c>
      <c r="K135" s="102">
        <v>20.725673300755396</v>
      </c>
      <c r="L135" s="102">
        <v>21.028724133009344</v>
      </c>
      <c r="M135" s="102">
        <v>22.396194880528302</v>
      </c>
      <c r="N135" s="102">
        <v>21.129213389936275</v>
      </c>
      <c r="O135" s="102">
        <v>20.466599965223647</v>
      </c>
      <c r="P135" s="102">
        <v>18.31454448577454</v>
      </c>
      <c r="Q135" s="102">
        <v>18.686896529388363</v>
      </c>
      <c r="R135" s="102">
        <v>18.846851387968389</v>
      </c>
      <c r="S135" s="102">
        <v>20.365338414220922</v>
      </c>
      <c r="T135" s="102">
        <v>21.432866115393665</v>
      </c>
      <c r="U135" s="102">
        <v>20.481783888142139</v>
      </c>
      <c r="V135" s="102">
        <v>19.91374758819541</v>
      </c>
      <c r="W135" s="102">
        <v>20.976503605499381</v>
      </c>
      <c r="X135" s="102">
        <v>22.709214044870016</v>
      </c>
      <c r="Y135" s="102">
        <v>19.576409686867802</v>
      </c>
      <c r="DA135" s="131" t="s">
        <v>3042</v>
      </c>
    </row>
    <row r="136" spans="1:105" ht="12" customHeight="1" x14ac:dyDescent="0.25">
      <c r="A136" s="107" t="s">
        <v>121</v>
      </c>
      <c r="B136" s="105">
        <v>19.136170782616293</v>
      </c>
      <c r="C136" s="105">
        <v>19.094669996645436</v>
      </c>
      <c r="D136" s="105">
        <v>19.952423767188076</v>
      </c>
      <c r="E136" s="105">
        <v>20.302579434579499</v>
      </c>
      <c r="F136" s="105">
        <v>20.597959056377864</v>
      </c>
      <c r="G136" s="105">
        <v>20.536361179080945</v>
      </c>
      <c r="H136" s="105">
        <v>20.169181541412346</v>
      </c>
      <c r="I136" s="105">
        <v>21.994509645018148</v>
      </c>
      <c r="J136" s="105">
        <v>20.508413381526665</v>
      </c>
      <c r="K136" s="105">
        <v>20.720914514547427</v>
      </c>
      <c r="L136" s="105">
        <v>21.023771959106686</v>
      </c>
      <c r="M136" s="105">
        <v>22.385921813076134</v>
      </c>
      <c r="N136" s="105">
        <v>21.126026535060927</v>
      </c>
      <c r="O136" s="105">
        <v>20.465561677232028</v>
      </c>
      <c r="P136" s="105">
        <v>18.282390183516888</v>
      </c>
      <c r="Q136" s="105">
        <v>18.619712366451633</v>
      </c>
      <c r="R136" s="105">
        <v>18.777746355054333</v>
      </c>
      <c r="S136" s="105">
        <v>20.294313725664786</v>
      </c>
      <c r="T136" s="105">
        <v>21.361640601173711</v>
      </c>
      <c r="U136" s="105">
        <v>20.42401561969897</v>
      </c>
      <c r="V136" s="105">
        <v>19.871864076620174</v>
      </c>
      <c r="W136" s="105">
        <v>20.935819221349949</v>
      </c>
      <c r="X136" s="105">
        <v>22.695002074700604</v>
      </c>
      <c r="Y136" s="105">
        <v>19.60336221553624</v>
      </c>
      <c r="DA136" s="132" t="s">
        <v>3043</v>
      </c>
    </row>
    <row r="137" spans="1:105" ht="12" customHeight="1" x14ac:dyDescent="0.25">
      <c r="A137" s="108" t="s">
        <v>53</v>
      </c>
      <c r="B137" s="99">
        <v>8.3585493043261732</v>
      </c>
      <c r="C137" s="99">
        <v>7.9183613211115791</v>
      </c>
      <c r="D137" s="99">
        <v>8.5243620704277916</v>
      </c>
      <c r="E137" s="99">
        <v>8.6641054121080003</v>
      </c>
      <c r="F137" s="99">
        <v>9.3885123826200445</v>
      </c>
      <c r="G137" s="99">
        <v>9.2012390552899799</v>
      </c>
      <c r="H137" s="99">
        <v>8.9439450567431376</v>
      </c>
      <c r="I137" s="99">
        <v>10.884235993562401</v>
      </c>
      <c r="J137" s="99">
        <v>9.116163116219191</v>
      </c>
      <c r="K137" s="99">
        <v>9.3433205986818173</v>
      </c>
      <c r="L137" s="99">
        <v>9.4012657744291275</v>
      </c>
      <c r="M137" s="99">
        <v>10.463586865432335</v>
      </c>
      <c r="N137" s="99">
        <v>9.9014939476579649</v>
      </c>
      <c r="O137" s="99">
        <v>10.024005057230351</v>
      </c>
      <c r="P137" s="99">
        <v>7.8794745309808176</v>
      </c>
      <c r="Q137" s="99">
        <v>8.0071545051851487</v>
      </c>
      <c r="R137" s="99">
        <v>8.2041537185918578</v>
      </c>
      <c r="S137" s="99">
        <v>9.4618571213699347</v>
      </c>
      <c r="T137" s="99">
        <v>9.1169447824296324</v>
      </c>
      <c r="U137" s="99">
        <v>8.7878549161442017</v>
      </c>
      <c r="V137" s="99">
        <v>7.8155004779728312</v>
      </c>
      <c r="W137" s="99">
        <v>9.3081745570325918</v>
      </c>
      <c r="X137" s="99">
        <v>9.5166914777672265</v>
      </c>
      <c r="Y137" s="99">
        <v>7.2936185015454678</v>
      </c>
      <c r="DA137" s="63" t="s">
        <v>3044</v>
      </c>
    </row>
    <row r="138" spans="1:105" ht="12" customHeight="1" x14ac:dyDescent="0.25">
      <c r="A138" s="108" t="s">
        <v>52</v>
      </c>
      <c r="B138" s="99">
        <v>10.77762147829012</v>
      </c>
      <c r="C138" s="99">
        <v>11.176308675533862</v>
      </c>
      <c r="D138" s="99">
        <v>11.428061696760283</v>
      </c>
      <c r="E138" s="99">
        <v>11.638474022471501</v>
      </c>
      <c r="F138" s="99">
        <v>11.209446673757821</v>
      </c>
      <c r="G138" s="99">
        <v>11.335122123790962</v>
      </c>
      <c r="H138" s="99">
        <v>11.225236484669209</v>
      </c>
      <c r="I138" s="99">
        <v>11.110273651455746</v>
      </c>
      <c r="J138" s="99">
        <v>11.392250265307478</v>
      </c>
      <c r="K138" s="99">
        <v>11.377593915865612</v>
      </c>
      <c r="L138" s="99">
        <v>11.622506184677563</v>
      </c>
      <c r="M138" s="99">
        <v>11.922334947643803</v>
      </c>
      <c r="N138" s="99">
        <v>11.224532587402962</v>
      </c>
      <c r="O138" s="99">
        <v>10.441556620001675</v>
      </c>
      <c r="P138" s="99">
        <v>10.402915652536068</v>
      </c>
      <c r="Q138" s="99">
        <v>10.612557861266481</v>
      </c>
      <c r="R138" s="99">
        <v>10.573592636462475</v>
      </c>
      <c r="S138" s="99">
        <v>10.832456604294848</v>
      </c>
      <c r="T138" s="99">
        <v>12.244695818744081</v>
      </c>
      <c r="U138" s="99">
        <v>11.636160703554767</v>
      </c>
      <c r="V138" s="99">
        <v>12.056363598647341</v>
      </c>
      <c r="W138" s="99">
        <v>11.627644664317357</v>
      </c>
      <c r="X138" s="99">
        <v>13.178310596933375</v>
      </c>
      <c r="Y138" s="99">
        <v>12.309743713990773</v>
      </c>
      <c r="DA138" s="63" t="s">
        <v>3045</v>
      </c>
    </row>
    <row r="139" spans="1:105" ht="12" customHeight="1" x14ac:dyDescent="0.25">
      <c r="A139" s="121" t="s">
        <v>54</v>
      </c>
      <c r="B139" s="123">
        <v>7.4133186446258943</v>
      </c>
      <c r="C139" s="123">
        <v>7.6555177658577946</v>
      </c>
      <c r="D139" s="123">
        <v>7.8357881591409857</v>
      </c>
      <c r="E139" s="123">
        <v>7.9866764204905598</v>
      </c>
      <c r="F139" s="123">
        <v>8.1935843796261487</v>
      </c>
      <c r="G139" s="123">
        <v>8.3389791647925424</v>
      </c>
      <c r="H139" s="123">
        <v>8.1879441063715763</v>
      </c>
      <c r="I139" s="123">
        <v>7.7427662663194434</v>
      </c>
      <c r="J139" s="123">
        <v>7.4296704856144595</v>
      </c>
      <c r="K139" s="123">
        <v>7.3768060684138836</v>
      </c>
      <c r="L139" s="123">
        <v>7.5153466957088098</v>
      </c>
      <c r="M139" s="123">
        <v>6.8411633296245649</v>
      </c>
      <c r="N139" s="123">
        <v>6.8692562076972337</v>
      </c>
      <c r="O139" s="123">
        <v>6.7740134155418206</v>
      </c>
      <c r="P139" s="123">
        <v>6.3999020958764907</v>
      </c>
      <c r="Q139" s="123">
        <v>6.0575216281105284</v>
      </c>
      <c r="R139" s="123">
        <v>5.8471972227949891</v>
      </c>
      <c r="S139" s="123">
        <v>6.2934178525147555</v>
      </c>
      <c r="T139" s="123">
        <v>6.0086190531918975</v>
      </c>
      <c r="U139" s="123">
        <v>6.0023460791552301</v>
      </c>
      <c r="V139" s="123">
        <v>5.8396226341624802</v>
      </c>
      <c r="W139" s="123">
        <v>6.1612043941920396</v>
      </c>
      <c r="X139" s="123">
        <v>7.0724756010207228</v>
      </c>
      <c r="Y139" s="123">
        <v>6.3033027562284376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7.4133186446258943</v>
      </c>
      <c r="C141" s="110">
        <v>7.6555177658577946</v>
      </c>
      <c r="D141" s="110">
        <v>7.8357881591409857</v>
      </c>
      <c r="E141" s="110">
        <v>7.9866764204905598</v>
      </c>
      <c r="F141" s="110">
        <v>8.1935843796261487</v>
      </c>
      <c r="G141" s="110">
        <v>8.3389791647925424</v>
      </c>
      <c r="H141" s="110">
        <v>8.1879441063715763</v>
      </c>
      <c r="I141" s="110">
        <v>7.7427662663194434</v>
      </c>
      <c r="J141" s="110">
        <v>7.4296704856144595</v>
      </c>
      <c r="K141" s="110">
        <v>7.3768060684138836</v>
      </c>
      <c r="L141" s="110">
        <v>7.5153466957088098</v>
      </c>
      <c r="M141" s="110">
        <v>6.8411633296245649</v>
      </c>
      <c r="N141" s="110">
        <v>6.8692562076972337</v>
      </c>
      <c r="O141" s="110">
        <v>6.7740134155418206</v>
      </c>
      <c r="P141" s="110">
        <v>6.3999020958764907</v>
      </c>
      <c r="Q141" s="110">
        <v>6.0575216281105284</v>
      </c>
      <c r="R141" s="110">
        <v>5.8471972227949891</v>
      </c>
      <c r="S141" s="110">
        <v>6.2934178525147555</v>
      </c>
      <c r="T141" s="110">
        <v>6.0086190531918975</v>
      </c>
      <c r="U141" s="110">
        <v>6.0023460791552301</v>
      </c>
      <c r="V141" s="110">
        <v>5.8396226341624802</v>
      </c>
      <c r="W141" s="110">
        <v>6.1612043941920396</v>
      </c>
      <c r="X141" s="110">
        <v>7.0724756010207228</v>
      </c>
      <c r="Y141" s="110">
        <v>6.3033027562284376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125.88592485380371</v>
      </c>
      <c r="C143" s="118">
        <f t="shared" si="49"/>
        <v>138.87397738438239</v>
      </c>
      <c r="D143" s="118">
        <f t="shared" si="49"/>
        <v>138.66628684691727</v>
      </c>
      <c r="E143" s="118">
        <f t="shared" si="49"/>
        <v>142.74099018171714</v>
      </c>
      <c r="F143" s="118">
        <f t="shared" si="49"/>
        <v>130.54282139957013</v>
      </c>
      <c r="G143" s="118">
        <f t="shared" si="49"/>
        <v>121.71428919882948</v>
      </c>
      <c r="H143" s="118">
        <f t="shared" si="49"/>
        <v>122.06546002917678</v>
      </c>
      <c r="I143" s="118">
        <f t="shared" si="49"/>
        <v>120.25988708607305</v>
      </c>
      <c r="J143" s="118">
        <f t="shared" si="49"/>
        <v>124.37461886531929</v>
      </c>
      <c r="K143" s="118">
        <f t="shared" si="49"/>
        <v>124.51609518140997</v>
      </c>
      <c r="L143" s="118">
        <f t="shared" si="49"/>
        <v>126.83420483666478</v>
      </c>
      <c r="M143" s="118">
        <f t="shared" si="49"/>
        <v>126.26244055880825</v>
      </c>
      <c r="N143" s="118">
        <f t="shared" si="49"/>
        <v>126.65390406380486</v>
      </c>
      <c r="O143" s="118">
        <f t="shared" si="49"/>
        <v>126.40739618137174</v>
      </c>
      <c r="P143" s="118">
        <f t="shared" si="49"/>
        <v>119.16904392862153</v>
      </c>
      <c r="Q143" s="118">
        <f t="shared" si="49"/>
        <v>117.59765906924414</v>
      </c>
      <c r="R143" s="118">
        <f t="shared" ref="R143:V143" si="50">R144+R146+R148+R157</f>
        <v>119.48772024427332</v>
      </c>
      <c r="S143" s="118">
        <f t="shared" si="50"/>
        <v>123.00270758716846</v>
      </c>
      <c r="T143" s="118">
        <f t="shared" si="50"/>
        <v>124.5837880723424</v>
      </c>
      <c r="U143" s="118">
        <f t="shared" si="50"/>
        <v>125.70648311973039</v>
      </c>
      <c r="V143" s="118">
        <f t="shared" si="50"/>
        <v>126.33427474394031</v>
      </c>
      <c r="W143" s="118">
        <f t="shared" ref="W143:Y143" si="51">W144+W146+W148+W157</f>
        <v>125.73078882425592</v>
      </c>
      <c r="X143" s="118">
        <f t="shared" si="51"/>
        <v>129.17686048995469</v>
      </c>
      <c r="Y143" s="118">
        <f t="shared" si="51"/>
        <v>129.19103541756826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95.872665505958324</v>
      </c>
      <c r="C144" s="123">
        <f t="shared" si="52"/>
        <v>109.30386874393021</v>
      </c>
      <c r="D144" s="123">
        <f t="shared" si="52"/>
        <v>108.57283510052419</v>
      </c>
      <c r="E144" s="123">
        <f t="shared" si="52"/>
        <v>110.71912453359823</v>
      </c>
      <c r="F144" s="123">
        <f t="shared" si="52"/>
        <v>99.252165979823843</v>
      </c>
      <c r="G144" s="123">
        <f t="shared" si="52"/>
        <v>90.634679542990767</v>
      </c>
      <c r="H144" s="123">
        <f t="shared" si="52"/>
        <v>90.374204132019486</v>
      </c>
      <c r="I144" s="123">
        <f t="shared" si="52"/>
        <v>88.517840218113378</v>
      </c>
      <c r="J144" s="123">
        <f t="shared" si="52"/>
        <v>93.69703070077378</v>
      </c>
      <c r="K144" s="123">
        <f t="shared" si="52"/>
        <v>93.578105583930395</v>
      </c>
      <c r="L144" s="123">
        <f t="shared" si="52"/>
        <v>94.79200755881979</v>
      </c>
      <c r="M144" s="123">
        <f t="shared" si="52"/>
        <v>93.136555663595175</v>
      </c>
      <c r="N144" s="123">
        <f t="shared" si="52"/>
        <v>94.635223064162247</v>
      </c>
      <c r="O144" s="123">
        <f t="shared" si="52"/>
        <v>95.162939745505795</v>
      </c>
      <c r="P144" s="123">
        <f t="shared" si="52"/>
        <v>90.342025452565466</v>
      </c>
      <c r="Q144" s="123">
        <f t="shared" si="52"/>
        <v>88.946087328380344</v>
      </c>
      <c r="R144" s="123">
        <f t="shared" si="52"/>
        <v>89.627657228341022</v>
      </c>
      <c r="S144" s="123">
        <f t="shared" si="52"/>
        <v>91.168311295746179</v>
      </c>
      <c r="T144" s="123">
        <f t="shared" si="52"/>
        <v>91.598840162434243</v>
      </c>
      <c r="U144" s="123">
        <f t="shared" si="52"/>
        <v>93.657233842634369</v>
      </c>
      <c r="V144" s="123">
        <f t="shared" si="52"/>
        <v>94.752090189767486</v>
      </c>
      <c r="W144" s="123">
        <f t="shared" si="52"/>
        <v>92.886806259864329</v>
      </c>
      <c r="X144" s="123">
        <f t="shared" si="52"/>
        <v>94.10192938678081</v>
      </c>
      <c r="Y144" s="123">
        <f t="shared" si="52"/>
        <v>98.75764787414478</v>
      </c>
      <c r="DA144" s="130" t="s">
        <v>3050</v>
      </c>
    </row>
    <row r="145" spans="1:105" ht="12" customHeight="1" x14ac:dyDescent="0.25">
      <c r="A145" s="97" t="s">
        <v>53</v>
      </c>
      <c r="B145" s="99">
        <v>95.872665505958324</v>
      </c>
      <c r="C145" s="99">
        <v>109.30386874393021</v>
      </c>
      <c r="D145" s="99">
        <v>108.57283510052419</v>
      </c>
      <c r="E145" s="99">
        <v>110.71912453359823</v>
      </c>
      <c r="F145" s="99">
        <v>99.252165979823843</v>
      </c>
      <c r="G145" s="99">
        <v>90.634679542990767</v>
      </c>
      <c r="H145" s="99">
        <v>90.374204132019486</v>
      </c>
      <c r="I145" s="99">
        <v>88.517840218113378</v>
      </c>
      <c r="J145" s="99">
        <v>93.69703070077378</v>
      </c>
      <c r="K145" s="99">
        <v>93.578105583930395</v>
      </c>
      <c r="L145" s="99">
        <v>94.79200755881979</v>
      </c>
      <c r="M145" s="99">
        <v>93.136555663595175</v>
      </c>
      <c r="N145" s="99">
        <v>94.635223064162247</v>
      </c>
      <c r="O145" s="99">
        <v>95.162939745505795</v>
      </c>
      <c r="P145" s="99">
        <v>90.342025452565466</v>
      </c>
      <c r="Q145" s="99">
        <v>88.946087328380344</v>
      </c>
      <c r="R145" s="99">
        <v>89.627657228341022</v>
      </c>
      <c r="S145" s="99">
        <v>91.168311295746179</v>
      </c>
      <c r="T145" s="99">
        <v>91.598840162434243</v>
      </c>
      <c r="U145" s="99">
        <v>93.657233842634369</v>
      </c>
      <c r="V145" s="99">
        <v>94.752090189767486</v>
      </c>
      <c r="W145" s="99">
        <v>92.886806259864329</v>
      </c>
      <c r="X145" s="99">
        <v>94.10192938678081</v>
      </c>
      <c r="Y145" s="99">
        <v>98.75764787414478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3.268297745117116</v>
      </c>
      <c r="C146" s="123">
        <f t="shared" si="53"/>
        <v>2.7943568668772456</v>
      </c>
      <c r="D146" s="123">
        <f t="shared" si="53"/>
        <v>2.3801237086515488</v>
      </c>
      <c r="E146" s="123">
        <f t="shared" si="53"/>
        <v>4.1574555133135842</v>
      </c>
      <c r="F146" s="123">
        <f t="shared" si="53"/>
        <v>2.2026744706851034</v>
      </c>
      <c r="G146" s="123">
        <f t="shared" si="53"/>
        <v>2.2237213979772856</v>
      </c>
      <c r="H146" s="123">
        <f t="shared" si="53"/>
        <v>3.1696777377094909</v>
      </c>
      <c r="I146" s="123">
        <f t="shared" si="53"/>
        <v>2.3535294170185663</v>
      </c>
      <c r="J146" s="123">
        <f t="shared" si="53"/>
        <v>2.6969537511330266</v>
      </c>
      <c r="K146" s="123">
        <f t="shared" si="53"/>
        <v>2.8625821405364009</v>
      </c>
      <c r="L146" s="123">
        <f t="shared" si="53"/>
        <v>3.4841420425568677</v>
      </c>
      <c r="M146" s="123">
        <f t="shared" si="53"/>
        <v>3.8470416909265261</v>
      </c>
      <c r="N146" s="123">
        <f t="shared" si="53"/>
        <v>4.0497786813946011</v>
      </c>
      <c r="O146" s="123">
        <f t="shared" si="53"/>
        <v>4.1789525184584884</v>
      </c>
      <c r="P146" s="123">
        <f t="shared" si="53"/>
        <v>4.0456331562752634</v>
      </c>
      <c r="Q146" s="123">
        <f t="shared" si="53"/>
        <v>4.3206046198522072</v>
      </c>
      <c r="R146" s="123">
        <f t="shared" si="53"/>
        <v>5.0687099376356342</v>
      </c>
      <c r="S146" s="123">
        <f t="shared" si="53"/>
        <v>5.6014444284553315</v>
      </c>
      <c r="T146" s="123">
        <f t="shared" si="53"/>
        <v>5.3598042162636332</v>
      </c>
      <c r="U146" s="123">
        <f t="shared" si="53"/>
        <v>5.5334966823251817</v>
      </c>
      <c r="V146" s="123">
        <f t="shared" si="53"/>
        <v>5.5472192357479848</v>
      </c>
      <c r="W146" s="123">
        <f t="shared" si="53"/>
        <v>5.7660082768940164</v>
      </c>
      <c r="X146" s="123">
        <f t="shared" si="53"/>
        <v>5.2534579811686273</v>
      </c>
      <c r="Y146" s="123">
        <f t="shared" si="53"/>
        <v>4.7390093332974139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3.268297745117116</v>
      </c>
      <c r="C147" s="99">
        <f>RES_hhdet_tesh!C147/RES_summary!C$19</f>
        <v>2.7943568668772456</v>
      </c>
      <c r="D147" s="99">
        <f>RES_hhdet_tesh!D147/RES_summary!D$19</f>
        <v>2.3801237086515488</v>
      </c>
      <c r="E147" s="99">
        <f>RES_hhdet_tesh!E147/RES_summary!E$19</f>
        <v>4.1574555133135842</v>
      </c>
      <c r="F147" s="99">
        <f>RES_hhdet_tesh!F147/RES_summary!F$19</f>
        <v>2.2026744706851034</v>
      </c>
      <c r="G147" s="99">
        <f>RES_hhdet_tesh!G147/RES_summary!G$19</f>
        <v>2.2237213979772856</v>
      </c>
      <c r="H147" s="99">
        <f>RES_hhdet_tesh!H147/RES_summary!H$19</f>
        <v>3.1696777377094909</v>
      </c>
      <c r="I147" s="99">
        <f>RES_hhdet_tesh!I147/RES_summary!I$19</f>
        <v>2.3535294170185663</v>
      </c>
      <c r="J147" s="99">
        <f>RES_hhdet_tesh!J147/RES_summary!J$19</f>
        <v>2.6969537511330266</v>
      </c>
      <c r="K147" s="99">
        <f>RES_hhdet_tesh!K147/RES_summary!K$19</f>
        <v>2.8625821405364009</v>
      </c>
      <c r="L147" s="99">
        <f>RES_hhdet_tesh!L147/RES_summary!L$19</f>
        <v>3.4841420425568677</v>
      </c>
      <c r="M147" s="99">
        <f>RES_hhdet_tesh!M147/RES_summary!M$19</f>
        <v>3.8470416909265261</v>
      </c>
      <c r="N147" s="99">
        <f>RES_hhdet_tesh!N147/RES_summary!N$19</f>
        <v>4.0497786813946011</v>
      </c>
      <c r="O147" s="99">
        <f>RES_hhdet_tesh!O147/RES_summary!O$19</f>
        <v>4.1789525184584884</v>
      </c>
      <c r="P147" s="99">
        <f>RES_hhdet_tesh!P147/RES_summary!P$19</f>
        <v>4.0456331562752634</v>
      </c>
      <c r="Q147" s="99">
        <f>RES_hhdet_tesh!Q147/RES_summary!Q$19</f>
        <v>4.3206046198522072</v>
      </c>
      <c r="R147" s="99">
        <f>RES_hhdet_tesh!R147/RES_summary!R$19</f>
        <v>5.0687099376356342</v>
      </c>
      <c r="S147" s="99">
        <f>RES_hhdet_tesh!S147/RES_summary!S$19</f>
        <v>5.6014444284553315</v>
      </c>
      <c r="T147" s="99">
        <f>RES_hhdet_tesh!T147/RES_summary!T$19</f>
        <v>5.3598042162636332</v>
      </c>
      <c r="U147" s="99">
        <f>RES_hhdet_tesh!U147/RES_summary!U$19</f>
        <v>5.5334966823251817</v>
      </c>
      <c r="V147" s="99">
        <f>RES_hhdet_tesh!V147/RES_summary!V$19</f>
        <v>5.5472192357479848</v>
      </c>
      <c r="W147" s="99">
        <f>RES_hhdet_tesh!W147/RES_summary!W$19</f>
        <v>5.7660082768940164</v>
      </c>
      <c r="X147" s="99">
        <f>RES_hhdet_tesh!X147/RES_summary!X$19</f>
        <v>5.2534579811686273</v>
      </c>
      <c r="Y147" s="99">
        <f>RES_hhdet_tesh!Y147/RES_summary!Y$19</f>
        <v>4.7390093332974139</v>
      </c>
      <c r="DA147" s="63" t="s">
        <v>3053</v>
      </c>
    </row>
    <row r="148" spans="1:105" ht="12" customHeight="1" x14ac:dyDescent="0.25">
      <c r="A148" s="121" t="s">
        <v>55</v>
      </c>
      <c r="B148" s="123">
        <v>19.331642958102396</v>
      </c>
      <c r="C148" s="123">
        <v>19.120234007717109</v>
      </c>
      <c r="D148" s="123">
        <v>19.877539878600547</v>
      </c>
      <c r="E148" s="123">
        <v>19.877733714314747</v>
      </c>
      <c r="F148" s="123">
        <v>20.894396569435024</v>
      </c>
      <c r="G148" s="123">
        <v>20.516909093068875</v>
      </c>
      <c r="H148" s="123">
        <v>20.333634053076221</v>
      </c>
      <c r="I148" s="123">
        <v>21.645751184621638</v>
      </c>
      <c r="J148" s="123">
        <v>20.550963927798023</v>
      </c>
      <c r="K148" s="123">
        <v>20.698601388529301</v>
      </c>
      <c r="L148" s="123">
        <v>21.042708539579301</v>
      </c>
      <c r="M148" s="123">
        <v>22.437679874661988</v>
      </c>
      <c r="N148" s="123">
        <v>21.099646110550776</v>
      </c>
      <c r="O148" s="123">
        <v>20.291490501865642</v>
      </c>
      <c r="P148" s="123">
        <v>18.381483223904297</v>
      </c>
      <c r="Q148" s="123">
        <v>18.273445492901089</v>
      </c>
      <c r="R148" s="123">
        <v>18.944155855501673</v>
      </c>
      <c r="S148" s="123">
        <v>19.939534010452199</v>
      </c>
      <c r="T148" s="123">
        <v>21.616524640452635</v>
      </c>
      <c r="U148" s="123">
        <v>20.51340651561561</v>
      </c>
      <c r="V148" s="123">
        <v>20.19534268426235</v>
      </c>
      <c r="W148" s="123">
        <v>20.916769893305602</v>
      </c>
      <c r="X148" s="123">
        <v>22.748997520984531</v>
      </c>
      <c r="Y148" s="123">
        <v>19.391075453897628</v>
      </c>
      <c r="DA148" s="130" t="s">
        <v>3054</v>
      </c>
    </row>
    <row r="149" spans="1:105" ht="12" customHeight="1" x14ac:dyDescent="0.25">
      <c r="A149" s="97" t="s">
        <v>124</v>
      </c>
      <c r="B149" s="99">
        <v>20.296133407758106</v>
      </c>
      <c r="C149" s="99">
        <v>19.292176904235646</v>
      </c>
      <c r="D149" s="99">
        <v>19.41617373424328</v>
      </c>
      <c r="E149" s="99">
        <v>16.70657780221795</v>
      </c>
      <c r="F149" s="99">
        <v>23.326931065703615</v>
      </c>
      <c r="G149" s="99">
        <v>20.401517829895727</v>
      </c>
      <c r="H149" s="99">
        <v>21.834287950861338</v>
      </c>
      <c r="I149" s="99">
        <v>18.316174404066089</v>
      </c>
      <c r="J149" s="99">
        <v>21.19349771628006</v>
      </c>
      <c r="K149" s="99">
        <v>20.657290932671302</v>
      </c>
      <c r="L149" s="99">
        <v>21.421519308054471</v>
      </c>
      <c r="M149" s="99">
        <v>23.11043763087897</v>
      </c>
      <c r="N149" s="99">
        <v>20.891166568438354</v>
      </c>
      <c r="O149" s="99">
        <v>18.454275424348342</v>
      </c>
      <c r="P149" s="99">
        <v>19.204470214479233</v>
      </c>
      <c r="Q149" s="99">
        <v>15.027651377206697</v>
      </c>
      <c r="R149" s="99">
        <v>19.968597038923249</v>
      </c>
      <c r="S149" s="99">
        <v>16.446070775020399</v>
      </c>
      <c r="T149" s="99">
        <v>23.442739195225673</v>
      </c>
      <c r="U149" s="99">
        <v>21.071617662327952</v>
      </c>
      <c r="V149" s="99">
        <v>22.744246515753375</v>
      </c>
      <c r="W149" s="99">
        <v>20.905478952006938</v>
      </c>
      <c r="X149" s="99">
        <v>24.162600869718069</v>
      </c>
      <c r="Y149" s="99">
        <v>17.619289364746663</v>
      </c>
      <c r="DA149" s="63" t="s">
        <v>3055</v>
      </c>
    </row>
    <row r="150" spans="1:105" ht="12" customHeight="1" x14ac:dyDescent="0.25">
      <c r="A150" s="97" t="s">
        <v>123</v>
      </c>
      <c r="B150" s="99">
        <v>20.296133407758109</v>
      </c>
      <c r="C150" s="99">
        <v>19.290740768326476</v>
      </c>
      <c r="D150" s="99">
        <v>19.413850034556091</v>
      </c>
      <c r="E150" s="99">
        <v>16.705182687133014</v>
      </c>
      <c r="F150" s="99">
        <v>23.324355289938151</v>
      </c>
      <c r="G150" s="99">
        <v>20.402006523652037</v>
      </c>
      <c r="H150" s="99">
        <v>21.832446630059305</v>
      </c>
      <c r="I150" s="99">
        <v>18.321457811515572</v>
      </c>
      <c r="J150" s="99">
        <v>21.185848519922047</v>
      </c>
      <c r="K150" s="99">
        <v>20.652003095096482</v>
      </c>
      <c r="L150" s="99">
        <v>21.419913689484243</v>
      </c>
      <c r="M150" s="99">
        <v>23.108007732617956</v>
      </c>
      <c r="N150" s="99">
        <v>20.891302190457232</v>
      </c>
      <c r="O150" s="99">
        <v>18.460043955465686</v>
      </c>
      <c r="P150" s="99">
        <v>19.143471252154804</v>
      </c>
      <c r="Q150" s="99">
        <v>15.001802957198116</v>
      </c>
      <c r="R150" s="99">
        <v>19.945421118587326</v>
      </c>
      <c r="S150" s="99">
        <v>16.422748858370461</v>
      </c>
      <c r="T150" s="99">
        <v>23.42971247028651</v>
      </c>
      <c r="U150" s="99">
        <v>21.063504151091955</v>
      </c>
      <c r="V150" s="99">
        <v>22.738291442147844</v>
      </c>
      <c r="W150" s="99">
        <v>20.914735787844812</v>
      </c>
      <c r="X150" s="99">
        <v>24.17307958153182</v>
      </c>
      <c r="Y150" s="99">
        <v>17.647918655348612</v>
      </c>
      <c r="DA150" s="63" t="s">
        <v>3056</v>
      </c>
    </row>
    <row r="151" spans="1:105" ht="12" customHeight="1" x14ac:dyDescent="0.25">
      <c r="A151" s="100" t="s">
        <v>50</v>
      </c>
      <c r="B151" s="102">
        <v>8.8643879960946119</v>
      </c>
      <c r="C151" s="102">
        <v>8.0082495775426903</v>
      </c>
      <c r="D151" s="102">
        <v>8.2918220239459437</v>
      </c>
      <c r="E151" s="102">
        <v>7.1113236408150158</v>
      </c>
      <c r="F151" s="102">
        <v>10.649082295984945</v>
      </c>
      <c r="G151" s="102">
        <v>9.1478262533830268</v>
      </c>
      <c r="H151" s="102">
        <v>9.7136969227662995</v>
      </c>
      <c r="I151" s="102">
        <v>9.0435144275218668</v>
      </c>
      <c r="J151" s="102">
        <v>9.4412194640937948</v>
      </c>
      <c r="K151" s="102">
        <v>9.3173155430032342</v>
      </c>
      <c r="L151" s="102">
        <v>9.5970337699602446</v>
      </c>
      <c r="M151" s="102">
        <v>10.773319173732954</v>
      </c>
      <c r="N151" s="102">
        <v>9.780394488972771</v>
      </c>
      <c r="O151" s="102">
        <v>8.9969760348482666</v>
      </c>
      <c r="P151" s="102">
        <v>8.3365622543930673</v>
      </c>
      <c r="Q151" s="102">
        <v>6.4167303427931266</v>
      </c>
      <c r="R151" s="102">
        <v>8.7602731377590057</v>
      </c>
      <c r="S151" s="102">
        <v>7.6157476065858107</v>
      </c>
      <c r="T151" s="102">
        <v>10.046663279961415</v>
      </c>
      <c r="U151" s="102">
        <v>9.1138313012336436</v>
      </c>
      <c r="V151" s="102">
        <v>9.1619227353615624</v>
      </c>
      <c r="W151" s="102">
        <v>9.4470548028677257</v>
      </c>
      <c r="X151" s="102">
        <v>10.323652034378377</v>
      </c>
      <c r="Y151" s="102">
        <v>6.6832410000420897</v>
      </c>
      <c r="DA151" s="131" t="s">
        <v>3057</v>
      </c>
    </row>
    <row r="152" spans="1:105" ht="12" customHeight="1" x14ac:dyDescent="0.25">
      <c r="A152" s="103" t="s">
        <v>52</v>
      </c>
      <c r="B152" s="105">
        <v>11.431745411663499</v>
      </c>
      <c r="C152" s="105">
        <v>11.282491190783785</v>
      </c>
      <c r="D152" s="105">
        <v>11.122028010610148</v>
      </c>
      <c r="E152" s="105">
        <v>9.5938590463179985</v>
      </c>
      <c r="F152" s="105">
        <v>12.675272993953206</v>
      </c>
      <c r="G152" s="105">
        <v>11.254180270269011</v>
      </c>
      <c r="H152" s="105">
        <v>12.118749707293</v>
      </c>
      <c r="I152" s="105">
        <v>9.2779433839937067</v>
      </c>
      <c r="J152" s="105">
        <v>11.744629055828256</v>
      </c>
      <c r="K152" s="105">
        <v>11.334687552093248</v>
      </c>
      <c r="L152" s="105">
        <v>11.822879919523997</v>
      </c>
      <c r="M152" s="105">
        <v>12.334688558885007</v>
      </c>
      <c r="N152" s="105">
        <v>11.110907701484461</v>
      </c>
      <c r="O152" s="105">
        <v>9.4630679206174211</v>
      </c>
      <c r="P152" s="105">
        <v>10.806908997761736</v>
      </c>
      <c r="Q152" s="105">
        <v>8.5850726144049894</v>
      </c>
      <c r="R152" s="105">
        <v>11.185147980828324</v>
      </c>
      <c r="S152" s="105">
        <v>8.8070012517846479</v>
      </c>
      <c r="T152" s="105">
        <v>13.383049190325096</v>
      </c>
      <c r="U152" s="105">
        <v>11.949672849858313</v>
      </c>
      <c r="V152" s="105">
        <v>13.576368706786283</v>
      </c>
      <c r="W152" s="105">
        <v>11.467680984977088</v>
      </c>
      <c r="X152" s="105">
        <v>13.849427547153448</v>
      </c>
      <c r="Y152" s="105">
        <v>10.964677655306524</v>
      </c>
      <c r="DA152" s="132" t="s">
        <v>3058</v>
      </c>
    </row>
    <row r="153" spans="1:105" ht="12" customHeight="1" x14ac:dyDescent="0.25">
      <c r="A153" s="106" t="s">
        <v>122</v>
      </c>
      <c r="B153" s="102">
        <v>19.136170782616293</v>
      </c>
      <c r="C153" s="102">
        <v>19.088294465597041</v>
      </c>
      <c r="D153" s="102">
        <v>19.939460628447943</v>
      </c>
      <c r="E153" s="102">
        <v>20.282365754697594</v>
      </c>
      <c r="F153" s="102">
        <v>20.584910208633925</v>
      </c>
      <c r="G153" s="102">
        <v>20.527651877586386</v>
      </c>
      <c r="H153" s="102">
        <v>20.162460359966971</v>
      </c>
      <c r="I153" s="102">
        <v>21.987725107611624</v>
      </c>
      <c r="J153" s="102">
        <v>20.491489022558639</v>
      </c>
      <c r="K153" s="102">
        <v>20.705823628740408</v>
      </c>
      <c r="L153" s="102">
        <v>21.005030804362573</v>
      </c>
      <c r="M153" s="102">
        <v>22.372407715138568</v>
      </c>
      <c r="N153" s="102">
        <v>21.120158389946564</v>
      </c>
      <c r="O153" s="102">
        <v>20.467497258961387</v>
      </c>
      <c r="P153" s="102">
        <v>18.315854474168521</v>
      </c>
      <c r="Q153" s="102">
        <v>18.699433598280766</v>
      </c>
      <c r="R153" s="102">
        <v>18.859543831034042</v>
      </c>
      <c r="S153" s="102">
        <v>20.371609284759504</v>
      </c>
      <c r="T153" s="102">
        <v>21.398774259893962</v>
      </c>
      <c r="U153" s="102">
        <v>20.45225759380018</v>
      </c>
      <c r="V153" s="102">
        <v>19.883257411173524</v>
      </c>
      <c r="W153" s="102">
        <v>20.948489090641328</v>
      </c>
      <c r="X153" s="102">
        <v>22.611590170030109</v>
      </c>
      <c r="Y153" s="102">
        <v>19.490471197710921</v>
      </c>
      <c r="DA153" s="131" t="s">
        <v>3059</v>
      </c>
    </row>
    <row r="154" spans="1:105" ht="12" customHeight="1" x14ac:dyDescent="0.25">
      <c r="A154" s="107" t="s">
        <v>121</v>
      </c>
      <c r="B154" s="105">
        <v>19.136170782616293</v>
      </c>
      <c r="C154" s="105">
        <v>19.09292190429829</v>
      </c>
      <c r="D154" s="105">
        <v>19.947007917249014</v>
      </c>
      <c r="E154" s="105">
        <v>20.295477732497897</v>
      </c>
      <c r="F154" s="105">
        <v>20.595255459682843</v>
      </c>
      <c r="G154" s="105">
        <v>20.536514297965027</v>
      </c>
      <c r="H154" s="105">
        <v>20.164547783636792</v>
      </c>
      <c r="I154" s="105">
        <v>21.979154870692025</v>
      </c>
      <c r="J154" s="105">
        <v>20.485561248309029</v>
      </c>
      <c r="K154" s="105">
        <v>20.700349636280684</v>
      </c>
      <c r="L154" s="105">
        <v>21.004847663216019</v>
      </c>
      <c r="M154" s="105">
        <v>22.369087361649633</v>
      </c>
      <c r="N154" s="105">
        <v>21.119132550258247</v>
      </c>
      <c r="O154" s="105">
        <v>20.467075681373434</v>
      </c>
      <c r="P154" s="105">
        <v>18.279528909708738</v>
      </c>
      <c r="Q154" s="105">
        <v>18.649846319270175</v>
      </c>
      <c r="R154" s="105">
        <v>18.814181706036418</v>
      </c>
      <c r="S154" s="105">
        <v>20.334596307407068</v>
      </c>
      <c r="T154" s="105">
        <v>21.381404087724729</v>
      </c>
      <c r="U154" s="105">
        <v>20.440543010212323</v>
      </c>
      <c r="V154" s="105">
        <v>19.881234507951557</v>
      </c>
      <c r="W154" s="105">
        <v>20.911010840822854</v>
      </c>
      <c r="X154" s="105">
        <v>22.622874229155048</v>
      </c>
      <c r="Y154" s="105">
        <v>19.528177804135378</v>
      </c>
      <c r="DA154" s="132" t="s">
        <v>3060</v>
      </c>
    </row>
    <row r="155" spans="1:105" ht="12" customHeight="1" x14ac:dyDescent="0.25">
      <c r="A155" s="108" t="s">
        <v>53</v>
      </c>
      <c r="B155" s="99">
        <v>8.3585493043261714</v>
      </c>
      <c r="C155" s="99">
        <v>7.9176364053717494</v>
      </c>
      <c r="D155" s="99">
        <v>8.5220482329542939</v>
      </c>
      <c r="E155" s="99">
        <v>8.6610747678670243</v>
      </c>
      <c r="F155" s="99">
        <v>9.3872800881495433</v>
      </c>
      <c r="G155" s="99">
        <v>9.2013076596276253</v>
      </c>
      <c r="H155" s="99">
        <v>8.9418902348920053</v>
      </c>
      <c r="I155" s="99">
        <v>10.876637506935927</v>
      </c>
      <c r="J155" s="99">
        <v>9.1060051498231545</v>
      </c>
      <c r="K155" s="99">
        <v>9.3340476367870036</v>
      </c>
      <c r="L155" s="99">
        <v>9.3928033379258977</v>
      </c>
      <c r="M155" s="99">
        <v>10.455718136759733</v>
      </c>
      <c r="N155" s="99">
        <v>9.8982628266193906</v>
      </c>
      <c r="O155" s="99">
        <v>10.024746614457527</v>
      </c>
      <c r="P155" s="99">
        <v>7.878241358847899</v>
      </c>
      <c r="Q155" s="99">
        <v>8.0201132024690498</v>
      </c>
      <c r="R155" s="99">
        <v>8.2200726267822137</v>
      </c>
      <c r="S155" s="99">
        <v>9.4806381473300991</v>
      </c>
      <c r="T155" s="99">
        <v>9.1253796502826301</v>
      </c>
      <c r="U155" s="99">
        <v>8.7949661675591102</v>
      </c>
      <c r="V155" s="99">
        <v>7.8191858197337654</v>
      </c>
      <c r="W155" s="99">
        <v>9.2971446214957005</v>
      </c>
      <c r="X155" s="99">
        <v>9.4864461201878942</v>
      </c>
      <c r="Y155" s="99">
        <v>7.265645421826183</v>
      </c>
      <c r="DA155" s="63" t="s">
        <v>3061</v>
      </c>
    </row>
    <row r="156" spans="1:105" ht="12" customHeight="1" x14ac:dyDescent="0.25">
      <c r="A156" s="108" t="s">
        <v>52</v>
      </c>
      <c r="B156" s="99">
        <v>10.77762147829012</v>
      </c>
      <c r="C156" s="99">
        <v>11.175285498926542</v>
      </c>
      <c r="D156" s="99">
        <v>11.424959684294723</v>
      </c>
      <c r="E156" s="99">
        <v>11.634402964630871</v>
      </c>
      <c r="F156" s="99">
        <v>11.207975371533299</v>
      </c>
      <c r="G156" s="99">
        <v>11.335206638337397</v>
      </c>
      <c r="H156" s="99">
        <v>11.222657548744788</v>
      </c>
      <c r="I156" s="99">
        <v>11.102517363756098</v>
      </c>
      <c r="J156" s="99">
        <v>11.379556098485875</v>
      </c>
      <c r="K156" s="99">
        <v>11.366301999493681</v>
      </c>
      <c r="L156" s="99">
        <v>11.612044325290121</v>
      </c>
      <c r="M156" s="99">
        <v>11.913369224889903</v>
      </c>
      <c r="N156" s="99">
        <v>11.220869723638856</v>
      </c>
      <c r="O156" s="99">
        <v>10.44232906691591</v>
      </c>
      <c r="P156" s="99">
        <v>10.401287550860836</v>
      </c>
      <c r="Q156" s="99">
        <v>10.629733116801127</v>
      </c>
      <c r="R156" s="99">
        <v>10.594109079254205</v>
      </c>
      <c r="S156" s="99">
        <v>10.853958160076969</v>
      </c>
      <c r="T156" s="99">
        <v>12.256024437442097</v>
      </c>
      <c r="U156" s="99">
        <v>11.645576842653213</v>
      </c>
      <c r="V156" s="99">
        <v>12.062048688217795</v>
      </c>
      <c r="W156" s="99">
        <v>11.61386621932715</v>
      </c>
      <c r="X156" s="99">
        <v>13.136428108967158</v>
      </c>
      <c r="Y156" s="99">
        <v>12.262532382309196</v>
      </c>
      <c r="DA156" s="63" t="s">
        <v>3062</v>
      </c>
    </row>
    <row r="157" spans="1:105" ht="12" customHeight="1" x14ac:dyDescent="0.25">
      <c r="A157" s="121" t="s">
        <v>54</v>
      </c>
      <c r="B157" s="123">
        <v>7.4133186446258943</v>
      </c>
      <c r="C157" s="123">
        <v>7.6555177658577964</v>
      </c>
      <c r="D157" s="123">
        <v>7.835788159140983</v>
      </c>
      <c r="E157" s="123">
        <v>7.9866764204905616</v>
      </c>
      <c r="F157" s="123">
        <v>8.1935843796261469</v>
      </c>
      <c r="G157" s="123">
        <v>8.3389791647925424</v>
      </c>
      <c r="H157" s="123">
        <v>8.1879441063715799</v>
      </c>
      <c r="I157" s="123">
        <v>7.7427662663194576</v>
      </c>
      <c r="J157" s="123">
        <v>7.4296704856144649</v>
      </c>
      <c r="K157" s="123">
        <v>7.3768060684138703</v>
      </c>
      <c r="L157" s="123">
        <v>7.5153466957088177</v>
      </c>
      <c r="M157" s="123">
        <v>6.8411633296245595</v>
      </c>
      <c r="N157" s="123">
        <v>6.8692562076972363</v>
      </c>
      <c r="O157" s="123">
        <v>6.7740134155418144</v>
      </c>
      <c r="P157" s="123">
        <v>6.3999020958765129</v>
      </c>
      <c r="Q157" s="123">
        <v>6.0575216281105098</v>
      </c>
      <c r="R157" s="123">
        <v>5.8471972227949891</v>
      </c>
      <c r="S157" s="123">
        <v>6.2934178525147519</v>
      </c>
      <c r="T157" s="123">
        <v>6.0086190531919002</v>
      </c>
      <c r="U157" s="123">
        <v>6.0023460791552345</v>
      </c>
      <c r="V157" s="123">
        <v>5.8396226341624802</v>
      </c>
      <c r="W157" s="123">
        <v>6.1612043941919801</v>
      </c>
      <c r="X157" s="123">
        <v>7.0724756010207237</v>
      </c>
      <c r="Y157" s="123">
        <v>6.3033027562284376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3064</v>
      </c>
    </row>
    <row r="159" spans="1:105" ht="12" customHeight="1" x14ac:dyDescent="0.25">
      <c r="A159" s="109" t="s">
        <v>120</v>
      </c>
      <c r="B159" s="110">
        <v>7.4133186446258943</v>
      </c>
      <c r="C159" s="110">
        <v>7.6555177658577964</v>
      </c>
      <c r="D159" s="110">
        <v>7.835788159140983</v>
      </c>
      <c r="E159" s="110">
        <v>7.9866764204905616</v>
      </c>
      <c r="F159" s="110">
        <v>8.1935843796261469</v>
      </c>
      <c r="G159" s="110">
        <v>8.3389791647925424</v>
      </c>
      <c r="H159" s="110">
        <v>8.1879441063715799</v>
      </c>
      <c r="I159" s="110">
        <v>7.7427662663194576</v>
      </c>
      <c r="J159" s="110">
        <v>7.4296704856144649</v>
      </c>
      <c r="K159" s="110">
        <v>7.3768060684138703</v>
      </c>
      <c r="L159" s="110">
        <v>7.5153466957088177</v>
      </c>
      <c r="M159" s="110">
        <v>6.8411633296245595</v>
      </c>
      <c r="N159" s="110">
        <v>6.8692562076972363</v>
      </c>
      <c r="O159" s="110">
        <v>6.7740134155418144</v>
      </c>
      <c r="P159" s="110">
        <v>6.3999020958765129</v>
      </c>
      <c r="Q159" s="110">
        <v>6.0575216281105098</v>
      </c>
      <c r="R159" s="110">
        <v>5.8471972227949891</v>
      </c>
      <c r="S159" s="110">
        <v>6.2934178525147519</v>
      </c>
      <c r="T159" s="110">
        <v>6.0086190531919002</v>
      </c>
      <c r="U159" s="110">
        <v>6.0023460791552345</v>
      </c>
      <c r="V159" s="110">
        <v>5.8396226341624802</v>
      </c>
      <c r="W159" s="110">
        <v>6.1612043941919801</v>
      </c>
      <c r="X159" s="110">
        <v>7.0724756010207237</v>
      </c>
      <c r="Y159" s="110">
        <v>6.3033027562284376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130.94749514788211</v>
      </c>
      <c r="C161" s="118">
        <f t="shared" si="54"/>
        <v>139.50916290157318</v>
      </c>
      <c r="D161" s="118">
        <f t="shared" si="54"/>
        <v>135.90260388783804</v>
      </c>
      <c r="E161" s="118">
        <f t="shared" si="54"/>
        <v>136.99126553637765</v>
      </c>
      <c r="F161" s="118">
        <f t="shared" si="54"/>
        <v>132.31676410131732</v>
      </c>
      <c r="G161" s="118">
        <f t="shared" si="54"/>
        <v>129.46444465410087</v>
      </c>
      <c r="H161" s="118">
        <f t="shared" si="54"/>
        <v>129.34750148148487</v>
      </c>
      <c r="I161" s="118">
        <f t="shared" si="54"/>
        <v>116.62131465134161</v>
      </c>
      <c r="J161" s="118">
        <f t="shared" si="54"/>
        <v>125.56244524058977</v>
      </c>
      <c r="K161" s="118">
        <f t="shared" si="54"/>
        <v>122.04506732330641</v>
      </c>
      <c r="L161" s="118">
        <f t="shared" si="54"/>
        <v>132.63256014321072</v>
      </c>
      <c r="M161" s="118">
        <f t="shared" si="54"/>
        <v>119.28523748794569</v>
      </c>
      <c r="N161" s="118">
        <f t="shared" si="54"/>
        <v>125.46367593655761</v>
      </c>
      <c r="O161" s="118">
        <f t="shared" si="54"/>
        <v>135.1405930362759</v>
      </c>
      <c r="P161" s="118">
        <f t="shared" si="54"/>
        <v>112.1850051684042</v>
      </c>
      <c r="Q161" s="118">
        <f t="shared" si="54"/>
        <v>114.78743792165352</v>
      </c>
      <c r="R161" s="118">
        <f t="shared" ref="R161:V161" si="55">R162+R164+R166+R175</f>
        <v>118.2235513680088</v>
      </c>
      <c r="S161" s="118">
        <f t="shared" si="55"/>
        <v>124.35159147637181</v>
      </c>
      <c r="T161" s="118">
        <f t="shared" si="55"/>
        <v>124.00533006103799</v>
      </c>
      <c r="U161" s="118">
        <f t="shared" si="55"/>
        <v>122.38754159131142</v>
      </c>
      <c r="V161" s="118">
        <f t="shared" si="55"/>
        <v>121.35049088083889</v>
      </c>
      <c r="W161" s="118">
        <f t="shared" ref="W161:Y161" si="56">W162+W164+W166+W175</f>
        <v>123.91819636964415</v>
      </c>
      <c r="X161" s="118">
        <f t="shared" si="56"/>
        <v>133.71268774077075</v>
      </c>
      <c r="Y161" s="118">
        <f t="shared" si="56"/>
        <v>119.18501753661235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102.56845333021869</v>
      </c>
      <c r="C162" s="123">
        <f t="shared" si="57"/>
        <v>111.14995054380361</v>
      </c>
      <c r="D162" s="123">
        <f t="shared" si="57"/>
        <v>106.68936590415576</v>
      </c>
      <c r="E162" s="123">
        <f t="shared" si="57"/>
        <v>106.36665911551924</v>
      </c>
      <c r="F162" s="123">
        <f t="shared" si="57"/>
        <v>101.66549264415849</v>
      </c>
      <c r="G162" s="123">
        <f t="shared" si="57"/>
        <v>98.938735317649588</v>
      </c>
      <c r="H162" s="123">
        <f t="shared" si="57"/>
        <v>98.287740687871931</v>
      </c>
      <c r="I162" s="123">
        <f t="shared" si="57"/>
        <v>85.266263901160855</v>
      </c>
      <c r="J162" s="123">
        <f t="shared" si="57"/>
        <v>95.341562892222115</v>
      </c>
      <c r="K162" s="123">
        <f t="shared" si="57"/>
        <v>91.675582077276658</v>
      </c>
      <c r="L162" s="123">
        <f t="shared" si="57"/>
        <v>101.44793618709065</v>
      </c>
      <c r="M162" s="123">
        <f t="shared" si="57"/>
        <v>87.252311658084537</v>
      </c>
      <c r="N162" s="123">
        <f t="shared" si="57"/>
        <v>94.75147303450845</v>
      </c>
      <c r="O162" s="123">
        <f t="shared" si="57"/>
        <v>105.37238115341235</v>
      </c>
      <c r="P162" s="123">
        <f t="shared" si="57"/>
        <v>84.668772322115174</v>
      </c>
      <c r="Q162" s="123">
        <f t="shared" si="57"/>
        <v>87.643931329086442</v>
      </c>
      <c r="R162" s="123">
        <f t="shared" si="57"/>
        <v>90.32083607013017</v>
      </c>
      <c r="S162" s="123">
        <f t="shared" si="57"/>
        <v>94.612015588086535</v>
      </c>
      <c r="T162" s="123">
        <f t="shared" si="57"/>
        <v>92.819972813733145</v>
      </c>
      <c r="U162" s="123">
        <f t="shared" si="57"/>
        <v>91.927946818977091</v>
      </c>
      <c r="V162" s="123">
        <f t="shared" si="57"/>
        <v>91.311330331902894</v>
      </c>
      <c r="W162" s="123">
        <f t="shared" si="57"/>
        <v>92.68487632953655</v>
      </c>
      <c r="X162" s="123">
        <f t="shared" si="57"/>
        <v>100.11585349976789</v>
      </c>
      <c r="Y162" s="123">
        <f t="shared" si="57"/>
        <v>90.121137965701237</v>
      </c>
      <c r="DA162" s="130" t="s">
        <v>3067</v>
      </c>
    </row>
    <row r="163" spans="1:105" ht="12" customHeight="1" x14ac:dyDescent="0.25">
      <c r="A163" s="97" t="s">
        <v>53</v>
      </c>
      <c r="B163" s="110">
        <v>102.56845333021869</v>
      </c>
      <c r="C163" s="110">
        <v>111.14995054380361</v>
      </c>
      <c r="D163" s="110">
        <v>106.68936590415576</v>
      </c>
      <c r="E163" s="110">
        <v>106.36665911551924</v>
      </c>
      <c r="F163" s="110">
        <v>101.66549264415849</v>
      </c>
      <c r="G163" s="110">
        <v>98.938735317649588</v>
      </c>
      <c r="H163" s="110">
        <v>98.287740687871931</v>
      </c>
      <c r="I163" s="110">
        <v>85.266263901160855</v>
      </c>
      <c r="J163" s="110">
        <v>95.341562892222115</v>
      </c>
      <c r="K163" s="110">
        <v>91.675582077276658</v>
      </c>
      <c r="L163" s="110">
        <v>101.44793618709065</v>
      </c>
      <c r="M163" s="110">
        <v>87.252311658084537</v>
      </c>
      <c r="N163" s="110">
        <v>94.75147303450845</v>
      </c>
      <c r="O163" s="110">
        <v>105.37238115341235</v>
      </c>
      <c r="P163" s="110">
        <v>84.668772322115174</v>
      </c>
      <c r="Q163" s="110">
        <v>87.643931329086442</v>
      </c>
      <c r="R163" s="110">
        <v>90.32083607013017</v>
      </c>
      <c r="S163" s="110">
        <v>94.612015588086535</v>
      </c>
      <c r="T163" s="110">
        <v>92.819972813733145</v>
      </c>
      <c r="U163" s="110">
        <v>91.927946818977091</v>
      </c>
      <c r="V163" s="110">
        <v>91.311330331902894</v>
      </c>
      <c r="W163" s="110">
        <v>92.68487632953655</v>
      </c>
      <c r="X163" s="110">
        <v>100.11585349976789</v>
      </c>
      <c r="Y163" s="110">
        <v>90.121137965701237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1.6340835048401712</v>
      </c>
      <c r="C164" s="123">
        <f t="shared" si="58"/>
        <v>1.5811667497751654</v>
      </c>
      <c r="D164" s="123">
        <f t="shared" si="58"/>
        <v>1.5029491092562544</v>
      </c>
      <c r="E164" s="123">
        <f t="shared" si="58"/>
        <v>2.7931409241755341</v>
      </c>
      <c r="F164" s="123">
        <f t="shared" si="58"/>
        <v>1.5358563312979137</v>
      </c>
      <c r="G164" s="123">
        <f t="shared" si="58"/>
        <v>1.6607774136326985</v>
      </c>
      <c r="H164" s="123">
        <f t="shared" si="58"/>
        <v>2.5152706300596894</v>
      </c>
      <c r="I164" s="123">
        <f t="shared" si="58"/>
        <v>1.9551968453883337</v>
      </c>
      <c r="J164" s="123">
        <f t="shared" si="58"/>
        <v>2.194592561342033</v>
      </c>
      <c r="K164" s="123">
        <f t="shared" si="58"/>
        <v>2.2476307374798163</v>
      </c>
      <c r="L164" s="123">
        <f t="shared" si="58"/>
        <v>2.5726379451615644</v>
      </c>
      <c r="M164" s="123">
        <f t="shared" si="58"/>
        <v>2.6926774163851817</v>
      </c>
      <c r="N164" s="123">
        <f t="shared" si="58"/>
        <v>2.689818895147198</v>
      </c>
      <c r="O164" s="123">
        <f t="shared" si="58"/>
        <v>2.6539249001838008</v>
      </c>
      <c r="P164" s="123">
        <f t="shared" si="58"/>
        <v>2.6431868543660166</v>
      </c>
      <c r="Q164" s="123">
        <f t="shared" si="58"/>
        <v>2.662247538177271</v>
      </c>
      <c r="R164" s="123">
        <f t="shared" si="58"/>
        <v>2.9903228305864591</v>
      </c>
      <c r="S164" s="123">
        <f t="shared" si="58"/>
        <v>3.3594107539048985</v>
      </c>
      <c r="T164" s="123">
        <f t="shared" si="58"/>
        <v>3.4407717435126108</v>
      </c>
      <c r="U164" s="123">
        <f t="shared" si="58"/>
        <v>3.8087341938703747</v>
      </c>
      <c r="V164" s="123">
        <f t="shared" si="58"/>
        <v>3.8547374062420627</v>
      </c>
      <c r="W164" s="123">
        <f t="shared" si="58"/>
        <v>3.9821331556039992</v>
      </c>
      <c r="X164" s="123">
        <f t="shared" si="58"/>
        <v>3.5692801119968656</v>
      </c>
      <c r="Y164" s="123">
        <f t="shared" si="58"/>
        <v>3.2083425320793131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1.6340835048401712</v>
      </c>
      <c r="C165" s="99">
        <f>RES_hhdet_tesh!C165/RES_summary!C$19</f>
        <v>1.5811667497751654</v>
      </c>
      <c r="D165" s="99">
        <f>RES_hhdet_tesh!D165/RES_summary!D$19</f>
        <v>1.5029491092562544</v>
      </c>
      <c r="E165" s="99">
        <f>RES_hhdet_tesh!E165/RES_summary!E$19</f>
        <v>2.7931409241755341</v>
      </c>
      <c r="F165" s="99">
        <f>RES_hhdet_tesh!F165/RES_summary!F$19</f>
        <v>1.5358563312979137</v>
      </c>
      <c r="G165" s="99">
        <f>RES_hhdet_tesh!G165/RES_summary!G$19</f>
        <v>1.6607774136326985</v>
      </c>
      <c r="H165" s="99">
        <f>RES_hhdet_tesh!H165/RES_summary!H$19</f>
        <v>2.5152706300596894</v>
      </c>
      <c r="I165" s="99">
        <f>RES_hhdet_tesh!I165/RES_summary!I$19</f>
        <v>1.9551968453883337</v>
      </c>
      <c r="J165" s="99">
        <f>RES_hhdet_tesh!J165/RES_summary!J$19</f>
        <v>2.194592561342033</v>
      </c>
      <c r="K165" s="99">
        <f>RES_hhdet_tesh!K165/RES_summary!K$19</f>
        <v>2.2476307374798163</v>
      </c>
      <c r="L165" s="99">
        <f>RES_hhdet_tesh!L165/RES_summary!L$19</f>
        <v>2.5726379451615644</v>
      </c>
      <c r="M165" s="99">
        <f>RES_hhdet_tesh!M165/RES_summary!M$19</f>
        <v>2.6926774163851817</v>
      </c>
      <c r="N165" s="99">
        <f>RES_hhdet_tesh!N165/RES_summary!N$19</f>
        <v>2.689818895147198</v>
      </c>
      <c r="O165" s="99">
        <f>RES_hhdet_tesh!O165/RES_summary!O$19</f>
        <v>2.6539249001838008</v>
      </c>
      <c r="P165" s="99">
        <f>RES_hhdet_tesh!P165/RES_summary!P$19</f>
        <v>2.6431868543660166</v>
      </c>
      <c r="Q165" s="99">
        <f>RES_hhdet_tesh!Q165/RES_summary!Q$19</f>
        <v>2.662247538177271</v>
      </c>
      <c r="R165" s="99">
        <f>RES_hhdet_tesh!R165/RES_summary!R$19</f>
        <v>2.9903228305864591</v>
      </c>
      <c r="S165" s="99">
        <f>RES_hhdet_tesh!S165/RES_summary!S$19</f>
        <v>3.3594107539048985</v>
      </c>
      <c r="T165" s="99">
        <f>RES_hhdet_tesh!T165/RES_summary!T$19</f>
        <v>3.4407717435126108</v>
      </c>
      <c r="U165" s="99">
        <f>RES_hhdet_tesh!U165/RES_summary!U$19</f>
        <v>3.8087341938703747</v>
      </c>
      <c r="V165" s="99">
        <f>RES_hhdet_tesh!V165/RES_summary!V$19</f>
        <v>3.8547374062420627</v>
      </c>
      <c r="W165" s="99">
        <f>RES_hhdet_tesh!W165/RES_summary!W$19</f>
        <v>3.9821331556039992</v>
      </c>
      <c r="X165" s="99">
        <f>RES_hhdet_tesh!X165/RES_summary!X$19</f>
        <v>3.5692801119968656</v>
      </c>
      <c r="Y165" s="99">
        <f>RES_hhdet_tesh!Y165/RES_summary!Y$19</f>
        <v>3.2083425320793131</v>
      </c>
      <c r="DA165" s="63" t="s">
        <v>3070</v>
      </c>
    </row>
    <row r="166" spans="1:105" ht="12" customHeight="1" x14ac:dyDescent="0.25">
      <c r="A166" s="121" t="s">
        <v>55</v>
      </c>
      <c r="B166" s="123">
        <v>19.331639668197354</v>
      </c>
      <c r="C166" s="123">
        <v>19.122527842136609</v>
      </c>
      <c r="D166" s="123">
        <v>19.874500715285038</v>
      </c>
      <c r="E166" s="123">
        <v>19.844789076192317</v>
      </c>
      <c r="F166" s="123">
        <v>20.921830746234793</v>
      </c>
      <c r="G166" s="123">
        <v>20.52595275802604</v>
      </c>
      <c r="H166" s="123">
        <v>20.356546057181653</v>
      </c>
      <c r="I166" s="123">
        <v>21.657087638472966</v>
      </c>
      <c r="J166" s="123">
        <v>20.596619301411149</v>
      </c>
      <c r="K166" s="123">
        <v>20.74504844013606</v>
      </c>
      <c r="L166" s="123">
        <v>21.096639315249721</v>
      </c>
      <c r="M166" s="123">
        <v>22.499085083851405</v>
      </c>
      <c r="N166" s="123">
        <v>21.153127799204725</v>
      </c>
      <c r="O166" s="123">
        <v>20.340273567137945</v>
      </c>
      <c r="P166" s="123">
        <v>18.473143896046494</v>
      </c>
      <c r="Q166" s="123">
        <v>18.423737426279256</v>
      </c>
      <c r="R166" s="123">
        <v>19.065195244497144</v>
      </c>
      <c r="S166" s="123">
        <v>20.086747281865602</v>
      </c>
      <c r="T166" s="123">
        <v>21.735966450600301</v>
      </c>
      <c r="U166" s="123">
        <v>20.648514499308757</v>
      </c>
      <c r="V166" s="123">
        <v>20.344800508531421</v>
      </c>
      <c r="W166" s="123">
        <v>21.089982490311627</v>
      </c>
      <c r="X166" s="123">
        <v>22.955078527985336</v>
      </c>
      <c r="Y166" s="123">
        <v>19.552234282603376</v>
      </c>
      <c r="DA166" s="130" t="s">
        <v>3071</v>
      </c>
    </row>
    <row r="167" spans="1:105" ht="12" customHeight="1" x14ac:dyDescent="0.25">
      <c r="A167" s="97" t="s">
        <v>124</v>
      </c>
      <c r="B167" s="99">
        <v>20.296133407758109</v>
      </c>
      <c r="C167" s="99">
        <v>19.293239693650921</v>
      </c>
      <c r="D167" s="99">
        <v>19.418865824064163</v>
      </c>
      <c r="E167" s="99">
        <v>16.710893623838064</v>
      </c>
      <c r="F167" s="99">
        <v>23.334696637859405</v>
      </c>
      <c r="G167" s="99">
        <v>20.412204279361024</v>
      </c>
      <c r="H167" s="99">
        <v>21.854111276522314</v>
      </c>
      <c r="I167" s="99">
        <v>18.340875415456058</v>
      </c>
      <c r="J167" s="99">
        <v>21.232309518158392</v>
      </c>
      <c r="K167" s="99">
        <v>20.703020479324486</v>
      </c>
      <c r="L167" s="99">
        <v>21.474278092329634</v>
      </c>
      <c r="M167" s="99">
        <v>23.172872008555373</v>
      </c>
      <c r="N167" s="99">
        <v>20.945197759656995</v>
      </c>
      <c r="O167" s="99">
        <v>18.49969859142416</v>
      </c>
      <c r="P167" s="99">
        <v>19.330463426124744</v>
      </c>
      <c r="Q167" s="99">
        <v>15.142629542884359</v>
      </c>
      <c r="R167" s="99">
        <v>20.121382702797096</v>
      </c>
      <c r="S167" s="99">
        <v>16.558668196088686</v>
      </c>
      <c r="T167" s="99">
        <v>23.599168925598434</v>
      </c>
      <c r="U167" s="99">
        <v>21.219267081309045</v>
      </c>
      <c r="V167" s="99">
        <v>22.916254684949507</v>
      </c>
      <c r="W167" s="99">
        <v>21.07125373689351</v>
      </c>
      <c r="X167" s="99">
        <v>24.363957979352694</v>
      </c>
      <c r="Y167" s="99">
        <v>17.779642622641529</v>
      </c>
      <c r="DA167" s="63" t="s">
        <v>3072</v>
      </c>
    </row>
    <row r="168" spans="1:105" ht="12" customHeight="1" x14ac:dyDescent="0.25">
      <c r="A168" s="97" t="s">
        <v>123</v>
      </c>
      <c r="B168" s="99">
        <v>20.296133407758113</v>
      </c>
      <c r="C168" s="99">
        <v>19.292812282382741</v>
      </c>
      <c r="D168" s="99">
        <v>19.418192066620509</v>
      </c>
      <c r="E168" s="99">
        <v>16.710668572883794</v>
      </c>
      <c r="F168" s="99">
        <v>23.333482529069915</v>
      </c>
      <c r="G168" s="99">
        <v>20.411350923701612</v>
      </c>
      <c r="H168" s="99">
        <v>21.855174238303377</v>
      </c>
      <c r="I168" s="99">
        <v>18.340468369077026</v>
      </c>
      <c r="J168" s="99">
        <v>21.236809132895463</v>
      </c>
      <c r="K168" s="99">
        <v>20.705053327844933</v>
      </c>
      <c r="L168" s="99">
        <v>21.477781649982461</v>
      </c>
      <c r="M168" s="99">
        <v>23.178090711742069</v>
      </c>
      <c r="N168" s="99">
        <v>20.951026310948571</v>
      </c>
      <c r="O168" s="99">
        <v>18.508919558753917</v>
      </c>
      <c r="P168" s="99">
        <v>19.344597460521634</v>
      </c>
      <c r="Q168" s="99">
        <v>15.1627017685715</v>
      </c>
      <c r="R168" s="99">
        <v>20.127863704968817</v>
      </c>
      <c r="S168" s="99">
        <v>16.563125525791214</v>
      </c>
      <c r="T168" s="99">
        <v>23.615615837849727</v>
      </c>
      <c r="U168" s="99">
        <v>21.228133607029015</v>
      </c>
      <c r="V168" s="99">
        <v>22.923090210054408</v>
      </c>
      <c r="W168" s="99">
        <v>21.082633786573382</v>
      </c>
      <c r="X168" s="99">
        <v>24.358079693630938</v>
      </c>
      <c r="Y168" s="99">
        <v>17.781192305666515</v>
      </c>
      <c r="DA168" s="63" t="s">
        <v>3073</v>
      </c>
    </row>
    <row r="169" spans="1:105" ht="12" customHeight="1" x14ac:dyDescent="0.25">
      <c r="A169" s="100" t="s">
        <v>50</v>
      </c>
      <c r="B169" s="102">
        <v>8.8643879960946119</v>
      </c>
      <c r="C169" s="102">
        <v>8.0091095342320227</v>
      </c>
      <c r="D169" s="102">
        <v>8.2936765431184085</v>
      </c>
      <c r="E169" s="102">
        <v>7.1136589585281467</v>
      </c>
      <c r="F169" s="102">
        <v>10.65324947314552</v>
      </c>
      <c r="G169" s="102">
        <v>9.1520160838291886</v>
      </c>
      <c r="H169" s="102">
        <v>9.7238088951898725</v>
      </c>
      <c r="I169" s="102">
        <v>9.0528980831976789</v>
      </c>
      <c r="J169" s="102">
        <v>9.4639294504629667</v>
      </c>
      <c r="K169" s="102">
        <v>9.3412495776763365</v>
      </c>
      <c r="L169" s="102">
        <v>9.6229610813001027</v>
      </c>
      <c r="M169" s="102">
        <v>10.805992968526791</v>
      </c>
      <c r="N169" s="102">
        <v>9.8083547115375094</v>
      </c>
      <c r="O169" s="102">
        <v>9.0207968140692554</v>
      </c>
      <c r="P169" s="102">
        <v>8.4241483110154363</v>
      </c>
      <c r="Q169" s="102">
        <v>6.4855516896675356</v>
      </c>
      <c r="R169" s="102">
        <v>8.8404041552571222</v>
      </c>
      <c r="S169" s="102">
        <v>7.6808447031894147</v>
      </c>
      <c r="T169" s="102">
        <v>10.126378664385665</v>
      </c>
      <c r="U169" s="102">
        <v>9.1850637551435668</v>
      </c>
      <c r="V169" s="102">
        <v>9.236383564463754</v>
      </c>
      <c r="W169" s="102">
        <v>9.5228932744300767</v>
      </c>
      <c r="X169" s="102">
        <v>10.402660452697203</v>
      </c>
      <c r="Y169" s="102">
        <v>6.7337115366206284</v>
      </c>
      <c r="DA169" s="131" t="s">
        <v>3074</v>
      </c>
    </row>
    <row r="170" spans="1:105" ht="12" customHeight="1" x14ac:dyDescent="0.25">
      <c r="A170" s="103" t="s">
        <v>52</v>
      </c>
      <c r="B170" s="105">
        <v>11.431745411663497</v>
      </c>
      <c r="C170" s="105">
        <v>11.283702748150715</v>
      </c>
      <c r="D170" s="105">
        <v>11.124515523502099</v>
      </c>
      <c r="E170" s="105">
        <v>9.5970096143556454</v>
      </c>
      <c r="F170" s="105">
        <v>12.680233055924399</v>
      </c>
      <c r="G170" s="105">
        <v>11.259334839872421</v>
      </c>
      <c r="H170" s="105">
        <v>12.131365343113508</v>
      </c>
      <c r="I170" s="105">
        <v>9.2875702858793456</v>
      </c>
      <c r="J170" s="105">
        <v>11.772879682432492</v>
      </c>
      <c r="K170" s="105">
        <v>11.3638037501686</v>
      </c>
      <c r="L170" s="105">
        <v>11.85482056868236</v>
      </c>
      <c r="M170" s="105">
        <v>12.372097743215278</v>
      </c>
      <c r="N170" s="105">
        <v>11.142671599411059</v>
      </c>
      <c r="O170" s="105">
        <v>9.4881227446846612</v>
      </c>
      <c r="P170" s="105">
        <v>10.920449149506197</v>
      </c>
      <c r="Q170" s="105">
        <v>8.6771500789039635</v>
      </c>
      <c r="R170" s="105">
        <v>11.287459549711691</v>
      </c>
      <c r="S170" s="105">
        <v>8.8822808226017997</v>
      </c>
      <c r="T170" s="105">
        <v>13.489237173464055</v>
      </c>
      <c r="U170" s="105">
        <v>12.043069851885447</v>
      </c>
      <c r="V170" s="105">
        <v>13.68670664559065</v>
      </c>
      <c r="W170" s="105">
        <v>11.559740512143305</v>
      </c>
      <c r="X170" s="105">
        <v>13.955419240933734</v>
      </c>
      <c r="Y170" s="105">
        <v>11.047480769045887</v>
      </c>
      <c r="DA170" s="132" t="s">
        <v>3075</v>
      </c>
    </row>
    <row r="171" spans="1:105" ht="12" customHeight="1" x14ac:dyDescent="0.25">
      <c r="A171" s="106" t="s">
        <v>122</v>
      </c>
      <c r="B171" s="102">
        <v>19.136170782616293</v>
      </c>
      <c r="C171" s="102">
        <v>19.089483102921495</v>
      </c>
      <c r="D171" s="102">
        <v>19.943360470979059</v>
      </c>
      <c r="E171" s="102">
        <v>20.287623720727723</v>
      </c>
      <c r="F171" s="102">
        <v>20.591479125009307</v>
      </c>
      <c r="G171" s="102">
        <v>20.537465993167615</v>
      </c>
      <c r="H171" s="102">
        <v>20.180088445578704</v>
      </c>
      <c r="I171" s="102">
        <v>22.017152670319479</v>
      </c>
      <c r="J171" s="102">
        <v>20.529474517735064</v>
      </c>
      <c r="K171" s="102">
        <v>20.749538626159165</v>
      </c>
      <c r="L171" s="102">
        <v>21.056896964301529</v>
      </c>
      <c r="M171" s="102">
        <v>22.431292166402432</v>
      </c>
      <c r="N171" s="102">
        <v>21.17404617233769</v>
      </c>
      <c r="O171" s="102">
        <v>20.516652503912571</v>
      </c>
      <c r="P171" s="102">
        <v>18.378606630934232</v>
      </c>
      <c r="Q171" s="102">
        <v>18.779040966071072</v>
      </c>
      <c r="R171" s="102">
        <v>18.953704737103379</v>
      </c>
      <c r="S171" s="102">
        <v>20.478407447724077</v>
      </c>
      <c r="T171" s="102">
        <v>21.523510697758105</v>
      </c>
      <c r="U171" s="102">
        <v>20.585074674399582</v>
      </c>
      <c r="V171" s="102">
        <v>20.042172662655556</v>
      </c>
      <c r="W171" s="102">
        <v>21.110508566572875</v>
      </c>
      <c r="X171" s="102">
        <v>22.803231067588289</v>
      </c>
      <c r="Y171" s="102">
        <v>19.669061186309985</v>
      </c>
      <c r="DA171" s="131" t="s">
        <v>3076</v>
      </c>
    </row>
    <row r="172" spans="1:105" ht="12" customHeight="1" x14ac:dyDescent="0.25">
      <c r="A172" s="107" t="s">
        <v>121</v>
      </c>
      <c r="B172" s="105">
        <v>19.13617078261629</v>
      </c>
      <c r="C172" s="105">
        <v>19.094896616263984</v>
      </c>
      <c r="D172" s="105">
        <v>19.951424427044316</v>
      </c>
      <c r="E172" s="105">
        <v>20.301111281988391</v>
      </c>
      <c r="F172" s="105">
        <v>20.601083710684627</v>
      </c>
      <c r="G172" s="105">
        <v>20.545921660189514</v>
      </c>
      <c r="H172" s="105">
        <v>20.184094487144634</v>
      </c>
      <c r="I172" s="105">
        <v>22.0162538418836</v>
      </c>
      <c r="J172" s="105">
        <v>20.529569865517786</v>
      </c>
      <c r="K172" s="105">
        <v>20.749451930525826</v>
      </c>
      <c r="L172" s="105">
        <v>21.056476435009543</v>
      </c>
      <c r="M172" s="105">
        <v>22.4280894493766</v>
      </c>
      <c r="N172" s="105">
        <v>21.172768827707312</v>
      </c>
      <c r="O172" s="105">
        <v>20.51687671548915</v>
      </c>
      <c r="P172" s="105">
        <v>18.388589581655481</v>
      </c>
      <c r="Q172" s="105">
        <v>18.783607966431255</v>
      </c>
      <c r="R172" s="105">
        <v>18.948768326613646</v>
      </c>
      <c r="S172" s="105">
        <v>20.464192818962683</v>
      </c>
      <c r="T172" s="105">
        <v>21.51474390991816</v>
      </c>
      <c r="U172" s="105">
        <v>20.57816148899882</v>
      </c>
      <c r="V172" s="105">
        <v>20.026782788389916</v>
      </c>
      <c r="W172" s="105">
        <v>21.087606211989346</v>
      </c>
      <c r="X172" s="105">
        <v>22.817902872569153</v>
      </c>
      <c r="Y172" s="105">
        <v>19.706588685995001</v>
      </c>
      <c r="DA172" s="132" t="s">
        <v>3077</v>
      </c>
    </row>
    <row r="173" spans="1:105" ht="12" customHeight="1" x14ac:dyDescent="0.25">
      <c r="A173" s="108" t="s">
        <v>53</v>
      </c>
      <c r="B173" s="99">
        <v>8.3585493043261714</v>
      </c>
      <c r="C173" s="99">
        <v>7.9184552979136056</v>
      </c>
      <c r="D173" s="99">
        <v>8.523935117927369</v>
      </c>
      <c r="E173" s="99">
        <v>8.6634788794621684</v>
      </c>
      <c r="F173" s="99">
        <v>9.3899365943863753</v>
      </c>
      <c r="G173" s="99">
        <v>9.2055225927383386</v>
      </c>
      <c r="H173" s="99">
        <v>8.9505581444874203</v>
      </c>
      <c r="I173" s="99">
        <v>10.894996359398865</v>
      </c>
      <c r="J173" s="99">
        <v>9.1255673521998482</v>
      </c>
      <c r="K173" s="99">
        <v>9.3561884779618119</v>
      </c>
      <c r="L173" s="99">
        <v>9.4158903370705964</v>
      </c>
      <c r="M173" s="99">
        <v>10.483296785310726</v>
      </c>
      <c r="N173" s="99">
        <v>9.9234014524587195</v>
      </c>
      <c r="O173" s="99">
        <v>10.049139095138225</v>
      </c>
      <c r="P173" s="99">
        <v>7.9252451027954995</v>
      </c>
      <c r="Q173" s="99">
        <v>8.0776355827619089</v>
      </c>
      <c r="R173" s="99">
        <v>8.2788746418272474</v>
      </c>
      <c r="S173" s="99">
        <v>9.5410601794491807</v>
      </c>
      <c r="T173" s="99">
        <v>9.1822878166043864</v>
      </c>
      <c r="U173" s="99">
        <v>8.8541793628423022</v>
      </c>
      <c r="V173" s="99">
        <v>7.8764291991645061</v>
      </c>
      <c r="W173" s="99">
        <v>9.375659845734214</v>
      </c>
      <c r="X173" s="99">
        <v>9.5682274490721593</v>
      </c>
      <c r="Y173" s="99">
        <v>7.3320248976784201</v>
      </c>
      <c r="DA173" s="63" t="s">
        <v>3078</v>
      </c>
    </row>
    <row r="174" spans="1:105" ht="12" customHeight="1" x14ac:dyDescent="0.25">
      <c r="A174" s="115" t="s">
        <v>52</v>
      </c>
      <c r="B174" s="110">
        <v>10.777621478290119</v>
      </c>
      <c r="C174" s="110">
        <v>11.176441318350374</v>
      </c>
      <c r="D174" s="110">
        <v>11.42748930911695</v>
      </c>
      <c r="E174" s="110">
        <v>11.637632402526224</v>
      </c>
      <c r="F174" s="110">
        <v>11.211147116298253</v>
      </c>
      <c r="G174" s="110">
        <v>11.340399067451175</v>
      </c>
      <c r="H174" s="110">
        <v>11.233536342657214</v>
      </c>
      <c r="I174" s="110">
        <v>11.121257482484735</v>
      </c>
      <c r="J174" s="110">
        <v>11.404002513317943</v>
      </c>
      <c r="K174" s="110">
        <v>11.393263452564018</v>
      </c>
      <c r="L174" s="110">
        <v>11.640586097938947</v>
      </c>
      <c r="M174" s="110">
        <v>11.94479266406587</v>
      </c>
      <c r="N174" s="110">
        <v>11.249367375248593</v>
      </c>
      <c r="O174" s="110">
        <v>10.467737620350928</v>
      </c>
      <c r="P174" s="110">
        <v>10.463344478859982</v>
      </c>
      <c r="Q174" s="110">
        <v>10.70597238366935</v>
      </c>
      <c r="R174" s="110">
        <v>10.6698936847864</v>
      </c>
      <c r="S174" s="110">
        <v>10.923132639513499</v>
      </c>
      <c r="T174" s="110">
        <v>12.332456093313779</v>
      </c>
      <c r="U174" s="110">
        <v>11.723982126156518</v>
      </c>
      <c r="V174" s="110">
        <v>12.150353589225405</v>
      </c>
      <c r="W174" s="110">
        <v>11.711946366255132</v>
      </c>
      <c r="X174" s="110">
        <v>13.249675423496996</v>
      </c>
      <c r="Y174" s="110">
        <v>12.37456378831658</v>
      </c>
      <c r="DA174" s="60" t="s">
        <v>3079</v>
      </c>
    </row>
    <row r="175" spans="1:105" ht="12" customHeight="1" x14ac:dyDescent="0.25">
      <c r="A175" s="121" t="s">
        <v>54</v>
      </c>
      <c r="B175" s="123">
        <v>7.4133186446258943</v>
      </c>
      <c r="C175" s="123">
        <v>7.6555177658577946</v>
      </c>
      <c r="D175" s="123">
        <v>7.835788159140983</v>
      </c>
      <c r="E175" s="123">
        <v>7.9866764204905616</v>
      </c>
      <c r="F175" s="123">
        <v>8.1935843796261434</v>
      </c>
      <c r="G175" s="123">
        <v>8.3389791647925424</v>
      </c>
      <c r="H175" s="123">
        <v>8.1879441063715781</v>
      </c>
      <c r="I175" s="123">
        <v>7.742766266319447</v>
      </c>
      <c r="J175" s="123">
        <v>7.4296704856144613</v>
      </c>
      <c r="K175" s="123">
        <v>7.3768060684138872</v>
      </c>
      <c r="L175" s="123">
        <v>7.5153466957087991</v>
      </c>
      <c r="M175" s="123">
        <v>6.8411633296245711</v>
      </c>
      <c r="N175" s="123">
        <v>6.869256207697231</v>
      </c>
      <c r="O175" s="123">
        <v>6.7740134155418188</v>
      </c>
      <c r="P175" s="123">
        <v>6.3999020958765112</v>
      </c>
      <c r="Q175" s="123">
        <v>6.0575216281105444</v>
      </c>
      <c r="R175" s="123">
        <v>5.8471972227950113</v>
      </c>
      <c r="S175" s="123">
        <v>6.2934178525147733</v>
      </c>
      <c r="T175" s="123">
        <v>6.008619053191933</v>
      </c>
      <c r="U175" s="123">
        <v>6.0023460791551821</v>
      </c>
      <c r="V175" s="123">
        <v>5.8396226341625042</v>
      </c>
      <c r="W175" s="123">
        <v>6.1612043941919712</v>
      </c>
      <c r="X175" s="123">
        <v>7.072475601020658</v>
      </c>
      <c r="Y175" s="123">
        <v>6.3033027562284172</v>
      </c>
      <c r="DA175" s="130" t="s">
        <v>3080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3081</v>
      </c>
    </row>
    <row r="177" spans="1:105" ht="12" customHeight="1" x14ac:dyDescent="0.25">
      <c r="A177" s="109" t="s">
        <v>120</v>
      </c>
      <c r="B177" s="110">
        <v>7.4133186446258943</v>
      </c>
      <c r="C177" s="110">
        <v>7.6555177658577946</v>
      </c>
      <c r="D177" s="110">
        <v>7.835788159140983</v>
      </c>
      <c r="E177" s="110">
        <v>7.9866764204905616</v>
      </c>
      <c r="F177" s="110">
        <v>8.1935843796261434</v>
      </c>
      <c r="G177" s="110">
        <v>8.3389791647925424</v>
      </c>
      <c r="H177" s="110">
        <v>8.1879441063715781</v>
      </c>
      <c r="I177" s="110">
        <v>7.742766266319447</v>
      </c>
      <c r="J177" s="110">
        <v>7.4296704856144613</v>
      </c>
      <c r="K177" s="110">
        <v>7.3768060684138872</v>
      </c>
      <c r="L177" s="110">
        <v>7.5153466957087991</v>
      </c>
      <c r="M177" s="110">
        <v>6.8411633296245711</v>
      </c>
      <c r="N177" s="110">
        <v>6.869256207697231</v>
      </c>
      <c r="O177" s="110">
        <v>6.7740134155418188</v>
      </c>
      <c r="P177" s="110">
        <v>6.3999020958765112</v>
      </c>
      <c r="Q177" s="110">
        <v>6.0575216281105444</v>
      </c>
      <c r="R177" s="110">
        <v>5.8471972227950113</v>
      </c>
      <c r="S177" s="110">
        <v>6.2934178525147733</v>
      </c>
      <c r="T177" s="110">
        <v>6.008619053191933</v>
      </c>
      <c r="U177" s="110">
        <v>6.0023460791551821</v>
      </c>
      <c r="V177" s="110">
        <v>5.8396226341625042</v>
      </c>
      <c r="W177" s="110">
        <v>6.1612043941919712</v>
      </c>
      <c r="X177" s="110">
        <v>7.072475601020658</v>
      </c>
      <c r="Y177" s="110">
        <v>6.3033027562284172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59.422527799679607</v>
      </c>
      <c r="C3" s="118">
        <f t="shared" si="0"/>
        <v>59.676421365168402</v>
      </c>
      <c r="D3" s="118">
        <f t="shared" si="0"/>
        <v>51.562445305405966</v>
      </c>
      <c r="E3" s="118">
        <f t="shared" si="0"/>
        <v>52.674828235657898</v>
      </c>
      <c r="F3" s="118">
        <f t="shared" si="0"/>
        <v>43.21164598891054</v>
      </c>
      <c r="G3" s="118">
        <f t="shared" si="0"/>
        <v>43.773421999150074</v>
      </c>
      <c r="H3" s="118">
        <f t="shared" si="0"/>
        <v>47.779500372330844</v>
      </c>
      <c r="I3" s="118">
        <f t="shared" si="0"/>
        <v>48.397393672640085</v>
      </c>
      <c r="J3" s="118">
        <f t="shared" si="0"/>
        <v>42.551067595467096</v>
      </c>
      <c r="K3" s="118">
        <f t="shared" si="0"/>
        <v>38.387919818930861</v>
      </c>
      <c r="L3" s="118">
        <f t="shared" si="0"/>
        <v>56.497790709624653</v>
      </c>
      <c r="M3" s="118">
        <f t="shared" si="0"/>
        <v>48.494411134345441</v>
      </c>
      <c r="N3" s="118">
        <f t="shared" si="0"/>
        <v>42.584510837510059</v>
      </c>
      <c r="O3" s="118">
        <f t="shared" si="0"/>
        <v>44.181521829743765</v>
      </c>
      <c r="P3" s="118">
        <f t="shared" si="0"/>
        <v>39.218113335439426</v>
      </c>
      <c r="Q3" s="118">
        <f t="shared" si="0"/>
        <v>42.555911271010423</v>
      </c>
      <c r="R3" s="118">
        <f t="shared" ref="R3:V3" si="1">R4+R7+R9+R19</f>
        <v>40.170904038260019</v>
      </c>
      <c r="S3" s="118">
        <f t="shared" si="1"/>
        <v>42.095836009893191</v>
      </c>
      <c r="T3" s="118">
        <f t="shared" si="1"/>
        <v>46.192950274530496</v>
      </c>
      <c r="U3" s="118">
        <f t="shared" si="1"/>
        <v>38.689819472691276</v>
      </c>
      <c r="V3" s="118">
        <f t="shared" si="1"/>
        <v>39.944580433539542</v>
      </c>
      <c r="W3" s="118">
        <f t="shared" ref="W3:Y3" si="2">W4+W7+W9+W19</f>
        <v>46.177387350556089</v>
      </c>
      <c r="X3" s="118">
        <f t="shared" si="2"/>
        <v>40.095939583804856</v>
      </c>
      <c r="Y3" s="118">
        <f t="shared" si="2"/>
        <v>41.139236463258605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58.265494290718692</v>
      </c>
      <c r="C4" s="123">
        <f t="shared" si="3"/>
        <v>58.621649428324169</v>
      </c>
      <c r="D4" s="123">
        <f t="shared" si="3"/>
        <v>50.583463828409748</v>
      </c>
      <c r="E4" s="123">
        <f t="shared" si="3"/>
        <v>51.891035511944729</v>
      </c>
      <c r="F4" s="123">
        <f t="shared" si="3"/>
        <v>42.188377803593106</v>
      </c>
      <c r="G4" s="123">
        <f t="shared" si="3"/>
        <v>42.950834723310635</v>
      </c>
      <c r="H4" s="123">
        <f t="shared" si="3"/>
        <v>47.012799915231341</v>
      </c>
      <c r="I4" s="123">
        <f t="shared" si="3"/>
        <v>47.818078717181265</v>
      </c>
      <c r="J4" s="123">
        <f t="shared" si="3"/>
        <v>41.908434087268816</v>
      </c>
      <c r="K4" s="123">
        <f t="shared" si="3"/>
        <v>37.763066498072511</v>
      </c>
      <c r="L4" s="123">
        <f t="shared" si="3"/>
        <v>55.85762996769774</v>
      </c>
      <c r="M4" s="123">
        <f t="shared" si="3"/>
        <v>47.81673934811564</v>
      </c>
      <c r="N4" s="123">
        <f t="shared" si="3"/>
        <v>42.002892491539775</v>
      </c>
      <c r="O4" s="123">
        <f t="shared" si="3"/>
        <v>43.674923794624149</v>
      </c>
      <c r="P4" s="123">
        <f t="shared" si="3"/>
        <v>38.662429397343843</v>
      </c>
      <c r="Q4" s="123">
        <f t="shared" si="3"/>
        <v>42.099217168821482</v>
      </c>
      <c r="R4" s="123">
        <f t="shared" ref="R4:V4" si="4">SUM(R5:R6)</f>
        <v>39.573665699946545</v>
      </c>
      <c r="S4" s="123">
        <f t="shared" si="4"/>
        <v>41.615497821308871</v>
      </c>
      <c r="T4" s="123">
        <f t="shared" si="4"/>
        <v>45.473034959590322</v>
      </c>
      <c r="U4" s="123">
        <f t="shared" si="4"/>
        <v>38.03814940482976</v>
      </c>
      <c r="V4" s="123">
        <f t="shared" si="4"/>
        <v>39.23884720969955</v>
      </c>
      <c r="W4" s="123">
        <f t="shared" ref="W4:Y4" si="5">SUM(W5:W6)</f>
        <v>45.580150786115176</v>
      </c>
      <c r="X4" s="123">
        <f t="shared" si="5"/>
        <v>39.506763233340628</v>
      </c>
      <c r="Y4" s="123">
        <f t="shared" si="5"/>
        <v>40.808030027221278</v>
      </c>
      <c r="DA4" s="130" t="s">
        <v>3085</v>
      </c>
    </row>
    <row r="5" spans="1:105" ht="12" customHeight="1" x14ac:dyDescent="0.25">
      <c r="A5" s="97" t="s">
        <v>51</v>
      </c>
      <c r="B5" s="99">
        <v>58.265494290718692</v>
      </c>
      <c r="C5" s="99">
        <v>58.621649428324169</v>
      </c>
      <c r="D5" s="99">
        <v>50.583463828409748</v>
      </c>
      <c r="E5" s="99">
        <v>51.891035511944729</v>
      </c>
      <c r="F5" s="99">
        <v>42.188377803593106</v>
      </c>
      <c r="G5" s="99">
        <v>42.950834723310635</v>
      </c>
      <c r="H5" s="99">
        <v>47.012799915231341</v>
      </c>
      <c r="I5" s="99">
        <v>47.818078717181265</v>
      </c>
      <c r="J5" s="99">
        <v>41.908434087268816</v>
      </c>
      <c r="K5" s="99">
        <v>37.763066498072511</v>
      </c>
      <c r="L5" s="99">
        <v>55.85762996769774</v>
      </c>
      <c r="M5" s="99">
        <v>47.81673934811564</v>
      </c>
      <c r="N5" s="99">
        <v>42.002892491539775</v>
      </c>
      <c r="O5" s="99">
        <v>43.674923794624149</v>
      </c>
      <c r="P5" s="99">
        <v>38.662429397343843</v>
      </c>
      <c r="Q5" s="99">
        <v>42.099217168821482</v>
      </c>
      <c r="R5" s="99">
        <v>39.573665699946545</v>
      </c>
      <c r="S5" s="99">
        <v>41.615497821308871</v>
      </c>
      <c r="T5" s="99">
        <v>45.473034959590322</v>
      </c>
      <c r="U5" s="99">
        <v>38.03814940482976</v>
      </c>
      <c r="V5" s="99">
        <v>39.23884720969955</v>
      </c>
      <c r="W5" s="99">
        <v>45.580150786115176</v>
      </c>
      <c r="X5" s="99">
        <v>39.506763233340628</v>
      </c>
      <c r="Y5" s="99">
        <v>40.808030027221278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1.1570335089609147</v>
      </c>
      <c r="C9" s="123">
        <v>1.0547719368442361</v>
      </c>
      <c r="D9" s="123">
        <v>0.97898147699622096</v>
      </c>
      <c r="E9" s="123">
        <v>0.78379272371316588</v>
      </c>
      <c r="F9" s="123">
        <v>1.0232681853174317</v>
      </c>
      <c r="G9" s="123">
        <v>0.82258727583943958</v>
      </c>
      <c r="H9" s="123">
        <v>0.76670045709950119</v>
      </c>
      <c r="I9" s="123">
        <v>0.57931495545881873</v>
      </c>
      <c r="J9" s="123">
        <v>0.64263350819827691</v>
      </c>
      <c r="K9" s="123">
        <v>0.62485332085834677</v>
      </c>
      <c r="L9" s="123">
        <v>0.64016074192691208</v>
      </c>
      <c r="M9" s="123">
        <v>0.67767178622979862</v>
      </c>
      <c r="N9" s="123">
        <v>0.58161834597028161</v>
      </c>
      <c r="O9" s="123">
        <v>0.50659803511961254</v>
      </c>
      <c r="P9" s="123">
        <v>0.55568393809558203</v>
      </c>
      <c r="Q9" s="123">
        <v>0.45669410218894341</v>
      </c>
      <c r="R9" s="123">
        <v>0.59723833831347262</v>
      </c>
      <c r="S9" s="123">
        <v>0.48033818858432248</v>
      </c>
      <c r="T9" s="123">
        <v>0.71991531494017369</v>
      </c>
      <c r="U9" s="123">
        <v>0.6516700678615186</v>
      </c>
      <c r="V9" s="123">
        <v>0.70573322383999082</v>
      </c>
      <c r="W9" s="123">
        <v>0.59723656444091011</v>
      </c>
      <c r="X9" s="123">
        <v>0.58917635046423122</v>
      </c>
      <c r="Y9" s="123">
        <v>0.3312064360373278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6.8731117619806987</v>
      </c>
      <c r="C11" s="99">
        <v>6.5137155318528546</v>
      </c>
      <c r="D11" s="99">
        <v>6.5422753946711909</v>
      </c>
      <c r="E11" s="99">
        <v>5.6012879681966146</v>
      </c>
      <c r="F11" s="99">
        <v>7.7629725535857999</v>
      </c>
      <c r="G11" s="99">
        <v>6.7278638699734037</v>
      </c>
      <c r="H11" s="99">
        <v>7.1151915619986195</v>
      </c>
      <c r="I11" s="99">
        <v>5.9320634040948121</v>
      </c>
      <c r="J11" s="99">
        <v>6.8501297481856014</v>
      </c>
      <c r="K11" s="99">
        <v>6.6515085423400837</v>
      </c>
      <c r="L11" s="99">
        <v>6.8713980734843556</v>
      </c>
      <c r="M11" s="99">
        <v>7.3738184818380423</v>
      </c>
      <c r="N11" s="99">
        <v>6.6242832488209187</v>
      </c>
      <c r="O11" s="99">
        <v>5.8131125158697312</v>
      </c>
      <c r="P11" s="99">
        <v>6.0032005810113036</v>
      </c>
      <c r="Q11" s="99">
        <v>4.6283366523641885</v>
      </c>
      <c r="R11" s="99">
        <v>6.0585774702877249</v>
      </c>
      <c r="S11" s="99">
        <v>4.8881579929596883</v>
      </c>
      <c r="T11" s="99">
        <v>6.8061240063872894</v>
      </c>
      <c r="U11" s="99">
        <v>6.0216456138626873</v>
      </c>
      <c r="V11" s="99">
        <v>6.4318185377137809</v>
      </c>
      <c r="W11" s="99">
        <v>5.8502682398390728</v>
      </c>
      <c r="X11" s="99">
        <v>6.6676236549141619</v>
      </c>
      <c r="Y11" s="99">
        <v>4.8039078879795429</v>
      </c>
      <c r="DA11" s="63" t="s">
        <v>3092</v>
      </c>
    </row>
    <row r="12" spans="1:105" ht="12" customHeight="1" x14ac:dyDescent="0.25">
      <c r="A12" s="97" t="s">
        <v>123</v>
      </c>
      <c r="B12" s="99">
        <v>3.0018490800533328</v>
      </c>
      <c r="C12" s="99">
        <v>2.6930997943637975</v>
      </c>
      <c r="D12" s="99">
        <v>2.7772293197559765</v>
      </c>
      <c r="E12" s="99">
        <v>2.3654209228015746</v>
      </c>
      <c r="F12" s="99">
        <v>3.5024692024174424</v>
      </c>
      <c r="G12" s="99">
        <v>2.9926706118008743</v>
      </c>
      <c r="H12" s="99">
        <v>3.1532051889302948</v>
      </c>
      <c r="I12" s="99">
        <v>2.9297614001303991</v>
      </c>
      <c r="J12" s="99">
        <v>3.0454221107637234</v>
      </c>
      <c r="K12" s="99">
        <v>2.9923139825837297</v>
      </c>
      <c r="L12" s="99">
        <v>3.0725927027449376</v>
      </c>
      <c r="M12" s="99">
        <v>3.4299561731615422</v>
      </c>
      <c r="N12" s="99">
        <v>3.1007088510173983</v>
      </c>
      <c r="O12" s="99">
        <v>2.843457925499131</v>
      </c>
      <c r="P12" s="99">
        <v>2.5896858166843382</v>
      </c>
      <c r="Q12" s="99">
        <v>1.984954833681442</v>
      </c>
      <c r="R12" s="99">
        <v>2.6204108397940291</v>
      </c>
      <c r="S12" s="99">
        <v>2.2523038782842817</v>
      </c>
      <c r="T12" s="99">
        <v>2.8935904103724002</v>
      </c>
      <c r="U12" s="99">
        <v>2.5947106982415336</v>
      </c>
      <c r="V12" s="99">
        <v>2.587139294690469</v>
      </c>
      <c r="W12" s="99">
        <v>2.6525600808207273</v>
      </c>
      <c r="X12" s="99">
        <v>2.8508889433543323</v>
      </c>
      <c r="Y12" s="99">
        <v>1.8370855593406021</v>
      </c>
      <c r="DA12" s="63" t="s">
        <v>3093</v>
      </c>
    </row>
    <row r="13" spans="1:105" ht="12" customHeight="1" x14ac:dyDescent="0.25">
      <c r="A13" s="100" t="s">
        <v>50</v>
      </c>
      <c r="B13" s="102">
        <v>3.0018490800533328</v>
      </c>
      <c r="C13" s="102">
        <v>2.6930997943637975</v>
      </c>
      <c r="D13" s="102">
        <v>2.7772293197559765</v>
      </c>
      <c r="E13" s="102">
        <v>2.3654209228015746</v>
      </c>
      <c r="F13" s="102">
        <v>3.5024692024174424</v>
      </c>
      <c r="G13" s="102">
        <v>2.9926706118008743</v>
      </c>
      <c r="H13" s="102">
        <v>3.1532051889302948</v>
      </c>
      <c r="I13" s="102">
        <v>2.9297614001303991</v>
      </c>
      <c r="J13" s="102">
        <v>3.0454221107637234</v>
      </c>
      <c r="K13" s="102">
        <v>2.9923139825837297</v>
      </c>
      <c r="L13" s="102">
        <v>3.0725927027449376</v>
      </c>
      <c r="M13" s="102">
        <v>3.4299561731615422</v>
      </c>
      <c r="N13" s="102">
        <v>3.1007088510173983</v>
      </c>
      <c r="O13" s="102">
        <v>2.843457925499131</v>
      </c>
      <c r="P13" s="102">
        <v>2.5896858166843382</v>
      </c>
      <c r="Q13" s="102">
        <v>1.984954833681442</v>
      </c>
      <c r="R13" s="102">
        <v>2.6204108397940291</v>
      </c>
      <c r="S13" s="102">
        <v>2.2523038782842817</v>
      </c>
      <c r="T13" s="102">
        <v>2.8935904103724002</v>
      </c>
      <c r="U13" s="102">
        <v>2.5947106982415336</v>
      </c>
      <c r="V13" s="102">
        <v>2.587139294690469</v>
      </c>
      <c r="W13" s="102">
        <v>2.6525600808207273</v>
      </c>
      <c r="X13" s="102">
        <v>2.8508889433543323</v>
      </c>
      <c r="Y13" s="102">
        <v>1.8370855593406021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47.047370377393833</v>
      </c>
      <c r="C24" s="118">
        <f t="shared" si="7"/>
        <v>47.549803994439429</v>
      </c>
      <c r="D24" s="118">
        <f t="shared" si="7"/>
        <v>42.158985018621685</v>
      </c>
      <c r="E24" s="118">
        <f t="shared" si="7"/>
        <v>36.189899765749573</v>
      </c>
      <c r="F24" s="118">
        <f t="shared" si="7"/>
        <v>46.829830316516869</v>
      </c>
      <c r="G24" s="118">
        <f t="shared" si="7"/>
        <v>40.347861702220975</v>
      </c>
      <c r="H24" s="118">
        <f t="shared" si="7"/>
        <v>42.995943375693557</v>
      </c>
      <c r="I24" s="118">
        <f t="shared" si="7"/>
        <v>26.82544361092166</v>
      </c>
      <c r="J24" s="118">
        <f t="shared" si="7"/>
        <v>36.833083376435795</v>
      </c>
      <c r="K24" s="118">
        <f t="shared" si="7"/>
        <v>34.791645314768097</v>
      </c>
      <c r="L24" s="118">
        <f t="shared" si="7"/>
        <v>37.744034735993687</v>
      </c>
      <c r="M24" s="118">
        <f t="shared" si="7"/>
        <v>34.440238426335497</v>
      </c>
      <c r="N24" s="118">
        <f t="shared" si="7"/>
        <v>31.578743213987824</v>
      </c>
      <c r="O24" s="118">
        <f t="shared" si="7"/>
        <v>38.761874536205788</v>
      </c>
      <c r="P24" s="118">
        <f t="shared" si="7"/>
        <v>31.317639684793729</v>
      </c>
      <c r="Q24" s="118">
        <f t="shared" si="7"/>
        <v>25.784538970000046</v>
      </c>
      <c r="R24" s="118">
        <f t="shared" ref="R24:V24" si="8">R25+R28+R30+R39</f>
        <v>32.765176092444058</v>
      </c>
      <c r="S24" s="118">
        <f t="shared" si="8"/>
        <v>24.090703706489016</v>
      </c>
      <c r="T24" s="118">
        <f t="shared" si="8"/>
        <v>35.000902578695246</v>
      </c>
      <c r="U24" s="118">
        <f t="shared" si="8"/>
        <v>30.313512686060825</v>
      </c>
      <c r="V24" s="118">
        <f t="shared" si="8"/>
        <v>32.342018860512731</v>
      </c>
      <c r="W24" s="118">
        <f t="shared" ref="W24:Y24" si="9">W25+W28+W30+W39</f>
        <v>30.368406548909913</v>
      </c>
      <c r="X24" s="118">
        <f t="shared" si="9"/>
        <v>34.016418052396133</v>
      </c>
      <c r="Y24" s="118">
        <f t="shared" si="9"/>
        <v>24.747799428600864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45.890325787180203</v>
      </c>
      <c r="C25" s="123">
        <f t="shared" si="10"/>
        <v>46.510076083280111</v>
      </c>
      <c r="D25" s="123">
        <f t="shared" si="10"/>
        <v>41.225459768274604</v>
      </c>
      <c r="E25" s="123">
        <f t="shared" si="10"/>
        <v>35.444707750582069</v>
      </c>
      <c r="F25" s="123">
        <f t="shared" si="10"/>
        <v>45.852884858881524</v>
      </c>
      <c r="G25" s="123">
        <f t="shared" si="10"/>
        <v>39.55551622080165</v>
      </c>
      <c r="H25" s="123">
        <f t="shared" si="10"/>
        <v>42.239624997408278</v>
      </c>
      <c r="I25" s="123">
        <f t="shared" si="10"/>
        <v>26.240118892622238</v>
      </c>
      <c r="J25" s="123">
        <f t="shared" si="10"/>
        <v>36.179646290112245</v>
      </c>
      <c r="K25" s="123">
        <f t="shared" si="10"/>
        <v>34.157173074676408</v>
      </c>
      <c r="L25" s="123">
        <f t="shared" si="10"/>
        <v>37.093269860415212</v>
      </c>
      <c r="M25" s="123">
        <f t="shared" si="10"/>
        <v>33.754106122964195</v>
      </c>
      <c r="N25" s="123">
        <f t="shared" si="10"/>
        <v>30.99779702045803</v>
      </c>
      <c r="O25" s="123">
        <f t="shared" si="10"/>
        <v>38.25863830964223</v>
      </c>
      <c r="P25" s="123">
        <f t="shared" si="10"/>
        <v>30.763271368449288</v>
      </c>
      <c r="Q25" s="123">
        <f t="shared" si="10"/>
        <v>25.331219365981088</v>
      </c>
      <c r="R25" s="123">
        <f t="shared" ref="R25:V25" si="11">SUM(R26:R27)</f>
        <v>32.180845251998569</v>
      </c>
      <c r="S25" s="123">
        <f t="shared" si="11"/>
        <v>23.622973981458667</v>
      </c>
      <c r="T25" s="123">
        <f t="shared" si="11"/>
        <v>34.279740532170166</v>
      </c>
      <c r="U25" s="123">
        <f t="shared" si="11"/>
        <v>29.673371472669654</v>
      </c>
      <c r="V25" s="123">
        <f t="shared" si="11"/>
        <v>31.667828033424879</v>
      </c>
      <c r="W25" s="123">
        <f t="shared" ref="W25:Y25" si="12">SUM(W26:W27)</f>
        <v>29.785663338919555</v>
      </c>
      <c r="X25" s="123">
        <f t="shared" si="12"/>
        <v>33.398526127486441</v>
      </c>
      <c r="Y25" s="123">
        <f t="shared" si="12"/>
        <v>24.327145113668379</v>
      </c>
      <c r="DA25" s="130" t="s">
        <v>3105</v>
      </c>
    </row>
    <row r="26" spans="1:105" ht="12" customHeight="1" x14ac:dyDescent="0.25">
      <c r="A26" s="97" t="s">
        <v>74</v>
      </c>
      <c r="B26" s="99">
        <v>45.890325787180203</v>
      </c>
      <c r="C26" s="99">
        <v>46.510076083280111</v>
      </c>
      <c r="D26" s="99">
        <v>41.225459768274604</v>
      </c>
      <c r="E26" s="99">
        <v>35.444707750582069</v>
      </c>
      <c r="F26" s="99">
        <v>45.852884858881524</v>
      </c>
      <c r="G26" s="99">
        <v>39.55551622080165</v>
      </c>
      <c r="H26" s="99">
        <v>42.239624997408278</v>
      </c>
      <c r="I26" s="99">
        <v>26.240118892622238</v>
      </c>
      <c r="J26" s="99">
        <v>36.179646290112245</v>
      </c>
      <c r="K26" s="99">
        <v>34.157173074676408</v>
      </c>
      <c r="L26" s="99">
        <v>37.093269860415212</v>
      </c>
      <c r="M26" s="99">
        <v>33.754106122964195</v>
      </c>
      <c r="N26" s="99">
        <v>30.99779702045803</v>
      </c>
      <c r="O26" s="99">
        <v>38.25863830964223</v>
      </c>
      <c r="P26" s="99">
        <v>30.763271368449288</v>
      </c>
      <c r="Q26" s="99">
        <v>25.331219365981088</v>
      </c>
      <c r="R26" s="99">
        <v>32.180845251998569</v>
      </c>
      <c r="S26" s="99">
        <v>23.622973981458667</v>
      </c>
      <c r="T26" s="99">
        <v>34.279740532170166</v>
      </c>
      <c r="U26" s="99">
        <v>29.673371472669654</v>
      </c>
      <c r="V26" s="99">
        <v>31.667828033424879</v>
      </c>
      <c r="W26" s="99">
        <v>29.785663338919555</v>
      </c>
      <c r="X26" s="99">
        <v>33.398526127486441</v>
      </c>
      <c r="Y26" s="99">
        <v>24.327145113668379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1.1570445902136302</v>
      </c>
      <c r="C30" s="123">
        <v>1.0397279111593156</v>
      </c>
      <c r="D30" s="123">
        <v>0.93352525034708289</v>
      </c>
      <c r="E30" s="123">
        <v>0.74519201516750344</v>
      </c>
      <c r="F30" s="123">
        <v>0.97694545763534457</v>
      </c>
      <c r="G30" s="123">
        <v>0.79234548141932781</v>
      </c>
      <c r="H30" s="123">
        <v>0.75631837828527682</v>
      </c>
      <c r="I30" s="123">
        <v>0.58532471829942068</v>
      </c>
      <c r="J30" s="123">
        <v>0.6534370863235518</v>
      </c>
      <c r="K30" s="123">
        <v>0.63447224009168912</v>
      </c>
      <c r="L30" s="123">
        <v>0.65076487557847418</v>
      </c>
      <c r="M30" s="123">
        <v>0.6861323033713056</v>
      </c>
      <c r="N30" s="123">
        <v>0.5809461935297936</v>
      </c>
      <c r="O30" s="123">
        <v>0.50323622656355715</v>
      </c>
      <c r="P30" s="123">
        <v>0.55436831634443928</v>
      </c>
      <c r="Q30" s="123">
        <v>0.45331960401895899</v>
      </c>
      <c r="R30" s="123">
        <v>0.584330840445491</v>
      </c>
      <c r="S30" s="123">
        <v>0.46772972503035026</v>
      </c>
      <c r="T30" s="123">
        <v>0.72116204652508276</v>
      </c>
      <c r="U30" s="123">
        <v>0.64014121339117092</v>
      </c>
      <c r="V30" s="123">
        <v>0.6741908270878525</v>
      </c>
      <c r="W30" s="123">
        <v>0.58274320999035845</v>
      </c>
      <c r="X30" s="123">
        <v>0.61789192490969003</v>
      </c>
      <c r="Y30" s="123">
        <v>0.42065431493248512</v>
      </c>
      <c r="DA30" s="130" t="s">
        <v>3110</v>
      </c>
    </row>
    <row r="31" spans="1:105" ht="12" customHeight="1" x14ac:dyDescent="0.25">
      <c r="A31" s="97" t="s">
        <v>141</v>
      </c>
      <c r="B31" s="99">
        <v>6.8731117619806961</v>
      </c>
      <c r="C31" s="99">
        <v>6.5065374233408813</v>
      </c>
      <c r="D31" s="99">
        <v>6.5291639698479269</v>
      </c>
      <c r="E31" s="99">
        <v>5.5870874007893008</v>
      </c>
      <c r="F31" s="99">
        <v>7.7423008161387594</v>
      </c>
      <c r="G31" s="99">
        <v>6.7124208264925436</v>
      </c>
      <c r="H31" s="99">
        <v>7.1124045118700936</v>
      </c>
      <c r="I31" s="99">
        <v>5.9370171706504999</v>
      </c>
      <c r="J31" s="99">
        <v>6.8581299247608571</v>
      </c>
      <c r="K31" s="99">
        <v>6.6612448293161428</v>
      </c>
      <c r="L31" s="99">
        <v>6.8779556508054602</v>
      </c>
      <c r="M31" s="99">
        <v>7.377638476426335</v>
      </c>
      <c r="N31" s="99">
        <v>6.6175421167326371</v>
      </c>
      <c r="O31" s="99">
        <v>5.7737378259809429</v>
      </c>
      <c r="P31" s="99">
        <v>5.9509626268930553</v>
      </c>
      <c r="Q31" s="99">
        <v>4.5832311464956126</v>
      </c>
      <c r="R31" s="99">
        <v>5.98505802008851</v>
      </c>
      <c r="S31" s="99">
        <v>4.8226401615283061</v>
      </c>
      <c r="T31" s="99">
        <v>6.6738011874341128</v>
      </c>
      <c r="U31" s="99">
        <v>5.8851948790554394</v>
      </c>
      <c r="V31" s="99">
        <v>6.2631834381960063</v>
      </c>
      <c r="W31" s="99">
        <v>5.7073101926669114</v>
      </c>
      <c r="X31" s="99">
        <v>6.555616537558425</v>
      </c>
      <c r="Y31" s="99">
        <v>4.7654454532611217</v>
      </c>
      <c r="DA31" s="63" t="s">
        <v>3111</v>
      </c>
    </row>
    <row r="32" spans="1:105" ht="12" customHeight="1" x14ac:dyDescent="0.25">
      <c r="A32" s="97" t="s">
        <v>140</v>
      </c>
      <c r="B32" s="99">
        <v>3.001849080053332</v>
      </c>
      <c r="C32" s="99">
        <v>2.6873420136190975</v>
      </c>
      <c r="D32" s="99">
        <v>2.7685434735115284</v>
      </c>
      <c r="E32" s="99">
        <v>2.3580965147428312</v>
      </c>
      <c r="F32" s="99">
        <v>3.495656479695215</v>
      </c>
      <c r="G32" s="99">
        <v>2.9886283845823201</v>
      </c>
      <c r="H32" s="99">
        <v>3.1541826585550377</v>
      </c>
      <c r="I32" s="99">
        <v>2.931380008978087</v>
      </c>
      <c r="J32" s="99">
        <v>3.0500329363336078</v>
      </c>
      <c r="K32" s="99">
        <v>2.9970474076988833</v>
      </c>
      <c r="L32" s="99">
        <v>3.0759775640245901</v>
      </c>
      <c r="M32" s="99">
        <v>3.4316264117216062</v>
      </c>
      <c r="N32" s="99">
        <v>3.0984787274235015</v>
      </c>
      <c r="O32" s="99">
        <v>2.8347367318783472</v>
      </c>
      <c r="P32" s="99">
        <v>2.5647212436481719</v>
      </c>
      <c r="Q32" s="99">
        <v>1.9658999351204487</v>
      </c>
      <c r="R32" s="99">
        <v>2.5784506324282255</v>
      </c>
      <c r="S32" s="99">
        <v>2.2205091478530039</v>
      </c>
      <c r="T32" s="99">
        <v>2.8276462513413394</v>
      </c>
      <c r="U32" s="99">
        <v>2.5334109747995108</v>
      </c>
      <c r="V32" s="99">
        <v>2.5136101175455567</v>
      </c>
      <c r="W32" s="99">
        <v>2.5791334742478274</v>
      </c>
      <c r="X32" s="99">
        <v>2.7978249503941366</v>
      </c>
      <c r="Y32" s="99">
        <v>1.8065458238096661</v>
      </c>
      <c r="DA32" s="63" t="s">
        <v>3112</v>
      </c>
    </row>
    <row r="33" spans="1:105" ht="12" customHeight="1" x14ac:dyDescent="0.25">
      <c r="A33" s="100" t="s">
        <v>50</v>
      </c>
      <c r="B33" s="102">
        <v>3.001849080053332</v>
      </c>
      <c r="C33" s="102">
        <v>2.6873420136190975</v>
      </c>
      <c r="D33" s="102">
        <v>2.7685434735115284</v>
      </c>
      <c r="E33" s="102">
        <v>2.3580965147428312</v>
      </c>
      <c r="F33" s="102">
        <v>3.495656479695215</v>
      </c>
      <c r="G33" s="102">
        <v>2.9886283845823201</v>
      </c>
      <c r="H33" s="102">
        <v>3.1541826585550377</v>
      </c>
      <c r="I33" s="102">
        <v>2.931380008978087</v>
      </c>
      <c r="J33" s="102">
        <v>3.0500329363336078</v>
      </c>
      <c r="K33" s="102">
        <v>2.9970474076988833</v>
      </c>
      <c r="L33" s="102">
        <v>3.0759775640245901</v>
      </c>
      <c r="M33" s="102">
        <v>3.4316264117216062</v>
      </c>
      <c r="N33" s="102">
        <v>3.0984787274235015</v>
      </c>
      <c r="O33" s="102">
        <v>2.8347367318783472</v>
      </c>
      <c r="P33" s="102">
        <v>2.5647212436481719</v>
      </c>
      <c r="Q33" s="102">
        <v>1.9658999351204487</v>
      </c>
      <c r="R33" s="102">
        <v>2.5784506324282255</v>
      </c>
      <c r="S33" s="102">
        <v>2.2205091478530039</v>
      </c>
      <c r="T33" s="102">
        <v>2.8276462513413394</v>
      </c>
      <c r="U33" s="102">
        <v>2.5334109747995108</v>
      </c>
      <c r="V33" s="102">
        <v>2.5136101175455567</v>
      </c>
      <c r="W33" s="102">
        <v>2.5791334742478274</v>
      </c>
      <c r="X33" s="102">
        <v>2.7978249503941366</v>
      </c>
      <c r="Y33" s="102">
        <v>1.8065458238096661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58.19623938675781</v>
      </c>
      <c r="C43" s="118">
        <f t="shared" si="14"/>
        <v>66.778380960360607</v>
      </c>
      <c r="D43" s="118">
        <f t="shared" si="14"/>
        <v>60.261405258086015</v>
      </c>
      <c r="E43" s="118">
        <f t="shared" si="14"/>
        <v>59.632840283725599</v>
      </c>
      <c r="F43" s="118">
        <f t="shared" si="14"/>
        <v>55.106732894274991</v>
      </c>
      <c r="G43" s="118">
        <f t="shared" si="14"/>
        <v>55.827506637010991</v>
      </c>
      <c r="H43" s="118">
        <f t="shared" si="14"/>
        <v>60.726111987327577</v>
      </c>
      <c r="I43" s="118">
        <f t="shared" si="14"/>
        <v>38.588022411496226</v>
      </c>
      <c r="J43" s="118">
        <f t="shared" si="14"/>
        <v>57.108011708543238</v>
      </c>
      <c r="K43" s="118">
        <f t="shared" si="14"/>
        <v>51.266948497086972</v>
      </c>
      <c r="L43" s="118">
        <f t="shared" si="14"/>
        <v>52.742921600778338</v>
      </c>
      <c r="M43" s="118">
        <f t="shared" si="14"/>
        <v>45.886294035679796</v>
      </c>
      <c r="N43" s="118">
        <f t="shared" si="14"/>
        <v>47.92633005567874</v>
      </c>
      <c r="O43" s="118">
        <f t="shared" si="14"/>
        <v>50.366341951770799</v>
      </c>
      <c r="P43" s="118">
        <f t="shared" si="14"/>
        <v>43.008411781011581</v>
      </c>
      <c r="Q43" s="118">
        <f t="shared" si="14"/>
        <v>41.777747163847351</v>
      </c>
      <c r="R43" s="118">
        <f t="shared" ref="R43:V43" si="15">R44+R47+R49+R58</f>
        <v>42.521395694587106</v>
      </c>
      <c r="S43" s="118">
        <f t="shared" si="15"/>
        <v>44.046168296001653</v>
      </c>
      <c r="T43" s="118">
        <f t="shared" si="15"/>
        <v>39.201713047465354</v>
      </c>
      <c r="U43" s="118">
        <f t="shared" si="15"/>
        <v>46.306864673073953</v>
      </c>
      <c r="V43" s="118">
        <f t="shared" si="15"/>
        <v>52.57438824704046</v>
      </c>
      <c r="W43" s="118">
        <f t="shared" ref="W43:Y43" si="16">W44+W47+W49+W58</f>
        <v>32.617097758418936</v>
      </c>
      <c r="X43" s="118">
        <f t="shared" si="16"/>
        <v>45.842463378069759</v>
      </c>
      <c r="Y43" s="118">
        <f t="shared" si="16"/>
        <v>42.11671482738025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51.014542228887393</v>
      </c>
      <c r="C44" s="123">
        <f t="shared" si="17"/>
        <v>58.741715885759909</v>
      </c>
      <c r="D44" s="123">
        <f t="shared" si="17"/>
        <v>52.522402210568082</v>
      </c>
      <c r="E44" s="123">
        <f t="shared" si="17"/>
        <v>51.641700076280152</v>
      </c>
      <c r="F44" s="123">
        <f t="shared" si="17"/>
        <v>47.36662775780659</v>
      </c>
      <c r="G44" s="123">
        <f t="shared" si="17"/>
        <v>47.695758397379301</v>
      </c>
      <c r="H44" s="123">
        <f t="shared" si="17"/>
        <v>52.057212305733792</v>
      </c>
      <c r="I44" s="123">
        <f t="shared" si="17"/>
        <v>32.194998029072181</v>
      </c>
      <c r="J44" s="123">
        <f t="shared" si="17"/>
        <v>48.634288596833152</v>
      </c>
      <c r="K44" s="123">
        <f t="shared" si="17"/>
        <v>43.243022271899505</v>
      </c>
      <c r="L44" s="123">
        <f t="shared" si="17"/>
        <v>44.969443984913646</v>
      </c>
      <c r="M44" s="123">
        <f t="shared" si="17"/>
        <v>38.131862722773342</v>
      </c>
      <c r="N44" s="123">
        <f t="shared" si="17"/>
        <v>40.342525681783869</v>
      </c>
      <c r="O44" s="123">
        <f t="shared" si="17"/>
        <v>44.89384886394933</v>
      </c>
      <c r="P44" s="123">
        <f t="shared" si="17"/>
        <v>37.111046616063405</v>
      </c>
      <c r="Q44" s="123">
        <f t="shared" si="17"/>
        <v>36.428103815855131</v>
      </c>
      <c r="R44" s="123">
        <f t="shared" ref="R44:V44" si="18">SUM(R45:R46)</f>
        <v>37.173748268698624</v>
      </c>
      <c r="S44" s="123">
        <f t="shared" si="18"/>
        <v>37.913376645122412</v>
      </c>
      <c r="T44" s="123">
        <f t="shared" si="18"/>
        <v>33.406924642741174</v>
      </c>
      <c r="U44" s="123">
        <f t="shared" si="18"/>
        <v>39.199778277376147</v>
      </c>
      <c r="V44" s="123">
        <f t="shared" si="18"/>
        <v>44.498301023700385</v>
      </c>
      <c r="W44" s="123">
        <f t="shared" ref="W44:Y44" si="19">SUM(W45:W46)</f>
        <v>27.665094188285195</v>
      </c>
      <c r="X44" s="123">
        <f t="shared" si="19"/>
        <v>38.766582935211233</v>
      </c>
      <c r="Y44" s="123">
        <f t="shared" si="19"/>
        <v>35.563740370364251</v>
      </c>
      <c r="DA44" s="130" t="s">
        <v>3123</v>
      </c>
    </row>
    <row r="45" spans="1:105" ht="12" customHeight="1" x14ac:dyDescent="0.25">
      <c r="A45" s="97" t="s">
        <v>211</v>
      </c>
      <c r="B45" s="99">
        <v>51.014542228887393</v>
      </c>
      <c r="C45" s="99">
        <v>58.741715885759909</v>
      </c>
      <c r="D45" s="99">
        <v>52.522402210568082</v>
      </c>
      <c r="E45" s="99">
        <v>51.641700076280152</v>
      </c>
      <c r="F45" s="99">
        <v>47.36662775780659</v>
      </c>
      <c r="G45" s="99">
        <v>47.695758397379301</v>
      </c>
      <c r="H45" s="99">
        <v>52.057212305733792</v>
      </c>
      <c r="I45" s="99">
        <v>32.194998029072181</v>
      </c>
      <c r="J45" s="99">
        <v>48.634288596833152</v>
      </c>
      <c r="K45" s="99">
        <v>43.243022271899505</v>
      </c>
      <c r="L45" s="99">
        <v>44.969443984913646</v>
      </c>
      <c r="M45" s="99">
        <v>38.131862722773342</v>
      </c>
      <c r="N45" s="99">
        <v>40.342525681783869</v>
      </c>
      <c r="O45" s="99">
        <v>44.89384886394933</v>
      </c>
      <c r="P45" s="99">
        <v>37.111046616063405</v>
      </c>
      <c r="Q45" s="99">
        <v>36.428103815855131</v>
      </c>
      <c r="R45" s="99">
        <v>37.173748268698624</v>
      </c>
      <c r="S45" s="99">
        <v>37.913376645122412</v>
      </c>
      <c r="T45" s="99">
        <v>33.406924642741174</v>
      </c>
      <c r="U45" s="99">
        <v>39.199778277376147</v>
      </c>
      <c r="V45" s="99">
        <v>44.498301023700385</v>
      </c>
      <c r="W45" s="99">
        <v>27.665094188285195</v>
      </c>
      <c r="X45" s="99">
        <v>38.766582935211233</v>
      </c>
      <c r="Y45" s="99">
        <v>35.563740370364251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7.1816971578704161</v>
      </c>
      <c r="C49" s="123">
        <v>8.0366650746006911</v>
      </c>
      <c r="D49" s="123">
        <v>7.7390030475179348</v>
      </c>
      <c r="E49" s="123">
        <v>7.9911402074454481</v>
      </c>
      <c r="F49" s="123">
        <v>7.740105136468399</v>
      </c>
      <c r="G49" s="123">
        <v>8.1317482396316905</v>
      </c>
      <c r="H49" s="123">
        <v>8.6688996815937838</v>
      </c>
      <c r="I49" s="123">
        <v>6.3930243824240423</v>
      </c>
      <c r="J49" s="123">
        <v>8.4737231117100862</v>
      </c>
      <c r="K49" s="123">
        <v>8.0239262251874646</v>
      </c>
      <c r="L49" s="123">
        <v>7.7734776158646905</v>
      </c>
      <c r="M49" s="123">
        <v>7.7544313129064522</v>
      </c>
      <c r="N49" s="123">
        <v>7.5838043738948704</v>
      </c>
      <c r="O49" s="123">
        <v>5.4724930878214666</v>
      </c>
      <c r="P49" s="123">
        <v>5.8973651649481758</v>
      </c>
      <c r="Q49" s="123">
        <v>5.3496433479922212</v>
      </c>
      <c r="R49" s="123">
        <v>5.3476474258884803</v>
      </c>
      <c r="S49" s="123">
        <v>6.1327916508792377</v>
      </c>
      <c r="T49" s="123">
        <v>5.7947884047241809</v>
      </c>
      <c r="U49" s="123">
        <v>7.107086395697805</v>
      </c>
      <c r="V49" s="123">
        <v>8.0760872233400782</v>
      </c>
      <c r="W49" s="123">
        <v>4.9520035701337424</v>
      </c>
      <c r="X49" s="123">
        <v>7.0758804428585265</v>
      </c>
      <c r="Y49" s="123">
        <v>6.5529744570159991</v>
      </c>
      <c r="DA49" s="130" t="s">
        <v>3128</v>
      </c>
    </row>
    <row r="50" spans="1:105" ht="12" customHeight="1" x14ac:dyDescent="0.25">
      <c r="A50" s="97" t="s">
        <v>138</v>
      </c>
      <c r="B50" s="99">
        <v>8.0212015356726187</v>
      </c>
      <c r="C50" s="99">
        <v>9.0035292745562838</v>
      </c>
      <c r="D50" s="99">
        <v>8.6752142856839853</v>
      </c>
      <c r="E50" s="99">
        <v>8.9715910402828207</v>
      </c>
      <c r="F50" s="99">
        <v>8.6978578644569051</v>
      </c>
      <c r="G50" s="99">
        <v>9.1495116427850363</v>
      </c>
      <c r="H50" s="99">
        <v>9.7664401992215435</v>
      </c>
      <c r="I50" s="99">
        <v>7.1841700691134198</v>
      </c>
      <c r="J50" s="99">
        <v>9.5658263765175473</v>
      </c>
      <c r="K50" s="99">
        <v>9.0644275346116014</v>
      </c>
      <c r="L50" s="99">
        <v>8.7658568909933603</v>
      </c>
      <c r="M50" s="99">
        <v>8.9419253959321079</v>
      </c>
      <c r="N50" s="99">
        <v>9.1378592114804569</v>
      </c>
      <c r="O50" s="99">
        <v>7.2763353513971305</v>
      </c>
      <c r="P50" s="99">
        <v>8.160546406095893</v>
      </c>
      <c r="Q50" s="99">
        <v>7.5261523442663103</v>
      </c>
      <c r="R50" s="99">
        <v>7.3182139745349808</v>
      </c>
      <c r="S50" s="99">
        <v>8.0138536629872803</v>
      </c>
      <c r="T50" s="99">
        <v>7.2028097851523949</v>
      </c>
      <c r="U50" s="99">
        <v>8.3513891301241028</v>
      </c>
      <c r="V50" s="99">
        <v>9.5328951995032316</v>
      </c>
      <c r="W50" s="99">
        <v>5.5276961827765794</v>
      </c>
      <c r="X50" s="99">
        <v>7.8700357065615067</v>
      </c>
      <c r="Y50" s="99">
        <v>7.1944834470375945</v>
      </c>
      <c r="DA50" s="63" t="s">
        <v>3129</v>
      </c>
    </row>
    <row r="51" spans="1:105" ht="12" customHeight="1" x14ac:dyDescent="0.25">
      <c r="A51" s="97" t="s">
        <v>137</v>
      </c>
      <c r="B51" s="99">
        <v>3.5008589507935697</v>
      </c>
      <c r="C51" s="99">
        <v>3.7023169027687968</v>
      </c>
      <c r="D51" s="99">
        <v>3.6628623521786512</v>
      </c>
      <c r="E51" s="99">
        <v>3.7602982173413491</v>
      </c>
      <c r="F51" s="99">
        <v>3.8983448229337636</v>
      </c>
      <c r="G51" s="99">
        <v>4.025821064853365</v>
      </c>
      <c r="H51" s="99">
        <v>4.2541139483442256</v>
      </c>
      <c r="I51" s="99">
        <v>3.4839848988805042</v>
      </c>
      <c r="J51" s="99">
        <v>4.1882006170684178</v>
      </c>
      <c r="K51" s="99">
        <v>4.0254567889757897</v>
      </c>
      <c r="L51" s="99">
        <v>3.8889493334544274</v>
      </c>
      <c r="M51" s="99">
        <v>4.1419611394424525</v>
      </c>
      <c r="N51" s="99">
        <v>4.2703116969355888</v>
      </c>
      <c r="O51" s="99">
        <v>3.5708578871660839</v>
      </c>
      <c r="P51" s="99">
        <v>3.4645037984609228</v>
      </c>
      <c r="Q51" s="99">
        <v>3.1608570953314827</v>
      </c>
      <c r="R51" s="99">
        <v>3.1101449813262412</v>
      </c>
      <c r="S51" s="99">
        <v>3.6310790433462214</v>
      </c>
      <c r="T51" s="99">
        <v>2.9988337598140253</v>
      </c>
      <c r="U51" s="99">
        <v>3.4872130019094056</v>
      </c>
      <c r="V51" s="99">
        <v>3.7046585476742324</v>
      </c>
      <c r="W51" s="99">
        <v>2.4321769000747122</v>
      </c>
      <c r="X51" s="99">
        <v>3.3087108191878731</v>
      </c>
      <c r="Y51" s="99">
        <v>2.7125777692402444</v>
      </c>
      <c r="DA51" s="63" t="s">
        <v>3130</v>
      </c>
    </row>
    <row r="52" spans="1:105" ht="12" customHeight="1" x14ac:dyDescent="0.25">
      <c r="A52" s="100" t="s">
        <v>211</v>
      </c>
      <c r="B52" s="102">
        <v>3.5008589507935697</v>
      </c>
      <c r="C52" s="102">
        <v>3.7023169027687968</v>
      </c>
      <c r="D52" s="102">
        <v>3.6628623521786512</v>
      </c>
      <c r="E52" s="102">
        <v>3.7602982173413491</v>
      </c>
      <c r="F52" s="102">
        <v>3.8983448229337636</v>
      </c>
      <c r="G52" s="102">
        <v>4.025821064853365</v>
      </c>
      <c r="H52" s="102">
        <v>4.2541139483442256</v>
      </c>
      <c r="I52" s="102">
        <v>3.4839848988805042</v>
      </c>
      <c r="J52" s="102">
        <v>4.1882006170684178</v>
      </c>
      <c r="K52" s="102">
        <v>4.0254567889757897</v>
      </c>
      <c r="L52" s="102">
        <v>3.8889493334544274</v>
      </c>
      <c r="M52" s="102">
        <v>4.1419611394424525</v>
      </c>
      <c r="N52" s="102">
        <v>4.2703116969355888</v>
      </c>
      <c r="O52" s="102">
        <v>3.5708578871660839</v>
      </c>
      <c r="P52" s="102">
        <v>3.4645037984609228</v>
      </c>
      <c r="Q52" s="102">
        <v>3.1608570953314827</v>
      </c>
      <c r="R52" s="102">
        <v>3.1101449813262412</v>
      </c>
      <c r="S52" s="102">
        <v>3.6310790433462214</v>
      </c>
      <c r="T52" s="102">
        <v>2.9988337598140253</v>
      </c>
      <c r="U52" s="102">
        <v>3.4872130019094056</v>
      </c>
      <c r="V52" s="102">
        <v>3.7046585476742324</v>
      </c>
      <c r="W52" s="102">
        <v>2.4321769000747122</v>
      </c>
      <c r="X52" s="102">
        <v>3.3087108191878731</v>
      </c>
      <c r="Y52" s="102">
        <v>2.7125777692402444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42.488868414371041</v>
      </c>
      <c r="C62" s="118">
        <f t="shared" si="21"/>
        <v>43.656992300290639</v>
      </c>
      <c r="D62" s="118">
        <f t="shared" si="21"/>
        <v>42.577638035026808</v>
      </c>
      <c r="E62" s="118">
        <f t="shared" si="21"/>
        <v>41.746931103998108</v>
      </c>
      <c r="F62" s="118">
        <f t="shared" si="21"/>
        <v>40.114543451180751</v>
      </c>
      <c r="G62" s="118">
        <f t="shared" si="21"/>
        <v>38.614531203019084</v>
      </c>
      <c r="H62" s="118">
        <f t="shared" si="21"/>
        <v>37.490735006228164</v>
      </c>
      <c r="I62" s="118">
        <f t="shared" si="21"/>
        <v>34.747897338751386</v>
      </c>
      <c r="J62" s="118">
        <f t="shared" si="21"/>
        <v>35.917254131780744</v>
      </c>
      <c r="K62" s="118">
        <f t="shared" si="21"/>
        <v>34.950284593868886</v>
      </c>
      <c r="L62" s="118">
        <f t="shared" si="21"/>
        <v>37.526421399933284</v>
      </c>
      <c r="M62" s="118">
        <f t="shared" si="21"/>
        <v>31.658521160409144</v>
      </c>
      <c r="N62" s="118">
        <f t="shared" si="21"/>
        <v>34.316168045846794</v>
      </c>
      <c r="O62" s="118">
        <f t="shared" si="21"/>
        <v>36.13195817969217</v>
      </c>
      <c r="P62" s="118">
        <f t="shared" si="21"/>
        <v>28.845391287320478</v>
      </c>
      <c r="Q62" s="118">
        <f t="shared" si="21"/>
        <v>29.340310321505104</v>
      </c>
      <c r="R62" s="118">
        <f t="shared" ref="R62:V62" si="22">R63+R66+R68+R77</f>
        <v>31.3048239167947</v>
      </c>
      <c r="S62" s="118">
        <f t="shared" si="22"/>
        <v>29.65608008255025</v>
      </c>
      <c r="T62" s="118">
        <f t="shared" si="22"/>
        <v>29.704083067757107</v>
      </c>
      <c r="U62" s="118">
        <f t="shared" si="22"/>
        <v>29.440092186558456</v>
      </c>
      <c r="V62" s="118">
        <f t="shared" si="22"/>
        <v>28.027343184629633</v>
      </c>
      <c r="W62" s="118">
        <f t="shared" ref="W62:Y62" si="23">W63+W66+W68+W77</f>
        <v>32.022382371459202</v>
      </c>
      <c r="X62" s="118">
        <f t="shared" si="23"/>
        <v>27.567573466496228</v>
      </c>
      <c r="Y62" s="118">
        <f t="shared" si="23"/>
        <v>26.466149008434847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36.503132300334876</v>
      </c>
      <c r="C63" s="123">
        <f t="shared" si="24"/>
        <v>37.6675921199814</v>
      </c>
      <c r="D63" s="123">
        <f t="shared" si="24"/>
        <v>36.336729956140196</v>
      </c>
      <c r="E63" s="123">
        <f t="shared" si="24"/>
        <v>35.363113323606413</v>
      </c>
      <c r="F63" s="123">
        <f t="shared" si="24"/>
        <v>33.694433406226537</v>
      </c>
      <c r="G63" s="123">
        <f t="shared" si="24"/>
        <v>32.216685693457919</v>
      </c>
      <c r="H63" s="123">
        <f t="shared" si="24"/>
        <v>31.413872205208254</v>
      </c>
      <c r="I63" s="123">
        <f t="shared" si="24"/>
        <v>28.231445523168343</v>
      </c>
      <c r="J63" s="123">
        <f t="shared" si="24"/>
        <v>29.908957771715492</v>
      </c>
      <c r="K63" s="123">
        <f t="shared" si="24"/>
        <v>28.966649135539747</v>
      </c>
      <c r="L63" s="123">
        <f t="shared" si="24"/>
        <v>31.500845380585162</v>
      </c>
      <c r="M63" s="123">
        <f t="shared" si="24"/>
        <v>26.098919593324347</v>
      </c>
      <c r="N63" s="123">
        <f t="shared" si="24"/>
        <v>28.780999409661085</v>
      </c>
      <c r="O63" s="123">
        <f t="shared" si="24"/>
        <v>30.79888411200529</v>
      </c>
      <c r="P63" s="123">
        <f t="shared" si="24"/>
        <v>23.770030020919837</v>
      </c>
      <c r="Q63" s="123">
        <f t="shared" si="24"/>
        <v>24.38585571437806</v>
      </c>
      <c r="R63" s="123">
        <f t="shared" ref="R63:V63" si="25">SUM(R64:R65)</f>
        <v>26.272609762968795</v>
      </c>
      <c r="S63" s="123">
        <f t="shared" si="25"/>
        <v>24.613083173922078</v>
      </c>
      <c r="T63" s="123">
        <f t="shared" si="25"/>
        <v>24.337901763879522</v>
      </c>
      <c r="U63" s="123">
        <f t="shared" si="25"/>
        <v>24.441331431321252</v>
      </c>
      <c r="V63" s="123">
        <f t="shared" si="25"/>
        <v>23.295101790451419</v>
      </c>
      <c r="W63" s="123">
        <f t="shared" ref="W63:Y63" si="26">SUM(W64:W65)</f>
        <v>26.69227417535415</v>
      </c>
      <c r="X63" s="123">
        <f t="shared" si="26"/>
        <v>22.684782579848846</v>
      </c>
      <c r="Y63" s="123">
        <f t="shared" si="26"/>
        <v>22.015247909024957</v>
      </c>
      <c r="DA63" s="130" t="s">
        <v>3141</v>
      </c>
    </row>
    <row r="64" spans="1:105" ht="12" customHeight="1" x14ac:dyDescent="0.25">
      <c r="A64" s="97" t="s">
        <v>212</v>
      </c>
      <c r="B64" s="99">
        <v>36.503132300334876</v>
      </c>
      <c r="C64" s="99">
        <v>37.6675921199814</v>
      </c>
      <c r="D64" s="99">
        <v>36.336729956140196</v>
      </c>
      <c r="E64" s="99">
        <v>35.363113323606413</v>
      </c>
      <c r="F64" s="99">
        <v>33.694433406226537</v>
      </c>
      <c r="G64" s="99">
        <v>32.216685693457919</v>
      </c>
      <c r="H64" s="99">
        <v>31.413872205208254</v>
      </c>
      <c r="I64" s="99">
        <v>28.231445523168343</v>
      </c>
      <c r="J64" s="99">
        <v>29.908957771715492</v>
      </c>
      <c r="K64" s="99">
        <v>28.966649135539747</v>
      </c>
      <c r="L64" s="99">
        <v>31.500845380585162</v>
      </c>
      <c r="M64" s="99">
        <v>26.098919593324347</v>
      </c>
      <c r="N64" s="99">
        <v>28.780999409661085</v>
      </c>
      <c r="O64" s="99">
        <v>30.79888411200529</v>
      </c>
      <c r="P64" s="99">
        <v>23.770030020919837</v>
      </c>
      <c r="Q64" s="99">
        <v>24.38585571437806</v>
      </c>
      <c r="R64" s="99">
        <v>26.272609762968795</v>
      </c>
      <c r="S64" s="99">
        <v>24.613083173922078</v>
      </c>
      <c r="T64" s="99">
        <v>24.337901763879522</v>
      </c>
      <c r="U64" s="99">
        <v>24.441331431321252</v>
      </c>
      <c r="V64" s="99">
        <v>23.295101790451419</v>
      </c>
      <c r="W64" s="99">
        <v>26.69227417535415</v>
      </c>
      <c r="X64" s="99">
        <v>22.684782579848846</v>
      </c>
      <c r="Y64" s="99">
        <v>22.015247909024957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5.8496110449543952</v>
      </c>
      <c r="C68" s="123">
        <v>5.8531998885610266</v>
      </c>
      <c r="D68" s="123">
        <v>6.0970551417780863</v>
      </c>
      <c r="E68" s="123">
        <v>6.2334613573093192</v>
      </c>
      <c r="F68" s="123">
        <v>6.2664391937699122</v>
      </c>
      <c r="G68" s="123">
        <v>6.2422060200690126</v>
      </c>
      <c r="H68" s="123">
        <v>5.9284270357999453</v>
      </c>
      <c r="I68" s="123">
        <v>6.3629944627578796</v>
      </c>
      <c r="J68" s="123">
        <v>5.8741246136268028</v>
      </c>
      <c r="K68" s="123">
        <v>5.8448275242195278</v>
      </c>
      <c r="L68" s="123">
        <v>5.8843397440519922</v>
      </c>
      <c r="M68" s="123">
        <v>5.4340226166330297</v>
      </c>
      <c r="N68" s="123">
        <v>5.3991561999471225</v>
      </c>
      <c r="O68" s="123">
        <v>5.1785158920502212</v>
      </c>
      <c r="P68" s="123">
        <v>4.9400919713038238</v>
      </c>
      <c r="Q68" s="123">
        <v>4.8268857605336626</v>
      </c>
      <c r="R68" s="123">
        <v>4.9179786403112526</v>
      </c>
      <c r="S68" s="123">
        <v>4.9260749704914826</v>
      </c>
      <c r="T68" s="123">
        <v>5.2437797869397347</v>
      </c>
      <c r="U68" s="123">
        <v>4.8632209903709773</v>
      </c>
      <c r="V68" s="123">
        <v>4.6032716151481337</v>
      </c>
      <c r="W68" s="123">
        <v>5.1825974179592444</v>
      </c>
      <c r="X68" s="123">
        <v>4.7549767570851023</v>
      </c>
      <c r="Y68" s="123">
        <v>4.3304643785409009</v>
      </c>
      <c r="DA68" s="130" t="s">
        <v>3146</v>
      </c>
    </row>
    <row r="69" spans="1:105" ht="12" customHeight="1" x14ac:dyDescent="0.25">
      <c r="A69" s="97" t="s">
        <v>134</v>
      </c>
      <c r="B69" s="99">
        <v>6.1078405251299257</v>
      </c>
      <c r="C69" s="99">
        <v>6.1586538161842048</v>
      </c>
      <c r="D69" s="99">
        <v>6.3328869707068236</v>
      </c>
      <c r="E69" s="99">
        <v>6.4420262285456333</v>
      </c>
      <c r="F69" s="99">
        <v>6.456690657096404</v>
      </c>
      <c r="G69" s="99">
        <v>6.4186057563237968</v>
      </c>
      <c r="H69" s="99">
        <v>6.0802397750491703</v>
      </c>
      <c r="I69" s="99">
        <v>6.4089846788599232</v>
      </c>
      <c r="J69" s="99">
        <v>6.0409780565216584</v>
      </c>
      <c r="K69" s="99">
        <v>6.1069064252711254</v>
      </c>
      <c r="L69" s="99">
        <v>6.2413446933696122</v>
      </c>
      <c r="M69" s="99">
        <v>5.7678623473566812</v>
      </c>
      <c r="N69" s="99">
        <v>5.7497206266057184</v>
      </c>
      <c r="O69" s="99">
        <v>5.4044000683457112</v>
      </c>
      <c r="P69" s="99">
        <v>5.0789239253540055</v>
      </c>
      <c r="Q69" s="99">
        <v>4.9249379847760144</v>
      </c>
      <c r="R69" s="99">
        <v>5.0350375377089955</v>
      </c>
      <c r="S69" s="99">
        <v>5.0530674104266389</v>
      </c>
      <c r="T69" s="99">
        <v>5.4247868312903051</v>
      </c>
      <c r="U69" s="99">
        <v>5.0522919990289887</v>
      </c>
      <c r="V69" s="99">
        <v>4.8511509208260266</v>
      </c>
      <c r="W69" s="99">
        <v>5.3554903122494641</v>
      </c>
      <c r="X69" s="99">
        <v>4.9329013912962374</v>
      </c>
      <c r="Y69" s="99">
        <v>4.5656524382075263</v>
      </c>
      <c r="DA69" s="63" t="s">
        <v>3147</v>
      </c>
    </row>
    <row r="70" spans="1:105" ht="12" customHeight="1" x14ac:dyDescent="0.25">
      <c r="A70" s="97" t="s">
        <v>133</v>
      </c>
      <c r="B70" s="99">
        <v>2.6664200776730675</v>
      </c>
      <c r="C70" s="99">
        <v>2.511346267402756</v>
      </c>
      <c r="D70" s="99">
        <v>2.6363172687629088</v>
      </c>
      <c r="E70" s="99">
        <v>2.6442485272090255</v>
      </c>
      <c r="F70" s="99">
        <v>2.8391049214367077</v>
      </c>
      <c r="G70" s="99">
        <v>2.7681422084851253</v>
      </c>
      <c r="H70" s="99">
        <v>2.5941804670150654</v>
      </c>
      <c r="I70" s="99">
        <v>3.0512955135103601</v>
      </c>
      <c r="J70" s="99">
        <v>2.5981617311381897</v>
      </c>
      <c r="K70" s="99">
        <v>2.6639837842248841</v>
      </c>
      <c r="L70" s="99">
        <v>2.7282062833498717</v>
      </c>
      <c r="M70" s="99">
        <v>2.6450481046142835</v>
      </c>
      <c r="N70" s="99">
        <v>2.6671244141656389</v>
      </c>
      <c r="O70" s="99">
        <v>2.6271595887966388</v>
      </c>
      <c r="P70" s="99">
        <v>2.153646750998309</v>
      </c>
      <c r="Q70" s="99">
        <v>2.064275827540432</v>
      </c>
      <c r="R70" s="99">
        <v>2.1415375017879184</v>
      </c>
      <c r="S70" s="99">
        <v>2.3098176755312707</v>
      </c>
      <c r="T70" s="99">
        <v>2.2606250663520377</v>
      </c>
      <c r="U70" s="99">
        <v>2.13739359628349</v>
      </c>
      <c r="V70" s="99">
        <v>1.9081241012660808</v>
      </c>
      <c r="W70" s="99">
        <v>2.3847367113870561</v>
      </c>
      <c r="X70" s="99">
        <v>2.090252856155542</v>
      </c>
      <c r="Y70" s="99">
        <v>1.7261011718109762</v>
      </c>
      <c r="DA70" s="63" t="s">
        <v>3148</v>
      </c>
    </row>
    <row r="71" spans="1:105" ht="12" customHeight="1" x14ac:dyDescent="0.25">
      <c r="A71" s="100" t="s">
        <v>212</v>
      </c>
      <c r="B71" s="102">
        <v>2.6664200776730675</v>
      </c>
      <c r="C71" s="102">
        <v>2.511346267402756</v>
      </c>
      <c r="D71" s="102">
        <v>2.6363172687629088</v>
      </c>
      <c r="E71" s="102">
        <v>2.6442485272090255</v>
      </c>
      <c r="F71" s="102">
        <v>2.8391049214367077</v>
      </c>
      <c r="G71" s="102">
        <v>2.7681422084851253</v>
      </c>
      <c r="H71" s="102">
        <v>2.5941804670150654</v>
      </c>
      <c r="I71" s="102">
        <v>3.0512955135103601</v>
      </c>
      <c r="J71" s="102">
        <v>2.5981617311381897</v>
      </c>
      <c r="K71" s="102">
        <v>2.6639837842248841</v>
      </c>
      <c r="L71" s="102">
        <v>2.7282062833498717</v>
      </c>
      <c r="M71" s="102">
        <v>2.6450481046142835</v>
      </c>
      <c r="N71" s="102">
        <v>2.6671244141656389</v>
      </c>
      <c r="O71" s="102">
        <v>2.6271595887966388</v>
      </c>
      <c r="P71" s="102">
        <v>2.153646750998309</v>
      </c>
      <c r="Q71" s="102">
        <v>2.064275827540432</v>
      </c>
      <c r="R71" s="102">
        <v>2.1415375017879184</v>
      </c>
      <c r="S71" s="102">
        <v>2.3098176755312707</v>
      </c>
      <c r="T71" s="102">
        <v>2.2606250663520377</v>
      </c>
      <c r="U71" s="102">
        <v>2.13739359628349</v>
      </c>
      <c r="V71" s="102">
        <v>1.9081241012660808</v>
      </c>
      <c r="W71" s="102">
        <v>2.3847367113870561</v>
      </c>
      <c r="X71" s="102">
        <v>2.090252856155542</v>
      </c>
      <c r="Y71" s="102">
        <v>1.7261011718109762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0.13612506908177477</v>
      </c>
      <c r="C77" s="123">
        <v>0.13620029174820708</v>
      </c>
      <c r="D77" s="123">
        <v>0.14385293710852781</v>
      </c>
      <c r="E77" s="123">
        <v>0.15035642308237795</v>
      </c>
      <c r="F77" s="123">
        <v>0.15367085118430066</v>
      </c>
      <c r="G77" s="123">
        <v>0.15563948949215395</v>
      </c>
      <c r="H77" s="123">
        <v>0.14843576521996388</v>
      </c>
      <c r="I77" s="123">
        <v>0.15345735282516607</v>
      </c>
      <c r="J77" s="123">
        <v>0.13417174643844704</v>
      </c>
      <c r="K77" s="123">
        <v>0.1388079341096127</v>
      </c>
      <c r="L77" s="123">
        <v>0.14123627529613153</v>
      </c>
      <c r="M77" s="123">
        <v>0.12557895045176692</v>
      </c>
      <c r="N77" s="123">
        <v>0.13601243623858808</v>
      </c>
      <c r="O77" s="123">
        <v>0.15455817563665947</v>
      </c>
      <c r="P77" s="123">
        <v>0.13526929509681704</v>
      </c>
      <c r="Q77" s="123">
        <v>0.12756884659338191</v>
      </c>
      <c r="R77" s="123">
        <v>0.11423551351465239</v>
      </c>
      <c r="S77" s="123">
        <v>0.1169219381366874</v>
      </c>
      <c r="T77" s="123">
        <v>0.12240151693785165</v>
      </c>
      <c r="U77" s="123">
        <v>0.1355397648662271</v>
      </c>
      <c r="V77" s="123">
        <v>0.12896977903007781</v>
      </c>
      <c r="W77" s="123">
        <v>0.1475107781458051</v>
      </c>
      <c r="X77" s="123">
        <v>0.12781412956227658</v>
      </c>
      <c r="Y77" s="123">
        <v>0.12043672086898734</v>
      </c>
      <c r="DA77" s="130" t="s">
        <v>3155</v>
      </c>
    </row>
    <row r="78" spans="1:105" ht="12" customHeight="1" x14ac:dyDescent="0.25">
      <c r="A78" s="97" t="s">
        <v>189</v>
      </c>
      <c r="B78" s="99">
        <v>2.4413975651151469</v>
      </c>
      <c r="C78" s="99">
        <v>2.4680670633579687</v>
      </c>
      <c r="D78" s="99">
        <v>2.5660967489301361</v>
      </c>
      <c r="E78" s="99">
        <v>2.6554994470331019</v>
      </c>
      <c r="F78" s="99">
        <v>2.693648793798193</v>
      </c>
      <c r="G78" s="99">
        <v>2.704796744550054</v>
      </c>
      <c r="H78" s="99">
        <v>2.5806490409189315</v>
      </c>
      <c r="I78" s="99">
        <v>2.6119906028299265</v>
      </c>
      <c r="J78" s="99">
        <v>2.3350994617550809</v>
      </c>
      <c r="K78" s="99">
        <v>2.4066899703196389</v>
      </c>
      <c r="L78" s="99">
        <v>2.4637743974006234</v>
      </c>
      <c r="M78" s="99">
        <v>2.092431881713146</v>
      </c>
      <c r="N78" s="99">
        <v>2.1774066167401731</v>
      </c>
      <c r="O78" s="99">
        <v>2.3703142415972138</v>
      </c>
      <c r="P78" s="99">
        <v>2.0104786900361145</v>
      </c>
      <c r="Q78" s="99">
        <v>1.9672597987169127</v>
      </c>
      <c r="R78" s="99">
        <v>1.8463132189508662</v>
      </c>
      <c r="S78" s="99">
        <v>1.8950529880545774</v>
      </c>
      <c r="T78" s="99">
        <v>1.9126675104092545</v>
      </c>
      <c r="U78" s="99">
        <v>1.9851271653983482</v>
      </c>
      <c r="V78" s="99">
        <v>1.8705169522849192</v>
      </c>
      <c r="W78" s="99">
        <v>2.1588948732473145</v>
      </c>
      <c r="X78" s="99">
        <v>2.0392329969034315</v>
      </c>
      <c r="Y78" s="99">
        <v>1.979324568200151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0.82195572041306131</v>
      </c>
      <c r="C81" s="118">
        <f t="shared" si="28"/>
        <v>0.73122074702337259</v>
      </c>
      <c r="D81" s="118">
        <f t="shared" si="28"/>
        <v>0.61534214291082079</v>
      </c>
      <c r="E81" s="118">
        <f t="shared" si="28"/>
        <v>0.47469595641366175</v>
      </c>
      <c r="F81" s="118">
        <f t="shared" si="28"/>
        <v>0.60964844148645181</v>
      </c>
      <c r="G81" s="118">
        <f t="shared" si="28"/>
        <v>0.48466376363757768</v>
      </c>
      <c r="H81" s="118">
        <f t="shared" si="28"/>
        <v>0.45271823782780379</v>
      </c>
      <c r="I81" s="118">
        <f t="shared" si="28"/>
        <v>0.33597421251183146</v>
      </c>
      <c r="J81" s="118">
        <f t="shared" si="28"/>
        <v>0.36560406385538552</v>
      </c>
      <c r="K81" s="118">
        <f t="shared" si="28"/>
        <v>0.3437318586254936</v>
      </c>
      <c r="L81" s="118">
        <f t="shared" si="28"/>
        <v>0.34662873407433775</v>
      </c>
      <c r="M81" s="118">
        <f t="shared" si="28"/>
        <v>0.35102653015685964</v>
      </c>
      <c r="N81" s="118">
        <f t="shared" si="28"/>
        <v>0.28157735164318909</v>
      </c>
      <c r="O81" s="118">
        <f t="shared" si="28"/>
        <v>0.20520820070072934</v>
      </c>
      <c r="P81" s="118">
        <f t="shared" si="28"/>
        <v>0.17955012467141834</v>
      </c>
      <c r="Q81" s="118">
        <f t="shared" si="28"/>
        <v>0.12281756808782812</v>
      </c>
      <c r="R81" s="118">
        <f t="shared" ref="R81:V81" si="29">R82+R85+R87+R100</f>
        <v>0.14159794717511043</v>
      </c>
      <c r="S81" s="118">
        <f t="shared" si="29"/>
        <v>0.12399219195613367</v>
      </c>
      <c r="T81" s="118">
        <f t="shared" si="29"/>
        <v>0.21818533697635123</v>
      </c>
      <c r="U81" s="118">
        <f t="shared" si="29"/>
        <v>0.21885934124741213</v>
      </c>
      <c r="V81" s="118">
        <f t="shared" si="29"/>
        <v>0.23960408248809223</v>
      </c>
      <c r="W81" s="118">
        <f t="shared" ref="W81:Y81" si="30">W82+W85+W87+W100</f>
        <v>0.22104121019482076</v>
      </c>
      <c r="X81" s="118">
        <f t="shared" si="30"/>
        <v>0.24817428510053388</v>
      </c>
      <c r="Y81" s="118">
        <f t="shared" si="30"/>
        <v>0.16427064954850643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0.82195572041306131</v>
      </c>
      <c r="C87" s="123">
        <v>0.73122074702337259</v>
      </c>
      <c r="D87" s="123">
        <v>0.61534214291082079</v>
      </c>
      <c r="E87" s="123">
        <v>0.47469595641366175</v>
      </c>
      <c r="F87" s="123">
        <v>0.60964844148645181</v>
      </c>
      <c r="G87" s="123">
        <v>0.48466376363757768</v>
      </c>
      <c r="H87" s="123">
        <v>0.45271823782780379</v>
      </c>
      <c r="I87" s="123">
        <v>0.33597421251183146</v>
      </c>
      <c r="J87" s="123">
        <v>0.36560406385538552</v>
      </c>
      <c r="K87" s="123">
        <v>0.3437318586254936</v>
      </c>
      <c r="L87" s="123">
        <v>0.34662873407433775</v>
      </c>
      <c r="M87" s="123">
        <v>0.35102653015685964</v>
      </c>
      <c r="N87" s="123">
        <v>0.28157735164318909</v>
      </c>
      <c r="O87" s="123">
        <v>0.20520820070072934</v>
      </c>
      <c r="P87" s="123">
        <v>0.17955012467141834</v>
      </c>
      <c r="Q87" s="123">
        <v>0.12281756808782812</v>
      </c>
      <c r="R87" s="123">
        <v>0.14159794717511043</v>
      </c>
      <c r="S87" s="123">
        <v>0.12399219195613367</v>
      </c>
      <c r="T87" s="123">
        <v>0.21818533697635123</v>
      </c>
      <c r="U87" s="123">
        <v>0.21885934124741213</v>
      </c>
      <c r="V87" s="123">
        <v>0.23960408248809223</v>
      </c>
      <c r="W87" s="123">
        <v>0.22104121019482076</v>
      </c>
      <c r="X87" s="123">
        <v>0.24817428510053388</v>
      </c>
      <c r="Y87" s="123">
        <v>0.16427064954850643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6.873111761980697</v>
      </c>
      <c r="C92" s="102">
        <v>6.5083245453460856</v>
      </c>
      <c r="D92" s="102">
        <v>6.5243344820307563</v>
      </c>
      <c r="E92" s="102">
        <v>5.5737424114350533</v>
      </c>
      <c r="F92" s="102">
        <v>7.7184372164827897</v>
      </c>
      <c r="G92" s="102">
        <v>6.6894832056008289</v>
      </c>
      <c r="H92" s="102">
        <v>7.0902615531986983</v>
      </c>
      <c r="I92" s="102">
        <v>5.9206764991661203</v>
      </c>
      <c r="J92" s="102">
        <v>6.8411710870662956</v>
      </c>
      <c r="K92" s="102">
        <v>6.6525324502342613</v>
      </c>
      <c r="L92" s="102">
        <v>6.8719996356254534</v>
      </c>
      <c r="M92" s="102">
        <v>7.3783661159962355</v>
      </c>
      <c r="N92" s="102">
        <v>6.6291815498290374</v>
      </c>
      <c r="O92" s="102">
        <v>5.8308805965373187</v>
      </c>
      <c r="P92" s="102">
        <v>6.0683042175965909</v>
      </c>
      <c r="Q92" s="102">
        <v>4.7182829652488207</v>
      </c>
      <c r="R92" s="102">
        <v>6.174435934105408</v>
      </c>
      <c r="S92" s="102">
        <v>4.8330668695240702</v>
      </c>
      <c r="T92" s="102">
        <v>6.5511731180903405</v>
      </c>
      <c r="U92" s="102">
        <v>5.7487275930028519</v>
      </c>
      <c r="V92" s="102">
        <v>6.1412972287598793</v>
      </c>
      <c r="W92" s="102">
        <v>5.6168702368766521</v>
      </c>
      <c r="X92" s="102">
        <v>6.4742246118934732</v>
      </c>
      <c r="Y92" s="102">
        <v>4.7193558536235782</v>
      </c>
      <c r="DA92" s="131" t="s">
        <v>3169</v>
      </c>
    </row>
    <row r="93" spans="1:105" ht="12" customHeight="1" x14ac:dyDescent="0.25">
      <c r="A93" s="107" t="s">
        <v>123</v>
      </c>
      <c r="B93" s="105">
        <v>3.0018490800533324</v>
      </c>
      <c r="C93" s="105">
        <v>2.688786693460576</v>
      </c>
      <c r="D93" s="105">
        <v>2.764931601525193</v>
      </c>
      <c r="E93" s="105">
        <v>2.3517676128068681</v>
      </c>
      <c r="F93" s="105">
        <v>3.4863225098687258</v>
      </c>
      <c r="G93" s="105">
        <v>2.9814860852102938</v>
      </c>
      <c r="H93" s="105">
        <v>3.1454531809943593</v>
      </c>
      <c r="I93" s="105">
        <v>2.9243913556996195</v>
      </c>
      <c r="J93" s="105">
        <v>3.0435192910483573</v>
      </c>
      <c r="K93" s="105">
        <v>2.9943475912396811</v>
      </c>
      <c r="L93" s="105">
        <v>3.0734971490829279</v>
      </c>
      <c r="M93" s="105">
        <v>3.4308946929915018</v>
      </c>
      <c r="N93" s="105">
        <v>3.0997721464326129</v>
      </c>
      <c r="O93" s="105">
        <v>2.8449036559789036</v>
      </c>
      <c r="P93" s="105">
        <v>2.645291837488422</v>
      </c>
      <c r="Q93" s="105">
        <v>2.0324083797474795</v>
      </c>
      <c r="R93" s="105">
        <v>2.65129159153887</v>
      </c>
      <c r="S93" s="105">
        <v>2.2686719567802642</v>
      </c>
      <c r="T93" s="105">
        <v>2.7730824068066298</v>
      </c>
      <c r="U93" s="105">
        <v>2.4742693719193007</v>
      </c>
      <c r="V93" s="105">
        <v>2.4658046718320996</v>
      </c>
      <c r="W93" s="105">
        <v>2.5395019525347249</v>
      </c>
      <c r="X93" s="105">
        <v>2.7672247649924904</v>
      </c>
      <c r="Y93" s="105">
        <v>1.7885965813193068</v>
      </c>
      <c r="DA93" s="132" t="s">
        <v>3170</v>
      </c>
    </row>
    <row r="94" spans="1:105" ht="12" customHeight="1" x14ac:dyDescent="0.25">
      <c r="A94" s="108" t="s">
        <v>50</v>
      </c>
      <c r="B94" s="99">
        <v>3.0018490800533324</v>
      </c>
      <c r="C94" s="99">
        <v>2.688786693460576</v>
      </c>
      <c r="D94" s="99">
        <v>2.764931601525193</v>
      </c>
      <c r="E94" s="99">
        <v>2.3517676128068681</v>
      </c>
      <c r="F94" s="99">
        <v>3.4863225098687258</v>
      </c>
      <c r="G94" s="99">
        <v>2.9814860852102938</v>
      </c>
      <c r="H94" s="99">
        <v>3.1454531809943593</v>
      </c>
      <c r="I94" s="99">
        <v>2.9243913556996195</v>
      </c>
      <c r="J94" s="99">
        <v>3.0435192910483573</v>
      </c>
      <c r="K94" s="99">
        <v>2.9943475912396811</v>
      </c>
      <c r="L94" s="99">
        <v>3.0734971490829279</v>
      </c>
      <c r="M94" s="99">
        <v>3.4308946929915018</v>
      </c>
      <c r="N94" s="99">
        <v>3.0997721464326129</v>
      </c>
      <c r="O94" s="99">
        <v>2.8449036559789036</v>
      </c>
      <c r="P94" s="99">
        <v>2.645291837488422</v>
      </c>
      <c r="Q94" s="99">
        <v>2.0324083797474795</v>
      </c>
      <c r="R94" s="99">
        <v>2.65129159153887</v>
      </c>
      <c r="S94" s="99">
        <v>2.2686719567802642</v>
      </c>
      <c r="T94" s="99">
        <v>2.7730824068066298</v>
      </c>
      <c r="U94" s="99">
        <v>2.4742693719193007</v>
      </c>
      <c r="V94" s="99">
        <v>2.4658046718320996</v>
      </c>
      <c r="W94" s="99">
        <v>2.5395019525347249</v>
      </c>
      <c r="X94" s="99">
        <v>2.7672247649924904</v>
      </c>
      <c r="Y94" s="99">
        <v>1.7885965813193068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1.1570356294021269</v>
      </c>
      <c r="C143" s="118">
        <f t="shared" si="49"/>
        <v>0.98647790556684301</v>
      </c>
      <c r="D143" s="118">
        <f t="shared" si="49"/>
        <v>0.78765908972304544</v>
      </c>
      <c r="E143" s="118">
        <f t="shared" si="49"/>
        <v>0.63125623518606677</v>
      </c>
      <c r="F143" s="118">
        <f t="shared" si="49"/>
        <v>0.85487577500513923</v>
      </c>
      <c r="G143" s="118">
        <f t="shared" si="49"/>
        <v>0.72240699594532853</v>
      </c>
      <c r="H143" s="118">
        <f t="shared" si="49"/>
        <v>0.72003279734911041</v>
      </c>
      <c r="I143" s="118">
        <f t="shared" si="49"/>
        <v>0.54438166181391257</v>
      </c>
      <c r="J143" s="118">
        <f t="shared" si="49"/>
        <v>0.60273694534406108</v>
      </c>
      <c r="K143" s="118">
        <f t="shared" si="49"/>
        <v>0.59749965250262571</v>
      </c>
      <c r="L143" s="118">
        <f t="shared" si="49"/>
        <v>0.61867989374439292</v>
      </c>
      <c r="M143" s="118">
        <f t="shared" si="49"/>
        <v>0.66496354593223983</v>
      </c>
      <c r="N143" s="118">
        <f t="shared" si="49"/>
        <v>0.57214501365609627</v>
      </c>
      <c r="O143" s="118">
        <f t="shared" si="49"/>
        <v>0.5011487345705552</v>
      </c>
      <c r="P143" s="118">
        <f t="shared" si="49"/>
        <v>0.58071448962211913</v>
      </c>
      <c r="Q143" s="118">
        <f t="shared" si="49"/>
        <v>0.47778791834247497</v>
      </c>
      <c r="R143" s="118">
        <f t="shared" ref="R143:V143" si="50">R144+R146+R148+R157</f>
        <v>0.61226232754507093</v>
      </c>
      <c r="S143" s="118">
        <f t="shared" si="50"/>
        <v>0.48934044089273698</v>
      </c>
      <c r="T143" s="118">
        <f t="shared" si="50"/>
        <v>0.74099673393638299</v>
      </c>
      <c r="U143" s="118">
        <f t="shared" si="50"/>
        <v>0.65420942995593834</v>
      </c>
      <c r="V143" s="118">
        <f t="shared" si="50"/>
        <v>0.67976209729115522</v>
      </c>
      <c r="W143" s="118">
        <f t="shared" ref="W143:Y143" si="51">W144+W146+W148+W157</f>
        <v>0.54994500237120392</v>
      </c>
      <c r="X143" s="118">
        <f t="shared" si="51"/>
        <v>0.53827724421197853</v>
      </c>
      <c r="Y143" s="118">
        <f t="shared" si="51"/>
        <v>0.31193849735409135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1.1570356294021269</v>
      </c>
      <c r="C148" s="123">
        <v>0.98647790556684301</v>
      </c>
      <c r="D148" s="123">
        <v>0.78765908972304544</v>
      </c>
      <c r="E148" s="123">
        <v>0.63125623518606677</v>
      </c>
      <c r="F148" s="123">
        <v>0.85487577500513923</v>
      </c>
      <c r="G148" s="123">
        <v>0.72240699594532853</v>
      </c>
      <c r="H148" s="123">
        <v>0.72003279734911041</v>
      </c>
      <c r="I148" s="123">
        <v>0.54438166181391257</v>
      </c>
      <c r="J148" s="123">
        <v>0.60273694534406108</v>
      </c>
      <c r="K148" s="123">
        <v>0.59749965250262571</v>
      </c>
      <c r="L148" s="123">
        <v>0.61867989374439292</v>
      </c>
      <c r="M148" s="123">
        <v>0.66496354593223983</v>
      </c>
      <c r="N148" s="123">
        <v>0.57214501365609627</v>
      </c>
      <c r="O148" s="123">
        <v>0.5011487345705552</v>
      </c>
      <c r="P148" s="123">
        <v>0.58071448962211913</v>
      </c>
      <c r="Q148" s="123">
        <v>0.47778791834247497</v>
      </c>
      <c r="R148" s="123">
        <v>0.61226232754507093</v>
      </c>
      <c r="S148" s="123">
        <v>0.48934044089273698</v>
      </c>
      <c r="T148" s="123">
        <v>0.74099673393638299</v>
      </c>
      <c r="U148" s="123">
        <v>0.65420942995593834</v>
      </c>
      <c r="V148" s="123">
        <v>0.67976209729115522</v>
      </c>
      <c r="W148" s="123">
        <v>0.54994500237120392</v>
      </c>
      <c r="X148" s="123">
        <v>0.53827724421197853</v>
      </c>
      <c r="Y148" s="123">
        <v>0.31193849735409135</v>
      </c>
      <c r="DA148" s="130" t="s">
        <v>3222</v>
      </c>
    </row>
    <row r="149" spans="1:105" ht="12" customHeight="1" x14ac:dyDescent="0.25">
      <c r="A149" s="97" t="s">
        <v>124</v>
      </c>
      <c r="B149" s="99">
        <v>6.8731117619806961</v>
      </c>
      <c r="C149" s="99">
        <v>6.4795441343998323</v>
      </c>
      <c r="D149" s="99">
        <v>6.4817494555537296</v>
      </c>
      <c r="E149" s="99">
        <v>5.5330294419011574</v>
      </c>
      <c r="F149" s="99">
        <v>7.6724923799415539</v>
      </c>
      <c r="G149" s="99">
        <v>6.6641083682097308</v>
      </c>
      <c r="H149" s="99">
        <v>7.0857620843369338</v>
      </c>
      <c r="I149" s="99">
        <v>5.9215415389245099</v>
      </c>
      <c r="J149" s="99">
        <v>6.8348314120988771</v>
      </c>
      <c r="K149" s="99">
        <v>6.6332788140758119</v>
      </c>
      <c r="L149" s="99">
        <v>6.852587978342136</v>
      </c>
      <c r="M149" s="99">
        <v>7.349817757550241</v>
      </c>
      <c r="N149" s="99">
        <v>6.6018051187805922</v>
      </c>
      <c r="O149" s="99">
        <v>5.7638832339895867</v>
      </c>
      <c r="P149" s="99">
        <v>5.8603227203390196</v>
      </c>
      <c r="Q149" s="99">
        <v>4.496307163527824</v>
      </c>
      <c r="R149" s="99">
        <v>5.88771930236173</v>
      </c>
      <c r="S149" s="99">
        <v>4.7646946499781109</v>
      </c>
      <c r="T149" s="99">
        <v>6.6475957465565942</v>
      </c>
      <c r="U149" s="99">
        <v>5.8844474460112526</v>
      </c>
      <c r="V149" s="99">
        <v>6.2670317824589796</v>
      </c>
      <c r="W149" s="99">
        <v>5.6934948537341583</v>
      </c>
      <c r="X149" s="99">
        <v>6.5046602341649891</v>
      </c>
      <c r="Y149" s="99">
        <v>4.7112642409910626</v>
      </c>
      <c r="DA149" s="63" t="s">
        <v>3223</v>
      </c>
    </row>
    <row r="150" spans="1:105" ht="12" customHeight="1" x14ac:dyDescent="0.25">
      <c r="A150" s="97" t="s">
        <v>123</v>
      </c>
      <c r="B150" s="99">
        <v>3.0018490800533324</v>
      </c>
      <c r="C150" s="99">
        <v>2.6689005620408386</v>
      </c>
      <c r="D150" s="99">
        <v>2.7428101904512139</v>
      </c>
      <c r="E150" s="99">
        <v>2.336938190679446</v>
      </c>
      <c r="F150" s="99">
        <v>3.4765304558634167</v>
      </c>
      <c r="G150" s="99">
        <v>2.9775793936202648</v>
      </c>
      <c r="H150" s="99">
        <v>3.1466103526615896</v>
      </c>
      <c r="I150" s="99">
        <v>2.9270416751016524</v>
      </c>
      <c r="J150" s="99">
        <v>3.0380956766577052</v>
      </c>
      <c r="K150" s="99">
        <v>2.9846320864253379</v>
      </c>
      <c r="L150" s="99">
        <v>3.0658851866678254</v>
      </c>
      <c r="M150" s="99">
        <v>3.4198224921029112</v>
      </c>
      <c r="N150" s="99">
        <v>3.0912207178515279</v>
      </c>
      <c r="O150" s="99">
        <v>2.8294478357694537</v>
      </c>
      <c r="P150" s="99">
        <v>2.5012279091234557</v>
      </c>
      <c r="Q150" s="99">
        <v>1.9175547375464321</v>
      </c>
      <c r="R150" s="99">
        <v>2.5460778048176755</v>
      </c>
      <c r="S150" s="99">
        <v>2.2003424326483687</v>
      </c>
      <c r="T150" s="99">
        <v>2.8312175317736892</v>
      </c>
      <c r="U150" s="99">
        <v>2.5420885622164344</v>
      </c>
      <c r="V150" s="99">
        <v>2.5193137239176893</v>
      </c>
      <c r="W150" s="99">
        <v>2.5816142642367734</v>
      </c>
      <c r="X150" s="99">
        <v>2.7803356602472173</v>
      </c>
      <c r="Y150" s="99">
        <v>1.7944613732715586</v>
      </c>
      <c r="DA150" s="63" t="s">
        <v>3224</v>
      </c>
    </row>
    <row r="151" spans="1:105" ht="12" customHeight="1" x14ac:dyDescent="0.25">
      <c r="A151" s="100" t="s">
        <v>50</v>
      </c>
      <c r="B151" s="102">
        <v>3.0018490800533324</v>
      </c>
      <c r="C151" s="102">
        <v>2.6689005620408386</v>
      </c>
      <c r="D151" s="102">
        <v>2.7428101904512139</v>
      </c>
      <c r="E151" s="102">
        <v>2.336938190679446</v>
      </c>
      <c r="F151" s="102">
        <v>3.4765304558634167</v>
      </c>
      <c r="G151" s="102">
        <v>2.9775793936202648</v>
      </c>
      <c r="H151" s="102">
        <v>3.1466103526615896</v>
      </c>
      <c r="I151" s="102">
        <v>2.9270416751016524</v>
      </c>
      <c r="J151" s="102">
        <v>3.0380956766577052</v>
      </c>
      <c r="K151" s="102">
        <v>2.9846320864253379</v>
      </c>
      <c r="L151" s="102">
        <v>3.0658851866678254</v>
      </c>
      <c r="M151" s="102">
        <v>3.4198224921029112</v>
      </c>
      <c r="N151" s="102">
        <v>3.0912207178515279</v>
      </c>
      <c r="O151" s="102">
        <v>2.8294478357694537</v>
      </c>
      <c r="P151" s="102">
        <v>2.5012279091234557</v>
      </c>
      <c r="Q151" s="102">
        <v>1.9175547375464321</v>
      </c>
      <c r="R151" s="102">
        <v>2.5460778048176755</v>
      </c>
      <c r="S151" s="102">
        <v>2.2003424326483687</v>
      </c>
      <c r="T151" s="102">
        <v>2.8312175317736892</v>
      </c>
      <c r="U151" s="102">
        <v>2.5420885622164344</v>
      </c>
      <c r="V151" s="102">
        <v>2.5193137239176893</v>
      </c>
      <c r="W151" s="102">
        <v>2.5816142642367734</v>
      </c>
      <c r="X151" s="102">
        <v>2.7803356602472173</v>
      </c>
      <c r="Y151" s="102">
        <v>1.7944613732715586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1.1570099453707834</v>
      </c>
      <c r="C161" s="118">
        <f t="shared" si="54"/>
        <v>1.023795210387874</v>
      </c>
      <c r="D161" s="118">
        <f t="shared" si="54"/>
        <v>0.87458567904414353</v>
      </c>
      <c r="E161" s="118">
        <f t="shared" si="54"/>
        <v>0.69373135977653766</v>
      </c>
      <c r="F161" s="118">
        <f t="shared" si="54"/>
        <v>0.91899848255435657</v>
      </c>
      <c r="G161" s="118">
        <f t="shared" si="54"/>
        <v>0.75712614165558645</v>
      </c>
      <c r="H161" s="118">
        <f t="shared" si="54"/>
        <v>0.74113329993469435</v>
      </c>
      <c r="I161" s="118">
        <f t="shared" si="54"/>
        <v>0.57970022818030709</v>
      </c>
      <c r="J161" s="118">
        <f t="shared" si="54"/>
        <v>0.65319448269281488</v>
      </c>
      <c r="K161" s="118">
        <f t="shared" si="54"/>
        <v>0.63572841591371243</v>
      </c>
      <c r="L161" s="118">
        <f t="shared" si="54"/>
        <v>0.6566197017098967</v>
      </c>
      <c r="M161" s="118">
        <f t="shared" si="54"/>
        <v>0.689023767243374</v>
      </c>
      <c r="N161" s="118">
        <f t="shared" si="54"/>
        <v>0.58362544389608584</v>
      </c>
      <c r="O161" s="118">
        <f t="shared" si="54"/>
        <v>0.50523026783530989</v>
      </c>
      <c r="P161" s="118">
        <f t="shared" si="54"/>
        <v>0.55288064018585414</v>
      </c>
      <c r="Q161" s="118">
        <f t="shared" si="54"/>
        <v>0.45177715464139595</v>
      </c>
      <c r="R161" s="118">
        <f t="shared" ref="R161:V161" si="55">R162+R164+R166+R175</f>
        <v>0.58891013473593157</v>
      </c>
      <c r="S161" s="118">
        <f t="shared" si="55"/>
        <v>0.47102608319071054</v>
      </c>
      <c r="T161" s="118">
        <f t="shared" si="55"/>
        <v>0.70606055101451071</v>
      </c>
      <c r="U161" s="118">
        <f t="shared" si="55"/>
        <v>0.63774965372090908</v>
      </c>
      <c r="V161" s="118">
        <f t="shared" si="55"/>
        <v>0.68701409901773181</v>
      </c>
      <c r="W161" s="118">
        <f t="shared" ref="W161:Y161" si="56">W162+W164+W166+W175</f>
        <v>0.58490244703024696</v>
      </c>
      <c r="X161" s="118">
        <f t="shared" si="56"/>
        <v>0.59467603962512072</v>
      </c>
      <c r="Y161" s="118">
        <f t="shared" si="56"/>
        <v>0.35709523463344722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1.1570099453707834</v>
      </c>
      <c r="C166" s="123">
        <v>1.023795210387874</v>
      </c>
      <c r="D166" s="123">
        <v>0.87458567904414353</v>
      </c>
      <c r="E166" s="123">
        <v>0.69373135977653766</v>
      </c>
      <c r="F166" s="123">
        <v>0.91899848255435657</v>
      </c>
      <c r="G166" s="123">
        <v>0.75712614165558645</v>
      </c>
      <c r="H166" s="123">
        <v>0.74113329993469435</v>
      </c>
      <c r="I166" s="123">
        <v>0.57970022818030709</v>
      </c>
      <c r="J166" s="123">
        <v>0.65319448269281488</v>
      </c>
      <c r="K166" s="123">
        <v>0.63572841591371243</v>
      </c>
      <c r="L166" s="123">
        <v>0.6566197017098967</v>
      </c>
      <c r="M166" s="123">
        <v>0.689023767243374</v>
      </c>
      <c r="N166" s="123">
        <v>0.58362544389608584</v>
      </c>
      <c r="O166" s="123">
        <v>0.50523026783530989</v>
      </c>
      <c r="P166" s="123">
        <v>0.55288064018585414</v>
      </c>
      <c r="Q166" s="123">
        <v>0.45177715464139595</v>
      </c>
      <c r="R166" s="123">
        <v>0.58891013473593157</v>
      </c>
      <c r="S166" s="123">
        <v>0.47102608319071054</v>
      </c>
      <c r="T166" s="123">
        <v>0.70606055101451071</v>
      </c>
      <c r="U166" s="123">
        <v>0.63774965372090908</v>
      </c>
      <c r="V166" s="123">
        <v>0.68701409901773181</v>
      </c>
      <c r="W166" s="123">
        <v>0.58490244703024696</v>
      </c>
      <c r="X166" s="123">
        <v>0.59467603962512072</v>
      </c>
      <c r="Y166" s="123">
        <v>0.35709523463344722</v>
      </c>
      <c r="DA166" s="130" t="s">
        <v>3239</v>
      </c>
    </row>
    <row r="167" spans="1:105" ht="12" customHeight="1" x14ac:dyDescent="0.25">
      <c r="A167" s="97" t="s">
        <v>124</v>
      </c>
      <c r="B167" s="99">
        <v>6.8731117619806987</v>
      </c>
      <c r="C167" s="99">
        <v>6.4987260870666432</v>
      </c>
      <c r="D167" s="99">
        <v>6.5127793027484122</v>
      </c>
      <c r="E167" s="99">
        <v>5.565061310010802</v>
      </c>
      <c r="F167" s="99">
        <v>7.7128360215734704</v>
      </c>
      <c r="G167" s="99">
        <v>6.6951936416140043</v>
      </c>
      <c r="H167" s="99">
        <v>7.1088389912751744</v>
      </c>
      <c r="I167" s="99">
        <v>5.9396927555369121</v>
      </c>
      <c r="J167" s="99">
        <v>6.8646751506482389</v>
      </c>
      <c r="K167" s="99">
        <v>6.6692963734179598</v>
      </c>
      <c r="L167" s="99">
        <v>6.8904138096126895</v>
      </c>
      <c r="M167" s="99">
        <v>7.3915255522954224</v>
      </c>
      <c r="N167" s="99">
        <v>6.6334001873257664</v>
      </c>
      <c r="O167" s="99">
        <v>5.7967387885108987</v>
      </c>
      <c r="P167" s="99">
        <v>5.9828123344786563</v>
      </c>
      <c r="Q167" s="99">
        <v>4.6110457112304744</v>
      </c>
      <c r="R167" s="99">
        <v>6.0350706831729966</v>
      </c>
      <c r="S167" s="99">
        <v>4.860232059332386</v>
      </c>
      <c r="T167" s="99">
        <v>6.7606249730049521</v>
      </c>
      <c r="U167" s="99">
        <v>5.9728529681412326</v>
      </c>
      <c r="V167" s="99">
        <v>6.3572480084876535</v>
      </c>
      <c r="W167" s="99">
        <v>5.7740137041107111</v>
      </c>
      <c r="X167" s="99">
        <v>6.605893991550964</v>
      </c>
      <c r="Y167" s="99">
        <v>4.7827707931372103</v>
      </c>
      <c r="DA167" s="63" t="s">
        <v>3240</v>
      </c>
    </row>
    <row r="168" spans="1:105" ht="12" customHeight="1" x14ac:dyDescent="0.25">
      <c r="A168" s="97" t="s">
        <v>123</v>
      </c>
      <c r="B168" s="99">
        <v>3.0018490800533324</v>
      </c>
      <c r="C168" s="99">
        <v>2.6824526474936943</v>
      </c>
      <c r="D168" s="99">
        <v>2.7595228200855804</v>
      </c>
      <c r="E168" s="99">
        <v>2.3495789969838841</v>
      </c>
      <c r="F168" s="99">
        <v>3.4872899165763918</v>
      </c>
      <c r="G168" s="99">
        <v>2.9850021721285471</v>
      </c>
      <c r="H168" s="99">
        <v>3.1542593396495686</v>
      </c>
      <c r="I168" s="99">
        <v>2.9324884796880326</v>
      </c>
      <c r="J168" s="99">
        <v>3.0549674661027177</v>
      </c>
      <c r="K168" s="99">
        <v>3.0017117625365759</v>
      </c>
      <c r="L168" s="99">
        <v>3.0829256363964737</v>
      </c>
      <c r="M168" s="99">
        <v>3.4398724877954141</v>
      </c>
      <c r="N168" s="99">
        <v>3.1073977675229276</v>
      </c>
      <c r="O168" s="99">
        <v>2.8446641319582864</v>
      </c>
      <c r="P168" s="99">
        <v>2.5835200880234654</v>
      </c>
      <c r="Q168" s="99">
        <v>1.979306482492146</v>
      </c>
      <c r="R168" s="99">
        <v>2.6057272829125901</v>
      </c>
      <c r="S168" s="99">
        <v>2.2388681383189053</v>
      </c>
      <c r="T168" s="99">
        <v>2.866922133145462</v>
      </c>
      <c r="U168" s="99">
        <v>2.5701015417934574</v>
      </c>
      <c r="V168" s="99">
        <v>2.5542999443817118</v>
      </c>
      <c r="W168" s="99">
        <v>2.617115096332018</v>
      </c>
      <c r="X168" s="99">
        <v>2.8259100766014402</v>
      </c>
      <c r="Y168" s="99">
        <v>1.8207219470805884</v>
      </c>
      <c r="DA168" s="63" t="s">
        <v>3241</v>
      </c>
    </row>
    <row r="169" spans="1:105" ht="12" customHeight="1" x14ac:dyDescent="0.25">
      <c r="A169" s="100" t="s">
        <v>50</v>
      </c>
      <c r="B169" s="102">
        <v>3.0018490800533324</v>
      </c>
      <c r="C169" s="102">
        <v>2.6824526474936943</v>
      </c>
      <c r="D169" s="102">
        <v>2.7595228200855804</v>
      </c>
      <c r="E169" s="102">
        <v>2.3495789969838841</v>
      </c>
      <c r="F169" s="102">
        <v>3.4872899165763918</v>
      </c>
      <c r="G169" s="102">
        <v>2.9850021721285471</v>
      </c>
      <c r="H169" s="102">
        <v>3.1542593396495686</v>
      </c>
      <c r="I169" s="102">
        <v>2.9324884796880326</v>
      </c>
      <c r="J169" s="102">
        <v>3.0549674661027177</v>
      </c>
      <c r="K169" s="102">
        <v>3.0017117625365759</v>
      </c>
      <c r="L169" s="102">
        <v>3.0829256363964737</v>
      </c>
      <c r="M169" s="102">
        <v>3.4398724877954141</v>
      </c>
      <c r="N169" s="102">
        <v>3.1073977675229276</v>
      </c>
      <c r="O169" s="102">
        <v>2.8446641319582864</v>
      </c>
      <c r="P169" s="102">
        <v>2.5835200880234654</v>
      </c>
      <c r="Q169" s="102">
        <v>1.979306482492146</v>
      </c>
      <c r="R169" s="102">
        <v>2.6057272829125901</v>
      </c>
      <c r="S169" s="102">
        <v>2.2388681383189053</v>
      </c>
      <c r="T169" s="102">
        <v>2.866922133145462</v>
      </c>
      <c r="U169" s="102">
        <v>2.5701015417934574</v>
      </c>
      <c r="V169" s="102">
        <v>2.5542999443817118</v>
      </c>
      <c r="W169" s="102">
        <v>2.617115096332018</v>
      </c>
      <c r="X169" s="102">
        <v>2.8259100766014402</v>
      </c>
      <c r="Y169" s="102">
        <v>1.8207219470805884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3248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14.627917960897527</v>
      </c>
      <c r="D3" s="117">
        <f t="shared" si="0"/>
        <v>7.5668526790852386</v>
      </c>
      <c r="E3" s="117">
        <f t="shared" si="0"/>
        <v>18.847160266317427</v>
      </c>
      <c r="F3" s="117">
        <f t="shared" si="0"/>
        <v>20.165538813816386</v>
      </c>
      <c r="G3" s="117">
        <f t="shared" si="0"/>
        <v>19.948323885794508</v>
      </c>
      <c r="H3" s="117">
        <f t="shared" si="0"/>
        <v>32.269454917059818</v>
      </c>
      <c r="I3" s="117">
        <f t="shared" si="0"/>
        <v>34.209365314145018</v>
      </c>
      <c r="J3" s="117">
        <f t="shared" si="0"/>
        <v>31.414291371731103</v>
      </c>
      <c r="K3" s="117">
        <f t="shared" si="0"/>
        <v>32.433776271170906</v>
      </c>
      <c r="L3" s="117">
        <f t="shared" si="0"/>
        <v>43.67591386552035</v>
      </c>
      <c r="M3" s="117">
        <f t="shared" si="0"/>
        <v>30.226858764892139</v>
      </c>
      <c r="N3" s="117">
        <f t="shared" si="0"/>
        <v>13.938687784659161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4.4947487479601733</v>
      </c>
      <c r="X3" s="117">
        <f t="shared" si="2"/>
        <v>7.6750681445639293</v>
      </c>
      <c r="Y3" s="117">
        <f t="shared" si="2"/>
        <v>9.0738147286796469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12.346666548926953</v>
      </c>
      <c r="D4" s="122">
        <f t="shared" si="3"/>
        <v>6.1063831066684235</v>
      </c>
      <c r="E4" s="122">
        <f t="shared" si="3"/>
        <v>15.35192533515481</v>
      </c>
      <c r="F4" s="122">
        <f t="shared" si="3"/>
        <v>15.588946424417557</v>
      </c>
      <c r="G4" s="122">
        <f t="shared" si="3"/>
        <v>15.427015079879542</v>
      </c>
      <c r="H4" s="122">
        <f t="shared" si="3"/>
        <v>24.575074066131759</v>
      </c>
      <c r="I4" s="122">
        <f t="shared" si="3"/>
        <v>26.129102653621015</v>
      </c>
      <c r="J4" s="122">
        <f t="shared" si="3"/>
        <v>22.620318744523694</v>
      </c>
      <c r="K4" s="122">
        <f t="shared" si="3"/>
        <v>24.204390025324773</v>
      </c>
      <c r="L4" s="122">
        <f t="shared" si="3"/>
        <v>35.667009626380938</v>
      </c>
      <c r="M4" s="122">
        <f t="shared" si="3"/>
        <v>24.254363865291815</v>
      </c>
      <c r="N4" s="122">
        <f t="shared" si="3"/>
        <v>10.894584801883486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2.7786605665701054</v>
      </c>
      <c r="X4" s="122">
        <f t="shared" si="5"/>
        <v>3.9856518214188297</v>
      </c>
      <c r="Y4" s="122">
        <f t="shared" si="5"/>
        <v>4.5743560989710836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12.259596982999339</v>
      </c>
      <c r="D5" s="98">
        <v>6.0638131743441051</v>
      </c>
      <c r="E5" s="98">
        <v>15.246938279286425</v>
      </c>
      <c r="F5" s="98">
        <v>15.482668623731303</v>
      </c>
      <c r="G5" s="98">
        <v>15.32249485453301</v>
      </c>
      <c r="H5" s="98">
        <v>24.411349575924625</v>
      </c>
      <c r="I5" s="98">
        <v>25.956896386912682</v>
      </c>
      <c r="J5" s="98">
        <v>22.471720871912872</v>
      </c>
      <c r="K5" s="98">
        <v>24.046421560548488</v>
      </c>
      <c r="L5" s="98">
        <v>35.43622987364477</v>
      </c>
      <c r="M5" s="98">
        <v>24.099223366905264</v>
      </c>
      <c r="N5" s="98">
        <v>10.825086438603257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2.7597942040733456</v>
      </c>
      <c r="X5" s="98">
        <v>3.9581919216663284</v>
      </c>
      <c r="Y5" s="98">
        <v>4.5428267027784104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8.7069565927613182E-2</v>
      </c>
      <c r="D6" s="98">
        <v>4.2569932324318722E-2</v>
      </c>
      <c r="E6" s="98">
        <v>0.10498705586838555</v>
      </c>
      <c r="F6" s="98">
        <v>0.10627780068625281</v>
      </c>
      <c r="G6" s="98">
        <v>0.10452022534653112</v>
      </c>
      <c r="H6" s="98">
        <v>0.16372449020713359</v>
      </c>
      <c r="I6" s="98">
        <v>0.17220626670833317</v>
      </c>
      <c r="J6" s="98">
        <v>0.14859787261082116</v>
      </c>
      <c r="K6" s="98">
        <v>0.1579684647762849</v>
      </c>
      <c r="L6" s="98">
        <v>0.23077975273616746</v>
      </c>
      <c r="M6" s="98">
        <v>0.15514049838655156</v>
      </c>
      <c r="N6" s="98">
        <v>6.9498363280228778E-2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1.8866362496759725E-2</v>
      </c>
      <c r="X6" s="98">
        <v>2.7459899752501137E-2</v>
      </c>
      <c r="Y6" s="98">
        <v>3.1529396192673198E-2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9.2892617946570852E-4</v>
      </c>
      <c r="D7" s="122">
        <f t="shared" si="6"/>
        <v>3.9708519631349507E-4</v>
      </c>
      <c r="E7" s="122">
        <f t="shared" si="6"/>
        <v>2.9470303024538926E-2</v>
      </c>
      <c r="F7" s="122">
        <f t="shared" si="6"/>
        <v>4.0739685964319532E-2</v>
      </c>
      <c r="G7" s="122">
        <f t="shared" si="6"/>
        <v>4.207078596079937E-2</v>
      </c>
      <c r="H7" s="122">
        <f t="shared" si="6"/>
        <v>0.13929335043140506</v>
      </c>
      <c r="I7" s="122">
        <f t="shared" si="6"/>
        <v>9.0894520979876922E-2</v>
      </c>
      <c r="J7" s="122">
        <f t="shared" si="6"/>
        <v>8.6127671689523733E-2</v>
      </c>
      <c r="K7" s="122">
        <f t="shared" si="6"/>
        <v>7.5064696275366841E-2</v>
      </c>
      <c r="L7" s="122">
        <f t="shared" si="6"/>
        <v>9.0926258799023649E-2</v>
      </c>
      <c r="M7" s="122">
        <f t="shared" si="6"/>
        <v>6.0030895272997903E-2</v>
      </c>
      <c r="N7" s="122">
        <f t="shared" si="6"/>
        <v>2.6819138461218174E-2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3.5491765427980763E-3</v>
      </c>
      <c r="X7" s="122">
        <f t="shared" si="6"/>
        <v>2.0785888041662568E-2</v>
      </c>
      <c r="Y7" s="122">
        <f t="shared" si="6"/>
        <v>6.5033686025866469E-2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9.2892617946570852E-4</v>
      </c>
      <c r="D8" s="98">
        <v>3.9708519631349507E-4</v>
      </c>
      <c r="E8" s="98">
        <v>2.9470303024538926E-2</v>
      </c>
      <c r="F8" s="98">
        <v>4.0739685964319532E-2</v>
      </c>
      <c r="G8" s="98">
        <v>4.207078596079937E-2</v>
      </c>
      <c r="H8" s="98">
        <v>0.13929335043140506</v>
      </c>
      <c r="I8" s="98">
        <v>9.0894520979876922E-2</v>
      </c>
      <c r="J8" s="98">
        <v>8.6127671689523733E-2</v>
      </c>
      <c r="K8" s="98">
        <v>7.5064696275366841E-2</v>
      </c>
      <c r="L8" s="98">
        <v>9.0926258799023649E-2</v>
      </c>
      <c r="M8" s="98">
        <v>6.0030895272997903E-2</v>
      </c>
      <c r="N8" s="98">
        <v>2.6819138461218174E-2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3.5491765427980763E-3</v>
      </c>
      <c r="X8" s="98">
        <v>2.0785888041662568E-2</v>
      </c>
      <c r="Y8" s="98">
        <v>6.5033686025866469E-2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1.6113886699954008</v>
      </c>
      <c r="D9" s="122">
        <v>1.0340814404156187</v>
      </c>
      <c r="E9" s="122">
        <v>2.4225384169433903</v>
      </c>
      <c r="F9" s="122">
        <v>3.2368832688901259</v>
      </c>
      <c r="G9" s="122">
        <v>3.1389030637487916</v>
      </c>
      <c r="H9" s="122">
        <v>5.2909032774100933</v>
      </c>
      <c r="I9" s="122">
        <v>5.7646656884887868</v>
      </c>
      <c r="J9" s="122">
        <v>6.2590186487208399</v>
      </c>
      <c r="K9" s="122">
        <v>5.8476305370706854</v>
      </c>
      <c r="L9" s="122">
        <v>5.7223113719154259</v>
      </c>
      <c r="M9" s="122">
        <v>4.4150274262394591</v>
      </c>
      <c r="N9" s="122">
        <v>2.2196076937025864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1.2748544002244995</v>
      </c>
      <c r="X9" s="122">
        <v>2.6955927788204135</v>
      </c>
      <c r="Y9" s="122">
        <v>3.2089341323358367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0.21449510437992178</v>
      </c>
      <c r="D11" s="98">
        <v>7.1419427041970476E-2</v>
      </c>
      <c r="E11" s="98">
        <v>0.25771959291287422</v>
      </c>
      <c r="F11" s="98">
        <v>0.49106230555605207</v>
      </c>
      <c r="G11" s="98">
        <v>0.40759701858832842</v>
      </c>
      <c r="H11" s="98">
        <v>0.60794100799786244</v>
      </c>
      <c r="I11" s="98">
        <v>0.39122831866878072</v>
      </c>
      <c r="J11" s="98">
        <v>0.56999395487625881</v>
      </c>
      <c r="K11" s="98">
        <v>0.6847997216748537</v>
      </c>
      <c r="L11" s="98">
        <v>0.60568790655396654</v>
      </c>
      <c r="M11" s="98">
        <v>0.50838272378042393</v>
      </c>
      <c r="N11" s="98">
        <v>0.18266917724403683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7.6170874502050318E-2</v>
      </c>
      <c r="X11" s="98">
        <v>0.15058531741840378</v>
      </c>
      <c r="Y11" s="98">
        <v>6.8380933226207849E-2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8.2030761005074022E-4</v>
      </c>
      <c r="D12" s="98">
        <v>3.3174334812188127E-4</v>
      </c>
      <c r="E12" s="98">
        <v>8.5641243062505794E-4</v>
      </c>
      <c r="F12" s="98">
        <v>3.4318388396628961E-3</v>
      </c>
      <c r="G12" s="98">
        <v>8.8039366382795391E-4</v>
      </c>
      <c r="H12" s="98">
        <v>4.3067996778789058E-3</v>
      </c>
      <c r="I12" s="98">
        <v>0</v>
      </c>
      <c r="J12" s="98">
        <v>8.4162283730437968E-3</v>
      </c>
      <c r="K12" s="98">
        <v>6.276021820510418E-3</v>
      </c>
      <c r="L12" s="98">
        <v>3.6102598807441003E-3</v>
      </c>
      <c r="M12" s="98">
        <v>5.0873588104192874E-3</v>
      </c>
      <c r="N12" s="98">
        <v>8.8063924538609156E-4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2.1734556992387775E-3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4.1417541190743906E-4</v>
      </c>
      <c r="D13" s="101">
        <v>1.713860515230973E-4</v>
      </c>
      <c r="E13" s="101">
        <v>4.4066697731950596E-4</v>
      </c>
      <c r="F13" s="101">
        <v>1.8707154027309335E-3</v>
      </c>
      <c r="G13" s="101">
        <v>4.7206400477159763E-4</v>
      </c>
      <c r="H13" s="101">
        <v>2.2909988634968745E-3</v>
      </c>
      <c r="I13" s="101">
        <v>0</v>
      </c>
      <c r="J13" s="101">
        <v>4.4678275265673884E-3</v>
      </c>
      <c r="K13" s="101">
        <v>3.3592894175735119E-3</v>
      </c>
      <c r="L13" s="101">
        <v>1.9162356666633147E-3</v>
      </c>
      <c r="M13" s="101">
        <v>2.7789767791205661E-3</v>
      </c>
      <c r="N13" s="101">
        <v>4.7886402143282032E-4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1.0070926830781455E-3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4.0613219814330116E-4</v>
      </c>
      <c r="D14" s="104">
        <v>1.60357296598784E-4</v>
      </c>
      <c r="E14" s="104">
        <v>4.1574545330555197E-4</v>
      </c>
      <c r="F14" s="104">
        <v>1.5611234369319628E-3</v>
      </c>
      <c r="G14" s="104">
        <v>4.0832965905635634E-4</v>
      </c>
      <c r="H14" s="104">
        <v>2.0158008143820317E-3</v>
      </c>
      <c r="I14" s="104">
        <v>0</v>
      </c>
      <c r="J14" s="104">
        <v>3.9484008464764084E-3</v>
      </c>
      <c r="K14" s="104">
        <v>2.9167324029369065E-3</v>
      </c>
      <c r="L14" s="104">
        <v>1.6940242140807854E-3</v>
      </c>
      <c r="M14" s="104">
        <v>2.3083820312987209E-3</v>
      </c>
      <c r="N14" s="104">
        <v>4.0177522395327123E-4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1.166363016160632E-3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0.94887998287239972</v>
      </c>
      <c r="D15" s="101">
        <v>0.65496615401934388</v>
      </c>
      <c r="E15" s="101">
        <v>0.96406029036919461</v>
      </c>
      <c r="F15" s="101">
        <v>2.1369907422021526</v>
      </c>
      <c r="G15" s="101">
        <v>1.6704795599134361</v>
      </c>
      <c r="H15" s="101">
        <v>2.6301788534435007</v>
      </c>
      <c r="I15" s="101">
        <v>2.2358676554348889</v>
      </c>
      <c r="J15" s="101">
        <v>2.7238912820420045</v>
      </c>
      <c r="K15" s="101">
        <v>1.3182815486703974</v>
      </c>
      <c r="L15" s="101">
        <v>2.9885377858260842</v>
      </c>
      <c r="M15" s="101">
        <v>1.0392871926488274</v>
      </c>
      <c r="N15" s="101">
        <v>0.92885243116307836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0.94098153116065231</v>
      </c>
      <c r="Y15" s="101">
        <v>1.2777484527900669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0.44719327513302842</v>
      </c>
      <c r="D16" s="104">
        <v>0.30736411600618241</v>
      </c>
      <c r="E16" s="104">
        <v>1.1999021212306964</v>
      </c>
      <c r="F16" s="104">
        <v>0.60539838229225862</v>
      </c>
      <c r="G16" s="104">
        <v>1.0599460915831993</v>
      </c>
      <c r="H16" s="104">
        <v>2.0484766162908512</v>
      </c>
      <c r="I16" s="104">
        <v>3.1375697143851169</v>
      </c>
      <c r="J16" s="104">
        <v>2.9567171834295323</v>
      </c>
      <c r="K16" s="104">
        <v>3.8382732449049235</v>
      </c>
      <c r="L16" s="104">
        <v>2.1244754196546309</v>
      </c>
      <c r="M16" s="104">
        <v>2.8622701509997883</v>
      </c>
      <c r="N16" s="104">
        <v>1.1072054460500851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1.1986835257224491</v>
      </c>
      <c r="X16" s="104">
        <v>1.6018524745421185</v>
      </c>
      <c r="Y16" s="104">
        <v>1.8628047463195618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0.21290238570915898</v>
      </c>
      <c r="D17" s="98">
        <v>0.15018944001654605</v>
      </c>
      <c r="E17" s="98">
        <v>0.58532859302181173</v>
      </c>
      <c r="F17" s="98">
        <v>0.31295336289827214</v>
      </c>
      <c r="G17" s="98">
        <v>0.53926024285725416</v>
      </c>
      <c r="H17" s="98">
        <v>1.031874165482533</v>
      </c>
      <c r="I17" s="98">
        <v>1.7405866011067002</v>
      </c>
      <c r="J17" s="98">
        <v>1.4899886054357778</v>
      </c>
      <c r="K17" s="98">
        <v>1.9570375261744255</v>
      </c>
      <c r="L17" s="98">
        <v>1.0738918973868021</v>
      </c>
      <c r="M17" s="98">
        <v>1.5018466283435001</v>
      </c>
      <c r="N17" s="98">
        <v>0.58026731659707409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0.5715287660454913</v>
      </c>
      <c r="X17" s="98">
        <v>0.71672244472774949</v>
      </c>
      <c r="Y17" s="98">
        <v>0.73737291903185564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0.23429088942386944</v>
      </c>
      <c r="D18" s="98">
        <v>0.15717467598963639</v>
      </c>
      <c r="E18" s="98">
        <v>0.61457352820888478</v>
      </c>
      <c r="F18" s="98">
        <v>0.29244501939398654</v>
      </c>
      <c r="G18" s="98">
        <v>0.52068584872594514</v>
      </c>
      <c r="H18" s="98">
        <v>1.0166024508083182</v>
      </c>
      <c r="I18" s="98">
        <v>1.3969831132784167</v>
      </c>
      <c r="J18" s="98">
        <v>1.4667285779937542</v>
      </c>
      <c r="K18" s="98">
        <v>1.881235718730498</v>
      </c>
      <c r="L18" s="98">
        <v>1.0505835222678288</v>
      </c>
      <c r="M18" s="98">
        <v>1.3604235226562884</v>
      </c>
      <c r="N18" s="98">
        <v>0.52693812945301099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0.62715475967695788</v>
      </c>
      <c r="X18" s="98">
        <v>0.88513002981436906</v>
      </c>
      <c r="Y18" s="98">
        <v>1.1254318272877062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0.66893381579570765</v>
      </c>
      <c r="D19" s="122">
        <v>0.42599104680488331</v>
      </c>
      <c r="E19" s="122">
        <v>1.0432262111946902</v>
      </c>
      <c r="F19" s="122">
        <v>1.298969434544381</v>
      </c>
      <c r="G19" s="122">
        <v>1.3403349562053759</v>
      </c>
      <c r="H19" s="122">
        <v>2.2641842230865628</v>
      </c>
      <c r="I19" s="122">
        <v>2.2247024510553408</v>
      </c>
      <c r="J19" s="122">
        <v>2.4488263067970459</v>
      </c>
      <c r="K19" s="122">
        <v>2.3066910125000795</v>
      </c>
      <c r="L19" s="122">
        <v>2.1956666084249616</v>
      </c>
      <c r="M19" s="122">
        <v>1.4974365780878691</v>
      </c>
      <c r="N19" s="122">
        <v>0.79767615061186981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0.43768460462277003</v>
      </c>
      <c r="X19" s="122">
        <v>0.97303765628302297</v>
      </c>
      <c r="Y19" s="122">
        <v>1.2254908113468597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0.66893381579570765</v>
      </c>
      <c r="D22" s="33">
        <v>0.42599104680488331</v>
      </c>
      <c r="E22" s="33">
        <v>1.0432262111946902</v>
      </c>
      <c r="F22" s="33">
        <v>1.298969434544381</v>
      </c>
      <c r="G22" s="33">
        <v>1.3403349562053759</v>
      </c>
      <c r="H22" s="33">
        <v>2.2641842230865628</v>
      </c>
      <c r="I22" s="33">
        <v>2.2247024510553408</v>
      </c>
      <c r="J22" s="33">
        <v>2.4488263067970459</v>
      </c>
      <c r="K22" s="33">
        <v>2.3066910125000795</v>
      </c>
      <c r="L22" s="33">
        <v>2.1956666084249616</v>
      </c>
      <c r="M22" s="33">
        <v>1.4974365780878691</v>
      </c>
      <c r="N22" s="33">
        <v>0.79767615061186981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0.43768460462277003</v>
      </c>
      <c r="X22" s="33">
        <v>0.97303765628302297</v>
      </c>
      <c r="Y22" s="33">
        <v>1.2254908113468597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25.462636412822132</v>
      </c>
      <c r="D24" s="117">
        <f t="shared" si="7"/>
        <v>21.625897385124244</v>
      </c>
      <c r="E24" s="117">
        <f t="shared" si="7"/>
        <v>19.423861649779319</v>
      </c>
      <c r="F24" s="117">
        <f t="shared" si="7"/>
        <v>27.778451955117276</v>
      </c>
      <c r="G24" s="117">
        <f t="shared" si="7"/>
        <v>24.634534976515155</v>
      </c>
      <c r="H24" s="117">
        <f t="shared" si="7"/>
        <v>23.770680201749038</v>
      </c>
      <c r="I24" s="117">
        <f t="shared" si="7"/>
        <v>13.076040155110491</v>
      </c>
      <c r="J24" s="117">
        <f t="shared" si="7"/>
        <v>19.421847782965671</v>
      </c>
      <c r="K24" s="117">
        <f t="shared" si="7"/>
        <v>19.283776804206106</v>
      </c>
      <c r="L24" s="117">
        <f t="shared" si="7"/>
        <v>29.525699715629013</v>
      </c>
      <c r="M24" s="117">
        <f t="shared" si="7"/>
        <v>22.275879292255421</v>
      </c>
      <c r="N24" s="117">
        <f t="shared" si="7"/>
        <v>18.833901649533992</v>
      </c>
      <c r="O24" s="117">
        <f t="shared" si="7"/>
        <v>20.391210555463093</v>
      </c>
      <c r="P24" s="117">
        <f t="shared" si="7"/>
        <v>10.627595354747616</v>
      </c>
      <c r="Q24" s="117">
        <f t="shared" si="7"/>
        <v>12.942210665384707</v>
      </c>
      <c r="R24" s="117">
        <f t="shared" ref="R24:V24" si="8">R25+R28+R30+R39</f>
        <v>15.939538067779976</v>
      </c>
      <c r="S24" s="117">
        <f t="shared" si="8"/>
        <v>11.774703290991006</v>
      </c>
      <c r="T24" s="117">
        <f t="shared" si="8"/>
        <v>21.271258991268699</v>
      </c>
      <c r="U24" s="117">
        <f t="shared" si="8"/>
        <v>18.189405324528213</v>
      </c>
      <c r="V24" s="117">
        <f t="shared" si="8"/>
        <v>17.864917271067227</v>
      </c>
      <c r="W24" s="117">
        <f t="shared" ref="W24:Y24" si="9">W25+W28+W30+W39</f>
        <v>4.7852617096012571</v>
      </c>
      <c r="X24" s="117">
        <f t="shared" si="9"/>
        <v>5.9459224468479421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22.069718681255527</v>
      </c>
      <c r="D25" s="122">
        <f t="shared" si="10"/>
        <v>18.116609007895203</v>
      </c>
      <c r="E25" s="122">
        <f t="shared" si="10"/>
        <v>15.896294749267396</v>
      </c>
      <c r="F25" s="122">
        <f t="shared" si="10"/>
        <v>23.552264019573624</v>
      </c>
      <c r="G25" s="122">
        <f t="shared" si="10"/>
        <v>20.361252975950684</v>
      </c>
      <c r="H25" s="122">
        <f t="shared" si="10"/>
        <v>19.332098615716237</v>
      </c>
      <c r="I25" s="122">
        <f t="shared" si="10"/>
        <v>9.5363642618171856</v>
      </c>
      <c r="J25" s="122">
        <f t="shared" si="10"/>
        <v>14.993771500615287</v>
      </c>
      <c r="K25" s="122">
        <f t="shared" si="10"/>
        <v>15.452738847889734</v>
      </c>
      <c r="L25" s="122">
        <f t="shared" si="10"/>
        <v>24.139541458431268</v>
      </c>
      <c r="M25" s="122">
        <f t="shared" si="10"/>
        <v>18.102288776572877</v>
      </c>
      <c r="N25" s="122">
        <f t="shared" si="10"/>
        <v>15.024808310456908</v>
      </c>
      <c r="O25" s="122">
        <f t="shared" si="10"/>
        <v>17.079096213916078</v>
      </c>
      <c r="P25" s="122">
        <f t="shared" si="10"/>
        <v>8.6363449190689145</v>
      </c>
      <c r="Q25" s="122">
        <f t="shared" si="10"/>
        <v>9.9986139309921995</v>
      </c>
      <c r="R25" s="122">
        <f t="shared" ref="R25:V25" si="11">SUM(R26:R27)</f>
        <v>12.090663597728543</v>
      </c>
      <c r="S25" s="122">
        <f t="shared" si="11"/>
        <v>7.8246638042331549</v>
      </c>
      <c r="T25" s="122">
        <f t="shared" si="11"/>
        <v>15.729134575403627</v>
      </c>
      <c r="U25" s="122">
        <f t="shared" si="11"/>
        <v>13.400512978614287</v>
      </c>
      <c r="V25" s="122">
        <f t="shared" si="11"/>
        <v>13.785960483183519</v>
      </c>
      <c r="W25" s="122">
        <f t="shared" ref="W25:Y25" si="12">SUM(W26:W27)</f>
        <v>3.0966845695988483</v>
      </c>
      <c r="X25" s="122">
        <f t="shared" si="12"/>
        <v>3.5905980763929994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21.755114732898523</v>
      </c>
      <c r="D26" s="98">
        <v>17.860969562793478</v>
      </c>
      <c r="E26" s="98">
        <v>15.67592913634644</v>
      </c>
      <c r="F26" s="98">
        <v>23.226408552615197</v>
      </c>
      <c r="G26" s="98">
        <v>20.080953316296444</v>
      </c>
      <c r="H26" s="98">
        <v>19.070049870211111</v>
      </c>
      <c r="I26" s="98">
        <v>9.4083043842610721</v>
      </c>
      <c r="J26" s="98">
        <v>14.79271358046242</v>
      </c>
      <c r="K26" s="98">
        <v>15.24634965394241</v>
      </c>
      <c r="L26" s="98">
        <v>23.81882500632268</v>
      </c>
      <c r="M26" s="98">
        <v>17.861879034613104</v>
      </c>
      <c r="N26" s="98">
        <v>14.821632931281291</v>
      </c>
      <c r="O26" s="98">
        <v>16.841223063050297</v>
      </c>
      <c r="P26" s="98">
        <v>8.5115443991573692</v>
      </c>
      <c r="Q26" s="98">
        <v>9.8497549498232111</v>
      </c>
      <c r="R26" s="98">
        <v>11.910775706213828</v>
      </c>
      <c r="S26" s="98">
        <v>7.7086911244778493</v>
      </c>
      <c r="T26" s="98">
        <v>15.496439566515777</v>
      </c>
      <c r="U26" s="98">
        <v>13.205009719048455</v>
      </c>
      <c r="V26" s="98">
        <v>13.584812613265948</v>
      </c>
      <c r="W26" s="98">
        <v>3.0517900995952845</v>
      </c>
      <c r="X26" s="98">
        <v>3.5378760219783607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0.31460394835700223</v>
      </c>
      <c r="D27" s="98">
        <v>0.25563944510172476</v>
      </c>
      <c r="E27" s="98">
        <v>0.22036561292095516</v>
      </c>
      <c r="F27" s="98">
        <v>0.32585546695842627</v>
      </c>
      <c r="G27" s="98">
        <v>0.28029965965423909</v>
      </c>
      <c r="H27" s="98">
        <v>0.26204874550512514</v>
      </c>
      <c r="I27" s="98">
        <v>0.12805987755611367</v>
      </c>
      <c r="J27" s="98">
        <v>0.201057920152867</v>
      </c>
      <c r="K27" s="98">
        <v>0.20638919394732377</v>
      </c>
      <c r="L27" s="98">
        <v>0.3207164521085889</v>
      </c>
      <c r="M27" s="98">
        <v>0.24040974195977341</v>
      </c>
      <c r="N27" s="98">
        <v>0.20317537917561773</v>
      </c>
      <c r="O27" s="98">
        <v>0.23787315086578167</v>
      </c>
      <c r="P27" s="98">
        <v>0.1248005199115448</v>
      </c>
      <c r="Q27" s="98">
        <v>0.14885898116898869</v>
      </c>
      <c r="R27" s="98">
        <v>0.17988789151471507</v>
      </c>
      <c r="S27" s="98">
        <v>0.11597267975530537</v>
      </c>
      <c r="T27" s="98">
        <v>0.23269500888784941</v>
      </c>
      <c r="U27" s="98">
        <v>0.19550325956583148</v>
      </c>
      <c r="V27" s="98">
        <v>0.2011478699175708</v>
      </c>
      <c r="W27" s="98">
        <v>4.4894470003563815E-2</v>
      </c>
      <c r="X27" s="98">
        <v>5.2722054414638737E-2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1.424353475180753E-3</v>
      </c>
      <c r="D28" s="122">
        <f t="shared" si="13"/>
        <v>9.076233058594172E-4</v>
      </c>
      <c r="E28" s="122">
        <f t="shared" si="13"/>
        <v>2.9779432077243886E-2</v>
      </c>
      <c r="F28" s="122">
        <f t="shared" si="13"/>
        <v>3.7655805353474632E-2</v>
      </c>
      <c r="G28" s="122">
        <f t="shared" si="13"/>
        <v>3.9795259172982551E-2</v>
      </c>
      <c r="H28" s="122">
        <f t="shared" si="13"/>
        <v>8.0334870280493464E-2</v>
      </c>
      <c r="I28" s="122">
        <f t="shared" si="13"/>
        <v>3.9820026346728772E-2</v>
      </c>
      <c r="J28" s="122">
        <f t="shared" si="13"/>
        <v>4.3360282626621179E-2</v>
      </c>
      <c r="K28" s="122">
        <f t="shared" si="13"/>
        <v>3.4942225154223495E-2</v>
      </c>
      <c r="L28" s="122">
        <f t="shared" si="13"/>
        <v>6.1123950323765254E-2</v>
      </c>
      <c r="M28" s="122">
        <f t="shared" si="13"/>
        <v>4.1951601256527693E-2</v>
      </c>
      <c r="N28" s="122">
        <f t="shared" si="13"/>
        <v>3.3523923076522716E-2</v>
      </c>
      <c r="O28" s="122">
        <f t="shared" si="13"/>
        <v>2.7666601617847879E-2</v>
      </c>
      <c r="P28" s="122">
        <f t="shared" si="13"/>
        <v>6.5572373287364535E-3</v>
      </c>
      <c r="Q28" s="122">
        <f t="shared" si="13"/>
        <v>8.4311765375576324E-3</v>
      </c>
      <c r="R28" s="122">
        <f t="shared" si="13"/>
        <v>5.2025744803424843E-3</v>
      </c>
      <c r="S28" s="122">
        <f t="shared" si="13"/>
        <v>9.4286582815721991E-3</v>
      </c>
      <c r="T28" s="122">
        <f t="shared" si="13"/>
        <v>1.3143529434385173E-2</v>
      </c>
      <c r="U28" s="122">
        <f t="shared" si="13"/>
        <v>1.5858365653594619E-2</v>
      </c>
      <c r="V28" s="122">
        <f t="shared" si="13"/>
        <v>2.2809329023050325E-2</v>
      </c>
      <c r="W28" s="122">
        <f t="shared" si="13"/>
        <v>3.4828367943345612E-3</v>
      </c>
      <c r="X28" s="122">
        <f t="shared" si="13"/>
        <v>1.3288421022597202E-2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1.424353475180753E-3</v>
      </c>
      <c r="D29" s="98">
        <v>9.076233058594172E-4</v>
      </c>
      <c r="E29" s="98">
        <v>2.9779432077243886E-2</v>
      </c>
      <c r="F29" s="98">
        <v>3.7655805353474632E-2</v>
      </c>
      <c r="G29" s="98">
        <v>3.9795259172982551E-2</v>
      </c>
      <c r="H29" s="98">
        <v>8.0334870280493464E-2</v>
      </c>
      <c r="I29" s="98">
        <v>3.9820026346728772E-2</v>
      </c>
      <c r="J29" s="98">
        <v>4.3360282626621179E-2</v>
      </c>
      <c r="K29" s="98">
        <v>3.4942225154223495E-2</v>
      </c>
      <c r="L29" s="98">
        <v>6.1123950323765254E-2</v>
      </c>
      <c r="M29" s="98">
        <v>4.1951601256527693E-2</v>
      </c>
      <c r="N29" s="98">
        <v>3.3523923076522716E-2</v>
      </c>
      <c r="O29" s="98">
        <v>2.7666601617847879E-2</v>
      </c>
      <c r="P29" s="98">
        <v>6.5572373287364535E-3</v>
      </c>
      <c r="Q29" s="98">
        <v>8.4311765375576324E-3</v>
      </c>
      <c r="R29" s="98">
        <v>5.2025744803424843E-3</v>
      </c>
      <c r="S29" s="98">
        <v>9.4286582815721991E-3</v>
      </c>
      <c r="T29" s="98">
        <v>1.3143529434385173E-2</v>
      </c>
      <c r="U29" s="98">
        <v>1.5858365653594619E-2</v>
      </c>
      <c r="V29" s="98">
        <v>2.2809329023050325E-2</v>
      </c>
      <c r="W29" s="98">
        <v>3.4828367943345612E-3</v>
      </c>
      <c r="X29" s="98">
        <v>1.3288421022597202E-2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2.3965827486896396</v>
      </c>
      <c r="D30" s="122">
        <v>2.4847732102354034</v>
      </c>
      <c r="E30" s="122">
        <v>2.4449190575377528</v>
      </c>
      <c r="F30" s="122">
        <v>2.9890097511939921</v>
      </c>
      <c r="G30" s="122">
        <v>2.9666808860540175</v>
      </c>
      <c r="H30" s="122">
        <v>3.0521286200900395</v>
      </c>
      <c r="I30" s="122">
        <v>2.5252913992893751</v>
      </c>
      <c r="J30" s="122">
        <v>3.1516534174371453</v>
      </c>
      <c r="K30" s="122">
        <v>2.7222486093390978</v>
      </c>
      <c r="L30" s="122">
        <v>3.8484024207388186</v>
      </c>
      <c r="M30" s="122">
        <v>3.0852242552502585</v>
      </c>
      <c r="N30" s="122">
        <v>2.7774172076388921</v>
      </c>
      <c r="O30" s="122">
        <v>2.3850284066390328</v>
      </c>
      <c r="P30" s="122">
        <v>1.4177521209683006</v>
      </c>
      <c r="Q30" s="122">
        <v>2.1163004230016931</v>
      </c>
      <c r="R30" s="122">
        <v>2.8311350900620531</v>
      </c>
      <c r="S30" s="122">
        <v>2.9004936368468042</v>
      </c>
      <c r="T30" s="122">
        <v>4.2114571120777757</v>
      </c>
      <c r="U30" s="122">
        <v>3.5795605645198214</v>
      </c>
      <c r="V30" s="122">
        <v>3.0575140162626795</v>
      </c>
      <c r="W30" s="122">
        <v>1.2544240505812623</v>
      </c>
      <c r="X30" s="122">
        <v>1.7208473137317444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0.31884946678987447</v>
      </c>
      <c r="D31" s="98">
        <v>0.17172761108968182</v>
      </c>
      <c r="E31" s="98">
        <v>0.26013463595221842</v>
      </c>
      <c r="F31" s="98">
        <v>0.45323267750291168</v>
      </c>
      <c r="G31" s="98">
        <v>0.38506970402791985</v>
      </c>
      <c r="H31" s="98">
        <v>0.3507524151445694</v>
      </c>
      <c r="I31" s="98">
        <v>0.17145389835794439</v>
      </c>
      <c r="J31" s="98">
        <v>0.28723601093090934</v>
      </c>
      <c r="K31" s="98">
        <v>0.31862209272371667</v>
      </c>
      <c r="L31" s="98">
        <v>0.40749775852165909</v>
      </c>
      <c r="M31" s="98">
        <v>0.3552719665733351</v>
      </c>
      <c r="N31" s="98">
        <v>0.22828533236768767</v>
      </c>
      <c r="O31" s="98">
        <v>0.22215041299360705</v>
      </c>
      <c r="P31" s="98">
        <v>0.23381621653371634</v>
      </c>
      <c r="Q31" s="98">
        <v>0.24984310050994632</v>
      </c>
      <c r="R31" s="98">
        <v>0.26798197788318834</v>
      </c>
      <c r="S31" s="98">
        <v>0.23584653974613037</v>
      </c>
      <c r="T31" s="98">
        <v>0.71071351093583823</v>
      </c>
      <c r="U31" s="98">
        <v>0.39521752410816396</v>
      </c>
      <c r="V31" s="98">
        <v>0.32877042865198675</v>
      </c>
      <c r="W31" s="98">
        <v>7.4956304749170241E-2</v>
      </c>
      <c r="X31" s="98">
        <v>9.5934249216946543E-2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1.3124921760811843E-3</v>
      </c>
      <c r="D32" s="98">
        <v>6.6348669624376254E-4</v>
      </c>
      <c r="E32" s="98">
        <v>8.5641243062505794E-4</v>
      </c>
      <c r="F32" s="98">
        <v>3.2299659667415497E-3</v>
      </c>
      <c r="G32" s="98">
        <v>8.8039366382795391E-4</v>
      </c>
      <c r="H32" s="98">
        <v>2.4342780788011212E-3</v>
      </c>
      <c r="I32" s="98">
        <v>0</v>
      </c>
      <c r="J32" s="98">
        <v>4.1185798421278161E-3</v>
      </c>
      <c r="K32" s="98">
        <v>2.9636769707965865E-3</v>
      </c>
      <c r="L32" s="98">
        <v>2.3466689224836646E-3</v>
      </c>
      <c r="M32" s="98">
        <v>3.5220176379825835E-3</v>
      </c>
      <c r="N32" s="98">
        <v>1.2328949435405278E-3</v>
      </c>
      <c r="O32" s="98">
        <v>6.1999894574916504E-4</v>
      </c>
      <c r="P32" s="98">
        <v>5.7080501271486702E-3</v>
      </c>
      <c r="Q32" s="98">
        <v>0</v>
      </c>
      <c r="R32" s="98">
        <v>9.2462103039076451E-3</v>
      </c>
      <c r="S32" s="98">
        <v>0</v>
      </c>
      <c r="T32" s="98">
        <v>1.5150671214006527E-2</v>
      </c>
      <c r="U32" s="98">
        <v>3.7868294854730179E-3</v>
      </c>
      <c r="V32" s="98">
        <v>7.4104634691391693E-3</v>
      </c>
      <c r="W32" s="98">
        <v>0</v>
      </c>
      <c r="X32" s="98">
        <v>1.448970466159185E-3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6.6268065905190259E-4</v>
      </c>
      <c r="D33" s="101">
        <v>3.427721030461946E-4</v>
      </c>
      <c r="E33" s="101">
        <v>4.4066697731950596E-4</v>
      </c>
      <c r="F33" s="101">
        <v>1.7606733202173491E-3</v>
      </c>
      <c r="G33" s="101">
        <v>4.7206400477159763E-4</v>
      </c>
      <c r="H33" s="101">
        <v>1.2949124011069292E-3</v>
      </c>
      <c r="I33" s="101">
        <v>0</v>
      </c>
      <c r="J33" s="101">
        <v>2.1863836832138285E-3</v>
      </c>
      <c r="K33" s="101">
        <v>1.5863311138541586E-3</v>
      </c>
      <c r="L33" s="101">
        <v>1.2455531833311544E-3</v>
      </c>
      <c r="M33" s="101">
        <v>1.9239070009296226E-3</v>
      </c>
      <c r="N33" s="101">
        <v>6.7040963000594819E-4</v>
      </c>
      <c r="O33" s="101">
        <v>3.4504749688574578E-4</v>
      </c>
      <c r="P33" s="101">
        <v>2.836922520958479E-3</v>
      </c>
      <c r="Q33" s="101">
        <v>0</v>
      </c>
      <c r="R33" s="101">
        <v>4.5310904028106032E-3</v>
      </c>
      <c r="S33" s="101">
        <v>0</v>
      </c>
      <c r="T33" s="101">
        <v>7.1552347358355937E-3</v>
      </c>
      <c r="U33" s="101">
        <v>1.7926252126131647E-3</v>
      </c>
      <c r="V33" s="101">
        <v>3.2667580992817194E-3</v>
      </c>
      <c r="W33" s="101">
        <v>0</v>
      </c>
      <c r="X33" s="101">
        <v>6.7139512205209703E-4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6.4981151702928172E-4</v>
      </c>
      <c r="D34" s="104">
        <v>3.2071459319756799E-4</v>
      </c>
      <c r="E34" s="104">
        <v>4.1574545330555197E-4</v>
      </c>
      <c r="F34" s="104">
        <v>1.4692926465242006E-3</v>
      </c>
      <c r="G34" s="104">
        <v>4.0832965905635634E-4</v>
      </c>
      <c r="H34" s="104">
        <v>1.139365677694192E-3</v>
      </c>
      <c r="I34" s="104">
        <v>0</v>
      </c>
      <c r="J34" s="104">
        <v>1.9321961589139874E-3</v>
      </c>
      <c r="K34" s="104">
        <v>1.3773458569424277E-3</v>
      </c>
      <c r="L34" s="104">
        <v>1.10111573915251E-3</v>
      </c>
      <c r="M34" s="104">
        <v>1.598110637052961E-3</v>
      </c>
      <c r="N34" s="104">
        <v>5.6248531353457964E-4</v>
      </c>
      <c r="O34" s="104">
        <v>2.7495144886341931E-4</v>
      </c>
      <c r="P34" s="104">
        <v>2.8711276061901912E-3</v>
      </c>
      <c r="Q34" s="104">
        <v>0</v>
      </c>
      <c r="R34" s="104">
        <v>4.7151199010970419E-3</v>
      </c>
      <c r="S34" s="104">
        <v>0</v>
      </c>
      <c r="T34" s="104">
        <v>7.9954364781709333E-3</v>
      </c>
      <c r="U34" s="104">
        <v>1.9942042728598531E-3</v>
      </c>
      <c r="V34" s="104">
        <v>4.1437053698574504E-3</v>
      </c>
      <c r="W34" s="104">
        <v>0</v>
      </c>
      <c r="X34" s="104">
        <v>7.7757534410708806E-4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1.4111593653156211</v>
      </c>
      <c r="D35" s="101">
        <v>1.5736128063675321</v>
      </c>
      <c r="E35" s="101">
        <v>0.9728670607574067</v>
      </c>
      <c r="F35" s="101">
        <v>1.9733687573949819</v>
      </c>
      <c r="G35" s="101">
        <v>1.5788891665704401</v>
      </c>
      <c r="H35" s="101">
        <v>1.5173108875661427</v>
      </c>
      <c r="I35" s="101">
        <v>0.97936364714307445</v>
      </c>
      <c r="J35" s="101">
        <v>1.3715217486751192</v>
      </c>
      <c r="K35" s="101">
        <v>0.61371185923606952</v>
      </c>
      <c r="L35" s="101">
        <v>2.0098486941318932</v>
      </c>
      <c r="M35" s="101">
        <v>0.72612449552616742</v>
      </c>
      <c r="N35" s="101">
        <v>1.1624000970445993</v>
      </c>
      <c r="O35" s="101">
        <v>0.57699577288311721</v>
      </c>
      <c r="P35" s="101">
        <v>0.12483124526965958</v>
      </c>
      <c r="Q35" s="101">
        <v>0.20775020731586644</v>
      </c>
      <c r="R35" s="101">
        <v>0.42394551122012702</v>
      </c>
      <c r="S35" s="101">
        <v>0.76454407432679061</v>
      </c>
      <c r="T35" s="101">
        <v>1.0331836898054698</v>
      </c>
      <c r="U35" s="101">
        <v>0.6192696900075304</v>
      </c>
      <c r="V35" s="101">
        <v>1.0818017793539871</v>
      </c>
      <c r="W35" s="101">
        <v>0</v>
      </c>
      <c r="X35" s="101">
        <v>0.60075577435664895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0.6652614244080628</v>
      </c>
      <c r="D36" s="104">
        <v>0.7387693060819458</v>
      </c>
      <c r="E36" s="104">
        <v>1.2110609483975028</v>
      </c>
      <c r="F36" s="104">
        <v>0.55917835032935725</v>
      </c>
      <c r="G36" s="104">
        <v>1.0018416217918296</v>
      </c>
      <c r="H36" s="104">
        <v>1.181631039300526</v>
      </c>
      <c r="I36" s="104">
        <v>1.3744738537883561</v>
      </c>
      <c r="J36" s="104">
        <v>1.4887770779889888</v>
      </c>
      <c r="K36" s="104">
        <v>1.7869509804085151</v>
      </c>
      <c r="L36" s="104">
        <v>1.4287092991627826</v>
      </c>
      <c r="M36" s="104">
        <v>2.0003057755127731</v>
      </c>
      <c r="N36" s="104">
        <v>1.3854988832830646</v>
      </c>
      <c r="O36" s="104">
        <v>1.5852622218165595</v>
      </c>
      <c r="P36" s="104">
        <v>1.053396609037776</v>
      </c>
      <c r="Q36" s="104">
        <v>1.6587071151758805</v>
      </c>
      <c r="R36" s="104">
        <v>2.12996139065483</v>
      </c>
      <c r="S36" s="104">
        <v>1.9001030227738831</v>
      </c>
      <c r="T36" s="104">
        <v>2.4524092401224618</v>
      </c>
      <c r="U36" s="104">
        <v>2.5612865209186539</v>
      </c>
      <c r="V36" s="104">
        <v>1.6395313447875661</v>
      </c>
      <c r="W36" s="104">
        <v>1.1794677458320921</v>
      </c>
      <c r="X36" s="104">
        <v>1.0227083196919897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0.31672154357557575</v>
      </c>
      <c r="D37" s="98">
        <v>0.36098992238777788</v>
      </c>
      <c r="E37" s="98">
        <v>0.59077202085625946</v>
      </c>
      <c r="F37" s="98">
        <v>0.28906047705789883</v>
      </c>
      <c r="G37" s="98">
        <v>0.50969889937045054</v>
      </c>
      <c r="H37" s="98">
        <v>0.59522014207526008</v>
      </c>
      <c r="I37" s="98">
        <v>0.76249804506554197</v>
      </c>
      <c r="J37" s="98">
        <v>0.75024452614861803</v>
      </c>
      <c r="K37" s="98">
        <v>0.91112067926270601</v>
      </c>
      <c r="L37" s="98">
        <v>0.72219208840811711</v>
      </c>
      <c r="M37" s="98">
        <v>1.0495698610281565</v>
      </c>
      <c r="N37" s="98">
        <v>0.72611611694921074</v>
      </c>
      <c r="O37" s="98">
        <v>0.85966488123079376</v>
      </c>
      <c r="P37" s="98">
        <v>0.5050791298065338</v>
      </c>
      <c r="Q37" s="98">
        <v>0.78793199860837415</v>
      </c>
      <c r="R37" s="98">
        <v>1.0217008052376733</v>
      </c>
      <c r="S37" s="98">
        <v>0.96342571992096804</v>
      </c>
      <c r="T37" s="98">
        <v>1.1403049901684561</v>
      </c>
      <c r="U37" s="98">
        <v>1.1944069689172967</v>
      </c>
      <c r="V37" s="98">
        <v>0.69926052139510031</v>
      </c>
      <c r="W37" s="98">
        <v>0.56236673892685007</v>
      </c>
      <c r="X37" s="98">
        <v>0.45759395373945133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0.3485398808324871</v>
      </c>
      <c r="D38" s="98">
        <v>0.37777938369416791</v>
      </c>
      <c r="E38" s="98">
        <v>0.62028892754124332</v>
      </c>
      <c r="F38" s="98">
        <v>0.27011787327145848</v>
      </c>
      <c r="G38" s="98">
        <v>0.49214272242137902</v>
      </c>
      <c r="H38" s="98">
        <v>0.58641089722526596</v>
      </c>
      <c r="I38" s="98">
        <v>0.61197580872281421</v>
      </c>
      <c r="J38" s="98">
        <v>0.73853255184037081</v>
      </c>
      <c r="K38" s="98">
        <v>0.87583030114580906</v>
      </c>
      <c r="L38" s="98">
        <v>0.70651721075466556</v>
      </c>
      <c r="M38" s="98">
        <v>0.95073591448461658</v>
      </c>
      <c r="N38" s="98">
        <v>0.65938276633385395</v>
      </c>
      <c r="O38" s="98">
        <v>0.72559734058576575</v>
      </c>
      <c r="P38" s="98">
        <v>0.5483174792312423</v>
      </c>
      <c r="Q38" s="98">
        <v>0.87077511656750639</v>
      </c>
      <c r="R38" s="98">
        <v>1.1082605854171566</v>
      </c>
      <c r="S38" s="98">
        <v>0.93667730285291506</v>
      </c>
      <c r="T38" s="98">
        <v>1.3121042499540054</v>
      </c>
      <c r="U38" s="98">
        <v>1.366879552001357</v>
      </c>
      <c r="V38" s="98">
        <v>0.94027082339246582</v>
      </c>
      <c r="W38" s="98">
        <v>0.61710100690524206</v>
      </c>
      <c r="X38" s="98">
        <v>0.56511436595253839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0.99491062940178576</v>
      </c>
      <c r="D39" s="122">
        <v>1.0236075436877774</v>
      </c>
      <c r="E39" s="122">
        <v>1.0528684108969266</v>
      </c>
      <c r="F39" s="122">
        <v>1.199522378996186</v>
      </c>
      <c r="G39" s="122">
        <v>1.2668058553374688</v>
      </c>
      <c r="H39" s="122">
        <v>1.3061180956622689</v>
      </c>
      <c r="I39" s="122">
        <v>0.97456446765720284</v>
      </c>
      <c r="J39" s="122">
        <v>1.2330625822866164</v>
      </c>
      <c r="K39" s="122">
        <v>1.0738471218230501</v>
      </c>
      <c r="L39" s="122">
        <v>1.4766318861351644</v>
      </c>
      <c r="M39" s="122">
        <v>1.0464146591757555</v>
      </c>
      <c r="N39" s="122">
        <v>0.99815220836166862</v>
      </c>
      <c r="O39" s="122">
        <v>0.89941933329013168</v>
      </c>
      <c r="P39" s="122">
        <v>0.56694107738166433</v>
      </c>
      <c r="Q39" s="122">
        <v>0.81886513485325563</v>
      </c>
      <c r="R39" s="122">
        <v>1.0125368055090362</v>
      </c>
      <c r="S39" s="122">
        <v>1.0401171916294749</v>
      </c>
      <c r="T39" s="122">
        <v>1.3175237743529093</v>
      </c>
      <c r="U39" s="122">
        <v>1.1934734157405109</v>
      </c>
      <c r="V39" s="122">
        <v>0.99863344259797793</v>
      </c>
      <c r="W39" s="122">
        <v>0.43067025262681224</v>
      </c>
      <c r="X39" s="122">
        <v>0.62118863570060034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0.99491062940178576</v>
      </c>
      <c r="D41" s="33">
        <v>1.0236075436877774</v>
      </c>
      <c r="E41" s="33">
        <v>1.0528684108969266</v>
      </c>
      <c r="F41" s="33">
        <v>1.199522378996186</v>
      </c>
      <c r="G41" s="33">
        <v>1.2668058553374688</v>
      </c>
      <c r="H41" s="33">
        <v>1.3061180956622689</v>
      </c>
      <c r="I41" s="33">
        <v>0.97456446765720284</v>
      </c>
      <c r="J41" s="33">
        <v>1.2330625822866164</v>
      </c>
      <c r="K41" s="33">
        <v>1.0738471218230501</v>
      </c>
      <c r="L41" s="33">
        <v>1.4766318861351644</v>
      </c>
      <c r="M41" s="33">
        <v>1.0464146591757555</v>
      </c>
      <c r="N41" s="33">
        <v>0.99815220836166862</v>
      </c>
      <c r="O41" s="33">
        <v>0.89941933329013168</v>
      </c>
      <c r="P41" s="33">
        <v>0.56694107738166433</v>
      </c>
      <c r="Q41" s="33">
        <v>0.81886513485325563</v>
      </c>
      <c r="R41" s="33">
        <v>1.0125368055090362</v>
      </c>
      <c r="S41" s="33">
        <v>1.0401171916294749</v>
      </c>
      <c r="T41" s="33">
        <v>1.3175237743529093</v>
      </c>
      <c r="U41" s="33">
        <v>1.1934734157405109</v>
      </c>
      <c r="V41" s="33">
        <v>0.99863344259797793</v>
      </c>
      <c r="W41" s="33">
        <v>0.43067025262681224</v>
      </c>
      <c r="X41" s="33">
        <v>0.62118863570060034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556.61606424165905</v>
      </c>
      <c r="D43" s="117">
        <f t="shared" si="14"/>
        <v>369.12609125182786</v>
      </c>
      <c r="E43" s="117">
        <f t="shared" si="14"/>
        <v>375.11755064387205</v>
      </c>
      <c r="F43" s="117">
        <f t="shared" si="14"/>
        <v>323.47994441065492</v>
      </c>
      <c r="G43" s="117">
        <f t="shared" si="14"/>
        <v>327.71965749377659</v>
      </c>
      <c r="H43" s="117">
        <f t="shared" si="14"/>
        <v>392.21089905907485</v>
      </c>
      <c r="I43" s="117">
        <f t="shared" si="14"/>
        <v>159.51165424523435</v>
      </c>
      <c r="J43" s="117">
        <f t="shared" si="14"/>
        <v>343.68797529641876</v>
      </c>
      <c r="K43" s="117">
        <f t="shared" si="14"/>
        <v>252.68389394180548</v>
      </c>
      <c r="L43" s="117">
        <f t="shared" si="14"/>
        <v>360.94180676230832</v>
      </c>
      <c r="M43" s="117">
        <f t="shared" si="14"/>
        <v>333.40966512231233</v>
      </c>
      <c r="N43" s="117">
        <f t="shared" si="14"/>
        <v>443.04681891754666</v>
      </c>
      <c r="O43" s="117">
        <f t="shared" si="14"/>
        <v>448.45651184385406</v>
      </c>
      <c r="P43" s="117">
        <f t="shared" si="14"/>
        <v>293.43860974560022</v>
      </c>
      <c r="Q43" s="117">
        <f t="shared" si="14"/>
        <v>120.16722921061117</v>
      </c>
      <c r="R43" s="117">
        <f t="shared" ref="R43:V43" si="15">R44+R47+R49+R58</f>
        <v>44.306286991810801</v>
      </c>
      <c r="S43" s="117">
        <f t="shared" si="15"/>
        <v>125.28905774479371</v>
      </c>
      <c r="T43" s="117">
        <f t="shared" si="15"/>
        <v>126.54968633227966</v>
      </c>
      <c r="U43" s="117">
        <f t="shared" si="15"/>
        <v>173.27015699479821</v>
      </c>
      <c r="V43" s="117">
        <f t="shared" si="15"/>
        <v>105.87733042693408</v>
      </c>
      <c r="W43" s="117">
        <f t="shared" ref="W43:Y43" si="16">W44+W47+W49+W58</f>
        <v>37.255234525229625</v>
      </c>
      <c r="X43" s="117">
        <f t="shared" si="16"/>
        <v>111.69834661635754</v>
      </c>
      <c r="Y43" s="117">
        <f t="shared" si="16"/>
        <v>133.48091946405333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475.71345224474493</v>
      </c>
      <c r="D44" s="122">
        <f t="shared" si="17"/>
        <v>306.46590551861249</v>
      </c>
      <c r="E44" s="122">
        <f t="shared" si="17"/>
        <v>309.65715966014432</v>
      </c>
      <c r="F44" s="122">
        <f t="shared" si="17"/>
        <v>264.39843464841471</v>
      </c>
      <c r="G44" s="122">
        <f t="shared" si="17"/>
        <v>265.13340444318607</v>
      </c>
      <c r="H44" s="122">
        <f t="shared" si="17"/>
        <v>310.18430052171442</v>
      </c>
      <c r="I44" s="122">
        <f t="shared" si="17"/>
        <v>117.344738804192</v>
      </c>
      <c r="J44" s="122">
        <f t="shared" si="17"/>
        <v>259.96312553308286</v>
      </c>
      <c r="K44" s="122">
        <f t="shared" si="17"/>
        <v>197.87464189814142</v>
      </c>
      <c r="L44" s="122">
        <f t="shared" si="17"/>
        <v>288.61213475872728</v>
      </c>
      <c r="M44" s="122">
        <f t="shared" si="17"/>
        <v>263.31105630299032</v>
      </c>
      <c r="N44" s="122">
        <f t="shared" si="17"/>
        <v>352.02069871871242</v>
      </c>
      <c r="O44" s="122">
        <f t="shared" si="17"/>
        <v>374.60904590724039</v>
      </c>
      <c r="P44" s="122">
        <f t="shared" si="17"/>
        <v>238.88047697502751</v>
      </c>
      <c r="Q44" s="122">
        <f t="shared" si="17"/>
        <v>95.821294861103738</v>
      </c>
      <c r="R44" s="122">
        <f t="shared" ref="R44:V44" si="18">SUM(R45:R46)</f>
        <v>32.63928937107886</v>
      </c>
      <c r="S44" s="122">
        <f t="shared" si="18"/>
        <v>88.126349599418162</v>
      </c>
      <c r="T44" s="122">
        <f t="shared" si="18"/>
        <v>88.532597001803921</v>
      </c>
      <c r="U44" s="122">
        <f t="shared" si="18"/>
        <v>125.05213115837444</v>
      </c>
      <c r="V44" s="122">
        <f t="shared" si="18"/>
        <v>82.416190678639481</v>
      </c>
      <c r="W44" s="122">
        <f t="shared" ref="W44:Y44" si="19">SUM(W45:W46)</f>
        <v>22.72922268518494</v>
      </c>
      <c r="X44" s="122">
        <f t="shared" si="19"/>
        <v>64.748667541237012</v>
      </c>
      <c r="Y44" s="122">
        <f t="shared" si="19"/>
        <v>68.048672020056017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469.24672587110297</v>
      </c>
      <c r="D45" s="98">
        <v>302.33948561502046</v>
      </c>
      <c r="E45" s="98">
        <v>305.55845713892444</v>
      </c>
      <c r="F45" s="98">
        <v>260.90345579204705</v>
      </c>
      <c r="G45" s="98">
        <v>261.64393661916557</v>
      </c>
      <c r="H45" s="98">
        <v>306.16189196989785</v>
      </c>
      <c r="I45" s="98">
        <v>115.83620830480578</v>
      </c>
      <c r="J45" s="98">
        <v>256.6234665129432</v>
      </c>
      <c r="K45" s="98">
        <v>195.34067437974963</v>
      </c>
      <c r="L45" s="98">
        <v>284.93240569902173</v>
      </c>
      <c r="M45" s="98">
        <v>259.95007420006959</v>
      </c>
      <c r="N45" s="98">
        <v>347.43492299298612</v>
      </c>
      <c r="O45" s="98">
        <v>369.56758648510282</v>
      </c>
      <c r="P45" s="98">
        <v>235.53419266172273</v>
      </c>
      <c r="Q45" s="98">
        <v>94.43508576750628</v>
      </c>
      <c r="R45" s="98">
        <v>32.166972582245783</v>
      </c>
      <c r="S45" s="98">
        <v>86.855249399464398</v>
      </c>
      <c r="T45" s="98">
        <v>87.257677102734959</v>
      </c>
      <c r="U45" s="98">
        <v>123.27621932630709</v>
      </c>
      <c r="V45" s="98">
        <v>81.245911911617782</v>
      </c>
      <c r="W45" s="98">
        <v>22.408730734850732</v>
      </c>
      <c r="X45" s="98">
        <v>63.824868460811537</v>
      </c>
      <c r="Y45" s="98">
        <v>67.079848305503958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6.4667263736419809</v>
      </c>
      <c r="D46" s="98">
        <v>4.1264199035920068</v>
      </c>
      <c r="E46" s="98">
        <v>4.0987025212198507</v>
      </c>
      <c r="F46" s="98">
        <v>3.494978856367648</v>
      </c>
      <c r="G46" s="98">
        <v>3.4894678240204917</v>
      </c>
      <c r="H46" s="98">
        <v>4.0224085518165547</v>
      </c>
      <c r="I46" s="98">
        <v>1.5085304993862292</v>
      </c>
      <c r="J46" s="98">
        <v>3.3396590201396457</v>
      </c>
      <c r="K46" s="98">
        <v>2.5339675183918033</v>
      </c>
      <c r="L46" s="98">
        <v>3.6797290597055716</v>
      </c>
      <c r="M46" s="98">
        <v>3.3609821029207061</v>
      </c>
      <c r="N46" s="98">
        <v>4.5857757257263074</v>
      </c>
      <c r="O46" s="98">
        <v>5.0414594221375593</v>
      </c>
      <c r="P46" s="98">
        <v>3.346284313304777</v>
      </c>
      <c r="Q46" s="98">
        <v>1.3862090935974538</v>
      </c>
      <c r="R46" s="98">
        <v>0.47231678883307604</v>
      </c>
      <c r="S46" s="98">
        <v>1.2711001999537619</v>
      </c>
      <c r="T46" s="98">
        <v>1.2749198990689616</v>
      </c>
      <c r="U46" s="98">
        <v>1.7759118320673477</v>
      </c>
      <c r="V46" s="98">
        <v>1.1702787670216925</v>
      </c>
      <c r="W46" s="98">
        <v>0.32049195033420885</v>
      </c>
      <c r="X46" s="98">
        <v>0.92379908042548076</v>
      </c>
      <c r="Y46" s="98">
        <v>0.96882371455205796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2.848706950361506E-2</v>
      </c>
      <c r="D47" s="122">
        <f t="shared" si="20"/>
        <v>1.4578699350366887E-2</v>
      </c>
      <c r="E47" s="122">
        <f t="shared" si="20"/>
        <v>0.47131876235748621</v>
      </c>
      <c r="F47" s="122">
        <f t="shared" si="20"/>
        <v>0.48460208125154064</v>
      </c>
      <c r="G47" s="122">
        <f t="shared" si="20"/>
        <v>0.51035303120245168</v>
      </c>
      <c r="H47" s="122">
        <f t="shared" si="20"/>
        <v>1.2460102329219394</v>
      </c>
      <c r="I47" s="122">
        <f t="shared" si="20"/>
        <v>0.47711713747567419</v>
      </c>
      <c r="J47" s="122">
        <f t="shared" si="20"/>
        <v>0.66913967601282587</v>
      </c>
      <c r="K47" s="122">
        <f t="shared" si="20"/>
        <v>0.42346067267321208</v>
      </c>
      <c r="L47" s="122">
        <f t="shared" si="20"/>
        <v>0.72191709588890618</v>
      </c>
      <c r="M47" s="122">
        <f t="shared" si="20"/>
        <v>0.64512523085531359</v>
      </c>
      <c r="N47" s="122">
        <f t="shared" si="20"/>
        <v>0.71577948453994678</v>
      </c>
      <c r="O47" s="122">
        <f t="shared" si="20"/>
        <v>0.60843799451160341</v>
      </c>
      <c r="P47" s="122">
        <f t="shared" si="20"/>
        <v>0.17777398980129938</v>
      </c>
      <c r="Q47" s="122">
        <f t="shared" si="20"/>
        <v>6.6615559675867464E-2</v>
      </c>
      <c r="R47" s="122">
        <f t="shared" si="20"/>
        <v>1.45818636843402E-2</v>
      </c>
      <c r="S47" s="122">
        <f t="shared" si="20"/>
        <v>8.016165795712149E-2</v>
      </c>
      <c r="T47" s="122">
        <f t="shared" si="20"/>
        <v>9.3021332626781222E-2</v>
      </c>
      <c r="U47" s="122">
        <f t="shared" si="20"/>
        <v>0.13803420366021496</v>
      </c>
      <c r="V47" s="122">
        <f t="shared" si="20"/>
        <v>0.12075813211990181</v>
      </c>
      <c r="W47" s="122">
        <f t="shared" si="20"/>
        <v>3.4264480081405729E-2</v>
      </c>
      <c r="X47" s="122">
        <f t="shared" si="20"/>
        <v>0.25334724374871631</v>
      </c>
      <c r="Y47" s="122">
        <f t="shared" si="20"/>
        <v>0.83465323323184948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2.848706950361506E-2</v>
      </c>
      <c r="D48" s="98">
        <v>1.4578699350366887E-2</v>
      </c>
      <c r="E48" s="98">
        <v>0.47131876235748621</v>
      </c>
      <c r="F48" s="98">
        <v>0.48460208125154064</v>
      </c>
      <c r="G48" s="98">
        <v>0.51035303120245168</v>
      </c>
      <c r="H48" s="98">
        <v>1.2460102329219394</v>
      </c>
      <c r="I48" s="98">
        <v>0.47711713747567419</v>
      </c>
      <c r="J48" s="98">
        <v>0.66913967601282587</v>
      </c>
      <c r="K48" s="98">
        <v>0.42346067267321208</v>
      </c>
      <c r="L48" s="98">
        <v>0.72191709588890618</v>
      </c>
      <c r="M48" s="98">
        <v>0.64512523085531359</v>
      </c>
      <c r="N48" s="98">
        <v>0.71577948453994678</v>
      </c>
      <c r="O48" s="98">
        <v>0.60843799451160341</v>
      </c>
      <c r="P48" s="98">
        <v>0.17777398980129938</v>
      </c>
      <c r="Q48" s="98">
        <v>6.6615559675867464E-2</v>
      </c>
      <c r="R48" s="98">
        <v>1.45818636843402E-2</v>
      </c>
      <c r="S48" s="98">
        <v>8.016165795712149E-2</v>
      </c>
      <c r="T48" s="98">
        <v>9.3021332626781222E-2</v>
      </c>
      <c r="U48" s="98">
        <v>0.13803420366021496</v>
      </c>
      <c r="V48" s="98">
        <v>0.12075813211990181</v>
      </c>
      <c r="W48" s="98">
        <v>3.4264480081405729E-2</v>
      </c>
      <c r="X48" s="98">
        <v>0.25334724374871631</v>
      </c>
      <c r="Y48" s="98">
        <v>0.83465323323184948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60.905993915795428</v>
      </c>
      <c r="D49" s="122">
        <v>46.624378584745543</v>
      </c>
      <c r="E49" s="122">
        <v>48.358221124099515</v>
      </c>
      <c r="F49" s="122">
        <v>43.153287965628472</v>
      </c>
      <c r="G49" s="122">
        <v>45.819291405386437</v>
      </c>
      <c r="H49" s="122">
        <v>60.527872028847426</v>
      </c>
      <c r="I49" s="122">
        <v>30.0155020912689</v>
      </c>
      <c r="J49" s="122">
        <v>64.026620556361721</v>
      </c>
      <c r="K49" s="122">
        <v>41.374807943945584</v>
      </c>
      <c r="L49" s="122">
        <v>54.166764803483488</v>
      </c>
      <c r="M49" s="122">
        <v>53.363771073960606</v>
      </c>
      <c r="N49" s="122">
        <v>68.995806913099997</v>
      </c>
      <c r="O49" s="122">
        <v>53.428743878602177</v>
      </c>
      <c r="P49" s="122">
        <v>39.060727182522143</v>
      </c>
      <c r="Q49" s="122">
        <v>17.814835410267982</v>
      </c>
      <c r="R49" s="122">
        <v>8.8058072301365851</v>
      </c>
      <c r="S49" s="122">
        <v>28.236259447104654</v>
      </c>
      <c r="T49" s="122">
        <v>28.594045755565045</v>
      </c>
      <c r="U49" s="122">
        <v>37.689312691146959</v>
      </c>
      <c r="V49" s="122">
        <v>18.065170060559424</v>
      </c>
      <c r="W49" s="122">
        <v>10.262312304900627</v>
      </c>
      <c r="X49" s="122">
        <v>34.83890766483642</v>
      </c>
      <c r="Y49" s="122">
        <v>48.868183106339316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48.716639495256871</v>
      </c>
      <c r="D50" s="98">
        <v>36.427836668693566</v>
      </c>
      <c r="E50" s="98">
        <v>37.557802878981875</v>
      </c>
      <c r="F50" s="98">
        <v>32.41861257666185</v>
      </c>
      <c r="G50" s="98">
        <v>34.338969269911892</v>
      </c>
      <c r="H50" s="98">
        <v>45.932092952551656</v>
      </c>
      <c r="I50" s="98">
        <v>24.718509584501035</v>
      </c>
      <c r="J50" s="98">
        <v>54.987033697286343</v>
      </c>
      <c r="K50" s="98">
        <v>33.837289157136624</v>
      </c>
      <c r="L50" s="98">
        <v>46.774915570841671</v>
      </c>
      <c r="M50" s="98">
        <v>35.975093969690349</v>
      </c>
      <c r="N50" s="98">
        <v>43.71184625465478</v>
      </c>
      <c r="O50" s="98">
        <v>15.520081499184251</v>
      </c>
      <c r="P50" s="98">
        <v>6.9147297941117696</v>
      </c>
      <c r="Q50" s="98">
        <v>6.0102389529972742</v>
      </c>
      <c r="R50" s="98">
        <v>8.6795857176620199</v>
      </c>
      <c r="S50" s="98">
        <v>27.899380434840719</v>
      </c>
      <c r="T50" s="98">
        <v>28.425143086662317</v>
      </c>
      <c r="U50" s="98">
        <v>36.459511775356752</v>
      </c>
      <c r="V50" s="98">
        <v>7.0144357353512561</v>
      </c>
      <c r="W50" s="98">
        <v>9.3334437381345161</v>
      </c>
      <c r="X50" s="98">
        <v>27.448284722135305</v>
      </c>
      <c r="Y50" s="98">
        <v>47.942124071549948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0.4269956781611971</v>
      </c>
      <c r="D51" s="98">
        <v>0.14968237961856656</v>
      </c>
      <c r="E51" s="98">
        <v>0.53825796929598213</v>
      </c>
      <c r="F51" s="98">
        <v>3.8242697669886717E-3</v>
      </c>
      <c r="G51" s="98">
        <v>0.4130468535462522</v>
      </c>
      <c r="H51" s="98">
        <v>0.74106860739678981</v>
      </c>
      <c r="I51" s="98">
        <v>0</v>
      </c>
      <c r="J51" s="98">
        <v>0.62247541668906703</v>
      </c>
      <c r="K51" s="98">
        <v>0.28087133271156922</v>
      </c>
      <c r="L51" s="98">
        <v>0</v>
      </c>
      <c r="M51" s="98">
        <v>0.20755046664577964</v>
      </c>
      <c r="N51" s="98">
        <v>0.5059620079446423</v>
      </c>
      <c r="O51" s="98">
        <v>0</v>
      </c>
      <c r="P51" s="98">
        <v>1.0782303326504208</v>
      </c>
      <c r="Q51" s="98">
        <v>1.5396714910266229E-2</v>
      </c>
      <c r="R51" s="98">
        <v>0.12622151247456442</v>
      </c>
      <c r="S51" s="98">
        <v>0.33687901226393391</v>
      </c>
      <c r="T51" s="98">
        <v>0.16890266890272709</v>
      </c>
      <c r="U51" s="98">
        <v>1.2298009157902055</v>
      </c>
      <c r="V51" s="98">
        <v>0.48429203482984179</v>
      </c>
      <c r="W51" s="98">
        <v>0</v>
      </c>
      <c r="X51" s="98">
        <v>0</v>
      </c>
      <c r="Y51" s="98">
        <v>3.7777663640245637E-2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0.22668144900229606</v>
      </c>
      <c r="D52" s="101">
        <v>8.1149573073172498E-2</v>
      </c>
      <c r="E52" s="101">
        <v>0.29114355986544377</v>
      </c>
      <c r="F52" s="101">
        <v>2.1752966957841297E-3</v>
      </c>
      <c r="G52" s="101">
        <v>0.23167229683148763</v>
      </c>
      <c r="H52" s="101">
        <v>0.41245122935995521</v>
      </c>
      <c r="I52" s="101">
        <v>0</v>
      </c>
      <c r="J52" s="101">
        <v>0.34543014725310645</v>
      </c>
      <c r="K52" s="101">
        <v>0.15688416097159347</v>
      </c>
      <c r="L52" s="101">
        <v>0</v>
      </c>
      <c r="M52" s="101">
        <v>0.11758249517571012</v>
      </c>
      <c r="N52" s="101">
        <v>0.28532927085080823</v>
      </c>
      <c r="O52" s="101">
        <v>0</v>
      </c>
      <c r="P52" s="101">
        <v>0.55258153121449005</v>
      </c>
      <c r="Q52" s="101">
        <v>7.6634162442762704E-3</v>
      </c>
      <c r="R52" s="101">
        <v>6.2927498283681535E-2</v>
      </c>
      <c r="S52" s="101">
        <v>0.17600384488216575</v>
      </c>
      <c r="T52" s="101">
        <v>8.0258233893991976E-2</v>
      </c>
      <c r="U52" s="101">
        <v>0.59374257964989685</v>
      </c>
      <c r="V52" s="101">
        <v>0.21940482262675659</v>
      </c>
      <c r="W52" s="101">
        <v>0</v>
      </c>
      <c r="X52" s="101">
        <v>0</v>
      </c>
      <c r="Y52" s="101">
        <v>1.5848812105735487E-2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0.20031422915890101</v>
      </c>
      <c r="D53" s="104">
        <v>6.8532806545394051E-2</v>
      </c>
      <c r="E53" s="104">
        <v>0.24711440943053842</v>
      </c>
      <c r="F53" s="104">
        <v>1.648973071204542E-3</v>
      </c>
      <c r="G53" s="104">
        <v>0.18137455671476457</v>
      </c>
      <c r="H53" s="104">
        <v>0.32861737803683461</v>
      </c>
      <c r="I53" s="104">
        <v>0</v>
      </c>
      <c r="J53" s="104">
        <v>0.27704526943596058</v>
      </c>
      <c r="K53" s="104">
        <v>0.12398717173997574</v>
      </c>
      <c r="L53" s="104">
        <v>0</v>
      </c>
      <c r="M53" s="104">
        <v>8.9967971470069519E-2</v>
      </c>
      <c r="N53" s="104">
        <v>0.22063273709383402</v>
      </c>
      <c r="O53" s="104">
        <v>0</v>
      </c>
      <c r="P53" s="104">
        <v>0.52564880143593073</v>
      </c>
      <c r="Q53" s="104">
        <v>7.7332986659899581E-3</v>
      </c>
      <c r="R53" s="104">
        <v>6.3294014190882875E-2</v>
      </c>
      <c r="S53" s="104">
        <v>0.16087516738176819</v>
      </c>
      <c r="T53" s="104">
        <v>8.8644435008735131E-2</v>
      </c>
      <c r="U53" s="104">
        <v>0.63605833614030849</v>
      </c>
      <c r="V53" s="104">
        <v>0.2648872122030852</v>
      </c>
      <c r="W53" s="104">
        <v>0</v>
      </c>
      <c r="X53" s="104">
        <v>0</v>
      </c>
      <c r="Y53" s="104">
        <v>2.1928851534510147E-2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7.9939261261378718</v>
      </c>
      <c r="D54" s="101">
        <v>6.8370953795030216</v>
      </c>
      <c r="E54" s="101">
        <v>4.5716507219490001</v>
      </c>
      <c r="F54" s="101">
        <v>8.3618643900465539</v>
      </c>
      <c r="G54" s="101">
        <v>6.7712283742413124</v>
      </c>
      <c r="H54" s="101">
        <v>7.7885902040370487</v>
      </c>
      <c r="I54" s="101">
        <v>2.2040217084810703</v>
      </c>
      <c r="J54" s="101">
        <v>4.0360969464129797</v>
      </c>
      <c r="K54" s="101">
        <v>1.8551857576357744</v>
      </c>
      <c r="L54" s="101">
        <v>4.320452272308116</v>
      </c>
      <c r="M54" s="101">
        <v>4.5763859688765169</v>
      </c>
      <c r="N54" s="101">
        <v>11.304469633288909</v>
      </c>
      <c r="O54" s="101">
        <v>10.117246490935269</v>
      </c>
      <c r="P54" s="101">
        <v>3.2918944575027722</v>
      </c>
      <c r="Q54" s="101">
        <v>1.3121675116534781</v>
      </c>
      <c r="R54" s="101">
        <v>0</v>
      </c>
      <c r="S54" s="101">
        <v>0</v>
      </c>
      <c r="T54" s="101">
        <v>0</v>
      </c>
      <c r="U54" s="101">
        <v>0</v>
      </c>
      <c r="V54" s="101">
        <v>4.2003946195296784</v>
      </c>
      <c r="W54" s="101">
        <v>0</v>
      </c>
      <c r="X54" s="101">
        <v>2.7352078043061345</v>
      </c>
      <c r="Y54" s="101">
        <v>0.3613834007891098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3.7684326162394859</v>
      </c>
      <c r="D55" s="104">
        <v>3.2097641569303912</v>
      </c>
      <c r="E55" s="104">
        <v>5.6905095538726567</v>
      </c>
      <c r="F55" s="104">
        <v>2.368986729153078</v>
      </c>
      <c r="G55" s="104">
        <v>4.2960469076869767</v>
      </c>
      <c r="H55" s="104">
        <v>6.0661202648619312</v>
      </c>
      <c r="I55" s="104">
        <v>3.0929707982867907</v>
      </c>
      <c r="J55" s="104">
        <v>4.3810144959733277</v>
      </c>
      <c r="K55" s="104">
        <v>5.4014616964616167</v>
      </c>
      <c r="L55" s="104">
        <v>3.071396960333697</v>
      </c>
      <c r="M55" s="104">
        <v>12.604740668747969</v>
      </c>
      <c r="N55" s="104">
        <v>13.473529017211668</v>
      </c>
      <c r="O55" s="104">
        <v>27.791415888482653</v>
      </c>
      <c r="P55" s="104">
        <v>27.77587259825718</v>
      </c>
      <c r="Q55" s="104">
        <v>10.477032230706964</v>
      </c>
      <c r="R55" s="104">
        <v>0</v>
      </c>
      <c r="S55" s="104">
        <v>0</v>
      </c>
      <c r="T55" s="104">
        <v>0</v>
      </c>
      <c r="U55" s="104">
        <v>0</v>
      </c>
      <c r="V55" s="104">
        <v>6.3660476708486478</v>
      </c>
      <c r="W55" s="104">
        <v>0.92886856676611096</v>
      </c>
      <c r="X55" s="104">
        <v>4.6554151383949787</v>
      </c>
      <c r="Y55" s="104">
        <v>0.52689797036000918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1.7940974048478884</v>
      </c>
      <c r="D56" s="98">
        <v>1.5684091154767714</v>
      </c>
      <c r="E56" s="98">
        <v>2.7759080443404489</v>
      </c>
      <c r="F56" s="98">
        <v>1.2246190033456819</v>
      </c>
      <c r="G56" s="98">
        <v>2.1856652118081694</v>
      </c>
      <c r="H56" s="98">
        <v>3.0556720717442363</v>
      </c>
      <c r="I56" s="98">
        <v>1.715845070925325</v>
      </c>
      <c r="J56" s="98">
        <v>2.207739622792638</v>
      </c>
      <c r="K56" s="98">
        <v>2.7540674052326373</v>
      </c>
      <c r="L56" s="98">
        <v>1.5525471741617103</v>
      </c>
      <c r="M56" s="98">
        <v>6.6137667920307814</v>
      </c>
      <c r="N56" s="98">
        <v>7.0612446459702163</v>
      </c>
      <c r="O56" s="98">
        <v>15.07088474714983</v>
      </c>
      <c r="P56" s="98">
        <v>13.317883730762786</v>
      </c>
      <c r="Q56" s="98">
        <v>4.9768816142987093</v>
      </c>
      <c r="R56" s="98">
        <v>0</v>
      </c>
      <c r="S56" s="98">
        <v>0</v>
      </c>
      <c r="T56" s="98">
        <v>0</v>
      </c>
      <c r="U56" s="98">
        <v>0</v>
      </c>
      <c r="V56" s="98">
        <v>2.7151208957950566</v>
      </c>
      <c r="W56" s="98">
        <v>0.44288179022258595</v>
      </c>
      <c r="X56" s="98">
        <v>2.0829886473576695</v>
      </c>
      <c r="Y56" s="98">
        <v>0.20856737411902096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1.9743352113915977</v>
      </c>
      <c r="D57" s="98">
        <v>1.6413550414536195</v>
      </c>
      <c r="E57" s="98">
        <v>2.9146015095322073</v>
      </c>
      <c r="F57" s="98">
        <v>1.1443677258073961</v>
      </c>
      <c r="G57" s="98">
        <v>2.1103816958788069</v>
      </c>
      <c r="H57" s="98">
        <v>3.010448193117695</v>
      </c>
      <c r="I57" s="98">
        <v>1.3771257273614657</v>
      </c>
      <c r="J57" s="98">
        <v>2.1732748731806897</v>
      </c>
      <c r="K57" s="98">
        <v>2.6473942912289794</v>
      </c>
      <c r="L57" s="98">
        <v>1.5188497861719867</v>
      </c>
      <c r="M57" s="98">
        <v>5.9909738767171872</v>
      </c>
      <c r="N57" s="98">
        <v>6.4122843712414523</v>
      </c>
      <c r="O57" s="98">
        <v>12.720531141332826</v>
      </c>
      <c r="P57" s="98">
        <v>14.457988867494397</v>
      </c>
      <c r="Q57" s="98">
        <v>5.5001506164082548</v>
      </c>
      <c r="R57" s="98">
        <v>0</v>
      </c>
      <c r="S57" s="98">
        <v>0</v>
      </c>
      <c r="T57" s="98">
        <v>0</v>
      </c>
      <c r="U57" s="98">
        <v>0</v>
      </c>
      <c r="V57" s="98">
        <v>3.6509267750535912</v>
      </c>
      <c r="W57" s="98">
        <v>0.48598677654352507</v>
      </c>
      <c r="X57" s="98">
        <v>2.5724264910373087</v>
      </c>
      <c r="Y57" s="98">
        <v>0.3183305962409882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19.968131011615046</v>
      </c>
      <c r="D58" s="122">
        <v>16.021228449119466</v>
      </c>
      <c r="E58" s="122">
        <v>16.630851097270714</v>
      </c>
      <c r="F58" s="122">
        <v>15.443619715360226</v>
      </c>
      <c r="G58" s="122">
        <v>16.256608614001685</v>
      </c>
      <c r="H58" s="122">
        <v>20.252716275591069</v>
      </c>
      <c r="I58" s="122">
        <v>11.674296212297779</v>
      </c>
      <c r="J58" s="122">
        <v>19.029089530961333</v>
      </c>
      <c r="K58" s="122">
        <v>13.010983427045275</v>
      </c>
      <c r="L58" s="122">
        <v>17.440990104208652</v>
      </c>
      <c r="M58" s="122">
        <v>16.089712514506093</v>
      </c>
      <c r="N58" s="122">
        <v>21.314533801194298</v>
      </c>
      <c r="O58" s="122">
        <v>19.810284063499907</v>
      </c>
      <c r="P58" s="122">
        <v>15.319631598249241</v>
      </c>
      <c r="Q58" s="122">
        <v>6.4644833795635694</v>
      </c>
      <c r="R58" s="122">
        <v>2.8466085269110093</v>
      </c>
      <c r="S58" s="122">
        <v>8.8462870403137739</v>
      </c>
      <c r="T58" s="122">
        <v>9.330022242283917</v>
      </c>
      <c r="U58" s="122">
        <v>10.390678941616624</v>
      </c>
      <c r="V58" s="122">
        <v>5.2752115556152734</v>
      </c>
      <c r="W58" s="122">
        <v>4.2294350550626509</v>
      </c>
      <c r="X58" s="122">
        <v>11.857424166535376</v>
      </c>
      <c r="Y58" s="122">
        <v>15.72941110442614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19.968131011615046</v>
      </c>
      <c r="D60" s="33">
        <v>16.021228449119466</v>
      </c>
      <c r="E60" s="33">
        <v>16.630851097270714</v>
      </c>
      <c r="F60" s="33">
        <v>15.443619715360226</v>
      </c>
      <c r="G60" s="33">
        <v>16.256608614001685</v>
      </c>
      <c r="H60" s="33">
        <v>20.252716275591069</v>
      </c>
      <c r="I60" s="33">
        <v>11.674296212297779</v>
      </c>
      <c r="J60" s="33">
        <v>19.029089530961333</v>
      </c>
      <c r="K60" s="33">
        <v>13.010983427045275</v>
      </c>
      <c r="L60" s="33">
        <v>17.440990104208652</v>
      </c>
      <c r="M60" s="33">
        <v>16.089712514506093</v>
      </c>
      <c r="N60" s="33">
        <v>21.314533801194298</v>
      </c>
      <c r="O60" s="33">
        <v>19.810284063499907</v>
      </c>
      <c r="P60" s="33">
        <v>15.319631598249241</v>
      </c>
      <c r="Q60" s="33">
        <v>6.4644833795635694</v>
      </c>
      <c r="R60" s="33">
        <v>2.8466085269110093</v>
      </c>
      <c r="S60" s="33">
        <v>8.8462870403137739</v>
      </c>
      <c r="T60" s="33">
        <v>9.330022242283917</v>
      </c>
      <c r="U60" s="33">
        <v>10.390678941616624</v>
      </c>
      <c r="V60" s="33">
        <v>5.2752115556152734</v>
      </c>
      <c r="W60" s="33">
        <v>4.2294350550626509</v>
      </c>
      <c r="X60" s="33">
        <v>11.857424166535376</v>
      </c>
      <c r="Y60" s="33">
        <v>15.72941110442614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861.35525623226681</v>
      </c>
      <c r="D62" s="117">
        <f t="shared" si="21"/>
        <v>826.56718181320446</v>
      </c>
      <c r="E62" s="117">
        <f t="shared" si="21"/>
        <v>779.86721769988355</v>
      </c>
      <c r="F62" s="117">
        <f t="shared" si="21"/>
        <v>646.25617957638588</v>
      </c>
      <c r="G62" s="117">
        <f t="shared" si="21"/>
        <v>570.83666429298694</v>
      </c>
      <c r="H62" s="117">
        <f t="shared" si="21"/>
        <v>575.69567959835194</v>
      </c>
      <c r="I62" s="117">
        <f t="shared" si="21"/>
        <v>516.59916976403645</v>
      </c>
      <c r="J62" s="117">
        <f t="shared" si="21"/>
        <v>640.75945903298657</v>
      </c>
      <c r="K62" s="117">
        <f t="shared" si="21"/>
        <v>531.27870982043316</v>
      </c>
      <c r="L62" s="117">
        <f t="shared" si="21"/>
        <v>685.19936764849081</v>
      </c>
      <c r="M62" s="117">
        <f t="shared" si="21"/>
        <v>366.5623340140678</v>
      </c>
      <c r="N62" s="117">
        <f t="shared" si="21"/>
        <v>570.43091882231874</v>
      </c>
      <c r="O62" s="117">
        <f t="shared" si="21"/>
        <v>407.49355708079321</v>
      </c>
      <c r="P62" s="117">
        <f t="shared" si="21"/>
        <v>500.17241041134565</v>
      </c>
      <c r="Q62" s="117">
        <f t="shared" si="21"/>
        <v>902.84331178287005</v>
      </c>
      <c r="R62" s="117">
        <f t="shared" ref="R62:V62" si="22">R63+R66+R68+R77</f>
        <v>663.8342171368995</v>
      </c>
      <c r="S62" s="117">
        <f t="shared" si="22"/>
        <v>533.0802603012163</v>
      </c>
      <c r="T62" s="117">
        <f t="shared" si="22"/>
        <v>488.12846618884532</v>
      </c>
      <c r="U62" s="117">
        <f t="shared" si="22"/>
        <v>369.59272886012673</v>
      </c>
      <c r="V62" s="117">
        <f t="shared" si="22"/>
        <v>362.50802636688758</v>
      </c>
      <c r="W62" s="117">
        <f t="shared" ref="W62:Y62" si="23">W63+W66+W68+W77</f>
        <v>252.36948419897658</v>
      </c>
      <c r="X62" s="117">
        <f t="shared" si="23"/>
        <v>170.03759125903409</v>
      </c>
      <c r="Y62" s="117">
        <f t="shared" si="23"/>
        <v>84.405963746815672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727.61016077731585</v>
      </c>
      <c r="D63" s="122">
        <f t="shared" si="24"/>
        <v>679.41542148132658</v>
      </c>
      <c r="E63" s="122">
        <f t="shared" si="24"/>
        <v>636.27498258915159</v>
      </c>
      <c r="F63" s="122">
        <f t="shared" si="24"/>
        <v>524.3768437244762</v>
      </c>
      <c r="G63" s="122">
        <f t="shared" si="24"/>
        <v>456.48238381085906</v>
      </c>
      <c r="H63" s="122">
        <f t="shared" si="24"/>
        <v>445.00993984376458</v>
      </c>
      <c r="I63" s="122">
        <f t="shared" si="24"/>
        <v>387.6394203910092</v>
      </c>
      <c r="J63" s="122">
        <f t="shared" si="24"/>
        <v>479.09002397143769</v>
      </c>
      <c r="K63" s="122">
        <f t="shared" si="24"/>
        <v>414.4524788338806</v>
      </c>
      <c r="L63" s="122">
        <f t="shared" si="24"/>
        <v>547.69147870793074</v>
      </c>
      <c r="M63" s="122">
        <f t="shared" si="24"/>
        <v>289.17527139465824</v>
      </c>
      <c r="N63" s="122">
        <f t="shared" si="24"/>
        <v>455.1138879375851</v>
      </c>
      <c r="O63" s="122">
        <f t="shared" si="24"/>
        <v>332.93492340936757</v>
      </c>
      <c r="P63" s="122">
        <f t="shared" si="24"/>
        <v>389.82328336740989</v>
      </c>
      <c r="Q63" s="122">
        <f t="shared" si="24"/>
        <v>701.99907885573759</v>
      </c>
      <c r="R63" s="122">
        <f t="shared" ref="R63:V63" si="25">SUM(R64:R65)</f>
        <v>488.16481471165827</v>
      </c>
      <c r="S63" s="122">
        <f t="shared" si="25"/>
        <v>372.40290411264255</v>
      </c>
      <c r="T63" s="122">
        <f t="shared" si="25"/>
        <v>337.9916478809086</v>
      </c>
      <c r="U63" s="122">
        <f t="shared" si="25"/>
        <v>264.56465045797796</v>
      </c>
      <c r="V63" s="122">
        <f t="shared" si="25"/>
        <v>265.87816389751453</v>
      </c>
      <c r="W63" s="122">
        <f t="shared" ref="W63:Y63" si="26">SUM(W64:W65)</f>
        <v>158.69748032224769</v>
      </c>
      <c r="X63" s="122">
        <f t="shared" si="26"/>
        <v>93.176871619267658</v>
      </c>
      <c r="Y63" s="122">
        <f t="shared" si="26"/>
        <v>41.539779876335963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716.82883408920725</v>
      </c>
      <c r="D64" s="98">
        <v>669.44678968852884</v>
      </c>
      <c r="E64" s="98">
        <v>627.09966069653888</v>
      </c>
      <c r="F64" s="98">
        <v>516.82692734801265</v>
      </c>
      <c r="G64" s="98">
        <v>449.939660251411</v>
      </c>
      <c r="H64" s="98">
        <v>438.72602488423962</v>
      </c>
      <c r="I64" s="98">
        <v>382.21328416643684</v>
      </c>
      <c r="J64" s="98">
        <v>472.38812629359302</v>
      </c>
      <c r="K64" s="98">
        <v>408.6721254420824</v>
      </c>
      <c r="L64" s="98">
        <v>540.08385128340694</v>
      </c>
      <c r="M64" s="98">
        <v>285.14988559769768</v>
      </c>
      <c r="N64" s="98">
        <v>448.6362671254974</v>
      </c>
      <c r="O64" s="98">
        <v>328.02464196885603</v>
      </c>
      <c r="P64" s="98">
        <v>383.81370458851677</v>
      </c>
      <c r="Q64" s="98">
        <v>690.76568788853012</v>
      </c>
      <c r="R64" s="98">
        <v>480.2993903701776</v>
      </c>
      <c r="S64" s="98">
        <v>366.37114363889236</v>
      </c>
      <c r="T64" s="98">
        <v>332.4735079250982</v>
      </c>
      <c r="U64" s="98">
        <v>260.26498223950972</v>
      </c>
      <c r="V64" s="98">
        <v>261.52588384757297</v>
      </c>
      <c r="W64" s="98">
        <v>156.10622780851045</v>
      </c>
      <c r="X64" s="98">
        <v>91.634210139446779</v>
      </c>
      <c r="Y64" s="98">
        <v>40.852402654741162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10.781326688108587</v>
      </c>
      <c r="D65" s="98">
        <v>9.9686317927977637</v>
      </c>
      <c r="E65" s="98">
        <v>9.1753218926126969</v>
      </c>
      <c r="F65" s="98">
        <v>7.5499163764635995</v>
      </c>
      <c r="G65" s="98">
        <v>6.5427235594480715</v>
      </c>
      <c r="H65" s="98">
        <v>6.2839149595249362</v>
      </c>
      <c r="I65" s="98">
        <v>5.4261362245723594</v>
      </c>
      <c r="J65" s="98">
        <v>6.7018976778446833</v>
      </c>
      <c r="K65" s="98">
        <v>5.7803533917981964</v>
      </c>
      <c r="L65" s="98">
        <v>7.6076274245238507</v>
      </c>
      <c r="M65" s="98">
        <v>4.0253857969605624</v>
      </c>
      <c r="N65" s="98">
        <v>6.4776208120877046</v>
      </c>
      <c r="O65" s="98">
        <v>4.9102814405115138</v>
      </c>
      <c r="P65" s="98">
        <v>6.0095787788930881</v>
      </c>
      <c r="Q65" s="98">
        <v>11.233390967207489</v>
      </c>
      <c r="R65" s="98">
        <v>7.8654243414806819</v>
      </c>
      <c r="S65" s="98">
        <v>6.0317604737501842</v>
      </c>
      <c r="T65" s="98">
        <v>5.5181399558103852</v>
      </c>
      <c r="U65" s="98">
        <v>4.2996682184682404</v>
      </c>
      <c r="V65" s="98">
        <v>4.3522800499415331</v>
      </c>
      <c r="W65" s="98">
        <v>2.5912525137372331</v>
      </c>
      <c r="X65" s="98">
        <v>1.5426614798208824</v>
      </c>
      <c r="Y65" s="98">
        <v>0.68737722159480186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5.0843226222756437E-2</v>
      </c>
      <c r="D66" s="122">
        <f t="shared" si="27"/>
        <v>3.4886770818971347E-2</v>
      </c>
      <c r="E66" s="122">
        <f t="shared" si="27"/>
        <v>1.0535118116184827</v>
      </c>
      <c r="F66" s="122">
        <f t="shared" si="27"/>
        <v>1.0057779044843296</v>
      </c>
      <c r="G66" s="122">
        <f t="shared" si="27"/>
        <v>0.96757515787076165</v>
      </c>
      <c r="H66" s="122">
        <f t="shared" si="27"/>
        <v>2.2018312405449536</v>
      </c>
      <c r="I66" s="122">
        <f t="shared" si="27"/>
        <v>1.3296996085067125</v>
      </c>
      <c r="J66" s="122">
        <f t="shared" si="27"/>
        <v>1.4809295434563496</v>
      </c>
      <c r="K66" s="122">
        <f t="shared" si="27"/>
        <v>0.97725828868392628</v>
      </c>
      <c r="L66" s="122">
        <f t="shared" si="27"/>
        <v>1.4470481662212229</v>
      </c>
      <c r="M66" s="122">
        <f t="shared" si="27"/>
        <v>0.76945220696153305</v>
      </c>
      <c r="N66" s="122">
        <f t="shared" si="27"/>
        <v>0.97283509644323152</v>
      </c>
      <c r="O66" s="122">
        <f t="shared" si="27"/>
        <v>0.59838257667513706</v>
      </c>
      <c r="P66" s="122">
        <f t="shared" si="27"/>
        <v>0.34342229470104646</v>
      </c>
      <c r="Q66" s="122">
        <f t="shared" si="27"/>
        <v>0.54756322348313857</v>
      </c>
      <c r="R66" s="122">
        <f t="shared" si="27"/>
        <v>0.22697147116705413</v>
      </c>
      <c r="S66" s="122">
        <f t="shared" si="27"/>
        <v>0.38054209324935456</v>
      </c>
      <c r="T66" s="122">
        <f t="shared" si="27"/>
        <v>0.35502052709784032</v>
      </c>
      <c r="U66" s="122">
        <f t="shared" si="27"/>
        <v>0.34298904981675066</v>
      </c>
      <c r="V66" s="122">
        <f t="shared" si="27"/>
        <v>0.54397088512327896</v>
      </c>
      <c r="W66" s="122">
        <f t="shared" si="27"/>
        <v>0.17878562210917415</v>
      </c>
      <c r="X66" s="122">
        <f t="shared" si="27"/>
        <v>0.45085514357931888</v>
      </c>
      <c r="Y66" s="122">
        <f t="shared" si="27"/>
        <v>0.60868355760067072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5.0843226222756437E-2</v>
      </c>
      <c r="D67" s="98">
        <v>3.4886770818971347E-2</v>
      </c>
      <c r="E67" s="98">
        <v>1.0535118116184827</v>
      </c>
      <c r="F67" s="98">
        <v>1.0057779044843296</v>
      </c>
      <c r="G67" s="98">
        <v>0.96757515787076165</v>
      </c>
      <c r="H67" s="98">
        <v>2.2018312405449536</v>
      </c>
      <c r="I67" s="98">
        <v>1.3296996085067125</v>
      </c>
      <c r="J67" s="98">
        <v>1.4809295434563496</v>
      </c>
      <c r="K67" s="98">
        <v>0.97725828868392628</v>
      </c>
      <c r="L67" s="98">
        <v>1.4470481662212229</v>
      </c>
      <c r="M67" s="98">
        <v>0.76945220696153305</v>
      </c>
      <c r="N67" s="98">
        <v>0.97283509644323152</v>
      </c>
      <c r="O67" s="98">
        <v>0.59838257667513706</v>
      </c>
      <c r="P67" s="98">
        <v>0.34342229470104646</v>
      </c>
      <c r="Q67" s="98">
        <v>0.54756322348313857</v>
      </c>
      <c r="R67" s="98">
        <v>0.22697147116705413</v>
      </c>
      <c r="S67" s="98">
        <v>0.38054209324935456</v>
      </c>
      <c r="T67" s="98">
        <v>0.35502052709784032</v>
      </c>
      <c r="U67" s="98">
        <v>0.34298904981675066</v>
      </c>
      <c r="V67" s="98">
        <v>0.54397088512327896</v>
      </c>
      <c r="W67" s="98">
        <v>0.17878562210917415</v>
      </c>
      <c r="X67" s="98">
        <v>0.45085514357931888</v>
      </c>
      <c r="Y67" s="98">
        <v>0.60868355760067072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97.979037660915225</v>
      </c>
      <c r="D68" s="122">
        <v>108.64824110957133</v>
      </c>
      <c r="E68" s="122">
        <v>105.21000323250074</v>
      </c>
      <c r="F68" s="122">
        <v>88.706983086075482</v>
      </c>
      <c r="G68" s="122">
        <v>82.458019645668358</v>
      </c>
      <c r="H68" s="122">
        <v>92.58333210555503</v>
      </c>
      <c r="I68" s="122">
        <v>94.962792282061173</v>
      </c>
      <c r="J68" s="122">
        <v>117.79224320172125</v>
      </c>
      <c r="K68" s="122">
        <v>85.571564250958289</v>
      </c>
      <c r="L68" s="122">
        <v>100.80381150464279</v>
      </c>
      <c r="M68" s="122">
        <v>57.269922855599191</v>
      </c>
      <c r="N68" s="122">
        <v>85.096599349022057</v>
      </c>
      <c r="O68" s="122">
        <v>54.201705111699532</v>
      </c>
      <c r="P68" s="122">
        <v>80.200409062694746</v>
      </c>
      <c r="Q68" s="122">
        <v>146.87102484652405</v>
      </c>
      <c r="R68" s="122">
        <v>130.79367305383181</v>
      </c>
      <c r="S68" s="122">
        <v>117.94224395450236</v>
      </c>
      <c r="T68" s="122">
        <v>113.6591785904708</v>
      </c>
      <c r="U68" s="122">
        <v>78.303553923353775</v>
      </c>
      <c r="V68" s="122">
        <v>72.021694839161682</v>
      </c>
      <c r="W68" s="122">
        <v>71.118573409315985</v>
      </c>
      <c r="X68" s="122">
        <v>55.261769554325909</v>
      </c>
      <c r="Y68" s="122">
        <v>30.70743504720814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85.176137177945435</v>
      </c>
      <c r="D69" s="98">
        <v>108.16846653263249</v>
      </c>
      <c r="E69" s="98">
        <v>104.19831312230311</v>
      </c>
      <c r="F69" s="98">
        <v>88.282763154823456</v>
      </c>
      <c r="G69" s="98">
        <v>77.413372653218303</v>
      </c>
      <c r="H69" s="98">
        <v>86.824776483565827</v>
      </c>
      <c r="I69" s="98">
        <v>94.288200694441144</v>
      </c>
      <c r="J69" s="98">
        <v>95.922827242528953</v>
      </c>
      <c r="K69" s="98">
        <v>72.146232988622472</v>
      </c>
      <c r="L69" s="98">
        <v>86.404888794653317</v>
      </c>
      <c r="M69" s="98">
        <v>56.538665226236745</v>
      </c>
      <c r="N69" s="98">
        <v>79.604715510431546</v>
      </c>
      <c r="O69" s="98">
        <v>53.660027286077018</v>
      </c>
      <c r="P69" s="98">
        <v>77.209910221446279</v>
      </c>
      <c r="Q69" s="98">
        <v>144.76266816610845</v>
      </c>
      <c r="R69" s="98">
        <v>124.19956528763882</v>
      </c>
      <c r="S69" s="98">
        <v>111.29858362607651</v>
      </c>
      <c r="T69" s="98">
        <v>96.920025367787247</v>
      </c>
      <c r="U69" s="98">
        <v>71.716139421954523</v>
      </c>
      <c r="V69" s="98">
        <v>57.357091188942121</v>
      </c>
      <c r="W69" s="98">
        <v>69.476297055435836</v>
      </c>
      <c r="X69" s="98">
        <v>51.537832387425979</v>
      </c>
      <c r="Y69" s="98">
        <v>18.436175660937803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0.47292498916593578</v>
      </c>
      <c r="D70" s="98">
        <v>0.47977457693884007</v>
      </c>
      <c r="E70" s="98">
        <v>1.0116901101976388</v>
      </c>
      <c r="F70" s="98">
        <v>0.2391851656722872</v>
      </c>
      <c r="G70" s="98">
        <v>0.71254556923691159</v>
      </c>
      <c r="H70" s="98">
        <v>0.81100677772642249</v>
      </c>
      <c r="I70" s="98">
        <v>0.67459158762003546</v>
      </c>
      <c r="J70" s="98">
        <v>0.87288305549005873</v>
      </c>
      <c r="K70" s="98">
        <v>1.1243293924866768</v>
      </c>
      <c r="L70" s="98">
        <v>0.36626316230932215</v>
      </c>
      <c r="M70" s="98">
        <v>0</v>
      </c>
      <c r="N70" s="98">
        <v>0.8935806583192738</v>
      </c>
      <c r="O70" s="98">
        <v>0.54167782562251676</v>
      </c>
      <c r="P70" s="98">
        <v>2.9904988412484701</v>
      </c>
      <c r="Q70" s="98">
        <v>2.1083566804156</v>
      </c>
      <c r="R70" s="98">
        <v>2.2849863920402314</v>
      </c>
      <c r="S70" s="98">
        <v>0.26493334441471672</v>
      </c>
      <c r="T70" s="98">
        <v>2.5428627424669519</v>
      </c>
      <c r="U70" s="98">
        <v>1.0169901382091604</v>
      </c>
      <c r="V70" s="98">
        <v>0.57022359651855759</v>
      </c>
      <c r="W70" s="98">
        <v>1.6422763538801479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0.24001262103203352</v>
      </c>
      <c r="D71" s="101">
        <v>0.24848504304867591</v>
      </c>
      <c r="E71" s="101">
        <v>0.52147601554043221</v>
      </c>
      <c r="F71" s="101">
        <v>0.1297990512617587</v>
      </c>
      <c r="G71" s="101">
        <v>0.3799377011373356</v>
      </c>
      <c r="H71" s="101">
        <v>0.42707889441332214</v>
      </c>
      <c r="I71" s="101">
        <v>0.38724911517992133</v>
      </c>
      <c r="J71" s="101">
        <v>0.45653114121091998</v>
      </c>
      <c r="K71" s="101">
        <v>0.59206431288043204</v>
      </c>
      <c r="L71" s="101">
        <v>0.19072235850197963</v>
      </c>
      <c r="M71" s="101">
        <v>0</v>
      </c>
      <c r="N71" s="101">
        <v>0.47410261916777507</v>
      </c>
      <c r="O71" s="101">
        <v>0.29404996978946396</v>
      </c>
      <c r="P71" s="101">
        <v>1.4379245644887584</v>
      </c>
      <c r="Q71" s="101">
        <v>0.98873251070700363</v>
      </c>
      <c r="R71" s="101">
        <v>1.0794234396398543</v>
      </c>
      <c r="S71" s="101">
        <v>0.13129258058396215</v>
      </c>
      <c r="T71" s="101">
        <v>1.1542201628515851</v>
      </c>
      <c r="U71" s="101">
        <v>0.46441014834048894</v>
      </c>
      <c r="V71" s="101">
        <v>0.2403905718102336</v>
      </c>
      <c r="W71" s="101">
        <v>0.7791255744486939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0.23291236813390226</v>
      </c>
      <c r="D72" s="104">
        <v>0.23128953389016413</v>
      </c>
      <c r="E72" s="104">
        <v>0.49021409465720645</v>
      </c>
      <c r="F72" s="104">
        <v>0.10938611441052851</v>
      </c>
      <c r="G72" s="104">
        <v>0.33260786809957593</v>
      </c>
      <c r="H72" s="104">
        <v>0.38392788331310029</v>
      </c>
      <c r="I72" s="104">
        <v>0.28734247244011407</v>
      </c>
      <c r="J72" s="104">
        <v>0.41635191427913876</v>
      </c>
      <c r="K72" s="104">
        <v>0.53226507960624481</v>
      </c>
      <c r="L72" s="104">
        <v>0.17554080380734252</v>
      </c>
      <c r="M72" s="104">
        <v>0</v>
      </c>
      <c r="N72" s="104">
        <v>0.41947803915149878</v>
      </c>
      <c r="O72" s="104">
        <v>0.24762785583305283</v>
      </c>
      <c r="P72" s="104">
        <v>1.5525742767597117</v>
      </c>
      <c r="Q72" s="104">
        <v>1.1196241697085962</v>
      </c>
      <c r="R72" s="104">
        <v>1.205562952400377</v>
      </c>
      <c r="S72" s="104">
        <v>0.13364076383075454</v>
      </c>
      <c r="T72" s="104">
        <v>1.3886425796153667</v>
      </c>
      <c r="U72" s="104">
        <v>0.55257998986867152</v>
      </c>
      <c r="V72" s="104">
        <v>0.32983302470832393</v>
      </c>
      <c r="W72" s="104">
        <v>0.86315077943145402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8.37971704042236</v>
      </c>
      <c r="D73" s="101">
        <v>0</v>
      </c>
      <c r="E73" s="101">
        <v>0</v>
      </c>
      <c r="F73" s="101">
        <v>0.14419306460888043</v>
      </c>
      <c r="G73" s="101">
        <v>2.6504207600583101</v>
      </c>
      <c r="H73" s="101">
        <v>2.7813342888221375</v>
      </c>
      <c r="I73" s="101">
        <v>0</v>
      </c>
      <c r="J73" s="101">
        <v>10.068115049317113</v>
      </c>
      <c r="K73" s="101">
        <v>3.1448049392539383</v>
      </c>
      <c r="L73" s="101">
        <v>8.2017491829585829</v>
      </c>
      <c r="M73" s="101">
        <v>0.19473982846283053</v>
      </c>
      <c r="N73" s="101">
        <v>2.0979253186614351</v>
      </c>
      <c r="O73" s="101">
        <v>0</v>
      </c>
      <c r="P73" s="101">
        <v>0</v>
      </c>
      <c r="Q73" s="101">
        <v>0</v>
      </c>
      <c r="R73" s="101">
        <v>0.71534638239237891</v>
      </c>
      <c r="S73" s="101">
        <v>1.830044313318816</v>
      </c>
      <c r="T73" s="101">
        <v>4.2081390425480327</v>
      </c>
      <c r="U73" s="101">
        <v>1.0845356590422337</v>
      </c>
      <c r="V73" s="101">
        <v>5.6029574229489389</v>
      </c>
      <c r="W73" s="101">
        <v>0</v>
      </c>
      <c r="X73" s="101">
        <v>1.3782359570531926</v>
      </c>
      <c r="Y73" s="101">
        <v>4.9924336422967297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3.9502584533814873</v>
      </c>
      <c r="D74" s="104">
        <v>0</v>
      </c>
      <c r="E74" s="104">
        <v>0</v>
      </c>
      <c r="F74" s="104">
        <v>4.0841700970854766E-2</v>
      </c>
      <c r="G74" s="104">
        <v>1.6816806631548298</v>
      </c>
      <c r="H74" s="104">
        <v>2.1662145554406402</v>
      </c>
      <c r="I74" s="104">
        <v>0</v>
      </c>
      <c r="J74" s="104">
        <v>10.928417854385119</v>
      </c>
      <c r="K74" s="104">
        <v>9.1561969305951934</v>
      </c>
      <c r="L74" s="104">
        <v>5.8309103647215803</v>
      </c>
      <c r="M74" s="104">
        <v>0.53651780089962009</v>
      </c>
      <c r="N74" s="104">
        <v>2.500377861609794</v>
      </c>
      <c r="O74" s="104">
        <v>0</v>
      </c>
      <c r="P74" s="104">
        <v>0</v>
      </c>
      <c r="Q74" s="104">
        <v>0</v>
      </c>
      <c r="R74" s="104">
        <v>3.5937749917603909</v>
      </c>
      <c r="S74" s="104">
        <v>4.5486826706923136</v>
      </c>
      <c r="T74" s="104">
        <v>9.9881514376685825</v>
      </c>
      <c r="U74" s="104">
        <v>4.4858887041478468</v>
      </c>
      <c r="V74" s="104">
        <v>8.4914226307520693</v>
      </c>
      <c r="W74" s="104">
        <v>0</v>
      </c>
      <c r="X74" s="104">
        <v>2.3457012098467338</v>
      </c>
      <c r="Y74" s="104">
        <v>7.2788257439736084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1.8806621111252393</v>
      </c>
      <c r="D75" s="98">
        <v>0</v>
      </c>
      <c r="E75" s="98">
        <v>0</v>
      </c>
      <c r="F75" s="98">
        <v>2.1112622760766277E-2</v>
      </c>
      <c r="G75" s="98">
        <v>0.85557513728521395</v>
      </c>
      <c r="H75" s="98">
        <v>1.091182012464845</v>
      </c>
      <c r="I75" s="98">
        <v>0</v>
      </c>
      <c r="J75" s="98">
        <v>5.5071949964411671</v>
      </c>
      <c r="K75" s="98">
        <v>4.6685110326640524</v>
      </c>
      <c r="L75" s="98">
        <v>2.9474416776642123</v>
      </c>
      <c r="M75" s="98">
        <v>0.28151341690996906</v>
      </c>
      <c r="N75" s="98">
        <v>1.3104049997324649</v>
      </c>
      <c r="O75" s="98">
        <v>0</v>
      </c>
      <c r="P75" s="98">
        <v>0</v>
      </c>
      <c r="Q75" s="98">
        <v>0</v>
      </c>
      <c r="R75" s="98">
        <v>1.7238635493743697</v>
      </c>
      <c r="S75" s="98">
        <v>2.3063580364743625</v>
      </c>
      <c r="T75" s="98">
        <v>4.6442244388065443</v>
      </c>
      <c r="U75" s="98">
        <v>2.0919083773961495</v>
      </c>
      <c r="V75" s="98">
        <v>3.6215938384119131</v>
      </c>
      <c r="W75" s="98">
        <v>0</v>
      </c>
      <c r="X75" s="98">
        <v>1.0495452811300607</v>
      </c>
      <c r="Y75" s="98">
        <v>2.8812515088134196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2.069596342256248</v>
      </c>
      <c r="D76" s="98">
        <v>0</v>
      </c>
      <c r="E76" s="98">
        <v>0</v>
      </c>
      <c r="F76" s="98">
        <v>1.9729078210088489E-2</v>
      </c>
      <c r="G76" s="98">
        <v>0.82610552586961572</v>
      </c>
      <c r="H76" s="98">
        <v>1.0750325429757954</v>
      </c>
      <c r="I76" s="98">
        <v>0</v>
      </c>
      <c r="J76" s="98">
        <v>5.4212228579439516</v>
      </c>
      <c r="K76" s="98">
        <v>4.4876858979311418</v>
      </c>
      <c r="L76" s="98">
        <v>2.8834686870573676</v>
      </c>
      <c r="M76" s="98">
        <v>0.25500438398965097</v>
      </c>
      <c r="N76" s="98">
        <v>1.1899728618773291</v>
      </c>
      <c r="O76" s="98">
        <v>0</v>
      </c>
      <c r="P76" s="98">
        <v>0</v>
      </c>
      <c r="Q76" s="98">
        <v>0</v>
      </c>
      <c r="R76" s="98">
        <v>1.869911442386021</v>
      </c>
      <c r="S76" s="98">
        <v>2.242324634217951</v>
      </c>
      <c r="T76" s="98">
        <v>5.3439269988620381</v>
      </c>
      <c r="U76" s="98">
        <v>2.3939803267516977</v>
      </c>
      <c r="V76" s="98">
        <v>4.8698287923401562</v>
      </c>
      <c r="W76" s="98">
        <v>0</v>
      </c>
      <c r="X76" s="98">
        <v>1.2961559287166733</v>
      </c>
      <c r="Y76" s="98">
        <v>4.3975742351601887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35.71521456781295</v>
      </c>
      <c r="D77" s="122">
        <v>38.46863245148753</v>
      </c>
      <c r="E77" s="122">
        <v>37.328720066612746</v>
      </c>
      <c r="F77" s="122">
        <v>32.166574861349815</v>
      </c>
      <c r="G77" s="122">
        <v>30.928685678588788</v>
      </c>
      <c r="H77" s="122">
        <v>35.900576408487346</v>
      </c>
      <c r="I77" s="122">
        <v>32.667257482459362</v>
      </c>
      <c r="J77" s="122">
        <v>42.396262316371399</v>
      </c>
      <c r="K77" s="122">
        <v>30.277408446910353</v>
      </c>
      <c r="L77" s="122">
        <v>35.257029269696055</v>
      </c>
      <c r="M77" s="122">
        <v>19.347687556848818</v>
      </c>
      <c r="N77" s="122">
        <v>29.247596439268335</v>
      </c>
      <c r="O77" s="122">
        <v>19.758545983050968</v>
      </c>
      <c r="P77" s="122">
        <v>29.805295686539989</v>
      </c>
      <c r="Q77" s="122">
        <v>53.425644857125249</v>
      </c>
      <c r="R77" s="122">
        <v>44.648757900242316</v>
      </c>
      <c r="S77" s="122">
        <v>42.354570140822013</v>
      </c>
      <c r="T77" s="122">
        <v>36.122619190368106</v>
      </c>
      <c r="U77" s="122">
        <v>26.38153542897825</v>
      </c>
      <c r="V77" s="122">
        <v>24.064196745088093</v>
      </c>
      <c r="W77" s="122">
        <v>22.374644845303763</v>
      </c>
      <c r="X77" s="122">
        <v>21.148094941861206</v>
      </c>
      <c r="Y77" s="122">
        <v>11.550065265670902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0.39692173133721087</v>
      </c>
      <c r="D78" s="98">
        <v>0.74000345914652677</v>
      </c>
      <c r="E78" s="98">
        <v>0.69777916061385792</v>
      </c>
      <c r="F78" s="98">
        <v>0.56273164800266029</v>
      </c>
      <c r="G78" s="98">
        <v>0.53296515346410089</v>
      </c>
      <c r="H78" s="98">
        <v>0.62023171646752628</v>
      </c>
      <c r="I78" s="98">
        <v>0.55252266161574382</v>
      </c>
      <c r="J78" s="98">
        <v>1.560578649904135</v>
      </c>
      <c r="K78" s="98">
        <v>1.175154277188923</v>
      </c>
      <c r="L78" s="98">
        <v>1.34431743716637</v>
      </c>
      <c r="M78" s="98">
        <v>0.93032571335921432</v>
      </c>
      <c r="N78" s="98">
        <v>1.3676343652445635</v>
      </c>
      <c r="O78" s="98">
        <v>0.97843327565549909</v>
      </c>
      <c r="P78" s="98">
        <v>1.0077201377696352</v>
      </c>
      <c r="Q78" s="98">
        <v>1.2615672927419028</v>
      </c>
      <c r="R78" s="98">
        <v>1.2239002567094603</v>
      </c>
      <c r="S78" s="98">
        <v>1.7160438330073433</v>
      </c>
      <c r="T78" s="98">
        <v>1.9631053741635867</v>
      </c>
      <c r="U78" s="98">
        <v>1.8414595541318941</v>
      </c>
      <c r="V78" s="98">
        <v>1.0264954448475405</v>
      </c>
      <c r="W78" s="98">
        <v>0.87932755256613826</v>
      </c>
      <c r="X78" s="98">
        <v>0.2051637953838262</v>
      </c>
      <c r="Y78" s="98">
        <v>0.26039795772008517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35.318292836475742</v>
      </c>
      <c r="D79" s="33">
        <v>37.728628992341001</v>
      </c>
      <c r="E79" s="33">
        <v>36.630940905998891</v>
      </c>
      <c r="F79" s="33">
        <v>31.603843213347155</v>
      </c>
      <c r="G79" s="33">
        <v>30.395720525124688</v>
      </c>
      <c r="H79" s="33">
        <v>35.280344692019817</v>
      </c>
      <c r="I79" s="33">
        <v>32.114734820843616</v>
      </c>
      <c r="J79" s="33">
        <v>40.835683666467261</v>
      </c>
      <c r="K79" s="33">
        <v>29.10225416972143</v>
      </c>
      <c r="L79" s="33">
        <v>33.912711832529688</v>
      </c>
      <c r="M79" s="33">
        <v>18.417361843489605</v>
      </c>
      <c r="N79" s="33">
        <v>27.879962074023773</v>
      </c>
      <c r="O79" s="33">
        <v>18.780112707395471</v>
      </c>
      <c r="P79" s="33">
        <v>28.797575548770354</v>
      </c>
      <c r="Q79" s="33">
        <v>52.164077564383348</v>
      </c>
      <c r="R79" s="33">
        <v>43.424857643532853</v>
      </c>
      <c r="S79" s="33">
        <v>40.638526307814672</v>
      </c>
      <c r="T79" s="33">
        <v>34.159513816204516</v>
      </c>
      <c r="U79" s="33">
        <v>24.540075874846355</v>
      </c>
      <c r="V79" s="33">
        <v>23.037701300240553</v>
      </c>
      <c r="W79" s="33">
        <v>21.495317292737624</v>
      </c>
      <c r="X79" s="33">
        <v>20.942931146477381</v>
      </c>
      <c r="Y79" s="33">
        <v>11.289667307950817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116.97030599004204</v>
      </c>
      <c r="D81" s="117">
        <f t="shared" si="28"/>
        <v>225.31145182187106</v>
      </c>
      <c r="E81" s="117">
        <f t="shared" si="28"/>
        <v>241.33774106278909</v>
      </c>
      <c r="F81" s="117">
        <f t="shared" si="28"/>
        <v>218.32424196655538</v>
      </c>
      <c r="G81" s="117">
        <f t="shared" si="28"/>
        <v>234.46896085811002</v>
      </c>
      <c r="H81" s="117">
        <f t="shared" si="28"/>
        <v>319.27505349108071</v>
      </c>
      <c r="I81" s="117">
        <f t="shared" si="28"/>
        <v>304.66461103153847</v>
      </c>
      <c r="J81" s="117">
        <f t="shared" si="28"/>
        <v>223.93998953188182</v>
      </c>
      <c r="K81" s="117">
        <f t="shared" si="28"/>
        <v>120.32885262119444</v>
      </c>
      <c r="L81" s="117">
        <f t="shared" si="28"/>
        <v>203.566704969743</v>
      </c>
      <c r="M81" s="117">
        <f t="shared" si="28"/>
        <v>151.49658273453875</v>
      </c>
      <c r="N81" s="117">
        <f t="shared" si="28"/>
        <v>172.78042589928481</v>
      </c>
      <c r="O81" s="117">
        <f t="shared" si="28"/>
        <v>119.67975454253707</v>
      </c>
      <c r="P81" s="117">
        <f t="shared" si="28"/>
        <v>0</v>
      </c>
      <c r="Q81" s="117">
        <f t="shared" si="28"/>
        <v>3.7786922223229924</v>
      </c>
      <c r="R81" s="117">
        <f t="shared" ref="R81:V81" si="29">R82+R85+R87+R100</f>
        <v>52.22717390627102</v>
      </c>
      <c r="S81" s="117">
        <f t="shared" si="29"/>
        <v>140.90531169285916</v>
      </c>
      <c r="T81" s="117">
        <f t="shared" si="29"/>
        <v>175.83083993700856</v>
      </c>
      <c r="U81" s="117">
        <f t="shared" si="29"/>
        <v>168.85550254880073</v>
      </c>
      <c r="V81" s="117">
        <f t="shared" si="29"/>
        <v>166.18963922345452</v>
      </c>
      <c r="W81" s="117">
        <f t="shared" ref="W81:Y81" si="30">W82+W85+W87+W100</f>
        <v>153.08524964249293</v>
      </c>
      <c r="X81" s="117">
        <f t="shared" si="30"/>
        <v>123.36234081586035</v>
      </c>
      <c r="Y81" s="117">
        <f t="shared" si="30"/>
        <v>45.99187680792793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99.496718888359595</v>
      </c>
      <c r="D82" s="122">
        <f t="shared" si="31"/>
        <v>185.66601741161335</v>
      </c>
      <c r="E82" s="122">
        <f t="shared" si="31"/>
        <v>199.93895254217</v>
      </c>
      <c r="F82" s="122">
        <f t="shared" si="31"/>
        <v>176.35507032417635</v>
      </c>
      <c r="G82" s="122">
        <f t="shared" si="31"/>
        <v>184.666329361555</v>
      </c>
      <c r="H82" s="122">
        <f t="shared" si="31"/>
        <v>245.10701759791334</v>
      </c>
      <c r="I82" s="122">
        <f t="shared" si="31"/>
        <v>227.32279717301199</v>
      </c>
      <c r="J82" s="122">
        <f t="shared" si="31"/>
        <v>167.21059053806817</v>
      </c>
      <c r="K82" s="122">
        <f t="shared" si="31"/>
        <v>91.954876220859688</v>
      </c>
      <c r="L82" s="122">
        <f t="shared" si="31"/>
        <v>160.45992548411527</v>
      </c>
      <c r="M82" s="122">
        <f t="shared" si="31"/>
        <v>117.10398607392442</v>
      </c>
      <c r="N82" s="122">
        <f t="shared" si="31"/>
        <v>139.29691796752431</v>
      </c>
      <c r="O82" s="122">
        <f t="shared" si="31"/>
        <v>97.946202449037145</v>
      </c>
      <c r="P82" s="122">
        <f t="shared" si="31"/>
        <v>0</v>
      </c>
      <c r="Q82" s="122">
        <f t="shared" si="31"/>
        <v>2.9023393182946742</v>
      </c>
      <c r="R82" s="122">
        <f t="shared" ref="R82:V82" si="32">SUM(R83:R84)</f>
        <v>37.886542979691384</v>
      </c>
      <c r="S82" s="122">
        <f t="shared" si="32"/>
        <v>97.672775348717522</v>
      </c>
      <c r="T82" s="122">
        <f t="shared" si="32"/>
        <v>120.8164940216075</v>
      </c>
      <c r="U82" s="122">
        <f t="shared" si="32"/>
        <v>121.38935700853062</v>
      </c>
      <c r="V82" s="122">
        <f t="shared" si="32"/>
        <v>120.30472915980732</v>
      </c>
      <c r="W82" s="122">
        <f t="shared" ref="W82:Y82" si="33">SUM(W83:W84)</f>
        <v>95.699332370118782</v>
      </c>
      <c r="X82" s="122">
        <f t="shared" si="33"/>
        <v>70.200332276654493</v>
      </c>
      <c r="Y82" s="122">
        <f t="shared" si="33"/>
        <v>21.959754767112209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98.876343335590917</v>
      </c>
      <c r="D83" s="98">
        <v>184.5055525007588</v>
      </c>
      <c r="E83" s="98">
        <v>198.69636827190359</v>
      </c>
      <c r="F83" s="98">
        <v>175.24794836391823</v>
      </c>
      <c r="G83" s="98">
        <v>183.49940918444872</v>
      </c>
      <c r="H83" s="98">
        <v>243.56499023627984</v>
      </c>
      <c r="I83" s="98">
        <v>225.89095380639813</v>
      </c>
      <c r="J83" s="98">
        <v>166.14859813083049</v>
      </c>
      <c r="K83" s="98">
        <v>91.368206148613666</v>
      </c>
      <c r="L83" s="98">
        <v>159.43423118906983</v>
      </c>
      <c r="M83" s="98">
        <v>116.35733868548674</v>
      </c>
      <c r="N83" s="98">
        <v>138.40478533428518</v>
      </c>
      <c r="O83" s="98">
        <v>97.316436607189416</v>
      </c>
      <c r="P83" s="98">
        <v>0</v>
      </c>
      <c r="Q83" s="98">
        <v>2.8833869068339801</v>
      </c>
      <c r="R83" s="98">
        <v>37.638230294391036</v>
      </c>
      <c r="S83" s="98">
        <v>97.027188179627544</v>
      </c>
      <c r="T83" s="98">
        <v>120.00678601817008</v>
      </c>
      <c r="U83" s="98">
        <v>120.57482857762588</v>
      </c>
      <c r="V83" s="98">
        <v>119.48828362529011</v>
      </c>
      <c r="W83" s="98">
        <v>95.049169288293768</v>
      </c>
      <c r="X83" s="98">
        <v>69.71637374571543</v>
      </c>
      <c r="Y83" s="98">
        <v>21.808229038146912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0.62037555276867273</v>
      </c>
      <c r="D84" s="98">
        <v>1.1604649108545548</v>
      </c>
      <c r="E84" s="98">
        <v>1.2425842702663936</v>
      </c>
      <c r="F84" s="98">
        <v>1.1071219602581146</v>
      </c>
      <c r="G84" s="98">
        <v>1.1669201771062825</v>
      </c>
      <c r="H84" s="98">
        <v>1.5420273616334941</v>
      </c>
      <c r="I84" s="98">
        <v>1.4318433666138661</v>
      </c>
      <c r="J84" s="98">
        <v>1.0619924072376874</v>
      </c>
      <c r="K84" s="98">
        <v>0.58667007224602263</v>
      </c>
      <c r="L84" s="98">
        <v>1.025694295045428</v>
      </c>
      <c r="M84" s="98">
        <v>0.74664738843768164</v>
      </c>
      <c r="N84" s="98">
        <v>0.89213263323912595</v>
      </c>
      <c r="O84" s="98">
        <v>0.62976584184772877</v>
      </c>
      <c r="P84" s="98">
        <v>0</v>
      </c>
      <c r="Q84" s="98">
        <v>1.8952411460694207E-2</v>
      </c>
      <c r="R84" s="98">
        <v>0.24831268530034895</v>
      </c>
      <c r="S84" s="98">
        <v>0.64558716908998393</v>
      </c>
      <c r="T84" s="98">
        <v>0.80970800343742577</v>
      </c>
      <c r="U84" s="98">
        <v>0.81452843090474736</v>
      </c>
      <c r="V84" s="98">
        <v>0.81644553451721569</v>
      </c>
      <c r="W84" s="98">
        <v>0.65016308182500926</v>
      </c>
      <c r="X84" s="98">
        <v>0.48395853093906982</v>
      </c>
      <c r="Y84" s="98">
        <v>0.1515257289652974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7.3075526117969076E-3</v>
      </c>
      <c r="D85" s="122">
        <f t="shared" si="34"/>
        <v>1.0437668017383297E-2</v>
      </c>
      <c r="E85" s="122">
        <f t="shared" si="34"/>
        <v>0.34251499039708883</v>
      </c>
      <c r="F85" s="122">
        <f t="shared" si="34"/>
        <v>0.37114773667361489</v>
      </c>
      <c r="G85" s="122">
        <f t="shared" si="34"/>
        <v>0.4619319379268147</v>
      </c>
      <c r="H85" s="122">
        <f t="shared" si="34"/>
        <v>1.3299393634897076</v>
      </c>
      <c r="I85" s="122">
        <f t="shared" si="34"/>
        <v>0.84910217360913365</v>
      </c>
      <c r="J85" s="122">
        <f t="shared" si="34"/>
        <v>0.53309036625819484</v>
      </c>
      <c r="K85" s="122">
        <f t="shared" si="34"/>
        <v>0.25622669438264867</v>
      </c>
      <c r="L85" s="122">
        <f t="shared" si="34"/>
        <v>0.48303114089507032</v>
      </c>
      <c r="M85" s="122">
        <f t="shared" si="34"/>
        <v>0.34331560785501347</v>
      </c>
      <c r="N85" s="122">
        <f t="shared" si="34"/>
        <v>0.30247323986260843</v>
      </c>
      <c r="O85" s="122">
        <f t="shared" si="34"/>
        <v>0.18349717294794388</v>
      </c>
      <c r="P85" s="122">
        <f t="shared" si="34"/>
        <v>0</v>
      </c>
      <c r="Q85" s="122">
        <f t="shared" si="34"/>
        <v>2.223606998916299E-3</v>
      </c>
      <c r="R85" s="122">
        <f t="shared" si="34"/>
        <v>1.9454697528604639E-2</v>
      </c>
      <c r="S85" s="122">
        <f t="shared" si="34"/>
        <v>0.10313723905704454</v>
      </c>
      <c r="T85" s="122">
        <f t="shared" si="34"/>
        <v>0.1274777122765921</v>
      </c>
      <c r="U85" s="122">
        <f t="shared" si="34"/>
        <v>0.15675703850254788</v>
      </c>
      <c r="V85" s="122">
        <f t="shared" si="34"/>
        <v>0.26092121579672706</v>
      </c>
      <c r="W85" s="122">
        <f t="shared" si="34"/>
        <v>0.11642625855346961</v>
      </c>
      <c r="X85" s="122">
        <f t="shared" si="34"/>
        <v>0.29433153174472665</v>
      </c>
      <c r="Y85" s="122">
        <f t="shared" si="34"/>
        <v>0.34274950169577434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7.3075526117969076E-3</v>
      </c>
      <c r="D86" s="98">
        <v>1.0437668017383297E-2</v>
      </c>
      <c r="E86" s="98">
        <v>0.34251499039708883</v>
      </c>
      <c r="F86" s="98">
        <v>0.37114773667361489</v>
      </c>
      <c r="G86" s="98">
        <v>0.4619319379268147</v>
      </c>
      <c r="H86" s="98">
        <v>1.3299393634897076</v>
      </c>
      <c r="I86" s="98">
        <v>0.84910217360913365</v>
      </c>
      <c r="J86" s="98">
        <v>0.53309036625819484</v>
      </c>
      <c r="K86" s="98">
        <v>0.25622669438264867</v>
      </c>
      <c r="L86" s="98">
        <v>0.48303114089507032</v>
      </c>
      <c r="M86" s="98">
        <v>0.34331560785501347</v>
      </c>
      <c r="N86" s="98">
        <v>0.30247323986260843</v>
      </c>
      <c r="O86" s="98">
        <v>0.18349717294794388</v>
      </c>
      <c r="P86" s="98">
        <v>0</v>
      </c>
      <c r="Q86" s="98">
        <v>2.223606998916299E-3</v>
      </c>
      <c r="R86" s="98">
        <v>1.9454697528604639E-2</v>
      </c>
      <c r="S86" s="98">
        <v>0.10313723905704454</v>
      </c>
      <c r="T86" s="98">
        <v>0.1274777122765921</v>
      </c>
      <c r="U86" s="98">
        <v>0.15675703850254788</v>
      </c>
      <c r="V86" s="98">
        <v>0.26092121579672706</v>
      </c>
      <c r="W86" s="98">
        <v>0.11642625855346961</v>
      </c>
      <c r="X86" s="98">
        <v>0.29433153174472665</v>
      </c>
      <c r="Y86" s="98">
        <v>0.34274950169577434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12.360094267874107</v>
      </c>
      <c r="D87" s="122">
        <v>28.147577177662484</v>
      </c>
      <c r="E87" s="122">
        <v>28.966300526831667</v>
      </c>
      <c r="F87" s="122">
        <v>29.771444464587297</v>
      </c>
      <c r="G87" s="122">
        <v>34.624902680121309</v>
      </c>
      <c r="H87" s="122">
        <v>51.220561085973927</v>
      </c>
      <c r="I87" s="122">
        <v>55.716429200139103</v>
      </c>
      <c r="J87" s="122">
        <v>41.036420017678338</v>
      </c>
      <c r="K87" s="122">
        <v>20.245621621732798</v>
      </c>
      <c r="L87" s="122">
        <v>30.954457978457985</v>
      </c>
      <c r="M87" s="122">
        <v>25.486435688376872</v>
      </c>
      <c r="N87" s="122">
        <v>24.172751666052946</v>
      </c>
      <c r="O87" s="122">
        <v>15.575911265343857</v>
      </c>
      <c r="P87" s="122">
        <v>0</v>
      </c>
      <c r="Q87" s="122">
        <v>0.65823822680969024</v>
      </c>
      <c r="R87" s="122">
        <v>10.513971462616954</v>
      </c>
      <c r="S87" s="122">
        <v>31.746865422801839</v>
      </c>
      <c r="T87" s="122">
        <v>42.10038367324843</v>
      </c>
      <c r="U87" s="122">
        <v>35.505763594264494</v>
      </c>
      <c r="V87" s="122">
        <v>34.224858640427776</v>
      </c>
      <c r="W87" s="122">
        <v>42.905906513723153</v>
      </c>
      <c r="X87" s="122">
        <v>39.092781619831079</v>
      </c>
      <c r="Y87" s="122">
        <v>17.23021000037977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0.47405420793175213</v>
      </c>
      <c r="D88" s="98">
        <v>2.8493362481109719</v>
      </c>
      <c r="E88" s="98">
        <v>4.7925624791532746</v>
      </c>
      <c r="F88" s="98">
        <v>5.3329812008964197</v>
      </c>
      <c r="G88" s="98">
        <v>6.9191369452789369</v>
      </c>
      <c r="H88" s="98">
        <v>11.797138514321594</v>
      </c>
      <c r="I88" s="98">
        <v>20.706218058498727</v>
      </c>
      <c r="J88" s="98">
        <v>18.663354689526713</v>
      </c>
      <c r="K88" s="98">
        <v>7.3023756505472797</v>
      </c>
      <c r="L88" s="98">
        <v>8.9663441281337786</v>
      </c>
      <c r="M88" s="98">
        <v>9.0272527620294376</v>
      </c>
      <c r="N88" s="98">
        <v>10.114033912096691</v>
      </c>
      <c r="O88" s="98">
        <v>13.374191847317661</v>
      </c>
      <c r="P88" s="98">
        <v>0</v>
      </c>
      <c r="Q88" s="98">
        <v>0.48821303569923896</v>
      </c>
      <c r="R88" s="98">
        <v>5.5557561680666003</v>
      </c>
      <c r="S88" s="98">
        <v>7.7617915836254792</v>
      </c>
      <c r="T88" s="98">
        <v>14.789738365495012</v>
      </c>
      <c r="U88" s="98">
        <v>11.916860087277247</v>
      </c>
      <c r="V88" s="98">
        <v>19.337125096720598</v>
      </c>
      <c r="W88" s="98">
        <v>17.984733027638026</v>
      </c>
      <c r="X88" s="98">
        <v>17.333246462710143</v>
      </c>
      <c r="Y88" s="98">
        <v>13.581616704600929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2.0955072378461316E-3</v>
      </c>
      <c r="D89" s="98">
        <v>8.270846226516252E-3</v>
      </c>
      <c r="E89" s="98">
        <v>3.3660171479502767E-2</v>
      </c>
      <c r="F89" s="98">
        <v>1.2267416186967105E-2</v>
      </c>
      <c r="G89" s="98">
        <v>3.058309738985885E-2</v>
      </c>
      <c r="H89" s="98">
        <v>8.566690840675889E-2</v>
      </c>
      <c r="I89" s="98">
        <v>0.144668326749779</v>
      </c>
      <c r="J89" s="98">
        <v>0.16536871290731112</v>
      </c>
      <c r="K89" s="98">
        <v>5.6271714441085988E-2</v>
      </c>
      <c r="L89" s="98">
        <v>7.5762755120482778E-2</v>
      </c>
      <c r="M89" s="98">
        <v>7.3208417607096787E-2</v>
      </c>
      <c r="N89" s="98">
        <v>4.3427130583306904E-2</v>
      </c>
      <c r="O89" s="98">
        <v>0.14836635993341146</v>
      </c>
      <c r="P89" s="98">
        <v>0</v>
      </c>
      <c r="Q89" s="98">
        <v>5.2917908453037413E-3</v>
      </c>
      <c r="R89" s="98">
        <v>0</v>
      </c>
      <c r="S89" s="98">
        <v>0</v>
      </c>
      <c r="T89" s="98">
        <v>0.5468322411280474</v>
      </c>
      <c r="U89" s="98">
        <v>2.0798695281412632E-2</v>
      </c>
      <c r="V89" s="98">
        <v>0.23259371706531232</v>
      </c>
      <c r="W89" s="98">
        <v>0.38808211601887188</v>
      </c>
      <c r="X89" s="98">
        <v>0.20827276116398352</v>
      </c>
      <c r="Y89" s="98">
        <v>0.10874579429064127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1.062249927254823E-3</v>
      </c>
      <c r="D90" s="101">
        <v>4.2614550899385314E-3</v>
      </c>
      <c r="E90" s="101">
        <v>1.7208717972581913E-2</v>
      </c>
      <c r="F90" s="101">
        <v>6.5802425203202218E-3</v>
      </c>
      <c r="G90" s="101">
        <v>1.6047922121981573E-2</v>
      </c>
      <c r="H90" s="101">
        <v>4.4287126923583373E-2</v>
      </c>
      <c r="I90" s="101">
        <v>8.1491555588567924E-2</v>
      </c>
      <c r="J90" s="101">
        <v>8.4543226370833988E-2</v>
      </c>
      <c r="K90" s="101">
        <v>2.8833914703454509E-2</v>
      </c>
      <c r="L90" s="101">
        <v>3.8352330441664709E-2</v>
      </c>
      <c r="M90" s="101">
        <v>3.8098372482008404E-2</v>
      </c>
      <c r="N90" s="101">
        <v>2.2538961614399902E-2</v>
      </c>
      <c r="O90" s="101">
        <v>7.9735968255796957E-2</v>
      </c>
      <c r="P90" s="101">
        <v>0</v>
      </c>
      <c r="Q90" s="101">
        <v>2.5340849252531448E-3</v>
      </c>
      <c r="R90" s="101">
        <v>0</v>
      </c>
      <c r="S90" s="101">
        <v>0</v>
      </c>
      <c r="T90" s="101">
        <v>0.25303620876539495</v>
      </c>
      <c r="U90" s="101">
        <v>9.6234766747735605E-3</v>
      </c>
      <c r="V90" s="101">
        <v>9.9144808952716768E-2</v>
      </c>
      <c r="W90" s="101">
        <v>0.18542726305094601</v>
      </c>
      <c r="X90" s="101">
        <v>9.4023197778876827E-2</v>
      </c>
      <c r="Y90" s="101">
        <v>4.3535488983701111E-2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1.0332573105913088E-3</v>
      </c>
      <c r="D91" s="104">
        <v>4.0093911365777198E-3</v>
      </c>
      <c r="E91" s="104">
        <v>1.6451453506920854E-2</v>
      </c>
      <c r="F91" s="104">
        <v>5.687173666646882E-3</v>
      </c>
      <c r="G91" s="104">
        <v>1.4535175267877279E-2</v>
      </c>
      <c r="H91" s="104">
        <v>4.1379781483175525E-2</v>
      </c>
      <c r="I91" s="104">
        <v>6.3176771161211079E-2</v>
      </c>
      <c r="J91" s="104">
        <v>8.0825486536477129E-2</v>
      </c>
      <c r="K91" s="104">
        <v>2.7437799737631479E-2</v>
      </c>
      <c r="L91" s="104">
        <v>3.7410424678818076E-2</v>
      </c>
      <c r="M91" s="104">
        <v>3.5110045125088384E-2</v>
      </c>
      <c r="N91" s="104">
        <v>2.0888168968907002E-2</v>
      </c>
      <c r="O91" s="104">
        <v>6.8630391677614519E-2</v>
      </c>
      <c r="P91" s="104">
        <v>0</v>
      </c>
      <c r="Q91" s="104">
        <v>2.7577059200505965E-3</v>
      </c>
      <c r="R91" s="104">
        <v>0</v>
      </c>
      <c r="S91" s="104">
        <v>0</v>
      </c>
      <c r="T91" s="104">
        <v>0.29379603236265245</v>
      </c>
      <c r="U91" s="104">
        <v>1.1175218606639071E-2</v>
      </c>
      <c r="V91" s="104">
        <v>0.13344890811259555</v>
      </c>
      <c r="W91" s="104">
        <v>0.20265485296792587</v>
      </c>
      <c r="X91" s="104">
        <v>0.11424956338510671</v>
      </c>
      <c r="Y91" s="104">
        <v>6.5210305306940164E-2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1.5810783321920934</v>
      </c>
      <c r="D92" s="101">
        <v>1.7469673333749407</v>
      </c>
      <c r="E92" s="101">
        <v>2.5683982723425594</v>
      </c>
      <c r="F92" s="101">
        <v>3.7046530657135919</v>
      </c>
      <c r="G92" s="101">
        <v>3.5930014045601308</v>
      </c>
      <c r="H92" s="101">
        <v>4.5203861032830748</v>
      </c>
      <c r="I92" s="101">
        <v>2.3665861813607449</v>
      </c>
      <c r="J92" s="101">
        <v>2.0230200710479118</v>
      </c>
      <c r="K92" s="101">
        <v>1.5087510776151591</v>
      </c>
      <c r="L92" s="101">
        <v>2.3199150984882073</v>
      </c>
      <c r="M92" s="101">
        <v>1.8870671618053343</v>
      </c>
      <c r="N92" s="101">
        <v>1.1522681695584092</v>
      </c>
      <c r="O92" s="101">
        <v>0.19135027605266072</v>
      </c>
      <c r="P92" s="101">
        <v>0</v>
      </c>
      <c r="Q92" s="101">
        <v>1.946468228792014E-2</v>
      </c>
      <c r="R92" s="101">
        <v>0.46910398825674776</v>
      </c>
      <c r="S92" s="101">
        <v>1.9497325841281516</v>
      </c>
      <c r="T92" s="101">
        <v>4.5163648051918139</v>
      </c>
      <c r="U92" s="101">
        <v>2.6015936245279541</v>
      </c>
      <c r="V92" s="101">
        <v>1.5757441847422393</v>
      </c>
      <c r="W92" s="101">
        <v>1.4649446319380657</v>
      </c>
      <c r="X92" s="101">
        <v>1.203503019889645</v>
      </c>
      <c r="Y92" s="101">
        <v>7.5416008661002912E-2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6.2343378363856269E-3</v>
      </c>
      <c r="D93" s="104">
        <v>7.132481984620449E-3</v>
      </c>
      <c r="E93" s="104">
        <v>8.7068597113547554E-3</v>
      </c>
      <c r="F93" s="104">
        <v>2.6243473479775091E-2</v>
      </c>
      <c r="G93" s="104">
        <v>8.0996217072171785E-3</v>
      </c>
      <c r="H93" s="104">
        <v>3.183286718432235E-2</v>
      </c>
      <c r="I93" s="104">
        <v>0</v>
      </c>
      <c r="J93" s="104">
        <v>2.9546333650047371E-2</v>
      </c>
      <c r="K93" s="104">
        <v>1.3946715156689819E-2</v>
      </c>
      <c r="L93" s="104">
        <v>1.3538474552790374E-2</v>
      </c>
      <c r="M93" s="104">
        <v>1.8588426422685857E-2</v>
      </c>
      <c r="N93" s="104">
        <v>5.9883468686254219E-3</v>
      </c>
      <c r="O93" s="104">
        <v>4.6499920931187383E-4</v>
      </c>
      <c r="P93" s="104">
        <v>0</v>
      </c>
      <c r="Q93" s="104">
        <v>0</v>
      </c>
      <c r="R93" s="104">
        <v>1.6383635801660919E-2</v>
      </c>
      <c r="S93" s="104">
        <v>0</v>
      </c>
      <c r="T93" s="104">
        <v>9.6262191493870733E-2</v>
      </c>
      <c r="U93" s="104">
        <v>2.5026003556169511E-2</v>
      </c>
      <c r="V93" s="104">
        <v>3.5464360888023169E-2</v>
      </c>
      <c r="W93" s="104">
        <v>0</v>
      </c>
      <c r="X93" s="104">
        <v>1.738764559391022E-2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3.1477331304965378E-3</v>
      </c>
      <c r="D94" s="98">
        <v>3.6848001077465927E-3</v>
      </c>
      <c r="E94" s="98">
        <v>4.4801142694149776E-3</v>
      </c>
      <c r="F94" s="98">
        <v>1.4305470726765961E-2</v>
      </c>
      <c r="G94" s="98">
        <v>4.3429888438986991E-3</v>
      </c>
      <c r="H94" s="98">
        <v>1.6933469860629071E-2</v>
      </c>
      <c r="I94" s="98">
        <v>0</v>
      </c>
      <c r="J94" s="98">
        <v>1.5684926423055724E-2</v>
      </c>
      <c r="K94" s="98">
        <v>7.4650875946078036E-3</v>
      </c>
      <c r="L94" s="98">
        <v>7.1858837499874303E-3</v>
      </c>
      <c r="M94" s="98">
        <v>1.0153953616017451E-2</v>
      </c>
      <c r="N94" s="98">
        <v>3.2562753457431779E-3</v>
      </c>
      <c r="O94" s="98">
        <v>2.5878562266430936E-4</v>
      </c>
      <c r="P94" s="98">
        <v>0</v>
      </c>
      <c r="Q94" s="98">
        <v>0</v>
      </c>
      <c r="R94" s="98">
        <v>8.0287742225240519E-3</v>
      </c>
      <c r="S94" s="98">
        <v>0</v>
      </c>
      <c r="T94" s="98">
        <v>4.5461918260613951E-2</v>
      </c>
      <c r="U94" s="98">
        <v>1.1846914448573958E-2</v>
      </c>
      <c r="V94" s="98">
        <v>1.5633770903705373E-2</v>
      </c>
      <c r="W94" s="98">
        <v>0</v>
      </c>
      <c r="X94" s="98">
        <v>8.0567414646251639E-3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3.0866047058890887E-3</v>
      </c>
      <c r="D95" s="98">
        <v>3.4476818768738567E-3</v>
      </c>
      <c r="E95" s="98">
        <v>4.2267454419397778E-3</v>
      </c>
      <c r="F95" s="98">
        <v>1.1938002753009129E-2</v>
      </c>
      <c r="G95" s="98">
        <v>3.7566328633184794E-3</v>
      </c>
      <c r="H95" s="98">
        <v>1.4899397323693277E-2</v>
      </c>
      <c r="I95" s="98">
        <v>0</v>
      </c>
      <c r="J95" s="98">
        <v>1.3861407226991645E-2</v>
      </c>
      <c r="K95" s="98">
        <v>6.4816275620820148E-3</v>
      </c>
      <c r="L95" s="98">
        <v>6.3525908028029448E-3</v>
      </c>
      <c r="M95" s="98">
        <v>8.4344728066684041E-3</v>
      </c>
      <c r="N95" s="98">
        <v>2.7320715228822444E-3</v>
      </c>
      <c r="O95" s="98">
        <v>2.062135866475645E-4</v>
      </c>
      <c r="P95" s="98">
        <v>0</v>
      </c>
      <c r="Q95" s="98">
        <v>0</v>
      </c>
      <c r="R95" s="98">
        <v>8.3548615791368651E-3</v>
      </c>
      <c r="S95" s="98">
        <v>0</v>
      </c>
      <c r="T95" s="98">
        <v>5.0800273233256782E-2</v>
      </c>
      <c r="U95" s="98">
        <v>1.3179089107595552E-2</v>
      </c>
      <c r="V95" s="98">
        <v>1.9830589984317793E-2</v>
      </c>
      <c r="W95" s="98">
        <v>0</v>
      </c>
      <c r="X95" s="98">
        <v>9.3309041292850559E-3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6.9978136329739051</v>
      </c>
      <c r="D96" s="101">
        <v>16.01656479478903</v>
      </c>
      <c r="E96" s="101">
        <v>9.6061253345125603</v>
      </c>
      <c r="F96" s="101">
        <v>16.126575203410361</v>
      </c>
      <c r="G96" s="101">
        <v>14.729141409119574</v>
      </c>
      <c r="H96" s="101">
        <v>19.555316639175487</v>
      </c>
      <c r="I96" s="101">
        <v>13.52283717104819</v>
      </c>
      <c r="J96" s="101">
        <v>9.664616920978581</v>
      </c>
      <c r="K96" s="101">
        <v>2.9053898732882182</v>
      </c>
      <c r="L96" s="101">
        <v>11.443514216285962</v>
      </c>
      <c r="M96" s="101">
        <v>3.8569417377362889</v>
      </c>
      <c r="N96" s="101">
        <v>5.8657641111647019</v>
      </c>
      <c r="O96" s="101">
        <v>0.49679629681762033</v>
      </c>
      <c r="P96" s="101">
        <v>0</v>
      </c>
      <c r="Q96" s="101">
        <v>1.6209809169550088E-2</v>
      </c>
      <c r="R96" s="101">
        <v>0.74248021069002079</v>
      </c>
      <c r="S96" s="101">
        <v>6.3220030592548335</v>
      </c>
      <c r="T96" s="101">
        <v>6.5659729788619892</v>
      </c>
      <c r="U96" s="101">
        <v>4.0774155357010331</v>
      </c>
      <c r="V96" s="101">
        <v>5.1853879037652586</v>
      </c>
      <c r="W96" s="101">
        <v>0</v>
      </c>
      <c r="X96" s="101">
        <v>7.5239210693221477</v>
      </c>
      <c r="Y96" s="101">
        <v>1.4095153240080229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3.2988182497021237</v>
      </c>
      <c r="D97" s="104">
        <v>7.519305473176404</v>
      </c>
      <c r="E97" s="104">
        <v>11.956847409632418</v>
      </c>
      <c r="F97" s="104">
        <v>4.5687241049001859</v>
      </c>
      <c r="G97" s="104">
        <v>9.3449402020655903</v>
      </c>
      <c r="H97" s="104">
        <v>15.230220053602697</v>
      </c>
      <c r="I97" s="104">
        <v>18.976119462481662</v>
      </c>
      <c r="J97" s="104">
        <v>10.490513289567771</v>
      </c>
      <c r="K97" s="104">
        <v>8.4588865906843651</v>
      </c>
      <c r="L97" s="104">
        <v>8.1353833058767613</v>
      </c>
      <c r="M97" s="104">
        <v>10.623377182776032</v>
      </c>
      <c r="N97" s="104">
        <v>6.9912699957812148</v>
      </c>
      <c r="O97" s="104">
        <v>1.3647414860131892</v>
      </c>
      <c r="P97" s="104">
        <v>0</v>
      </c>
      <c r="Q97" s="104">
        <v>0.12905890880767734</v>
      </c>
      <c r="R97" s="104">
        <v>3.7302474598019248</v>
      </c>
      <c r="S97" s="104">
        <v>15.713338195793378</v>
      </c>
      <c r="T97" s="104">
        <v>15.585213091077698</v>
      </c>
      <c r="U97" s="104">
        <v>16.864069647920683</v>
      </c>
      <c r="V97" s="104">
        <v>7.8585433772463444</v>
      </c>
      <c r="W97" s="104">
        <v>23.068146738128188</v>
      </c>
      <c r="X97" s="104">
        <v>12.806450661151253</v>
      </c>
      <c r="Y97" s="104">
        <v>2.054916168819175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1.5705206550200701</v>
      </c>
      <c r="D98" s="98">
        <v>3.6742099012852831</v>
      </c>
      <c r="E98" s="98">
        <v>5.832712975020276</v>
      </c>
      <c r="F98" s="98">
        <v>2.3617466029049785</v>
      </c>
      <c r="G98" s="98">
        <v>4.7543500210707172</v>
      </c>
      <c r="H98" s="98">
        <v>7.6718818672105593</v>
      </c>
      <c r="I98" s="98">
        <v>10.527122035236948</v>
      </c>
      <c r="J98" s="98">
        <v>5.2865202509826412</v>
      </c>
      <c r="K98" s="98">
        <v>4.3129702945453054</v>
      </c>
      <c r="L98" s="98">
        <v>4.1123197442016908</v>
      </c>
      <c r="M98" s="98">
        <v>5.5741360395350874</v>
      </c>
      <c r="N98" s="98">
        <v>3.6640042681600855</v>
      </c>
      <c r="O98" s="98">
        <v>0.74007966085249066</v>
      </c>
      <c r="P98" s="98">
        <v>0</v>
      </c>
      <c r="Q98" s="98">
        <v>6.1306570053668859E-2</v>
      </c>
      <c r="R98" s="98">
        <v>1.7893267221354219</v>
      </c>
      <c r="S98" s="98">
        <v>7.9672701859837085</v>
      </c>
      <c r="T98" s="98">
        <v>7.2467090605592412</v>
      </c>
      <c r="U98" s="98">
        <v>7.8642362528650693</v>
      </c>
      <c r="V98" s="98">
        <v>3.3516706812892929</v>
      </c>
      <c r="W98" s="98">
        <v>10.998824257847906</v>
      </c>
      <c r="X98" s="98">
        <v>5.7300349264493331</v>
      </c>
      <c r="Y98" s="98">
        <v>0.81341833424124999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1.7282975946820534</v>
      </c>
      <c r="D99" s="98">
        <v>3.8450955718911208</v>
      </c>
      <c r="E99" s="98">
        <v>6.1241344346121425</v>
      </c>
      <c r="F99" s="98">
        <v>2.2069775019952074</v>
      </c>
      <c r="G99" s="98">
        <v>4.5905901809948721</v>
      </c>
      <c r="H99" s="98">
        <v>7.5583381863921364</v>
      </c>
      <c r="I99" s="98">
        <v>8.4489974272447146</v>
      </c>
      <c r="J99" s="98">
        <v>5.2039930385851294</v>
      </c>
      <c r="K99" s="98">
        <v>4.1459162961390605</v>
      </c>
      <c r="L99" s="98">
        <v>4.0230635616750714</v>
      </c>
      <c r="M99" s="98">
        <v>5.0492411432409456</v>
      </c>
      <c r="N99" s="98">
        <v>3.3272657276211288</v>
      </c>
      <c r="O99" s="98">
        <v>0.62466182516069857</v>
      </c>
      <c r="P99" s="98">
        <v>0</v>
      </c>
      <c r="Q99" s="98">
        <v>6.7752338754008476E-2</v>
      </c>
      <c r="R99" s="98">
        <v>1.940920737666503</v>
      </c>
      <c r="S99" s="98">
        <v>7.7460680098096697</v>
      </c>
      <c r="T99" s="98">
        <v>8.3385040305184575</v>
      </c>
      <c r="U99" s="98">
        <v>8.9998333950556137</v>
      </c>
      <c r="V99" s="98">
        <v>4.5068726959570515</v>
      </c>
      <c r="W99" s="98">
        <v>12.069322480280283</v>
      </c>
      <c r="X99" s="98">
        <v>7.0764157347019188</v>
      </c>
      <c r="Y99" s="98">
        <v>1.2414978345779251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5.1061852811965442</v>
      </c>
      <c r="D100" s="122">
        <v>11.487419564577849</v>
      </c>
      <c r="E100" s="122">
        <v>12.089973003390325</v>
      </c>
      <c r="F100" s="122">
        <v>11.826579441118133</v>
      </c>
      <c r="G100" s="122">
        <v>14.715796878506884</v>
      </c>
      <c r="H100" s="122">
        <v>21.61753544370373</v>
      </c>
      <c r="I100" s="122">
        <v>20.7762824847782</v>
      </c>
      <c r="J100" s="122">
        <v>15.159888609877116</v>
      </c>
      <c r="K100" s="122">
        <v>7.8721280842193098</v>
      </c>
      <c r="L100" s="122">
        <v>11.669290366274694</v>
      </c>
      <c r="M100" s="122">
        <v>8.5628453643824347</v>
      </c>
      <c r="N100" s="122">
        <v>9.0082830258449498</v>
      </c>
      <c r="O100" s="122">
        <v>5.9741436552081284</v>
      </c>
      <c r="P100" s="122">
        <v>0</v>
      </c>
      <c r="Q100" s="122">
        <v>0.21589107021971207</v>
      </c>
      <c r="R100" s="122">
        <v>3.807204766434086</v>
      </c>
      <c r="S100" s="122">
        <v>11.382533682282741</v>
      </c>
      <c r="T100" s="122">
        <v>12.786484529876036</v>
      </c>
      <c r="U100" s="122">
        <v>11.803624907503069</v>
      </c>
      <c r="V100" s="122">
        <v>11.399130207422706</v>
      </c>
      <c r="W100" s="122">
        <v>14.363584500097517</v>
      </c>
      <c r="X100" s="122">
        <v>13.774895387630055</v>
      </c>
      <c r="Y100" s="122">
        <v>6.4591625387401779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5.1061852811965442</v>
      </c>
      <c r="D103" s="33">
        <v>11.487419564577849</v>
      </c>
      <c r="E103" s="33">
        <v>12.089973003390325</v>
      </c>
      <c r="F103" s="33">
        <v>11.826579441118133</v>
      </c>
      <c r="G103" s="33">
        <v>14.715796878506884</v>
      </c>
      <c r="H103" s="33">
        <v>21.61753544370373</v>
      </c>
      <c r="I103" s="33">
        <v>20.7762824847782</v>
      </c>
      <c r="J103" s="33">
        <v>15.159888609877116</v>
      </c>
      <c r="K103" s="33">
        <v>7.8721280842193098</v>
      </c>
      <c r="L103" s="33">
        <v>11.669290366274694</v>
      </c>
      <c r="M103" s="33">
        <v>8.5628453643824347</v>
      </c>
      <c r="N103" s="33">
        <v>9.0082830258449498</v>
      </c>
      <c r="O103" s="33">
        <v>5.9741436552081284</v>
      </c>
      <c r="P103" s="33">
        <v>0</v>
      </c>
      <c r="Q103" s="33">
        <v>0.21589107021971207</v>
      </c>
      <c r="R103" s="33">
        <v>3.807204766434086</v>
      </c>
      <c r="S103" s="33">
        <v>11.382533682282741</v>
      </c>
      <c r="T103" s="33">
        <v>12.786484529876036</v>
      </c>
      <c r="U103" s="33">
        <v>11.803624907503069</v>
      </c>
      <c r="V103" s="33">
        <v>11.399130207422706</v>
      </c>
      <c r="W103" s="33">
        <v>14.363584500097517</v>
      </c>
      <c r="X103" s="33">
        <v>13.774895387630055</v>
      </c>
      <c r="Y103" s="33">
        <v>6.4591625387401779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0.64306870681820072</v>
      </c>
      <c r="F105" s="117">
        <f t="shared" si="35"/>
        <v>0.63017662175029954</v>
      </c>
      <c r="G105" s="117">
        <f t="shared" si="35"/>
        <v>0.33765619960491045</v>
      </c>
      <c r="H105" s="117">
        <f t="shared" si="35"/>
        <v>0.22601967386189195</v>
      </c>
      <c r="I105" s="117">
        <f t="shared" si="35"/>
        <v>0.25320062864366732</v>
      </c>
      <c r="J105" s="117">
        <f t="shared" si="35"/>
        <v>0.51860755316362084</v>
      </c>
      <c r="K105" s="117">
        <f t="shared" si="35"/>
        <v>0.81436996211858925</v>
      </c>
      <c r="L105" s="117">
        <f t="shared" si="35"/>
        <v>1.4558748784299054</v>
      </c>
      <c r="M105" s="117">
        <f t="shared" si="35"/>
        <v>1.1856309348832836</v>
      </c>
      <c r="N105" s="117">
        <f t="shared" si="35"/>
        <v>0.99255925926837962</v>
      </c>
      <c r="O105" s="117">
        <f t="shared" si="35"/>
        <v>0.47582833192340634</v>
      </c>
      <c r="P105" s="117">
        <f t="shared" si="35"/>
        <v>1.4465179269720321</v>
      </c>
      <c r="Q105" s="117">
        <f t="shared" si="35"/>
        <v>1.4453200799159072</v>
      </c>
      <c r="R105" s="117">
        <f t="shared" ref="R105:V105" si="36">R106+R109+R111+R120</f>
        <v>0.73778958940380046</v>
      </c>
      <c r="S105" s="117">
        <f t="shared" si="36"/>
        <v>0.2604810916466142</v>
      </c>
      <c r="T105" s="117">
        <f t="shared" si="36"/>
        <v>0.38017108221290552</v>
      </c>
      <c r="U105" s="117">
        <f t="shared" si="36"/>
        <v>0.45200865937579021</v>
      </c>
      <c r="V105" s="117">
        <f t="shared" si="36"/>
        <v>0.6962098502451648</v>
      </c>
      <c r="W105" s="117">
        <f t="shared" ref="W105:Y105" si="37">W106+W109+W111+W120</f>
        <v>0.96219727377350173</v>
      </c>
      <c r="X105" s="117">
        <f t="shared" si="37"/>
        <v>0.89529875139099313</v>
      </c>
      <c r="Y105" s="117">
        <f t="shared" si="37"/>
        <v>0.59298174166147843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0.4940014832453794</v>
      </c>
      <c r="F106" s="122">
        <f t="shared" si="38"/>
        <v>0.5074518089909994</v>
      </c>
      <c r="G106" s="122">
        <f t="shared" si="38"/>
        <v>0.26238076570742008</v>
      </c>
      <c r="H106" s="122">
        <f t="shared" si="38"/>
        <v>0.16686760014271701</v>
      </c>
      <c r="I106" s="122">
        <f t="shared" si="38"/>
        <v>0.17476454622136284</v>
      </c>
      <c r="J106" s="122">
        <f t="shared" si="38"/>
        <v>0.35980369009795049</v>
      </c>
      <c r="K106" s="122">
        <f t="shared" si="38"/>
        <v>0.60045008829360857</v>
      </c>
      <c r="L106" s="122">
        <f t="shared" si="38"/>
        <v>1.1291562587454487</v>
      </c>
      <c r="M106" s="122">
        <f t="shared" si="38"/>
        <v>0.90650573866264439</v>
      </c>
      <c r="N106" s="122">
        <f t="shared" si="38"/>
        <v>0.77502144630393166</v>
      </c>
      <c r="O106" s="122">
        <f t="shared" si="38"/>
        <v>0.37613597295134588</v>
      </c>
      <c r="P106" s="122">
        <f t="shared" si="38"/>
        <v>1.1128533150765825</v>
      </c>
      <c r="Q106" s="122">
        <f t="shared" si="38"/>
        <v>1.1053764351886601</v>
      </c>
      <c r="R106" s="122">
        <f t="shared" ref="R106:V106" si="39">SUM(R107:R108)</f>
        <v>0.54943688265092072</v>
      </c>
      <c r="S106" s="122">
        <f t="shared" si="39"/>
        <v>0.18136480736975111</v>
      </c>
      <c r="T106" s="122">
        <f t="shared" si="39"/>
        <v>0.24941174425996235</v>
      </c>
      <c r="U106" s="122">
        <f t="shared" si="39"/>
        <v>0.31312036138917082</v>
      </c>
      <c r="V106" s="122">
        <f t="shared" si="39"/>
        <v>0.48363365577456296</v>
      </c>
      <c r="W106" s="122">
        <f t="shared" ref="W106:Y106" si="40">SUM(W107:W108)</f>
        <v>0.61220159973852695</v>
      </c>
      <c r="X106" s="122">
        <f t="shared" si="40"/>
        <v>0.47890725212250596</v>
      </c>
      <c r="Y106" s="122">
        <f t="shared" si="40"/>
        <v>0.2964279796089101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0.49209965587687526</v>
      </c>
      <c r="F107" s="98">
        <v>0.50550409375399608</v>
      </c>
      <c r="G107" s="98">
        <v>0.26138008967760046</v>
      </c>
      <c r="H107" s="98">
        <v>0.16624203028711435</v>
      </c>
      <c r="I107" s="98">
        <v>0.17411675577937236</v>
      </c>
      <c r="J107" s="98">
        <v>0.35847525816914655</v>
      </c>
      <c r="K107" s="98">
        <v>0.59824948496727159</v>
      </c>
      <c r="L107" s="98">
        <v>1.1250575526941293</v>
      </c>
      <c r="M107" s="98">
        <v>0.9032558066180002</v>
      </c>
      <c r="N107" s="98">
        <v>0.7722513997866679</v>
      </c>
      <c r="O107" s="98">
        <v>0.37479301112212249</v>
      </c>
      <c r="P107" s="98">
        <v>1.1088707565338205</v>
      </c>
      <c r="Q107" s="98">
        <v>1.1014043671456739</v>
      </c>
      <c r="R107" s="98">
        <v>0.54747773523004373</v>
      </c>
      <c r="S107" s="98">
        <v>0.1807213471372143</v>
      </c>
      <c r="T107" s="98">
        <v>0.24852661804250625</v>
      </c>
      <c r="U107" s="98">
        <v>0.31202135012407578</v>
      </c>
      <c r="V107" s="98">
        <v>0.48193326652805668</v>
      </c>
      <c r="W107" s="98">
        <v>0.61006228877363944</v>
      </c>
      <c r="X107" s="98">
        <v>0.47721227260778931</v>
      </c>
      <c r="Y107" s="98">
        <v>0.29537976537653154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1.901827368504158E-3</v>
      </c>
      <c r="F108" s="98">
        <v>1.9477152370033723E-3</v>
      </c>
      <c r="G108" s="98">
        <v>1.000676029819652E-3</v>
      </c>
      <c r="H108" s="98">
        <v>6.2556985560266725E-4</v>
      </c>
      <c r="I108" s="98">
        <v>6.4779044199049279E-4</v>
      </c>
      <c r="J108" s="98">
        <v>1.3284319288039462E-3</v>
      </c>
      <c r="K108" s="98">
        <v>2.2006033263369377E-3</v>
      </c>
      <c r="L108" s="98">
        <v>4.098706051319405E-3</v>
      </c>
      <c r="M108" s="98">
        <v>3.2499320446442411E-3</v>
      </c>
      <c r="N108" s="98">
        <v>2.7700465172637275E-3</v>
      </c>
      <c r="O108" s="98">
        <v>1.3429618292233919E-3</v>
      </c>
      <c r="P108" s="98">
        <v>3.9825585427620287E-3</v>
      </c>
      <c r="Q108" s="98">
        <v>3.9720680429861247E-3</v>
      </c>
      <c r="R108" s="98">
        <v>1.9591474208770004E-3</v>
      </c>
      <c r="S108" s="98">
        <v>6.4346023253679786E-4</v>
      </c>
      <c r="T108" s="98">
        <v>8.8512621745608317E-4</v>
      </c>
      <c r="U108" s="98">
        <v>1.0990112650950655E-3</v>
      </c>
      <c r="V108" s="98">
        <v>1.7003892465062677E-3</v>
      </c>
      <c r="W108" s="98">
        <v>2.1393109648875164E-3</v>
      </c>
      <c r="X108" s="98">
        <v>1.6949795147166611E-3</v>
      </c>
      <c r="Y108" s="98">
        <v>1.0482142323785413E-3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1.2365162108198154E-3</v>
      </c>
      <c r="F109" s="122">
        <f t="shared" si="41"/>
        <v>1.0279602036149683E-3</v>
      </c>
      <c r="G109" s="122">
        <f t="shared" si="41"/>
        <v>6.879499591074111E-4</v>
      </c>
      <c r="H109" s="122">
        <f t="shared" si="41"/>
        <v>1.0719723663802109E-3</v>
      </c>
      <c r="I109" s="122">
        <f t="shared" si="41"/>
        <v>9.0397335633890519E-4</v>
      </c>
      <c r="J109" s="122">
        <f t="shared" si="41"/>
        <v>1.6205757408308736E-3</v>
      </c>
      <c r="K109" s="122">
        <f t="shared" si="41"/>
        <v>2.0525502887795621E-3</v>
      </c>
      <c r="L109" s="122">
        <f t="shared" si="41"/>
        <v>3.7983334331211684E-3</v>
      </c>
      <c r="M109" s="122">
        <f t="shared" si="41"/>
        <v>2.8646768688068984E-3</v>
      </c>
      <c r="N109" s="122">
        <f t="shared" si="41"/>
        <v>1.9239816722178258E-3</v>
      </c>
      <c r="O109" s="122">
        <f t="shared" si="41"/>
        <v>7.9534378367529849E-4</v>
      </c>
      <c r="P109" s="122">
        <f t="shared" si="41"/>
        <v>1.0928728881227422E-3</v>
      </c>
      <c r="Q109" s="122">
        <f t="shared" si="41"/>
        <v>9.7282806202588087E-4</v>
      </c>
      <c r="R109" s="122">
        <f t="shared" si="41"/>
        <v>2.5646493917181262E-4</v>
      </c>
      <c r="S109" s="122">
        <f t="shared" si="41"/>
        <v>1.8062563757801145E-4</v>
      </c>
      <c r="T109" s="122">
        <f t="shared" si="41"/>
        <v>3.2677283124162026E-4</v>
      </c>
      <c r="U109" s="122">
        <f t="shared" si="41"/>
        <v>4.9816855456318184E-4</v>
      </c>
      <c r="V109" s="122">
        <f t="shared" si="41"/>
        <v>1.2158490950453264E-3</v>
      </c>
      <c r="W109" s="122">
        <f t="shared" si="41"/>
        <v>6.9656735886691225E-4</v>
      </c>
      <c r="X109" s="122">
        <f t="shared" si="41"/>
        <v>2.3779279724647621E-3</v>
      </c>
      <c r="Y109" s="122">
        <f t="shared" si="41"/>
        <v>4.1307378796154228E-3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1.2365162108198154E-3</v>
      </c>
      <c r="F110" s="98">
        <v>1.0279602036149683E-3</v>
      </c>
      <c r="G110" s="98">
        <v>6.879499591074111E-4</v>
      </c>
      <c r="H110" s="98">
        <v>1.0719723663802109E-3</v>
      </c>
      <c r="I110" s="98">
        <v>9.0397335633890519E-4</v>
      </c>
      <c r="J110" s="98">
        <v>1.6205757408308736E-3</v>
      </c>
      <c r="K110" s="98">
        <v>2.0525502887795621E-3</v>
      </c>
      <c r="L110" s="98">
        <v>3.7983334331211684E-3</v>
      </c>
      <c r="M110" s="98">
        <v>2.8646768688068984E-3</v>
      </c>
      <c r="N110" s="98">
        <v>1.9239816722178258E-3</v>
      </c>
      <c r="O110" s="98">
        <v>7.9534378367529849E-4</v>
      </c>
      <c r="P110" s="98">
        <v>1.0928728881227422E-3</v>
      </c>
      <c r="Q110" s="98">
        <v>9.7282806202588087E-4</v>
      </c>
      <c r="R110" s="98">
        <v>2.5646493917181262E-4</v>
      </c>
      <c r="S110" s="98">
        <v>1.8062563757801145E-4</v>
      </c>
      <c r="T110" s="98">
        <v>3.2677283124162026E-4</v>
      </c>
      <c r="U110" s="98">
        <v>4.9816855456318184E-4</v>
      </c>
      <c r="V110" s="98">
        <v>1.2158490950453264E-3</v>
      </c>
      <c r="W110" s="98">
        <v>6.9656735886691225E-4</v>
      </c>
      <c r="X110" s="98">
        <v>2.3779279724647621E-3</v>
      </c>
      <c r="Y110" s="98">
        <v>4.1307378796154228E-3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0.10163784367221723</v>
      </c>
      <c r="F111" s="122">
        <v>8.7675491447092052E-2</v>
      </c>
      <c r="G111" s="122">
        <v>5.2277372136582075E-2</v>
      </c>
      <c r="H111" s="122">
        <v>4.0231282468796016E-2</v>
      </c>
      <c r="I111" s="122">
        <v>5.5311952065510782E-2</v>
      </c>
      <c r="J111" s="122">
        <v>0.11116832564018185</v>
      </c>
      <c r="K111" s="122">
        <v>0.1501116581249235</v>
      </c>
      <c r="L111" s="122">
        <v>0.2320029970363798</v>
      </c>
      <c r="M111" s="122">
        <v>0.20430058742427459</v>
      </c>
      <c r="N111" s="122">
        <v>0.15863231714919834</v>
      </c>
      <c r="O111" s="122">
        <v>7.1265183766051565E-2</v>
      </c>
      <c r="P111" s="122">
        <v>0.23638059361563343</v>
      </c>
      <c r="Q111" s="122">
        <v>0.2451026100114771</v>
      </c>
      <c r="R111" s="122">
        <v>0.13875546986538445</v>
      </c>
      <c r="S111" s="122">
        <v>5.8356643887243292E-2</v>
      </c>
      <c r="T111" s="122">
        <v>9.794041455236506E-2</v>
      </c>
      <c r="U111" s="122">
        <v>0.10301230290890248</v>
      </c>
      <c r="V111" s="122">
        <v>0.15756757077164654</v>
      </c>
      <c r="W111" s="122">
        <v>0.26282529847594122</v>
      </c>
      <c r="X111" s="122">
        <v>0.30302471092455679</v>
      </c>
      <c r="Y111" s="122">
        <v>0.21434802242422835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3.5489790815320596E-2</v>
      </c>
      <c r="F112" s="98">
        <v>3.6952995908345589E-2</v>
      </c>
      <c r="G112" s="98">
        <v>1.9599057006005186E-2</v>
      </c>
      <c r="H112" s="98">
        <v>1.1678875241583437E-2</v>
      </c>
      <c r="I112" s="98">
        <v>1.2196604850839485E-2</v>
      </c>
      <c r="J112" s="98">
        <v>2.6387320754722787E-2</v>
      </c>
      <c r="K112" s="98">
        <v>3.7951980025929713E-2</v>
      </c>
      <c r="L112" s="98">
        <v>6.3962368309678205E-2</v>
      </c>
      <c r="M112" s="98">
        <v>5.6115519668027775E-2</v>
      </c>
      <c r="N112" s="98">
        <v>5.7085006565080545E-2</v>
      </c>
      <c r="O112" s="98">
        <v>2.6007730537635627E-2</v>
      </c>
      <c r="P112" s="98">
        <v>6.5614237744750947E-2</v>
      </c>
      <c r="Q112" s="98">
        <v>5.1352919043804957E-2</v>
      </c>
      <c r="R112" s="98">
        <v>1.3709707151295249E-2</v>
      </c>
      <c r="S112" s="98">
        <v>9.0794183860792056E-3</v>
      </c>
      <c r="T112" s="98">
        <v>1.2448556759635512E-2</v>
      </c>
      <c r="U112" s="98">
        <v>1.9369288757073836E-2</v>
      </c>
      <c r="V112" s="98">
        <v>2.4056834111697449E-2</v>
      </c>
      <c r="W112" s="98">
        <v>5.7491447074464866E-2</v>
      </c>
      <c r="X112" s="98">
        <v>7.8328094363123851E-2</v>
      </c>
      <c r="Y112" s="98">
        <v>6.5567216885424065E-2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1.3530310725627415E-4</v>
      </c>
      <c r="F113" s="98">
        <v>2.0040864170789137E-4</v>
      </c>
      <c r="G113" s="98">
        <v>0</v>
      </c>
      <c r="H113" s="98">
        <v>1.5477477736314542E-4</v>
      </c>
      <c r="I113" s="98">
        <v>0</v>
      </c>
      <c r="J113" s="98">
        <v>2.7431401694060257E-4</v>
      </c>
      <c r="K113" s="98">
        <v>2.908003181562351E-4</v>
      </c>
      <c r="L113" s="98">
        <v>6.5801858848973103E-4</v>
      </c>
      <c r="M113" s="98">
        <v>4.9115318046840956E-4</v>
      </c>
      <c r="N113" s="98">
        <v>8.6251845770158155E-4</v>
      </c>
      <c r="O113" s="98">
        <v>1.4973870750642986E-4</v>
      </c>
      <c r="P113" s="98">
        <v>1.7472432885455478E-3</v>
      </c>
      <c r="Q113" s="98">
        <v>5.685204716823415E-4</v>
      </c>
      <c r="R113" s="98">
        <v>8.9686964579442034E-4</v>
      </c>
      <c r="S113" s="98">
        <v>0</v>
      </c>
      <c r="T113" s="98">
        <v>0</v>
      </c>
      <c r="U113" s="98">
        <v>0</v>
      </c>
      <c r="V113" s="98">
        <v>0</v>
      </c>
      <c r="W113" s="98">
        <v>2.853526110522084E-3</v>
      </c>
      <c r="X113" s="98">
        <v>0</v>
      </c>
      <c r="Y113" s="98">
        <v>1.2861222765906946E-3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6.3714295332905504E-5</v>
      </c>
      <c r="F114" s="101">
        <v>1.0066694828601747E-4</v>
      </c>
      <c r="G114" s="101">
        <v>0</v>
      </c>
      <c r="H114" s="101">
        <v>7.5178337645430635E-5</v>
      </c>
      <c r="I114" s="101">
        <v>0</v>
      </c>
      <c r="J114" s="101">
        <v>1.3231961013625976E-4</v>
      </c>
      <c r="K114" s="101">
        <v>1.4169313260429129E-4</v>
      </c>
      <c r="L114" s="101">
        <v>3.182045125334607E-4</v>
      </c>
      <c r="M114" s="101">
        <v>2.4533099320661405E-4</v>
      </c>
      <c r="N114" s="101">
        <v>4.3309016919192427E-4</v>
      </c>
      <c r="O114" s="101">
        <v>7.7776052113727527E-5</v>
      </c>
      <c r="P114" s="101">
        <v>8.132930128592102E-4</v>
      </c>
      <c r="Q114" s="101">
        <v>2.6115717310372572E-4</v>
      </c>
      <c r="R114" s="101">
        <v>4.2194816018793714E-4</v>
      </c>
      <c r="S114" s="101">
        <v>0</v>
      </c>
      <c r="T114" s="101">
        <v>0</v>
      </c>
      <c r="U114" s="101">
        <v>0</v>
      </c>
      <c r="V114" s="101">
        <v>0</v>
      </c>
      <c r="W114" s="101">
        <v>1.3669118926551262E-3</v>
      </c>
      <c r="X114" s="101">
        <v>0</v>
      </c>
      <c r="Y114" s="101">
        <v>5.1747496198982805E-4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7.1588811923368632E-5</v>
      </c>
      <c r="F115" s="104">
        <v>9.9741693421873909E-5</v>
      </c>
      <c r="G115" s="104">
        <v>0</v>
      </c>
      <c r="H115" s="104">
        <v>7.9596439717714797E-5</v>
      </c>
      <c r="I115" s="104">
        <v>0</v>
      </c>
      <c r="J115" s="104">
        <v>1.4199440680434278E-4</v>
      </c>
      <c r="K115" s="104">
        <v>1.4910718555194379E-4</v>
      </c>
      <c r="L115" s="104">
        <v>3.3981407595627032E-4</v>
      </c>
      <c r="M115" s="104">
        <v>2.4582218726179546E-4</v>
      </c>
      <c r="N115" s="104">
        <v>4.2942828850965734E-4</v>
      </c>
      <c r="O115" s="104">
        <v>7.1962655392702348E-5</v>
      </c>
      <c r="P115" s="104">
        <v>9.339502756863376E-4</v>
      </c>
      <c r="Q115" s="104">
        <v>3.0736329857861578E-4</v>
      </c>
      <c r="R115" s="104">
        <v>4.7492148560648325E-4</v>
      </c>
      <c r="S115" s="104">
        <v>0</v>
      </c>
      <c r="T115" s="104">
        <v>0</v>
      </c>
      <c r="U115" s="104">
        <v>0</v>
      </c>
      <c r="V115" s="104">
        <v>0</v>
      </c>
      <c r="W115" s="104">
        <v>1.4866142178669576E-3</v>
      </c>
      <c r="X115" s="104">
        <v>0</v>
      </c>
      <c r="Y115" s="104">
        <v>7.6864731460086653E-4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2.9418360658496314E-2</v>
      </c>
      <c r="F116" s="101">
        <v>3.9429279225942207E-2</v>
      </c>
      <c r="G116" s="101">
        <v>1.9952264109988717E-2</v>
      </c>
      <c r="H116" s="101">
        <v>1.5969738872927214E-2</v>
      </c>
      <c r="I116" s="101">
        <v>1.7938539739809353E-2</v>
      </c>
      <c r="J116" s="101">
        <v>4.0535756671797187E-2</v>
      </c>
      <c r="K116" s="101">
        <v>2.866236705223402E-2</v>
      </c>
      <c r="L116" s="101">
        <v>9.7906931278653506E-2</v>
      </c>
      <c r="M116" s="101">
        <v>3.9271857299157095E-2</v>
      </c>
      <c r="N116" s="101">
        <v>4.5946928553017616E-2</v>
      </c>
      <c r="O116" s="101">
        <v>1.2112506682660859E-2</v>
      </c>
      <c r="P116" s="101">
        <v>1.7926157936896288E-2</v>
      </c>
      <c r="Q116" s="101">
        <v>2.1502808082056239E-2</v>
      </c>
      <c r="R116" s="101">
        <v>2.0555930528516637E-2</v>
      </c>
      <c r="S116" s="101">
        <v>1.4164700370647307E-2</v>
      </c>
      <c r="T116" s="101">
        <v>2.5376441503993992E-2</v>
      </c>
      <c r="U116" s="101">
        <v>1.6274030581110755E-2</v>
      </c>
      <c r="V116" s="101">
        <v>5.3045750749812437E-2</v>
      </c>
      <c r="W116" s="101">
        <v>0</v>
      </c>
      <c r="X116" s="101">
        <v>8.3090849219465121E-2</v>
      </c>
      <c r="Y116" s="101">
        <v>6.0030465247360436E-2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3.6594389091144049E-2</v>
      </c>
      <c r="F117" s="104">
        <v>1.1092807671096355E-2</v>
      </c>
      <c r="G117" s="104">
        <v>1.2726051020588172E-2</v>
      </c>
      <c r="H117" s="104">
        <v>1.2427893576922221E-2</v>
      </c>
      <c r="I117" s="104">
        <v>2.5176807474861944E-2</v>
      </c>
      <c r="J117" s="104">
        <v>4.3970934196721281E-2</v>
      </c>
      <c r="K117" s="104">
        <v>8.3206510728603522E-2</v>
      </c>
      <c r="L117" s="104">
        <v>6.9475678859558382E-2</v>
      </c>
      <c r="M117" s="104">
        <v>0.1084220572766213</v>
      </c>
      <c r="N117" s="104">
        <v>5.4737863573398618E-2</v>
      </c>
      <c r="O117" s="104">
        <v>3.299520783824865E-2</v>
      </c>
      <c r="P117" s="104">
        <v>0.15109295464544065</v>
      </c>
      <c r="Q117" s="104">
        <v>0.17167836241393356</v>
      </c>
      <c r="R117" s="104">
        <v>0.10359296253977815</v>
      </c>
      <c r="S117" s="104">
        <v>3.5112525130516783E-2</v>
      </c>
      <c r="T117" s="104">
        <v>6.0115416288735554E-2</v>
      </c>
      <c r="U117" s="104">
        <v>6.7368983570717883E-2</v>
      </c>
      <c r="V117" s="104">
        <v>8.0464985910136649E-2</v>
      </c>
      <c r="W117" s="104">
        <v>0.20248032529095428</v>
      </c>
      <c r="X117" s="104">
        <v>0.14160576734196784</v>
      </c>
      <c r="Y117" s="104">
        <v>8.7464218014853157E-2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1.7851241280615972E-2</v>
      </c>
      <c r="F118" s="98">
        <v>5.7342926016896072E-3</v>
      </c>
      <c r="G118" s="98">
        <v>6.4745305619512347E-3</v>
      </c>
      <c r="H118" s="98">
        <v>6.2602727370218332E-3</v>
      </c>
      <c r="I118" s="98">
        <v>1.3966992844324988E-2</v>
      </c>
      <c r="J118" s="98">
        <v>2.2158423298195899E-2</v>
      </c>
      <c r="K118" s="98">
        <v>4.2424875335300843E-2</v>
      </c>
      <c r="L118" s="98">
        <v>3.5118960616101778E-2</v>
      </c>
      <c r="M118" s="98">
        <v>5.6889564076291678E-2</v>
      </c>
      <c r="N118" s="98">
        <v>2.8687172128085744E-2</v>
      </c>
      <c r="O118" s="98">
        <v>1.7892826206979181E-2</v>
      </c>
      <c r="P118" s="98">
        <v>7.2445551274297429E-2</v>
      </c>
      <c r="Q118" s="98">
        <v>8.1551995513252526E-2</v>
      </c>
      <c r="R118" s="98">
        <v>4.9691517277366211E-2</v>
      </c>
      <c r="S118" s="98">
        <v>1.7803408234531744E-2</v>
      </c>
      <c r="T118" s="98">
        <v>2.7952067729395843E-2</v>
      </c>
      <c r="U118" s="98">
        <v>3.1416236648479159E-2</v>
      </c>
      <c r="V118" s="98">
        <v>3.4318336261428377E-2</v>
      </c>
      <c r="W118" s="98">
        <v>9.6542021291468147E-2</v>
      </c>
      <c r="X118" s="98">
        <v>6.3359162825462514E-2</v>
      </c>
      <c r="Y118" s="98">
        <v>3.4621849593133386E-2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1.8743147810528077E-2</v>
      </c>
      <c r="F119" s="98">
        <v>5.3585150694067489E-3</v>
      </c>
      <c r="G119" s="98">
        <v>6.2515204586369383E-3</v>
      </c>
      <c r="H119" s="98">
        <v>6.1676208399003883E-3</v>
      </c>
      <c r="I119" s="98">
        <v>1.1209814630536958E-2</v>
      </c>
      <c r="J119" s="98">
        <v>2.1812510898525383E-2</v>
      </c>
      <c r="K119" s="98">
        <v>4.0781635393302672E-2</v>
      </c>
      <c r="L119" s="98">
        <v>3.4356718243456597E-2</v>
      </c>
      <c r="M119" s="98">
        <v>5.153249320032962E-2</v>
      </c>
      <c r="N119" s="98">
        <v>2.6050691445312878E-2</v>
      </c>
      <c r="O119" s="98">
        <v>1.5102381631269471E-2</v>
      </c>
      <c r="P119" s="98">
        <v>7.8647403371143232E-2</v>
      </c>
      <c r="Q119" s="98">
        <v>9.0126366900681029E-2</v>
      </c>
      <c r="R119" s="98">
        <v>5.3901445262411932E-2</v>
      </c>
      <c r="S119" s="98">
        <v>1.7309116895985036E-2</v>
      </c>
      <c r="T119" s="98">
        <v>3.2163348559339708E-2</v>
      </c>
      <c r="U119" s="98">
        <v>3.5952746922238717E-2</v>
      </c>
      <c r="V119" s="98">
        <v>4.6146649648708273E-2</v>
      </c>
      <c r="W119" s="98">
        <v>0.10593830399948614</v>
      </c>
      <c r="X119" s="98">
        <v>7.8246604516505336E-2</v>
      </c>
      <c r="Y119" s="98">
        <v>5.2842368421719778E-2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4.619286368978423E-2</v>
      </c>
      <c r="F120" s="122">
        <v>3.4021361108593058E-2</v>
      </c>
      <c r="G120" s="122">
        <v>2.2310111801800887E-2</v>
      </c>
      <c r="H120" s="122">
        <v>1.7848818883998727E-2</v>
      </c>
      <c r="I120" s="122">
        <v>2.2220157000454818E-2</v>
      </c>
      <c r="J120" s="122">
        <v>4.6014961684657678E-2</v>
      </c>
      <c r="K120" s="122">
        <v>6.1755665411277541E-2</v>
      </c>
      <c r="L120" s="122">
        <v>9.0917289214955788E-2</v>
      </c>
      <c r="M120" s="122">
        <v>7.1959931927557647E-2</v>
      </c>
      <c r="N120" s="122">
        <v>5.6981514143031722E-2</v>
      </c>
      <c r="O120" s="122">
        <v>2.7631831422333612E-2</v>
      </c>
      <c r="P120" s="122">
        <v>9.6191145391693392E-2</v>
      </c>
      <c r="Q120" s="122">
        <v>9.3868206653744124E-2</v>
      </c>
      <c r="R120" s="122">
        <v>4.9340771948323425E-2</v>
      </c>
      <c r="S120" s="122">
        <v>2.0579014752041772E-2</v>
      </c>
      <c r="T120" s="122">
        <v>3.2492150569336492E-2</v>
      </c>
      <c r="U120" s="122">
        <v>3.5377826523153737E-2</v>
      </c>
      <c r="V120" s="122">
        <v>5.3792774603910021E-2</v>
      </c>
      <c r="W120" s="122">
        <v>8.647380820016666E-2</v>
      </c>
      <c r="X120" s="122">
        <v>0.11098886037146562</v>
      </c>
      <c r="Y120" s="122">
        <v>7.8075001748724601E-2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4.619286368978423E-2</v>
      </c>
      <c r="F122" s="33">
        <v>3.4021361108593058E-2</v>
      </c>
      <c r="G122" s="33">
        <v>2.2310111801800887E-2</v>
      </c>
      <c r="H122" s="33">
        <v>1.7848818883998727E-2</v>
      </c>
      <c r="I122" s="33">
        <v>2.2220157000454818E-2</v>
      </c>
      <c r="J122" s="33">
        <v>4.6014961684657678E-2</v>
      </c>
      <c r="K122" s="33">
        <v>6.1755665411277541E-2</v>
      </c>
      <c r="L122" s="33">
        <v>9.0917289214955788E-2</v>
      </c>
      <c r="M122" s="33">
        <v>7.1959931927557647E-2</v>
      </c>
      <c r="N122" s="33">
        <v>5.6981514143031722E-2</v>
      </c>
      <c r="O122" s="33">
        <v>2.7631831422333612E-2</v>
      </c>
      <c r="P122" s="33">
        <v>9.6191145391693392E-2</v>
      </c>
      <c r="Q122" s="33">
        <v>9.3868206653744124E-2</v>
      </c>
      <c r="R122" s="33">
        <v>4.9340771948323425E-2</v>
      </c>
      <c r="S122" s="33">
        <v>2.0579014752041772E-2</v>
      </c>
      <c r="T122" s="33">
        <v>3.2492150569336492E-2</v>
      </c>
      <c r="U122" s="33">
        <v>3.5377826523153737E-2</v>
      </c>
      <c r="V122" s="33">
        <v>5.3792774603910021E-2</v>
      </c>
      <c r="W122" s="33">
        <v>8.647380820016666E-2</v>
      </c>
      <c r="X122" s="33">
        <v>0.11098886037146562</v>
      </c>
      <c r="Y122" s="33">
        <v>7.8075001748724601E-2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159.15237982224218</v>
      </c>
      <c r="D124" s="117">
        <f t="shared" si="42"/>
        <v>133.44147605736649</v>
      </c>
      <c r="E124" s="117">
        <f t="shared" si="42"/>
        <v>101.4546797269455</v>
      </c>
      <c r="F124" s="117">
        <f t="shared" si="42"/>
        <v>197.10385766341696</v>
      </c>
      <c r="G124" s="117">
        <f t="shared" si="42"/>
        <v>155.30095380120471</v>
      </c>
      <c r="H124" s="117">
        <f t="shared" si="42"/>
        <v>101.31653396203134</v>
      </c>
      <c r="I124" s="117">
        <f t="shared" si="42"/>
        <v>119.79872795900232</v>
      </c>
      <c r="J124" s="117">
        <f t="shared" si="42"/>
        <v>70.33247301791728</v>
      </c>
      <c r="K124" s="117">
        <f t="shared" si="42"/>
        <v>108.31713167974256</v>
      </c>
      <c r="L124" s="117">
        <f t="shared" si="42"/>
        <v>102.80896421618269</v>
      </c>
      <c r="M124" s="117">
        <f t="shared" si="42"/>
        <v>118.79017607397299</v>
      </c>
      <c r="N124" s="117">
        <f t="shared" si="42"/>
        <v>129.70916342240506</v>
      </c>
      <c r="O124" s="117">
        <f t="shared" si="42"/>
        <v>140.90398077416833</v>
      </c>
      <c r="P124" s="117">
        <f t="shared" si="42"/>
        <v>179.63004935478105</v>
      </c>
      <c r="Q124" s="117">
        <f t="shared" si="42"/>
        <v>241.80476876114335</v>
      </c>
      <c r="R124" s="117">
        <f t="shared" ref="R124:V124" si="43">R125+R128+R130+R139</f>
        <v>107.25137897555308</v>
      </c>
      <c r="S124" s="117">
        <f t="shared" si="43"/>
        <v>73.441947527406043</v>
      </c>
      <c r="T124" s="117">
        <f t="shared" si="43"/>
        <v>12.34006954263228</v>
      </c>
      <c r="U124" s="117">
        <f t="shared" si="43"/>
        <v>43.41367068002161</v>
      </c>
      <c r="V124" s="117">
        <f t="shared" si="43"/>
        <v>43.429451949637723</v>
      </c>
      <c r="W124" s="117">
        <f t="shared" ref="W124:Y124" si="44">W125+W128+W130+W139</f>
        <v>35.539828418698612</v>
      </c>
      <c r="X124" s="117">
        <f t="shared" si="44"/>
        <v>22.535289933709478</v>
      </c>
      <c r="Y124" s="117">
        <f t="shared" si="44"/>
        <v>42.153783012505563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129.04701153992224</v>
      </c>
      <c r="D125" s="122">
        <f t="shared" si="45"/>
        <v>105.66146117779975</v>
      </c>
      <c r="E125" s="122">
        <f t="shared" si="45"/>
        <v>78.147739726758132</v>
      </c>
      <c r="F125" s="122">
        <f t="shared" si="45"/>
        <v>153.29310890713401</v>
      </c>
      <c r="G125" s="122">
        <f t="shared" si="45"/>
        <v>119.39954272622448</v>
      </c>
      <c r="H125" s="122">
        <f t="shared" si="45"/>
        <v>73.702057020143499</v>
      </c>
      <c r="I125" s="122">
        <f t="shared" si="45"/>
        <v>84.843469398417696</v>
      </c>
      <c r="J125" s="122">
        <f t="shared" si="45"/>
        <v>49.78942352927934</v>
      </c>
      <c r="K125" s="122">
        <f t="shared" si="45"/>
        <v>80.542897960514551</v>
      </c>
      <c r="L125" s="122">
        <f t="shared" si="45"/>
        <v>79.03328367325021</v>
      </c>
      <c r="M125" s="122">
        <f t="shared" si="45"/>
        <v>89.949869516893983</v>
      </c>
      <c r="N125" s="122">
        <f t="shared" si="45"/>
        <v>94.882678578199688</v>
      </c>
      <c r="O125" s="122">
        <f t="shared" si="45"/>
        <v>112.45575833426295</v>
      </c>
      <c r="P125" s="122">
        <f t="shared" si="45"/>
        <v>137.81828015534242</v>
      </c>
      <c r="Q125" s="122">
        <f t="shared" si="45"/>
        <v>185.08114103440036</v>
      </c>
      <c r="R125" s="122">
        <f t="shared" ref="R125:V125" si="46">SUM(R126:R127)</f>
        <v>77.332484665450821</v>
      </c>
      <c r="S125" s="122">
        <f t="shared" si="46"/>
        <v>50.334690466902011</v>
      </c>
      <c r="T125" s="122">
        <f t="shared" si="46"/>
        <v>8.1339303165219494</v>
      </c>
      <c r="U125" s="122">
        <f t="shared" si="46"/>
        <v>30.375290668789663</v>
      </c>
      <c r="V125" s="122">
        <f t="shared" si="46"/>
        <v>31.47736257586633</v>
      </c>
      <c r="W125" s="122">
        <f t="shared" ref="W125:Y125" si="47">SUM(W126:W127)</f>
        <v>21.124212975983124</v>
      </c>
      <c r="X125" s="122">
        <f t="shared" si="47"/>
        <v>11.699093905587439</v>
      </c>
      <c r="Y125" s="122">
        <f t="shared" si="47"/>
        <v>19.995593230256624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128.49213225867442</v>
      </c>
      <c r="D126" s="98">
        <v>105.21412857419182</v>
      </c>
      <c r="E126" s="98">
        <v>77.824549827831021</v>
      </c>
      <c r="F126" s="98">
        <v>152.66382746276543</v>
      </c>
      <c r="G126" s="98">
        <v>118.91461506401021</v>
      </c>
      <c r="H126" s="98">
        <v>73.409072714761479</v>
      </c>
      <c r="I126" s="98">
        <v>84.511393991085953</v>
      </c>
      <c r="J126" s="98">
        <v>49.596109265067859</v>
      </c>
      <c r="K126" s="98">
        <v>80.233717454235716</v>
      </c>
      <c r="L126" s="98">
        <v>78.733958818675262</v>
      </c>
      <c r="M126" s="98">
        <v>89.61448912986242</v>
      </c>
      <c r="N126" s="98">
        <v>94.530854116103171</v>
      </c>
      <c r="O126" s="98">
        <v>112.03983462661759</v>
      </c>
      <c r="P126" s="98">
        <v>137.30774567022934</v>
      </c>
      <c r="Q126" s="98">
        <v>184.39312629844693</v>
      </c>
      <c r="R126" s="98">
        <v>77.047512271974867</v>
      </c>
      <c r="S126" s="98">
        <v>50.150271407049821</v>
      </c>
      <c r="T126" s="98">
        <v>8.1041376167795107</v>
      </c>
      <c r="U126" s="98">
        <v>30.265310064689135</v>
      </c>
      <c r="V126" s="98">
        <v>31.363256500427568</v>
      </c>
      <c r="W126" s="98">
        <v>21.048143351219476</v>
      </c>
      <c r="X126" s="98">
        <v>11.656415726946255</v>
      </c>
      <c r="Y126" s="98">
        <v>19.922698851263274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0.55487928124782671</v>
      </c>
      <c r="D127" s="98">
        <v>0.44733260360793514</v>
      </c>
      <c r="E127" s="98">
        <v>0.32318989892710837</v>
      </c>
      <c r="F127" s="98">
        <v>0.62928144436859246</v>
      </c>
      <c r="G127" s="98">
        <v>0.48492766221426836</v>
      </c>
      <c r="H127" s="98">
        <v>0.29298430538201792</v>
      </c>
      <c r="I127" s="98">
        <v>0.33207540733174884</v>
      </c>
      <c r="J127" s="98">
        <v>0.19331426421148301</v>
      </c>
      <c r="K127" s="98">
        <v>0.30918050627883198</v>
      </c>
      <c r="L127" s="98">
        <v>0.29932485457495484</v>
      </c>
      <c r="M127" s="98">
        <v>0.33538038703156642</v>
      </c>
      <c r="N127" s="98">
        <v>0.35182446209651125</v>
      </c>
      <c r="O127" s="98">
        <v>0.41592370764535758</v>
      </c>
      <c r="P127" s="98">
        <v>0.51053448511307131</v>
      </c>
      <c r="Q127" s="98">
        <v>0.68801473595342233</v>
      </c>
      <c r="R127" s="98">
        <v>0.28497239347594916</v>
      </c>
      <c r="S127" s="98">
        <v>0.18441905985218943</v>
      </c>
      <c r="T127" s="98">
        <v>2.9792699742438724E-2</v>
      </c>
      <c r="U127" s="98">
        <v>0.10998060410052628</v>
      </c>
      <c r="V127" s="98">
        <v>0.11410607543876264</v>
      </c>
      <c r="W127" s="98">
        <v>7.606962476364916E-2</v>
      </c>
      <c r="X127" s="98">
        <v>4.2678178641184512E-2</v>
      </c>
      <c r="Y127" s="98">
        <v>7.2894378993350856E-2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1.2819181276626779E-2</v>
      </c>
      <c r="D128" s="122">
        <f t="shared" si="48"/>
        <v>7.4311658167239784E-3</v>
      </c>
      <c r="E128" s="122">
        <f t="shared" si="48"/>
        <v>0.19804867976630705</v>
      </c>
      <c r="F128" s="122">
        <f t="shared" si="48"/>
        <v>0.40268988397401095</v>
      </c>
      <c r="G128" s="122">
        <f t="shared" si="48"/>
        <v>0.33947684520569549</v>
      </c>
      <c r="H128" s="122">
        <f t="shared" si="48"/>
        <v>0.51145693315940532</v>
      </c>
      <c r="I128" s="122">
        <f t="shared" si="48"/>
        <v>0.40321731559496871</v>
      </c>
      <c r="J128" s="122">
        <f t="shared" si="48"/>
        <v>0.21063532007043231</v>
      </c>
      <c r="K128" s="122">
        <f t="shared" si="48"/>
        <v>0.26062501643003344</v>
      </c>
      <c r="L128" s="122">
        <f t="shared" si="48"/>
        <v>0.27792113550652731</v>
      </c>
      <c r="M128" s="122">
        <f t="shared" si="48"/>
        <v>0.29888128664551977</v>
      </c>
      <c r="N128" s="122">
        <f t="shared" si="48"/>
        <v>0.3169905561166157</v>
      </c>
      <c r="O128" s="122">
        <f t="shared" si="48"/>
        <v>0.24462502375041681</v>
      </c>
      <c r="P128" s="122">
        <f t="shared" si="48"/>
        <v>0.14113672726613699</v>
      </c>
      <c r="Q128" s="122">
        <f t="shared" si="48"/>
        <v>0.16186005946278226</v>
      </c>
      <c r="R128" s="122">
        <f t="shared" si="48"/>
        <v>4.070464963141196E-2</v>
      </c>
      <c r="S128" s="122">
        <f t="shared" si="48"/>
        <v>5.472956818613748E-2</v>
      </c>
      <c r="T128" s="122">
        <f t="shared" si="48"/>
        <v>1.0493038692092029E-2</v>
      </c>
      <c r="U128" s="122">
        <f t="shared" si="48"/>
        <v>4.3672776616705607E-2</v>
      </c>
      <c r="V128" s="122">
        <f t="shared" si="48"/>
        <v>6.8233451213943724E-2</v>
      </c>
      <c r="W128" s="122">
        <f t="shared" si="48"/>
        <v>2.9023639952788005E-2</v>
      </c>
      <c r="X128" s="122">
        <f t="shared" si="48"/>
        <v>6.2749322849864259E-2</v>
      </c>
      <c r="Y128" s="122">
        <f t="shared" si="48"/>
        <v>0.31924702755313483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1.2819181276626779E-2</v>
      </c>
      <c r="D129" s="98">
        <v>7.4311658167239784E-3</v>
      </c>
      <c r="E129" s="98">
        <v>0.19804867976630705</v>
      </c>
      <c r="F129" s="98">
        <v>0.40268988397401095</v>
      </c>
      <c r="G129" s="98">
        <v>0.33947684520569549</v>
      </c>
      <c r="H129" s="98">
        <v>0.51145693315940532</v>
      </c>
      <c r="I129" s="98">
        <v>0.40321731559496871</v>
      </c>
      <c r="J129" s="98">
        <v>0.21063532007043231</v>
      </c>
      <c r="K129" s="98">
        <v>0.26062501643003344</v>
      </c>
      <c r="L129" s="98">
        <v>0.27792113550652731</v>
      </c>
      <c r="M129" s="98">
        <v>0.29888128664551977</v>
      </c>
      <c r="N129" s="98">
        <v>0.3169905561166157</v>
      </c>
      <c r="O129" s="98">
        <v>0.24462502375041681</v>
      </c>
      <c r="P129" s="98">
        <v>0.14113672726613699</v>
      </c>
      <c r="Q129" s="98">
        <v>0.16186005946278226</v>
      </c>
      <c r="R129" s="98">
        <v>4.070464963141196E-2</v>
      </c>
      <c r="S129" s="98">
        <v>5.472956818613748E-2</v>
      </c>
      <c r="T129" s="98">
        <v>1.0493038692092029E-2</v>
      </c>
      <c r="U129" s="98">
        <v>4.3672776616705607E-2</v>
      </c>
      <c r="V129" s="98">
        <v>6.8233451213943724E-2</v>
      </c>
      <c r="W129" s="98">
        <v>2.9023639952788005E-2</v>
      </c>
      <c r="X129" s="98">
        <v>6.2749322849864259E-2</v>
      </c>
      <c r="Y129" s="98">
        <v>0.31924702755313483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21.113453916193379</v>
      </c>
      <c r="D130" s="122">
        <v>19.600037292366878</v>
      </c>
      <c r="E130" s="122">
        <v>16.117549078958334</v>
      </c>
      <c r="F130" s="122">
        <v>30.575309222114953</v>
      </c>
      <c r="G130" s="122">
        <v>24.747343204046643</v>
      </c>
      <c r="H130" s="122">
        <v>18.790548090019271</v>
      </c>
      <c r="I130" s="122">
        <v>24.686509381464191</v>
      </c>
      <c r="J130" s="122">
        <v>14.343342020158223</v>
      </c>
      <c r="K130" s="122">
        <v>19.507241132072199</v>
      </c>
      <c r="L130" s="122">
        <v>16.782757609177374</v>
      </c>
      <c r="M130" s="122">
        <v>21.087355544730713</v>
      </c>
      <c r="N130" s="122">
        <v>25.070727631423487</v>
      </c>
      <c r="O130" s="122">
        <v>20.238673701269704</v>
      </c>
      <c r="P130" s="122">
        <v>29.508563834595428</v>
      </c>
      <c r="Q130" s="122">
        <v>40.860060634430475</v>
      </c>
      <c r="R130" s="122">
        <v>21.922432701937765</v>
      </c>
      <c r="S130" s="122">
        <v>17.012177420822987</v>
      </c>
      <c r="T130" s="122">
        <v>3.14579845753603</v>
      </c>
      <c r="U130" s="122">
        <v>9.7058696249857661</v>
      </c>
      <c r="V130" s="122">
        <v>8.901718980453186</v>
      </c>
      <c r="W130" s="122">
        <v>10.806641902825769</v>
      </c>
      <c r="X130" s="122">
        <v>7.8366353443144634</v>
      </c>
      <c r="Y130" s="122">
        <v>15.822646327569863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0.63632066382676944</v>
      </c>
      <c r="D131" s="98">
        <v>1.0033232271307246</v>
      </c>
      <c r="E131" s="98">
        <v>0.83781994237527513</v>
      </c>
      <c r="F131" s="98">
        <v>2.9826072254289717</v>
      </c>
      <c r="G131" s="98">
        <v>2.3647976055393363</v>
      </c>
      <c r="H131" s="98">
        <v>1.2076038779092062</v>
      </c>
      <c r="I131" s="98">
        <v>7.9703186803666304</v>
      </c>
      <c r="J131" s="98">
        <v>6.9841479518479375</v>
      </c>
      <c r="K131" s="98">
        <v>6.9790242761031038</v>
      </c>
      <c r="L131" s="98">
        <v>6.0846552160581435</v>
      </c>
      <c r="M131" s="98">
        <v>7.0564298396026155</v>
      </c>
      <c r="N131" s="98">
        <v>5.6306738016960196</v>
      </c>
      <c r="O131" s="98">
        <v>5.2404514363409413</v>
      </c>
      <c r="P131" s="98">
        <v>1.9974836273572738</v>
      </c>
      <c r="Q131" s="98">
        <v>5.7225586481771096</v>
      </c>
      <c r="R131" s="98">
        <v>4.6643140111709833</v>
      </c>
      <c r="S131" s="98">
        <v>3.7263926453842284</v>
      </c>
      <c r="T131" s="98">
        <v>0.78521636677437123</v>
      </c>
      <c r="U131" s="98">
        <v>2.3349116384653001</v>
      </c>
      <c r="V131" s="98">
        <v>2.1164116838723617</v>
      </c>
      <c r="W131" s="98">
        <v>4.2349027872388127</v>
      </c>
      <c r="X131" s="98">
        <v>1.3014560018940016</v>
      </c>
      <c r="Y131" s="98">
        <v>2.8624557854041903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5.18045488348078E-3</v>
      </c>
      <c r="D132" s="98">
        <v>9.9445085333005195E-3</v>
      </c>
      <c r="E132" s="98">
        <v>1.0956856481712754E-2</v>
      </c>
      <c r="F132" s="98">
        <v>2.0269758041060668E-2</v>
      </c>
      <c r="G132" s="98">
        <v>2.587130314818676E-2</v>
      </c>
      <c r="H132" s="98">
        <v>1.0677108045897884E-2</v>
      </c>
      <c r="I132" s="98">
        <v>7.3781343711996544E-2</v>
      </c>
      <c r="J132" s="98">
        <v>5.3510777328413528E-2</v>
      </c>
      <c r="K132" s="98">
        <v>8.8712019409288606E-2</v>
      </c>
      <c r="L132" s="98">
        <v>3.0207455335838226E-2</v>
      </c>
      <c r="M132" s="98">
        <v>6.2825067830997755E-2</v>
      </c>
      <c r="N132" s="98">
        <v>1.2083274757208388E-2</v>
      </c>
      <c r="O132" s="98">
        <v>6.0794569997366238E-2</v>
      </c>
      <c r="P132" s="98">
        <v>0.15992450337236702</v>
      </c>
      <c r="Q132" s="98">
        <v>0.11046894434324413</v>
      </c>
      <c r="R132" s="98">
        <v>0.10982072085217345</v>
      </c>
      <c r="S132" s="98">
        <v>3.4256213157505135E-2</v>
      </c>
      <c r="T132" s="98">
        <v>0</v>
      </c>
      <c r="U132" s="98">
        <v>7.1612659119676708E-2</v>
      </c>
      <c r="V132" s="98">
        <v>2.2954714599842933E-2</v>
      </c>
      <c r="W132" s="98">
        <v>0.1044381217447444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2.2830519049898607E-3</v>
      </c>
      <c r="D133" s="101">
        <v>4.5025760003016444E-3</v>
      </c>
      <c r="E133" s="101">
        <v>4.9456561599698426E-3</v>
      </c>
      <c r="F133" s="101">
        <v>9.7466701722917996E-3</v>
      </c>
      <c r="G133" s="101">
        <v>1.224261522956074E-2</v>
      </c>
      <c r="H133" s="101">
        <v>4.9974960973522128E-3</v>
      </c>
      <c r="I133" s="101">
        <v>3.8217468164238655E-2</v>
      </c>
      <c r="J133" s="101">
        <v>2.5058936496118834E-2</v>
      </c>
      <c r="K133" s="101">
        <v>4.2048370091616473E-2</v>
      </c>
      <c r="L133" s="101">
        <v>1.4208866883404217E-2</v>
      </c>
      <c r="M133" s="101">
        <v>3.0629111126737777E-2</v>
      </c>
      <c r="N133" s="101">
        <v>5.8996279780986188E-3</v>
      </c>
      <c r="O133" s="101">
        <v>3.083655388651655E-2</v>
      </c>
      <c r="P133" s="101">
        <v>7.2481139163443342E-2</v>
      </c>
      <c r="Q133" s="101">
        <v>4.9456567902229874E-2</v>
      </c>
      <c r="R133" s="101">
        <v>4.9917896972159655E-2</v>
      </c>
      <c r="S133" s="101">
        <v>1.6499818056970251E-2</v>
      </c>
      <c r="T133" s="101">
        <v>0</v>
      </c>
      <c r="U133" s="101">
        <v>3.1908888358267398E-2</v>
      </c>
      <c r="V133" s="101">
        <v>9.4569185246333506E-3</v>
      </c>
      <c r="W133" s="101">
        <v>4.8653191637769648E-2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2.8974029784909192E-3</v>
      </c>
      <c r="D134" s="104">
        <v>5.441932532998876E-3</v>
      </c>
      <c r="E134" s="104">
        <v>6.0112003217429105E-3</v>
      </c>
      <c r="F134" s="104">
        <v>1.052308786876887E-2</v>
      </c>
      <c r="G134" s="104">
        <v>1.3628687918626021E-2</v>
      </c>
      <c r="H134" s="104">
        <v>5.679611948545671E-3</v>
      </c>
      <c r="I134" s="104">
        <v>3.5563875547757889E-2</v>
      </c>
      <c r="J134" s="104">
        <v>2.8451840832294694E-2</v>
      </c>
      <c r="K134" s="104">
        <v>4.6663649317672126E-2</v>
      </c>
      <c r="L134" s="104">
        <v>1.5998588452434011E-2</v>
      </c>
      <c r="M134" s="104">
        <v>3.2195956704259975E-2</v>
      </c>
      <c r="N134" s="104">
        <v>6.183646779109769E-3</v>
      </c>
      <c r="O134" s="104">
        <v>2.9958016110849684E-2</v>
      </c>
      <c r="P134" s="104">
        <v>8.744336420892368E-2</v>
      </c>
      <c r="Q134" s="104">
        <v>6.1012376441014253E-2</v>
      </c>
      <c r="R134" s="104">
        <v>5.9902823880013799E-2</v>
      </c>
      <c r="S134" s="104">
        <v>1.7756395100534884E-2</v>
      </c>
      <c r="T134" s="104">
        <v>0</v>
      </c>
      <c r="U134" s="104">
        <v>3.970377076140931E-2</v>
      </c>
      <c r="V134" s="104">
        <v>1.3497796075209581E-2</v>
      </c>
      <c r="W134" s="104">
        <v>5.5784930106974745E-2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13.913322854357652</v>
      </c>
      <c r="D135" s="101">
        <v>12.648746139457629</v>
      </c>
      <c r="E135" s="101">
        <v>6.8020121672871001</v>
      </c>
      <c r="F135" s="101">
        <v>21.485338065552547</v>
      </c>
      <c r="G135" s="101">
        <v>13.678512187556452</v>
      </c>
      <c r="H135" s="101">
        <v>9.878583355371882</v>
      </c>
      <c r="I135" s="101">
        <v>6.9248810094452793</v>
      </c>
      <c r="J135" s="101">
        <v>3.5031819068654086</v>
      </c>
      <c r="K135" s="101">
        <v>3.1802113926714037</v>
      </c>
      <c r="L135" s="101">
        <v>6.2352456933539386</v>
      </c>
      <c r="M135" s="101">
        <v>3.720502398459836</v>
      </c>
      <c r="N135" s="101">
        <v>8.863562885304324</v>
      </c>
      <c r="O135" s="101">
        <v>3.9866664040521487</v>
      </c>
      <c r="P135" s="101">
        <v>2.8980078781075145</v>
      </c>
      <c r="Q135" s="101">
        <v>3.898624511492812</v>
      </c>
      <c r="R135" s="101">
        <v>2.8469141544774397</v>
      </c>
      <c r="S135" s="101">
        <v>3.8019105031881861</v>
      </c>
      <c r="T135" s="101">
        <v>0.69966474432440584</v>
      </c>
      <c r="U135" s="101">
        <v>1.4213224392786941</v>
      </c>
      <c r="V135" s="101">
        <v>2.6882591872178385</v>
      </c>
      <c r="W135" s="101">
        <v>0</v>
      </c>
      <c r="X135" s="101">
        <v>2.4185691272805601</v>
      </c>
      <c r="Y135" s="101">
        <v>5.2727759150019038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6.5586299431254744</v>
      </c>
      <c r="D136" s="104">
        <v>5.9380234172452262</v>
      </c>
      <c r="E136" s="104">
        <v>8.4667601128142476</v>
      </c>
      <c r="F136" s="104">
        <v>6.0870941730923747</v>
      </c>
      <c r="G136" s="104">
        <v>8.6781621078026685</v>
      </c>
      <c r="H136" s="104">
        <v>7.6936837486922833</v>
      </c>
      <c r="I136" s="104">
        <v>9.7175283479402861</v>
      </c>
      <c r="J136" s="104">
        <v>3.8025013841164648</v>
      </c>
      <c r="K136" s="104">
        <v>9.2592934438884029</v>
      </c>
      <c r="L136" s="104">
        <v>4.4326492444294505</v>
      </c>
      <c r="M136" s="104">
        <v>10.247598238837263</v>
      </c>
      <c r="N136" s="104">
        <v>10.564407669665936</v>
      </c>
      <c r="O136" s="104">
        <v>10.950761290879246</v>
      </c>
      <c r="P136" s="104">
        <v>24.453147825758272</v>
      </c>
      <c r="Q136" s="104">
        <v>31.12840853041731</v>
      </c>
      <c r="R136" s="104">
        <v>14.30138381543717</v>
      </c>
      <c r="S136" s="104">
        <v>9.4496180590930692</v>
      </c>
      <c r="T136" s="104">
        <v>1.6609173464372531</v>
      </c>
      <c r="U136" s="104">
        <v>5.8780228881220946</v>
      </c>
      <c r="V136" s="104">
        <v>4.0740933947631435</v>
      </c>
      <c r="W136" s="104">
        <v>6.4673009938422119</v>
      </c>
      <c r="X136" s="104">
        <v>4.116610215139902</v>
      </c>
      <c r="Y136" s="104">
        <v>7.6874146271637684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3.1224708409569928</v>
      </c>
      <c r="D137" s="98">
        <v>2.901537184722172</v>
      </c>
      <c r="E137" s="98">
        <v>4.1302008693873589</v>
      </c>
      <c r="F137" s="98">
        <v>3.1466496235665526</v>
      </c>
      <c r="G137" s="98">
        <v>4.4151186961011151</v>
      </c>
      <c r="H137" s="98">
        <v>3.8755206842650023</v>
      </c>
      <c r="I137" s="98">
        <v>5.3908601809710364</v>
      </c>
      <c r="J137" s="98">
        <v>1.9162075311902544</v>
      </c>
      <c r="K137" s="98">
        <v>4.7210773124619747</v>
      </c>
      <c r="L137" s="98">
        <v>2.2406407075890602</v>
      </c>
      <c r="M137" s="98">
        <v>5.376963057886309</v>
      </c>
      <c r="N137" s="98">
        <v>5.53662422072055</v>
      </c>
      <c r="O137" s="98">
        <v>5.9384401993273706</v>
      </c>
      <c r="P137" s="98">
        <v>11.724714622108309</v>
      </c>
      <c r="Q137" s="98">
        <v>14.786859550107467</v>
      </c>
      <c r="R137" s="98">
        <v>6.8600940018696708</v>
      </c>
      <c r="S137" s="98">
        <v>4.7913218243657933</v>
      </c>
      <c r="T137" s="98">
        <v>0.77228233665649348</v>
      </c>
      <c r="U137" s="98">
        <v>2.7411035210969996</v>
      </c>
      <c r="V137" s="98">
        <v>1.7376018338969514</v>
      </c>
      <c r="W137" s="98">
        <v>3.0835900196656847</v>
      </c>
      <c r="X137" s="98">
        <v>1.8419092795856085</v>
      </c>
      <c r="Y137" s="98">
        <v>3.0429873955600866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3.4361591021684816</v>
      </c>
      <c r="D138" s="98">
        <v>3.0364862325230546</v>
      </c>
      <c r="E138" s="98">
        <v>4.3365592434268887</v>
      </c>
      <c r="F138" s="98">
        <v>2.940444549525822</v>
      </c>
      <c r="G138" s="98">
        <v>4.2630434117015534</v>
      </c>
      <c r="H138" s="98">
        <v>3.818163064427281</v>
      </c>
      <c r="I138" s="98">
        <v>4.3266681669692497</v>
      </c>
      <c r="J138" s="98">
        <v>1.8862938529262103</v>
      </c>
      <c r="K138" s="98">
        <v>4.5382161314264291</v>
      </c>
      <c r="L138" s="98">
        <v>2.1920085368403903</v>
      </c>
      <c r="M138" s="98">
        <v>4.8706351809509529</v>
      </c>
      <c r="N138" s="98">
        <v>5.0277834489453852</v>
      </c>
      <c r="O138" s="98">
        <v>5.0123210915518754</v>
      </c>
      <c r="P138" s="98">
        <v>12.728433203649965</v>
      </c>
      <c r="Q138" s="98">
        <v>16.341548980309842</v>
      </c>
      <c r="R138" s="98">
        <v>7.4412898135674981</v>
      </c>
      <c r="S138" s="98">
        <v>4.6582962347272749</v>
      </c>
      <c r="T138" s="98">
        <v>0.88863500978075971</v>
      </c>
      <c r="U138" s="98">
        <v>3.1369193670250954</v>
      </c>
      <c r="V138" s="98">
        <v>2.3364915608661918</v>
      </c>
      <c r="W138" s="98">
        <v>3.3837109741765272</v>
      </c>
      <c r="X138" s="98">
        <v>2.2747009355542938</v>
      </c>
      <c r="Y138" s="98">
        <v>4.6444272316036814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8.9790951848499354</v>
      </c>
      <c r="D139" s="122">
        <v>8.1725464213831245</v>
      </c>
      <c r="E139" s="122">
        <v>6.9913422414627311</v>
      </c>
      <c r="F139" s="122">
        <v>12.832749650193987</v>
      </c>
      <c r="G139" s="122">
        <v>10.814591025727891</v>
      </c>
      <c r="H139" s="122">
        <v>8.3124719187091642</v>
      </c>
      <c r="I139" s="122">
        <v>9.8655318635254616</v>
      </c>
      <c r="J139" s="122">
        <v>5.9890721484092877</v>
      </c>
      <c r="K139" s="122">
        <v>8.006367570725784</v>
      </c>
      <c r="L139" s="122">
        <v>6.715001798248573</v>
      </c>
      <c r="M139" s="122">
        <v>7.4540697257027615</v>
      </c>
      <c r="N139" s="122">
        <v>9.4387666566652513</v>
      </c>
      <c r="O139" s="122">
        <v>7.9649237148852547</v>
      </c>
      <c r="P139" s="122">
        <v>12.162068637577059</v>
      </c>
      <c r="Q139" s="122">
        <v>15.701707032849731</v>
      </c>
      <c r="R139" s="122">
        <v>7.9557569585330867</v>
      </c>
      <c r="S139" s="122">
        <v>6.0403500714948972</v>
      </c>
      <c r="T139" s="122">
        <v>1.04984772988221</v>
      </c>
      <c r="U139" s="122">
        <v>3.2888376096294754</v>
      </c>
      <c r="V139" s="122">
        <v>2.9821369421042618</v>
      </c>
      <c r="W139" s="122">
        <v>3.5799498999369375</v>
      </c>
      <c r="X139" s="122">
        <v>2.9368113609577136</v>
      </c>
      <c r="Y139" s="122">
        <v>6.016296427125944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8.9790951848499354</v>
      </c>
      <c r="D141" s="33">
        <v>8.1725464213831245</v>
      </c>
      <c r="E141" s="33">
        <v>6.9913422414627311</v>
      </c>
      <c r="F141" s="33">
        <v>12.832749650193987</v>
      </c>
      <c r="G141" s="33">
        <v>10.814591025727891</v>
      </c>
      <c r="H141" s="33">
        <v>8.3124719187091642</v>
      </c>
      <c r="I141" s="33">
        <v>9.8655318635254616</v>
      </c>
      <c r="J141" s="33">
        <v>5.9890721484092877</v>
      </c>
      <c r="K141" s="33">
        <v>8.006367570725784</v>
      </c>
      <c r="L141" s="33">
        <v>6.715001798248573</v>
      </c>
      <c r="M141" s="33">
        <v>7.4540697257027615</v>
      </c>
      <c r="N141" s="33">
        <v>9.4387666566652513</v>
      </c>
      <c r="O141" s="33">
        <v>7.9649237148852547</v>
      </c>
      <c r="P141" s="33">
        <v>12.162068637577059</v>
      </c>
      <c r="Q141" s="33">
        <v>15.701707032849731</v>
      </c>
      <c r="R141" s="33">
        <v>7.9557569585330867</v>
      </c>
      <c r="S141" s="33">
        <v>6.0403500714948972</v>
      </c>
      <c r="T141" s="33">
        <v>1.04984772988221</v>
      </c>
      <c r="U141" s="33">
        <v>3.2888376096294754</v>
      </c>
      <c r="V141" s="33">
        <v>2.9821369421042618</v>
      </c>
      <c r="W141" s="33">
        <v>3.5799498999369375</v>
      </c>
      <c r="X141" s="33">
        <v>2.9368113609577136</v>
      </c>
      <c r="Y141" s="33">
        <v>6.016296427125944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13.908795690500897</v>
      </c>
      <c r="D143" s="117">
        <f t="shared" si="49"/>
        <v>19.659847147975587</v>
      </c>
      <c r="E143" s="117">
        <f t="shared" si="49"/>
        <v>17.011768599741405</v>
      </c>
      <c r="F143" s="117">
        <f t="shared" si="49"/>
        <v>12.355391201027571</v>
      </c>
      <c r="G143" s="117">
        <f t="shared" si="49"/>
        <v>14.521066074999814</v>
      </c>
      <c r="H143" s="117">
        <f t="shared" si="49"/>
        <v>19.693019784008403</v>
      </c>
      <c r="I143" s="117">
        <f t="shared" si="49"/>
        <v>27.853343872684878</v>
      </c>
      <c r="J143" s="117">
        <f t="shared" si="49"/>
        <v>22.094280860653026</v>
      </c>
      <c r="K143" s="117">
        <f t="shared" si="49"/>
        <v>24.538116863044003</v>
      </c>
      <c r="L143" s="117">
        <f t="shared" si="49"/>
        <v>23.46294666058936</v>
      </c>
      <c r="M143" s="117">
        <f t="shared" si="49"/>
        <v>28.84406063067383</v>
      </c>
      <c r="N143" s="117">
        <f t="shared" si="49"/>
        <v>22.384901999216854</v>
      </c>
      <c r="O143" s="117">
        <f t="shared" si="49"/>
        <v>21.77653487162037</v>
      </c>
      <c r="P143" s="117">
        <f t="shared" si="49"/>
        <v>59.826473242577663</v>
      </c>
      <c r="Q143" s="117">
        <f t="shared" si="49"/>
        <v>42.27625869631926</v>
      </c>
      <c r="R143" s="117">
        <f t="shared" ref="R143:V143" si="50">R144+R146+R148+R157</f>
        <v>27.223837274303314</v>
      </c>
      <c r="S143" s="117">
        <f t="shared" si="50"/>
        <v>26.014534835302072</v>
      </c>
      <c r="T143" s="117">
        <f t="shared" si="50"/>
        <v>28.11671102611335</v>
      </c>
      <c r="U143" s="117">
        <f t="shared" si="50"/>
        <v>23.546022785769054</v>
      </c>
      <c r="V143" s="117">
        <f t="shared" si="50"/>
        <v>29.139150062976267</v>
      </c>
      <c r="W143" s="117">
        <f t="shared" ref="W143:Y143" si="51">W144+W146+W148+W157</f>
        <v>31.338349128961706</v>
      </c>
      <c r="X143" s="117">
        <f t="shared" si="51"/>
        <v>42.603460533653603</v>
      </c>
      <c r="Y143" s="117">
        <f t="shared" si="51"/>
        <v>46.172487194353749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8.7700869826333232</v>
      </c>
      <c r="D144" s="122">
        <f t="shared" si="52"/>
        <v>11.707869810316046</v>
      </c>
      <c r="E144" s="122">
        <f t="shared" si="52"/>
        <v>10.002281101817337</v>
      </c>
      <c r="F144" s="122">
        <f t="shared" si="52"/>
        <v>6.7694498605190443</v>
      </c>
      <c r="G144" s="122">
        <f t="shared" si="52"/>
        <v>7.4814045063778147</v>
      </c>
      <c r="H144" s="122">
        <f t="shared" si="52"/>
        <v>9.242491078370012</v>
      </c>
      <c r="I144" s="122">
        <f t="shared" si="52"/>
        <v>12.757089699351512</v>
      </c>
      <c r="J144" s="122">
        <f t="shared" si="52"/>
        <v>9.780906101362806</v>
      </c>
      <c r="K144" s="122">
        <f t="shared" si="52"/>
        <v>12.018294688354377</v>
      </c>
      <c r="L144" s="122">
        <f t="shared" si="52"/>
        <v>11.467656634409348</v>
      </c>
      <c r="M144" s="122">
        <f t="shared" si="52"/>
        <v>14.122070580259905</v>
      </c>
      <c r="N144" s="122">
        <f t="shared" si="52"/>
        <v>10.824704386488659</v>
      </c>
      <c r="O144" s="122">
        <f t="shared" si="52"/>
        <v>10.703561077786038</v>
      </c>
      <c r="P144" s="122">
        <f t="shared" si="52"/>
        <v>29.416883433558937</v>
      </c>
      <c r="Q144" s="122">
        <f t="shared" si="52"/>
        <v>20.024116565359616</v>
      </c>
      <c r="R144" s="122">
        <f t="shared" si="52"/>
        <v>10.90573534682996</v>
      </c>
      <c r="S144" s="122">
        <f t="shared" si="52"/>
        <v>9.4756555860906371</v>
      </c>
      <c r="T144" s="122">
        <f t="shared" si="52"/>
        <v>10.059711487124938</v>
      </c>
      <c r="U144" s="122">
        <f t="shared" si="52"/>
        <v>9.1036675081760734</v>
      </c>
      <c r="V144" s="122">
        <f t="shared" si="52"/>
        <v>11.944636941902715</v>
      </c>
      <c r="W144" s="122">
        <f t="shared" si="52"/>
        <v>8.9582575373604438</v>
      </c>
      <c r="X144" s="122">
        <f t="shared" si="52"/>
        <v>9.6622453139991311</v>
      </c>
      <c r="Y144" s="122">
        <f t="shared" si="52"/>
        <v>9.7237899150060105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8.7700869826333232</v>
      </c>
      <c r="D145" s="98">
        <v>11.707869810316046</v>
      </c>
      <c r="E145" s="98">
        <v>10.002281101817337</v>
      </c>
      <c r="F145" s="98">
        <v>6.7694498605190443</v>
      </c>
      <c r="G145" s="98">
        <v>7.4814045063778147</v>
      </c>
      <c r="H145" s="98">
        <v>9.242491078370012</v>
      </c>
      <c r="I145" s="98">
        <v>12.757089699351512</v>
      </c>
      <c r="J145" s="98">
        <v>9.780906101362806</v>
      </c>
      <c r="K145" s="98">
        <v>12.018294688354377</v>
      </c>
      <c r="L145" s="98">
        <v>11.467656634409348</v>
      </c>
      <c r="M145" s="98">
        <v>14.122070580259905</v>
      </c>
      <c r="N145" s="98">
        <v>10.824704386488659</v>
      </c>
      <c r="O145" s="98">
        <v>10.703561077786038</v>
      </c>
      <c r="P145" s="98">
        <v>29.416883433558937</v>
      </c>
      <c r="Q145" s="98">
        <v>20.024116565359616</v>
      </c>
      <c r="R145" s="98">
        <v>10.90573534682996</v>
      </c>
      <c r="S145" s="98">
        <v>9.4756555860906371</v>
      </c>
      <c r="T145" s="98">
        <v>10.059711487124938</v>
      </c>
      <c r="U145" s="98">
        <v>9.1036675081760734</v>
      </c>
      <c r="V145" s="98">
        <v>11.944636941902715</v>
      </c>
      <c r="W145" s="98">
        <v>8.9582575373604438</v>
      </c>
      <c r="X145" s="98">
        <v>9.6622453139991311</v>
      </c>
      <c r="Y145" s="98">
        <v>9.7237899150060105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2.1427230539675678E-2</v>
      </c>
      <c r="D146" s="122">
        <f t="shared" si="53"/>
        <v>2.1045515404615234E-2</v>
      </c>
      <c r="E146" s="122">
        <f t="shared" si="53"/>
        <v>0.31685727902257765</v>
      </c>
      <c r="F146" s="122">
        <f t="shared" si="53"/>
        <v>0.13601536588884369</v>
      </c>
      <c r="G146" s="122">
        <f t="shared" si="53"/>
        <v>0.1843176698131625</v>
      </c>
      <c r="H146" s="122">
        <f t="shared" si="53"/>
        <v>0.38269413479773534</v>
      </c>
      <c r="I146" s="122">
        <f t="shared" si="53"/>
        <v>0.43521797240936594</v>
      </c>
      <c r="J146" s="122">
        <f t="shared" si="53"/>
        <v>0.36004449812752259</v>
      </c>
      <c r="K146" s="122">
        <f t="shared" si="53"/>
        <v>0.48186061541348768</v>
      </c>
      <c r="L146" s="122">
        <f t="shared" si="53"/>
        <v>0.55858875826469601</v>
      </c>
      <c r="M146" s="122">
        <f t="shared" si="53"/>
        <v>0.78683124663229487</v>
      </c>
      <c r="N146" s="122">
        <f t="shared" si="53"/>
        <v>0.61066012226695465</v>
      </c>
      <c r="O146" s="122">
        <f t="shared" si="53"/>
        <v>0.61866384315885725</v>
      </c>
      <c r="P146" s="122">
        <f t="shared" si="53"/>
        <v>0.9688057945377605</v>
      </c>
      <c r="Q146" s="122">
        <f t="shared" si="53"/>
        <v>0.61547588724170732</v>
      </c>
      <c r="R146" s="122">
        <f t="shared" si="53"/>
        <v>0.21524735966205699</v>
      </c>
      <c r="S146" s="122">
        <f t="shared" si="53"/>
        <v>0.38281797628283748</v>
      </c>
      <c r="T146" s="122">
        <f t="shared" si="53"/>
        <v>0.41496518758449752</v>
      </c>
      <c r="U146" s="122">
        <f t="shared" si="53"/>
        <v>0.4597680618156032</v>
      </c>
      <c r="V146" s="122">
        <f t="shared" si="53"/>
        <v>0.90785020228844426</v>
      </c>
      <c r="W146" s="122">
        <f t="shared" si="53"/>
        <v>0.44948496571454888</v>
      </c>
      <c r="X146" s="122">
        <f t="shared" si="53"/>
        <v>1.104925214123156</v>
      </c>
      <c r="Y146" s="122">
        <f t="shared" si="53"/>
        <v>1.3087113631894873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2.1427230539675678E-2</v>
      </c>
      <c r="D147" s="98">
        <v>2.1045515404615234E-2</v>
      </c>
      <c r="E147" s="98">
        <v>0.31685727902257765</v>
      </c>
      <c r="F147" s="98">
        <v>0.13601536588884369</v>
      </c>
      <c r="G147" s="98">
        <v>0.1843176698131625</v>
      </c>
      <c r="H147" s="98">
        <v>0.38269413479773534</v>
      </c>
      <c r="I147" s="98">
        <v>0.43521797240936594</v>
      </c>
      <c r="J147" s="98">
        <v>0.36004449812752259</v>
      </c>
      <c r="K147" s="98">
        <v>0.48186061541348768</v>
      </c>
      <c r="L147" s="98">
        <v>0.55858875826469601</v>
      </c>
      <c r="M147" s="98">
        <v>0.78683124663229487</v>
      </c>
      <c r="N147" s="98">
        <v>0.61066012226695465</v>
      </c>
      <c r="O147" s="98">
        <v>0.61866384315885725</v>
      </c>
      <c r="P147" s="98">
        <v>0.9688057945377605</v>
      </c>
      <c r="Q147" s="98">
        <v>0.61547588724170732</v>
      </c>
      <c r="R147" s="98">
        <v>0.21524735966205699</v>
      </c>
      <c r="S147" s="98">
        <v>0.38281797628283748</v>
      </c>
      <c r="T147" s="98">
        <v>0.41496518758449752</v>
      </c>
      <c r="U147" s="98">
        <v>0.4597680618156032</v>
      </c>
      <c r="V147" s="98">
        <v>0.90785020228844426</v>
      </c>
      <c r="W147" s="98">
        <v>0.44948496571454888</v>
      </c>
      <c r="X147" s="98">
        <v>1.104925214123156</v>
      </c>
      <c r="Y147" s="98">
        <v>1.3087113631894873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3.6161043849476209</v>
      </c>
      <c r="D148" s="122">
        <v>5.6169876679635857</v>
      </c>
      <c r="E148" s="122">
        <v>4.6780831927411937</v>
      </c>
      <c r="F148" s="122">
        <v>3.8891767909116708</v>
      </c>
      <c r="G148" s="122">
        <v>4.8039919640186026</v>
      </c>
      <c r="H148" s="122">
        <v>7.0506148338033192</v>
      </c>
      <c r="I148" s="122">
        <v>10.578554348889455</v>
      </c>
      <c r="J148" s="122">
        <v>8.5918162180940225</v>
      </c>
      <c r="K148" s="122">
        <v>8.6326661426055011</v>
      </c>
      <c r="L148" s="122">
        <v>8.265292297064212</v>
      </c>
      <c r="M148" s="122">
        <v>10.405836591857444</v>
      </c>
      <c r="N148" s="122">
        <v>8.0547985151265387</v>
      </c>
      <c r="O148" s="122">
        <v>7.5914847496767299</v>
      </c>
      <c r="P148" s="122">
        <v>21.030720060082437</v>
      </c>
      <c r="Q148" s="122">
        <v>15.60036585257615</v>
      </c>
      <c r="R148" s="122">
        <v>11.860875734657681</v>
      </c>
      <c r="S148" s="122">
        <v>11.891703559778943</v>
      </c>
      <c r="T148" s="122">
        <v>13.438033059159157</v>
      </c>
      <c r="U148" s="122">
        <v>10.486304433472316</v>
      </c>
      <c r="V148" s="122">
        <v>12.276842334516498</v>
      </c>
      <c r="W148" s="122">
        <v>16.325646184491756</v>
      </c>
      <c r="X148" s="122">
        <v>23.392287421245612</v>
      </c>
      <c r="Y148" s="122">
        <v>25.428745921103442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0.48106762479999199</v>
      </c>
      <c r="D149" s="98">
        <v>0.38799205589654751</v>
      </c>
      <c r="E149" s="98">
        <v>0.49767136917914456</v>
      </c>
      <c r="F149" s="98">
        <v>0.58985305397508125</v>
      </c>
      <c r="G149" s="98">
        <v>0.6236065955881348</v>
      </c>
      <c r="H149" s="98">
        <v>0.81028956146990516</v>
      </c>
      <c r="I149" s="98">
        <v>0.7180914633076475</v>
      </c>
      <c r="J149" s="98">
        <v>0.78259551604783784</v>
      </c>
      <c r="K149" s="98">
        <v>1.0108652896341668</v>
      </c>
      <c r="L149" s="98">
        <v>0.87507257378234549</v>
      </c>
      <c r="M149" s="98">
        <v>1.1985271698141737</v>
      </c>
      <c r="N149" s="98">
        <v>0.66215019791595431</v>
      </c>
      <c r="O149" s="98">
        <v>0.70681003911033702</v>
      </c>
      <c r="P149" s="98">
        <v>3.4660453365917676</v>
      </c>
      <c r="Q149" s="98">
        <v>1.8420541116618141</v>
      </c>
      <c r="R149" s="98">
        <v>1.1221632384724205</v>
      </c>
      <c r="S149" s="98">
        <v>0.96665092246132833</v>
      </c>
      <c r="T149" s="98">
        <v>2.267533896160852</v>
      </c>
      <c r="U149" s="98">
        <v>1.1575642198138432</v>
      </c>
      <c r="V149" s="98">
        <v>1.3200981648103833</v>
      </c>
      <c r="W149" s="98">
        <v>0.97477898166860755</v>
      </c>
      <c r="X149" s="98">
        <v>1.3063177992758395</v>
      </c>
      <c r="Y149" s="98">
        <v>0.54212291300530635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1.9687382641217768E-3</v>
      </c>
      <c r="D150" s="98">
        <v>1.6587167406094067E-3</v>
      </c>
      <c r="E150" s="98">
        <v>1.7128248612501159E-3</v>
      </c>
      <c r="F150" s="98">
        <v>4.2393303313482834E-3</v>
      </c>
      <c r="G150" s="98">
        <v>1.4086298621247264E-3</v>
      </c>
      <c r="H150" s="98">
        <v>5.617564797233356E-3</v>
      </c>
      <c r="I150" s="98">
        <v>0</v>
      </c>
      <c r="J150" s="98">
        <v>1.1460396082442618E-2</v>
      </c>
      <c r="K150" s="98">
        <v>9.2396987913070053E-3</v>
      </c>
      <c r="L150" s="98">
        <v>5.0543638330417398E-3</v>
      </c>
      <c r="M150" s="98">
        <v>1.1740058793275276E-2</v>
      </c>
      <c r="N150" s="98">
        <v>3.5225569815443662E-3</v>
      </c>
      <c r="O150" s="98">
        <v>2.0149965736847865E-3</v>
      </c>
      <c r="P150" s="98">
        <v>8.562075190723005E-2</v>
      </c>
      <c r="Q150" s="98">
        <v>0</v>
      </c>
      <c r="R150" s="98">
        <v>3.9093626021784955E-2</v>
      </c>
      <c r="S150" s="98">
        <v>0</v>
      </c>
      <c r="T150" s="98">
        <v>4.8408242171581829E-2</v>
      </c>
      <c r="U150" s="98">
        <v>1.1195843696181094E-2</v>
      </c>
      <c r="V150" s="98">
        <v>2.9641853876556677E-2</v>
      </c>
      <c r="W150" s="98">
        <v>0</v>
      </c>
      <c r="X150" s="98">
        <v>1.8836616060069405E-2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9.940209885778541E-4</v>
      </c>
      <c r="D151" s="101">
        <v>8.5693025761548645E-4</v>
      </c>
      <c r="E151" s="101">
        <v>8.8133395463901192E-4</v>
      </c>
      <c r="F151" s="101">
        <v>2.3108837327852705E-3</v>
      </c>
      <c r="G151" s="101">
        <v>7.5530240763455622E-4</v>
      </c>
      <c r="H151" s="101">
        <v>2.9882593871698362E-3</v>
      </c>
      <c r="I151" s="101">
        <v>0</v>
      </c>
      <c r="J151" s="101">
        <v>6.0838502489428273E-3</v>
      </c>
      <c r="K151" s="101">
        <v>4.9456205314276705E-3</v>
      </c>
      <c r="L151" s="101">
        <v>2.6827299333286405E-3</v>
      </c>
      <c r="M151" s="101">
        <v>6.4130233364320752E-3</v>
      </c>
      <c r="N151" s="101">
        <v>1.9154560857312813E-3</v>
      </c>
      <c r="O151" s="101">
        <v>1.121404364878674E-3</v>
      </c>
      <c r="P151" s="101">
        <v>4.2553837814377181E-2</v>
      </c>
      <c r="Q151" s="101">
        <v>0</v>
      </c>
      <c r="R151" s="101">
        <v>1.9157768194339567E-2</v>
      </c>
      <c r="S151" s="101">
        <v>0</v>
      </c>
      <c r="T151" s="101">
        <v>2.2861847570596654E-2</v>
      </c>
      <c r="U151" s="101">
        <v>5.299935411204138E-3</v>
      </c>
      <c r="V151" s="101">
        <v>1.3067032397126878E-2</v>
      </c>
      <c r="W151" s="101">
        <v>0</v>
      </c>
      <c r="X151" s="101">
        <v>8.7281365866772615E-3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9.7471727554392269E-4</v>
      </c>
      <c r="D152" s="104">
        <v>8.0178648299392022E-4</v>
      </c>
      <c r="E152" s="104">
        <v>8.3149090661110395E-4</v>
      </c>
      <c r="F152" s="104">
        <v>1.9284465985630128E-3</v>
      </c>
      <c r="G152" s="104">
        <v>6.5332745449017031E-4</v>
      </c>
      <c r="H152" s="104">
        <v>2.6293054100635202E-3</v>
      </c>
      <c r="I152" s="104">
        <v>0</v>
      </c>
      <c r="J152" s="104">
        <v>5.3765458334997908E-3</v>
      </c>
      <c r="K152" s="104">
        <v>4.2940782598793348E-3</v>
      </c>
      <c r="L152" s="104">
        <v>2.3716338997130993E-3</v>
      </c>
      <c r="M152" s="104">
        <v>5.3270354568432012E-3</v>
      </c>
      <c r="N152" s="104">
        <v>1.6071008958130849E-3</v>
      </c>
      <c r="O152" s="104">
        <v>8.9359220880611261E-4</v>
      </c>
      <c r="P152" s="104">
        <v>4.3066914092852869E-2</v>
      </c>
      <c r="Q152" s="104">
        <v>0</v>
      </c>
      <c r="R152" s="104">
        <v>1.9935857827445388E-2</v>
      </c>
      <c r="S152" s="104">
        <v>0</v>
      </c>
      <c r="T152" s="104">
        <v>2.5546394600985175E-2</v>
      </c>
      <c r="U152" s="104">
        <v>5.8959082849769561E-3</v>
      </c>
      <c r="V152" s="104">
        <v>1.6574821479429801E-2</v>
      </c>
      <c r="W152" s="104">
        <v>0</v>
      </c>
      <c r="X152" s="104">
        <v>1.0108479473392143E-2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2.1293402587415176</v>
      </c>
      <c r="D153" s="101">
        <v>3.5572929798987074</v>
      </c>
      <c r="E153" s="101">
        <v>1.8616013575933814</v>
      </c>
      <c r="F153" s="101">
        <v>2.5676651399309223</v>
      </c>
      <c r="G153" s="101">
        <v>2.5567401295228396</v>
      </c>
      <c r="H153" s="101">
        <v>3.5049862933314091</v>
      </c>
      <c r="I153" s="101">
        <v>4.102886684759091</v>
      </c>
      <c r="J153" s="101">
        <v>3.7391446372163748</v>
      </c>
      <c r="K153" s="101">
        <v>1.9462309235664004</v>
      </c>
      <c r="L153" s="101">
        <v>4.3164599508385013</v>
      </c>
      <c r="M153" s="101">
        <v>2.4492278425902141</v>
      </c>
      <c r="N153" s="101">
        <v>3.3710937372384131</v>
      </c>
      <c r="O153" s="101">
        <v>1.8368799907083715</v>
      </c>
      <c r="P153" s="101">
        <v>1.8519350799535397</v>
      </c>
      <c r="Q153" s="101">
        <v>1.531330747874436</v>
      </c>
      <c r="R153" s="101">
        <v>1.7763612925522934</v>
      </c>
      <c r="S153" s="101">
        <v>3.1344208573269428</v>
      </c>
      <c r="T153" s="101">
        <v>3.2967622719617338</v>
      </c>
      <c r="U153" s="101">
        <v>1.8141261458311886</v>
      </c>
      <c r="V153" s="101">
        <v>4.3437839145252664</v>
      </c>
      <c r="W153" s="101">
        <v>0</v>
      </c>
      <c r="X153" s="101">
        <v>8.1666689932843326</v>
      </c>
      <c r="Y153" s="101">
        <v>10.12488834478293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1.0037277631419896</v>
      </c>
      <c r="D154" s="104">
        <v>1.6700439154277216</v>
      </c>
      <c r="E154" s="104">
        <v>2.3170976411074173</v>
      </c>
      <c r="F154" s="104">
        <v>0.72741926667431878</v>
      </c>
      <c r="G154" s="104">
        <v>1.6222366090455034</v>
      </c>
      <c r="H154" s="104">
        <v>2.7297214142047714</v>
      </c>
      <c r="I154" s="104">
        <v>5.7575762008227152</v>
      </c>
      <c r="J154" s="104">
        <v>4.0586156687473673</v>
      </c>
      <c r="K154" s="104">
        <v>5.6663302306136263</v>
      </c>
      <c r="L154" s="104">
        <v>3.0687054086103243</v>
      </c>
      <c r="M154" s="104">
        <v>6.7463415206597812</v>
      </c>
      <c r="N154" s="104">
        <v>4.0180320229906279</v>
      </c>
      <c r="O154" s="104">
        <v>5.0457797232843369</v>
      </c>
      <c r="P154" s="104">
        <v>15.6271188916299</v>
      </c>
      <c r="Q154" s="104">
        <v>12.2269809930399</v>
      </c>
      <c r="R154" s="104">
        <v>8.9232575776111815</v>
      </c>
      <c r="S154" s="104">
        <v>7.7906317799906706</v>
      </c>
      <c r="T154" s="104">
        <v>7.82532864886499</v>
      </c>
      <c r="U154" s="104">
        <v>7.5034182241311038</v>
      </c>
      <c r="V154" s="104">
        <v>6.5833184013042922</v>
      </c>
      <c r="W154" s="104">
        <v>15.350867202823148</v>
      </c>
      <c r="X154" s="104">
        <v>13.900464012625369</v>
      </c>
      <c r="Y154" s="104">
        <v>14.761734663315208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0.47786057451753544</v>
      </c>
      <c r="D155" s="98">
        <v>0.81604503388445104</v>
      </c>
      <c r="E155" s="98">
        <v>1.1303117797412445</v>
      </c>
      <c r="F155" s="98">
        <v>0.37603058151685798</v>
      </c>
      <c r="G155" s="98">
        <v>0.82533226426557327</v>
      </c>
      <c r="H155" s="98">
        <v>1.3750359578829663</v>
      </c>
      <c r="I155" s="98">
        <v>3.1940517350279198</v>
      </c>
      <c r="J155" s="98">
        <v>2.0452720788338508</v>
      </c>
      <c r="K155" s="98">
        <v>2.8891171079932172</v>
      </c>
      <c r="L155" s="98">
        <v>1.5511866333145974</v>
      </c>
      <c r="M155" s="98">
        <v>3.5398371683810366</v>
      </c>
      <c r="N155" s="98">
        <v>2.1057814232214467</v>
      </c>
      <c r="O155" s="98">
        <v>2.7362537041748261</v>
      </c>
      <c r="P155" s="98">
        <v>7.4928393953892289</v>
      </c>
      <c r="Q155" s="98">
        <v>5.8081559322008403</v>
      </c>
      <c r="R155" s="98">
        <v>4.2803120715655956</v>
      </c>
      <c r="S155" s="98">
        <v>3.9501516187892944</v>
      </c>
      <c r="T155" s="98">
        <v>3.6385694369522703</v>
      </c>
      <c r="U155" s="98">
        <v>3.4990755405173486</v>
      </c>
      <c r="V155" s="98">
        <v>2.8077869157191788</v>
      </c>
      <c r="W155" s="98">
        <v>7.3192481600762225</v>
      </c>
      <c r="X155" s="98">
        <v>6.2195331394838753</v>
      </c>
      <c r="Y155" s="98">
        <v>5.8432873333441506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0.52586718862445425</v>
      </c>
      <c r="D156" s="98">
        <v>0.85399888154327053</v>
      </c>
      <c r="E156" s="98">
        <v>1.1867858613661726</v>
      </c>
      <c r="F156" s="98">
        <v>0.3513886851574608</v>
      </c>
      <c r="G156" s="98">
        <v>0.79690434477993</v>
      </c>
      <c r="H156" s="98">
        <v>1.3546854563218049</v>
      </c>
      <c r="I156" s="98">
        <v>2.5635244657947949</v>
      </c>
      <c r="J156" s="98">
        <v>2.0133435899135166</v>
      </c>
      <c r="K156" s="98">
        <v>2.7772131226204086</v>
      </c>
      <c r="L156" s="98">
        <v>1.5175187752957269</v>
      </c>
      <c r="M156" s="98">
        <v>3.2065043522787442</v>
      </c>
      <c r="N156" s="98">
        <v>1.9122505997691814</v>
      </c>
      <c r="O156" s="98">
        <v>2.3095260191095104</v>
      </c>
      <c r="P156" s="98">
        <v>8.134279496240671</v>
      </c>
      <c r="Q156" s="98">
        <v>6.41882506083906</v>
      </c>
      <c r="R156" s="98">
        <v>4.6429455060455851</v>
      </c>
      <c r="S156" s="98">
        <v>3.8404801612013757</v>
      </c>
      <c r="T156" s="98">
        <v>4.1867592119127197</v>
      </c>
      <c r="U156" s="98">
        <v>4.0043426836137552</v>
      </c>
      <c r="V156" s="98">
        <v>3.7755314855851134</v>
      </c>
      <c r="W156" s="98">
        <v>8.0316190427469252</v>
      </c>
      <c r="X156" s="98">
        <v>7.6809308731414934</v>
      </c>
      <c r="Y156" s="98">
        <v>8.9184473299710572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1.5011770923802781</v>
      </c>
      <c r="D157" s="122">
        <v>2.3139441542913382</v>
      </c>
      <c r="E157" s="122">
        <v>2.0145470261602987</v>
      </c>
      <c r="F157" s="122">
        <v>1.5607491837080123</v>
      </c>
      <c r="G157" s="122">
        <v>2.0513519347902345</v>
      </c>
      <c r="H157" s="122">
        <v>3.0172197370373359</v>
      </c>
      <c r="I157" s="122">
        <v>4.0824818520345429</v>
      </c>
      <c r="J157" s="122">
        <v>3.3615140430686772</v>
      </c>
      <c r="K157" s="122">
        <v>3.4052954166706346</v>
      </c>
      <c r="L157" s="122">
        <v>3.1714089708511053</v>
      </c>
      <c r="M157" s="122">
        <v>3.529322211924188</v>
      </c>
      <c r="N157" s="122">
        <v>2.8947389753347004</v>
      </c>
      <c r="O157" s="122">
        <v>2.862825200998746</v>
      </c>
      <c r="P157" s="122">
        <v>8.4100639543985256</v>
      </c>
      <c r="Q157" s="122">
        <v>6.0363003911417898</v>
      </c>
      <c r="R157" s="122">
        <v>4.2419788331536177</v>
      </c>
      <c r="S157" s="122">
        <v>4.2643577131496562</v>
      </c>
      <c r="T157" s="122">
        <v>4.2040012922447598</v>
      </c>
      <c r="U157" s="122">
        <v>3.4962827823050584</v>
      </c>
      <c r="V157" s="122">
        <v>4.009820584268609</v>
      </c>
      <c r="W157" s="122">
        <v>5.604960441394959</v>
      </c>
      <c r="X157" s="122">
        <v>8.4440025842857072</v>
      </c>
      <c r="Y157" s="122">
        <v>9.7112399950548145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1.5011770923802781</v>
      </c>
      <c r="D159" s="33">
        <v>2.3139441542913382</v>
      </c>
      <c r="E159" s="33">
        <v>2.0145470261602987</v>
      </c>
      <c r="F159" s="33">
        <v>1.5607491837080123</v>
      </c>
      <c r="G159" s="33">
        <v>2.0513519347902345</v>
      </c>
      <c r="H159" s="33">
        <v>3.0172197370373359</v>
      </c>
      <c r="I159" s="33">
        <v>4.0824818520345429</v>
      </c>
      <c r="J159" s="33">
        <v>3.3615140430686772</v>
      </c>
      <c r="K159" s="33">
        <v>3.4052954166706346</v>
      </c>
      <c r="L159" s="33">
        <v>3.1714089708511053</v>
      </c>
      <c r="M159" s="33">
        <v>3.529322211924188</v>
      </c>
      <c r="N159" s="33">
        <v>2.8947389753347004</v>
      </c>
      <c r="O159" s="33">
        <v>2.862825200998746</v>
      </c>
      <c r="P159" s="33">
        <v>8.4100639543985256</v>
      </c>
      <c r="Q159" s="33">
        <v>6.0363003911417898</v>
      </c>
      <c r="R159" s="33">
        <v>4.2419788331536177</v>
      </c>
      <c r="S159" s="33">
        <v>4.2643577131496562</v>
      </c>
      <c r="T159" s="33">
        <v>4.2040012922447598</v>
      </c>
      <c r="U159" s="33">
        <v>3.4962827823050584</v>
      </c>
      <c r="V159" s="33">
        <v>4.009820584268609</v>
      </c>
      <c r="W159" s="33">
        <v>5.604960441394959</v>
      </c>
      <c r="X159" s="33">
        <v>8.4440025842857072</v>
      </c>
      <c r="Y159" s="33">
        <v>9.7112399950548145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10.444670247010347</v>
      </c>
      <c r="D161" s="117">
        <f t="shared" si="54"/>
        <v>13.388131129111779</v>
      </c>
      <c r="E161" s="117">
        <f t="shared" si="54"/>
        <v>12.456121622512047</v>
      </c>
      <c r="F161" s="117">
        <f t="shared" si="54"/>
        <v>9.8603264086279729</v>
      </c>
      <c r="G161" s="117">
        <f t="shared" si="54"/>
        <v>7.6351791627460059</v>
      </c>
      <c r="H161" s="117">
        <f t="shared" si="54"/>
        <v>5.2583616215035827</v>
      </c>
      <c r="I161" s="117">
        <f t="shared" si="54"/>
        <v>4.6456486068120277</v>
      </c>
      <c r="J161" s="117">
        <f t="shared" si="54"/>
        <v>2.9071985683950974</v>
      </c>
      <c r="K161" s="117">
        <f t="shared" si="54"/>
        <v>3.4685461137352789</v>
      </c>
      <c r="L161" s="117">
        <f t="shared" si="54"/>
        <v>3.9929461839277072</v>
      </c>
      <c r="M161" s="117">
        <f t="shared" si="54"/>
        <v>4.0872390669998371</v>
      </c>
      <c r="N161" s="117">
        <f t="shared" si="54"/>
        <v>4.1467262483928646</v>
      </c>
      <c r="O161" s="117">
        <f t="shared" si="54"/>
        <v>3.9018993715177772</v>
      </c>
      <c r="P161" s="117">
        <f t="shared" si="54"/>
        <v>2.222884991623006</v>
      </c>
      <c r="Q161" s="117">
        <f t="shared" si="54"/>
        <v>3.5990207553750175</v>
      </c>
      <c r="R161" s="117">
        <f t="shared" ref="R161:V161" si="55">R162+R164+R166+R175</f>
        <v>2.6697074567251575</v>
      </c>
      <c r="S161" s="117">
        <f t="shared" si="55"/>
        <v>3.174394186134665</v>
      </c>
      <c r="T161" s="117">
        <f t="shared" si="55"/>
        <v>1.5649173802794045</v>
      </c>
      <c r="U161" s="117">
        <f t="shared" si="55"/>
        <v>7.3621560131344563E-2</v>
      </c>
      <c r="V161" s="117">
        <f t="shared" si="55"/>
        <v>0.28266822787216717</v>
      </c>
      <c r="W161" s="117">
        <f t="shared" ref="W161:Y161" si="56">W162+W164+W166+W175</f>
        <v>0.69313942217259772</v>
      </c>
      <c r="X161" s="117">
        <f t="shared" si="56"/>
        <v>1.3692991868570392</v>
      </c>
      <c r="Y161" s="117">
        <f t="shared" si="56"/>
        <v>1.2334620724116201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8.5758598710850258</v>
      </c>
      <c r="D162" s="122">
        <f t="shared" si="57"/>
        <v>10.667701896694409</v>
      </c>
      <c r="E162" s="122">
        <f t="shared" si="57"/>
        <v>9.8720108745721795</v>
      </c>
      <c r="F162" s="122">
        <f t="shared" si="57"/>
        <v>7.6829681880579574</v>
      </c>
      <c r="G162" s="122">
        <f t="shared" si="57"/>
        <v>5.8899162511580441</v>
      </c>
      <c r="H162" s="122">
        <f t="shared" si="57"/>
        <v>3.8905133756587604</v>
      </c>
      <c r="I162" s="122">
        <f t="shared" si="57"/>
        <v>3.2968891146883319</v>
      </c>
      <c r="J162" s="122">
        <f t="shared" si="57"/>
        <v>2.0667126326848582</v>
      </c>
      <c r="K162" s="122">
        <f t="shared" si="57"/>
        <v>2.5857868129891042</v>
      </c>
      <c r="L162" s="122">
        <f t="shared" si="57"/>
        <v>3.0574161672397624</v>
      </c>
      <c r="M162" s="122">
        <f t="shared" si="57"/>
        <v>3.0602366601526425</v>
      </c>
      <c r="N162" s="122">
        <f t="shared" si="57"/>
        <v>3.1696392497458916</v>
      </c>
      <c r="O162" s="122">
        <f t="shared" si="57"/>
        <v>3.1042031552949219</v>
      </c>
      <c r="P162" s="122">
        <f t="shared" si="57"/>
        <v>1.7233602737905922</v>
      </c>
      <c r="Q162" s="122">
        <f t="shared" si="57"/>
        <v>2.7923982335492359</v>
      </c>
      <c r="R162" s="122">
        <f t="shared" si="57"/>
        <v>1.9217741675734201</v>
      </c>
      <c r="S162" s="122">
        <f t="shared" si="57"/>
        <v>2.1956032501439156</v>
      </c>
      <c r="T162" s="122">
        <f t="shared" si="57"/>
        <v>1.0575877591463596</v>
      </c>
      <c r="U162" s="122">
        <f t="shared" si="57"/>
        <v>5.0936053926681484E-2</v>
      </c>
      <c r="V162" s="122">
        <f t="shared" si="57"/>
        <v>0.19998411656077922</v>
      </c>
      <c r="W162" s="122">
        <f t="shared" si="57"/>
        <v>0.40526257281040734</v>
      </c>
      <c r="X162" s="122">
        <f t="shared" si="57"/>
        <v>0.71730444484070421</v>
      </c>
      <c r="Y162" s="122">
        <f t="shared" si="57"/>
        <v>0.57034093726799762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8.5758598710850258</v>
      </c>
      <c r="D163" s="33">
        <v>10.667701896694409</v>
      </c>
      <c r="E163" s="33">
        <v>9.8720108745721795</v>
      </c>
      <c r="F163" s="33">
        <v>7.6829681880579574</v>
      </c>
      <c r="G163" s="33">
        <v>5.8899162511580441</v>
      </c>
      <c r="H163" s="33">
        <v>3.8905133756587604</v>
      </c>
      <c r="I163" s="33">
        <v>3.2968891146883319</v>
      </c>
      <c r="J163" s="33">
        <v>2.0667126326848582</v>
      </c>
      <c r="K163" s="33">
        <v>2.5857868129891042</v>
      </c>
      <c r="L163" s="33">
        <v>3.0574161672397624</v>
      </c>
      <c r="M163" s="33">
        <v>3.0602366601526425</v>
      </c>
      <c r="N163" s="33">
        <v>3.1696392497458916</v>
      </c>
      <c r="O163" s="33">
        <v>3.1042031552949219</v>
      </c>
      <c r="P163" s="33">
        <v>1.7233602737905922</v>
      </c>
      <c r="Q163" s="33">
        <v>2.7923982335492359</v>
      </c>
      <c r="R163" s="33">
        <v>1.9217741675734201</v>
      </c>
      <c r="S163" s="33">
        <v>2.1956032501439156</v>
      </c>
      <c r="T163" s="33">
        <v>1.0575877591463596</v>
      </c>
      <c r="U163" s="33">
        <v>5.0936053926681484E-2</v>
      </c>
      <c r="V163" s="33">
        <v>0.19998411656077922</v>
      </c>
      <c r="W163" s="33">
        <v>0.40526257281040734</v>
      </c>
      <c r="X163" s="33">
        <v>0.71730444484070421</v>
      </c>
      <c r="Y163" s="33">
        <v>0.57034093726799762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3.9014899537559763E-3</v>
      </c>
      <c r="D164" s="122">
        <f t="shared" si="58"/>
        <v>3.6304932234376688E-3</v>
      </c>
      <c r="E164" s="122">
        <f t="shared" si="58"/>
        <v>0.10541300697238926</v>
      </c>
      <c r="F164" s="122">
        <f t="shared" si="58"/>
        <v>5.1884938698250241E-2</v>
      </c>
      <c r="G164" s="122">
        <f t="shared" si="58"/>
        <v>4.4875505024852658E-2</v>
      </c>
      <c r="H164" s="122">
        <f t="shared" si="58"/>
        <v>4.9121557259422605E-2</v>
      </c>
      <c r="I164" s="122">
        <f t="shared" si="58"/>
        <v>3.8373668976586527E-2</v>
      </c>
      <c r="J164" s="122">
        <f t="shared" si="58"/>
        <v>2.4308636112463099E-2</v>
      </c>
      <c r="K164" s="122">
        <f t="shared" si="58"/>
        <v>3.3573858295037118E-2</v>
      </c>
      <c r="L164" s="122">
        <f t="shared" si="58"/>
        <v>4.300882164272584E-2</v>
      </c>
      <c r="M164" s="122">
        <f t="shared" si="58"/>
        <v>4.9463420601399119E-2</v>
      </c>
      <c r="N164" s="122">
        <f t="shared" si="58"/>
        <v>4.1394757190141095E-2</v>
      </c>
      <c r="O164" s="122">
        <f t="shared" si="58"/>
        <v>3.2097802698324553E-2</v>
      </c>
      <c r="P164" s="122">
        <f t="shared" si="58"/>
        <v>8.1184843117689427E-3</v>
      </c>
      <c r="Q164" s="122">
        <f t="shared" si="58"/>
        <v>1.1349660723635276E-2</v>
      </c>
      <c r="R164" s="122">
        <f t="shared" si="58"/>
        <v>5.0193852380769031E-3</v>
      </c>
      <c r="S164" s="122">
        <f t="shared" si="58"/>
        <v>1.1523915677477131E-2</v>
      </c>
      <c r="T164" s="122">
        <f t="shared" si="58"/>
        <v>5.9182190547093444E-3</v>
      </c>
      <c r="U164" s="122">
        <f t="shared" si="58"/>
        <v>3.7362641592238633E-4</v>
      </c>
      <c r="V164" s="122">
        <f t="shared" si="58"/>
        <v>2.2371623348834005E-3</v>
      </c>
      <c r="W164" s="122">
        <f t="shared" si="58"/>
        <v>2.9189489323946795E-3</v>
      </c>
      <c r="X164" s="122">
        <f t="shared" si="58"/>
        <v>1.7848447605088455E-2</v>
      </c>
      <c r="Y164" s="122">
        <f t="shared" si="58"/>
        <v>2.3075156430955122E-2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3.9014899537559763E-3</v>
      </c>
      <c r="D165" s="98">
        <v>3.6304932234376688E-3</v>
      </c>
      <c r="E165" s="98">
        <v>0.10541300697238926</v>
      </c>
      <c r="F165" s="98">
        <v>5.1884938698250241E-2</v>
      </c>
      <c r="G165" s="98">
        <v>4.4875505024852658E-2</v>
      </c>
      <c r="H165" s="98">
        <v>4.9121557259422605E-2</v>
      </c>
      <c r="I165" s="98">
        <v>3.8373668976586527E-2</v>
      </c>
      <c r="J165" s="98">
        <v>2.4308636112463099E-2</v>
      </c>
      <c r="K165" s="98">
        <v>3.3573858295037118E-2</v>
      </c>
      <c r="L165" s="98">
        <v>4.300882164272584E-2</v>
      </c>
      <c r="M165" s="98">
        <v>4.9463420601399119E-2</v>
      </c>
      <c r="N165" s="98">
        <v>4.1394757190141095E-2</v>
      </c>
      <c r="O165" s="98">
        <v>3.2097802698324553E-2</v>
      </c>
      <c r="P165" s="98">
        <v>8.1184843117689427E-3</v>
      </c>
      <c r="Q165" s="98">
        <v>1.1349660723635276E-2</v>
      </c>
      <c r="R165" s="98">
        <v>5.0193852380769031E-3</v>
      </c>
      <c r="S165" s="98">
        <v>1.1523915677477131E-2</v>
      </c>
      <c r="T165" s="98">
        <v>5.9182190547093444E-3</v>
      </c>
      <c r="U165" s="98">
        <v>3.7362641592238633E-4</v>
      </c>
      <c r="V165" s="98">
        <v>2.2371623348834005E-3</v>
      </c>
      <c r="W165" s="98">
        <v>2.9189489323946795E-3</v>
      </c>
      <c r="X165" s="98">
        <v>1.7848447605088455E-2</v>
      </c>
      <c r="Y165" s="98">
        <v>2.3075156430955122E-2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1.3178328941284021</v>
      </c>
      <c r="D166" s="122">
        <v>1.9241466711652684</v>
      </c>
      <c r="E166" s="122">
        <v>1.7325858229230993</v>
      </c>
      <c r="F166" s="122">
        <v>1.5167834093677981</v>
      </c>
      <c r="G166" s="122">
        <v>1.1915754553649953</v>
      </c>
      <c r="H166" s="122">
        <v>0.9235138325203075</v>
      </c>
      <c r="I166" s="122">
        <v>0.9454959900514055</v>
      </c>
      <c r="J166" s="122">
        <v>0.58665605462332548</v>
      </c>
      <c r="K166" s="122">
        <v>0.6089710334515912</v>
      </c>
      <c r="L166" s="122">
        <v>0.64503194878438341</v>
      </c>
      <c r="M166" s="122">
        <v>0.72996332071526404</v>
      </c>
      <c r="N166" s="122">
        <v>0.68831701510300813</v>
      </c>
      <c r="O166" s="122">
        <v>0.55594430797745398</v>
      </c>
      <c r="P166" s="122">
        <v>0.35103071829528271</v>
      </c>
      <c r="Q166" s="122">
        <v>0.57340255446602417</v>
      </c>
      <c r="R166" s="122">
        <v>0.54721025912311294</v>
      </c>
      <c r="S166" s="122">
        <v>0.71195861854575382</v>
      </c>
      <c r="T166" s="122">
        <v>0.38192590919075875</v>
      </c>
      <c r="U166" s="122">
        <v>1.6731610061505111E-2</v>
      </c>
      <c r="V166" s="122">
        <v>6.06423825451822E-2</v>
      </c>
      <c r="W166" s="122">
        <v>0.21212919884676559</v>
      </c>
      <c r="X166" s="122">
        <v>0.46594925109704899</v>
      </c>
      <c r="Y166" s="122">
        <v>0.46316419508985063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0.17538715976739652</v>
      </c>
      <c r="D167" s="98">
        <v>0.13300865204726525</v>
      </c>
      <c r="E167" s="98">
        <v>0.18440578636135374</v>
      </c>
      <c r="F167" s="98">
        <v>0.23011015790286052</v>
      </c>
      <c r="G167" s="98">
        <v>0.15474370282149869</v>
      </c>
      <c r="H167" s="98">
        <v>0.10609868843556215</v>
      </c>
      <c r="I167" s="98">
        <v>6.4178608308088012E-2</v>
      </c>
      <c r="J167" s="98">
        <v>5.3523562541691348E-2</v>
      </c>
      <c r="K167" s="98">
        <v>7.133330434113061E-2</v>
      </c>
      <c r="L167" s="98">
        <v>6.8415153581810537E-2</v>
      </c>
      <c r="M167" s="98">
        <v>8.4119233375750946E-2</v>
      </c>
      <c r="N167" s="98">
        <v>5.6457662843621685E-2</v>
      </c>
      <c r="O167" s="98">
        <v>5.1687586130783468E-2</v>
      </c>
      <c r="P167" s="98">
        <v>5.7821630054705739E-2</v>
      </c>
      <c r="Q167" s="98">
        <v>6.7709287672979346E-2</v>
      </c>
      <c r="R167" s="98">
        <v>5.1861650473685135E-2</v>
      </c>
      <c r="S167" s="98">
        <v>5.7871099148557266E-2</v>
      </c>
      <c r="T167" s="98">
        <v>6.444398826277481E-2</v>
      </c>
      <c r="U167" s="98">
        <v>1.8005354173492661E-3</v>
      </c>
      <c r="V167" s="98">
        <v>6.5599733416476236E-3</v>
      </c>
      <c r="W167" s="98">
        <v>1.2666227422892192E-2</v>
      </c>
      <c r="X167" s="98">
        <v>2.5949428066878985E-2</v>
      </c>
      <c r="Y167" s="98">
        <v>9.8491056087130647E-3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6.5624608804059216E-4</v>
      </c>
      <c r="D168" s="98">
        <v>4.9761502218282196E-4</v>
      </c>
      <c r="E168" s="98">
        <v>5.7094162041670536E-4</v>
      </c>
      <c r="F168" s="98">
        <v>1.6149829833707748E-3</v>
      </c>
      <c r="G168" s="98">
        <v>3.5215746553118161E-4</v>
      </c>
      <c r="H168" s="98">
        <v>7.4900863963111425E-4</v>
      </c>
      <c r="I168" s="98">
        <v>0</v>
      </c>
      <c r="J168" s="98">
        <v>7.1627475515266363E-4</v>
      </c>
      <c r="K168" s="98">
        <v>6.9733575783449101E-4</v>
      </c>
      <c r="L168" s="98">
        <v>3.6102598807441E-4</v>
      </c>
      <c r="M168" s="98">
        <v>7.8267058621835192E-4</v>
      </c>
      <c r="N168" s="98">
        <v>3.522556981544366E-4</v>
      </c>
      <c r="O168" s="98">
        <v>1.5499973643729126E-4</v>
      </c>
      <c r="P168" s="98">
        <v>1.4270125317871675E-3</v>
      </c>
      <c r="Q168" s="98">
        <v>0</v>
      </c>
      <c r="R168" s="98">
        <v>1.7843563744383173E-3</v>
      </c>
      <c r="S168" s="98">
        <v>0</v>
      </c>
      <c r="T168" s="98">
        <v>1.2933499816834841E-3</v>
      </c>
      <c r="U168" s="98">
        <v>0</v>
      </c>
      <c r="V168" s="98">
        <v>1.7643960640807547E-4</v>
      </c>
      <c r="W168" s="98">
        <v>0</v>
      </c>
      <c r="X168" s="98">
        <v>3.6224261653979625E-4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3.3134032952595129E-4</v>
      </c>
      <c r="D169" s="101">
        <v>2.5707907728464592E-4</v>
      </c>
      <c r="E169" s="101">
        <v>2.9377798487967071E-4</v>
      </c>
      <c r="F169" s="101">
        <v>8.8033666010867455E-4</v>
      </c>
      <c r="G169" s="101">
        <v>1.8882560190863906E-4</v>
      </c>
      <c r="H169" s="101">
        <v>3.9843458495597811E-4</v>
      </c>
      <c r="I169" s="101">
        <v>0</v>
      </c>
      <c r="J169" s="101">
        <v>3.8024064055892671E-4</v>
      </c>
      <c r="K169" s="101">
        <v>3.7325437973039025E-4</v>
      </c>
      <c r="L169" s="101">
        <v>1.9162356666633146E-4</v>
      </c>
      <c r="M169" s="101">
        <v>4.275348890954717E-4</v>
      </c>
      <c r="N169" s="101">
        <v>1.9154560857312809E-4</v>
      </c>
      <c r="O169" s="101">
        <v>8.6261874221436446E-5</v>
      </c>
      <c r="P169" s="101">
        <v>7.0923063023961975E-4</v>
      </c>
      <c r="Q169" s="101">
        <v>0</v>
      </c>
      <c r="R169" s="101">
        <v>8.7442095492836196E-4</v>
      </c>
      <c r="S169" s="101">
        <v>0</v>
      </c>
      <c r="T169" s="101">
        <v>6.1081272135181895E-4</v>
      </c>
      <c r="U169" s="101">
        <v>0</v>
      </c>
      <c r="V169" s="101">
        <v>7.7779954744802858E-5</v>
      </c>
      <c r="W169" s="101">
        <v>0</v>
      </c>
      <c r="X169" s="101">
        <v>1.6784878051302426E-4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3.2490575851464086E-4</v>
      </c>
      <c r="D170" s="104">
        <v>2.4053594489817603E-4</v>
      </c>
      <c r="E170" s="104">
        <v>2.771636355370347E-4</v>
      </c>
      <c r="F170" s="104">
        <v>7.3464632326210029E-4</v>
      </c>
      <c r="G170" s="104">
        <v>1.6333186362254258E-4</v>
      </c>
      <c r="H170" s="104">
        <v>3.5057405467513614E-4</v>
      </c>
      <c r="I170" s="104">
        <v>0</v>
      </c>
      <c r="J170" s="104">
        <v>3.3603411459373693E-4</v>
      </c>
      <c r="K170" s="104">
        <v>3.240813781041007E-4</v>
      </c>
      <c r="L170" s="104">
        <v>1.6940242140807855E-4</v>
      </c>
      <c r="M170" s="104">
        <v>3.5513569712288017E-4</v>
      </c>
      <c r="N170" s="104">
        <v>1.6071008958130849E-4</v>
      </c>
      <c r="O170" s="104">
        <v>6.8737862215854828E-5</v>
      </c>
      <c r="P170" s="104">
        <v>7.1778190154754779E-4</v>
      </c>
      <c r="Q170" s="104">
        <v>0</v>
      </c>
      <c r="R170" s="104">
        <v>9.0993541950995537E-4</v>
      </c>
      <c r="S170" s="104">
        <v>0</v>
      </c>
      <c r="T170" s="104">
        <v>6.8253726033166507E-4</v>
      </c>
      <c r="U170" s="104">
        <v>0</v>
      </c>
      <c r="V170" s="104">
        <v>9.8659651663272611E-5</v>
      </c>
      <c r="W170" s="104">
        <v>0</v>
      </c>
      <c r="X170" s="104">
        <v>1.9439383602677202E-4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0.77598784632005502</v>
      </c>
      <c r="D171" s="101">
        <v>1.2186016326398699</v>
      </c>
      <c r="E171" s="101">
        <v>0.68936400549431809</v>
      </c>
      <c r="F171" s="101">
        <v>1.0013513086511023</v>
      </c>
      <c r="G171" s="101">
        <v>0.63410195557173654</v>
      </c>
      <c r="H171" s="101">
        <v>0.45903714527762868</v>
      </c>
      <c r="I171" s="101">
        <v>0.36663150322149674</v>
      </c>
      <c r="J171" s="101">
        <v>0.25530088949714463</v>
      </c>
      <c r="K171" s="101">
        <v>0.13731709182540874</v>
      </c>
      <c r="L171" s="101">
        <v>0.33687588781703698</v>
      </c>
      <c r="M171" s="101">
        <v>0.1718649837473421</v>
      </c>
      <c r="N171" s="101">
        <v>0.28807389644651299</v>
      </c>
      <c r="O171" s="101">
        <v>0.13452223330894558</v>
      </c>
      <c r="P171" s="101">
        <v>3.0963363709184493E-2</v>
      </c>
      <c r="Q171" s="101">
        <v>5.6238113445377866E-2</v>
      </c>
      <c r="R171" s="101">
        <v>8.189482722561027E-2</v>
      </c>
      <c r="S171" s="101">
        <v>0.18763856170005633</v>
      </c>
      <c r="T171" s="101">
        <v>9.3711573268320691E-2</v>
      </c>
      <c r="U171" s="101">
        <v>2.9121949460935038E-3</v>
      </c>
      <c r="V171" s="101">
        <v>2.1384068271018141E-2</v>
      </c>
      <c r="W171" s="101">
        <v>0</v>
      </c>
      <c r="X171" s="101">
        <v>0.16278658847082308</v>
      </c>
      <c r="Y171" s="101">
        <v>0.1844436044725149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0.36580164195290987</v>
      </c>
      <c r="D172" s="104">
        <v>0.5720387714559505</v>
      </c>
      <c r="E172" s="104">
        <v>0.85824508944701083</v>
      </c>
      <c r="F172" s="104">
        <v>0.2837069598304644</v>
      </c>
      <c r="G172" s="104">
        <v>0.40237763950622873</v>
      </c>
      <c r="H172" s="104">
        <v>0.35762899016748551</v>
      </c>
      <c r="I172" s="104">
        <v>0.51468587852182068</v>
      </c>
      <c r="J172" s="104">
        <v>0.27711532782933679</v>
      </c>
      <c r="K172" s="104">
        <v>0.39962330152721737</v>
      </c>
      <c r="L172" s="104">
        <v>0.23937988139746141</v>
      </c>
      <c r="M172" s="104">
        <v>0.47319643300595271</v>
      </c>
      <c r="N172" s="104">
        <v>0.34343320011471901</v>
      </c>
      <c r="O172" s="104">
        <v>0.3695794888012876</v>
      </c>
      <c r="P172" s="104">
        <v>0.26081871199960532</v>
      </c>
      <c r="Q172" s="104">
        <v>0.44945515334766695</v>
      </c>
      <c r="R172" s="104">
        <v>0.4116694250493792</v>
      </c>
      <c r="S172" s="104">
        <v>0.46644895769714029</v>
      </c>
      <c r="T172" s="104">
        <v>0.22247699767797977</v>
      </c>
      <c r="U172" s="104">
        <v>1.201887969806234E-2</v>
      </c>
      <c r="V172" s="104">
        <v>3.2521901326108361E-2</v>
      </c>
      <c r="W172" s="104">
        <v>0.1994629714238734</v>
      </c>
      <c r="X172" s="104">
        <v>0.2768509919428071</v>
      </c>
      <c r="Y172" s="104">
        <v>0.26887148500862268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0.17415298171676397</v>
      </c>
      <c r="D173" s="98">
        <v>0.27951923558634956</v>
      </c>
      <c r="E173" s="98">
        <v>0.41866364079650914</v>
      </c>
      <c r="F173" s="98">
        <v>0.14665887744927358</v>
      </c>
      <c r="G173" s="98">
        <v>0.20471443342590551</v>
      </c>
      <c r="H173" s="98">
        <v>0.18014758520877303</v>
      </c>
      <c r="I173" s="98">
        <v>0.28552523943184371</v>
      </c>
      <c r="J173" s="98">
        <v>0.13964767518900328</v>
      </c>
      <c r="K173" s="98">
        <v>0.20375771799484135</v>
      </c>
      <c r="L173" s="98">
        <v>0.1210031015901037</v>
      </c>
      <c r="M173" s="98">
        <v>0.24828839695859076</v>
      </c>
      <c r="N173" s="98">
        <v>0.17998742886593361</v>
      </c>
      <c r="O173" s="98">
        <v>0.2004176362580733</v>
      </c>
      <c r="P173" s="98">
        <v>0.12505649530650564</v>
      </c>
      <c r="Q173" s="98">
        <v>0.21350369454737003</v>
      </c>
      <c r="R173" s="98">
        <v>0.19746976865875093</v>
      </c>
      <c r="S173" s="98">
        <v>0.23650766168442172</v>
      </c>
      <c r="T173" s="98">
        <v>0.10344587946391369</v>
      </c>
      <c r="U173" s="98">
        <v>5.6047746133436995E-3</v>
      </c>
      <c r="V173" s="98">
        <v>1.3870598906421717E-2</v>
      </c>
      <c r="W173" s="98">
        <v>9.510335587614431E-2</v>
      </c>
      <c r="X173" s="98">
        <v>0.12387240580770091</v>
      </c>
      <c r="Y173" s="98">
        <v>0.10643013023074338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0.19164866023614593</v>
      </c>
      <c r="D174" s="33">
        <v>0.292519535869601</v>
      </c>
      <c r="E174" s="33">
        <v>0.43958144865050164</v>
      </c>
      <c r="F174" s="33">
        <v>0.13704808238119082</v>
      </c>
      <c r="G174" s="33">
        <v>0.1976632060803232</v>
      </c>
      <c r="H174" s="33">
        <v>0.17748140495871248</v>
      </c>
      <c r="I174" s="33">
        <v>0.229160639089977</v>
      </c>
      <c r="J174" s="33">
        <v>0.1374676526403335</v>
      </c>
      <c r="K174" s="33">
        <v>0.19586558353237599</v>
      </c>
      <c r="L174" s="33">
        <v>0.11837677980735772</v>
      </c>
      <c r="M174" s="33">
        <v>0.22490803604736193</v>
      </c>
      <c r="N174" s="33">
        <v>0.1634457712487854</v>
      </c>
      <c r="O174" s="33">
        <v>0.16916185254321431</v>
      </c>
      <c r="P174" s="33">
        <v>0.13576221669309968</v>
      </c>
      <c r="Q174" s="33">
        <v>0.23595145880029689</v>
      </c>
      <c r="R174" s="33">
        <v>0.21419965639062827</v>
      </c>
      <c r="S174" s="33">
        <v>0.22994129601271857</v>
      </c>
      <c r="T174" s="33">
        <v>0.11903111821406608</v>
      </c>
      <c r="U174" s="33">
        <v>6.4141050847186416E-3</v>
      </c>
      <c r="V174" s="33">
        <v>1.8651302419686645E-2</v>
      </c>
      <c r="W174" s="33">
        <v>0.10435961554772909</v>
      </c>
      <c r="X174" s="33">
        <v>0.15297858613510618</v>
      </c>
      <c r="Y174" s="33">
        <v>0.16244135477787927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0.54707599184316202</v>
      </c>
      <c r="D175" s="122">
        <v>0.79265206802866406</v>
      </c>
      <c r="E175" s="122">
        <v>0.74611191804437893</v>
      </c>
      <c r="F175" s="122">
        <v>0.60868987250396811</v>
      </c>
      <c r="G175" s="122">
        <v>0.50881195119811395</v>
      </c>
      <c r="H175" s="122">
        <v>0.39521285606509243</v>
      </c>
      <c r="I175" s="122">
        <v>0.36488983309570405</v>
      </c>
      <c r="J175" s="122">
        <v>0.22952124497445042</v>
      </c>
      <c r="K175" s="122">
        <v>0.24021440899954621</v>
      </c>
      <c r="L175" s="122">
        <v>0.24748924626083549</v>
      </c>
      <c r="M175" s="122">
        <v>0.24757566553053184</v>
      </c>
      <c r="N175" s="122">
        <v>0.24737522635382381</v>
      </c>
      <c r="O175" s="122">
        <v>0.20965410554707672</v>
      </c>
      <c r="P175" s="122">
        <v>0.14037551522536196</v>
      </c>
      <c r="Q175" s="122">
        <v>0.22187030663612245</v>
      </c>
      <c r="R175" s="122">
        <v>0.19570364479054739</v>
      </c>
      <c r="S175" s="122">
        <v>0.25530840176751823</v>
      </c>
      <c r="T175" s="122">
        <v>0.11948549288757691</v>
      </c>
      <c r="U175" s="122">
        <v>5.5802697272355813E-3</v>
      </c>
      <c r="V175" s="122">
        <v>1.9804566431322342E-2</v>
      </c>
      <c r="W175" s="122">
        <v>7.2828701583030092E-2</v>
      </c>
      <c r="X175" s="122">
        <v>0.16819704331419746</v>
      </c>
      <c r="Y175" s="122">
        <v>0.17688178362281676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0.54707599184316202</v>
      </c>
      <c r="D177" s="33">
        <v>0.79265206802866406</v>
      </c>
      <c r="E177" s="33">
        <v>0.74611191804437893</v>
      </c>
      <c r="F177" s="33">
        <v>0.60868987250396811</v>
      </c>
      <c r="G177" s="33">
        <v>0.50881195119811395</v>
      </c>
      <c r="H177" s="33">
        <v>0.39521285606509243</v>
      </c>
      <c r="I177" s="33">
        <v>0.36488983309570405</v>
      </c>
      <c r="J177" s="33">
        <v>0.22952124497445042</v>
      </c>
      <c r="K177" s="33">
        <v>0.24021440899954621</v>
      </c>
      <c r="L177" s="33">
        <v>0.24748924626083549</v>
      </c>
      <c r="M177" s="33">
        <v>0.24757566553053184</v>
      </c>
      <c r="N177" s="33">
        <v>0.24737522635382381</v>
      </c>
      <c r="O177" s="33">
        <v>0.20965410554707672</v>
      </c>
      <c r="P177" s="33">
        <v>0.14037551522536196</v>
      </c>
      <c r="Q177" s="33">
        <v>0.22187030663612245</v>
      </c>
      <c r="R177" s="33">
        <v>0.19570364479054739</v>
      </c>
      <c r="S177" s="33">
        <v>0.25530840176751823</v>
      </c>
      <c r="T177" s="33">
        <v>0.11948549288757691</v>
      </c>
      <c r="U177" s="33">
        <v>5.5802697272355813E-3</v>
      </c>
      <c r="V177" s="33">
        <v>1.9804566431322342E-2</v>
      </c>
      <c r="W177" s="33">
        <v>7.2828701583030092E-2</v>
      </c>
      <c r="X177" s="33">
        <v>0.16819704331419746</v>
      </c>
      <c r="Y177" s="33">
        <v>0.17688178362281676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10.992391635419116</v>
      </c>
      <c r="D3" s="117">
        <f t="shared" si="0"/>
        <v>5.7323222044656532</v>
      </c>
      <c r="E3" s="117">
        <f t="shared" si="0"/>
        <v>14.434923606809294</v>
      </c>
      <c r="F3" s="117">
        <f t="shared" si="0"/>
        <v>15.464434301813659</v>
      </c>
      <c r="G3" s="117">
        <f t="shared" si="0"/>
        <v>15.435239768135029</v>
      </c>
      <c r="H3" s="117">
        <f t="shared" si="0"/>
        <v>25.303614362573434</v>
      </c>
      <c r="I3" s="117">
        <f t="shared" si="0"/>
        <v>26.930443404910903</v>
      </c>
      <c r="J3" s="117">
        <f t="shared" si="0"/>
        <v>24.911528849229924</v>
      </c>
      <c r="K3" s="117">
        <f t="shared" si="0"/>
        <v>25.887633277998816</v>
      </c>
      <c r="L3" s="117">
        <f t="shared" si="0"/>
        <v>34.72681936589408</v>
      </c>
      <c r="M3" s="117">
        <f t="shared" si="0"/>
        <v>24.303012740056769</v>
      </c>
      <c r="N3" s="117">
        <f t="shared" si="0"/>
        <v>11.258792040214672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4.0974035439362604</v>
      </c>
      <c r="X3" s="117">
        <f t="shared" si="2"/>
        <v>7.0573837094547658</v>
      </c>
      <c r="Y3" s="117">
        <f t="shared" si="2"/>
        <v>8.5470498003185575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9.1823769964889781</v>
      </c>
      <c r="D4" s="122">
        <f t="shared" si="3"/>
        <v>4.5653643562164747</v>
      </c>
      <c r="E4" s="122">
        <f t="shared" si="3"/>
        <v>11.540546298982202</v>
      </c>
      <c r="F4" s="122">
        <f t="shared" si="3"/>
        <v>11.78513495265096</v>
      </c>
      <c r="G4" s="122">
        <f t="shared" si="3"/>
        <v>11.730849824096492</v>
      </c>
      <c r="H4" s="122">
        <f t="shared" si="3"/>
        <v>18.798862755426146</v>
      </c>
      <c r="I4" s="122">
        <f t="shared" si="3"/>
        <v>20.110398465281797</v>
      </c>
      <c r="J4" s="122">
        <f t="shared" si="3"/>
        <v>17.519674792454239</v>
      </c>
      <c r="K4" s="122">
        <f t="shared" si="3"/>
        <v>18.867190931384211</v>
      </c>
      <c r="L4" s="122">
        <f t="shared" si="3"/>
        <v>27.983667636697682</v>
      </c>
      <c r="M4" s="122">
        <f t="shared" si="3"/>
        <v>19.152539218510942</v>
      </c>
      <c r="N4" s="122">
        <f t="shared" si="3"/>
        <v>8.6546869458486579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2.4983427407540737</v>
      </c>
      <c r="X4" s="122">
        <f t="shared" si="5"/>
        <v>3.5987154045559038</v>
      </c>
      <c r="Y4" s="122">
        <f t="shared" si="5"/>
        <v>4.1447391279788262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9.0953074305613644</v>
      </c>
      <c r="D5" s="98">
        <v>4.5227944238921562</v>
      </c>
      <c r="E5" s="98">
        <v>11.435559243113817</v>
      </c>
      <c r="F5" s="98">
        <v>11.678857151964708</v>
      </c>
      <c r="G5" s="98">
        <v>11.62632959874996</v>
      </c>
      <c r="H5" s="98">
        <v>18.635138265219013</v>
      </c>
      <c r="I5" s="98">
        <v>19.938192198573464</v>
      </c>
      <c r="J5" s="98">
        <v>17.371076919843418</v>
      </c>
      <c r="K5" s="98">
        <v>18.709222466607926</v>
      </c>
      <c r="L5" s="98">
        <v>27.752887883961513</v>
      </c>
      <c r="M5" s="98">
        <v>18.997398720124391</v>
      </c>
      <c r="N5" s="98">
        <v>8.5851885825684295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2.4794763782573139</v>
      </c>
      <c r="X5" s="98">
        <v>3.5712555048034025</v>
      </c>
      <c r="Y5" s="98">
        <v>4.1132097317861529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8.7069565927613182E-2</v>
      </c>
      <c r="D6" s="98">
        <v>4.2569932324318722E-2</v>
      </c>
      <c r="E6" s="98">
        <v>0.10498705586838555</v>
      </c>
      <c r="F6" s="98">
        <v>0.10627780068625281</v>
      </c>
      <c r="G6" s="98">
        <v>0.10452022534653112</v>
      </c>
      <c r="H6" s="98">
        <v>0.16372449020713359</v>
      </c>
      <c r="I6" s="98">
        <v>0.17220626670833317</v>
      </c>
      <c r="J6" s="98">
        <v>0.14859787261082116</v>
      </c>
      <c r="K6" s="98">
        <v>0.1579684647762849</v>
      </c>
      <c r="L6" s="98">
        <v>0.23077975273616746</v>
      </c>
      <c r="M6" s="98">
        <v>0.15514049838655156</v>
      </c>
      <c r="N6" s="98">
        <v>6.9498363280228778E-2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1.8866362496759725E-2</v>
      </c>
      <c r="X6" s="98">
        <v>2.7459899752501137E-2</v>
      </c>
      <c r="Y6" s="98">
        <v>3.1529396192673198E-2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2.2575331591849156E-3</v>
      </c>
      <c r="D7" s="122">
        <f t="shared" si="6"/>
        <v>1.0073835731596629E-3</v>
      </c>
      <c r="E7" s="122">
        <f t="shared" si="6"/>
        <v>7.7955719808319127E-2</v>
      </c>
      <c r="F7" s="122">
        <f t="shared" si="6"/>
        <v>0.11221271231849685</v>
      </c>
      <c r="G7" s="122">
        <f t="shared" si="6"/>
        <v>0.1205344453807153</v>
      </c>
      <c r="H7" s="122">
        <f t="shared" si="6"/>
        <v>0.41468988022973674</v>
      </c>
      <c r="I7" s="122">
        <f t="shared" si="6"/>
        <v>0.28092688549570322</v>
      </c>
      <c r="J7" s="122">
        <f t="shared" si="6"/>
        <v>0.27616097482983282</v>
      </c>
      <c r="K7" s="122">
        <f t="shared" si="6"/>
        <v>0.24957036418247669</v>
      </c>
      <c r="L7" s="122">
        <f t="shared" si="6"/>
        <v>0.31330661415250799</v>
      </c>
      <c r="M7" s="122">
        <f t="shared" si="6"/>
        <v>0.21517246697238085</v>
      </c>
      <c r="N7" s="122">
        <f t="shared" si="6"/>
        <v>0.10044056270038676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1.5446635483295692E-2</v>
      </c>
      <c r="X7" s="122">
        <f t="shared" si="6"/>
        <v>9.1447007933169649E-2</v>
      </c>
      <c r="Y7" s="122">
        <f t="shared" si="6"/>
        <v>0.28958150729043736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2.2575331591849156E-3</v>
      </c>
      <c r="D8" s="98">
        <v>1.0073835731596629E-3</v>
      </c>
      <c r="E8" s="98">
        <v>7.7955719808319127E-2</v>
      </c>
      <c r="F8" s="98">
        <v>0.11221271231849685</v>
      </c>
      <c r="G8" s="98">
        <v>0.1205344453807153</v>
      </c>
      <c r="H8" s="98">
        <v>0.41468988022973674</v>
      </c>
      <c r="I8" s="98">
        <v>0.28092688549570322</v>
      </c>
      <c r="J8" s="98">
        <v>0.27616097482983282</v>
      </c>
      <c r="K8" s="98">
        <v>0.24957036418247669</v>
      </c>
      <c r="L8" s="98">
        <v>0.31330661415250799</v>
      </c>
      <c r="M8" s="98">
        <v>0.21517246697238085</v>
      </c>
      <c r="N8" s="98">
        <v>0.10044056270038676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1.5446635483295692E-2</v>
      </c>
      <c r="X8" s="98">
        <v>9.1447007933169649E-2</v>
      </c>
      <c r="Y8" s="98">
        <v>0.28958150729043736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1.2900850028917483</v>
      </c>
      <c r="D9" s="122">
        <v>0.83578381230451204</v>
      </c>
      <c r="E9" s="122">
        <v>2.0065755827801564</v>
      </c>
      <c r="F9" s="122">
        <v>2.5570962484202822</v>
      </c>
      <c r="G9" s="122">
        <v>2.5399685989336156</v>
      </c>
      <c r="H9" s="122">
        <v>4.3236254007420269</v>
      </c>
      <c r="I9" s="122">
        <v>4.8003788002902628</v>
      </c>
      <c r="J9" s="122">
        <v>5.1981230532017664</v>
      </c>
      <c r="K9" s="122">
        <v>4.960831740698902</v>
      </c>
      <c r="L9" s="122">
        <v>4.7030108802727133</v>
      </c>
      <c r="M9" s="122">
        <v>3.7537900053374136</v>
      </c>
      <c r="N9" s="122">
        <v>1.8714957166266841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1.1947614867255276</v>
      </c>
      <c r="X9" s="122">
        <v>2.4955583215269854</v>
      </c>
      <c r="Y9" s="122">
        <v>3.0068887860207596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0.14929081523054366</v>
      </c>
      <c r="D11" s="98">
        <v>4.9819068353065168E-2</v>
      </c>
      <c r="E11" s="98">
        <v>0.18022770358308998</v>
      </c>
      <c r="F11" s="98">
        <v>0.34428728330509628</v>
      </c>
      <c r="G11" s="98">
        <v>0.28657947203867734</v>
      </c>
      <c r="H11" s="98">
        <v>0.42875669521317605</v>
      </c>
      <c r="I11" s="98">
        <v>0.27685053501179702</v>
      </c>
      <c r="J11" s="98">
        <v>0.40493365650350027</v>
      </c>
      <c r="K11" s="98">
        <v>0.48875812533560309</v>
      </c>
      <c r="L11" s="98">
        <v>0.43464365206234107</v>
      </c>
      <c r="M11" s="98">
        <v>0.36883734656684553</v>
      </c>
      <c r="N11" s="98">
        <v>0.13490966023180107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6.5556127303168732E-2</v>
      </c>
      <c r="X11" s="98">
        <v>0.13000153002396822</v>
      </c>
      <c r="Y11" s="98">
        <v>5.9126010660644893E-2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6.9440257648530567E-4</v>
      </c>
      <c r="D12" s="98">
        <v>2.7990870955780286E-4</v>
      </c>
      <c r="E12" s="98">
        <v>7.2391138073678676E-4</v>
      </c>
      <c r="F12" s="98">
        <v>2.8726953424846194E-3</v>
      </c>
      <c r="G12" s="98">
        <v>7.4023555406130563E-4</v>
      </c>
      <c r="H12" s="98">
        <v>3.6315515015827807E-3</v>
      </c>
      <c r="I12" s="98">
        <v>0</v>
      </c>
      <c r="J12" s="98">
        <v>7.1224235207215754E-3</v>
      </c>
      <c r="K12" s="98">
        <v>5.3143385149506794E-3</v>
      </c>
      <c r="L12" s="98">
        <v>3.0691212885944376E-3</v>
      </c>
      <c r="M12" s="98">
        <v>4.3245607357198668E-3</v>
      </c>
      <c r="N12" s="98">
        <v>7.5543851517414769E-4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2.0357943254052701E-3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2.8827037834200451E-4</v>
      </c>
      <c r="D13" s="101">
        <v>1.1955141295901889E-4</v>
      </c>
      <c r="E13" s="101">
        <v>3.0816592743123473E-4</v>
      </c>
      <c r="F13" s="101">
        <v>1.3115719055526566E-3</v>
      </c>
      <c r="G13" s="101">
        <v>3.3190589500494929E-4</v>
      </c>
      <c r="H13" s="101">
        <v>1.6157506872007488E-3</v>
      </c>
      <c r="I13" s="101">
        <v>0</v>
      </c>
      <c r="J13" s="101">
        <v>3.1740226742451669E-3</v>
      </c>
      <c r="K13" s="101">
        <v>2.3976061120137729E-3</v>
      </c>
      <c r="L13" s="101">
        <v>1.3750970745136524E-3</v>
      </c>
      <c r="M13" s="101">
        <v>2.016178704421146E-3</v>
      </c>
      <c r="N13" s="101">
        <v>3.5366329122087645E-4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8.694313092446383E-4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4.0613219814330116E-4</v>
      </c>
      <c r="D14" s="104">
        <v>1.60357296598784E-4</v>
      </c>
      <c r="E14" s="104">
        <v>4.1574545330555197E-4</v>
      </c>
      <c r="F14" s="104">
        <v>1.5611234369319628E-3</v>
      </c>
      <c r="G14" s="104">
        <v>4.0832965905635634E-4</v>
      </c>
      <c r="H14" s="104">
        <v>2.0158008143820317E-3</v>
      </c>
      <c r="I14" s="104">
        <v>0</v>
      </c>
      <c r="J14" s="104">
        <v>3.9484008464764084E-3</v>
      </c>
      <c r="K14" s="104">
        <v>2.9167324029369065E-3</v>
      </c>
      <c r="L14" s="104">
        <v>1.6940242140807854E-3</v>
      </c>
      <c r="M14" s="104">
        <v>2.3083820312987209E-3</v>
      </c>
      <c r="N14" s="104">
        <v>4.0177522395327123E-4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1.166363016160632E-3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0.7398149194239525</v>
      </c>
      <c r="D15" s="101">
        <v>0.51127121865240843</v>
      </c>
      <c r="E15" s="101">
        <v>0.75353944447080135</v>
      </c>
      <c r="F15" s="101">
        <v>1.6725528724439929</v>
      </c>
      <c r="G15" s="101">
        <v>1.3092984330490254</v>
      </c>
      <c r="H15" s="101">
        <v>2.0646351564835248</v>
      </c>
      <c r="I15" s="101">
        <v>1.757983552083785</v>
      </c>
      <c r="J15" s="101">
        <v>2.1456513138062472</v>
      </c>
      <c r="K15" s="101">
        <v>1.040646093535446</v>
      </c>
      <c r="L15" s="101">
        <v>2.3649137969291156</v>
      </c>
      <c r="M15" s="101">
        <v>0.82623462187505126</v>
      </c>
      <c r="N15" s="101">
        <v>0.74406469636124861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0.83919603038775292</v>
      </c>
      <c r="Y15" s="101">
        <v>1.1555038728340901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0.40028486566076682</v>
      </c>
      <c r="D16" s="104">
        <v>0.27441361658948066</v>
      </c>
      <c r="E16" s="104">
        <v>1.0720845233455283</v>
      </c>
      <c r="F16" s="104">
        <v>0.53738339732870832</v>
      </c>
      <c r="G16" s="104">
        <v>0.9433504582918516</v>
      </c>
      <c r="H16" s="104">
        <v>1.8266019975437435</v>
      </c>
      <c r="I16" s="104">
        <v>2.7655447131946813</v>
      </c>
      <c r="J16" s="104">
        <v>2.6404156593712975</v>
      </c>
      <c r="K16" s="104">
        <v>3.4261131833129026</v>
      </c>
      <c r="L16" s="104">
        <v>1.9003843099926618</v>
      </c>
      <c r="M16" s="104">
        <v>2.5543934761597971</v>
      </c>
      <c r="N16" s="104">
        <v>0.99176592151846032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1.1292053594223588</v>
      </c>
      <c r="X16" s="104">
        <v>1.5243249667898588</v>
      </c>
      <c r="Y16" s="104">
        <v>1.7922589025260249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0.16599397623689738</v>
      </c>
      <c r="D17" s="98">
        <v>0.11723894059984426</v>
      </c>
      <c r="E17" s="98">
        <v>0.45751099513664356</v>
      </c>
      <c r="F17" s="98">
        <v>0.24493837793472173</v>
      </c>
      <c r="G17" s="98">
        <v>0.42266460956590646</v>
      </c>
      <c r="H17" s="98">
        <v>0.80999954673542529</v>
      </c>
      <c r="I17" s="98">
        <v>1.3685615999162646</v>
      </c>
      <c r="J17" s="98">
        <v>1.1736870813775433</v>
      </c>
      <c r="K17" s="98">
        <v>1.5448774645824046</v>
      </c>
      <c r="L17" s="98">
        <v>0.84980078772483303</v>
      </c>
      <c r="M17" s="98">
        <v>1.1939699535035087</v>
      </c>
      <c r="N17" s="98">
        <v>0.46482779206544933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0.502050599745401</v>
      </c>
      <c r="X17" s="98">
        <v>0.63919493697548979</v>
      </c>
      <c r="Y17" s="98">
        <v>0.66682707523831863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0.23429088942386944</v>
      </c>
      <c r="D18" s="98">
        <v>0.15717467598963639</v>
      </c>
      <c r="E18" s="98">
        <v>0.61457352820888478</v>
      </c>
      <c r="F18" s="98">
        <v>0.29244501939398654</v>
      </c>
      <c r="G18" s="98">
        <v>0.52068584872594514</v>
      </c>
      <c r="H18" s="98">
        <v>1.0166024508083182</v>
      </c>
      <c r="I18" s="98">
        <v>1.3969831132784167</v>
      </c>
      <c r="J18" s="98">
        <v>1.4667285779937542</v>
      </c>
      <c r="K18" s="98">
        <v>1.881235718730498</v>
      </c>
      <c r="L18" s="98">
        <v>1.0505835222678288</v>
      </c>
      <c r="M18" s="98">
        <v>1.3604235226562884</v>
      </c>
      <c r="N18" s="98">
        <v>0.52693812945301099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0.62715475967695788</v>
      </c>
      <c r="X18" s="98">
        <v>0.88513002981436906</v>
      </c>
      <c r="Y18" s="98">
        <v>1.1254318272877062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0.5176721028792054</v>
      </c>
      <c r="D19" s="122">
        <v>0.33016665237150683</v>
      </c>
      <c r="E19" s="122">
        <v>0.80984600523861672</v>
      </c>
      <c r="F19" s="122">
        <v>1.0099903884239207</v>
      </c>
      <c r="G19" s="122">
        <v>1.0438868997242068</v>
      </c>
      <c r="H19" s="122">
        <v>1.7664363261755232</v>
      </c>
      <c r="I19" s="122">
        <v>1.7387392538431432</v>
      </c>
      <c r="J19" s="122">
        <v>1.9175700287440878</v>
      </c>
      <c r="K19" s="122">
        <v>1.8100402417332249</v>
      </c>
      <c r="L19" s="122">
        <v>1.7268342347711727</v>
      </c>
      <c r="M19" s="122">
        <v>1.1815110492360319</v>
      </c>
      <c r="N19" s="122">
        <v>0.63216881503894307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0.38885268097336367</v>
      </c>
      <c r="X19" s="122">
        <v>0.87166297543870719</v>
      </c>
      <c r="Y19" s="122">
        <v>1.1058403790285347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0.5176721028792054</v>
      </c>
      <c r="D22" s="33">
        <v>0.33016665237150683</v>
      </c>
      <c r="E22" s="33">
        <v>0.80984600523861672</v>
      </c>
      <c r="F22" s="33">
        <v>1.0099903884239207</v>
      </c>
      <c r="G22" s="33">
        <v>1.0438868997242068</v>
      </c>
      <c r="H22" s="33">
        <v>1.7664363261755232</v>
      </c>
      <c r="I22" s="33">
        <v>1.7387392538431432</v>
      </c>
      <c r="J22" s="33">
        <v>1.9175700287440878</v>
      </c>
      <c r="K22" s="33">
        <v>1.8100402417332249</v>
      </c>
      <c r="L22" s="33">
        <v>1.7268342347711727</v>
      </c>
      <c r="M22" s="33">
        <v>1.1815110492360319</v>
      </c>
      <c r="N22" s="33">
        <v>0.63216881503894307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0.38885268097336367</v>
      </c>
      <c r="X22" s="33">
        <v>0.87166297543870719</v>
      </c>
      <c r="Y22" s="33">
        <v>1.1058403790285347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16.15219787774927</v>
      </c>
      <c r="D24" s="117">
        <f t="shared" si="7"/>
        <v>13.923637784766624</v>
      </c>
      <c r="E24" s="117">
        <f t="shared" si="7"/>
        <v>12.742787389984246</v>
      </c>
      <c r="F24" s="117">
        <f t="shared" si="7"/>
        <v>18.04684702904493</v>
      </c>
      <c r="G24" s="117">
        <f t="shared" si="7"/>
        <v>16.253241810395235</v>
      </c>
      <c r="H24" s="117">
        <f t="shared" si="7"/>
        <v>15.944894365693978</v>
      </c>
      <c r="I24" s="117">
        <f t="shared" si="7"/>
        <v>9.0464344557999823</v>
      </c>
      <c r="J24" s="117">
        <f t="shared" si="7"/>
        <v>13.324531104008217</v>
      </c>
      <c r="K24" s="117">
        <f t="shared" si="7"/>
        <v>13.25224656685155</v>
      </c>
      <c r="L24" s="117">
        <f t="shared" si="7"/>
        <v>20.282902605719435</v>
      </c>
      <c r="M24" s="117">
        <f t="shared" si="7"/>
        <v>15.615131778270976</v>
      </c>
      <c r="N24" s="117">
        <f t="shared" si="7"/>
        <v>13.500992612094805</v>
      </c>
      <c r="O24" s="117">
        <f t="shared" si="7"/>
        <v>14.955874241987212</v>
      </c>
      <c r="P24" s="117">
        <f t="shared" si="7"/>
        <v>8.0903741367778998</v>
      </c>
      <c r="Q24" s="117">
        <f t="shared" si="7"/>
        <v>10.188767023169598</v>
      </c>
      <c r="R24" s="117">
        <f t="shared" ref="R24:V24" si="8">R25+R28+R30+R39</f>
        <v>12.686763160184128</v>
      </c>
      <c r="S24" s="117">
        <f t="shared" si="8"/>
        <v>9.5470029476542333</v>
      </c>
      <c r="T24" s="117">
        <f t="shared" si="8"/>
        <v>17.117992949153894</v>
      </c>
      <c r="U24" s="117">
        <f t="shared" si="8"/>
        <v>14.735901461616491</v>
      </c>
      <c r="V24" s="117">
        <f t="shared" si="8"/>
        <v>14.434533288209677</v>
      </c>
      <c r="W24" s="117">
        <f t="shared" ref="W24:Y24" si="9">W25+W28+W30+W39</f>
        <v>3.9783561495187501</v>
      </c>
      <c r="X24" s="117">
        <f t="shared" si="9"/>
        <v>5.0034906269998292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13.4600450617503</v>
      </c>
      <c r="D25" s="122">
        <f t="shared" si="10"/>
        <v>11.11968919763061</v>
      </c>
      <c r="E25" s="122">
        <f t="shared" si="10"/>
        <v>9.8215645449562032</v>
      </c>
      <c r="F25" s="122">
        <f t="shared" si="10"/>
        <v>14.649145660096488</v>
      </c>
      <c r="G25" s="122">
        <f t="shared" si="10"/>
        <v>12.751976672416351</v>
      </c>
      <c r="H25" s="122">
        <f t="shared" si="10"/>
        <v>12.192614780035802</v>
      </c>
      <c r="I25" s="122">
        <f t="shared" si="10"/>
        <v>6.0588137355770622</v>
      </c>
      <c r="J25" s="122">
        <f t="shared" si="10"/>
        <v>9.6025184793260454</v>
      </c>
      <c r="K25" s="122">
        <f t="shared" si="10"/>
        <v>9.9839896782790838</v>
      </c>
      <c r="L25" s="122">
        <f t="shared" si="10"/>
        <v>15.748079784258755</v>
      </c>
      <c r="M25" s="122">
        <f t="shared" si="10"/>
        <v>12.015954546082796</v>
      </c>
      <c r="N25" s="122">
        <f t="shared" si="10"/>
        <v>10.242542427428107</v>
      </c>
      <c r="O25" s="122">
        <f t="shared" si="10"/>
        <v>12.071492340618537</v>
      </c>
      <c r="P25" s="122">
        <f t="shared" si="10"/>
        <v>6.3537983057478495</v>
      </c>
      <c r="Q25" s="122">
        <f t="shared" si="10"/>
        <v>7.5866356493448093</v>
      </c>
      <c r="R25" s="122">
        <f t="shared" ref="R25:V25" si="11">SUM(R26:R27)</f>
        <v>9.2789585953437879</v>
      </c>
      <c r="S25" s="122">
        <f t="shared" si="11"/>
        <v>6.0361444522033354</v>
      </c>
      <c r="T25" s="122">
        <f t="shared" si="11"/>
        <v>12.153658204162248</v>
      </c>
      <c r="U25" s="122">
        <f t="shared" si="11"/>
        <v>10.359433578275603</v>
      </c>
      <c r="V25" s="122">
        <f t="shared" si="11"/>
        <v>10.676865129158113</v>
      </c>
      <c r="W25" s="122">
        <f t="shared" ref="W25:Y25" si="12">SUM(W26:W27)</f>
        <v>2.4049631458245897</v>
      </c>
      <c r="X25" s="122">
        <f t="shared" si="12"/>
        <v>2.7953966999864748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13.145441113393298</v>
      </c>
      <c r="D26" s="98">
        <v>10.864049752528885</v>
      </c>
      <c r="E26" s="98">
        <v>9.6011989320352473</v>
      </c>
      <c r="F26" s="98">
        <v>14.323290193138062</v>
      </c>
      <c r="G26" s="98">
        <v>12.471677012762111</v>
      </c>
      <c r="H26" s="98">
        <v>11.930566034530678</v>
      </c>
      <c r="I26" s="98">
        <v>5.9307538580209487</v>
      </c>
      <c r="J26" s="98">
        <v>9.401460559173179</v>
      </c>
      <c r="K26" s="98">
        <v>9.7776004843317601</v>
      </c>
      <c r="L26" s="98">
        <v>15.427363332150165</v>
      </c>
      <c r="M26" s="98">
        <v>11.775544804123022</v>
      </c>
      <c r="N26" s="98">
        <v>10.03936704825249</v>
      </c>
      <c r="O26" s="98">
        <v>11.833619189752755</v>
      </c>
      <c r="P26" s="98">
        <v>6.228997785836305</v>
      </c>
      <c r="Q26" s="98">
        <v>7.4377766681758208</v>
      </c>
      <c r="R26" s="98">
        <v>9.0990707038290726</v>
      </c>
      <c r="S26" s="98">
        <v>5.9201717724480298</v>
      </c>
      <c r="T26" s="98">
        <v>11.920963195274398</v>
      </c>
      <c r="U26" s="98">
        <v>10.16393031870977</v>
      </c>
      <c r="V26" s="98">
        <v>10.475717259240541</v>
      </c>
      <c r="W26" s="98">
        <v>2.3600686758210259</v>
      </c>
      <c r="X26" s="98">
        <v>2.742674645571836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0.31460394835700223</v>
      </c>
      <c r="D27" s="98">
        <v>0.25563944510172476</v>
      </c>
      <c r="E27" s="98">
        <v>0.22036561292095516</v>
      </c>
      <c r="F27" s="98">
        <v>0.32585546695842627</v>
      </c>
      <c r="G27" s="98">
        <v>0.28029965965423909</v>
      </c>
      <c r="H27" s="98">
        <v>0.26204874550512514</v>
      </c>
      <c r="I27" s="98">
        <v>0.12805987755611367</v>
      </c>
      <c r="J27" s="98">
        <v>0.201057920152867</v>
      </c>
      <c r="K27" s="98">
        <v>0.20638919394732377</v>
      </c>
      <c r="L27" s="98">
        <v>0.3207164521085889</v>
      </c>
      <c r="M27" s="98">
        <v>0.24040974195977341</v>
      </c>
      <c r="N27" s="98">
        <v>0.20317537917561773</v>
      </c>
      <c r="O27" s="98">
        <v>0.23787315086578167</v>
      </c>
      <c r="P27" s="98">
        <v>0.1248005199115448</v>
      </c>
      <c r="Q27" s="98">
        <v>0.14885898116898869</v>
      </c>
      <c r="R27" s="98">
        <v>0.17988789151471507</v>
      </c>
      <c r="S27" s="98">
        <v>0.11597267975530537</v>
      </c>
      <c r="T27" s="98">
        <v>0.23269500888784941</v>
      </c>
      <c r="U27" s="98">
        <v>0.19550325956583148</v>
      </c>
      <c r="V27" s="98">
        <v>0.2011478699175708</v>
      </c>
      <c r="W27" s="98">
        <v>4.4894470003563815E-2</v>
      </c>
      <c r="X27" s="98">
        <v>5.2722054414638737E-2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3.4615508440835373E-3</v>
      </c>
      <c r="D28" s="122">
        <f t="shared" si="13"/>
        <v>2.3025910243649433E-3</v>
      </c>
      <c r="E28" s="122">
        <f t="shared" si="13"/>
        <v>7.8773437148965841E-2</v>
      </c>
      <c r="F28" s="122">
        <f t="shared" si="13"/>
        <v>0.10371852293980587</v>
      </c>
      <c r="G28" s="122">
        <f t="shared" si="13"/>
        <v>0.11401497223433699</v>
      </c>
      <c r="H28" s="122">
        <f t="shared" si="13"/>
        <v>0.23916473852996137</v>
      </c>
      <c r="I28" s="122">
        <f t="shared" si="13"/>
        <v>0.12307140035888339</v>
      </c>
      <c r="J28" s="122">
        <f t="shared" si="13"/>
        <v>0.13903101853525773</v>
      </c>
      <c r="K28" s="122">
        <f t="shared" si="13"/>
        <v>0.11617370468129612</v>
      </c>
      <c r="L28" s="122">
        <f t="shared" si="13"/>
        <v>0.2106161429328556</v>
      </c>
      <c r="M28" s="122">
        <f t="shared" si="13"/>
        <v>0.15036973036564047</v>
      </c>
      <c r="N28" s="122">
        <f t="shared" si="13"/>
        <v>0.12555070337548346</v>
      </c>
      <c r="O28" s="122">
        <f t="shared" si="13"/>
        <v>0.10866533967868784</v>
      </c>
      <c r="P28" s="122">
        <f t="shared" si="13"/>
        <v>2.6978363593828082E-2</v>
      </c>
      <c r="Q28" s="122">
        <f t="shared" si="13"/>
        <v>3.5895843967423791E-2</v>
      </c>
      <c r="R28" s="122">
        <f t="shared" si="13"/>
        <v>2.2311483805123235E-2</v>
      </c>
      <c r="S28" s="122">
        <f t="shared" si="13"/>
        <v>4.0467753496526648E-2</v>
      </c>
      <c r="T28" s="122">
        <f t="shared" si="13"/>
        <v>5.6462318721783422E-2</v>
      </c>
      <c r="U28" s="122">
        <f t="shared" si="13"/>
        <v>6.8192292853179848E-2</v>
      </c>
      <c r="V28" s="122">
        <f t="shared" si="13"/>
        <v>9.835948055778436E-2</v>
      </c>
      <c r="W28" s="122">
        <f t="shared" si="13"/>
        <v>1.5157913324729419E-2</v>
      </c>
      <c r="X28" s="122">
        <f t="shared" si="13"/>
        <v>5.8462084479482618E-2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3.4615508440835373E-3</v>
      </c>
      <c r="D29" s="98">
        <v>2.3025910243649433E-3</v>
      </c>
      <c r="E29" s="98">
        <v>7.8773437148965841E-2</v>
      </c>
      <c r="F29" s="98">
        <v>0.10371852293980587</v>
      </c>
      <c r="G29" s="98">
        <v>0.11401497223433699</v>
      </c>
      <c r="H29" s="98">
        <v>0.23916473852996137</v>
      </c>
      <c r="I29" s="98">
        <v>0.12307140035888339</v>
      </c>
      <c r="J29" s="98">
        <v>0.13903101853525773</v>
      </c>
      <c r="K29" s="98">
        <v>0.11617370468129612</v>
      </c>
      <c r="L29" s="98">
        <v>0.2106161429328556</v>
      </c>
      <c r="M29" s="98">
        <v>0.15036973036564047</v>
      </c>
      <c r="N29" s="98">
        <v>0.12555070337548346</v>
      </c>
      <c r="O29" s="98">
        <v>0.10866533967868784</v>
      </c>
      <c r="P29" s="98">
        <v>2.6978363593828082E-2</v>
      </c>
      <c r="Q29" s="98">
        <v>3.5895843967423791E-2</v>
      </c>
      <c r="R29" s="98">
        <v>2.2311483805123235E-2</v>
      </c>
      <c r="S29" s="98">
        <v>4.0467753496526648E-2</v>
      </c>
      <c r="T29" s="98">
        <v>5.6462318721783422E-2</v>
      </c>
      <c r="U29" s="98">
        <v>6.8192292853179848E-2</v>
      </c>
      <c r="V29" s="98">
        <v>9.835948055778436E-2</v>
      </c>
      <c r="W29" s="98">
        <v>1.5157913324729419E-2</v>
      </c>
      <c r="X29" s="98">
        <v>5.8462084479482618E-2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1.918753394565027</v>
      </c>
      <c r="D30" s="122">
        <v>2.0082934630561575</v>
      </c>
      <c r="E30" s="122">
        <v>2.0251182600829059</v>
      </c>
      <c r="F30" s="122">
        <v>2.3613157321665872</v>
      </c>
      <c r="G30" s="122">
        <v>2.4006295969394498</v>
      </c>
      <c r="H30" s="122">
        <v>2.4941277757900613</v>
      </c>
      <c r="I30" s="122">
        <v>2.1028683613554087</v>
      </c>
      <c r="J30" s="122">
        <v>2.6174235978897897</v>
      </c>
      <c r="K30" s="122">
        <v>2.3094447492520827</v>
      </c>
      <c r="L30" s="122">
        <v>3.1628744055184597</v>
      </c>
      <c r="M30" s="122">
        <v>2.6231628635184236</v>
      </c>
      <c r="N30" s="122">
        <v>2.3418507601974698</v>
      </c>
      <c r="O30" s="122">
        <v>2.0585527888086332</v>
      </c>
      <c r="P30" s="122">
        <v>1.2539032927637388</v>
      </c>
      <c r="Q30" s="122">
        <v>1.901254335933515</v>
      </c>
      <c r="R30" s="122">
        <v>2.5518002782421463</v>
      </c>
      <c r="S30" s="122">
        <v>2.5992898985449902</v>
      </c>
      <c r="T30" s="122">
        <v>3.7843978941169087</v>
      </c>
      <c r="U30" s="122">
        <v>3.2732284039147048</v>
      </c>
      <c r="V30" s="122">
        <v>2.7811459254981266</v>
      </c>
      <c r="W30" s="122">
        <v>1.1756141789171124</v>
      </c>
      <c r="X30" s="122">
        <v>1.5931609485174096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0.22192253277991517</v>
      </c>
      <c r="D31" s="98">
        <v>0.11978966997253872</v>
      </c>
      <c r="E31" s="98">
        <v>0.18191658433955801</v>
      </c>
      <c r="F31" s="98">
        <v>0.31776466138218162</v>
      </c>
      <c r="G31" s="98">
        <v>0.27074062725141579</v>
      </c>
      <c r="H31" s="98">
        <v>0.24737177518374334</v>
      </c>
      <c r="I31" s="98">
        <v>0.12132839374145989</v>
      </c>
      <c r="J31" s="98">
        <v>0.20405747673408711</v>
      </c>
      <c r="K31" s="98">
        <v>0.22740829442698202</v>
      </c>
      <c r="L31" s="98">
        <v>0.29242174402782284</v>
      </c>
      <c r="M31" s="98">
        <v>0.25775378141506344</v>
      </c>
      <c r="N31" s="98">
        <v>0.16859930662787231</v>
      </c>
      <c r="O31" s="98">
        <v>0.16830183949851912</v>
      </c>
      <c r="P31" s="98">
        <v>0.18254298671138713</v>
      </c>
      <c r="Q31" s="98">
        <v>0.20025355276373202</v>
      </c>
      <c r="R31" s="98">
        <v>0.21840949515114219</v>
      </c>
      <c r="S31" s="98">
        <v>0.19518279379778264</v>
      </c>
      <c r="T31" s="98">
        <v>0.59618306527972764</v>
      </c>
      <c r="U31" s="98">
        <v>0.33532142654866859</v>
      </c>
      <c r="V31" s="98">
        <v>0.28142821780902733</v>
      </c>
      <c r="W31" s="98">
        <v>6.4510813200384723E-2</v>
      </c>
      <c r="X31" s="98">
        <v>8.2820818083154682E-2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1.111044122376489E-3</v>
      </c>
      <c r="D32" s="98">
        <v>5.5981741911560572E-4</v>
      </c>
      <c r="E32" s="98">
        <v>7.2391138073678676E-4</v>
      </c>
      <c r="F32" s="98">
        <v>2.7037132635149364E-3</v>
      </c>
      <c r="G32" s="98">
        <v>7.4023555406130563E-4</v>
      </c>
      <c r="H32" s="98">
        <v>2.0526160661120067E-3</v>
      </c>
      <c r="I32" s="98">
        <v>0</v>
      </c>
      <c r="J32" s="98">
        <v>3.4854412973743883E-3</v>
      </c>
      <c r="K32" s="98">
        <v>2.5095487431711539E-3</v>
      </c>
      <c r="L32" s="98">
        <v>1.9949288375863839E-3</v>
      </c>
      <c r="M32" s="98">
        <v>2.9939266631906769E-3</v>
      </c>
      <c r="N32" s="98">
        <v>1.0576139212438065E-3</v>
      </c>
      <c r="O32" s="98">
        <v>5.3636049896454042E-4</v>
      </c>
      <c r="P32" s="98">
        <v>5.0859453708505947E-3</v>
      </c>
      <c r="Q32" s="98">
        <v>0</v>
      </c>
      <c r="R32" s="98">
        <v>8.4080293093312941E-3</v>
      </c>
      <c r="S32" s="98">
        <v>0</v>
      </c>
      <c r="T32" s="98">
        <v>1.3997615572795684E-2</v>
      </c>
      <c r="U32" s="98">
        <v>3.5151531349251011E-3</v>
      </c>
      <c r="V32" s="98">
        <v>6.9400575651068211E-3</v>
      </c>
      <c r="W32" s="98">
        <v>0</v>
      </c>
      <c r="X32" s="98">
        <v>1.3571962169368469E-3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4.6123260534720726E-4</v>
      </c>
      <c r="D33" s="101">
        <v>2.3910282591803778E-4</v>
      </c>
      <c r="E33" s="101">
        <v>3.0816592743123473E-4</v>
      </c>
      <c r="F33" s="101">
        <v>1.2344206169907356E-3</v>
      </c>
      <c r="G33" s="101">
        <v>3.3190589500494929E-4</v>
      </c>
      <c r="H33" s="101">
        <v>9.1325038841781462E-4</v>
      </c>
      <c r="I33" s="101">
        <v>0</v>
      </c>
      <c r="J33" s="101">
        <v>1.5532451384604009E-3</v>
      </c>
      <c r="K33" s="101">
        <v>1.1322028862287262E-3</v>
      </c>
      <c r="L33" s="101">
        <v>8.9381309843387404E-4</v>
      </c>
      <c r="M33" s="101">
        <v>1.3958160261377162E-3</v>
      </c>
      <c r="N33" s="101">
        <v>4.9512860770922686E-4</v>
      </c>
      <c r="O33" s="101">
        <v>2.614090501011211E-4</v>
      </c>
      <c r="P33" s="101">
        <v>2.2148177646604036E-3</v>
      </c>
      <c r="Q33" s="101">
        <v>0</v>
      </c>
      <c r="R33" s="101">
        <v>3.6929094082342518E-3</v>
      </c>
      <c r="S33" s="101">
        <v>0</v>
      </c>
      <c r="T33" s="101">
        <v>6.0021790946247497E-3</v>
      </c>
      <c r="U33" s="101">
        <v>1.520948862065248E-3</v>
      </c>
      <c r="V33" s="101">
        <v>2.7963521952493707E-3</v>
      </c>
      <c r="W33" s="101">
        <v>0</v>
      </c>
      <c r="X33" s="101">
        <v>5.7962087282975886E-4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6.4981151702928172E-4</v>
      </c>
      <c r="D34" s="104">
        <v>3.2071459319756799E-4</v>
      </c>
      <c r="E34" s="104">
        <v>4.1574545330555197E-4</v>
      </c>
      <c r="F34" s="104">
        <v>1.4692926465242006E-3</v>
      </c>
      <c r="G34" s="104">
        <v>4.0832965905635634E-4</v>
      </c>
      <c r="H34" s="104">
        <v>1.139365677694192E-3</v>
      </c>
      <c r="I34" s="104">
        <v>0</v>
      </c>
      <c r="J34" s="104">
        <v>1.9321961589139874E-3</v>
      </c>
      <c r="K34" s="104">
        <v>1.3773458569424277E-3</v>
      </c>
      <c r="L34" s="104">
        <v>1.10111573915251E-3</v>
      </c>
      <c r="M34" s="104">
        <v>1.598110637052961E-3</v>
      </c>
      <c r="N34" s="104">
        <v>5.6248531353457964E-4</v>
      </c>
      <c r="O34" s="104">
        <v>2.7495144886341931E-4</v>
      </c>
      <c r="P34" s="104">
        <v>2.8711276061901912E-3</v>
      </c>
      <c r="Q34" s="104">
        <v>0</v>
      </c>
      <c r="R34" s="104">
        <v>4.7151199010970419E-3</v>
      </c>
      <c r="S34" s="104">
        <v>0</v>
      </c>
      <c r="T34" s="104">
        <v>7.9954364781709333E-3</v>
      </c>
      <c r="U34" s="104">
        <v>1.9942042728598531E-3</v>
      </c>
      <c r="V34" s="104">
        <v>4.1437053698574504E-3</v>
      </c>
      <c r="W34" s="104">
        <v>0</v>
      </c>
      <c r="X34" s="104">
        <v>7.7757534410708806E-4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1.1002410958075013</v>
      </c>
      <c r="D35" s="101">
        <v>1.2283733018283616</v>
      </c>
      <c r="E35" s="101">
        <v>0.76042308954176863</v>
      </c>
      <c r="F35" s="101">
        <v>1.5444912878616424</v>
      </c>
      <c r="G35" s="101">
        <v>1.2375111682634912</v>
      </c>
      <c r="H35" s="101">
        <v>1.1910571776070942</v>
      </c>
      <c r="I35" s="101">
        <v>0.77003895065132166</v>
      </c>
      <c r="J35" s="101">
        <v>1.0803689050880523</v>
      </c>
      <c r="K35" s="101">
        <v>0.4844616459318063</v>
      </c>
      <c r="L35" s="101">
        <v>1.5904496603775198</v>
      </c>
      <c r="M35" s="101">
        <v>0.57726988481998609</v>
      </c>
      <c r="N35" s="101">
        <v>0.93114992892334403</v>
      </c>
      <c r="O35" s="101">
        <v>0.46753610843519033</v>
      </c>
      <c r="P35" s="101">
        <v>0.10264508264307344</v>
      </c>
      <c r="Q35" s="101">
        <v>0.17322751509400783</v>
      </c>
      <c r="R35" s="101">
        <v>0.35681196417672584</v>
      </c>
      <c r="S35" s="101">
        <v>0.64926757589372297</v>
      </c>
      <c r="T35" s="101">
        <v>0.88516897281042928</v>
      </c>
      <c r="U35" s="101">
        <v>0.53521824528644024</v>
      </c>
      <c r="V35" s="101">
        <v>0.94297916861807929</v>
      </c>
      <c r="W35" s="101">
        <v>0</v>
      </c>
      <c r="X35" s="101">
        <v>0.53577232323654111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0.59547872185523409</v>
      </c>
      <c r="D36" s="104">
        <v>0.65957067383614154</v>
      </c>
      <c r="E36" s="104">
        <v>1.0820546748208424</v>
      </c>
      <c r="F36" s="104">
        <v>0.49635606965924839</v>
      </c>
      <c r="G36" s="104">
        <v>0.89163756587048149</v>
      </c>
      <c r="H36" s="104">
        <v>1.0536462069331116</v>
      </c>
      <c r="I36" s="104">
        <v>1.211501016962627</v>
      </c>
      <c r="J36" s="104">
        <v>1.3295117747702763</v>
      </c>
      <c r="K36" s="104">
        <v>1.5950652601501232</v>
      </c>
      <c r="L36" s="104">
        <v>1.2780080722755307</v>
      </c>
      <c r="M36" s="104">
        <v>1.7851452706201836</v>
      </c>
      <c r="N36" s="104">
        <v>1.2410439107250097</v>
      </c>
      <c r="O36" s="104">
        <v>1.4221784803759592</v>
      </c>
      <c r="P36" s="104">
        <v>0.96362927803842768</v>
      </c>
      <c r="Q36" s="104">
        <v>1.5277732680757752</v>
      </c>
      <c r="R36" s="104">
        <v>1.968170789604947</v>
      </c>
      <c r="S36" s="104">
        <v>1.7548395288534846</v>
      </c>
      <c r="T36" s="104">
        <v>2.2890482404539561</v>
      </c>
      <c r="U36" s="104">
        <v>2.3991735789446711</v>
      </c>
      <c r="V36" s="104">
        <v>1.5497984815059134</v>
      </c>
      <c r="W36" s="104">
        <v>1.1111033657167277</v>
      </c>
      <c r="X36" s="104">
        <v>0.97321061098077688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0.24693884102274702</v>
      </c>
      <c r="D37" s="98">
        <v>0.28179129014197368</v>
      </c>
      <c r="E37" s="98">
        <v>0.46176574727959907</v>
      </c>
      <c r="F37" s="98">
        <v>0.22623819638778994</v>
      </c>
      <c r="G37" s="98">
        <v>0.39949484344910247</v>
      </c>
      <c r="H37" s="98">
        <v>0.46723530970784566</v>
      </c>
      <c r="I37" s="98">
        <v>0.5995252082398127</v>
      </c>
      <c r="J37" s="98">
        <v>0.59097922292990546</v>
      </c>
      <c r="K37" s="98">
        <v>0.71923495900431422</v>
      </c>
      <c r="L37" s="98">
        <v>0.57149086152086526</v>
      </c>
      <c r="M37" s="98">
        <v>0.83440935613556699</v>
      </c>
      <c r="N37" s="98">
        <v>0.58166114439115579</v>
      </c>
      <c r="O37" s="98">
        <v>0.69658113979019354</v>
      </c>
      <c r="P37" s="98">
        <v>0.41531179880718544</v>
      </c>
      <c r="Q37" s="98">
        <v>0.6569981515082689</v>
      </c>
      <c r="R37" s="98">
        <v>0.85991020418779041</v>
      </c>
      <c r="S37" s="98">
        <v>0.81816222600056943</v>
      </c>
      <c r="T37" s="98">
        <v>0.97694399049995073</v>
      </c>
      <c r="U37" s="98">
        <v>1.0322940269433141</v>
      </c>
      <c r="V37" s="98">
        <v>0.60952765811344756</v>
      </c>
      <c r="W37" s="98">
        <v>0.49400235881148563</v>
      </c>
      <c r="X37" s="98">
        <v>0.40809624502823849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0.3485398808324871</v>
      </c>
      <c r="D38" s="98">
        <v>0.37777938369416791</v>
      </c>
      <c r="E38" s="98">
        <v>0.62028892754124332</v>
      </c>
      <c r="F38" s="98">
        <v>0.27011787327145848</v>
      </c>
      <c r="G38" s="98">
        <v>0.49214272242137902</v>
      </c>
      <c r="H38" s="98">
        <v>0.58641089722526596</v>
      </c>
      <c r="I38" s="98">
        <v>0.61197580872281421</v>
      </c>
      <c r="J38" s="98">
        <v>0.73853255184037081</v>
      </c>
      <c r="K38" s="98">
        <v>0.87583030114580906</v>
      </c>
      <c r="L38" s="98">
        <v>0.70651721075466556</v>
      </c>
      <c r="M38" s="98">
        <v>0.95073591448461658</v>
      </c>
      <c r="N38" s="98">
        <v>0.65938276633385395</v>
      </c>
      <c r="O38" s="98">
        <v>0.72559734058576575</v>
      </c>
      <c r="P38" s="98">
        <v>0.5483174792312423</v>
      </c>
      <c r="Q38" s="98">
        <v>0.87077511656750639</v>
      </c>
      <c r="R38" s="98">
        <v>1.1082605854171566</v>
      </c>
      <c r="S38" s="98">
        <v>0.93667730285291506</v>
      </c>
      <c r="T38" s="98">
        <v>1.3121042499540054</v>
      </c>
      <c r="U38" s="98">
        <v>1.366879552001357</v>
      </c>
      <c r="V38" s="98">
        <v>0.94027082339246582</v>
      </c>
      <c r="W38" s="98">
        <v>0.61710100690524206</v>
      </c>
      <c r="X38" s="98">
        <v>0.56511436595253839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0.76993787058985919</v>
      </c>
      <c r="D39" s="122">
        <v>0.79335253305549103</v>
      </c>
      <c r="E39" s="122">
        <v>0.81733114779617067</v>
      </c>
      <c r="F39" s="122">
        <v>0.93266711384204692</v>
      </c>
      <c r="G39" s="122">
        <v>0.98662056880509674</v>
      </c>
      <c r="H39" s="122">
        <v>1.0189870713381535</v>
      </c>
      <c r="I39" s="122">
        <v>0.76168095850862749</v>
      </c>
      <c r="J39" s="122">
        <v>0.96555800825712468</v>
      </c>
      <c r="K39" s="122">
        <v>0.84263843463908861</v>
      </c>
      <c r="L39" s="122">
        <v>1.1613322730093678</v>
      </c>
      <c r="M39" s="122">
        <v>0.82564463830411583</v>
      </c>
      <c r="N39" s="122">
        <v>0.79104872109374391</v>
      </c>
      <c r="O39" s="122">
        <v>0.71716377288135491</v>
      </c>
      <c r="P39" s="122">
        <v>0.4556941746724838</v>
      </c>
      <c r="Q39" s="122">
        <v>0.66498119392385013</v>
      </c>
      <c r="R39" s="122">
        <v>0.83369280279307201</v>
      </c>
      <c r="S39" s="122">
        <v>0.87110084340938243</v>
      </c>
      <c r="T39" s="122">
        <v>1.1234745321529558</v>
      </c>
      <c r="U39" s="122">
        <v>1.0350471865730042</v>
      </c>
      <c r="V39" s="122">
        <v>0.87816275299565361</v>
      </c>
      <c r="W39" s="122">
        <v>0.38262091145231814</v>
      </c>
      <c r="X39" s="122">
        <v>0.55647089401646177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0.76993787058985919</v>
      </c>
      <c r="D41" s="33">
        <v>0.79335253305549103</v>
      </c>
      <c r="E41" s="33">
        <v>0.81733114779617067</v>
      </c>
      <c r="F41" s="33">
        <v>0.93266711384204692</v>
      </c>
      <c r="G41" s="33">
        <v>0.98662056880509674</v>
      </c>
      <c r="H41" s="33">
        <v>1.0189870713381535</v>
      </c>
      <c r="I41" s="33">
        <v>0.76168095850862749</v>
      </c>
      <c r="J41" s="33">
        <v>0.96555800825712468</v>
      </c>
      <c r="K41" s="33">
        <v>0.84263843463908861</v>
      </c>
      <c r="L41" s="33">
        <v>1.1613322730093678</v>
      </c>
      <c r="M41" s="33">
        <v>0.82564463830411583</v>
      </c>
      <c r="N41" s="33">
        <v>0.79104872109374391</v>
      </c>
      <c r="O41" s="33">
        <v>0.71716377288135491</v>
      </c>
      <c r="P41" s="33">
        <v>0.4556941746724838</v>
      </c>
      <c r="Q41" s="33">
        <v>0.66498119392385013</v>
      </c>
      <c r="R41" s="33">
        <v>0.83369280279307201</v>
      </c>
      <c r="S41" s="33">
        <v>0.87110084340938243</v>
      </c>
      <c r="T41" s="33">
        <v>1.1234745321529558</v>
      </c>
      <c r="U41" s="33">
        <v>1.0350471865730042</v>
      </c>
      <c r="V41" s="33">
        <v>0.87816275299565361</v>
      </c>
      <c r="W41" s="33">
        <v>0.38262091145231814</v>
      </c>
      <c r="X41" s="33">
        <v>0.55647089401646177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332.72969081103662</v>
      </c>
      <c r="D43" s="117">
        <f t="shared" si="14"/>
        <v>223.20917442596127</v>
      </c>
      <c r="E43" s="117">
        <f t="shared" si="14"/>
        <v>229.66284061727885</v>
      </c>
      <c r="F43" s="117">
        <f t="shared" si="14"/>
        <v>199.67969339444204</v>
      </c>
      <c r="G43" s="117">
        <f t="shared" si="14"/>
        <v>204.20565003181048</v>
      </c>
      <c r="H43" s="117">
        <f t="shared" si="14"/>
        <v>248.16532460439805</v>
      </c>
      <c r="I43" s="117">
        <f t="shared" si="14"/>
        <v>102.3197027148897</v>
      </c>
      <c r="J43" s="117">
        <f t="shared" si="14"/>
        <v>219.68364815686181</v>
      </c>
      <c r="K43" s="117">
        <f t="shared" si="14"/>
        <v>162.72542803154582</v>
      </c>
      <c r="L43" s="117">
        <f t="shared" si="14"/>
        <v>233.72372232658179</v>
      </c>
      <c r="M43" s="117">
        <f t="shared" si="14"/>
        <v>222.00213354077766</v>
      </c>
      <c r="N43" s="117">
        <f t="shared" si="14"/>
        <v>302.13077148581533</v>
      </c>
      <c r="O43" s="117">
        <f t="shared" si="14"/>
        <v>318.13335934722642</v>
      </c>
      <c r="P43" s="117">
        <f t="shared" si="14"/>
        <v>217.5540583779443</v>
      </c>
      <c r="Q43" s="117">
        <f t="shared" si="14"/>
        <v>91.529681696525671</v>
      </c>
      <c r="R43" s="117">
        <f t="shared" ref="R43:V43" si="15">R44+R47+R49+R58</f>
        <v>33.661558712416159</v>
      </c>
      <c r="S43" s="117">
        <f t="shared" si="15"/>
        <v>96.456549237336944</v>
      </c>
      <c r="T43" s="117">
        <f t="shared" si="15"/>
        <v>98.174337917120624</v>
      </c>
      <c r="U43" s="117">
        <f t="shared" si="15"/>
        <v>134.88242569379696</v>
      </c>
      <c r="V43" s="117">
        <f t="shared" si="15"/>
        <v>83.253843202433501</v>
      </c>
      <c r="W43" s="117">
        <f t="shared" ref="W43:Y43" si="16">W44+W47+W49+W58</f>
        <v>29.789276279298438</v>
      </c>
      <c r="X43" s="117">
        <f t="shared" si="16"/>
        <v>90.720713210881655</v>
      </c>
      <c r="Y43" s="117">
        <f t="shared" si="16"/>
        <v>110.78029925928736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276.67303238183547</v>
      </c>
      <c r="D44" s="122">
        <f t="shared" si="17"/>
        <v>179.48915046581129</v>
      </c>
      <c r="E44" s="122">
        <f t="shared" si="17"/>
        <v>182.67673812236364</v>
      </c>
      <c r="F44" s="122">
        <f t="shared" si="17"/>
        <v>157.12013311846383</v>
      </c>
      <c r="G44" s="122">
        <f t="shared" si="17"/>
        <v>158.75014741704058</v>
      </c>
      <c r="H44" s="122">
        <f t="shared" si="17"/>
        <v>187.1547900971033</v>
      </c>
      <c r="I44" s="122">
        <f t="shared" si="17"/>
        <v>71.37212282756758</v>
      </c>
      <c r="J44" s="122">
        <f t="shared" si="17"/>
        <v>159.50198545352634</v>
      </c>
      <c r="K44" s="122">
        <f t="shared" si="17"/>
        <v>122.57960344171538</v>
      </c>
      <c r="L44" s="122">
        <f t="shared" si="17"/>
        <v>180.68504573341437</v>
      </c>
      <c r="M44" s="122">
        <f t="shared" si="17"/>
        <v>167.98573905399587</v>
      </c>
      <c r="N44" s="122">
        <f t="shared" si="17"/>
        <v>231.1795977642665</v>
      </c>
      <c r="O44" s="122">
        <f t="shared" si="17"/>
        <v>255.84198375633989</v>
      </c>
      <c r="P44" s="122">
        <f t="shared" si="17"/>
        <v>170.36479988621963</v>
      </c>
      <c r="Q44" s="122">
        <f t="shared" si="17"/>
        <v>70.648497284779907</v>
      </c>
      <c r="R44" s="122">
        <f t="shared" ref="R44:V44" si="18">SUM(R45:R46)</f>
        <v>24.362995700071032</v>
      </c>
      <c r="S44" s="122">
        <f t="shared" si="18"/>
        <v>66.158205849291463</v>
      </c>
      <c r="T44" s="122">
        <f t="shared" si="18"/>
        <v>66.589054767552796</v>
      </c>
      <c r="U44" s="122">
        <f t="shared" si="18"/>
        <v>94.102986855728034</v>
      </c>
      <c r="V44" s="122">
        <f t="shared" si="18"/>
        <v>62.1180257296704</v>
      </c>
      <c r="W44" s="122">
        <f t="shared" ref="W44:Y44" si="19">SUM(W45:W46)</f>
        <v>17.168513828674925</v>
      </c>
      <c r="X44" s="122">
        <f t="shared" si="19"/>
        <v>48.981112924061378</v>
      </c>
      <c r="Y44" s="122">
        <f t="shared" si="19"/>
        <v>51.524503331490124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270.20630600819351</v>
      </c>
      <c r="D45" s="98">
        <v>175.3627305622193</v>
      </c>
      <c r="E45" s="98">
        <v>178.5780356011438</v>
      </c>
      <c r="F45" s="98">
        <v>153.62515426209617</v>
      </c>
      <c r="G45" s="98">
        <v>155.26067959302009</v>
      </c>
      <c r="H45" s="98">
        <v>183.13238154528673</v>
      </c>
      <c r="I45" s="98">
        <v>69.863592328181355</v>
      </c>
      <c r="J45" s="98">
        <v>156.16232643338671</v>
      </c>
      <c r="K45" s="98">
        <v>120.04563592332357</v>
      </c>
      <c r="L45" s="98">
        <v>177.00531667370879</v>
      </c>
      <c r="M45" s="98">
        <v>164.62475695107517</v>
      </c>
      <c r="N45" s="98">
        <v>226.5938220385402</v>
      </c>
      <c r="O45" s="98">
        <v>250.80052433420232</v>
      </c>
      <c r="P45" s="98">
        <v>167.01851557291485</v>
      </c>
      <c r="Q45" s="98">
        <v>69.262288191182449</v>
      </c>
      <c r="R45" s="98">
        <v>23.890678911237956</v>
      </c>
      <c r="S45" s="98">
        <v>64.887105649337698</v>
      </c>
      <c r="T45" s="98">
        <v>65.314134868483833</v>
      </c>
      <c r="U45" s="98">
        <v>92.327075023660683</v>
      </c>
      <c r="V45" s="98">
        <v>60.947746962648708</v>
      </c>
      <c r="W45" s="98">
        <v>16.848021878340717</v>
      </c>
      <c r="X45" s="98">
        <v>48.057313843635896</v>
      </c>
      <c r="Y45" s="98">
        <v>50.555679616938065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6.4667263736419809</v>
      </c>
      <c r="D46" s="98">
        <v>4.1264199035920068</v>
      </c>
      <c r="E46" s="98">
        <v>4.0987025212198507</v>
      </c>
      <c r="F46" s="98">
        <v>3.494978856367648</v>
      </c>
      <c r="G46" s="98">
        <v>3.4894678240204917</v>
      </c>
      <c r="H46" s="98">
        <v>4.0224085518165547</v>
      </c>
      <c r="I46" s="98">
        <v>1.5085304993862292</v>
      </c>
      <c r="J46" s="98">
        <v>3.3396590201396457</v>
      </c>
      <c r="K46" s="98">
        <v>2.5339675183918033</v>
      </c>
      <c r="L46" s="98">
        <v>3.6797290597055716</v>
      </c>
      <c r="M46" s="98">
        <v>3.3609821029207061</v>
      </c>
      <c r="N46" s="98">
        <v>4.5857757257263074</v>
      </c>
      <c r="O46" s="98">
        <v>5.0414594221375593</v>
      </c>
      <c r="P46" s="98">
        <v>3.346284313304777</v>
      </c>
      <c r="Q46" s="98">
        <v>1.3862090935974538</v>
      </c>
      <c r="R46" s="98">
        <v>0.47231678883307604</v>
      </c>
      <c r="S46" s="98">
        <v>1.2711001999537619</v>
      </c>
      <c r="T46" s="98">
        <v>1.2749198990689616</v>
      </c>
      <c r="U46" s="98">
        <v>1.7759118320673477</v>
      </c>
      <c r="V46" s="98">
        <v>1.1702787670216925</v>
      </c>
      <c r="W46" s="98">
        <v>0.32049195033420885</v>
      </c>
      <c r="X46" s="98">
        <v>0.92379908042548076</v>
      </c>
      <c r="Y46" s="98">
        <v>0.96882371455205796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6.9231016881670743E-2</v>
      </c>
      <c r="D47" s="122">
        <f t="shared" si="20"/>
        <v>3.6985368328861901E-2</v>
      </c>
      <c r="E47" s="122">
        <f t="shared" si="20"/>
        <v>1.2467463720393415</v>
      </c>
      <c r="F47" s="122">
        <f t="shared" si="20"/>
        <v>1.3347798993848292</v>
      </c>
      <c r="G47" s="122">
        <f t="shared" si="20"/>
        <v>1.4621813726435449</v>
      </c>
      <c r="H47" s="122">
        <f t="shared" si="20"/>
        <v>3.7094939037300128</v>
      </c>
      <c r="I47" s="122">
        <f t="shared" si="20"/>
        <v>1.4746216823931593</v>
      </c>
      <c r="J47" s="122">
        <f t="shared" si="20"/>
        <v>2.1455388448344381</v>
      </c>
      <c r="K47" s="122">
        <f t="shared" si="20"/>
        <v>1.4078953161726309</v>
      </c>
      <c r="L47" s="122">
        <f t="shared" si="20"/>
        <v>2.4875256498972256</v>
      </c>
      <c r="M47" s="122">
        <f t="shared" si="20"/>
        <v>2.3123624393405171</v>
      </c>
      <c r="N47" s="122">
        <f t="shared" si="20"/>
        <v>2.6806712788535831</v>
      </c>
      <c r="O47" s="122">
        <f t="shared" si="20"/>
        <v>2.3897449444738132</v>
      </c>
      <c r="P47" s="122">
        <f t="shared" si="20"/>
        <v>0.73141341298822793</v>
      </c>
      <c r="Q47" s="122">
        <f t="shared" si="20"/>
        <v>0.2836166133250298</v>
      </c>
      <c r="R47" s="122">
        <f t="shared" si="20"/>
        <v>6.2535003904500314E-2</v>
      </c>
      <c r="S47" s="122">
        <f t="shared" si="20"/>
        <v>0.34405342915246218</v>
      </c>
      <c r="T47" s="122">
        <f t="shared" si="20"/>
        <v>0.39960348222433451</v>
      </c>
      <c r="U47" s="122">
        <f t="shared" si="20"/>
        <v>0.59355856999168333</v>
      </c>
      <c r="V47" s="122">
        <f t="shared" si="20"/>
        <v>0.52073899834750226</v>
      </c>
      <c r="W47" s="122">
        <f t="shared" si="20"/>
        <v>0.14912499489948086</v>
      </c>
      <c r="X47" s="122">
        <f t="shared" si="20"/>
        <v>1.1145950253604096</v>
      </c>
      <c r="Y47" s="122">
        <f t="shared" si="20"/>
        <v>3.7165376301749564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6.9231016881670743E-2</v>
      </c>
      <c r="D48" s="98">
        <v>3.6985368328861901E-2</v>
      </c>
      <c r="E48" s="98">
        <v>1.2467463720393415</v>
      </c>
      <c r="F48" s="98">
        <v>1.3347798993848292</v>
      </c>
      <c r="G48" s="98">
        <v>1.4621813726435449</v>
      </c>
      <c r="H48" s="98">
        <v>3.7094939037300128</v>
      </c>
      <c r="I48" s="98">
        <v>1.4746216823931593</v>
      </c>
      <c r="J48" s="98">
        <v>2.1455388448344381</v>
      </c>
      <c r="K48" s="98">
        <v>1.4078953161726309</v>
      </c>
      <c r="L48" s="98">
        <v>2.4875256498972256</v>
      </c>
      <c r="M48" s="98">
        <v>2.3123624393405171</v>
      </c>
      <c r="N48" s="98">
        <v>2.6806712788535831</v>
      </c>
      <c r="O48" s="98">
        <v>2.3897449444738132</v>
      </c>
      <c r="P48" s="98">
        <v>0.73141341298822793</v>
      </c>
      <c r="Q48" s="98">
        <v>0.2836166133250298</v>
      </c>
      <c r="R48" s="98">
        <v>6.2535003904500314E-2</v>
      </c>
      <c r="S48" s="98">
        <v>0.34405342915246218</v>
      </c>
      <c r="T48" s="98">
        <v>0.39960348222433451</v>
      </c>
      <c r="U48" s="98">
        <v>0.59355856999168333</v>
      </c>
      <c r="V48" s="98">
        <v>0.52073899834750226</v>
      </c>
      <c r="W48" s="98">
        <v>0.14912499489948086</v>
      </c>
      <c r="X48" s="98">
        <v>1.1145950253604096</v>
      </c>
      <c r="Y48" s="98">
        <v>3.7165376301749564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40.534561781578027</v>
      </c>
      <c r="D49" s="122">
        <v>31.265699298895175</v>
      </c>
      <c r="E49" s="122">
        <v>32.828993844478845</v>
      </c>
      <c r="F49" s="122">
        <v>29.216870829084264</v>
      </c>
      <c r="G49" s="122">
        <v>31.332261640917377</v>
      </c>
      <c r="H49" s="122">
        <v>41.500588781600712</v>
      </c>
      <c r="I49" s="122">
        <v>20.348791026668621</v>
      </c>
      <c r="J49" s="122">
        <v>43.135266391567761</v>
      </c>
      <c r="K49" s="122">
        <v>28.528324493539813</v>
      </c>
      <c r="L49" s="122">
        <v>36.834269389081314</v>
      </c>
      <c r="M49" s="122">
        <v>39.008887963813372</v>
      </c>
      <c r="N49" s="122">
        <v>51.378454754077787</v>
      </c>
      <c r="O49" s="122">
        <v>44.105641462079689</v>
      </c>
      <c r="P49" s="122">
        <v>34.144278191518225</v>
      </c>
      <c r="Q49" s="122">
        <v>15.347912277779464</v>
      </c>
      <c r="R49" s="122">
        <v>6.8922148963216943</v>
      </c>
      <c r="S49" s="122">
        <v>22.545501637851633</v>
      </c>
      <c r="T49" s="122">
        <v>23.229813839590395</v>
      </c>
      <c r="U49" s="122">
        <v>31.174499818994814</v>
      </c>
      <c r="V49" s="122">
        <v>15.976244939798512</v>
      </c>
      <c r="W49" s="122">
        <v>8.714075177331118</v>
      </c>
      <c r="X49" s="122">
        <v>30.002931631213059</v>
      </c>
      <c r="Y49" s="122">
        <v>41.345583586591708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30.58614769644463</v>
      </c>
      <c r="D50" s="98">
        <v>22.943304762403525</v>
      </c>
      <c r="E50" s="98">
        <v>23.740167035074389</v>
      </c>
      <c r="F50" s="98">
        <v>20.566446602532228</v>
      </c>
      <c r="G50" s="98">
        <v>21.87265123991186</v>
      </c>
      <c r="H50" s="98">
        <v>29.385138681276654</v>
      </c>
      <c r="I50" s="98">
        <v>15.889612876479056</v>
      </c>
      <c r="J50" s="98">
        <v>35.5432955450839</v>
      </c>
      <c r="K50" s="98">
        <v>22.016340148129636</v>
      </c>
      <c r="L50" s="98">
        <v>30.667950366888153</v>
      </c>
      <c r="M50" s="98">
        <v>23.953470114202833</v>
      </c>
      <c r="N50" s="98">
        <v>29.838762138692054</v>
      </c>
      <c r="O50" s="98">
        <v>10.975323262922588</v>
      </c>
      <c r="P50" s="98">
        <v>5.0956902454214585</v>
      </c>
      <c r="Q50" s="98">
        <v>4.5902031816672153</v>
      </c>
      <c r="R50" s="98">
        <v>6.779767178101415</v>
      </c>
      <c r="S50" s="98">
        <v>22.244297836467897</v>
      </c>
      <c r="T50" s="98">
        <v>23.076014405858171</v>
      </c>
      <c r="U50" s="98">
        <v>30.049092481258175</v>
      </c>
      <c r="V50" s="98">
        <v>5.8493882514719298</v>
      </c>
      <c r="W50" s="98">
        <v>7.839045746056426</v>
      </c>
      <c r="X50" s="98">
        <v>23.133490584664461</v>
      </c>
      <c r="Y50" s="98">
        <v>40.476520801938321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0.34263341108653267</v>
      </c>
      <c r="D51" s="98">
        <v>0.11964315392314032</v>
      </c>
      <c r="E51" s="98">
        <v>0.43114532211898537</v>
      </c>
      <c r="F51" s="98">
        <v>3.0289865814284826E-3</v>
      </c>
      <c r="G51" s="98">
        <v>0.32894122683565452</v>
      </c>
      <c r="H51" s="98">
        <v>0.59248379027555742</v>
      </c>
      <c r="I51" s="98">
        <v>0</v>
      </c>
      <c r="J51" s="98">
        <v>0.50032928729351833</v>
      </c>
      <c r="K51" s="98">
        <v>0.22606435161583582</v>
      </c>
      <c r="L51" s="98">
        <v>0</v>
      </c>
      <c r="M51" s="98">
        <v>0.16825849064196463</v>
      </c>
      <c r="N51" s="98">
        <v>0.41540538967235752</v>
      </c>
      <c r="O51" s="98">
        <v>0</v>
      </c>
      <c r="P51" s="98">
        <v>0.9328641811037679</v>
      </c>
      <c r="Q51" s="98">
        <v>1.3586083871705408E-2</v>
      </c>
      <c r="R51" s="98">
        <v>0.11244771822027952</v>
      </c>
      <c r="S51" s="98">
        <v>0.30120380138373481</v>
      </c>
      <c r="T51" s="98">
        <v>0.15379943373222477</v>
      </c>
      <c r="U51" s="98">
        <v>1.1254073377366409</v>
      </c>
      <c r="V51" s="98">
        <v>0.44785046686963687</v>
      </c>
      <c r="W51" s="98">
        <v>0</v>
      </c>
      <c r="X51" s="98">
        <v>0</v>
      </c>
      <c r="Y51" s="98">
        <v>3.5309668202674817E-2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0.14231918192763165</v>
      </c>
      <c r="D52" s="101">
        <v>5.1110347377746265E-2</v>
      </c>
      <c r="E52" s="101">
        <v>0.18403091268844696</v>
      </c>
      <c r="F52" s="101">
        <v>1.3800135102239404E-3</v>
      </c>
      <c r="G52" s="101">
        <v>0.14756667012088998</v>
      </c>
      <c r="H52" s="101">
        <v>0.26386641223872281</v>
      </c>
      <c r="I52" s="101">
        <v>0</v>
      </c>
      <c r="J52" s="101">
        <v>0.22328401785755778</v>
      </c>
      <c r="K52" s="101">
        <v>0.1020771798758601</v>
      </c>
      <c r="L52" s="101">
        <v>0</v>
      </c>
      <c r="M52" s="101">
        <v>7.8290519171895126E-2</v>
      </c>
      <c r="N52" s="101">
        <v>0.19477265257852347</v>
      </c>
      <c r="O52" s="101">
        <v>0</v>
      </c>
      <c r="P52" s="101">
        <v>0.40721537966783716</v>
      </c>
      <c r="Q52" s="101">
        <v>5.8527852057154491E-3</v>
      </c>
      <c r="R52" s="101">
        <v>4.9153704029396644E-2</v>
      </c>
      <c r="S52" s="101">
        <v>0.1403286340019666</v>
      </c>
      <c r="T52" s="101">
        <v>6.5154998723489635E-2</v>
      </c>
      <c r="U52" s="101">
        <v>0.48934900159633232</v>
      </c>
      <c r="V52" s="101">
        <v>0.18296325466655167</v>
      </c>
      <c r="W52" s="101">
        <v>0</v>
      </c>
      <c r="X52" s="101">
        <v>0</v>
      </c>
      <c r="Y52" s="101">
        <v>1.3380816668164671E-2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0.20031422915890101</v>
      </c>
      <c r="D53" s="104">
        <v>6.8532806545394051E-2</v>
      </c>
      <c r="E53" s="104">
        <v>0.24711440943053842</v>
      </c>
      <c r="F53" s="104">
        <v>1.648973071204542E-3</v>
      </c>
      <c r="G53" s="104">
        <v>0.18137455671476457</v>
      </c>
      <c r="H53" s="104">
        <v>0.32861737803683461</v>
      </c>
      <c r="I53" s="104">
        <v>0</v>
      </c>
      <c r="J53" s="104">
        <v>0.27704526943596058</v>
      </c>
      <c r="K53" s="104">
        <v>0.12398717173997574</v>
      </c>
      <c r="L53" s="104">
        <v>0</v>
      </c>
      <c r="M53" s="104">
        <v>8.9967971470069519E-2</v>
      </c>
      <c r="N53" s="104">
        <v>0.22063273709383402</v>
      </c>
      <c r="O53" s="104">
        <v>0</v>
      </c>
      <c r="P53" s="104">
        <v>0.52564880143593073</v>
      </c>
      <c r="Q53" s="104">
        <v>7.7332986659899581E-3</v>
      </c>
      <c r="R53" s="104">
        <v>6.3294014190882875E-2</v>
      </c>
      <c r="S53" s="104">
        <v>0.16087516738176819</v>
      </c>
      <c r="T53" s="104">
        <v>8.8644435008735131E-2</v>
      </c>
      <c r="U53" s="104">
        <v>0.63605833614030849</v>
      </c>
      <c r="V53" s="104">
        <v>0.2648872122030852</v>
      </c>
      <c r="W53" s="104">
        <v>0</v>
      </c>
      <c r="X53" s="104">
        <v>0</v>
      </c>
      <c r="Y53" s="104">
        <v>2.1928851534510147E-2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6.2326383943595154</v>
      </c>
      <c r="D54" s="101">
        <v>5.3370850772512144</v>
      </c>
      <c r="E54" s="101">
        <v>3.5733440944992432</v>
      </c>
      <c r="F54" s="101">
        <v>6.5445582090577448</v>
      </c>
      <c r="G54" s="101">
        <v>5.3071937621736964</v>
      </c>
      <c r="H54" s="101">
        <v>6.1138797210102016</v>
      </c>
      <c r="I54" s="101">
        <v>1.7329442118485705</v>
      </c>
      <c r="J54" s="101">
        <v>3.1792960213993031</v>
      </c>
      <c r="K54" s="101">
        <v>1.4644760926931253</v>
      </c>
      <c r="L54" s="101">
        <v>3.4188950985376003</v>
      </c>
      <c r="M54" s="101">
        <v>3.6382325860399849</v>
      </c>
      <c r="N54" s="101">
        <v>9.0555361465607298</v>
      </c>
      <c r="O54" s="101">
        <v>8.1979422982872698</v>
      </c>
      <c r="P54" s="101">
        <v>2.7068285501176024</v>
      </c>
      <c r="Q54" s="101">
        <v>1.0941193290133473</v>
      </c>
      <c r="R54" s="101">
        <v>0</v>
      </c>
      <c r="S54" s="101">
        <v>0</v>
      </c>
      <c r="T54" s="101">
        <v>0</v>
      </c>
      <c r="U54" s="101">
        <v>0</v>
      </c>
      <c r="V54" s="101">
        <v>3.6613774369619234</v>
      </c>
      <c r="W54" s="101">
        <v>0</v>
      </c>
      <c r="X54" s="101">
        <v>2.4393417465144953</v>
      </c>
      <c r="Y54" s="101">
        <v>0.32680917615509619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3.3731422796873476</v>
      </c>
      <c r="D55" s="104">
        <v>2.8656663053172968</v>
      </c>
      <c r="E55" s="104">
        <v>5.0843373927862263</v>
      </c>
      <c r="F55" s="104">
        <v>2.1028370309128661</v>
      </c>
      <c r="G55" s="104">
        <v>3.823475411996168</v>
      </c>
      <c r="H55" s="104">
        <v>5.409086589038294</v>
      </c>
      <c r="I55" s="104">
        <v>2.7262339383409948</v>
      </c>
      <c r="J55" s="104">
        <v>3.9123455377910417</v>
      </c>
      <c r="K55" s="104">
        <v>4.8214439011012171</v>
      </c>
      <c r="L55" s="104">
        <v>2.7474239236555569</v>
      </c>
      <c r="M55" s="104">
        <v>11.248926772928593</v>
      </c>
      <c r="N55" s="104">
        <v>12.068751079152641</v>
      </c>
      <c r="O55" s="104">
        <v>24.932375900869829</v>
      </c>
      <c r="P55" s="104">
        <v>25.408895214875393</v>
      </c>
      <c r="Q55" s="104">
        <v>9.6500036832271974</v>
      </c>
      <c r="R55" s="104">
        <v>0</v>
      </c>
      <c r="S55" s="104">
        <v>0</v>
      </c>
      <c r="T55" s="104">
        <v>0</v>
      </c>
      <c r="U55" s="104">
        <v>0</v>
      </c>
      <c r="V55" s="104">
        <v>6.017628784495022</v>
      </c>
      <c r="W55" s="104">
        <v>0.87502943127469235</v>
      </c>
      <c r="X55" s="104">
        <v>4.4300993000341009</v>
      </c>
      <c r="Y55" s="104">
        <v>0.50694394029561918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1.3988070682957499</v>
      </c>
      <c r="D56" s="98">
        <v>1.2243112638636775</v>
      </c>
      <c r="E56" s="98">
        <v>2.169735883254019</v>
      </c>
      <c r="F56" s="98">
        <v>0.95846930510547002</v>
      </c>
      <c r="G56" s="98">
        <v>1.7130937161173612</v>
      </c>
      <c r="H56" s="98">
        <v>2.3986383959205986</v>
      </c>
      <c r="I56" s="98">
        <v>1.3491082109795292</v>
      </c>
      <c r="J56" s="98">
        <v>1.739070664610352</v>
      </c>
      <c r="K56" s="98">
        <v>2.1740496098722373</v>
      </c>
      <c r="L56" s="98">
        <v>1.2285741374835699</v>
      </c>
      <c r="M56" s="98">
        <v>5.2579528962114059</v>
      </c>
      <c r="N56" s="98">
        <v>5.6564667079111883</v>
      </c>
      <c r="O56" s="98">
        <v>12.211844759537005</v>
      </c>
      <c r="P56" s="98">
        <v>10.950906347380998</v>
      </c>
      <c r="Q56" s="98">
        <v>4.1498530668189435</v>
      </c>
      <c r="R56" s="98">
        <v>0</v>
      </c>
      <c r="S56" s="98">
        <v>0</v>
      </c>
      <c r="T56" s="98">
        <v>0</v>
      </c>
      <c r="U56" s="98">
        <v>0</v>
      </c>
      <c r="V56" s="98">
        <v>2.3667020094414313</v>
      </c>
      <c r="W56" s="98">
        <v>0.38904265473116728</v>
      </c>
      <c r="X56" s="98">
        <v>1.8576728089967918</v>
      </c>
      <c r="Y56" s="98">
        <v>0.18861334405463098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1.9743352113915977</v>
      </c>
      <c r="D57" s="98">
        <v>1.6413550414536195</v>
      </c>
      <c r="E57" s="98">
        <v>2.9146015095322073</v>
      </c>
      <c r="F57" s="98">
        <v>1.1443677258073961</v>
      </c>
      <c r="G57" s="98">
        <v>2.1103816958788069</v>
      </c>
      <c r="H57" s="98">
        <v>3.010448193117695</v>
      </c>
      <c r="I57" s="98">
        <v>1.3771257273614657</v>
      </c>
      <c r="J57" s="98">
        <v>2.1732748731806897</v>
      </c>
      <c r="K57" s="98">
        <v>2.6473942912289794</v>
      </c>
      <c r="L57" s="98">
        <v>1.5188497861719867</v>
      </c>
      <c r="M57" s="98">
        <v>5.9909738767171872</v>
      </c>
      <c r="N57" s="98">
        <v>6.4122843712414523</v>
      </c>
      <c r="O57" s="98">
        <v>12.720531141332826</v>
      </c>
      <c r="P57" s="98">
        <v>14.457988867494397</v>
      </c>
      <c r="Q57" s="98">
        <v>5.5001506164082548</v>
      </c>
      <c r="R57" s="98">
        <v>0</v>
      </c>
      <c r="S57" s="98">
        <v>0</v>
      </c>
      <c r="T57" s="98">
        <v>0</v>
      </c>
      <c r="U57" s="98">
        <v>0</v>
      </c>
      <c r="V57" s="98">
        <v>3.6509267750535912</v>
      </c>
      <c r="W57" s="98">
        <v>0.48598677654352507</v>
      </c>
      <c r="X57" s="98">
        <v>2.5724264910373087</v>
      </c>
      <c r="Y57" s="98">
        <v>0.3183305962409882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15.452865630741469</v>
      </c>
      <c r="D58" s="122">
        <v>12.41733929292592</v>
      </c>
      <c r="E58" s="122">
        <v>12.910362278397002</v>
      </c>
      <c r="F58" s="122">
        <v>12.00790954750912</v>
      </c>
      <c r="G58" s="122">
        <v>12.661059601208953</v>
      </c>
      <c r="H58" s="122">
        <v>15.800451821964041</v>
      </c>
      <c r="I58" s="122">
        <v>9.1241671782603415</v>
      </c>
      <c r="J58" s="122">
        <v>14.900857466933253</v>
      </c>
      <c r="K58" s="122">
        <v>10.209604780117989</v>
      </c>
      <c r="L58" s="122">
        <v>13.716881554188847</v>
      </c>
      <c r="M58" s="122">
        <v>12.695144083627891</v>
      </c>
      <c r="N58" s="122">
        <v>16.892047688617449</v>
      </c>
      <c r="O58" s="122">
        <v>15.795989184333061</v>
      </c>
      <c r="P58" s="122">
        <v>12.313566887218233</v>
      </c>
      <c r="Q58" s="122">
        <v>5.2496555206412907</v>
      </c>
      <c r="R58" s="122">
        <v>2.3438131121189332</v>
      </c>
      <c r="S58" s="122">
        <v>7.408788321041385</v>
      </c>
      <c r="T58" s="122">
        <v>7.9558658277530983</v>
      </c>
      <c r="U58" s="122">
        <v>9.0113804490824148</v>
      </c>
      <c r="V58" s="122">
        <v>4.6388335346170724</v>
      </c>
      <c r="W58" s="122">
        <v>3.757562278392915</v>
      </c>
      <c r="X58" s="122">
        <v>10.62207363024681</v>
      </c>
      <c r="Y58" s="122">
        <v>14.193674711030562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15.452865630741469</v>
      </c>
      <c r="D60" s="33">
        <v>12.41733929292592</v>
      </c>
      <c r="E60" s="33">
        <v>12.910362278397002</v>
      </c>
      <c r="F60" s="33">
        <v>12.00790954750912</v>
      </c>
      <c r="G60" s="33">
        <v>12.661059601208953</v>
      </c>
      <c r="H60" s="33">
        <v>15.800451821964041</v>
      </c>
      <c r="I60" s="33">
        <v>9.1241671782603415</v>
      </c>
      <c r="J60" s="33">
        <v>14.900857466933253</v>
      </c>
      <c r="K60" s="33">
        <v>10.209604780117989</v>
      </c>
      <c r="L60" s="33">
        <v>13.716881554188847</v>
      </c>
      <c r="M60" s="33">
        <v>12.695144083627891</v>
      </c>
      <c r="N60" s="33">
        <v>16.892047688617449</v>
      </c>
      <c r="O60" s="33">
        <v>15.795989184333061</v>
      </c>
      <c r="P60" s="33">
        <v>12.313566887218233</v>
      </c>
      <c r="Q60" s="33">
        <v>5.2496555206412907</v>
      </c>
      <c r="R60" s="33">
        <v>2.3438131121189332</v>
      </c>
      <c r="S60" s="33">
        <v>7.408788321041385</v>
      </c>
      <c r="T60" s="33">
        <v>7.9558658277530983</v>
      </c>
      <c r="U60" s="33">
        <v>9.0113804490824148</v>
      </c>
      <c r="V60" s="33">
        <v>4.6388335346170724</v>
      </c>
      <c r="W60" s="33">
        <v>3.757562278392915</v>
      </c>
      <c r="X60" s="33">
        <v>10.62207363024681</v>
      </c>
      <c r="Y60" s="33">
        <v>14.193674711030562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558.10512769780007</v>
      </c>
      <c r="D62" s="117">
        <f t="shared" si="21"/>
        <v>538.90889034002487</v>
      </c>
      <c r="E62" s="117">
        <f t="shared" si="21"/>
        <v>514.40365157297026</v>
      </c>
      <c r="F62" s="117">
        <f t="shared" si="21"/>
        <v>429.78402884265199</v>
      </c>
      <c r="G62" s="117">
        <f t="shared" si="21"/>
        <v>383.73348943192889</v>
      </c>
      <c r="H62" s="117">
        <f t="shared" si="21"/>
        <v>394.02176446107421</v>
      </c>
      <c r="I62" s="117">
        <f t="shared" si="21"/>
        <v>355.19529693573975</v>
      </c>
      <c r="J62" s="117">
        <f t="shared" si="21"/>
        <v>446.42428779144211</v>
      </c>
      <c r="K62" s="117">
        <f t="shared" si="21"/>
        <v>371.41321788403565</v>
      </c>
      <c r="L62" s="117">
        <f t="shared" si="21"/>
        <v>482.67403782217093</v>
      </c>
      <c r="M62" s="117">
        <f t="shared" si="21"/>
        <v>262.68018967715057</v>
      </c>
      <c r="N62" s="117">
        <f t="shared" si="21"/>
        <v>419.82400181721738</v>
      </c>
      <c r="O62" s="117">
        <f t="shared" si="21"/>
        <v>310.70382468774039</v>
      </c>
      <c r="P62" s="117">
        <f t="shared" si="21"/>
        <v>398.12877131864605</v>
      </c>
      <c r="Q62" s="117">
        <f t="shared" si="21"/>
        <v>744.03577871657524</v>
      </c>
      <c r="R62" s="117">
        <f t="shared" ref="R62:V62" si="22">R63+R66+R68+R77</f>
        <v>557.63825011432994</v>
      </c>
      <c r="S62" s="117">
        <f t="shared" si="22"/>
        <v>455.25183771974508</v>
      </c>
      <c r="T62" s="117">
        <f t="shared" si="22"/>
        <v>422.34754348473496</v>
      </c>
      <c r="U62" s="117">
        <f t="shared" si="22"/>
        <v>322.8170517659749</v>
      </c>
      <c r="V62" s="117">
        <f t="shared" si="22"/>
        <v>320.10508731222006</v>
      </c>
      <c r="W62" s="117">
        <f t="shared" ref="W62:Y62" si="23">W63+W66+W68+W77</f>
        <v>224.60456433311367</v>
      </c>
      <c r="X62" s="117">
        <f t="shared" si="23"/>
        <v>153.51561286979521</v>
      </c>
      <c r="Y62" s="117">
        <f t="shared" si="23"/>
        <v>78.102211579467692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461.26930003662426</v>
      </c>
      <c r="D63" s="122">
        <f t="shared" si="24"/>
        <v>433.61104628208443</v>
      </c>
      <c r="E63" s="122">
        <f t="shared" si="24"/>
        <v>408.93864970379838</v>
      </c>
      <c r="F63" s="122">
        <f t="shared" si="24"/>
        <v>339.41374607802379</v>
      </c>
      <c r="G63" s="122">
        <f t="shared" si="24"/>
        <v>297.65522479430842</v>
      </c>
      <c r="H63" s="122">
        <f t="shared" si="24"/>
        <v>292.37825300138041</v>
      </c>
      <c r="I63" s="122">
        <f t="shared" si="24"/>
        <v>256.72325568283941</v>
      </c>
      <c r="J63" s="122">
        <f t="shared" si="24"/>
        <v>320.08237352264382</v>
      </c>
      <c r="K63" s="122">
        <f t="shared" si="24"/>
        <v>279.62214250058133</v>
      </c>
      <c r="L63" s="122">
        <f t="shared" si="24"/>
        <v>373.55590230136528</v>
      </c>
      <c r="M63" s="122">
        <f t="shared" si="24"/>
        <v>201.19339745732395</v>
      </c>
      <c r="N63" s="122">
        <f t="shared" si="24"/>
        <v>326.5518994762221</v>
      </c>
      <c r="O63" s="122">
        <f t="shared" si="24"/>
        <v>249.18501555840274</v>
      </c>
      <c r="P63" s="122">
        <f t="shared" si="24"/>
        <v>305.95747109589502</v>
      </c>
      <c r="Q63" s="122">
        <f t="shared" si="24"/>
        <v>572.51261365342918</v>
      </c>
      <c r="R63" s="122">
        <f t="shared" ref="R63:V63" si="25">SUM(R64:R65)</f>
        <v>405.71350403225063</v>
      </c>
      <c r="S63" s="122">
        <f t="shared" si="25"/>
        <v>313.94098676917883</v>
      </c>
      <c r="T63" s="122">
        <f t="shared" si="25"/>
        <v>288.21239985415235</v>
      </c>
      <c r="U63" s="122">
        <f t="shared" si="25"/>
        <v>227.83316972188763</v>
      </c>
      <c r="V63" s="122">
        <f t="shared" si="25"/>
        <v>231.01764446520798</v>
      </c>
      <c r="W63" s="122">
        <f t="shared" ref="W63:Y63" si="26">SUM(W64:W65)</f>
        <v>138.81145710303903</v>
      </c>
      <c r="X63" s="122">
        <f t="shared" si="26"/>
        <v>81.79405863004807</v>
      </c>
      <c r="Y63" s="122">
        <f t="shared" si="26"/>
        <v>36.55646472323086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450.48797334851565</v>
      </c>
      <c r="D64" s="98">
        <v>423.64241448928669</v>
      </c>
      <c r="E64" s="98">
        <v>399.76332781118566</v>
      </c>
      <c r="F64" s="98">
        <v>331.86382970156018</v>
      </c>
      <c r="G64" s="98">
        <v>291.11250123486036</v>
      </c>
      <c r="H64" s="98">
        <v>286.09433804185545</v>
      </c>
      <c r="I64" s="98">
        <v>251.29711945826708</v>
      </c>
      <c r="J64" s="98">
        <v>313.38047584479915</v>
      </c>
      <c r="K64" s="98">
        <v>273.84178910878313</v>
      </c>
      <c r="L64" s="98">
        <v>365.94827487684142</v>
      </c>
      <c r="M64" s="98">
        <v>197.16801166036339</v>
      </c>
      <c r="N64" s="98">
        <v>320.0742786641344</v>
      </c>
      <c r="O64" s="98">
        <v>244.27473411789123</v>
      </c>
      <c r="P64" s="98">
        <v>299.9478923170019</v>
      </c>
      <c r="Q64" s="98">
        <v>561.27922268622171</v>
      </c>
      <c r="R64" s="98">
        <v>397.84807969076996</v>
      </c>
      <c r="S64" s="98">
        <v>307.90922629542865</v>
      </c>
      <c r="T64" s="98">
        <v>282.69425989834195</v>
      </c>
      <c r="U64" s="98">
        <v>223.53350150341939</v>
      </c>
      <c r="V64" s="98">
        <v>226.66536441526645</v>
      </c>
      <c r="W64" s="98">
        <v>136.2202045893018</v>
      </c>
      <c r="X64" s="98">
        <v>80.251397150227191</v>
      </c>
      <c r="Y64" s="98">
        <v>35.869087501636059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10.781326688108587</v>
      </c>
      <c r="D65" s="98">
        <v>9.9686317927977637</v>
      </c>
      <c r="E65" s="98">
        <v>9.1753218926126969</v>
      </c>
      <c r="F65" s="98">
        <v>7.5499163764635995</v>
      </c>
      <c r="G65" s="98">
        <v>6.5427235594480715</v>
      </c>
      <c r="H65" s="98">
        <v>6.2839149595249362</v>
      </c>
      <c r="I65" s="98">
        <v>5.4261362245723594</v>
      </c>
      <c r="J65" s="98">
        <v>6.7018976778446833</v>
      </c>
      <c r="K65" s="98">
        <v>5.7803533917981964</v>
      </c>
      <c r="L65" s="98">
        <v>7.6076274245238507</v>
      </c>
      <c r="M65" s="98">
        <v>4.0253857969605624</v>
      </c>
      <c r="N65" s="98">
        <v>6.4776208120877046</v>
      </c>
      <c r="O65" s="98">
        <v>4.9102814405115138</v>
      </c>
      <c r="P65" s="98">
        <v>6.0095787788930881</v>
      </c>
      <c r="Q65" s="98">
        <v>11.233390967207489</v>
      </c>
      <c r="R65" s="98">
        <v>7.8654243414806819</v>
      </c>
      <c r="S65" s="98">
        <v>6.0317604737501842</v>
      </c>
      <c r="T65" s="98">
        <v>5.5181399558103852</v>
      </c>
      <c r="U65" s="98">
        <v>4.2996682184682404</v>
      </c>
      <c r="V65" s="98">
        <v>4.3522800499415331</v>
      </c>
      <c r="W65" s="98">
        <v>2.5912525137372331</v>
      </c>
      <c r="X65" s="98">
        <v>1.5426614798208824</v>
      </c>
      <c r="Y65" s="98">
        <v>0.68737722159480186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0.12356231491272103</v>
      </c>
      <c r="D66" s="122">
        <f t="shared" si="27"/>
        <v>8.8505842499027501E-2</v>
      </c>
      <c r="E66" s="122">
        <f t="shared" si="27"/>
        <v>2.7867806969239681</v>
      </c>
      <c r="F66" s="122">
        <f t="shared" si="27"/>
        <v>2.7702979043836078</v>
      </c>
      <c r="G66" s="122">
        <f t="shared" si="27"/>
        <v>2.7721406281018841</v>
      </c>
      <c r="H66" s="122">
        <f t="shared" si="27"/>
        <v>6.5550662009334308</v>
      </c>
      <c r="I66" s="122">
        <f t="shared" si="27"/>
        <v>4.1096907232213287</v>
      </c>
      <c r="J66" s="122">
        <f t="shared" si="27"/>
        <v>4.7484732647771208</v>
      </c>
      <c r="K66" s="122">
        <f t="shared" si="27"/>
        <v>3.2491266748417882</v>
      </c>
      <c r="L66" s="122">
        <f t="shared" si="27"/>
        <v>4.9861257623769637</v>
      </c>
      <c r="M66" s="122">
        <f t="shared" si="27"/>
        <v>2.7579953428368689</v>
      </c>
      <c r="N66" s="122">
        <f t="shared" si="27"/>
        <v>3.6433722374318558</v>
      </c>
      <c r="O66" s="122">
        <f t="shared" si="27"/>
        <v>2.3502505602374111</v>
      </c>
      <c r="P66" s="122">
        <f t="shared" si="27"/>
        <v>1.4129382647275515</v>
      </c>
      <c r="Q66" s="122">
        <f t="shared" si="27"/>
        <v>2.3312575587634572</v>
      </c>
      <c r="R66" s="122">
        <f t="shared" si="27"/>
        <v>0.97337776177984803</v>
      </c>
      <c r="S66" s="122">
        <f t="shared" si="27"/>
        <v>1.6332847330743743</v>
      </c>
      <c r="T66" s="122">
        <f t="shared" si="27"/>
        <v>1.5251064985127023</v>
      </c>
      <c r="U66" s="122">
        <f t="shared" si="27"/>
        <v>1.4748814752695603</v>
      </c>
      <c r="V66" s="122">
        <f t="shared" si="27"/>
        <v>2.3457372921936415</v>
      </c>
      <c r="W66" s="122">
        <f t="shared" si="27"/>
        <v>0.77810621733611018</v>
      </c>
      <c r="X66" s="122">
        <f t="shared" si="27"/>
        <v>1.9835262178344037</v>
      </c>
      <c r="Y66" s="122">
        <f t="shared" si="27"/>
        <v>2.7103415605691028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0.12356231491272103</v>
      </c>
      <c r="D67" s="98">
        <v>8.8505842499027501E-2</v>
      </c>
      <c r="E67" s="98">
        <v>2.7867806969239681</v>
      </c>
      <c r="F67" s="98">
        <v>2.7702979043836078</v>
      </c>
      <c r="G67" s="98">
        <v>2.7721406281018841</v>
      </c>
      <c r="H67" s="98">
        <v>6.5550662009334308</v>
      </c>
      <c r="I67" s="98">
        <v>4.1096907232213287</v>
      </c>
      <c r="J67" s="98">
        <v>4.7484732647771208</v>
      </c>
      <c r="K67" s="98">
        <v>3.2491266748417882</v>
      </c>
      <c r="L67" s="98">
        <v>4.9861257623769637</v>
      </c>
      <c r="M67" s="98">
        <v>2.7579953428368689</v>
      </c>
      <c r="N67" s="98">
        <v>3.6433722374318558</v>
      </c>
      <c r="O67" s="98">
        <v>2.3502505602374111</v>
      </c>
      <c r="P67" s="98">
        <v>1.4129382647275515</v>
      </c>
      <c r="Q67" s="98">
        <v>2.3312575587634572</v>
      </c>
      <c r="R67" s="98">
        <v>0.97337776177984803</v>
      </c>
      <c r="S67" s="98">
        <v>1.6332847330743743</v>
      </c>
      <c r="T67" s="98">
        <v>1.5251064985127023</v>
      </c>
      <c r="U67" s="98">
        <v>1.4748814752695603</v>
      </c>
      <c r="V67" s="98">
        <v>2.3457372921936415</v>
      </c>
      <c r="W67" s="98">
        <v>0.77810621733611018</v>
      </c>
      <c r="X67" s="98">
        <v>1.9835262178344037</v>
      </c>
      <c r="Y67" s="98">
        <v>2.7103415605691028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69.133609394207127</v>
      </c>
      <c r="D68" s="122">
        <v>75.507596032736842</v>
      </c>
      <c r="E68" s="122">
        <v>73.808177006286172</v>
      </c>
      <c r="F68" s="122">
        <v>62.677054176744484</v>
      </c>
      <c r="G68" s="122">
        <v>59.301674326859981</v>
      </c>
      <c r="H68" s="122">
        <v>67.17811858742698</v>
      </c>
      <c r="I68" s="122">
        <v>68.918943490428546</v>
      </c>
      <c r="J68" s="122">
        <v>88.645513945259438</v>
      </c>
      <c r="K68" s="122">
        <v>64.974117834906224</v>
      </c>
      <c r="L68" s="122">
        <v>76.623517480659729</v>
      </c>
      <c r="M68" s="122">
        <v>43.617727163542995</v>
      </c>
      <c r="N68" s="122">
        <v>66.681725396526119</v>
      </c>
      <c r="O68" s="122">
        <v>43.58458391294802</v>
      </c>
      <c r="P68" s="122">
        <v>66.983791402589162</v>
      </c>
      <c r="Q68" s="122">
        <v>126.04432105423969</v>
      </c>
      <c r="R68" s="122">
        <v>114.43250086320063</v>
      </c>
      <c r="S68" s="122">
        <v>104.568844676219</v>
      </c>
      <c r="T68" s="122">
        <v>102.25010632558681</v>
      </c>
      <c r="U68" s="122">
        <v>71.068597708618341</v>
      </c>
      <c r="V68" s="122">
        <v>65.836686556814087</v>
      </c>
      <c r="W68" s="122">
        <v>65.363661691399017</v>
      </c>
      <c r="X68" s="122">
        <v>50.847613848601</v>
      </c>
      <c r="Y68" s="122">
        <v>28.483759411318193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58.666061384693975</v>
      </c>
      <c r="D69" s="98">
        <v>75.103777793795842</v>
      </c>
      <c r="E69" s="98">
        <v>72.952859434230149</v>
      </c>
      <c r="F69" s="98">
        <v>62.326922531658276</v>
      </c>
      <c r="G69" s="98">
        <v>55.124464762334249</v>
      </c>
      <c r="H69" s="98">
        <v>62.372512563045646</v>
      </c>
      <c r="I69" s="98">
        <v>68.350878541136822</v>
      </c>
      <c r="J69" s="98">
        <v>70.204896146950148</v>
      </c>
      <c r="K69" s="98">
        <v>53.348564777845311</v>
      </c>
      <c r="L69" s="98">
        <v>64.599249899990284</v>
      </c>
      <c r="M69" s="98">
        <v>42.984100852052769</v>
      </c>
      <c r="N69" s="98">
        <v>61.972911430428489</v>
      </c>
      <c r="O69" s="98">
        <v>43.100769446806915</v>
      </c>
      <c r="P69" s="98">
        <v>64.234933024102929</v>
      </c>
      <c r="Q69" s="98">
        <v>124.07724630342939</v>
      </c>
      <c r="R69" s="98">
        <v>108.36229456398941</v>
      </c>
      <c r="S69" s="98">
        <v>98.563885606516394</v>
      </c>
      <c r="T69" s="98">
        <v>86.898496083586323</v>
      </c>
      <c r="U69" s="98">
        <v>64.956087417162991</v>
      </c>
      <c r="V69" s="98">
        <v>52.376700262272969</v>
      </c>
      <c r="W69" s="98">
        <v>63.785206729950666</v>
      </c>
      <c r="X69" s="98">
        <v>47.386288561862777</v>
      </c>
      <c r="Y69" s="98">
        <v>16.965790183139099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0.39822386998271403</v>
      </c>
      <c r="D70" s="98">
        <v>0.40381823894099805</v>
      </c>
      <c r="E70" s="98">
        <v>0.85531757205602266</v>
      </c>
      <c r="F70" s="98">
        <v>0.20102320327788537</v>
      </c>
      <c r="G70" s="98">
        <v>0.60315366271373994</v>
      </c>
      <c r="H70" s="98">
        <v>0.69072952203944493</v>
      </c>
      <c r="I70" s="98">
        <v>0.56806494929172724</v>
      </c>
      <c r="J70" s="98">
        <v>0.75048219669382399</v>
      </c>
      <c r="K70" s="98">
        <v>0.97006730489128934</v>
      </c>
      <c r="L70" s="98">
        <v>0.31813136170581302</v>
      </c>
      <c r="M70" s="98">
        <v>0</v>
      </c>
      <c r="N70" s="98">
        <v>0.78857074224354717</v>
      </c>
      <c r="O70" s="98">
        <v>0.48381446614110701</v>
      </c>
      <c r="P70" s="98">
        <v>2.7488583784862275</v>
      </c>
      <c r="Q70" s="98">
        <v>1.9670747508102953</v>
      </c>
      <c r="R70" s="98">
        <v>2.1473440323472817</v>
      </c>
      <c r="S70" s="98">
        <v>0.24991094869795946</v>
      </c>
      <c r="T70" s="98">
        <v>2.4235163935721982</v>
      </c>
      <c r="U70" s="98">
        <v>0.97321426321590088</v>
      </c>
      <c r="V70" s="98">
        <v>0.54935017009676379</v>
      </c>
      <c r="W70" s="98">
        <v>1.5784549614483514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0.16531150184881177</v>
      </c>
      <c r="D71" s="101">
        <v>0.17252870505083392</v>
      </c>
      <c r="E71" s="101">
        <v>0.36510347739881621</v>
      </c>
      <c r="F71" s="101">
        <v>9.1637088867356872E-2</v>
      </c>
      <c r="G71" s="101">
        <v>0.27054579461416395</v>
      </c>
      <c r="H71" s="101">
        <v>0.30680163872634458</v>
      </c>
      <c r="I71" s="101">
        <v>0.28072247685161317</v>
      </c>
      <c r="J71" s="101">
        <v>0.33413028241468529</v>
      </c>
      <c r="K71" s="101">
        <v>0.43780222528504448</v>
      </c>
      <c r="L71" s="101">
        <v>0.1425905578984705</v>
      </c>
      <c r="M71" s="101">
        <v>0</v>
      </c>
      <c r="N71" s="101">
        <v>0.36909270309204839</v>
      </c>
      <c r="O71" s="101">
        <v>0.23618661030805416</v>
      </c>
      <c r="P71" s="101">
        <v>1.1962841017265156</v>
      </c>
      <c r="Q71" s="101">
        <v>0.84745058110169902</v>
      </c>
      <c r="R71" s="101">
        <v>0.94178107994690441</v>
      </c>
      <c r="S71" s="101">
        <v>0.11627018486720492</v>
      </c>
      <c r="T71" s="101">
        <v>1.0348738139568314</v>
      </c>
      <c r="U71" s="101">
        <v>0.42063427334722936</v>
      </c>
      <c r="V71" s="101">
        <v>0.21951714538843989</v>
      </c>
      <c r="W71" s="101">
        <v>0.71530418201689738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0.23291236813390226</v>
      </c>
      <c r="D72" s="104">
        <v>0.23128953389016413</v>
      </c>
      <c r="E72" s="104">
        <v>0.49021409465720645</v>
      </c>
      <c r="F72" s="104">
        <v>0.10938611441052851</v>
      </c>
      <c r="G72" s="104">
        <v>0.33260786809957593</v>
      </c>
      <c r="H72" s="104">
        <v>0.38392788331310029</v>
      </c>
      <c r="I72" s="104">
        <v>0.28734247244011407</v>
      </c>
      <c r="J72" s="104">
        <v>0.41635191427913876</v>
      </c>
      <c r="K72" s="104">
        <v>0.53226507960624481</v>
      </c>
      <c r="L72" s="104">
        <v>0.17554080380734252</v>
      </c>
      <c r="M72" s="104">
        <v>0</v>
      </c>
      <c r="N72" s="104">
        <v>0.41947803915149878</v>
      </c>
      <c r="O72" s="104">
        <v>0.24762785583305283</v>
      </c>
      <c r="P72" s="104">
        <v>1.5525742767597117</v>
      </c>
      <c r="Q72" s="104">
        <v>1.1196241697085962</v>
      </c>
      <c r="R72" s="104">
        <v>1.205562952400377</v>
      </c>
      <c r="S72" s="104">
        <v>0.13364076383075454</v>
      </c>
      <c r="T72" s="104">
        <v>1.3886425796153667</v>
      </c>
      <c r="U72" s="104">
        <v>0.55257998986867152</v>
      </c>
      <c r="V72" s="104">
        <v>0.32983302470832393</v>
      </c>
      <c r="W72" s="104">
        <v>0.86315077943145402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6.5334286727062896</v>
      </c>
      <c r="D73" s="101">
        <v>0</v>
      </c>
      <c r="E73" s="101">
        <v>0</v>
      </c>
      <c r="F73" s="101">
        <v>0.11285520317676287</v>
      </c>
      <c r="G73" s="101">
        <v>2.0773625917606418</v>
      </c>
      <c r="H73" s="101">
        <v>2.183288998433369</v>
      </c>
      <c r="I73" s="101">
        <v>0</v>
      </c>
      <c r="J73" s="101">
        <v>7.9308100237117252</v>
      </c>
      <c r="K73" s="101">
        <v>2.4824962302372513</v>
      </c>
      <c r="L73" s="101">
        <v>6.490274238366152</v>
      </c>
      <c r="M73" s="101">
        <v>0.15481840791659512</v>
      </c>
      <c r="N73" s="101">
        <v>1.6805599176435093</v>
      </c>
      <c r="O73" s="101">
        <v>0</v>
      </c>
      <c r="P73" s="101">
        <v>0</v>
      </c>
      <c r="Q73" s="101">
        <v>0</v>
      </c>
      <c r="R73" s="101">
        <v>0.60206828710968097</v>
      </c>
      <c r="S73" s="101">
        <v>1.5541137195168826</v>
      </c>
      <c r="T73" s="101">
        <v>3.6052776969766538</v>
      </c>
      <c r="U73" s="101">
        <v>0.93733518973954433</v>
      </c>
      <c r="V73" s="101">
        <v>4.8839558534004119</v>
      </c>
      <c r="W73" s="101">
        <v>0</v>
      </c>
      <c r="X73" s="101">
        <v>1.2291528641057232</v>
      </c>
      <c r="Y73" s="101">
        <v>4.5147981951725198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3.5358954668241434</v>
      </c>
      <c r="D74" s="104">
        <v>0</v>
      </c>
      <c r="E74" s="104">
        <v>0</v>
      </c>
      <c r="F74" s="104">
        <v>3.6253238631559166E-2</v>
      </c>
      <c r="G74" s="104">
        <v>1.4966933100513533</v>
      </c>
      <c r="H74" s="104">
        <v>1.9315875039085149</v>
      </c>
      <c r="I74" s="104">
        <v>0</v>
      </c>
      <c r="J74" s="104">
        <v>9.7593255779037413</v>
      </c>
      <c r="K74" s="104">
        <v>8.1729895219323776</v>
      </c>
      <c r="L74" s="104">
        <v>5.2158619805974862</v>
      </c>
      <c r="M74" s="104">
        <v>0.47880790357363145</v>
      </c>
      <c r="N74" s="104">
        <v>2.2396833062105621</v>
      </c>
      <c r="O74" s="104">
        <v>0</v>
      </c>
      <c r="P74" s="104">
        <v>0</v>
      </c>
      <c r="Q74" s="104">
        <v>0</v>
      </c>
      <c r="R74" s="104">
        <v>3.3207939797542547</v>
      </c>
      <c r="S74" s="104">
        <v>4.2009344014877721</v>
      </c>
      <c r="T74" s="104">
        <v>9.3228161514516366</v>
      </c>
      <c r="U74" s="104">
        <v>4.2019608384999101</v>
      </c>
      <c r="V74" s="104">
        <v>8.0266802710439453</v>
      </c>
      <c r="W74" s="104">
        <v>0</v>
      </c>
      <c r="X74" s="104">
        <v>2.2321724226325053</v>
      </c>
      <c r="Y74" s="104">
        <v>7.0031710330065744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1.4662991245678954</v>
      </c>
      <c r="D75" s="98">
        <v>0</v>
      </c>
      <c r="E75" s="98">
        <v>0</v>
      </c>
      <c r="F75" s="98">
        <v>1.6524160421470677E-2</v>
      </c>
      <c r="G75" s="98">
        <v>0.67058778418173759</v>
      </c>
      <c r="H75" s="98">
        <v>0.85655496093271954</v>
      </c>
      <c r="I75" s="98">
        <v>0</v>
      </c>
      <c r="J75" s="98">
        <v>4.3381027199597906</v>
      </c>
      <c r="K75" s="98">
        <v>3.6853036240012362</v>
      </c>
      <c r="L75" s="98">
        <v>2.332393293540119</v>
      </c>
      <c r="M75" s="98">
        <v>0.22380351958398051</v>
      </c>
      <c r="N75" s="98">
        <v>1.049710444333233</v>
      </c>
      <c r="O75" s="98">
        <v>0</v>
      </c>
      <c r="P75" s="98">
        <v>0</v>
      </c>
      <c r="Q75" s="98">
        <v>0</v>
      </c>
      <c r="R75" s="98">
        <v>1.4508825373682339</v>
      </c>
      <c r="S75" s="98">
        <v>1.9586097672698211</v>
      </c>
      <c r="T75" s="98">
        <v>3.9788891525895993</v>
      </c>
      <c r="U75" s="98">
        <v>1.8079805117482122</v>
      </c>
      <c r="V75" s="98">
        <v>3.1568514787037887</v>
      </c>
      <c r="W75" s="98">
        <v>0</v>
      </c>
      <c r="X75" s="98">
        <v>0.93601649391583208</v>
      </c>
      <c r="Y75" s="98">
        <v>2.6055967978463856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2.069596342256248</v>
      </c>
      <c r="D76" s="98">
        <v>0</v>
      </c>
      <c r="E76" s="98">
        <v>0</v>
      </c>
      <c r="F76" s="98">
        <v>1.9729078210088489E-2</v>
      </c>
      <c r="G76" s="98">
        <v>0.82610552586961572</v>
      </c>
      <c r="H76" s="98">
        <v>1.0750325429757954</v>
      </c>
      <c r="I76" s="98">
        <v>0</v>
      </c>
      <c r="J76" s="98">
        <v>5.4212228579439516</v>
      </c>
      <c r="K76" s="98">
        <v>4.4876858979311418</v>
      </c>
      <c r="L76" s="98">
        <v>2.8834686870573676</v>
      </c>
      <c r="M76" s="98">
        <v>0.25500438398965097</v>
      </c>
      <c r="N76" s="98">
        <v>1.1899728618773291</v>
      </c>
      <c r="O76" s="98">
        <v>0</v>
      </c>
      <c r="P76" s="98">
        <v>0</v>
      </c>
      <c r="Q76" s="98">
        <v>0</v>
      </c>
      <c r="R76" s="98">
        <v>1.869911442386021</v>
      </c>
      <c r="S76" s="98">
        <v>2.242324634217951</v>
      </c>
      <c r="T76" s="98">
        <v>5.3439269988620381</v>
      </c>
      <c r="U76" s="98">
        <v>2.3939803267516977</v>
      </c>
      <c r="V76" s="98">
        <v>4.8698287923401562</v>
      </c>
      <c r="W76" s="98">
        <v>0</v>
      </c>
      <c r="X76" s="98">
        <v>1.2961559287166733</v>
      </c>
      <c r="Y76" s="98">
        <v>4.3975742351601887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27.578655952055975</v>
      </c>
      <c r="D77" s="122">
        <v>29.701742182704578</v>
      </c>
      <c r="E77" s="122">
        <v>28.870044165961797</v>
      </c>
      <c r="F77" s="122">
        <v>24.922930683500134</v>
      </c>
      <c r="G77" s="122">
        <v>24.004449682658539</v>
      </c>
      <c r="H77" s="122">
        <v>27.910326671333415</v>
      </c>
      <c r="I77" s="122">
        <v>25.443407039250456</v>
      </c>
      <c r="J77" s="122">
        <v>32.947927058761699</v>
      </c>
      <c r="K77" s="122">
        <v>23.567830873706317</v>
      </c>
      <c r="L77" s="122">
        <v>27.508492277768951</v>
      </c>
      <c r="M77" s="122">
        <v>15.111069713446716</v>
      </c>
      <c r="N77" s="122">
        <v>22.947004707037326</v>
      </c>
      <c r="O77" s="122">
        <v>15.583974656152234</v>
      </c>
      <c r="P77" s="122">
        <v>23.77457055543438</v>
      </c>
      <c r="Q77" s="122">
        <v>43.147586450142803</v>
      </c>
      <c r="R77" s="122">
        <v>36.518867457098864</v>
      </c>
      <c r="S77" s="122">
        <v>35.108721541272878</v>
      </c>
      <c r="T77" s="122">
        <v>30.359930806483156</v>
      </c>
      <c r="U77" s="122">
        <v>22.440402860199338</v>
      </c>
      <c r="V77" s="122">
        <v>20.90501899800439</v>
      </c>
      <c r="W77" s="122">
        <v>19.651339321339513</v>
      </c>
      <c r="X77" s="122">
        <v>18.890414173311711</v>
      </c>
      <c r="Y77" s="122">
        <v>10.351645884349532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0.24666212690647751</v>
      </c>
      <c r="D78" s="98">
        <v>0.45996532753662567</v>
      </c>
      <c r="E78" s="98">
        <v>0.43381351673131885</v>
      </c>
      <c r="F78" s="98">
        <v>0.34992916870074042</v>
      </c>
      <c r="G78" s="98">
        <v>0.33149068315155827</v>
      </c>
      <c r="H78" s="98">
        <v>0.38585148573142797</v>
      </c>
      <c r="I78" s="98">
        <v>0.3438032548093497</v>
      </c>
      <c r="J78" s="98">
        <v>0.97126832851803901</v>
      </c>
      <c r="K78" s="98">
        <v>0.73154682573935448</v>
      </c>
      <c r="L78" s="98">
        <v>0.83703334058983825</v>
      </c>
      <c r="M78" s="98">
        <v>0.5793580975547119</v>
      </c>
      <c r="N78" s="98">
        <v>0.85176897240131166</v>
      </c>
      <c r="O78" s="98">
        <v>0.60940608077537339</v>
      </c>
      <c r="P78" s="98">
        <v>0.62774287649537963</v>
      </c>
      <c r="Q78" s="98">
        <v>0.78636101475260167</v>
      </c>
      <c r="R78" s="98">
        <v>0.76412641188164709</v>
      </c>
      <c r="S78" s="98">
        <v>1.073850445456489</v>
      </c>
      <c r="T78" s="98">
        <v>1.2315427270486836</v>
      </c>
      <c r="U78" s="98">
        <v>1.1578705829405047</v>
      </c>
      <c r="V78" s="98">
        <v>0.64648334964921017</v>
      </c>
      <c r="W78" s="98">
        <v>0.55422768119367194</v>
      </c>
      <c r="X78" s="98">
        <v>0.12939546075671943</v>
      </c>
      <c r="Y78" s="98">
        <v>0.16424189948457202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27.331993825149496</v>
      </c>
      <c r="D79" s="33">
        <v>29.241776855167952</v>
      </c>
      <c r="E79" s="33">
        <v>28.436230649230477</v>
      </c>
      <c r="F79" s="33">
        <v>24.573001514799394</v>
      </c>
      <c r="G79" s="33">
        <v>23.672958999506982</v>
      </c>
      <c r="H79" s="33">
        <v>27.524475185601986</v>
      </c>
      <c r="I79" s="33">
        <v>25.099603784441108</v>
      </c>
      <c r="J79" s="33">
        <v>31.976658730243663</v>
      </c>
      <c r="K79" s="33">
        <v>22.836284047966963</v>
      </c>
      <c r="L79" s="33">
        <v>26.671458937179114</v>
      </c>
      <c r="M79" s="33">
        <v>14.531711615892004</v>
      </c>
      <c r="N79" s="33">
        <v>22.095235734636013</v>
      </c>
      <c r="O79" s="33">
        <v>14.97456857537686</v>
      </c>
      <c r="P79" s="33">
        <v>23.146827678939001</v>
      </c>
      <c r="Q79" s="33">
        <v>42.361225435390203</v>
      </c>
      <c r="R79" s="33">
        <v>35.754741045217216</v>
      </c>
      <c r="S79" s="33">
        <v>34.034871095816392</v>
      </c>
      <c r="T79" s="33">
        <v>29.128388079434473</v>
      </c>
      <c r="U79" s="33">
        <v>21.282532277258834</v>
      </c>
      <c r="V79" s="33">
        <v>20.258535648355181</v>
      </c>
      <c r="W79" s="33">
        <v>19.09711164014584</v>
      </c>
      <c r="X79" s="33">
        <v>18.761018712554993</v>
      </c>
      <c r="Y79" s="33">
        <v>10.187403984864959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79.237724338817372</v>
      </c>
      <c r="D81" s="117">
        <f t="shared" si="28"/>
        <v>155.82815875463362</v>
      </c>
      <c r="E81" s="117">
        <f t="shared" si="28"/>
        <v>170.31865795916391</v>
      </c>
      <c r="F81" s="117">
        <f t="shared" si="28"/>
        <v>156.15277319664591</v>
      </c>
      <c r="G81" s="117">
        <f t="shared" si="28"/>
        <v>171.26058422251006</v>
      </c>
      <c r="H81" s="117">
        <f t="shared" si="28"/>
        <v>238.90664290387662</v>
      </c>
      <c r="I81" s="117">
        <f t="shared" si="28"/>
        <v>230.92591100532795</v>
      </c>
      <c r="J81" s="117">
        <f t="shared" si="28"/>
        <v>171.73802784749725</v>
      </c>
      <c r="K81" s="117">
        <f t="shared" si="28"/>
        <v>93.783590945869264</v>
      </c>
      <c r="L81" s="117">
        <f t="shared" si="28"/>
        <v>160.39492859063515</v>
      </c>
      <c r="M81" s="117">
        <f t="shared" si="28"/>
        <v>121.40611793983491</v>
      </c>
      <c r="N81" s="117">
        <f t="shared" si="28"/>
        <v>139.43638855731425</v>
      </c>
      <c r="O81" s="117">
        <f t="shared" si="28"/>
        <v>97.298898973527884</v>
      </c>
      <c r="P81" s="117">
        <f t="shared" si="28"/>
        <v>0</v>
      </c>
      <c r="Q81" s="117">
        <f t="shared" si="28"/>
        <v>3.1307494795080464</v>
      </c>
      <c r="R81" s="117">
        <f t="shared" ref="R81:V81" si="29">R82+R85+R87+R100</f>
        <v>44.027898141820508</v>
      </c>
      <c r="S81" s="117">
        <f t="shared" si="29"/>
        <v>121.16016752657004</v>
      </c>
      <c r="T81" s="117">
        <f t="shared" si="29"/>
        <v>153.39974515966694</v>
      </c>
      <c r="U81" s="117">
        <f t="shared" si="29"/>
        <v>149.6757814061082</v>
      </c>
      <c r="V81" s="117">
        <f t="shared" si="29"/>
        <v>149.07355682456156</v>
      </c>
      <c r="W81" s="117">
        <f t="shared" ref="W81:Y81" si="30">W82+W85+W87+W100</f>
        <v>138.91909013881997</v>
      </c>
      <c r="X81" s="117">
        <f t="shared" si="30"/>
        <v>112.88374179849583</v>
      </c>
      <c r="Y81" s="117">
        <f t="shared" si="30"/>
        <v>43.025721168929827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65.424952384201617</v>
      </c>
      <c r="D82" s="122">
        <f t="shared" si="31"/>
        <v>124.45274989616982</v>
      </c>
      <c r="E82" s="122">
        <f t="shared" si="31"/>
        <v>136.58923171798864</v>
      </c>
      <c r="F82" s="122">
        <f t="shared" si="31"/>
        <v>122.76864619360795</v>
      </c>
      <c r="G82" s="122">
        <f t="shared" si="31"/>
        <v>130.96953540768652</v>
      </c>
      <c r="H82" s="122">
        <f t="shared" si="31"/>
        <v>177.05573979668983</v>
      </c>
      <c r="I82" s="122">
        <f t="shared" si="31"/>
        <v>167.21192087187853</v>
      </c>
      <c r="J82" s="122">
        <f t="shared" si="31"/>
        <v>125.20880198324592</v>
      </c>
      <c r="K82" s="122">
        <f t="shared" si="31"/>
        <v>70.06978438684169</v>
      </c>
      <c r="L82" s="122">
        <f t="shared" si="31"/>
        <v>124.37264495305068</v>
      </c>
      <c r="M82" s="122">
        <f t="shared" si="31"/>
        <v>92.175760282919711</v>
      </c>
      <c r="N82" s="122">
        <f t="shared" si="31"/>
        <v>111.09799267829368</v>
      </c>
      <c r="O82" s="122">
        <f t="shared" si="31"/>
        <v>78.953119318435071</v>
      </c>
      <c r="P82" s="122">
        <f t="shared" si="31"/>
        <v>0</v>
      </c>
      <c r="Q82" s="122">
        <f t="shared" si="31"/>
        <v>2.3863574995015959</v>
      </c>
      <c r="R82" s="122">
        <f t="shared" ref="R82:V82" si="32">SUM(R83:R84)</f>
        <v>31.648629032061105</v>
      </c>
      <c r="S82" s="122">
        <f t="shared" si="32"/>
        <v>83.035399648315604</v>
      </c>
      <c r="T82" s="122">
        <f t="shared" si="32"/>
        <v>104.51304218785076</v>
      </c>
      <c r="U82" s="122">
        <f t="shared" si="32"/>
        <v>106.67990163119342</v>
      </c>
      <c r="V82" s="122">
        <f t="shared" si="32"/>
        <v>107.1170066674387</v>
      </c>
      <c r="W82" s="122">
        <f t="shared" ref="W82:Y82" si="33">SUM(W83:W84)</f>
        <v>86.09662917601554</v>
      </c>
      <c r="X82" s="122">
        <f t="shared" si="33"/>
        <v>63.424449329901208</v>
      </c>
      <c r="Y82" s="122">
        <f t="shared" si="33"/>
        <v>19.919018236192084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64.804576831432939</v>
      </c>
      <c r="D83" s="98">
        <v>123.29228498531526</v>
      </c>
      <c r="E83" s="98">
        <v>135.34664744772223</v>
      </c>
      <c r="F83" s="98">
        <v>121.66152423334984</v>
      </c>
      <c r="G83" s="98">
        <v>129.80261523058024</v>
      </c>
      <c r="H83" s="98">
        <v>175.51371243505633</v>
      </c>
      <c r="I83" s="98">
        <v>165.78007750526467</v>
      </c>
      <c r="J83" s="98">
        <v>124.14680957600824</v>
      </c>
      <c r="K83" s="98">
        <v>69.483114314595667</v>
      </c>
      <c r="L83" s="98">
        <v>123.34695065800526</v>
      </c>
      <c r="M83" s="98">
        <v>91.429112894482031</v>
      </c>
      <c r="N83" s="98">
        <v>110.20586004505455</v>
      </c>
      <c r="O83" s="98">
        <v>78.323353476587343</v>
      </c>
      <c r="P83" s="98">
        <v>0</v>
      </c>
      <c r="Q83" s="98">
        <v>2.3674050880409019</v>
      </c>
      <c r="R83" s="98">
        <v>31.400316346760757</v>
      </c>
      <c r="S83" s="98">
        <v>82.389812479225625</v>
      </c>
      <c r="T83" s="98">
        <v>103.70333418441334</v>
      </c>
      <c r="U83" s="98">
        <v>105.86537320028867</v>
      </c>
      <c r="V83" s="98">
        <v>106.30056113292149</v>
      </c>
      <c r="W83" s="98">
        <v>85.446466094190527</v>
      </c>
      <c r="X83" s="98">
        <v>62.940490798962138</v>
      </c>
      <c r="Y83" s="98">
        <v>19.767492507226788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0.62037555276867273</v>
      </c>
      <c r="D84" s="98">
        <v>1.1604649108545548</v>
      </c>
      <c r="E84" s="98">
        <v>1.2425842702663936</v>
      </c>
      <c r="F84" s="98">
        <v>1.1071219602581146</v>
      </c>
      <c r="G84" s="98">
        <v>1.1669201771062825</v>
      </c>
      <c r="H84" s="98">
        <v>1.5420273616334941</v>
      </c>
      <c r="I84" s="98">
        <v>1.4318433666138661</v>
      </c>
      <c r="J84" s="98">
        <v>1.0619924072376874</v>
      </c>
      <c r="K84" s="98">
        <v>0.58667007224602263</v>
      </c>
      <c r="L84" s="98">
        <v>1.025694295045428</v>
      </c>
      <c r="M84" s="98">
        <v>0.74664738843768164</v>
      </c>
      <c r="N84" s="98">
        <v>0.89213263323912595</v>
      </c>
      <c r="O84" s="98">
        <v>0.62976584184772877</v>
      </c>
      <c r="P84" s="98">
        <v>0</v>
      </c>
      <c r="Q84" s="98">
        <v>1.8952411460694207E-2</v>
      </c>
      <c r="R84" s="98">
        <v>0.24831268530034895</v>
      </c>
      <c r="S84" s="98">
        <v>0.64558716908998393</v>
      </c>
      <c r="T84" s="98">
        <v>0.80970800343742577</v>
      </c>
      <c r="U84" s="98">
        <v>0.81452843090474736</v>
      </c>
      <c r="V84" s="98">
        <v>0.81644553451721569</v>
      </c>
      <c r="W84" s="98">
        <v>0.65016308182500926</v>
      </c>
      <c r="X84" s="98">
        <v>0.48395853093906982</v>
      </c>
      <c r="Y84" s="98">
        <v>0.1515257289652974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1.7759260852254672E-2</v>
      </c>
      <c r="D85" s="122">
        <f t="shared" si="34"/>
        <v>2.6479796780196848E-2</v>
      </c>
      <c r="E85" s="122">
        <f t="shared" si="34"/>
        <v>0.90603081343654823</v>
      </c>
      <c r="F85" s="122">
        <f t="shared" si="34"/>
        <v>1.0222831427687762</v>
      </c>
      <c r="G85" s="122">
        <f t="shared" si="34"/>
        <v>1.3234530487147973</v>
      </c>
      <c r="H85" s="122">
        <f t="shared" si="34"/>
        <v>3.9593591054438106</v>
      </c>
      <c r="I85" s="122">
        <f t="shared" si="34"/>
        <v>2.6243125166197316</v>
      </c>
      <c r="J85" s="122">
        <f t="shared" si="34"/>
        <v>1.7093084293391256</v>
      </c>
      <c r="K85" s="122">
        <f t="shared" si="34"/>
        <v>0.85188634076088887</v>
      </c>
      <c r="L85" s="122">
        <f t="shared" si="34"/>
        <v>1.6643910492189142</v>
      </c>
      <c r="M85" s="122">
        <f t="shared" si="34"/>
        <v>1.2305674595779958</v>
      </c>
      <c r="N85" s="122">
        <f t="shared" si="34"/>
        <v>1.1327948680208837</v>
      </c>
      <c r="O85" s="122">
        <f t="shared" si="34"/>
        <v>0.72071672928575314</v>
      </c>
      <c r="P85" s="122">
        <f t="shared" si="34"/>
        <v>0</v>
      </c>
      <c r="Q85" s="122">
        <f t="shared" si="34"/>
        <v>9.467035771628253E-3</v>
      </c>
      <c r="R85" s="122">
        <f t="shared" si="34"/>
        <v>8.3432379581129826E-2</v>
      </c>
      <c r="S85" s="122">
        <f t="shared" si="34"/>
        <v>0.44266450663825124</v>
      </c>
      <c r="T85" s="122">
        <f t="shared" si="34"/>
        <v>0.54762210229884423</v>
      </c>
      <c r="U85" s="122">
        <f t="shared" si="34"/>
        <v>0.67406831888378838</v>
      </c>
      <c r="V85" s="122">
        <f t="shared" si="34"/>
        <v>1.1251569577665523</v>
      </c>
      <c r="W85" s="122">
        <f t="shared" si="34"/>
        <v>0.50670738828381201</v>
      </c>
      <c r="X85" s="122">
        <f t="shared" si="34"/>
        <v>1.294904401702393</v>
      </c>
      <c r="Y85" s="122">
        <f t="shared" si="34"/>
        <v>1.526192399499414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1.7759260852254672E-2</v>
      </c>
      <c r="D86" s="98">
        <v>2.6479796780196848E-2</v>
      </c>
      <c r="E86" s="98">
        <v>0.90603081343654823</v>
      </c>
      <c r="F86" s="98">
        <v>1.0222831427687762</v>
      </c>
      <c r="G86" s="98">
        <v>1.3234530487147973</v>
      </c>
      <c r="H86" s="98">
        <v>3.9593591054438106</v>
      </c>
      <c r="I86" s="98">
        <v>2.6243125166197316</v>
      </c>
      <c r="J86" s="98">
        <v>1.7093084293391256</v>
      </c>
      <c r="K86" s="98">
        <v>0.85188634076088887</v>
      </c>
      <c r="L86" s="98">
        <v>1.6643910492189142</v>
      </c>
      <c r="M86" s="98">
        <v>1.2305674595779958</v>
      </c>
      <c r="N86" s="98">
        <v>1.1327948680208837</v>
      </c>
      <c r="O86" s="98">
        <v>0.72071672928575314</v>
      </c>
      <c r="P86" s="98">
        <v>0</v>
      </c>
      <c r="Q86" s="98">
        <v>9.467035771628253E-3</v>
      </c>
      <c r="R86" s="98">
        <v>8.3432379581129826E-2</v>
      </c>
      <c r="S86" s="98">
        <v>0.44266450663825124</v>
      </c>
      <c r="T86" s="98">
        <v>0.54762210229884423</v>
      </c>
      <c r="U86" s="98">
        <v>0.67406831888378838</v>
      </c>
      <c r="V86" s="98">
        <v>1.1251569577665523</v>
      </c>
      <c r="W86" s="98">
        <v>0.50670738828381201</v>
      </c>
      <c r="X86" s="98">
        <v>1.294904401702393</v>
      </c>
      <c r="Y86" s="98">
        <v>1.526192399499414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9.8434563367813368</v>
      </c>
      <c r="D87" s="122">
        <v>22.4455427335648</v>
      </c>
      <c r="E87" s="122">
        <v>23.438071099062377</v>
      </c>
      <c r="F87" s="122">
        <v>23.166299110864905</v>
      </c>
      <c r="G87" s="122">
        <v>27.506559471147018</v>
      </c>
      <c r="H87" s="122">
        <v>41.026308611095494</v>
      </c>
      <c r="I87" s="122">
        <v>44.851758749036321</v>
      </c>
      <c r="J87" s="122">
        <v>32.948863960555485</v>
      </c>
      <c r="K87" s="122">
        <v>16.684730233435655</v>
      </c>
      <c r="L87" s="122">
        <v>25.180301590420925</v>
      </c>
      <c r="M87" s="122">
        <v>21.243513130941341</v>
      </c>
      <c r="N87" s="122">
        <v>20.066418522447684</v>
      </c>
      <c r="O87" s="122">
        <v>12.861501320085829</v>
      </c>
      <c r="P87" s="122">
        <v>0</v>
      </c>
      <c r="Q87" s="122">
        <v>0.55960486340377202</v>
      </c>
      <c r="R87" s="122">
        <v>9.1610971382284472</v>
      </c>
      <c r="S87" s="122">
        <v>28.149201915349924</v>
      </c>
      <c r="T87" s="122">
        <v>37.435831907547829</v>
      </c>
      <c r="U87" s="122">
        <v>32.085044896556653</v>
      </c>
      <c r="V87" s="122">
        <v>30.80740327702393</v>
      </c>
      <c r="W87" s="122">
        <v>39.554696223499029</v>
      </c>
      <c r="X87" s="122">
        <v>35.824612496638153</v>
      </c>
      <c r="Y87" s="122">
        <v>15.751986415462898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0.32717977324000153</v>
      </c>
      <c r="D88" s="98">
        <v>1.9980652491644344</v>
      </c>
      <c r="E88" s="98">
        <v>3.4142659129945536</v>
      </c>
      <c r="F88" s="98">
        <v>3.8593403797016474</v>
      </c>
      <c r="G88" s="98">
        <v>5.0857195154008679</v>
      </c>
      <c r="H88" s="98">
        <v>8.8058629378578566</v>
      </c>
      <c r="I88" s="98">
        <v>15.693488465844771</v>
      </c>
      <c r="J88" s="98">
        <v>14.359562836548379</v>
      </c>
      <c r="K88" s="98">
        <v>5.7020751744829798</v>
      </c>
      <c r="L88" s="98">
        <v>7.1033879878852622</v>
      </c>
      <c r="M88" s="98">
        <v>7.2459729804798876</v>
      </c>
      <c r="N88" s="98">
        <v>8.2099309949246386</v>
      </c>
      <c r="O88" s="98">
        <v>10.95529166911634</v>
      </c>
      <c r="P88" s="98">
        <v>0</v>
      </c>
      <c r="Q88" s="98">
        <v>0.40674713765884107</v>
      </c>
      <c r="R88" s="98">
        <v>4.6920661869057749</v>
      </c>
      <c r="S88" s="98">
        <v>6.6548027956765301</v>
      </c>
      <c r="T88" s="98">
        <v>12.871945469278266</v>
      </c>
      <c r="U88" s="98">
        <v>10.514148142140698</v>
      </c>
      <c r="V88" s="98">
        <v>17.255021110036513</v>
      </c>
      <c r="W88" s="98">
        <v>16.193217523061318</v>
      </c>
      <c r="X88" s="98">
        <v>15.673365407731698</v>
      </c>
      <c r="Y88" s="98">
        <v>12.330283521140379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1.7663943327047718E-3</v>
      </c>
      <c r="D89" s="98">
        <v>6.9976889661954277E-3</v>
      </c>
      <c r="E89" s="98">
        <v>2.8711103628478313E-2</v>
      </c>
      <c r="F89" s="98">
        <v>1.0449124761211563E-2</v>
      </c>
      <c r="G89" s="98">
        <v>2.6330754884650531E-2</v>
      </c>
      <c r="H89" s="98">
        <v>7.4437490276468968E-2</v>
      </c>
      <c r="I89" s="98">
        <v>0.12494018851149</v>
      </c>
      <c r="J89" s="98">
        <v>0.14587294406338064</v>
      </c>
      <c r="K89" s="98">
        <v>4.9952821845732111E-2</v>
      </c>
      <c r="L89" s="98">
        <v>6.779421092140904E-2</v>
      </c>
      <c r="M89" s="98">
        <v>6.5690752775821065E-2</v>
      </c>
      <c r="N89" s="98">
        <v>3.9183867911557473E-2</v>
      </c>
      <c r="O89" s="98">
        <v>0.13394505133960027</v>
      </c>
      <c r="P89" s="98">
        <v>0</v>
      </c>
      <c r="Q89" s="98">
        <v>4.868939571267791E-3</v>
      </c>
      <c r="R89" s="98">
        <v>0</v>
      </c>
      <c r="S89" s="98">
        <v>0</v>
      </c>
      <c r="T89" s="98">
        <v>0.51402090723805471</v>
      </c>
      <c r="U89" s="98">
        <v>1.9665933330144977E-2</v>
      </c>
      <c r="V89" s="98">
        <v>0.22191840721718539</v>
      </c>
      <c r="W89" s="98">
        <v>0.36961112641805371</v>
      </c>
      <c r="X89" s="98">
        <v>0.19926883191983391</v>
      </c>
      <c r="Y89" s="98">
        <v>0.10473468109194295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7.3313702211346289E-4</v>
      </c>
      <c r="D90" s="101">
        <v>2.9882978296177079E-3</v>
      </c>
      <c r="E90" s="101">
        <v>1.2259650121557461E-2</v>
      </c>
      <c r="F90" s="101">
        <v>4.7619510945646802E-3</v>
      </c>
      <c r="G90" s="101">
        <v>1.1795579616773254E-2</v>
      </c>
      <c r="H90" s="101">
        <v>3.3057708793293443E-2</v>
      </c>
      <c r="I90" s="101">
        <v>6.1763417350278911E-2</v>
      </c>
      <c r="J90" s="101">
        <v>6.5047457526903524E-2</v>
      </c>
      <c r="K90" s="101">
        <v>2.2515022108100632E-2</v>
      </c>
      <c r="L90" s="101">
        <v>3.0383786242590964E-2</v>
      </c>
      <c r="M90" s="101">
        <v>3.0580707650732685E-2</v>
      </c>
      <c r="N90" s="101">
        <v>1.8295698942650471E-2</v>
      </c>
      <c r="O90" s="101">
        <v>6.5314659661985741E-2</v>
      </c>
      <c r="P90" s="101">
        <v>0</v>
      </c>
      <c r="Q90" s="101">
        <v>2.1112336512171949E-3</v>
      </c>
      <c r="R90" s="101">
        <v>0</v>
      </c>
      <c r="S90" s="101">
        <v>0</v>
      </c>
      <c r="T90" s="101">
        <v>0.22022487487540224</v>
      </c>
      <c r="U90" s="101">
        <v>8.4907147235059044E-3</v>
      </c>
      <c r="V90" s="101">
        <v>8.8469499104589844E-2</v>
      </c>
      <c r="W90" s="101">
        <v>0.16695627345012781</v>
      </c>
      <c r="X90" s="101">
        <v>8.5019268534727188E-2</v>
      </c>
      <c r="Y90" s="101">
        <v>3.9524375785002785E-2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1.0332573105913088E-3</v>
      </c>
      <c r="D91" s="104">
        <v>4.0093911365777198E-3</v>
      </c>
      <c r="E91" s="104">
        <v>1.6451453506920854E-2</v>
      </c>
      <c r="F91" s="104">
        <v>5.687173666646882E-3</v>
      </c>
      <c r="G91" s="104">
        <v>1.4535175267877279E-2</v>
      </c>
      <c r="H91" s="104">
        <v>4.1379781483175525E-2</v>
      </c>
      <c r="I91" s="104">
        <v>6.3176771161211079E-2</v>
      </c>
      <c r="J91" s="104">
        <v>8.0825486536477129E-2</v>
      </c>
      <c r="K91" s="104">
        <v>2.7437799737631479E-2</v>
      </c>
      <c r="L91" s="104">
        <v>3.7410424678818076E-2</v>
      </c>
      <c r="M91" s="104">
        <v>3.5110045125088384E-2</v>
      </c>
      <c r="N91" s="104">
        <v>2.0888168968907002E-2</v>
      </c>
      <c r="O91" s="104">
        <v>6.8630391677614519E-2</v>
      </c>
      <c r="P91" s="104">
        <v>0</v>
      </c>
      <c r="Q91" s="104">
        <v>2.7577059200505965E-3</v>
      </c>
      <c r="R91" s="104">
        <v>0</v>
      </c>
      <c r="S91" s="104">
        <v>0</v>
      </c>
      <c r="T91" s="104">
        <v>0.29379603236265245</v>
      </c>
      <c r="U91" s="104">
        <v>1.1175218606639071E-2</v>
      </c>
      <c r="V91" s="104">
        <v>0.13344890811259555</v>
      </c>
      <c r="W91" s="104">
        <v>0.20265485296792587</v>
      </c>
      <c r="X91" s="104">
        <v>0.11424956338510671</v>
      </c>
      <c r="Y91" s="104">
        <v>6.5210305306940164E-2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1.1004469022203052</v>
      </c>
      <c r="D92" s="101">
        <v>1.2186079978047513</v>
      </c>
      <c r="E92" s="101">
        <v>1.7961246845037659</v>
      </c>
      <c r="F92" s="101">
        <v>2.5973586755720586</v>
      </c>
      <c r="G92" s="101">
        <v>2.5262217302748282</v>
      </c>
      <c r="H92" s="101">
        <v>3.1880491383763219</v>
      </c>
      <c r="I92" s="101">
        <v>1.6747014957675939</v>
      </c>
      <c r="J92" s="101">
        <v>1.4371887763743763</v>
      </c>
      <c r="K92" s="101">
        <v>1.076832137854437</v>
      </c>
      <c r="L92" s="101">
        <v>1.6647787746305907</v>
      </c>
      <c r="M92" s="101">
        <v>1.3690883112194951</v>
      </c>
      <c r="N92" s="101">
        <v>0.85100348945771043</v>
      </c>
      <c r="O92" s="101">
        <v>0.14496756055609494</v>
      </c>
      <c r="P92" s="101">
        <v>0</v>
      </c>
      <c r="Q92" s="101">
        <v>1.5601278456829432E-2</v>
      </c>
      <c r="R92" s="101">
        <v>0.38232707310341546</v>
      </c>
      <c r="S92" s="101">
        <v>1.6135672515625568</v>
      </c>
      <c r="T92" s="101">
        <v>3.7885592043061869</v>
      </c>
      <c r="U92" s="101">
        <v>2.2073163062422374</v>
      </c>
      <c r="V92" s="101">
        <v>1.3488405251445577</v>
      </c>
      <c r="W92" s="101">
        <v>1.2607981385436302</v>
      </c>
      <c r="X92" s="101">
        <v>1.0389939514448219</v>
      </c>
      <c r="Y92" s="101">
        <v>6.520893356811866E-2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5.277459581288323E-3</v>
      </c>
      <c r="D93" s="104">
        <v>6.0180372554927627E-3</v>
      </c>
      <c r="E93" s="104">
        <v>7.3597657041573313E-3</v>
      </c>
      <c r="F93" s="104">
        <v>2.1967670266058857E-2</v>
      </c>
      <c r="G93" s="104">
        <v>6.8101670973640133E-3</v>
      </c>
      <c r="H93" s="104">
        <v>2.6841902403003159E-2</v>
      </c>
      <c r="I93" s="104">
        <v>0</v>
      </c>
      <c r="J93" s="104">
        <v>2.500425278551191E-2</v>
      </c>
      <c r="K93" s="104">
        <v>1.1809641144334842E-2</v>
      </c>
      <c r="L93" s="104">
        <v>1.1509204832229142E-2</v>
      </c>
      <c r="M93" s="104">
        <v>1.5801279611284129E-2</v>
      </c>
      <c r="N93" s="104">
        <v>5.1369819031842042E-3</v>
      </c>
      <c r="O93" s="104">
        <v>4.0227037422340534E-4</v>
      </c>
      <c r="P93" s="104">
        <v>0</v>
      </c>
      <c r="Q93" s="104">
        <v>0</v>
      </c>
      <c r="R93" s="104">
        <v>1.4898437898990539E-2</v>
      </c>
      <c r="S93" s="104">
        <v>0</v>
      </c>
      <c r="T93" s="104">
        <v>8.8936069675933538E-2</v>
      </c>
      <c r="U93" s="104">
        <v>2.3230577239505015E-2</v>
      </c>
      <c r="V93" s="104">
        <v>3.3213132633011212E-2</v>
      </c>
      <c r="W93" s="104">
        <v>0</v>
      </c>
      <c r="X93" s="104">
        <v>1.628635460324216E-2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2.1908548753992348E-3</v>
      </c>
      <c r="D94" s="98">
        <v>2.5703553786189065E-3</v>
      </c>
      <c r="E94" s="98">
        <v>3.1330202622175535E-3</v>
      </c>
      <c r="F94" s="98">
        <v>1.0029667513049727E-2</v>
      </c>
      <c r="G94" s="98">
        <v>3.0535342340455344E-3</v>
      </c>
      <c r="H94" s="98">
        <v>1.1942505079309882E-2</v>
      </c>
      <c r="I94" s="98">
        <v>0</v>
      </c>
      <c r="J94" s="98">
        <v>1.1142845558520267E-2</v>
      </c>
      <c r="K94" s="98">
        <v>5.3280135822528279E-3</v>
      </c>
      <c r="L94" s="98">
        <v>5.1566140294261971E-3</v>
      </c>
      <c r="M94" s="98">
        <v>7.3668068046157239E-3</v>
      </c>
      <c r="N94" s="98">
        <v>2.4049103803019597E-3</v>
      </c>
      <c r="O94" s="98">
        <v>1.9605678757584084E-4</v>
      </c>
      <c r="P94" s="98">
        <v>0</v>
      </c>
      <c r="Q94" s="98">
        <v>0</v>
      </c>
      <c r="R94" s="98">
        <v>6.5435763198536745E-3</v>
      </c>
      <c r="S94" s="98">
        <v>0</v>
      </c>
      <c r="T94" s="98">
        <v>3.8135796442676763E-2</v>
      </c>
      <c r="U94" s="98">
        <v>1.0051488131909465E-2</v>
      </c>
      <c r="V94" s="98">
        <v>1.3382542648693419E-2</v>
      </c>
      <c r="W94" s="98">
        <v>0</v>
      </c>
      <c r="X94" s="98">
        <v>6.9554504739571064E-3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3.0866047058890887E-3</v>
      </c>
      <c r="D95" s="98">
        <v>3.4476818768738567E-3</v>
      </c>
      <c r="E95" s="98">
        <v>4.2267454419397778E-3</v>
      </c>
      <c r="F95" s="98">
        <v>1.1938002753009129E-2</v>
      </c>
      <c r="G95" s="98">
        <v>3.7566328633184794E-3</v>
      </c>
      <c r="H95" s="98">
        <v>1.4899397323693277E-2</v>
      </c>
      <c r="I95" s="98">
        <v>0</v>
      </c>
      <c r="J95" s="98">
        <v>1.3861407226991645E-2</v>
      </c>
      <c r="K95" s="98">
        <v>6.4816275620820148E-3</v>
      </c>
      <c r="L95" s="98">
        <v>6.3525908028029448E-3</v>
      </c>
      <c r="M95" s="98">
        <v>8.4344728066684041E-3</v>
      </c>
      <c r="N95" s="98">
        <v>2.7320715228822444E-3</v>
      </c>
      <c r="O95" s="98">
        <v>2.062135866475645E-4</v>
      </c>
      <c r="P95" s="98">
        <v>0</v>
      </c>
      <c r="Q95" s="98">
        <v>0</v>
      </c>
      <c r="R95" s="98">
        <v>8.3548615791368651E-3</v>
      </c>
      <c r="S95" s="98">
        <v>0</v>
      </c>
      <c r="T95" s="98">
        <v>5.0800273233256782E-2</v>
      </c>
      <c r="U95" s="98">
        <v>1.3179089107595552E-2</v>
      </c>
      <c r="V95" s="98">
        <v>1.9830589984317793E-2</v>
      </c>
      <c r="W95" s="98">
        <v>0</v>
      </c>
      <c r="X95" s="98">
        <v>9.3309041292850559E-3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5.4559976208483389</v>
      </c>
      <c r="D96" s="101">
        <v>12.502643916795737</v>
      </c>
      <c r="E96" s="101">
        <v>7.5084457065578416</v>
      </c>
      <c r="F96" s="101">
        <v>12.621743813149637</v>
      </c>
      <c r="G96" s="101">
        <v>11.544494305645445</v>
      </c>
      <c r="H96" s="101">
        <v>15.350512827882202</v>
      </c>
      <c r="I96" s="101">
        <v>10.632527943424259</v>
      </c>
      <c r="J96" s="101">
        <v>7.6129683040749203</v>
      </c>
      <c r="K96" s="101">
        <v>2.2935029507803373</v>
      </c>
      <c r="L96" s="101">
        <v>9.0555738608365903</v>
      </c>
      <c r="M96" s="101">
        <v>3.0662735197867845</v>
      </c>
      <c r="N96" s="101">
        <v>4.6988174287657092</v>
      </c>
      <c r="O96" s="101">
        <v>0.4025509686813169</v>
      </c>
      <c r="P96" s="101">
        <v>0</v>
      </c>
      <c r="Q96" s="101">
        <v>1.3516159617207616E-2</v>
      </c>
      <c r="R96" s="101">
        <v>0.62490536006901365</v>
      </c>
      <c r="S96" s="101">
        <v>5.3687834866673994</v>
      </c>
      <c r="T96" s="101">
        <v>5.6253264686114015</v>
      </c>
      <c r="U96" s="101">
        <v>3.5240012930312163</v>
      </c>
      <c r="V96" s="101">
        <v>4.5199710961603037</v>
      </c>
      <c r="W96" s="101">
        <v>0</v>
      </c>
      <c r="X96" s="101">
        <v>6.7100622969059485</v>
      </c>
      <c r="Y96" s="101">
        <v>1.274664361482003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2.9527881865586991</v>
      </c>
      <c r="D97" s="104">
        <v>6.7132098435781913</v>
      </c>
      <c r="E97" s="104">
        <v>10.683163925673583</v>
      </c>
      <c r="F97" s="104">
        <v>4.0554394474142921</v>
      </c>
      <c r="G97" s="104">
        <v>8.3169829978438621</v>
      </c>
      <c r="H97" s="104">
        <v>13.580604314299642</v>
      </c>
      <c r="I97" s="104">
        <v>16.72610065548821</v>
      </c>
      <c r="J97" s="104">
        <v>9.368266846708913</v>
      </c>
      <c r="K97" s="104">
        <v>7.5505575073278344</v>
      </c>
      <c r="L97" s="104">
        <v>7.2772575513148414</v>
      </c>
      <c r="M97" s="104">
        <v>9.4806862870680675</v>
      </c>
      <c r="N97" s="104">
        <v>6.2623457594848819</v>
      </c>
      <c r="O97" s="104">
        <v>1.2243438000182536</v>
      </c>
      <c r="P97" s="104">
        <v>0</v>
      </c>
      <c r="Q97" s="104">
        <v>0.11887134809962607</v>
      </c>
      <c r="R97" s="104">
        <v>3.4469000802512522</v>
      </c>
      <c r="S97" s="104">
        <v>14.512048381443439</v>
      </c>
      <c r="T97" s="104">
        <v>14.547043788437984</v>
      </c>
      <c r="U97" s="104">
        <v>15.796682644572847</v>
      </c>
      <c r="V97" s="104">
        <v>7.4284390058323577</v>
      </c>
      <c r="W97" s="104">
        <v>21.731069435476027</v>
      </c>
      <c r="X97" s="104">
        <v>12.18663565403261</v>
      </c>
      <c r="Y97" s="104">
        <v>1.9770949181804554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1.2244905918766458</v>
      </c>
      <c r="D98" s="98">
        <v>2.8681142716870704</v>
      </c>
      <c r="E98" s="98">
        <v>4.5590294910614402</v>
      </c>
      <c r="F98" s="98">
        <v>1.8484619454190845</v>
      </c>
      <c r="G98" s="98">
        <v>3.7263928168489904</v>
      </c>
      <c r="H98" s="98">
        <v>6.0222661279075043</v>
      </c>
      <c r="I98" s="98">
        <v>8.2771032282434955</v>
      </c>
      <c r="J98" s="98">
        <v>4.1642738081237844</v>
      </c>
      <c r="K98" s="98">
        <v>3.4046412111887743</v>
      </c>
      <c r="L98" s="98">
        <v>3.2541939896397705</v>
      </c>
      <c r="M98" s="98">
        <v>4.4314451438271218</v>
      </c>
      <c r="N98" s="98">
        <v>2.9350800318637535</v>
      </c>
      <c r="O98" s="98">
        <v>0.59968197485755492</v>
      </c>
      <c r="P98" s="98">
        <v>0</v>
      </c>
      <c r="Q98" s="98">
        <v>5.1119009345617604E-2</v>
      </c>
      <c r="R98" s="98">
        <v>1.5059793425847494</v>
      </c>
      <c r="S98" s="98">
        <v>6.7659803716337681</v>
      </c>
      <c r="T98" s="98">
        <v>6.2085397579195263</v>
      </c>
      <c r="U98" s="98">
        <v>6.7968492495172326</v>
      </c>
      <c r="V98" s="98">
        <v>2.9215663098753066</v>
      </c>
      <c r="W98" s="98">
        <v>9.6617469551957438</v>
      </c>
      <c r="X98" s="98">
        <v>5.1102199193306923</v>
      </c>
      <c r="Y98" s="98">
        <v>0.7355970836025304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1.7282975946820534</v>
      </c>
      <c r="D99" s="98">
        <v>3.8450955718911208</v>
      </c>
      <c r="E99" s="98">
        <v>6.1241344346121425</v>
      </c>
      <c r="F99" s="98">
        <v>2.2069775019952074</v>
      </c>
      <c r="G99" s="98">
        <v>4.5905901809948721</v>
      </c>
      <c r="H99" s="98">
        <v>7.5583381863921364</v>
      </c>
      <c r="I99" s="98">
        <v>8.4489974272447146</v>
      </c>
      <c r="J99" s="98">
        <v>5.2039930385851294</v>
      </c>
      <c r="K99" s="98">
        <v>4.1459162961390605</v>
      </c>
      <c r="L99" s="98">
        <v>4.0230635616750714</v>
      </c>
      <c r="M99" s="98">
        <v>5.0492411432409456</v>
      </c>
      <c r="N99" s="98">
        <v>3.3272657276211288</v>
      </c>
      <c r="O99" s="98">
        <v>0.62466182516069857</v>
      </c>
      <c r="P99" s="98">
        <v>0</v>
      </c>
      <c r="Q99" s="98">
        <v>6.7752338754008476E-2</v>
      </c>
      <c r="R99" s="98">
        <v>1.940920737666503</v>
      </c>
      <c r="S99" s="98">
        <v>7.7460680098096697</v>
      </c>
      <c r="T99" s="98">
        <v>8.3385040305184575</v>
      </c>
      <c r="U99" s="98">
        <v>8.9998333950556137</v>
      </c>
      <c r="V99" s="98">
        <v>4.5068726959570515</v>
      </c>
      <c r="W99" s="98">
        <v>12.069322480280283</v>
      </c>
      <c r="X99" s="98">
        <v>7.0764157347019188</v>
      </c>
      <c r="Y99" s="98">
        <v>1.2414978345779251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3.9515563569821599</v>
      </c>
      <c r="D100" s="122">
        <v>8.9033863281188168</v>
      </c>
      <c r="E100" s="122">
        <v>9.385324328676349</v>
      </c>
      <c r="F100" s="122">
        <v>9.1955447494043039</v>
      </c>
      <c r="G100" s="122">
        <v>11.4610362949617</v>
      </c>
      <c r="H100" s="122">
        <v>16.865235390647484</v>
      </c>
      <c r="I100" s="122">
        <v>16.237918867793343</v>
      </c>
      <c r="J100" s="122">
        <v>11.87105347435673</v>
      </c>
      <c r="K100" s="122">
        <v>6.177189984831025</v>
      </c>
      <c r="L100" s="122">
        <v>9.1775909979446464</v>
      </c>
      <c r="M100" s="122">
        <v>6.7562770663958718</v>
      </c>
      <c r="N100" s="122">
        <v>7.1391824885519979</v>
      </c>
      <c r="O100" s="122">
        <v>4.7635616057212431</v>
      </c>
      <c r="P100" s="122">
        <v>0</v>
      </c>
      <c r="Q100" s="122">
        <v>0.17532008083105058</v>
      </c>
      <c r="R100" s="122">
        <v>3.1347395919498258</v>
      </c>
      <c r="S100" s="122">
        <v>9.5329014562662646</v>
      </c>
      <c r="T100" s="122">
        <v>10.903248961969492</v>
      </c>
      <c r="U100" s="122">
        <v>10.236766559474349</v>
      </c>
      <c r="V100" s="122">
        <v>10.023989922332397</v>
      </c>
      <c r="W100" s="122">
        <v>12.761057351021575</v>
      </c>
      <c r="X100" s="122">
        <v>12.339775570254083</v>
      </c>
      <c r="Y100" s="122">
        <v>5.8285241177754301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3.9515563569821599</v>
      </c>
      <c r="D103" s="33">
        <v>8.9033863281188168</v>
      </c>
      <c r="E103" s="33">
        <v>9.385324328676349</v>
      </c>
      <c r="F103" s="33">
        <v>9.1955447494043039</v>
      </c>
      <c r="G103" s="33">
        <v>11.4610362949617</v>
      </c>
      <c r="H103" s="33">
        <v>16.865235390647484</v>
      </c>
      <c r="I103" s="33">
        <v>16.237918867793343</v>
      </c>
      <c r="J103" s="33">
        <v>11.87105347435673</v>
      </c>
      <c r="K103" s="33">
        <v>6.177189984831025</v>
      </c>
      <c r="L103" s="33">
        <v>9.1775909979446464</v>
      </c>
      <c r="M103" s="33">
        <v>6.7562770663958718</v>
      </c>
      <c r="N103" s="33">
        <v>7.1391824885519979</v>
      </c>
      <c r="O103" s="33">
        <v>4.7635616057212431</v>
      </c>
      <c r="P103" s="33">
        <v>0</v>
      </c>
      <c r="Q103" s="33">
        <v>0.17532008083105058</v>
      </c>
      <c r="R103" s="33">
        <v>3.1347395919498258</v>
      </c>
      <c r="S103" s="33">
        <v>9.5329014562662646</v>
      </c>
      <c r="T103" s="33">
        <v>10.903248961969492</v>
      </c>
      <c r="U103" s="33">
        <v>10.236766559474349</v>
      </c>
      <c r="V103" s="33">
        <v>10.023989922332397</v>
      </c>
      <c r="W103" s="33">
        <v>12.761057351021575</v>
      </c>
      <c r="X103" s="33">
        <v>12.339775570254083</v>
      </c>
      <c r="Y103" s="33">
        <v>5.8285241177754301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0.54065160412909608</v>
      </c>
      <c r="F105" s="117">
        <f t="shared" si="35"/>
        <v>0.53108287275696786</v>
      </c>
      <c r="G105" s="117">
        <f t="shared" si="35"/>
        <v>0.28641192632598889</v>
      </c>
      <c r="H105" s="117">
        <f t="shared" si="35"/>
        <v>0.19378399159964593</v>
      </c>
      <c r="I105" s="117">
        <f t="shared" si="35"/>
        <v>0.21748069628732522</v>
      </c>
      <c r="J105" s="117">
        <f t="shared" si="35"/>
        <v>0.44716685264213785</v>
      </c>
      <c r="K105" s="117">
        <f t="shared" si="35"/>
        <v>0.70856092337396714</v>
      </c>
      <c r="L105" s="117">
        <f t="shared" si="35"/>
        <v>1.2700543184882094</v>
      </c>
      <c r="M105" s="117">
        <f t="shared" si="35"/>
        <v>1.0434783295698653</v>
      </c>
      <c r="N105" s="117">
        <f t="shared" si="35"/>
        <v>0.8760934770824772</v>
      </c>
      <c r="O105" s="117">
        <f t="shared" si="35"/>
        <v>0.42298469430442864</v>
      </c>
      <c r="P105" s="117">
        <f t="shared" si="35"/>
        <v>1.2923439910326451</v>
      </c>
      <c r="Q105" s="117">
        <f t="shared" si="35"/>
        <v>1.2989402055776758</v>
      </c>
      <c r="R105" s="117">
        <f t="shared" ref="R105:V105" si="36">R106+R109+R111+R120</f>
        <v>0.66529760942152116</v>
      </c>
      <c r="S105" s="117">
        <f t="shared" si="36"/>
        <v>0.23549326364178511</v>
      </c>
      <c r="T105" s="117">
        <f t="shared" si="36"/>
        <v>0.34578377596538457</v>
      </c>
      <c r="U105" s="117">
        <f t="shared" si="36"/>
        <v>0.41428025906129351</v>
      </c>
      <c r="V105" s="117">
        <f t="shared" si="36"/>
        <v>0.64114490595493445</v>
      </c>
      <c r="W105" s="117">
        <f t="shared" ref="W105:Y105" si="37">W106+W109+W111+W120</f>
        <v>0.89009493260085759</v>
      </c>
      <c r="X105" s="117">
        <f t="shared" si="37"/>
        <v>0.83280041240676139</v>
      </c>
      <c r="Y105" s="117">
        <f t="shared" si="37"/>
        <v>0.5630794238940352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0.41620927437357064</v>
      </c>
      <c r="F106" s="122">
        <f t="shared" si="38"/>
        <v>0.43001619009790332</v>
      </c>
      <c r="G106" s="122">
        <f t="shared" si="38"/>
        <v>0.22362150000296541</v>
      </c>
      <c r="H106" s="122">
        <f t="shared" si="38"/>
        <v>0.14303042008858102</v>
      </c>
      <c r="I106" s="122">
        <f t="shared" si="38"/>
        <v>0.15065127851110727</v>
      </c>
      <c r="J106" s="122">
        <f t="shared" si="38"/>
        <v>0.31191555962566236</v>
      </c>
      <c r="K106" s="122">
        <f t="shared" si="38"/>
        <v>0.52346384724660155</v>
      </c>
      <c r="L106" s="122">
        <f t="shared" si="38"/>
        <v>0.9898951475755865</v>
      </c>
      <c r="M106" s="122">
        <f t="shared" si="38"/>
        <v>0.79917692090325076</v>
      </c>
      <c r="N106" s="122">
        <f t="shared" si="38"/>
        <v>0.68714218452879094</v>
      </c>
      <c r="O106" s="122">
        <f t="shared" si="38"/>
        <v>0.33538862472899311</v>
      </c>
      <c r="P106" s="122">
        <f t="shared" si="38"/>
        <v>0.99786256651111471</v>
      </c>
      <c r="Q106" s="122">
        <f t="shared" si="38"/>
        <v>0.99629899324847981</v>
      </c>
      <c r="R106" s="122">
        <f t="shared" ref="R106:V106" si="39">SUM(R107:R108)</f>
        <v>0.49744610742913237</v>
      </c>
      <c r="S106" s="122">
        <f t="shared" si="39"/>
        <v>0.16488020605037804</v>
      </c>
      <c r="T106" s="122">
        <f t="shared" si="39"/>
        <v>0.22761016668774578</v>
      </c>
      <c r="U106" s="122">
        <f t="shared" si="39"/>
        <v>0.28677900306446386</v>
      </c>
      <c r="V106" s="122">
        <f t="shared" si="39"/>
        <v>0.44447905213645666</v>
      </c>
      <c r="W106" s="122">
        <f t="shared" ref="W106:Y106" si="40">SUM(W107:W108)</f>
        <v>0.56444918962819401</v>
      </c>
      <c r="X106" s="122">
        <f t="shared" si="40"/>
        <v>0.44257094607096958</v>
      </c>
      <c r="Y106" s="122">
        <f t="shared" si="40"/>
        <v>0.27454060560383658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0.4143074470050665</v>
      </c>
      <c r="F107" s="98">
        <v>0.42806847486089994</v>
      </c>
      <c r="G107" s="98">
        <v>0.22262082397314575</v>
      </c>
      <c r="H107" s="98">
        <v>0.14240485023297836</v>
      </c>
      <c r="I107" s="98">
        <v>0.15000348806911679</v>
      </c>
      <c r="J107" s="98">
        <v>0.31058712769685842</v>
      </c>
      <c r="K107" s="98">
        <v>0.52126324392026457</v>
      </c>
      <c r="L107" s="98">
        <v>0.98579644152426704</v>
      </c>
      <c r="M107" s="98">
        <v>0.79592698885860658</v>
      </c>
      <c r="N107" s="98">
        <v>0.68437213801152719</v>
      </c>
      <c r="O107" s="98">
        <v>0.33404566289976972</v>
      </c>
      <c r="P107" s="98">
        <v>0.99388000796835263</v>
      </c>
      <c r="Q107" s="98">
        <v>0.9923269252054937</v>
      </c>
      <c r="R107" s="98">
        <v>0.49548696000825537</v>
      </c>
      <c r="S107" s="98">
        <v>0.16423674581784123</v>
      </c>
      <c r="T107" s="98">
        <v>0.22672504047028968</v>
      </c>
      <c r="U107" s="98">
        <v>0.28567999179936882</v>
      </c>
      <c r="V107" s="98">
        <v>0.44277866288995038</v>
      </c>
      <c r="W107" s="98">
        <v>0.56230987866330651</v>
      </c>
      <c r="X107" s="98">
        <v>0.44087596655625294</v>
      </c>
      <c r="Y107" s="98">
        <v>0.27349239137145803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1.901827368504158E-3</v>
      </c>
      <c r="F108" s="98">
        <v>1.9477152370033723E-3</v>
      </c>
      <c r="G108" s="98">
        <v>1.000676029819652E-3</v>
      </c>
      <c r="H108" s="98">
        <v>6.2556985560266725E-4</v>
      </c>
      <c r="I108" s="98">
        <v>6.4779044199049279E-4</v>
      </c>
      <c r="J108" s="98">
        <v>1.3284319288039462E-3</v>
      </c>
      <c r="K108" s="98">
        <v>2.2006033263369377E-3</v>
      </c>
      <c r="L108" s="98">
        <v>4.098706051319405E-3</v>
      </c>
      <c r="M108" s="98">
        <v>3.2499320446442411E-3</v>
      </c>
      <c r="N108" s="98">
        <v>2.7700465172637275E-3</v>
      </c>
      <c r="O108" s="98">
        <v>1.3429618292233919E-3</v>
      </c>
      <c r="P108" s="98">
        <v>3.9825585427620287E-3</v>
      </c>
      <c r="Q108" s="98">
        <v>3.9720680429861247E-3</v>
      </c>
      <c r="R108" s="98">
        <v>1.9591474208770004E-3</v>
      </c>
      <c r="S108" s="98">
        <v>6.4346023253679786E-4</v>
      </c>
      <c r="T108" s="98">
        <v>8.8512621745608317E-4</v>
      </c>
      <c r="U108" s="98">
        <v>1.0990112650950655E-3</v>
      </c>
      <c r="V108" s="98">
        <v>1.7003892465062677E-3</v>
      </c>
      <c r="W108" s="98">
        <v>2.1393109648875164E-3</v>
      </c>
      <c r="X108" s="98">
        <v>1.6949795147166611E-3</v>
      </c>
      <c r="Y108" s="98">
        <v>1.0482142323785413E-3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3.2708693625868169E-3</v>
      </c>
      <c r="F109" s="122">
        <f t="shared" si="41"/>
        <v>2.8313964595636657E-3</v>
      </c>
      <c r="G109" s="122">
        <f t="shared" si="41"/>
        <v>1.9710035093701873E-3</v>
      </c>
      <c r="H109" s="122">
        <f t="shared" si="41"/>
        <v>3.1913662127231891E-3</v>
      </c>
      <c r="I109" s="122">
        <f t="shared" si="41"/>
        <v>2.7939023918021203E-3</v>
      </c>
      <c r="J109" s="122">
        <f t="shared" si="41"/>
        <v>5.1962367911992415E-3</v>
      </c>
      <c r="K109" s="122">
        <f t="shared" si="41"/>
        <v>6.8241896456145978E-3</v>
      </c>
      <c r="L109" s="122">
        <f t="shared" si="41"/>
        <v>1.3088001233877263E-2</v>
      </c>
      <c r="M109" s="122">
        <f t="shared" si="41"/>
        <v>1.0268039251068013E-2</v>
      </c>
      <c r="N109" s="122">
        <f t="shared" si="41"/>
        <v>7.2055186285060078E-3</v>
      </c>
      <c r="O109" s="122">
        <f t="shared" si="41"/>
        <v>3.1238496006193634E-3</v>
      </c>
      <c r="P109" s="122">
        <f t="shared" si="41"/>
        <v>4.4963939323046801E-3</v>
      </c>
      <c r="Q109" s="122">
        <f t="shared" si="41"/>
        <v>4.1418281500873611E-3</v>
      </c>
      <c r="R109" s="122">
        <f t="shared" si="41"/>
        <v>1.0998618777173425E-3</v>
      </c>
      <c r="S109" s="122">
        <f t="shared" si="41"/>
        <v>7.7524431985683223E-4</v>
      </c>
      <c r="T109" s="122">
        <f t="shared" si="41"/>
        <v>1.4037593052377091E-3</v>
      </c>
      <c r="U109" s="122">
        <f t="shared" si="41"/>
        <v>2.1421662676391583E-3</v>
      </c>
      <c r="V109" s="122">
        <f t="shared" si="41"/>
        <v>5.2430426736558827E-3</v>
      </c>
      <c r="W109" s="122">
        <f t="shared" si="41"/>
        <v>3.0315826649458841E-3</v>
      </c>
      <c r="X109" s="122">
        <f t="shared" si="41"/>
        <v>1.0461636170012677E-2</v>
      </c>
      <c r="Y109" s="122">
        <f t="shared" si="41"/>
        <v>1.8393318516883223E-2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3.2708693625868169E-3</v>
      </c>
      <c r="F110" s="98">
        <v>2.8313964595636657E-3</v>
      </c>
      <c r="G110" s="98">
        <v>1.9710035093701873E-3</v>
      </c>
      <c r="H110" s="98">
        <v>3.1913662127231891E-3</v>
      </c>
      <c r="I110" s="98">
        <v>2.7939023918021203E-3</v>
      </c>
      <c r="J110" s="98">
        <v>5.1962367911992415E-3</v>
      </c>
      <c r="K110" s="98">
        <v>6.8241896456145978E-3</v>
      </c>
      <c r="L110" s="98">
        <v>1.3088001233877263E-2</v>
      </c>
      <c r="M110" s="98">
        <v>1.0268039251068013E-2</v>
      </c>
      <c r="N110" s="98">
        <v>7.2055186285060078E-3</v>
      </c>
      <c r="O110" s="98">
        <v>3.1238496006193634E-3</v>
      </c>
      <c r="P110" s="98">
        <v>4.4963939323046801E-3</v>
      </c>
      <c r="Q110" s="98">
        <v>4.1418281500873611E-3</v>
      </c>
      <c r="R110" s="98">
        <v>1.0998618777173425E-3</v>
      </c>
      <c r="S110" s="98">
        <v>7.7524431985683223E-4</v>
      </c>
      <c r="T110" s="98">
        <v>1.4037593052377091E-3</v>
      </c>
      <c r="U110" s="98">
        <v>2.1421662676391583E-3</v>
      </c>
      <c r="V110" s="98">
        <v>5.2430426736558827E-3</v>
      </c>
      <c r="W110" s="98">
        <v>3.0315826649458841E-3</v>
      </c>
      <c r="X110" s="98">
        <v>1.0461636170012677E-2</v>
      </c>
      <c r="Y110" s="98">
        <v>1.8393318516883223E-2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8.5312405349772899E-2</v>
      </c>
      <c r="F111" s="122">
        <v>7.1782587000438824E-2</v>
      </c>
      <c r="G111" s="122">
        <v>4.3443741209991629E-2</v>
      </c>
      <c r="H111" s="122">
        <v>3.3637189067532276E-2</v>
      </c>
      <c r="I111" s="122">
        <v>4.6669121426913401E-2</v>
      </c>
      <c r="J111" s="122">
        <v>9.402272875664619E-2</v>
      </c>
      <c r="K111" s="122">
        <v>0.1298137565229997</v>
      </c>
      <c r="L111" s="122">
        <v>0.19556710483276279</v>
      </c>
      <c r="M111" s="122">
        <v>0.17725536898547217</v>
      </c>
      <c r="N111" s="122">
        <v>0.13658717635736528</v>
      </c>
      <c r="O111" s="122">
        <v>6.2439617671314208E-2</v>
      </c>
      <c r="P111" s="122">
        <v>0.21266880433779867</v>
      </c>
      <c r="Q111" s="122">
        <v>0.22227121243836945</v>
      </c>
      <c r="R111" s="122">
        <v>0.12612591052759581</v>
      </c>
      <c r="S111" s="122">
        <v>5.2602835087069165E-2</v>
      </c>
      <c r="T111" s="122">
        <v>8.906325038754169E-2</v>
      </c>
      <c r="U111" s="122">
        <v>9.4677451305650057E-2</v>
      </c>
      <c r="V111" s="122">
        <v>0.14411935722227859</v>
      </c>
      <c r="W111" s="122">
        <v>0.24578812668107838</v>
      </c>
      <c r="X111" s="122">
        <v>0.28034220193109638</v>
      </c>
      <c r="Y111" s="122">
        <v>0.19969332769087117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2.9497324636468019E-2</v>
      </c>
      <c r="F112" s="98">
        <v>3.0892121363266176E-2</v>
      </c>
      <c r="G112" s="98">
        <v>1.6479270000689838E-2</v>
      </c>
      <c r="H112" s="98">
        <v>9.8763046147433836E-3</v>
      </c>
      <c r="I112" s="98">
        <v>1.0373116490326451E-2</v>
      </c>
      <c r="J112" s="98">
        <v>2.2569870775121209E-2</v>
      </c>
      <c r="K112" s="98">
        <v>3.2645153711770063E-2</v>
      </c>
      <c r="L112" s="98">
        <v>5.5328201407874027E-2</v>
      </c>
      <c r="M112" s="98">
        <v>4.8815188243618982E-2</v>
      </c>
      <c r="N112" s="98">
        <v>4.9941913897604641E-2</v>
      </c>
      <c r="O112" s="98">
        <v>2.2883703944515745E-2</v>
      </c>
      <c r="P112" s="98">
        <v>5.8057806352233565E-2</v>
      </c>
      <c r="Q112" s="98">
        <v>4.5675428093068446E-2</v>
      </c>
      <c r="R112" s="98">
        <v>1.2249079561434329E-2</v>
      </c>
      <c r="S112" s="98">
        <v>8.1457000754925971E-3</v>
      </c>
      <c r="T112" s="98">
        <v>1.1211277234719491E-2</v>
      </c>
      <c r="U112" s="98">
        <v>1.7507280770199866E-2</v>
      </c>
      <c r="V112" s="98">
        <v>2.1819649121278571E-2</v>
      </c>
      <c r="W112" s="98">
        <v>5.2313561010468586E-2</v>
      </c>
      <c r="X112" s="98">
        <v>7.1487009797838702E-2</v>
      </c>
      <c r="Y112" s="98">
        <v>6.0011929715519378E-2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1.2454492156059967E-4</v>
      </c>
      <c r="F113" s="98">
        <v>1.8389767339801869E-4</v>
      </c>
      <c r="G113" s="98">
        <v>0</v>
      </c>
      <c r="H113" s="98">
        <v>1.4317141142155122E-4</v>
      </c>
      <c r="I113" s="98">
        <v>0</v>
      </c>
      <c r="J113" s="98">
        <v>2.5517135756601835E-4</v>
      </c>
      <c r="K113" s="98">
        <v>2.7098736388806723E-4</v>
      </c>
      <c r="L113" s="98">
        <v>6.1506472447989222E-4</v>
      </c>
      <c r="M113" s="98">
        <v>4.5923691969629196E-4</v>
      </c>
      <c r="N113" s="98">
        <v>8.0832553738749121E-4</v>
      </c>
      <c r="O113" s="98">
        <v>1.403963139146647E-4</v>
      </c>
      <c r="P113" s="98">
        <v>1.6535807990475881E-3</v>
      </c>
      <c r="Q113" s="98">
        <v>5.3964738102606257E-4</v>
      </c>
      <c r="R113" s="98">
        <v>8.5191543069265371E-4</v>
      </c>
      <c r="S113" s="98">
        <v>0</v>
      </c>
      <c r="T113" s="98">
        <v>0</v>
      </c>
      <c r="U113" s="98">
        <v>0</v>
      </c>
      <c r="V113" s="98">
        <v>0</v>
      </c>
      <c r="W113" s="98">
        <v>2.7304171195356077E-3</v>
      </c>
      <c r="X113" s="98">
        <v>0</v>
      </c>
      <c r="Y113" s="98">
        <v>1.2422783839619673E-3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5.2956109637231042E-5</v>
      </c>
      <c r="F114" s="101">
        <v>8.4155979976144785E-5</v>
      </c>
      <c r="G114" s="101">
        <v>0</v>
      </c>
      <c r="H114" s="101">
        <v>6.3574971703836425E-5</v>
      </c>
      <c r="I114" s="101">
        <v>0</v>
      </c>
      <c r="J114" s="101">
        <v>1.1317695076167559E-4</v>
      </c>
      <c r="K114" s="101">
        <v>1.2188017833612343E-4</v>
      </c>
      <c r="L114" s="101">
        <v>2.752506485236219E-4</v>
      </c>
      <c r="M114" s="101">
        <v>2.134147324344965E-4</v>
      </c>
      <c r="N114" s="101">
        <v>3.7889724887783392E-4</v>
      </c>
      <c r="O114" s="101">
        <v>6.8433658521962356E-5</v>
      </c>
      <c r="P114" s="101">
        <v>7.1963052336125035E-4</v>
      </c>
      <c r="Q114" s="101">
        <v>2.3228408244744682E-4</v>
      </c>
      <c r="R114" s="101">
        <v>3.7699394508617046E-4</v>
      </c>
      <c r="S114" s="101">
        <v>0</v>
      </c>
      <c r="T114" s="101">
        <v>0</v>
      </c>
      <c r="U114" s="101">
        <v>0</v>
      </c>
      <c r="V114" s="101">
        <v>0</v>
      </c>
      <c r="W114" s="101">
        <v>1.2438029016686501E-3</v>
      </c>
      <c r="X114" s="101">
        <v>0</v>
      </c>
      <c r="Y114" s="101">
        <v>4.7363106936110076E-4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7.1588811923368632E-5</v>
      </c>
      <c r="F115" s="104">
        <v>9.9741693421873909E-5</v>
      </c>
      <c r="G115" s="104">
        <v>0</v>
      </c>
      <c r="H115" s="104">
        <v>7.9596439717714797E-5</v>
      </c>
      <c r="I115" s="104">
        <v>0</v>
      </c>
      <c r="J115" s="104">
        <v>1.4199440680434278E-4</v>
      </c>
      <c r="K115" s="104">
        <v>1.4910718555194379E-4</v>
      </c>
      <c r="L115" s="104">
        <v>3.3981407595627032E-4</v>
      </c>
      <c r="M115" s="104">
        <v>2.4582218726179546E-4</v>
      </c>
      <c r="N115" s="104">
        <v>4.2942828850965734E-4</v>
      </c>
      <c r="O115" s="104">
        <v>7.1962655392702348E-5</v>
      </c>
      <c r="P115" s="104">
        <v>9.339502756863376E-4</v>
      </c>
      <c r="Q115" s="104">
        <v>3.0736329857861578E-4</v>
      </c>
      <c r="R115" s="104">
        <v>4.7492148560648325E-4</v>
      </c>
      <c r="S115" s="104">
        <v>0</v>
      </c>
      <c r="T115" s="104">
        <v>0</v>
      </c>
      <c r="U115" s="104">
        <v>0</v>
      </c>
      <c r="V115" s="104">
        <v>0</v>
      </c>
      <c r="W115" s="104">
        <v>1.4866142178669576E-3</v>
      </c>
      <c r="X115" s="104">
        <v>0</v>
      </c>
      <c r="Y115" s="104">
        <v>7.6864731460086653E-4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2.2994303747699861E-2</v>
      </c>
      <c r="F116" s="101">
        <v>3.0860009323104249E-2</v>
      </c>
      <c r="G116" s="101">
        <v>1.5638304569462823E-2</v>
      </c>
      <c r="H116" s="101">
        <v>1.2535909591752551E-2</v>
      </c>
      <c r="I116" s="101">
        <v>1.4104438486924808E-2</v>
      </c>
      <c r="J116" s="101">
        <v>3.1930642802222804E-2</v>
      </c>
      <c r="K116" s="101">
        <v>2.2625955991320629E-2</v>
      </c>
      <c r="L116" s="101">
        <v>7.7476501616952576E-2</v>
      </c>
      <c r="M116" s="101">
        <v>3.1221175816860139E-2</v>
      </c>
      <c r="N116" s="101">
        <v>3.6806155957114298E-2</v>
      </c>
      <c r="O116" s="101">
        <v>9.8146892992120125E-3</v>
      </c>
      <c r="P116" s="101">
        <v>1.4740155470937441E-2</v>
      </c>
      <c r="Q116" s="101">
        <v>1.7929599492214187E-2</v>
      </c>
      <c r="R116" s="101">
        <v>1.7300812847979338E-2</v>
      </c>
      <c r="S116" s="101">
        <v>1.2028973844325606E-2</v>
      </c>
      <c r="T116" s="101">
        <v>2.1740992314642119E-2</v>
      </c>
      <c r="U116" s="101">
        <v>1.4065209765480447E-2</v>
      </c>
      <c r="V116" s="101">
        <v>4.6238635298465433E-2</v>
      </c>
      <c r="W116" s="101">
        <v>0</v>
      </c>
      <c r="X116" s="101">
        <v>7.4102953689765494E-2</v>
      </c>
      <c r="Y116" s="101">
        <v>5.428723856396947E-2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3.269623204404442E-2</v>
      </c>
      <c r="F117" s="104">
        <v>9.8465586406703901E-3</v>
      </c>
      <c r="G117" s="104">
        <v>1.1326166639838976E-2</v>
      </c>
      <c r="H117" s="104">
        <v>1.1081803449614791E-2</v>
      </c>
      <c r="I117" s="104">
        <v>2.2191566449662144E-2</v>
      </c>
      <c r="J117" s="104">
        <v>3.9267043821736167E-2</v>
      </c>
      <c r="K117" s="104">
        <v>7.4271659456020947E-2</v>
      </c>
      <c r="L117" s="104">
        <v>6.2147337083456287E-2</v>
      </c>
      <c r="M117" s="104">
        <v>9.6759768005296773E-2</v>
      </c>
      <c r="N117" s="104">
        <v>4.9030780965258848E-2</v>
      </c>
      <c r="O117" s="104">
        <v>2.9600828113671783E-2</v>
      </c>
      <c r="P117" s="104">
        <v>0.13821726171558008</v>
      </c>
      <c r="Q117" s="104">
        <v>0.15812653747206074</v>
      </c>
      <c r="R117" s="104">
        <v>9.5724102687489487E-2</v>
      </c>
      <c r="S117" s="104">
        <v>3.242816116725096E-2</v>
      </c>
      <c r="T117" s="104">
        <v>5.6110980838180079E-2</v>
      </c>
      <c r="U117" s="104">
        <v>6.3104960769969742E-2</v>
      </c>
      <c r="V117" s="104">
        <v>7.6061072802534574E-2</v>
      </c>
      <c r="W117" s="104">
        <v>0.19074414855107419</v>
      </c>
      <c r="X117" s="104">
        <v>0.13475223844349221</v>
      </c>
      <c r="Y117" s="104">
        <v>8.4151881027420342E-2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1.3953084233516341E-2</v>
      </c>
      <c r="F118" s="98">
        <v>4.488043571263642E-3</v>
      </c>
      <c r="G118" s="98">
        <v>5.0746461812020364E-3</v>
      </c>
      <c r="H118" s="98">
        <v>4.9141826097144027E-3</v>
      </c>
      <c r="I118" s="98">
        <v>1.0981751819125184E-2</v>
      </c>
      <c r="J118" s="98">
        <v>1.745453292321078E-2</v>
      </c>
      <c r="K118" s="98">
        <v>3.3490024062718275E-2</v>
      </c>
      <c r="L118" s="98">
        <v>2.7790618839999691E-2</v>
      </c>
      <c r="M118" s="98">
        <v>4.5227274804967153E-2</v>
      </c>
      <c r="N118" s="98">
        <v>2.298008951994597E-2</v>
      </c>
      <c r="O118" s="98">
        <v>1.4498446482402312E-2</v>
      </c>
      <c r="P118" s="98">
        <v>5.956985834443685E-2</v>
      </c>
      <c r="Q118" s="98">
        <v>6.8000170571379692E-2</v>
      </c>
      <c r="R118" s="98">
        <v>4.1822657425077556E-2</v>
      </c>
      <c r="S118" s="98">
        <v>1.5119044271265923E-2</v>
      </c>
      <c r="T118" s="98">
        <v>2.3947632278840371E-2</v>
      </c>
      <c r="U118" s="98">
        <v>2.7152213847731033E-2</v>
      </c>
      <c r="V118" s="98">
        <v>2.9914423153826308E-2</v>
      </c>
      <c r="W118" s="98">
        <v>8.480584455158803E-2</v>
      </c>
      <c r="X118" s="98">
        <v>5.650563392698689E-2</v>
      </c>
      <c r="Y118" s="98">
        <v>3.1309512605700564E-2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1.8743147810528077E-2</v>
      </c>
      <c r="F119" s="98">
        <v>5.3585150694067489E-3</v>
      </c>
      <c r="G119" s="98">
        <v>6.2515204586369383E-3</v>
      </c>
      <c r="H119" s="98">
        <v>6.1676208399003883E-3</v>
      </c>
      <c r="I119" s="98">
        <v>1.1209814630536958E-2</v>
      </c>
      <c r="J119" s="98">
        <v>2.1812510898525383E-2</v>
      </c>
      <c r="K119" s="98">
        <v>4.0781635393302672E-2</v>
      </c>
      <c r="L119" s="98">
        <v>3.4356718243456597E-2</v>
      </c>
      <c r="M119" s="98">
        <v>5.153249320032962E-2</v>
      </c>
      <c r="N119" s="98">
        <v>2.6050691445312878E-2</v>
      </c>
      <c r="O119" s="98">
        <v>1.5102381631269471E-2</v>
      </c>
      <c r="P119" s="98">
        <v>7.8647403371143232E-2</v>
      </c>
      <c r="Q119" s="98">
        <v>9.0126366900681029E-2</v>
      </c>
      <c r="R119" s="98">
        <v>5.3901445262411932E-2</v>
      </c>
      <c r="S119" s="98">
        <v>1.7309116895985036E-2</v>
      </c>
      <c r="T119" s="98">
        <v>3.2163348559339708E-2</v>
      </c>
      <c r="U119" s="98">
        <v>3.5952746922238717E-2</v>
      </c>
      <c r="V119" s="98">
        <v>4.6146649648708273E-2</v>
      </c>
      <c r="W119" s="98">
        <v>0.10593830399948614</v>
      </c>
      <c r="X119" s="98">
        <v>7.8246604516505336E-2</v>
      </c>
      <c r="Y119" s="98">
        <v>5.2842368421719778E-2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3.5859055043165805E-2</v>
      </c>
      <c r="F120" s="122">
        <v>2.6452699199062162E-2</v>
      </c>
      <c r="G120" s="122">
        <v>1.7375681603661632E-2</v>
      </c>
      <c r="H120" s="122">
        <v>1.3925016230809426E-2</v>
      </c>
      <c r="I120" s="122">
        <v>1.7366393957502425E-2</v>
      </c>
      <c r="J120" s="122">
        <v>3.6032327468630068E-2</v>
      </c>
      <c r="K120" s="122">
        <v>4.8459129958751297E-2</v>
      </c>
      <c r="L120" s="122">
        <v>7.150406484598279E-2</v>
      </c>
      <c r="M120" s="122">
        <v>5.6778000430074325E-2</v>
      </c>
      <c r="N120" s="122">
        <v>4.5158597567814908E-2</v>
      </c>
      <c r="O120" s="122">
        <v>2.2032602303501955E-2</v>
      </c>
      <c r="P120" s="122">
        <v>7.7316226251427117E-2</v>
      </c>
      <c r="Q120" s="122">
        <v>7.6228171740739106E-2</v>
      </c>
      <c r="R120" s="122">
        <v>4.0625729587075672E-2</v>
      </c>
      <c r="S120" s="122">
        <v>1.7234978184481064E-2</v>
      </c>
      <c r="T120" s="122">
        <v>2.7706599584859402E-2</v>
      </c>
      <c r="U120" s="122">
        <v>3.0681638423540415E-2</v>
      </c>
      <c r="V120" s="122">
        <v>4.7303453922543363E-2</v>
      </c>
      <c r="W120" s="122">
        <v>7.682603362663927E-2</v>
      </c>
      <c r="X120" s="122">
        <v>9.9425628234682831E-2</v>
      </c>
      <c r="Y120" s="122">
        <v>7.0452172082444212E-2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3.5859055043165805E-2</v>
      </c>
      <c r="F122" s="33">
        <v>2.6452699199062162E-2</v>
      </c>
      <c r="G122" s="33">
        <v>1.7375681603661632E-2</v>
      </c>
      <c r="H122" s="33">
        <v>1.3925016230809426E-2</v>
      </c>
      <c r="I122" s="33">
        <v>1.7366393957502425E-2</v>
      </c>
      <c r="J122" s="33">
        <v>3.6032327468630068E-2</v>
      </c>
      <c r="K122" s="33">
        <v>4.8459129958751297E-2</v>
      </c>
      <c r="L122" s="33">
        <v>7.150406484598279E-2</v>
      </c>
      <c r="M122" s="33">
        <v>5.6778000430074325E-2</v>
      </c>
      <c r="N122" s="33">
        <v>4.5158597567814908E-2</v>
      </c>
      <c r="O122" s="33">
        <v>2.2032602303501955E-2</v>
      </c>
      <c r="P122" s="33">
        <v>7.7316226251427117E-2</v>
      </c>
      <c r="Q122" s="33">
        <v>7.6228171740739106E-2</v>
      </c>
      <c r="R122" s="33">
        <v>4.0625729587075672E-2</v>
      </c>
      <c r="S122" s="33">
        <v>1.7234978184481064E-2</v>
      </c>
      <c r="T122" s="33">
        <v>2.7706599584859402E-2</v>
      </c>
      <c r="U122" s="33">
        <v>3.0681638423540415E-2</v>
      </c>
      <c r="V122" s="33">
        <v>4.7303453922543363E-2</v>
      </c>
      <c r="W122" s="33">
        <v>7.682603362663927E-2</v>
      </c>
      <c r="X122" s="33">
        <v>9.9425628234682831E-2</v>
      </c>
      <c r="Y122" s="33">
        <v>7.0452172082444212E-2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140.75692827220678</v>
      </c>
      <c r="D124" s="117">
        <f t="shared" si="42"/>
        <v>117.94273289895204</v>
      </c>
      <c r="E124" s="117">
        <f t="shared" si="42"/>
        <v>90.329259096034193</v>
      </c>
      <c r="F124" s="117">
        <f t="shared" si="42"/>
        <v>174.95694863326872</v>
      </c>
      <c r="G124" s="117">
        <f t="shared" si="42"/>
        <v>138.37482778800307</v>
      </c>
      <c r="H124" s="117">
        <f t="shared" si="42"/>
        <v>90.71706223416794</v>
      </c>
      <c r="I124" s="117">
        <f t="shared" si="42"/>
        <v>107.51270593830448</v>
      </c>
      <c r="J124" s="117">
        <f t="shared" si="42"/>
        <v>63.323703518961018</v>
      </c>
      <c r="K124" s="117">
        <f t="shared" si="42"/>
        <v>97.92412426877965</v>
      </c>
      <c r="L124" s="117">
        <f t="shared" si="42"/>
        <v>93.021752428541731</v>
      </c>
      <c r="M124" s="117">
        <f t="shared" si="42"/>
        <v>108.05760433682586</v>
      </c>
      <c r="N124" s="117">
        <f t="shared" si="42"/>
        <v>117.69753724862478</v>
      </c>
      <c r="O124" s="117">
        <f t="shared" si="42"/>
        <v>129.14165551855581</v>
      </c>
      <c r="P124" s="117">
        <f t="shared" si="42"/>
        <v>165.03882281188825</v>
      </c>
      <c r="Q124" s="117">
        <f t="shared" si="42"/>
        <v>223.38869725627757</v>
      </c>
      <c r="R124" s="117">
        <f t="shared" ref="R124:V124" si="43">R125+R128+R130+R139</f>
        <v>99.175700842832072</v>
      </c>
      <c r="S124" s="117">
        <f t="shared" si="43"/>
        <v>68.04739480061879</v>
      </c>
      <c r="T124" s="117">
        <f t="shared" si="43"/>
        <v>11.49332201292988</v>
      </c>
      <c r="U124" s="117">
        <f t="shared" si="43"/>
        <v>40.757546695981297</v>
      </c>
      <c r="V124" s="117">
        <f t="shared" si="43"/>
        <v>40.97456067425891</v>
      </c>
      <c r="W124" s="117">
        <f t="shared" ref="W124:Y124" si="44">W125+W128+W130+W139</f>
        <v>33.614192831704898</v>
      </c>
      <c r="X124" s="117">
        <f t="shared" si="44"/>
        <v>21.370120408071866</v>
      </c>
      <c r="Y124" s="117">
        <f t="shared" si="44"/>
        <v>40.852644244959713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116.48052094560738</v>
      </c>
      <c r="D125" s="122">
        <f t="shared" si="45"/>
        <v>95.50002800417586</v>
      </c>
      <c r="E125" s="122">
        <f t="shared" si="45"/>
        <v>70.72915005062687</v>
      </c>
      <c r="F125" s="122">
        <f t="shared" si="45"/>
        <v>138.93263453800216</v>
      </c>
      <c r="G125" s="122">
        <f t="shared" si="45"/>
        <v>108.36699189929614</v>
      </c>
      <c r="H125" s="122">
        <f t="shared" si="45"/>
        <v>66.987991673255522</v>
      </c>
      <c r="I125" s="122">
        <f t="shared" si="45"/>
        <v>77.228037701363476</v>
      </c>
      <c r="J125" s="122">
        <f t="shared" si="45"/>
        <v>45.390151800579602</v>
      </c>
      <c r="K125" s="122">
        <f t="shared" si="45"/>
        <v>73.545656944803298</v>
      </c>
      <c r="L125" s="122">
        <f t="shared" si="45"/>
        <v>72.291161498916111</v>
      </c>
      <c r="M125" s="122">
        <f t="shared" si="45"/>
        <v>82.471959830953296</v>
      </c>
      <c r="N125" s="122">
        <f t="shared" si="45"/>
        <v>87.274140686442109</v>
      </c>
      <c r="O125" s="122">
        <f t="shared" si="45"/>
        <v>103.87196215400111</v>
      </c>
      <c r="P125" s="122">
        <f t="shared" si="45"/>
        <v>127.91858453235568</v>
      </c>
      <c r="Q125" s="122">
        <f t="shared" si="45"/>
        <v>172.57216677869178</v>
      </c>
      <c r="R125" s="122">
        <f t="shared" ref="R125:V125" si="46">SUM(R126:R127)</f>
        <v>72.357192903797255</v>
      </c>
      <c r="S125" s="122">
        <f t="shared" si="46"/>
        <v>47.255527304567472</v>
      </c>
      <c r="T125" s="122">
        <f t="shared" si="46"/>
        <v>7.6611913879851752</v>
      </c>
      <c r="U125" s="122">
        <f t="shared" si="46"/>
        <v>28.698639406255918</v>
      </c>
      <c r="V125" s="122">
        <f t="shared" si="46"/>
        <v>29.82714714189137</v>
      </c>
      <c r="W125" s="122">
        <f t="shared" ref="W125:Y125" si="47">SUM(W126:W127)</f>
        <v>20.070685729140916</v>
      </c>
      <c r="X125" s="122">
        <f t="shared" si="47"/>
        <v>11.143569425953968</v>
      </c>
      <c r="Y125" s="122">
        <f t="shared" si="47"/>
        <v>19.091962631092215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115.92564166435956</v>
      </c>
      <c r="D126" s="98">
        <v>95.052695400567927</v>
      </c>
      <c r="E126" s="98">
        <v>70.405960151699759</v>
      </c>
      <c r="F126" s="98">
        <v>138.30335309363358</v>
      </c>
      <c r="G126" s="98">
        <v>107.88206423708186</v>
      </c>
      <c r="H126" s="98">
        <v>66.695007367873501</v>
      </c>
      <c r="I126" s="98">
        <v>76.895962294031733</v>
      </c>
      <c r="J126" s="98">
        <v>45.196837536368122</v>
      </c>
      <c r="K126" s="98">
        <v>73.236476438524463</v>
      </c>
      <c r="L126" s="98">
        <v>71.991836644341163</v>
      </c>
      <c r="M126" s="98">
        <v>82.136579443921732</v>
      </c>
      <c r="N126" s="98">
        <v>86.922316224345593</v>
      </c>
      <c r="O126" s="98">
        <v>103.45603844635575</v>
      </c>
      <c r="P126" s="98">
        <v>127.40805004724261</v>
      </c>
      <c r="Q126" s="98">
        <v>171.88415204273835</v>
      </c>
      <c r="R126" s="98">
        <v>72.072220510321301</v>
      </c>
      <c r="S126" s="98">
        <v>47.071108244715283</v>
      </c>
      <c r="T126" s="98">
        <v>7.6313986882427365</v>
      </c>
      <c r="U126" s="98">
        <v>28.58865880215539</v>
      </c>
      <c r="V126" s="98">
        <v>29.713041066452607</v>
      </c>
      <c r="W126" s="98">
        <v>19.994616104377268</v>
      </c>
      <c r="X126" s="98">
        <v>11.100891247312784</v>
      </c>
      <c r="Y126" s="98">
        <v>19.019068252098865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0.55487928124782671</v>
      </c>
      <c r="D127" s="98">
        <v>0.44733260360793514</v>
      </c>
      <c r="E127" s="98">
        <v>0.32318989892710837</v>
      </c>
      <c r="F127" s="98">
        <v>0.62928144436859246</v>
      </c>
      <c r="G127" s="98">
        <v>0.48492766221426836</v>
      </c>
      <c r="H127" s="98">
        <v>0.29298430538201792</v>
      </c>
      <c r="I127" s="98">
        <v>0.33207540733174884</v>
      </c>
      <c r="J127" s="98">
        <v>0.19331426421148301</v>
      </c>
      <c r="K127" s="98">
        <v>0.30918050627883198</v>
      </c>
      <c r="L127" s="98">
        <v>0.29932485457495484</v>
      </c>
      <c r="M127" s="98">
        <v>0.33538038703156642</v>
      </c>
      <c r="N127" s="98">
        <v>0.35182446209651125</v>
      </c>
      <c r="O127" s="98">
        <v>0.41592370764535758</v>
      </c>
      <c r="P127" s="98">
        <v>0.51053448511307131</v>
      </c>
      <c r="Q127" s="98">
        <v>0.68801473595342233</v>
      </c>
      <c r="R127" s="98">
        <v>0.28497239347594916</v>
      </c>
      <c r="S127" s="98">
        <v>0.18441905985218943</v>
      </c>
      <c r="T127" s="98">
        <v>2.9792699742438724E-2</v>
      </c>
      <c r="U127" s="98">
        <v>0.10998060410052628</v>
      </c>
      <c r="V127" s="98">
        <v>0.11410607543876264</v>
      </c>
      <c r="W127" s="98">
        <v>7.606962476364916E-2</v>
      </c>
      <c r="X127" s="98">
        <v>4.2678178641184512E-2</v>
      </c>
      <c r="Y127" s="98">
        <v>7.2894378993350856E-2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3.1153957596751842E-2</v>
      </c>
      <c r="D128" s="122">
        <f t="shared" si="48"/>
        <v>1.8852464011987976E-2</v>
      </c>
      <c r="E128" s="122">
        <f t="shared" si="48"/>
        <v>0.52388424290765512</v>
      </c>
      <c r="F128" s="122">
        <f t="shared" si="48"/>
        <v>1.1091623078174926</v>
      </c>
      <c r="G128" s="122">
        <f t="shared" si="48"/>
        <v>0.97261442404690379</v>
      </c>
      <c r="H128" s="122">
        <f t="shared" si="48"/>
        <v>1.5226571383175167</v>
      </c>
      <c r="I128" s="122">
        <f t="shared" si="48"/>
        <v>1.246220161863336</v>
      </c>
      <c r="J128" s="122">
        <f t="shared" si="48"/>
        <v>0.67538404537318908</v>
      </c>
      <c r="K128" s="122">
        <f t="shared" si="48"/>
        <v>0.86650960428720591</v>
      </c>
      <c r="L128" s="122">
        <f t="shared" si="48"/>
        <v>0.95763898258954239</v>
      </c>
      <c r="M128" s="122">
        <f t="shared" si="48"/>
        <v>1.0712987618614296</v>
      </c>
      <c r="N128" s="122">
        <f t="shared" si="48"/>
        <v>1.1871637813087019</v>
      </c>
      <c r="O128" s="122">
        <f t="shared" si="48"/>
        <v>0.96080688430478423</v>
      </c>
      <c r="P128" s="122">
        <f t="shared" si="48"/>
        <v>0.58067715925763297</v>
      </c>
      <c r="Q128" s="122">
        <f t="shared" si="48"/>
        <v>0.68912131220977324</v>
      </c>
      <c r="R128" s="122">
        <f t="shared" si="48"/>
        <v>0.17456379230628102</v>
      </c>
      <c r="S128" s="122">
        <f t="shared" si="48"/>
        <v>0.23489902891662021</v>
      </c>
      <c r="T128" s="122">
        <f t="shared" si="48"/>
        <v>4.5076271023744223E-2</v>
      </c>
      <c r="U128" s="122">
        <f t="shared" si="48"/>
        <v>0.18779657612969952</v>
      </c>
      <c r="V128" s="122">
        <f t="shared" si="48"/>
        <v>0.29423955484556813</v>
      </c>
      <c r="W128" s="122">
        <f t="shared" si="48"/>
        <v>0.12631594437274515</v>
      </c>
      <c r="X128" s="122">
        <f t="shared" si="48"/>
        <v>0.27606411681574633</v>
      </c>
      <c r="Y128" s="122">
        <f t="shared" si="48"/>
        <v>1.4215407596619747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3.1153957596751842E-2</v>
      </c>
      <c r="D129" s="98">
        <v>1.8852464011987976E-2</v>
      </c>
      <c r="E129" s="98">
        <v>0.52388424290765512</v>
      </c>
      <c r="F129" s="98">
        <v>1.1091623078174926</v>
      </c>
      <c r="G129" s="98">
        <v>0.97261442404690379</v>
      </c>
      <c r="H129" s="98">
        <v>1.5226571383175167</v>
      </c>
      <c r="I129" s="98">
        <v>1.246220161863336</v>
      </c>
      <c r="J129" s="98">
        <v>0.67538404537318908</v>
      </c>
      <c r="K129" s="98">
        <v>0.86650960428720591</v>
      </c>
      <c r="L129" s="98">
        <v>0.95763898258954239</v>
      </c>
      <c r="M129" s="98">
        <v>1.0712987618614296</v>
      </c>
      <c r="N129" s="98">
        <v>1.1871637813087019</v>
      </c>
      <c r="O129" s="98">
        <v>0.96080688430478423</v>
      </c>
      <c r="P129" s="98">
        <v>0.58067715925763297</v>
      </c>
      <c r="Q129" s="98">
        <v>0.68912131220977324</v>
      </c>
      <c r="R129" s="98">
        <v>0.17456379230628102</v>
      </c>
      <c r="S129" s="98">
        <v>0.23489902891662021</v>
      </c>
      <c r="T129" s="98">
        <v>4.5076271023744223E-2</v>
      </c>
      <c r="U129" s="98">
        <v>0.18779657612969952</v>
      </c>
      <c r="V129" s="98">
        <v>0.29423955484556813</v>
      </c>
      <c r="W129" s="98">
        <v>0.12631594437274515</v>
      </c>
      <c r="X129" s="98">
        <v>0.27606411681574633</v>
      </c>
      <c r="Y129" s="98">
        <v>1.4215407596619747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17.296543382253557</v>
      </c>
      <c r="D130" s="122">
        <v>16.089676364066936</v>
      </c>
      <c r="E130" s="122">
        <v>13.648916204663886</v>
      </c>
      <c r="F130" s="122">
        <v>24.937277436392861</v>
      </c>
      <c r="G130" s="122">
        <v>20.61254335321749</v>
      </c>
      <c r="H130" s="122">
        <v>15.721317286068899</v>
      </c>
      <c r="I130" s="122">
        <v>21.32793941671088</v>
      </c>
      <c r="J130" s="122">
        <v>12.568384155125008</v>
      </c>
      <c r="K130" s="122">
        <v>17.229431185103692</v>
      </c>
      <c r="L130" s="122">
        <v>14.491779046163083</v>
      </c>
      <c r="M130" s="122">
        <v>18.632917527572303</v>
      </c>
      <c r="N130" s="122">
        <v>21.755886366861017</v>
      </c>
      <c r="O130" s="122">
        <v>17.957950347729973</v>
      </c>
      <c r="P130" s="122">
        <v>26.763970584999981</v>
      </c>
      <c r="Q130" s="122">
        <v>37.376420699835762</v>
      </c>
      <c r="R130" s="122">
        <v>20.093409607131754</v>
      </c>
      <c r="S130" s="122">
        <v>15.498159628946064</v>
      </c>
      <c r="T130" s="122">
        <v>2.8918316565236797</v>
      </c>
      <c r="U130" s="122">
        <v>9.0188459961362319</v>
      </c>
      <c r="V130" s="122">
        <v>8.2307887506909729</v>
      </c>
      <c r="W130" s="122">
        <v>10.236651788887631</v>
      </c>
      <c r="X130" s="122">
        <v>7.3196434311709551</v>
      </c>
      <c r="Y130" s="122">
        <v>14.91024374643446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0.57310351130068271</v>
      </c>
      <c r="D131" s="98">
        <v>0.90502545186800909</v>
      </c>
      <c r="E131" s="98">
        <v>0.75692064149235094</v>
      </c>
      <c r="F131" s="98">
        <v>2.698838010727064</v>
      </c>
      <c r="G131" s="98">
        <v>2.1432417051943684</v>
      </c>
      <c r="H131" s="98">
        <v>1.0962551303433294</v>
      </c>
      <c r="I131" s="98">
        <v>7.2475245604903691</v>
      </c>
      <c r="J131" s="98">
        <v>6.3618752996729064</v>
      </c>
      <c r="K131" s="98">
        <v>6.3689336363310041</v>
      </c>
      <c r="L131" s="98">
        <v>5.5635731728583</v>
      </c>
      <c r="M131" s="98">
        <v>6.4695084175832562</v>
      </c>
      <c r="N131" s="98">
        <v>5.1811052067814041</v>
      </c>
      <c r="O131" s="98">
        <v>4.8449096502132951</v>
      </c>
      <c r="P131" s="98">
        <v>1.856877820705743</v>
      </c>
      <c r="Q131" s="98">
        <v>5.3472051264103619</v>
      </c>
      <c r="R131" s="98">
        <v>4.3755269322250427</v>
      </c>
      <c r="S131" s="98">
        <v>3.509008585365589</v>
      </c>
      <c r="T131" s="98">
        <v>0.74212187508398142</v>
      </c>
      <c r="U131" s="98">
        <v>2.2144861722111298</v>
      </c>
      <c r="V131" s="98">
        <v>2.0138898015795585</v>
      </c>
      <c r="W131" s="98">
        <v>4.0419870959900512</v>
      </c>
      <c r="X131" s="98">
        <v>1.2453179034264372</v>
      </c>
      <c r="Y131" s="98">
        <v>2.7456378052074468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4.9536383604485996E-3</v>
      </c>
      <c r="D132" s="98">
        <v>9.5033812955242526E-3</v>
      </c>
      <c r="E132" s="98">
        <v>1.0479307421929601E-2</v>
      </c>
      <c r="F132" s="98">
        <v>1.9342446889538879E-2</v>
      </c>
      <c r="G132" s="98">
        <v>2.4724302815723333E-2</v>
      </c>
      <c r="H132" s="98">
        <v>1.0216307164429232E-2</v>
      </c>
      <c r="I132" s="98">
        <v>7.0315564942859649E-2</v>
      </c>
      <c r="J132" s="98">
        <v>5.1278079656251571E-2</v>
      </c>
      <c r="K132" s="98">
        <v>8.5036245261545934E-2</v>
      </c>
      <c r="L132" s="98">
        <v>2.8990626259374069E-2</v>
      </c>
      <c r="M132" s="98">
        <v>6.0277479055041563E-2</v>
      </c>
      <c r="N132" s="98">
        <v>1.1612232115769302E-2</v>
      </c>
      <c r="O132" s="98">
        <v>5.8467070973577812E-2</v>
      </c>
      <c r="P132" s="98">
        <v>0.15482244951844826</v>
      </c>
      <c r="Q132" s="98">
        <v>0.10722499385223228</v>
      </c>
      <c r="R132" s="98">
        <v>0.10673009624602792</v>
      </c>
      <c r="S132" s="98">
        <v>3.3293674375330394E-2</v>
      </c>
      <c r="T132" s="98">
        <v>0</v>
      </c>
      <c r="U132" s="98">
        <v>6.9966925424708143E-2</v>
      </c>
      <c r="V132" s="98">
        <v>2.2496608506768857E-2</v>
      </c>
      <c r="W132" s="98">
        <v>0.10222178654939071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2.0562353819576803E-3</v>
      </c>
      <c r="D133" s="101">
        <v>4.0614487625253767E-3</v>
      </c>
      <c r="E133" s="101">
        <v>4.4681071001866903E-3</v>
      </c>
      <c r="F133" s="101">
        <v>8.8193590207700095E-3</v>
      </c>
      <c r="G133" s="101">
        <v>1.109561489709731E-2</v>
      </c>
      <c r="H133" s="101">
        <v>4.5366952158835596E-3</v>
      </c>
      <c r="I133" s="101">
        <v>3.4751689395101752E-2</v>
      </c>
      <c r="J133" s="101">
        <v>2.2826238823956881E-2</v>
      </c>
      <c r="K133" s="101">
        <v>3.8372595943873801E-2</v>
      </c>
      <c r="L133" s="101">
        <v>1.2992037806940058E-2</v>
      </c>
      <c r="M133" s="101">
        <v>2.8081522350781592E-2</v>
      </c>
      <c r="N133" s="101">
        <v>5.4285853366595332E-3</v>
      </c>
      <c r="O133" s="101">
        <v>2.8509054862728131E-2</v>
      </c>
      <c r="P133" s="101">
        <v>6.7379085309524578E-2</v>
      </c>
      <c r="Q133" s="101">
        <v>4.6212617411218015E-2</v>
      </c>
      <c r="R133" s="101">
        <v>4.6827272366014118E-2</v>
      </c>
      <c r="S133" s="101">
        <v>1.5537279274795509E-2</v>
      </c>
      <c r="T133" s="101">
        <v>0</v>
      </c>
      <c r="U133" s="101">
        <v>3.0263154663298826E-2</v>
      </c>
      <c r="V133" s="101">
        <v>8.9988124315592763E-3</v>
      </c>
      <c r="W133" s="101">
        <v>4.6436856442415964E-2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2.8974029784909192E-3</v>
      </c>
      <c r="D134" s="104">
        <v>5.441932532998876E-3</v>
      </c>
      <c r="E134" s="104">
        <v>6.0112003217429105E-3</v>
      </c>
      <c r="F134" s="104">
        <v>1.052308786876887E-2</v>
      </c>
      <c r="G134" s="104">
        <v>1.3628687918626021E-2</v>
      </c>
      <c r="H134" s="104">
        <v>5.679611948545671E-3</v>
      </c>
      <c r="I134" s="104">
        <v>3.5563875547757889E-2</v>
      </c>
      <c r="J134" s="104">
        <v>2.8451840832294694E-2</v>
      </c>
      <c r="K134" s="104">
        <v>4.6663649317672126E-2</v>
      </c>
      <c r="L134" s="104">
        <v>1.5998588452434011E-2</v>
      </c>
      <c r="M134" s="104">
        <v>3.2195956704259975E-2</v>
      </c>
      <c r="N134" s="104">
        <v>6.183646779109769E-3</v>
      </c>
      <c r="O134" s="104">
        <v>2.9958016110849684E-2</v>
      </c>
      <c r="P134" s="104">
        <v>8.744336420892368E-2</v>
      </c>
      <c r="Q134" s="104">
        <v>6.1012376441014253E-2</v>
      </c>
      <c r="R134" s="104">
        <v>5.9902823880013799E-2</v>
      </c>
      <c r="S134" s="104">
        <v>1.7756395100534884E-2</v>
      </c>
      <c r="T134" s="104">
        <v>0</v>
      </c>
      <c r="U134" s="104">
        <v>3.970377076140931E-2</v>
      </c>
      <c r="V134" s="104">
        <v>1.3497796075209581E-2</v>
      </c>
      <c r="W134" s="104">
        <v>5.5784930106974745E-2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10.847824816850656</v>
      </c>
      <c r="D135" s="101">
        <v>9.8737008217289546</v>
      </c>
      <c r="E135" s="101">
        <v>5.3166638238551132</v>
      </c>
      <c r="F135" s="101">
        <v>16.815872519849599</v>
      </c>
      <c r="G135" s="101">
        <v>10.721025867887729</v>
      </c>
      <c r="H135" s="101">
        <v>7.7544804472331643</v>
      </c>
      <c r="I135" s="101">
        <v>5.4447886864637711</v>
      </c>
      <c r="J135" s="101">
        <v>2.7595105981370538</v>
      </c>
      <c r="K135" s="101">
        <v>2.5104459405794706</v>
      </c>
      <c r="L135" s="101">
        <v>4.9341248544326426</v>
      </c>
      <c r="M135" s="101">
        <v>2.9578040739075901</v>
      </c>
      <c r="N135" s="101">
        <v>7.1002282016688838</v>
      </c>
      <c r="O135" s="101">
        <v>3.2303711461633715</v>
      </c>
      <c r="P135" s="101">
        <v>2.3829471339970949</v>
      </c>
      <c r="Q135" s="101">
        <v>3.2507743079345257</v>
      </c>
      <c r="R135" s="101">
        <v>2.3960933761937464</v>
      </c>
      <c r="S135" s="101">
        <v>3.2286656833269505</v>
      </c>
      <c r="T135" s="101">
        <v>0.59943021667513274</v>
      </c>
      <c r="U135" s="101">
        <v>1.2284110044651713</v>
      </c>
      <c r="V135" s="101">
        <v>2.3432873394850438</v>
      </c>
      <c r="W135" s="101">
        <v>0</v>
      </c>
      <c r="X135" s="101">
        <v>2.1569537165397334</v>
      </c>
      <c r="Y135" s="101">
        <v>4.7683195992662579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5.8706614157417691</v>
      </c>
      <c r="D136" s="104">
        <v>5.3014467091744484</v>
      </c>
      <c r="E136" s="104">
        <v>7.5648524318944919</v>
      </c>
      <c r="F136" s="104">
        <v>5.40322445892666</v>
      </c>
      <c r="G136" s="104">
        <v>7.7235514773196687</v>
      </c>
      <c r="H136" s="104">
        <v>6.8603654013279769</v>
      </c>
      <c r="I136" s="104">
        <v>8.565310604813881</v>
      </c>
      <c r="J136" s="104">
        <v>3.3957201776587964</v>
      </c>
      <c r="K136" s="104">
        <v>8.2650153629316705</v>
      </c>
      <c r="L136" s="104">
        <v>3.9650903926127676</v>
      </c>
      <c r="M136" s="104">
        <v>9.1453275570264161</v>
      </c>
      <c r="N136" s="104">
        <v>9.4629407262949599</v>
      </c>
      <c r="O136" s="104">
        <v>9.8242024803797285</v>
      </c>
      <c r="P136" s="104">
        <v>22.369323180778693</v>
      </c>
      <c r="Q136" s="104">
        <v>28.671216271638642</v>
      </c>
      <c r="R136" s="104">
        <v>13.215059202466936</v>
      </c>
      <c r="S136" s="104">
        <v>8.7271916858781946</v>
      </c>
      <c r="T136" s="104">
        <v>1.5502795647645655</v>
      </c>
      <c r="U136" s="104">
        <v>5.5059818940352239</v>
      </c>
      <c r="V136" s="104">
        <v>3.8511150011196023</v>
      </c>
      <c r="W136" s="104">
        <v>6.0924429063481895</v>
      </c>
      <c r="X136" s="104">
        <v>3.9173718112047844</v>
      </c>
      <c r="Y136" s="104">
        <v>7.3962863419607556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2.4345023135732875</v>
      </c>
      <c r="D137" s="98">
        <v>2.2649604766513938</v>
      </c>
      <c r="E137" s="98">
        <v>3.2282931884676036</v>
      </c>
      <c r="F137" s="98">
        <v>2.462779909400838</v>
      </c>
      <c r="G137" s="98">
        <v>3.4605080656181157</v>
      </c>
      <c r="H137" s="98">
        <v>3.0422023369006959</v>
      </c>
      <c r="I137" s="98">
        <v>4.2386424378446321</v>
      </c>
      <c r="J137" s="98">
        <v>1.5094263247325861</v>
      </c>
      <c r="K137" s="98">
        <v>3.7267992315052418</v>
      </c>
      <c r="L137" s="98">
        <v>1.7730818557723773</v>
      </c>
      <c r="M137" s="98">
        <v>4.2746923760754632</v>
      </c>
      <c r="N137" s="98">
        <v>4.4351572773495738</v>
      </c>
      <c r="O137" s="98">
        <v>4.811881388827854</v>
      </c>
      <c r="P137" s="98">
        <v>9.6408899771287278</v>
      </c>
      <c r="Q137" s="98">
        <v>12.329667291328798</v>
      </c>
      <c r="R137" s="98">
        <v>5.7737693888994377</v>
      </c>
      <c r="S137" s="98">
        <v>4.0688954511509197</v>
      </c>
      <c r="T137" s="98">
        <v>0.6616445549838057</v>
      </c>
      <c r="U137" s="98">
        <v>2.3690625270101284</v>
      </c>
      <c r="V137" s="98">
        <v>1.5146234402534107</v>
      </c>
      <c r="W137" s="98">
        <v>2.7087319321716627</v>
      </c>
      <c r="X137" s="98">
        <v>1.6426708756504909</v>
      </c>
      <c r="Y137" s="98">
        <v>2.7518591103570742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3.4361591021684816</v>
      </c>
      <c r="D138" s="98">
        <v>3.0364862325230546</v>
      </c>
      <c r="E138" s="98">
        <v>4.3365592434268887</v>
      </c>
      <c r="F138" s="98">
        <v>2.940444549525822</v>
      </c>
      <c r="G138" s="98">
        <v>4.2630434117015534</v>
      </c>
      <c r="H138" s="98">
        <v>3.818163064427281</v>
      </c>
      <c r="I138" s="98">
        <v>4.3266681669692497</v>
      </c>
      <c r="J138" s="98">
        <v>1.8862938529262103</v>
      </c>
      <c r="K138" s="98">
        <v>4.5382161314264291</v>
      </c>
      <c r="L138" s="98">
        <v>2.1920085368403903</v>
      </c>
      <c r="M138" s="98">
        <v>4.8706351809509529</v>
      </c>
      <c r="N138" s="98">
        <v>5.0277834489453852</v>
      </c>
      <c r="O138" s="98">
        <v>5.0123210915518754</v>
      </c>
      <c r="P138" s="98">
        <v>12.728433203649965</v>
      </c>
      <c r="Q138" s="98">
        <v>16.341548980309842</v>
      </c>
      <c r="R138" s="98">
        <v>7.4412898135674981</v>
      </c>
      <c r="S138" s="98">
        <v>4.6582962347272749</v>
      </c>
      <c r="T138" s="98">
        <v>0.88863500978075971</v>
      </c>
      <c r="U138" s="98">
        <v>3.1369193670250954</v>
      </c>
      <c r="V138" s="98">
        <v>2.3364915608661918</v>
      </c>
      <c r="W138" s="98">
        <v>3.3837109741765272</v>
      </c>
      <c r="X138" s="98">
        <v>2.2747009355542938</v>
      </c>
      <c r="Y138" s="98">
        <v>4.6444272316036814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6.9487099867490958</v>
      </c>
      <c r="D139" s="122">
        <v>6.3341760666972604</v>
      </c>
      <c r="E139" s="122">
        <v>5.4273085978357818</v>
      </c>
      <c r="F139" s="122">
        <v>9.9778743510562045</v>
      </c>
      <c r="G139" s="122">
        <v>8.4226781114425435</v>
      </c>
      <c r="H139" s="122">
        <v>6.4850961365260122</v>
      </c>
      <c r="I139" s="122">
        <v>7.7105086583667859</v>
      </c>
      <c r="J139" s="122">
        <v>4.6897835178832166</v>
      </c>
      <c r="K139" s="122">
        <v>6.2825265345854602</v>
      </c>
      <c r="L139" s="122">
        <v>5.2811729008729937</v>
      </c>
      <c r="M139" s="122">
        <v>5.8814282164388363</v>
      </c>
      <c r="N139" s="122">
        <v>7.4803464140129554</v>
      </c>
      <c r="O139" s="122">
        <v>6.3509361325199345</v>
      </c>
      <c r="P139" s="122">
        <v>9.7755905352749437</v>
      </c>
      <c r="Q139" s="122">
        <v>12.750988465540255</v>
      </c>
      <c r="R139" s="122">
        <v>6.5505345395967858</v>
      </c>
      <c r="S139" s="122">
        <v>5.058808838188634</v>
      </c>
      <c r="T139" s="122">
        <v>0.89522269739728133</v>
      </c>
      <c r="U139" s="122">
        <v>2.8522647174594495</v>
      </c>
      <c r="V139" s="122">
        <v>2.622385226830998</v>
      </c>
      <c r="W139" s="122">
        <v>3.1805393693036059</v>
      </c>
      <c r="X139" s="122">
        <v>2.6308434341311973</v>
      </c>
      <c r="Y139" s="122">
        <v>5.4288971077710579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6.9487099867490958</v>
      </c>
      <c r="D141" s="33">
        <v>6.3341760666972604</v>
      </c>
      <c r="E141" s="33">
        <v>5.4273085978357818</v>
      </c>
      <c r="F141" s="33">
        <v>9.9778743510562045</v>
      </c>
      <c r="G141" s="33">
        <v>8.4226781114425435</v>
      </c>
      <c r="H141" s="33">
        <v>6.4850961365260122</v>
      </c>
      <c r="I141" s="33">
        <v>7.7105086583667859</v>
      </c>
      <c r="J141" s="33">
        <v>4.6897835178832166</v>
      </c>
      <c r="K141" s="33">
        <v>6.2825265345854602</v>
      </c>
      <c r="L141" s="33">
        <v>5.2811729008729937</v>
      </c>
      <c r="M141" s="33">
        <v>5.8814282164388363</v>
      </c>
      <c r="N141" s="33">
        <v>7.4803464140129554</v>
      </c>
      <c r="O141" s="33">
        <v>6.3509361325199345</v>
      </c>
      <c r="P141" s="33">
        <v>9.7755905352749437</v>
      </c>
      <c r="Q141" s="33">
        <v>12.750988465540255</v>
      </c>
      <c r="R141" s="33">
        <v>6.5505345395967858</v>
      </c>
      <c r="S141" s="33">
        <v>5.058808838188634</v>
      </c>
      <c r="T141" s="33">
        <v>0.89522269739728133</v>
      </c>
      <c r="U141" s="33">
        <v>2.8522647174594495</v>
      </c>
      <c r="V141" s="33">
        <v>2.622385226830998</v>
      </c>
      <c r="W141" s="33">
        <v>3.1805393693036059</v>
      </c>
      <c r="X141" s="33">
        <v>2.6308434341311973</v>
      </c>
      <c r="Y141" s="33">
        <v>5.4288971077710579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23.247866153472472</v>
      </c>
      <c r="D143" s="117">
        <f t="shared" si="49"/>
        <v>32.664394023628901</v>
      </c>
      <c r="E143" s="117">
        <f t="shared" si="49"/>
        <v>29.358505693267841</v>
      </c>
      <c r="F143" s="117">
        <f t="shared" si="49"/>
        <v>20.712767038419013</v>
      </c>
      <c r="G143" s="117">
        <f t="shared" si="49"/>
        <v>24.236958823599082</v>
      </c>
      <c r="H143" s="117">
        <f t="shared" si="49"/>
        <v>32.374353355850793</v>
      </c>
      <c r="I143" s="117">
        <f t="shared" si="49"/>
        <v>46.105643332717726</v>
      </c>
      <c r="J143" s="117">
        <f t="shared" si="49"/>
        <v>36.707442274848333</v>
      </c>
      <c r="K143" s="117">
        <f t="shared" si="49"/>
        <v>44.126726416242711</v>
      </c>
      <c r="L143" s="117">
        <f t="shared" si="49"/>
        <v>43.082973245262139</v>
      </c>
      <c r="M143" s="117">
        <f t="shared" si="49"/>
        <v>54.953857878159759</v>
      </c>
      <c r="N143" s="117">
        <f t="shared" si="49"/>
        <v>43.605256191748182</v>
      </c>
      <c r="O143" s="117">
        <f t="shared" si="49"/>
        <v>44.553412917820111</v>
      </c>
      <c r="P143" s="117">
        <f t="shared" si="49"/>
        <v>125.00018476312741</v>
      </c>
      <c r="Q143" s="117">
        <f t="shared" si="49"/>
        <v>88.854740930417989</v>
      </c>
      <c r="R143" s="117">
        <f t="shared" ref="R143:V143" si="50">R144+R146+R148+R157</f>
        <v>51.778220861459673</v>
      </c>
      <c r="S143" s="117">
        <f t="shared" si="50"/>
        <v>47.735096160146661</v>
      </c>
      <c r="T143" s="117">
        <f t="shared" si="50"/>
        <v>51.271612190620672</v>
      </c>
      <c r="U143" s="117">
        <f t="shared" si="50"/>
        <v>45.212949853518047</v>
      </c>
      <c r="V143" s="117">
        <f t="shared" si="50"/>
        <v>58.894968163469194</v>
      </c>
      <c r="W143" s="117">
        <f t="shared" ref="W143:Y143" si="51">W144+W146+W148+W157</f>
        <v>52.922172261978488</v>
      </c>
      <c r="X143" s="117">
        <f t="shared" si="51"/>
        <v>67.861156769156494</v>
      </c>
      <c r="Y143" s="117">
        <f t="shared" si="51"/>
        <v>73.199936936190639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19.138944192907672</v>
      </c>
      <c r="D144" s="122">
        <f t="shared" si="52"/>
        <v>26.277664489942449</v>
      </c>
      <c r="E144" s="122">
        <f t="shared" si="52"/>
        <v>23.081636921440932</v>
      </c>
      <c r="F144" s="122">
        <f t="shared" si="52"/>
        <v>16.05217403524529</v>
      </c>
      <c r="G144" s="122">
        <f t="shared" si="52"/>
        <v>18.223872175925209</v>
      </c>
      <c r="H144" s="122">
        <f t="shared" si="52"/>
        <v>23.119505318112399</v>
      </c>
      <c r="I144" s="122">
        <f t="shared" si="52"/>
        <v>32.760810899191618</v>
      </c>
      <c r="J144" s="122">
        <f t="shared" si="52"/>
        <v>25.785247916617731</v>
      </c>
      <c r="K144" s="122">
        <f t="shared" si="52"/>
        <v>32.529041067086538</v>
      </c>
      <c r="L144" s="122">
        <f t="shared" si="52"/>
        <v>31.870997727375158</v>
      </c>
      <c r="M144" s="122">
        <f t="shared" si="52"/>
        <v>40.501512214133207</v>
      </c>
      <c r="N144" s="122">
        <f t="shared" si="52"/>
        <v>32.232553830502283</v>
      </c>
      <c r="O144" s="122">
        <f t="shared" si="52"/>
        <v>33.288460435207078</v>
      </c>
      <c r="P144" s="122">
        <f t="shared" si="52"/>
        <v>95.653938387992</v>
      </c>
      <c r="Q144" s="122">
        <f t="shared" si="52"/>
        <v>67.317288490444568</v>
      </c>
      <c r="R144" s="122">
        <f t="shared" si="52"/>
        <v>36.671753250448816</v>
      </c>
      <c r="S144" s="122">
        <f t="shared" si="52"/>
        <v>31.863793693237845</v>
      </c>
      <c r="T144" s="122">
        <f t="shared" si="52"/>
        <v>33.828793724658766</v>
      </c>
      <c r="U144" s="122">
        <f t="shared" si="52"/>
        <v>30.614809747482486</v>
      </c>
      <c r="V144" s="122">
        <f t="shared" si="52"/>
        <v>40.286857811239948</v>
      </c>
      <c r="W144" s="122">
        <f t="shared" si="52"/>
        <v>30.686274706486454</v>
      </c>
      <c r="X144" s="122">
        <f t="shared" si="52"/>
        <v>33.779407147407184</v>
      </c>
      <c r="Y144" s="122">
        <f t="shared" si="52"/>
        <v>34.781763011949955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19.138944192907672</v>
      </c>
      <c r="D145" s="98">
        <v>26.277664489942449</v>
      </c>
      <c r="E145" s="98">
        <v>23.081636921440932</v>
      </c>
      <c r="F145" s="98">
        <v>16.05217403524529</v>
      </c>
      <c r="G145" s="98">
        <v>18.223872175925209</v>
      </c>
      <c r="H145" s="98">
        <v>23.119505318112399</v>
      </c>
      <c r="I145" s="98">
        <v>32.760810899191618</v>
      </c>
      <c r="J145" s="98">
        <v>25.785247916617731</v>
      </c>
      <c r="K145" s="98">
        <v>32.529041067086538</v>
      </c>
      <c r="L145" s="98">
        <v>31.870997727375158</v>
      </c>
      <c r="M145" s="98">
        <v>40.501512214133207</v>
      </c>
      <c r="N145" s="98">
        <v>32.232553830502283</v>
      </c>
      <c r="O145" s="98">
        <v>33.288460435207078</v>
      </c>
      <c r="P145" s="98">
        <v>95.653938387992</v>
      </c>
      <c r="Q145" s="98">
        <v>67.317288490444568</v>
      </c>
      <c r="R145" s="98">
        <v>36.671753250448816</v>
      </c>
      <c r="S145" s="98">
        <v>31.863793693237845</v>
      </c>
      <c r="T145" s="98">
        <v>33.828793724658766</v>
      </c>
      <c r="U145" s="98">
        <v>30.614809747482486</v>
      </c>
      <c r="V145" s="98">
        <v>40.286857811239948</v>
      </c>
      <c r="W145" s="98">
        <v>30.686274706486454</v>
      </c>
      <c r="X145" s="98">
        <v>33.779407147407184</v>
      </c>
      <c r="Y145" s="98">
        <v>34.781763011949955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5.2073764871865394E-2</v>
      </c>
      <c r="D146" s="122">
        <f t="shared" si="53"/>
        <v>5.3391329377462118E-2</v>
      </c>
      <c r="E146" s="122">
        <f t="shared" si="53"/>
        <v>0.83816027416287175</v>
      </c>
      <c r="F146" s="122">
        <f t="shared" si="53"/>
        <v>0.37463845786016076</v>
      </c>
      <c r="G146" s="122">
        <f t="shared" si="53"/>
        <v>0.52807732485664316</v>
      </c>
      <c r="H146" s="122">
        <f t="shared" si="53"/>
        <v>1.1393177379421786</v>
      </c>
      <c r="I146" s="122">
        <f t="shared" si="53"/>
        <v>1.3451243065331309</v>
      </c>
      <c r="J146" s="122">
        <f t="shared" si="53"/>
        <v>1.1544517300252166</v>
      </c>
      <c r="K146" s="122">
        <f t="shared" si="53"/>
        <v>1.6020597596609507</v>
      </c>
      <c r="L146" s="122">
        <f t="shared" si="53"/>
        <v>1.9247415968405035</v>
      </c>
      <c r="M146" s="122">
        <f t="shared" si="53"/>
        <v>2.8202881142933482</v>
      </c>
      <c r="N146" s="122">
        <f t="shared" si="53"/>
        <v>2.2869879428779369</v>
      </c>
      <c r="O146" s="122">
        <f t="shared" si="53"/>
        <v>2.4299087250532052</v>
      </c>
      <c r="P146" s="122">
        <f t="shared" si="53"/>
        <v>3.9859461639897109</v>
      </c>
      <c r="Q146" s="122">
        <f t="shared" si="53"/>
        <v>2.6203966096219373</v>
      </c>
      <c r="R146" s="122">
        <f t="shared" si="53"/>
        <v>0.92309836165562664</v>
      </c>
      <c r="S146" s="122">
        <f t="shared" si="53"/>
        <v>1.6430528115045704</v>
      </c>
      <c r="T146" s="122">
        <f t="shared" si="53"/>
        <v>1.7826183443957531</v>
      </c>
      <c r="U146" s="122">
        <f t="shared" si="53"/>
        <v>1.9770409511753062</v>
      </c>
      <c r="V146" s="122">
        <f t="shared" si="53"/>
        <v>3.9148751035653739</v>
      </c>
      <c r="W146" s="122">
        <f t="shared" si="53"/>
        <v>1.9562369853657937</v>
      </c>
      <c r="X146" s="122">
        <f t="shared" si="53"/>
        <v>4.8610915549508329</v>
      </c>
      <c r="Y146" s="122">
        <f t="shared" si="53"/>
        <v>5.8274201005583466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5.2073764871865394E-2</v>
      </c>
      <c r="D147" s="98">
        <v>5.3391329377462118E-2</v>
      </c>
      <c r="E147" s="98">
        <v>0.83816027416287175</v>
      </c>
      <c r="F147" s="98">
        <v>0.37463845786016076</v>
      </c>
      <c r="G147" s="98">
        <v>0.52807732485664316</v>
      </c>
      <c r="H147" s="98">
        <v>1.1393177379421786</v>
      </c>
      <c r="I147" s="98">
        <v>1.3451243065331309</v>
      </c>
      <c r="J147" s="98">
        <v>1.1544517300252166</v>
      </c>
      <c r="K147" s="98">
        <v>1.6020597596609507</v>
      </c>
      <c r="L147" s="98">
        <v>1.9247415968405035</v>
      </c>
      <c r="M147" s="98">
        <v>2.8202881142933482</v>
      </c>
      <c r="N147" s="98">
        <v>2.2869879428779369</v>
      </c>
      <c r="O147" s="98">
        <v>2.4299087250532052</v>
      </c>
      <c r="P147" s="98">
        <v>3.9859461639897109</v>
      </c>
      <c r="Q147" s="98">
        <v>2.6203966096219373</v>
      </c>
      <c r="R147" s="98">
        <v>0.92309836165562664</v>
      </c>
      <c r="S147" s="98">
        <v>1.6430528115045704</v>
      </c>
      <c r="T147" s="98">
        <v>1.7826183443957531</v>
      </c>
      <c r="U147" s="98">
        <v>1.9770409511753062</v>
      </c>
      <c r="V147" s="98">
        <v>3.9148751035653739</v>
      </c>
      <c r="W147" s="98">
        <v>1.9562369853657937</v>
      </c>
      <c r="X147" s="98">
        <v>4.8610915549508329</v>
      </c>
      <c r="Y147" s="98">
        <v>5.8274201005583466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2.8951226499717988</v>
      </c>
      <c r="D148" s="122">
        <v>4.5399033400619038</v>
      </c>
      <c r="E148" s="122">
        <v>3.8748359223834461</v>
      </c>
      <c r="F148" s="122">
        <v>3.0724220076226483</v>
      </c>
      <c r="G148" s="122">
        <v>3.8873643449425268</v>
      </c>
      <c r="H148" s="122">
        <v>5.7616023405725798</v>
      </c>
      <c r="I148" s="122">
        <v>8.8090021312912015</v>
      </c>
      <c r="J148" s="122">
        <v>7.1354862847075751</v>
      </c>
      <c r="K148" s="122">
        <v>7.3235200904222895</v>
      </c>
      <c r="L148" s="122">
        <v>6.7930038943601385</v>
      </c>
      <c r="M148" s="122">
        <v>8.8473431580042909</v>
      </c>
      <c r="N148" s="122">
        <v>6.7915958008304074</v>
      </c>
      <c r="O148" s="122">
        <v>6.5523326279939749</v>
      </c>
      <c r="P148" s="122">
        <v>18.600484587374169</v>
      </c>
      <c r="Q148" s="122">
        <v>14.015117684329672</v>
      </c>
      <c r="R148" s="122">
        <v>10.690649573824222</v>
      </c>
      <c r="S148" s="122">
        <v>10.656839019738815</v>
      </c>
      <c r="T148" s="122">
        <v>12.075377990144037</v>
      </c>
      <c r="U148" s="122">
        <v>9.5889263309326012</v>
      </c>
      <c r="V148" s="122">
        <v>11.167141555927884</v>
      </c>
      <c r="W148" s="122">
        <v>15.300038551516426</v>
      </c>
      <c r="X148" s="122">
        <v>21.656383067055053</v>
      </c>
      <c r="Y148" s="122">
        <v>23.827667868622559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0.33482805164729373</v>
      </c>
      <c r="D149" s="98">
        <v>0.27064628706412375</v>
      </c>
      <c r="E149" s="98">
        <v>0.34803007017216497</v>
      </c>
      <c r="F149" s="98">
        <v>0.41355018132035121</v>
      </c>
      <c r="G149" s="98">
        <v>0.43845475009223261</v>
      </c>
      <c r="H149" s="98">
        <v>0.57146510923111105</v>
      </c>
      <c r="I149" s="98">
        <v>0.50815341404883485</v>
      </c>
      <c r="J149" s="98">
        <v>0.55596951715968812</v>
      </c>
      <c r="K149" s="98">
        <v>0.72147900808145049</v>
      </c>
      <c r="L149" s="98">
        <v>0.62795498337139488</v>
      </c>
      <c r="M149" s="98">
        <v>0.86954485356088174</v>
      </c>
      <c r="N149" s="98">
        <v>0.48902863400933938</v>
      </c>
      <c r="O149" s="98">
        <v>0.53548147021321668</v>
      </c>
      <c r="P149" s="98">
        <v>2.7059811214048133</v>
      </c>
      <c r="Q149" s="98">
        <v>1.4764381305323797</v>
      </c>
      <c r="R149" s="98">
        <v>0.91458055622966494</v>
      </c>
      <c r="S149" s="98">
        <v>0.79998471835244067</v>
      </c>
      <c r="T149" s="98">
        <v>1.9021241161699318</v>
      </c>
      <c r="U149" s="98">
        <v>0.98213277962705703</v>
      </c>
      <c r="V149" s="98">
        <v>1.1300069637613643</v>
      </c>
      <c r="W149" s="98">
        <v>0.83893923277722549</v>
      </c>
      <c r="X149" s="98">
        <v>1.1277547872183664</v>
      </c>
      <c r="Y149" s="98">
        <v>0.46875003924992759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1.6665661835647337E-3</v>
      </c>
      <c r="D150" s="98">
        <v>1.3995435477890147E-3</v>
      </c>
      <c r="E150" s="98">
        <v>1.4478227614735735E-3</v>
      </c>
      <c r="F150" s="98">
        <v>3.5486236583633533E-3</v>
      </c>
      <c r="G150" s="98">
        <v>1.1843768864980894E-3</v>
      </c>
      <c r="H150" s="98">
        <v>4.7368063064123231E-3</v>
      </c>
      <c r="I150" s="98">
        <v>0</v>
      </c>
      <c r="J150" s="98">
        <v>9.6986192622591678E-3</v>
      </c>
      <c r="K150" s="98">
        <v>7.8238872581218345E-3</v>
      </c>
      <c r="L150" s="98">
        <v>4.296769804032213E-3</v>
      </c>
      <c r="M150" s="98">
        <v>9.9797555439689219E-3</v>
      </c>
      <c r="N150" s="98">
        <v>3.0217540606965907E-3</v>
      </c>
      <c r="O150" s="98">
        <v>1.7431716216347562E-3</v>
      </c>
      <c r="P150" s="98">
        <v>7.6289180562758921E-2</v>
      </c>
      <c r="Q150" s="98">
        <v>0</v>
      </c>
      <c r="R150" s="98">
        <v>3.5549737956997222E-2</v>
      </c>
      <c r="S150" s="98">
        <v>0</v>
      </c>
      <c r="T150" s="98">
        <v>4.4724088781371574E-2</v>
      </c>
      <c r="U150" s="98">
        <v>1.0392626659778558E-2</v>
      </c>
      <c r="V150" s="98">
        <v>2.7760230260427284E-2</v>
      </c>
      <c r="W150" s="98">
        <v>0</v>
      </c>
      <c r="X150" s="98">
        <v>1.7643550820179009E-2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6.91848908020811E-4</v>
      </c>
      <c r="D151" s="101">
        <v>5.977570647950944E-4</v>
      </c>
      <c r="E151" s="101">
        <v>6.1633185486246946E-4</v>
      </c>
      <c r="F151" s="101">
        <v>1.6201770598003404E-3</v>
      </c>
      <c r="G151" s="101">
        <v>5.3104943200791893E-4</v>
      </c>
      <c r="H151" s="101">
        <v>2.1075008963488029E-3</v>
      </c>
      <c r="I151" s="101">
        <v>0</v>
      </c>
      <c r="J151" s="101">
        <v>4.322073428759377E-3</v>
      </c>
      <c r="K151" s="101">
        <v>3.5298089982424988E-3</v>
      </c>
      <c r="L151" s="101">
        <v>1.9251359043191134E-3</v>
      </c>
      <c r="M151" s="101">
        <v>4.6527200871257206E-3</v>
      </c>
      <c r="N151" s="101">
        <v>1.4146531648835058E-3</v>
      </c>
      <c r="O151" s="101">
        <v>8.4957941282864371E-4</v>
      </c>
      <c r="P151" s="101">
        <v>3.3222266469906052E-2</v>
      </c>
      <c r="Q151" s="101">
        <v>0</v>
      </c>
      <c r="R151" s="101">
        <v>1.5613880129551836E-2</v>
      </c>
      <c r="S151" s="101">
        <v>0</v>
      </c>
      <c r="T151" s="101">
        <v>1.9177694180386399E-2</v>
      </c>
      <c r="U151" s="101">
        <v>4.4967183748016023E-3</v>
      </c>
      <c r="V151" s="101">
        <v>1.1185408780997483E-2</v>
      </c>
      <c r="W151" s="101">
        <v>0</v>
      </c>
      <c r="X151" s="101">
        <v>7.5350713467868657E-3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9.7471727554392269E-4</v>
      </c>
      <c r="D152" s="104">
        <v>8.0178648299392022E-4</v>
      </c>
      <c r="E152" s="104">
        <v>8.3149090661110395E-4</v>
      </c>
      <c r="F152" s="104">
        <v>1.9284465985630128E-3</v>
      </c>
      <c r="G152" s="104">
        <v>6.5332745449017031E-4</v>
      </c>
      <c r="H152" s="104">
        <v>2.6293054100635202E-3</v>
      </c>
      <c r="I152" s="104">
        <v>0</v>
      </c>
      <c r="J152" s="104">
        <v>5.3765458334997908E-3</v>
      </c>
      <c r="K152" s="104">
        <v>4.2940782598793348E-3</v>
      </c>
      <c r="L152" s="104">
        <v>2.3716338997130993E-3</v>
      </c>
      <c r="M152" s="104">
        <v>5.3270354568432012E-3</v>
      </c>
      <c r="N152" s="104">
        <v>1.6071008958130849E-3</v>
      </c>
      <c r="O152" s="104">
        <v>8.9359220880611261E-4</v>
      </c>
      <c r="P152" s="104">
        <v>4.3066914092852869E-2</v>
      </c>
      <c r="Q152" s="104">
        <v>0</v>
      </c>
      <c r="R152" s="104">
        <v>1.9935857827445388E-2</v>
      </c>
      <c r="S152" s="104">
        <v>0</v>
      </c>
      <c r="T152" s="104">
        <v>2.5546394600985175E-2</v>
      </c>
      <c r="U152" s="104">
        <v>5.8959082849769561E-3</v>
      </c>
      <c r="V152" s="104">
        <v>1.6574821479429801E-2</v>
      </c>
      <c r="W152" s="104">
        <v>0</v>
      </c>
      <c r="X152" s="104">
        <v>1.0108479473392143E-2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1.6601864517979552</v>
      </c>
      <c r="D153" s="101">
        <v>2.7768480947837721</v>
      </c>
      <c r="E153" s="101">
        <v>1.4550853995757844</v>
      </c>
      <c r="F153" s="101">
        <v>2.0096276602678511</v>
      </c>
      <c r="G153" s="101">
        <v>2.0039370284011642</v>
      </c>
      <c r="H153" s="101">
        <v>2.7513406226084816</v>
      </c>
      <c r="I153" s="101">
        <v>3.225954492582487</v>
      </c>
      <c r="J153" s="101">
        <v>2.9453820922472409</v>
      </c>
      <c r="K153" s="101">
        <v>1.5363467764302616</v>
      </c>
      <c r="L153" s="101">
        <v>3.4157358625493366</v>
      </c>
      <c r="M153" s="101">
        <v>1.947139207258715</v>
      </c>
      <c r="N153" s="101">
        <v>2.7004416997248759</v>
      </c>
      <c r="O153" s="101">
        <v>1.488412502966864</v>
      </c>
      <c r="P153" s="101">
        <v>1.5227920615612096</v>
      </c>
      <c r="Q153" s="101">
        <v>1.2768633238378382</v>
      </c>
      <c r="R153" s="101">
        <v>1.4950670430709823</v>
      </c>
      <c r="S153" s="101">
        <v>2.6618188541443479</v>
      </c>
      <c r="T153" s="101">
        <v>2.8244654872765063</v>
      </c>
      <c r="U153" s="101">
        <v>1.5679007517519783</v>
      </c>
      <c r="V153" s="101">
        <v>3.7863662480030889</v>
      </c>
      <c r="W153" s="101">
        <v>0</v>
      </c>
      <c r="X153" s="101">
        <v>7.283284499964199</v>
      </c>
      <c r="Y153" s="101">
        <v>9.1562213742954999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0.89844158034298494</v>
      </c>
      <c r="D154" s="104">
        <v>1.4910094146662187</v>
      </c>
      <c r="E154" s="104">
        <v>2.0702726298740233</v>
      </c>
      <c r="F154" s="104">
        <v>0.64569554237608273</v>
      </c>
      <c r="G154" s="104">
        <v>1.4437881895626319</v>
      </c>
      <c r="H154" s="104">
        <v>2.4340598024265745</v>
      </c>
      <c r="I154" s="104">
        <v>5.0748942246598796</v>
      </c>
      <c r="J154" s="104">
        <v>3.6244360560383866</v>
      </c>
      <c r="K154" s="104">
        <v>5.0578704186524552</v>
      </c>
      <c r="L154" s="104">
        <v>2.7450162786353745</v>
      </c>
      <c r="M154" s="104">
        <v>6.0206793416407258</v>
      </c>
      <c r="N154" s="104">
        <v>3.5991037130354959</v>
      </c>
      <c r="O154" s="104">
        <v>4.5266954831922597</v>
      </c>
      <c r="P154" s="104">
        <v>14.295422223845389</v>
      </c>
      <c r="Q154" s="104">
        <v>11.261816229959454</v>
      </c>
      <c r="R154" s="104">
        <v>8.2454522365665781</v>
      </c>
      <c r="S154" s="104">
        <v>7.1950354472420255</v>
      </c>
      <c r="T154" s="104">
        <v>7.3040642979162289</v>
      </c>
      <c r="U154" s="104">
        <v>7.0285001728937884</v>
      </c>
      <c r="V154" s="104">
        <v>6.2230081139030045</v>
      </c>
      <c r="W154" s="104">
        <v>14.461099318739201</v>
      </c>
      <c r="X154" s="104">
        <v>13.22770022905231</v>
      </c>
      <c r="Y154" s="104">
        <v>14.202696455077131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0.37257439171853068</v>
      </c>
      <c r="D155" s="98">
        <v>0.6370105331229482</v>
      </c>
      <c r="E155" s="98">
        <v>0.88348676850785091</v>
      </c>
      <c r="F155" s="98">
        <v>0.29430685721862193</v>
      </c>
      <c r="G155" s="98">
        <v>0.64688384478270178</v>
      </c>
      <c r="H155" s="98">
        <v>1.0793743461047698</v>
      </c>
      <c r="I155" s="98">
        <v>2.5113697588650847</v>
      </c>
      <c r="J155" s="98">
        <v>1.6110924661248698</v>
      </c>
      <c r="K155" s="98">
        <v>2.2806572960320466</v>
      </c>
      <c r="L155" s="98">
        <v>1.2274975033396476</v>
      </c>
      <c r="M155" s="98">
        <v>2.8141749893619821</v>
      </c>
      <c r="N155" s="98">
        <v>1.6868531132663145</v>
      </c>
      <c r="O155" s="98">
        <v>2.2171694640827493</v>
      </c>
      <c r="P155" s="98">
        <v>6.1611427276047168</v>
      </c>
      <c r="Q155" s="98">
        <v>4.8429911691203937</v>
      </c>
      <c r="R155" s="98">
        <v>3.6025067305209921</v>
      </c>
      <c r="S155" s="98">
        <v>3.3545552860406498</v>
      </c>
      <c r="T155" s="98">
        <v>3.1173050860035092</v>
      </c>
      <c r="U155" s="98">
        <v>3.0241574892800331</v>
      </c>
      <c r="V155" s="98">
        <v>2.4474766283178915</v>
      </c>
      <c r="W155" s="98">
        <v>6.429480275992276</v>
      </c>
      <c r="X155" s="98">
        <v>5.5467693559108175</v>
      </c>
      <c r="Y155" s="98">
        <v>5.284249125106073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0.52586718862445425</v>
      </c>
      <c r="D156" s="98">
        <v>0.85399888154327053</v>
      </c>
      <c r="E156" s="98">
        <v>1.1867858613661726</v>
      </c>
      <c r="F156" s="98">
        <v>0.3513886851574608</v>
      </c>
      <c r="G156" s="98">
        <v>0.79690434477993</v>
      </c>
      <c r="H156" s="98">
        <v>1.3546854563218049</v>
      </c>
      <c r="I156" s="98">
        <v>2.5635244657947949</v>
      </c>
      <c r="J156" s="98">
        <v>2.0133435899135166</v>
      </c>
      <c r="K156" s="98">
        <v>2.7772131226204086</v>
      </c>
      <c r="L156" s="98">
        <v>1.5175187752957269</v>
      </c>
      <c r="M156" s="98">
        <v>3.2065043522787442</v>
      </c>
      <c r="N156" s="98">
        <v>1.9122505997691814</v>
      </c>
      <c r="O156" s="98">
        <v>2.3095260191095104</v>
      </c>
      <c r="P156" s="98">
        <v>8.134279496240671</v>
      </c>
      <c r="Q156" s="98">
        <v>6.41882506083906</v>
      </c>
      <c r="R156" s="98">
        <v>4.6429455060455851</v>
      </c>
      <c r="S156" s="98">
        <v>3.8404801612013757</v>
      </c>
      <c r="T156" s="98">
        <v>4.1867592119127197</v>
      </c>
      <c r="U156" s="98">
        <v>4.0043426836137552</v>
      </c>
      <c r="V156" s="98">
        <v>3.7755314855851134</v>
      </c>
      <c r="W156" s="98">
        <v>8.0316190427469252</v>
      </c>
      <c r="X156" s="98">
        <v>7.6809308731414934</v>
      </c>
      <c r="Y156" s="98">
        <v>8.9184473299710572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1.1617255457211351</v>
      </c>
      <c r="D157" s="122">
        <v>1.7934348642470828</v>
      </c>
      <c r="E157" s="122">
        <v>1.5638725752805902</v>
      </c>
      <c r="F157" s="122">
        <v>1.2135325376909127</v>
      </c>
      <c r="G157" s="122">
        <v>1.5976449778747048</v>
      </c>
      <c r="H157" s="122">
        <v>2.3539279592236375</v>
      </c>
      <c r="I157" s="122">
        <v>3.1907059957017769</v>
      </c>
      <c r="J157" s="122">
        <v>2.6322563434978181</v>
      </c>
      <c r="K157" s="122">
        <v>2.6721054990729263</v>
      </c>
      <c r="L157" s="122">
        <v>2.4942300266863415</v>
      </c>
      <c r="M157" s="122">
        <v>2.7847143917289094</v>
      </c>
      <c r="N157" s="122">
        <v>2.2941186175375559</v>
      </c>
      <c r="O157" s="122">
        <v>2.2827111295658544</v>
      </c>
      <c r="P157" s="122">
        <v>6.7598156237715354</v>
      </c>
      <c r="Q157" s="122">
        <v>4.9019381460218145</v>
      </c>
      <c r="R157" s="122">
        <v>3.4927196755310081</v>
      </c>
      <c r="S157" s="122">
        <v>3.5714106356654356</v>
      </c>
      <c r="T157" s="122">
        <v>3.5848221314221127</v>
      </c>
      <c r="U157" s="122">
        <v>3.0321728239276524</v>
      </c>
      <c r="V157" s="122">
        <v>3.5260936927359934</v>
      </c>
      <c r="W157" s="122">
        <v>4.9796220186098168</v>
      </c>
      <c r="X157" s="122">
        <v>7.5642749997434313</v>
      </c>
      <c r="Y157" s="122">
        <v>8.7630859550597826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1.1617255457211351</v>
      </c>
      <c r="D159" s="33">
        <v>1.7934348642470828</v>
      </c>
      <c r="E159" s="33">
        <v>1.5638725752805902</v>
      </c>
      <c r="F159" s="33">
        <v>1.2135325376909127</v>
      </c>
      <c r="G159" s="33">
        <v>1.5976449778747048</v>
      </c>
      <c r="H159" s="33">
        <v>2.3539279592236375</v>
      </c>
      <c r="I159" s="33">
        <v>3.1907059957017769</v>
      </c>
      <c r="J159" s="33">
        <v>2.6322563434978181</v>
      </c>
      <c r="K159" s="33">
        <v>2.6721054990729263</v>
      </c>
      <c r="L159" s="33">
        <v>2.4942300266863415</v>
      </c>
      <c r="M159" s="33">
        <v>2.7847143917289094</v>
      </c>
      <c r="N159" s="33">
        <v>2.2941186175375559</v>
      </c>
      <c r="O159" s="33">
        <v>2.2827111295658544</v>
      </c>
      <c r="P159" s="33">
        <v>6.7598156237715354</v>
      </c>
      <c r="Q159" s="33">
        <v>4.9019381460218145</v>
      </c>
      <c r="R159" s="33">
        <v>3.4927196755310081</v>
      </c>
      <c r="S159" s="33">
        <v>3.5714106356654356</v>
      </c>
      <c r="T159" s="33">
        <v>3.5848221314221127</v>
      </c>
      <c r="U159" s="33">
        <v>3.0321728239276524</v>
      </c>
      <c r="V159" s="33">
        <v>3.5260936927359934</v>
      </c>
      <c r="W159" s="33">
        <v>4.9796220186098168</v>
      </c>
      <c r="X159" s="33">
        <v>7.5642749997434313</v>
      </c>
      <c r="Y159" s="33">
        <v>8.7630859550597826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8.6223731387112981</v>
      </c>
      <c r="D161" s="117">
        <f t="shared" si="54"/>
        <v>11.081263481259009</v>
      </c>
      <c r="E161" s="117">
        <f t="shared" si="54"/>
        <v>10.55733420655605</v>
      </c>
      <c r="F161" s="117">
        <f t="shared" si="54"/>
        <v>8.2660935565183991</v>
      </c>
      <c r="G161" s="117">
        <f t="shared" si="54"/>
        <v>6.4503137512794373</v>
      </c>
      <c r="H161" s="117">
        <f t="shared" si="54"/>
        <v>4.4964270031831699</v>
      </c>
      <c r="I161" s="117">
        <f t="shared" si="54"/>
        <v>3.9852438206432907</v>
      </c>
      <c r="J161" s="117">
        <f t="shared" si="54"/>
        <v>2.5017251152426296</v>
      </c>
      <c r="K161" s="117">
        <f t="shared" si="54"/>
        <v>3.0214238494290839</v>
      </c>
      <c r="L161" s="117">
        <f t="shared" si="54"/>
        <v>3.4875093399386294</v>
      </c>
      <c r="M161" s="117">
        <f t="shared" si="54"/>
        <v>3.6165004889393533</v>
      </c>
      <c r="N161" s="117">
        <f t="shared" si="54"/>
        <v>3.6529050023802241</v>
      </c>
      <c r="O161" s="117">
        <f t="shared" si="54"/>
        <v>3.4413472974295458</v>
      </c>
      <c r="P161" s="117">
        <f t="shared" si="54"/>
        <v>1.9406371777878813</v>
      </c>
      <c r="Q161" s="117">
        <f t="shared" si="54"/>
        <v>3.1612473783513155</v>
      </c>
      <c r="R161" s="117">
        <f t="shared" ref="R161:V161" si="55">R162+R164+R166+R175</f>
        <v>2.3609194814860763</v>
      </c>
      <c r="S161" s="117">
        <f t="shared" si="55"/>
        <v>2.859080789411649</v>
      </c>
      <c r="T161" s="117">
        <f t="shared" si="55"/>
        <v>1.4311448328143757</v>
      </c>
      <c r="U161" s="117">
        <f t="shared" si="55"/>
        <v>6.885164743159139E-2</v>
      </c>
      <c r="V161" s="117">
        <f t="shared" si="55"/>
        <v>0.26998951966288537</v>
      </c>
      <c r="W161" s="117">
        <f t="shared" ref="W161:Y161" si="56">W162+W164+W166+W175</f>
        <v>0.66136687761563973</v>
      </c>
      <c r="X161" s="117">
        <f t="shared" si="56"/>
        <v>1.347640180180762</v>
      </c>
      <c r="Y161" s="117">
        <f t="shared" si="56"/>
        <v>1.2466803785793334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7.1344488648105795</v>
      </c>
      <c r="D162" s="122">
        <f t="shared" si="57"/>
        <v>8.902539690978978</v>
      </c>
      <c r="E162" s="122">
        <f t="shared" si="57"/>
        <v>8.2642024591804013</v>
      </c>
      <c r="F162" s="122">
        <f t="shared" si="57"/>
        <v>6.4516647548185739</v>
      </c>
      <c r="G162" s="122">
        <f t="shared" si="57"/>
        <v>4.9612566539948038</v>
      </c>
      <c r="H162" s="122">
        <f t="shared" si="57"/>
        <v>3.2871695023670622</v>
      </c>
      <c r="I162" s="122">
        <f t="shared" si="57"/>
        <v>2.7941152110577878</v>
      </c>
      <c r="J162" s="122">
        <f t="shared" si="57"/>
        <v>1.7568484120041454</v>
      </c>
      <c r="K162" s="122">
        <f t="shared" si="57"/>
        <v>2.2046940227656981</v>
      </c>
      <c r="L162" s="122">
        <f t="shared" si="57"/>
        <v>2.6145579663134737</v>
      </c>
      <c r="M162" s="122">
        <f t="shared" si="57"/>
        <v>2.6232376628479783</v>
      </c>
      <c r="N162" s="122">
        <f t="shared" si="57"/>
        <v>2.7214402334614682</v>
      </c>
      <c r="O162" s="122">
        <f t="shared" si="57"/>
        <v>2.6682528850146867</v>
      </c>
      <c r="P162" s="122">
        <f t="shared" si="57"/>
        <v>1.4839385129277509</v>
      </c>
      <c r="Q162" s="122">
        <f t="shared" si="57"/>
        <v>2.4176110302308049</v>
      </c>
      <c r="R162" s="122">
        <f t="shared" si="57"/>
        <v>1.6850406756855394</v>
      </c>
      <c r="S162" s="122">
        <f t="shared" si="57"/>
        <v>1.9577700049023188</v>
      </c>
      <c r="T162" s="122">
        <f t="shared" si="57"/>
        <v>0.96063642678518035</v>
      </c>
      <c r="U162" s="122">
        <f t="shared" si="57"/>
        <v>4.710274481868626E-2</v>
      </c>
      <c r="V162" s="122">
        <f t="shared" si="57"/>
        <v>0.18776439666655662</v>
      </c>
      <c r="W162" s="122">
        <f t="shared" si="57"/>
        <v>0.38515698864278836</v>
      </c>
      <c r="X162" s="122">
        <f t="shared" si="57"/>
        <v>0.68707124778277051</v>
      </c>
      <c r="Y162" s="122">
        <f t="shared" si="57"/>
        <v>0.55031676444119382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7.1344488648105795</v>
      </c>
      <c r="D163" s="33">
        <v>8.902539690978978</v>
      </c>
      <c r="E163" s="33">
        <v>8.2642024591804013</v>
      </c>
      <c r="F163" s="33">
        <v>6.4516647548185739</v>
      </c>
      <c r="G163" s="33">
        <v>4.9612566539948038</v>
      </c>
      <c r="H163" s="33">
        <v>3.2871695023670622</v>
      </c>
      <c r="I163" s="33">
        <v>2.7941152110577878</v>
      </c>
      <c r="J163" s="33">
        <v>1.7568484120041454</v>
      </c>
      <c r="K163" s="33">
        <v>2.2046940227656981</v>
      </c>
      <c r="L163" s="33">
        <v>2.6145579663134737</v>
      </c>
      <c r="M163" s="33">
        <v>2.6232376628479783</v>
      </c>
      <c r="N163" s="33">
        <v>2.7214402334614682</v>
      </c>
      <c r="O163" s="33">
        <v>2.6682528850146867</v>
      </c>
      <c r="P163" s="33">
        <v>1.4839385129277509</v>
      </c>
      <c r="Q163" s="33">
        <v>2.4176110302308049</v>
      </c>
      <c r="R163" s="33">
        <v>1.6850406756855394</v>
      </c>
      <c r="S163" s="33">
        <v>1.9577700049023188</v>
      </c>
      <c r="T163" s="33">
        <v>0.96063642678518035</v>
      </c>
      <c r="U163" s="33">
        <v>4.710274481868626E-2</v>
      </c>
      <c r="V163" s="33">
        <v>0.18776439666655662</v>
      </c>
      <c r="W163" s="33">
        <v>0.38515698864278836</v>
      </c>
      <c r="X163" s="33">
        <v>0.68707124778277051</v>
      </c>
      <c r="Y163" s="33">
        <v>0.55031676444119382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9.4816392685766471E-3</v>
      </c>
      <c r="D164" s="122">
        <f t="shared" si="58"/>
        <v>9.2103640974597733E-3</v>
      </c>
      <c r="E164" s="122">
        <f t="shared" si="58"/>
        <v>0.27884161316052614</v>
      </c>
      <c r="F164" s="122">
        <f t="shared" si="58"/>
        <v>0.14291101077481869</v>
      </c>
      <c r="G164" s="122">
        <f t="shared" si="58"/>
        <v>0.12857007507276297</v>
      </c>
      <c r="H164" s="122">
        <f t="shared" si="58"/>
        <v>0.14623966351243317</v>
      </c>
      <c r="I164" s="122">
        <f t="shared" si="58"/>
        <v>0.11860115653200001</v>
      </c>
      <c r="J164" s="122">
        <f t="shared" si="58"/>
        <v>7.7943551867988597E-2</v>
      </c>
      <c r="K164" s="122">
        <f t="shared" si="58"/>
        <v>0.11162424491755304</v>
      </c>
      <c r="L164" s="122">
        <f t="shared" si="58"/>
        <v>0.14819644474051791</v>
      </c>
      <c r="M164" s="122">
        <f t="shared" si="58"/>
        <v>0.17729481106844105</v>
      </c>
      <c r="N164" s="122">
        <f t="shared" si="58"/>
        <v>0.1550278250375535</v>
      </c>
      <c r="O164" s="122">
        <f t="shared" si="58"/>
        <v>0.12606964459642434</v>
      </c>
      <c r="P164" s="122">
        <f t="shared" si="58"/>
        <v>3.3401783497120481E-2</v>
      </c>
      <c r="Q164" s="122">
        <f t="shared" si="58"/>
        <v>4.8321328417685876E-2</v>
      </c>
      <c r="R164" s="122">
        <f t="shared" si="58"/>
        <v>2.1525868178182271E-2</v>
      </c>
      <c r="S164" s="122">
        <f t="shared" si="58"/>
        <v>4.9460587606865898E-2</v>
      </c>
      <c r="T164" s="122">
        <f t="shared" si="58"/>
        <v>2.5423640750416289E-2</v>
      </c>
      <c r="U164" s="122">
        <f t="shared" si="58"/>
        <v>1.6066247007293683E-3</v>
      </c>
      <c r="V164" s="122">
        <f t="shared" si="58"/>
        <v>9.6471985195268235E-3</v>
      </c>
      <c r="W164" s="122">
        <f t="shared" si="58"/>
        <v>1.2703774976916084E-2</v>
      </c>
      <c r="X164" s="122">
        <f t="shared" si="58"/>
        <v>7.8523810311389303E-2</v>
      </c>
      <c r="Y164" s="122">
        <f t="shared" si="58"/>
        <v>0.10274888274948558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9.4816392685766471E-3</v>
      </c>
      <c r="D165" s="98">
        <v>9.2103640974597733E-3</v>
      </c>
      <c r="E165" s="98">
        <v>0.27884161316052614</v>
      </c>
      <c r="F165" s="98">
        <v>0.14291101077481869</v>
      </c>
      <c r="G165" s="98">
        <v>0.12857007507276297</v>
      </c>
      <c r="H165" s="98">
        <v>0.14623966351243317</v>
      </c>
      <c r="I165" s="98">
        <v>0.11860115653200001</v>
      </c>
      <c r="J165" s="98">
        <v>7.7943551867988597E-2</v>
      </c>
      <c r="K165" s="98">
        <v>0.11162424491755304</v>
      </c>
      <c r="L165" s="98">
        <v>0.14819644474051791</v>
      </c>
      <c r="M165" s="98">
        <v>0.17729481106844105</v>
      </c>
      <c r="N165" s="98">
        <v>0.1550278250375535</v>
      </c>
      <c r="O165" s="98">
        <v>0.12606964459642434</v>
      </c>
      <c r="P165" s="98">
        <v>3.3401783497120481E-2</v>
      </c>
      <c r="Q165" s="98">
        <v>4.8321328417685876E-2</v>
      </c>
      <c r="R165" s="98">
        <v>2.1525868178182271E-2</v>
      </c>
      <c r="S165" s="98">
        <v>4.9460587606865898E-2</v>
      </c>
      <c r="T165" s="98">
        <v>2.5423640750416289E-2</v>
      </c>
      <c r="U165" s="98">
        <v>1.6066247007293683E-3</v>
      </c>
      <c r="V165" s="98">
        <v>9.6471985195268235E-3</v>
      </c>
      <c r="W165" s="98">
        <v>1.2703774976916084E-2</v>
      </c>
      <c r="X165" s="98">
        <v>7.8523810311389303E-2</v>
      </c>
      <c r="Y165" s="98">
        <v>0.10274888274948558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1.0550734276272626</v>
      </c>
      <c r="D166" s="122">
        <v>1.5551641769218343</v>
      </c>
      <c r="E166" s="122">
        <v>1.4350909635988094</v>
      </c>
      <c r="F166" s="122">
        <v>1.1982418966576223</v>
      </c>
      <c r="G166" s="122">
        <v>0.96421135408892622</v>
      </c>
      <c r="H166" s="122">
        <v>0.75468676671027746</v>
      </c>
      <c r="I166" s="122">
        <v>0.78734402286902672</v>
      </c>
      <c r="J166" s="122">
        <v>0.48720498563599046</v>
      </c>
      <c r="K166" s="122">
        <v>0.51661143815349608</v>
      </c>
      <c r="L166" s="122">
        <v>0.53011112388206705</v>
      </c>
      <c r="M166" s="122">
        <v>0.62062526152895403</v>
      </c>
      <c r="N166" s="122">
        <v>0.58038883138074548</v>
      </c>
      <c r="O166" s="122">
        <v>0.47985432376738857</v>
      </c>
      <c r="P166" s="122">
        <v>0.3104662767254443</v>
      </c>
      <c r="Q166" s="122">
        <v>0.51513934104289583</v>
      </c>
      <c r="R166" s="122">
        <v>0.49321635547092701</v>
      </c>
      <c r="S166" s="122">
        <v>0.63802874880124594</v>
      </c>
      <c r="T166" s="122">
        <v>0.34319748944053768</v>
      </c>
      <c r="U166" s="122">
        <v>1.5302754546747495E-2</v>
      </c>
      <c r="V166" s="122">
        <v>5.5162492710396756E-2</v>
      </c>
      <c r="W166" s="122">
        <v>0.19880281951570486</v>
      </c>
      <c r="X166" s="122">
        <v>0.43137147211163906</v>
      </c>
      <c r="Y166" s="122">
        <v>0.43400274830921814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0.1220712805466492</v>
      </c>
      <c r="D167" s="98">
        <v>9.2781017747421937E-2</v>
      </c>
      <c r="E167" s="98">
        <v>0.12895810919031001</v>
      </c>
      <c r="F167" s="98">
        <v>0.16133187220626444</v>
      </c>
      <c r="G167" s="98">
        <v>0.10879954129567555</v>
      </c>
      <c r="H167" s="98">
        <v>7.4827199385510107E-2</v>
      </c>
      <c r="I167" s="98">
        <v>4.5415633783527976E-2</v>
      </c>
      <c r="J167" s="98">
        <v>3.8024073244436428E-2</v>
      </c>
      <c r="K167" s="98">
        <v>5.0912304722458668E-2</v>
      </c>
      <c r="L167" s="98">
        <v>4.9094941284839079E-2</v>
      </c>
      <c r="M167" s="98">
        <v>6.1029443728598878E-2</v>
      </c>
      <c r="N167" s="98">
        <v>4.1696602714420043E-2</v>
      </c>
      <c r="O167" s="98">
        <v>3.9158675006826758E-2</v>
      </c>
      <c r="P167" s="98">
        <v>4.5142005987360026E-2</v>
      </c>
      <c r="Q167" s="98">
        <v>5.4270161489113809E-2</v>
      </c>
      <c r="R167" s="98">
        <v>4.2268054692095623E-2</v>
      </c>
      <c r="S167" s="98">
        <v>4.7893188613759241E-2</v>
      </c>
      <c r="T167" s="98">
        <v>5.4058933550821996E-2</v>
      </c>
      <c r="U167" s="98">
        <v>1.5276602576249137E-3</v>
      </c>
      <c r="V167" s="98">
        <v>5.6153517637951463E-3</v>
      </c>
      <c r="W167" s="98">
        <v>1.090113278617612E-2</v>
      </c>
      <c r="X167" s="98">
        <v>2.2402352432328729E-2</v>
      </c>
      <c r="Y167" s="98">
        <v>8.5160920704632562E-3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5.5552206118824449E-4</v>
      </c>
      <c r="D168" s="98">
        <v>4.1986306433670434E-4</v>
      </c>
      <c r="E168" s="98">
        <v>4.8260758715785795E-4</v>
      </c>
      <c r="F168" s="98">
        <v>1.3518566317574682E-3</v>
      </c>
      <c r="G168" s="98">
        <v>2.9609422162452234E-4</v>
      </c>
      <c r="H168" s="98">
        <v>6.3157417418830981E-4</v>
      </c>
      <c r="I168" s="98">
        <v>0</v>
      </c>
      <c r="J168" s="98">
        <v>6.0616370389119799E-4</v>
      </c>
      <c r="K168" s="98">
        <v>5.9048205721674222E-4</v>
      </c>
      <c r="L168" s="98">
        <v>3.0691212885944379E-4</v>
      </c>
      <c r="M168" s="98">
        <v>6.6531703626459496E-4</v>
      </c>
      <c r="N168" s="98">
        <v>3.0217540606965903E-4</v>
      </c>
      <c r="O168" s="98">
        <v>1.340901247411351E-4</v>
      </c>
      <c r="P168" s="98">
        <v>1.2714863427126487E-3</v>
      </c>
      <c r="Q168" s="98">
        <v>0</v>
      </c>
      <c r="R168" s="98">
        <v>1.6226021474148109E-3</v>
      </c>
      <c r="S168" s="98">
        <v>0</v>
      </c>
      <c r="T168" s="98">
        <v>1.1949184025557291E-3</v>
      </c>
      <c r="U168" s="98">
        <v>0</v>
      </c>
      <c r="V168" s="98">
        <v>1.6523946583587668E-4</v>
      </c>
      <c r="W168" s="98">
        <v>0</v>
      </c>
      <c r="X168" s="98">
        <v>3.3929905423421173E-4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2.3061630267360363E-4</v>
      </c>
      <c r="D169" s="101">
        <v>1.7932711943852831E-4</v>
      </c>
      <c r="E169" s="101">
        <v>2.0544395162082322E-4</v>
      </c>
      <c r="F169" s="101">
        <v>6.172103084953678E-4</v>
      </c>
      <c r="G169" s="101">
        <v>1.3276235800197973E-4</v>
      </c>
      <c r="H169" s="101">
        <v>2.8100011951317366E-4</v>
      </c>
      <c r="I169" s="101">
        <v>0</v>
      </c>
      <c r="J169" s="101">
        <v>2.7012958929746106E-4</v>
      </c>
      <c r="K169" s="101">
        <v>2.6640067911264147E-4</v>
      </c>
      <c r="L169" s="101">
        <v>1.3750970745136524E-4</v>
      </c>
      <c r="M169" s="101">
        <v>3.1018133914171474E-4</v>
      </c>
      <c r="N169" s="101">
        <v>1.4146531648835054E-4</v>
      </c>
      <c r="O169" s="101">
        <v>6.5352262525280276E-5</v>
      </c>
      <c r="P169" s="101">
        <v>5.5370444116510089E-4</v>
      </c>
      <c r="Q169" s="101">
        <v>0</v>
      </c>
      <c r="R169" s="101">
        <v>7.1266672790485557E-4</v>
      </c>
      <c r="S169" s="101">
        <v>0</v>
      </c>
      <c r="T169" s="101">
        <v>5.1238114222406403E-4</v>
      </c>
      <c r="U169" s="101">
        <v>0</v>
      </c>
      <c r="V169" s="101">
        <v>6.6579814172604079E-5</v>
      </c>
      <c r="W169" s="101">
        <v>0</v>
      </c>
      <c r="X169" s="101">
        <v>1.4490521820743972E-4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3.2490575851464086E-4</v>
      </c>
      <c r="D170" s="104">
        <v>2.4053594489817603E-4</v>
      </c>
      <c r="E170" s="104">
        <v>2.771636355370347E-4</v>
      </c>
      <c r="F170" s="104">
        <v>7.3464632326210029E-4</v>
      </c>
      <c r="G170" s="104">
        <v>1.6333186362254258E-4</v>
      </c>
      <c r="H170" s="104">
        <v>3.5057405467513614E-4</v>
      </c>
      <c r="I170" s="104">
        <v>0</v>
      </c>
      <c r="J170" s="104">
        <v>3.3603411459373693E-4</v>
      </c>
      <c r="K170" s="104">
        <v>3.240813781041007E-4</v>
      </c>
      <c r="L170" s="104">
        <v>1.6940242140807855E-4</v>
      </c>
      <c r="M170" s="104">
        <v>3.5513569712288017E-4</v>
      </c>
      <c r="N170" s="104">
        <v>1.6071008958130849E-4</v>
      </c>
      <c r="O170" s="104">
        <v>6.8737862215854828E-5</v>
      </c>
      <c r="P170" s="104">
        <v>7.1778190154754779E-4</v>
      </c>
      <c r="Q170" s="104">
        <v>0</v>
      </c>
      <c r="R170" s="104">
        <v>9.0993541950995537E-4</v>
      </c>
      <c r="S170" s="104">
        <v>0</v>
      </c>
      <c r="T170" s="104">
        <v>6.8253726033166507E-4</v>
      </c>
      <c r="U170" s="104">
        <v>0</v>
      </c>
      <c r="V170" s="104">
        <v>9.8659651663272611E-5</v>
      </c>
      <c r="W170" s="104">
        <v>0</v>
      </c>
      <c r="X170" s="104">
        <v>1.9439383602677202E-4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0.60501580427631185</v>
      </c>
      <c r="D171" s="101">
        <v>0.95124906523520902</v>
      </c>
      <c r="E171" s="101">
        <v>0.53882830246998592</v>
      </c>
      <c r="F171" s="101">
        <v>0.78372497107033345</v>
      </c>
      <c r="G171" s="101">
        <v>0.49700021284092794</v>
      </c>
      <c r="H171" s="101">
        <v>0.36033451756758489</v>
      </c>
      <c r="I171" s="101">
        <v>0.28826936637883399</v>
      </c>
      <c r="J171" s="101">
        <v>0.20110446131858672</v>
      </c>
      <c r="K171" s="101">
        <v>0.10839755386691517</v>
      </c>
      <c r="L171" s="101">
        <v>0.2665793414859029</v>
      </c>
      <c r="M171" s="101">
        <v>0.13663287767275389</v>
      </c>
      <c r="N171" s="101">
        <v>0.23076390726638887</v>
      </c>
      <c r="O171" s="101">
        <v>0.1090025341867031</v>
      </c>
      <c r="P171" s="101">
        <v>2.5460268540710124E-2</v>
      </c>
      <c r="Q171" s="101">
        <v>4.6892798671944805E-2</v>
      </c>
      <c r="R171" s="101">
        <v>6.8926438386349681E-2</v>
      </c>
      <c r="S171" s="101">
        <v>0.15934677697483182</v>
      </c>
      <c r="T171" s="101">
        <v>8.0286378761928415E-2</v>
      </c>
      <c r="U171" s="101">
        <v>2.5169322738228168E-3</v>
      </c>
      <c r="V171" s="101">
        <v>1.8639949854693881E-2</v>
      </c>
      <c r="W171" s="101">
        <v>0</v>
      </c>
      <c r="X171" s="101">
        <v>0.14517804475564811</v>
      </c>
      <c r="Y171" s="101">
        <v>0.16679754048779616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0.32743082074311347</v>
      </c>
      <c r="D172" s="104">
        <v>0.51071423087486667</v>
      </c>
      <c r="E172" s="104">
        <v>0.76682194435135576</v>
      </c>
      <c r="F172" s="104">
        <v>0.25183319674926696</v>
      </c>
      <c r="G172" s="104">
        <v>0.35811550573069817</v>
      </c>
      <c r="H172" s="104">
        <v>0.31889347558299408</v>
      </c>
      <c r="I172" s="104">
        <v>0.45365902270666469</v>
      </c>
      <c r="J172" s="104">
        <v>0.24747028736907609</v>
      </c>
      <c r="K172" s="104">
        <v>0.35671109750690544</v>
      </c>
      <c r="L172" s="104">
        <v>0.21412992898246563</v>
      </c>
      <c r="M172" s="104">
        <v>0.42229762309133667</v>
      </c>
      <c r="N172" s="104">
        <v>0.30762614599386695</v>
      </c>
      <c r="O172" s="104">
        <v>0.33155902444911756</v>
      </c>
      <c r="P172" s="104">
        <v>0.23859251585466151</v>
      </c>
      <c r="Q172" s="104">
        <v>0.41397638088183725</v>
      </c>
      <c r="R172" s="104">
        <v>0.38039926024506687</v>
      </c>
      <c r="S172" s="104">
        <v>0.4307887832126549</v>
      </c>
      <c r="T172" s="104">
        <v>0.20765725872523155</v>
      </c>
      <c r="U172" s="104">
        <v>1.1258162015299764E-2</v>
      </c>
      <c r="V172" s="104">
        <v>3.0741951626071851E-2</v>
      </c>
      <c r="W172" s="104">
        <v>0.18790168672952873</v>
      </c>
      <c r="X172" s="104">
        <v>0.26345177586942803</v>
      </c>
      <c r="Y172" s="104">
        <v>0.25868911575095876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0.13578216050696756</v>
      </c>
      <c r="D173" s="98">
        <v>0.21819469500526567</v>
      </c>
      <c r="E173" s="98">
        <v>0.32724049570085412</v>
      </c>
      <c r="F173" s="98">
        <v>0.11478511436807617</v>
      </c>
      <c r="G173" s="98">
        <v>0.16045229965037494</v>
      </c>
      <c r="H173" s="98">
        <v>0.14141207062428157</v>
      </c>
      <c r="I173" s="98">
        <v>0.22449838361668772</v>
      </c>
      <c r="J173" s="98">
        <v>0.11000263472874258</v>
      </c>
      <c r="K173" s="98">
        <v>0.16084551397452945</v>
      </c>
      <c r="L173" s="98">
        <v>9.5753149175107896E-2</v>
      </c>
      <c r="M173" s="98">
        <v>0.19738958704397475</v>
      </c>
      <c r="N173" s="98">
        <v>0.14418037474508158</v>
      </c>
      <c r="O173" s="98">
        <v>0.16239717190590325</v>
      </c>
      <c r="P173" s="98">
        <v>0.10283029916156185</v>
      </c>
      <c r="Q173" s="98">
        <v>0.17802492208154036</v>
      </c>
      <c r="R173" s="98">
        <v>0.1661996038544386</v>
      </c>
      <c r="S173" s="98">
        <v>0.20084748719993631</v>
      </c>
      <c r="T173" s="98">
        <v>8.8626140511165463E-2</v>
      </c>
      <c r="U173" s="98">
        <v>4.8440569305811228E-3</v>
      </c>
      <c r="V173" s="98">
        <v>1.2090649206385208E-2</v>
      </c>
      <c r="W173" s="98">
        <v>8.3542071181799654E-2</v>
      </c>
      <c r="X173" s="98">
        <v>0.11047318973432185</v>
      </c>
      <c r="Y173" s="98">
        <v>9.6247760973079521E-2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0.19164866023614593</v>
      </c>
      <c r="D174" s="33">
        <v>0.292519535869601</v>
      </c>
      <c r="E174" s="33">
        <v>0.43958144865050164</v>
      </c>
      <c r="F174" s="33">
        <v>0.13704808238119082</v>
      </c>
      <c r="G174" s="33">
        <v>0.1976632060803232</v>
      </c>
      <c r="H174" s="33">
        <v>0.17748140495871248</v>
      </c>
      <c r="I174" s="33">
        <v>0.229160639089977</v>
      </c>
      <c r="J174" s="33">
        <v>0.1374676526403335</v>
      </c>
      <c r="K174" s="33">
        <v>0.19586558353237599</v>
      </c>
      <c r="L174" s="33">
        <v>0.11837677980735772</v>
      </c>
      <c r="M174" s="33">
        <v>0.22490803604736193</v>
      </c>
      <c r="N174" s="33">
        <v>0.1634457712487854</v>
      </c>
      <c r="O174" s="33">
        <v>0.16916185254321431</v>
      </c>
      <c r="P174" s="33">
        <v>0.13576221669309968</v>
      </c>
      <c r="Q174" s="33">
        <v>0.23595145880029689</v>
      </c>
      <c r="R174" s="33">
        <v>0.21419965639062827</v>
      </c>
      <c r="S174" s="33">
        <v>0.22994129601271857</v>
      </c>
      <c r="T174" s="33">
        <v>0.11903111821406608</v>
      </c>
      <c r="U174" s="33">
        <v>6.4141050847186416E-3</v>
      </c>
      <c r="V174" s="33">
        <v>1.8651302419686645E-2</v>
      </c>
      <c r="W174" s="33">
        <v>0.10435961554772909</v>
      </c>
      <c r="X174" s="33">
        <v>0.15297858613510618</v>
      </c>
      <c r="Y174" s="33">
        <v>0.16244135477787927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0.42336920700487923</v>
      </c>
      <c r="D175" s="122">
        <v>0.61434924926073786</v>
      </c>
      <c r="E175" s="122">
        <v>0.57919917061631232</v>
      </c>
      <c r="F175" s="122">
        <v>0.47327589426738365</v>
      </c>
      <c r="G175" s="122">
        <v>0.39627566812294507</v>
      </c>
      <c r="H175" s="122">
        <v>0.30833107059339654</v>
      </c>
      <c r="I175" s="122">
        <v>0.28518343018447606</v>
      </c>
      <c r="J175" s="122">
        <v>0.1797281657345052</v>
      </c>
      <c r="K175" s="122">
        <v>0.18849414359233665</v>
      </c>
      <c r="L175" s="122">
        <v>0.19464380500257078</v>
      </c>
      <c r="M175" s="122">
        <v>0.19534275349398</v>
      </c>
      <c r="N175" s="122">
        <v>0.19604811250045673</v>
      </c>
      <c r="O175" s="122">
        <v>0.16717044405104634</v>
      </c>
      <c r="P175" s="122">
        <v>0.1128306046375655</v>
      </c>
      <c r="Q175" s="122">
        <v>0.18017567865992878</v>
      </c>
      <c r="R175" s="122">
        <v>0.16113658215142795</v>
      </c>
      <c r="S175" s="122">
        <v>0.2138214481012182</v>
      </c>
      <c r="T175" s="122">
        <v>0.10188727583824141</v>
      </c>
      <c r="U175" s="122">
        <v>4.8395233654282728E-3</v>
      </c>
      <c r="V175" s="122">
        <v>1.7415431766405125E-2</v>
      </c>
      <c r="W175" s="122">
        <v>6.4703294480230419E-2</v>
      </c>
      <c r="X175" s="122">
        <v>0.15067364997496291</v>
      </c>
      <c r="Y175" s="122">
        <v>0.15961198307943575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0.42336920700487923</v>
      </c>
      <c r="D177" s="33">
        <v>0.61434924926073786</v>
      </c>
      <c r="E177" s="33">
        <v>0.57919917061631232</v>
      </c>
      <c r="F177" s="33">
        <v>0.47327589426738365</v>
      </c>
      <c r="G177" s="33">
        <v>0.39627566812294507</v>
      </c>
      <c r="H177" s="33">
        <v>0.30833107059339654</v>
      </c>
      <c r="I177" s="33">
        <v>0.28518343018447606</v>
      </c>
      <c r="J177" s="33">
        <v>0.1797281657345052</v>
      </c>
      <c r="K177" s="33">
        <v>0.18849414359233665</v>
      </c>
      <c r="L177" s="33">
        <v>0.19464380500257078</v>
      </c>
      <c r="M177" s="33">
        <v>0.19534275349398</v>
      </c>
      <c r="N177" s="33">
        <v>0.19604811250045673</v>
      </c>
      <c r="O177" s="33">
        <v>0.16717044405104634</v>
      </c>
      <c r="P177" s="33">
        <v>0.1128306046375655</v>
      </c>
      <c r="Q177" s="33">
        <v>0.18017567865992878</v>
      </c>
      <c r="R177" s="33">
        <v>0.16113658215142795</v>
      </c>
      <c r="S177" s="33">
        <v>0.2138214481012182</v>
      </c>
      <c r="T177" s="33">
        <v>0.10188727583824141</v>
      </c>
      <c r="U177" s="33">
        <v>4.8395233654282728E-3</v>
      </c>
      <c r="V177" s="33">
        <v>1.7415431766405125E-2</v>
      </c>
      <c r="W177" s="33">
        <v>6.4703294480230419E-2</v>
      </c>
      <c r="X177" s="33">
        <v>0.15067364997496291</v>
      </c>
      <c r="Y177" s="33">
        <v>0.15961198307943575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0.7514665904473431</v>
      </c>
      <c r="D3" s="119">
        <f>IF(RES_hhdet_in_tes!D3=0,"",RES_hhdet_in_tes!D3/RES_hhdet_in_fec!D3)</f>
        <v>0.7575569986065378</v>
      </c>
      <c r="E3" s="119">
        <f>IF(RES_hhdet_in_tes!E3=0,"",RES_hhdet_in_tes!E3/RES_hhdet_in_fec!E3)</f>
        <v>0.76589382181922483</v>
      </c>
      <c r="F3" s="119">
        <f>IF(RES_hhdet_in_tes!F3=0,"",RES_hhdet_in_tes!F3/RES_hhdet_in_fec!F3)</f>
        <v>0.76687434164755508</v>
      </c>
      <c r="G3" s="119">
        <f>IF(RES_hhdet_in_tes!G3=0,"",RES_hhdet_in_tes!G3/RES_hhdet_in_fec!G3)</f>
        <v>0.77376123710958433</v>
      </c>
      <c r="H3" s="119">
        <f>IF(RES_hhdet_in_tes!H3=0,"",RES_hhdet_in_tes!H3/RES_hhdet_in_fec!H3)</f>
        <v>0.78413516520839122</v>
      </c>
      <c r="I3" s="119">
        <f>IF(RES_hhdet_in_tes!I3=0,"",RES_hhdet_in_tes!I3/RES_hhdet_in_fec!I3)</f>
        <v>0.78722429245934011</v>
      </c>
      <c r="J3" s="119">
        <f>IF(RES_hhdet_in_tes!J3=0,"",RES_hhdet_in_tes!J3/RES_hhdet_in_fec!J3)</f>
        <v>0.79299986603062944</v>
      </c>
      <c r="K3" s="119">
        <f>IF(RES_hhdet_in_tes!K3=0,"",RES_hhdet_in_tes!K3/RES_hhdet_in_fec!K3)</f>
        <v>0.79816895391885967</v>
      </c>
      <c r="L3" s="119">
        <f>IF(RES_hhdet_in_tes!L3=0,"",RES_hhdet_in_tes!L3/RES_hhdet_in_fec!L3)</f>
        <v>0.79510229534793841</v>
      </c>
      <c r="M3" s="119">
        <f>IF(RES_hhdet_in_tes!M3=0,"",RES_hhdet_in_tes!M3/RES_hhdet_in_fec!M3)</f>
        <v>0.8040204550889094</v>
      </c>
      <c r="N3" s="119">
        <f>IF(RES_hhdet_in_tes!N3=0,"",RES_hhdet_in_tes!N3/RES_hhdet_in_fec!N3)</f>
        <v>0.80773686979387216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0.91159790539921992</v>
      </c>
      <c r="X3" s="119">
        <f>IF(RES_hhdet_in_tes!X3=0,"",RES_hhdet_in_tes!X3/RES_hhdet_in_fec!X3)</f>
        <v>0.91952065786586468</v>
      </c>
      <c r="Y3" s="119">
        <f>IF(RES_hhdet_in_tes!Y3=0,"",RES_hhdet_in_tes!Y3/RES_hhdet_in_fec!Y3)</f>
        <v>0.94194669561676847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0.74371304676459549</v>
      </c>
      <c r="D4" s="124">
        <f>IF(RES_hhdet_in_tes!D4=0,"",RES_hhdet_in_tes!D4/RES_hhdet_in_fec!D4)</f>
        <v>0.74763804963873093</v>
      </c>
      <c r="E4" s="124">
        <f>IF(RES_hhdet_in_tes!E4=0,"",RES_hhdet_in_tes!E4/RES_hhdet_in_fec!E4)</f>
        <v>0.75173283135732671</v>
      </c>
      <c r="F4" s="124">
        <f>IF(RES_hhdet_in_tes!F4=0,"",RES_hhdet_in_tes!F4/RES_hhdet_in_fec!F4)</f>
        <v>0.75599303710425592</v>
      </c>
      <c r="G4" s="124">
        <f>IF(RES_hhdet_in_tes!G4=0,"",RES_hhdet_in_tes!G4/RES_hhdet_in_fec!G4)</f>
        <v>0.76040956486756017</v>
      </c>
      <c r="H4" s="124">
        <f>IF(RES_hhdet_in_tes!H4=0,"",RES_hhdet_in_tes!H4/RES_hhdet_in_fec!H4)</f>
        <v>0.76495650449875463</v>
      </c>
      <c r="I4" s="124">
        <f>IF(RES_hhdet_in_tes!I4=0,"",RES_hhdet_in_tes!I4/RES_hhdet_in_fec!I4)</f>
        <v>0.76965515164734766</v>
      </c>
      <c r="J4" s="124">
        <f>IF(RES_hhdet_in_tes!J4=0,"",RES_hhdet_in_tes!J4/RES_hhdet_in_fec!J4)</f>
        <v>0.77451051819045191</v>
      </c>
      <c r="K4" s="124">
        <f>IF(RES_hhdet_in_tes!K4=0,"",RES_hhdet_in_tes!K4/RES_hhdet_in_fec!K4)</f>
        <v>0.7794945839016677</v>
      </c>
      <c r="L4" s="124">
        <f>IF(RES_hhdet_in_tes!L4=0,"",RES_hhdet_in_tes!L4/RES_hhdet_in_fec!L4)</f>
        <v>0.78458126795131411</v>
      </c>
      <c r="M4" s="124">
        <f>IF(RES_hhdet_in_tes!M4=0,"",RES_hhdet_in_tes!M4/RES_hhdet_in_fec!M4)</f>
        <v>0.78965333104111524</v>
      </c>
      <c r="N4" s="124">
        <f>IF(RES_hhdet_in_tes!N4=0,"",RES_hhdet_in_tes!N4/RES_hhdet_in_fec!N4)</f>
        <v>0.79440264160892227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0.8991176435191407</v>
      </c>
      <c r="X4" s="124">
        <f>IF(RES_hhdet_in_tes!X4=0,"",RES_hhdet_in_tes!X4/RES_hhdet_in_fec!X4)</f>
        <v>0.90291765708596627</v>
      </c>
      <c r="Y4" s="124">
        <f>IF(RES_hhdet_in_tes!Y4=0,"",RES_hhdet_in_tes!Y4/RES_hhdet_in_fec!Y4)</f>
        <v>0.90608143273128827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0.74189285693273876</v>
      </c>
      <c r="D5" s="111">
        <f>IF(RES_hhdet_in_tes!D5=0,"",RES_hhdet_in_tes!D5/RES_hhdet_in_fec!D5)</f>
        <v>0.74586638701667551</v>
      </c>
      <c r="E5" s="111">
        <f>IF(RES_hhdet_in_tes!E5=0,"",RES_hhdet_in_tes!E5/RES_hhdet_in_fec!E5)</f>
        <v>0.75002331836349601</v>
      </c>
      <c r="F5" s="111">
        <f>IF(RES_hhdet_in_tes!F5=0,"",RES_hhdet_in_tes!F5/RES_hhdet_in_fec!F5)</f>
        <v>0.75431809824204055</v>
      </c>
      <c r="G5" s="111">
        <f>IF(RES_hhdet_in_tes!G5=0,"",RES_hhdet_in_tes!G5/RES_hhdet_in_fec!G5)</f>
        <v>0.75877523269720171</v>
      </c>
      <c r="H5" s="111">
        <f>IF(RES_hhdet_in_tes!H5=0,"",RES_hhdet_in_tes!H5/RES_hhdet_in_fec!H5)</f>
        <v>0.76338009118503114</v>
      </c>
      <c r="I5" s="111">
        <f>IF(RES_hhdet_in_tes!I5=0,"",RES_hhdet_in_tes!I5/RES_hhdet_in_fec!I5)</f>
        <v>0.76812697101284366</v>
      </c>
      <c r="J5" s="111">
        <f>IF(RES_hhdet_in_tes!J5=0,"",RES_hhdet_in_tes!J5/RES_hhdet_in_fec!J5)</f>
        <v>0.77301943268418372</v>
      </c>
      <c r="K5" s="111">
        <f>IF(RES_hhdet_in_tes!K5=0,"",RES_hhdet_in_tes!K5/RES_hhdet_in_fec!K5)</f>
        <v>0.77804601485083413</v>
      </c>
      <c r="L5" s="111">
        <f>IF(RES_hhdet_in_tes!L5=0,"",RES_hhdet_in_tes!L5/RES_hhdet_in_fec!L5)</f>
        <v>0.78317834552152399</v>
      </c>
      <c r="M5" s="111">
        <f>IF(RES_hhdet_in_tes!M5=0,"",RES_hhdet_in_tes!M5/RES_hhdet_in_fec!M5)</f>
        <v>0.78829920910285201</v>
      </c>
      <c r="N5" s="111">
        <f>IF(RES_hhdet_in_tes!N5=0,"",RES_hhdet_in_tes!N5/RES_hhdet_in_fec!N5)</f>
        <v>0.79308268171909047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0.89842799676791341</v>
      </c>
      <c r="X5" s="111">
        <f>IF(RES_hhdet_in_tes!X5=0,"",RES_hhdet_in_tes!X5/RES_hhdet_in_fec!X5)</f>
        <v>0.90224414972277733</v>
      </c>
      <c r="Y5" s="111">
        <f>IF(RES_hhdet_in_tes!Y5=0,"",RES_hhdet_in_tes!Y5/RES_hhdet_in_fec!Y5)</f>
        <v>0.90542959282829294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2.4302611004928116</v>
      </c>
      <c r="D7" s="124">
        <f>IF(RES_hhdet_in_tes!D7=0,"",RES_hhdet_in_tes!D7/RES_hhdet_in_fec!D7)</f>
        <v>2.5369456794464402</v>
      </c>
      <c r="E7" s="124">
        <f>IF(RES_hhdet_in_tes!E7=0,"",RES_hhdet_in_tes!E7/RES_hhdet_in_fec!E7)</f>
        <v>2.645229665382403</v>
      </c>
      <c r="F7" s="124">
        <f>IF(RES_hhdet_in_tes!F7=0,"",RES_hhdet_in_tes!F7/RES_hhdet_in_fec!F7)</f>
        <v>2.7543833405288036</v>
      </c>
      <c r="G7" s="124">
        <f>IF(RES_hhdet_in_tes!G7=0,"",RES_hhdet_in_tes!G7/RES_hhdet_in_fec!G7)</f>
        <v>2.8650390675616717</v>
      </c>
      <c r="H7" s="124">
        <f>IF(RES_hhdet_in_tes!H7=0,"",RES_hhdet_in_tes!H7/RES_hhdet_in_fec!H7)</f>
        <v>2.9770974633419458</v>
      </c>
      <c r="I7" s="124">
        <f>IF(RES_hhdet_in_tes!I7=0,"",RES_hhdet_in_tes!I7/RES_hhdet_in_fec!I7)</f>
        <v>3.0906910831060701</v>
      </c>
      <c r="J7" s="124">
        <f>IF(RES_hhdet_in_tes!J7=0,"",RES_hhdet_in_tes!J7/RES_hhdet_in_fec!J7)</f>
        <v>3.2064140294578993</v>
      </c>
      <c r="K7" s="124">
        <f>IF(RES_hhdet_in_tes!K7=0,"",RES_hhdet_in_tes!K7/RES_hhdet_in_fec!K7)</f>
        <v>3.3247368811958475</v>
      </c>
      <c r="L7" s="124">
        <f>IF(RES_hhdet_in_tes!L7=0,"",RES_hhdet_in_tes!L7/RES_hhdet_in_fec!L7)</f>
        <v>3.445722042133248</v>
      </c>
      <c r="M7" s="124">
        <f>IF(RES_hhdet_in_tes!M7=0,"",RES_hhdet_in_tes!M7/RES_hhdet_in_fec!M7)</f>
        <v>3.5843621187699686</v>
      </c>
      <c r="N7" s="124">
        <f>IF(RES_hhdet_in_tes!N7=0,"",RES_hhdet_in_tes!N7/RES_hhdet_in_fec!N7)</f>
        <v>3.7451077276635445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4.3521744542800276</v>
      </c>
      <c r="X7" s="124">
        <f>IF(RES_hhdet_in_tes!X7=0,"",RES_hhdet_in_tes!X7/RES_hhdet_in_fec!X7)</f>
        <v>4.3994756322114403</v>
      </c>
      <c r="Y7" s="124">
        <f>IF(RES_hhdet_in_tes!Y7=0,"",RES_hhdet_in_tes!Y7/RES_hhdet_in_fec!Y7)</f>
        <v>4.4527924678182833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2.4302611004928116</v>
      </c>
      <c r="D8" s="111">
        <f>IF(RES_hhdet_in_tes!D8=0,"",RES_hhdet_in_tes!D8/RES_hhdet_in_fec!D8)</f>
        <v>2.5369456794464402</v>
      </c>
      <c r="E8" s="111">
        <f>IF(RES_hhdet_in_tes!E8=0,"",RES_hhdet_in_tes!E8/RES_hhdet_in_fec!E8)</f>
        <v>2.645229665382403</v>
      </c>
      <c r="F8" s="111">
        <f>IF(RES_hhdet_in_tes!F8=0,"",RES_hhdet_in_tes!F8/RES_hhdet_in_fec!F8)</f>
        <v>2.7543833405288036</v>
      </c>
      <c r="G8" s="111">
        <f>IF(RES_hhdet_in_tes!G8=0,"",RES_hhdet_in_tes!G8/RES_hhdet_in_fec!G8)</f>
        <v>2.8650390675616717</v>
      </c>
      <c r="H8" s="111">
        <f>IF(RES_hhdet_in_tes!H8=0,"",RES_hhdet_in_tes!H8/RES_hhdet_in_fec!H8)</f>
        <v>2.9770974633419458</v>
      </c>
      <c r="I8" s="111">
        <f>IF(RES_hhdet_in_tes!I8=0,"",RES_hhdet_in_tes!I8/RES_hhdet_in_fec!I8)</f>
        <v>3.0906910831060701</v>
      </c>
      <c r="J8" s="111">
        <f>IF(RES_hhdet_in_tes!J8=0,"",RES_hhdet_in_tes!J8/RES_hhdet_in_fec!J8)</f>
        <v>3.2064140294578993</v>
      </c>
      <c r="K8" s="111">
        <f>IF(RES_hhdet_in_tes!K8=0,"",RES_hhdet_in_tes!K8/RES_hhdet_in_fec!K8)</f>
        <v>3.3247368811958475</v>
      </c>
      <c r="L8" s="111">
        <f>IF(RES_hhdet_in_tes!L8=0,"",RES_hhdet_in_tes!L8/RES_hhdet_in_fec!L8)</f>
        <v>3.445722042133248</v>
      </c>
      <c r="M8" s="111">
        <f>IF(RES_hhdet_in_tes!M8=0,"",RES_hhdet_in_tes!M8/RES_hhdet_in_fec!M8)</f>
        <v>3.5843621187699686</v>
      </c>
      <c r="N8" s="111">
        <f>IF(RES_hhdet_in_tes!N8=0,"",RES_hhdet_in_tes!N8/RES_hhdet_in_fec!N8)</f>
        <v>3.7451077276635445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4.3521744542800276</v>
      </c>
      <c r="X8" s="111">
        <f>IF(RES_hhdet_in_tes!X8=0,"",RES_hhdet_in_tes!X8/RES_hhdet_in_fec!X8)</f>
        <v>4.3994756322114403</v>
      </c>
      <c r="Y8" s="111">
        <f>IF(RES_hhdet_in_tes!Y8=0,"",RES_hhdet_in_tes!Y8/RES_hhdet_in_fec!Y8)</f>
        <v>4.4527924678182833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0.80060448910530724</v>
      </c>
      <c r="D9" s="124">
        <f>IF(RES_hhdet_in_tes!D9=0,"",RES_hhdet_in_tes!D9/RES_hhdet_in_fec!D9)</f>
        <v>0.8082379004583945</v>
      </c>
      <c r="E9" s="124">
        <f>IF(RES_hhdet_in_tes!E9=0,"",RES_hhdet_in_tes!E9/RES_hhdet_in_fec!E9)</f>
        <v>0.82829463869222342</v>
      </c>
      <c r="F9" s="124">
        <f>IF(RES_hhdet_in_tes!F9=0,"",RES_hhdet_in_tes!F9/RES_hhdet_in_fec!F9)</f>
        <v>0.78998716852000306</v>
      </c>
      <c r="G9" s="124">
        <f>IF(RES_hhdet_in_tes!G9=0,"",RES_hhdet_in_tes!G9/RES_hhdet_in_fec!G9)</f>
        <v>0.809189881735351</v>
      </c>
      <c r="H9" s="124">
        <f>IF(RES_hhdet_in_tes!H9=0,"",RES_hhdet_in_tes!H9/RES_hhdet_in_fec!H9)</f>
        <v>0.81718095645446187</v>
      </c>
      <c r="I9" s="124">
        <f>IF(RES_hhdet_in_tes!I9=0,"",RES_hhdet_in_tes!I9/RES_hhdet_in_fec!I9)</f>
        <v>0.83272457757193674</v>
      </c>
      <c r="J9" s="124">
        <f>IF(RES_hhdet_in_tes!J9=0,"",RES_hhdet_in_tes!J9/RES_hhdet_in_fec!J9)</f>
        <v>0.83050128861081285</v>
      </c>
      <c r="K9" s="124">
        <f>IF(RES_hhdet_in_tes!K9=0,"",RES_hhdet_in_tes!K9/RES_hhdet_in_fec!K9)</f>
        <v>0.84834903799924122</v>
      </c>
      <c r="L9" s="124">
        <f>IF(RES_hhdet_in_tes!L9=0,"",RES_hhdet_in_tes!L9/RES_hhdet_in_fec!L9)</f>
        <v>0.82187259214076591</v>
      </c>
      <c r="M9" s="124">
        <f>IF(RES_hhdet_in_tes!M9=0,"",RES_hhdet_in_tes!M9/RES_hhdet_in_fec!M9)</f>
        <v>0.85023028011736257</v>
      </c>
      <c r="N9" s="124">
        <f>IF(RES_hhdet_in_tes!N9=0,"",RES_hhdet_in_tes!N9/RES_hhdet_in_fec!N9)</f>
        <v>0.84316508810833712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0.93717485425404845</v>
      </c>
      <c r="X9" s="124">
        <f>IF(RES_hhdet_in_tes!X9=0,"",RES_hhdet_in_tes!X9/RES_hhdet_in_fec!X9)</f>
        <v>0.92579203399522281</v>
      </c>
      <c r="Y9" s="124">
        <f>IF(RES_hhdet_in_tes!Y9=0,"",RES_hhdet_in_tes!Y9/RES_hhdet_in_fec!Y9)</f>
        <v>0.93703661777314051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0.69601036192469068</v>
      </c>
      <c r="D11" s="111">
        <f>IF(RES_hhdet_in_tes!D11=0,"",RES_hhdet_in_tes!D11/RES_hhdet_in_fec!D11)</f>
        <v>0.69755625908043761</v>
      </c>
      <c r="E11" s="111">
        <f>IF(RES_hhdet_in_tes!E11=0,"",RES_hhdet_in_tes!E11/RES_hhdet_in_fec!E11)</f>
        <v>0.69931704278307827</v>
      </c>
      <c r="F11" s="111">
        <f>IF(RES_hhdet_in_tes!F11=0,"",RES_hhdet_in_tes!F11/RES_hhdet_in_fec!F11)</f>
        <v>0.70110712919665907</v>
      </c>
      <c r="G11" s="111">
        <f>IF(RES_hhdet_in_tes!G11=0,"",RES_hhdet_in_tes!G11/RES_hhdet_in_fec!G11)</f>
        <v>0.70309511348050757</v>
      </c>
      <c r="H11" s="111">
        <f>IF(RES_hhdet_in_tes!H11=0,"",RES_hhdet_in_tes!H11/RES_hhdet_in_fec!H11)</f>
        <v>0.70526036173345885</v>
      </c>
      <c r="I11" s="111">
        <f>IF(RES_hhdet_in_tes!I11=0,"",RES_hhdet_in_tes!I11/RES_hhdet_in_fec!I11)</f>
        <v>0.70764441580769744</v>
      </c>
      <c r="J11" s="111">
        <f>IF(RES_hhdet_in_tes!J11=0,"",RES_hhdet_in_tes!J11/RES_hhdet_in_fec!J11)</f>
        <v>0.71041745800866984</v>
      </c>
      <c r="K11" s="111">
        <f>IF(RES_hhdet_in_tes!K11=0,"",RES_hhdet_in_tes!K11/RES_hhdet_in_fec!K11)</f>
        <v>0.71372418805927595</v>
      </c>
      <c r="L11" s="111">
        <f>IF(RES_hhdet_in_tes!L11=0,"",RES_hhdet_in_tes!L11/RES_hhdet_in_fec!L11)</f>
        <v>0.71760331906777886</v>
      </c>
      <c r="M11" s="111">
        <f>IF(RES_hhdet_in_tes!M11=0,"",RES_hhdet_in_tes!M11/RES_hhdet_in_fec!M11)</f>
        <v>0.72551117359792583</v>
      </c>
      <c r="N11" s="111">
        <f>IF(RES_hhdet_in_tes!N11=0,"",RES_hhdet_in_tes!N11/RES_hhdet_in_fec!N11)</f>
        <v>0.73854638350710111</v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0.86064559100478932</v>
      </c>
      <c r="X11" s="111">
        <f>IF(RES_hhdet_in_tes!X11=0,"",RES_hhdet_in_tes!X11/RES_hhdet_in_fec!X11)</f>
        <v>0.86330813822144981</v>
      </c>
      <c r="Y11" s="111">
        <f>IF(RES_hhdet_in_tes!Y11=0,"",RES_hhdet_in_tes!Y11/RES_hhdet_in_fec!Y11)</f>
        <v>0.86465638696466496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0.8465148536685565</v>
      </c>
      <c r="D12" s="111">
        <f>IF(RES_hhdet_in_tes!D12=0,"",RES_hhdet_in_tes!D12/RES_hhdet_in_fec!D12)</f>
        <v>0.84375078247225455</v>
      </c>
      <c r="E12" s="111">
        <f>IF(RES_hhdet_in_tes!E12=0,"",RES_hhdet_in_tes!E12/RES_hhdet_in_fec!E12)</f>
        <v>0.84528359800713726</v>
      </c>
      <c r="F12" s="111">
        <f>IF(RES_hhdet_in_tes!F12=0,"",RES_hhdet_in_tes!F12/RES_hhdet_in_fec!F12)</f>
        <v>0.83707174978146692</v>
      </c>
      <c r="G12" s="111">
        <f>IF(RES_hhdet_in_tes!G12=0,"",RES_hhdet_in_tes!G12/RES_hhdet_in_fec!G12)</f>
        <v>0.8408006377996402</v>
      </c>
      <c r="H12" s="111">
        <f>IF(RES_hhdet_in_tes!H12=0,"",RES_hhdet_in_tes!H12/RES_hhdet_in_fec!H12)</f>
        <v>0.84321347014015657</v>
      </c>
      <c r="I12" s="111" t="str">
        <f>IF(RES_hhdet_in_tes!I12=0,"",RES_hhdet_in_tes!I12/RES_hhdet_in_fec!I12)</f>
        <v/>
      </c>
      <c r="J12" s="111">
        <f>IF(RES_hhdet_in_tes!J12=0,"",RES_hhdet_in_tes!J12/RES_hhdet_in_fec!J12)</f>
        <v>0.84627260632967993</v>
      </c>
      <c r="K12" s="111">
        <f>IF(RES_hhdet_in_tes!K12=0,"",RES_hhdet_in_tes!K12/RES_hhdet_in_fec!K12)</f>
        <v>0.84676864850646316</v>
      </c>
      <c r="L12" s="111">
        <f>IF(RES_hhdet_in_tes!L12=0,"",RES_hhdet_in_tes!L12/RES_hhdet_in_fec!L12)</f>
        <v>0.85011090336296502</v>
      </c>
      <c r="M12" s="111">
        <f>IF(RES_hhdet_in_tes!M12=0,"",RES_hhdet_in_tes!M12/RES_hhdet_in_fec!M12)</f>
        <v>0.85006009933147364</v>
      </c>
      <c r="N12" s="111">
        <f>IF(RES_hhdet_in_tes!N12=0,"",RES_hhdet_in_tes!N12/RES_hhdet_in_fec!N12)</f>
        <v>0.85782971759672921</v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>
        <f>IF(RES_hhdet_in_tes!X12=0,"",RES_hhdet_in_tes!X12/RES_hhdet_in_fec!X12)</f>
        <v>0.93666244318588077</v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0.69601036192469068</v>
      </c>
      <c r="D13" s="112">
        <f>IF(RES_hhdet_in_tes!D13=0,"",RES_hhdet_in_tes!D13/RES_hhdet_in_fec!D13)</f>
        <v>0.69755625908043761</v>
      </c>
      <c r="E13" s="112">
        <f>IF(RES_hhdet_in_tes!E13=0,"",RES_hhdet_in_tes!E13/RES_hhdet_in_fec!E13)</f>
        <v>0.69931704278307827</v>
      </c>
      <c r="F13" s="112">
        <f>IF(RES_hhdet_in_tes!F13=0,"",RES_hhdet_in_tes!F13/RES_hhdet_in_fec!F13)</f>
        <v>0.70110712919665907</v>
      </c>
      <c r="G13" s="112">
        <f>IF(RES_hhdet_in_tes!G13=0,"",RES_hhdet_in_tes!G13/RES_hhdet_in_fec!G13)</f>
        <v>0.70309511348050757</v>
      </c>
      <c r="H13" s="112">
        <f>IF(RES_hhdet_in_tes!H13=0,"",RES_hhdet_in_tes!H13/RES_hhdet_in_fec!H13)</f>
        <v>0.70526036173345885</v>
      </c>
      <c r="I13" s="112" t="str">
        <f>IF(RES_hhdet_in_tes!I13=0,"",RES_hhdet_in_tes!I13/RES_hhdet_in_fec!I13)</f>
        <v/>
      </c>
      <c r="J13" s="112">
        <f>IF(RES_hhdet_in_tes!J13=0,"",RES_hhdet_in_tes!J13/RES_hhdet_in_fec!J13)</f>
        <v>0.71041745800866984</v>
      </c>
      <c r="K13" s="112">
        <f>IF(RES_hhdet_in_tes!K13=0,"",RES_hhdet_in_tes!K13/RES_hhdet_in_fec!K13)</f>
        <v>0.71372418805927595</v>
      </c>
      <c r="L13" s="112">
        <f>IF(RES_hhdet_in_tes!L13=0,"",RES_hhdet_in_tes!L13/RES_hhdet_in_fec!L13)</f>
        <v>0.71760331906777886</v>
      </c>
      <c r="M13" s="112">
        <f>IF(RES_hhdet_in_tes!M13=0,"",RES_hhdet_in_tes!M13/RES_hhdet_in_fec!M13)</f>
        <v>0.72551117359792594</v>
      </c>
      <c r="N13" s="112">
        <f>IF(RES_hhdet_in_tes!N13=0,"",RES_hhdet_in_tes!N13/RES_hhdet_in_fec!N13)</f>
        <v>0.73854638350710122</v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>
        <f>IF(RES_hhdet_in_tes!X13=0,"",RES_hhdet_in_tes!X13/RES_hhdet_in_fec!X13)</f>
        <v>0.86330813822144969</v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 t="str">
        <f>IF(RES_hhdet_in_tes!I14=0,"",RES_hhdet_in_tes!I14/RES_hhdet_in_fec!I14)</f>
        <v/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>
        <f>IF(RES_hhdet_in_tes!X14=0,"",RES_hhdet_in_tes!X14/RES_hhdet_in_fec!X14)</f>
        <v>1</v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0.77967175277997069</v>
      </c>
      <c r="D15" s="112">
        <f>IF(RES_hhdet_in_tes!D15=0,"",RES_hhdet_in_tes!D15/RES_hhdet_in_fec!D15)</f>
        <v>0.78060708254141098</v>
      </c>
      <c r="E15" s="112">
        <f>IF(RES_hhdet_in_tes!E15=0,"",RES_hhdet_in_tes!E15/RES_hhdet_in_fec!E15)</f>
        <v>0.781631036978224</v>
      </c>
      <c r="F15" s="112">
        <f>IF(RES_hhdet_in_tes!F15=0,"",RES_hhdet_in_tes!F15/RES_hhdet_in_fec!F15)</f>
        <v>0.78266734591486342</v>
      </c>
      <c r="G15" s="112">
        <f>IF(RES_hhdet_in_tes!G15=0,"",RES_hhdet_in_tes!G15/RES_hhdet_in_fec!G15)</f>
        <v>0.78378596450283589</v>
      </c>
      <c r="H15" s="112">
        <f>IF(RES_hhdet_in_tes!H15=0,"",RES_hhdet_in_tes!H15/RES_hhdet_in_fec!H15)</f>
        <v>0.78497899630682877</v>
      </c>
      <c r="I15" s="112">
        <f>IF(RES_hhdet_in_tes!I15=0,"",RES_hhdet_in_tes!I15/RES_hhdet_in_fec!I15)</f>
        <v>0.78626458404661137</v>
      </c>
      <c r="J15" s="112">
        <f>IF(RES_hhdet_in_tes!J15=0,"",RES_hhdet_in_tes!J15/RES_hhdet_in_fec!J15)</f>
        <v>0.78771547453161517</v>
      </c>
      <c r="K15" s="112">
        <f>IF(RES_hhdet_in_tes!K15=0,"",RES_hhdet_in_tes!K15/RES_hhdet_in_fec!K15)</f>
        <v>0.78939593335356084</v>
      </c>
      <c r="L15" s="112">
        <f>IF(RES_hhdet_in_tes!L15=0,"",RES_hhdet_in_tes!L15/RES_hhdet_in_fec!L15)</f>
        <v>0.79132805619702484</v>
      </c>
      <c r="M15" s="112">
        <f>IF(RES_hhdet_in_tes!M15=0,"",RES_hhdet_in_tes!M15/RES_hhdet_in_fec!M15)</f>
        <v>0.79500125443596603</v>
      </c>
      <c r="N15" s="112">
        <f>IF(RES_hhdet_in_tes!N15=0,"",RES_hhdet_in_tes!N15/RES_hhdet_in_fec!N15)</f>
        <v>0.80105802751633581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>
        <f>IF(RES_hhdet_in_tes!X15=0,"",RES_hhdet_in_tes!X15/RES_hhdet_in_fec!X15)</f>
        <v>0.89183050102231842</v>
      </c>
      <c r="Y15" s="112">
        <f>IF(RES_hhdet_in_tes!Y15=0,"",RES_hhdet_in_tes!Y15/RES_hhdet_in_fec!Y15)</f>
        <v>0.90432813306167903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0.89510484150660008</v>
      </c>
      <c r="D16" s="113">
        <f>IF(RES_hhdet_in_tes!D16=0,"",RES_hhdet_in_tes!D16/RES_hhdet_in_fec!D16)</f>
        <v>0.89279653121238467</v>
      </c>
      <c r="E16" s="113">
        <f>IF(RES_hhdet_in_tes!E16=0,"",RES_hhdet_in_tes!E16/RES_hhdet_in_fec!E16)</f>
        <v>0.8934766464500703</v>
      </c>
      <c r="F16" s="113">
        <f>IF(RES_hhdet_in_tes!F16=0,"",RES_hhdet_in_tes!F16/RES_hhdet_in_fec!F16)</f>
        <v>0.88765251617286978</v>
      </c>
      <c r="G16" s="113">
        <f>IF(RES_hhdet_in_tes!G16=0,"",RES_hhdet_in_tes!G16/RES_hhdet_in_fec!G16)</f>
        <v>0.88999852519179212</v>
      </c>
      <c r="H16" s="113">
        <f>IF(RES_hhdet_in_tes!H16=0,"",RES_hhdet_in_tes!H16/RES_hhdet_in_fec!H16)</f>
        <v>0.89168799048882819</v>
      </c>
      <c r="I16" s="113">
        <f>IF(RES_hhdet_in_tes!I16=0,"",RES_hhdet_in_tes!I16/RES_hhdet_in_fec!I16)</f>
        <v>0.88142892905780645</v>
      </c>
      <c r="J16" s="113">
        <f>IF(RES_hhdet_in_tes!J16=0,"",RES_hhdet_in_tes!J16/RES_hhdet_in_fec!J16)</f>
        <v>0.89302273283664124</v>
      </c>
      <c r="K16" s="113">
        <f>IF(RES_hhdet_in_tes!K16=0,"",RES_hhdet_in_tes!K16/RES_hhdet_in_fec!K16)</f>
        <v>0.89261836370322556</v>
      </c>
      <c r="L16" s="113">
        <f>IF(RES_hhdet_in_tes!L16=0,"",RES_hhdet_in_tes!L16/RES_hhdet_in_fec!L16)</f>
        <v>0.89451932105743126</v>
      </c>
      <c r="M16" s="113">
        <f>IF(RES_hhdet_in_tes!M16=0,"",RES_hhdet_in_tes!M16/RES_hhdet_in_fec!M16)</f>
        <v>0.89243619274286523</v>
      </c>
      <c r="N16" s="113">
        <f>IF(RES_hhdet_in_tes!N16=0,"",RES_hhdet_in_tes!N16/RES_hhdet_in_fec!N16)</f>
        <v>0.89573793649277011</v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0.94203794011583197</v>
      </c>
      <c r="X16" s="113">
        <f>IF(RES_hhdet_in_tes!X16=0,"",RES_hhdet_in_tes!X16/RES_hhdet_in_fec!X16)</f>
        <v>0.95160134345428993</v>
      </c>
      <c r="Y16" s="113">
        <f>IF(RES_hhdet_in_tes!Y16=0,"",RES_hhdet_in_tes!Y16/RES_hhdet_in_fec!Y16)</f>
        <v>0.96212923338695699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0.77967175277997069</v>
      </c>
      <c r="D17" s="111">
        <f>IF(RES_hhdet_in_tes!D17=0,"",RES_hhdet_in_tes!D17/RES_hhdet_in_fec!D17)</f>
        <v>0.78060708254141098</v>
      </c>
      <c r="E17" s="111">
        <f>IF(RES_hhdet_in_tes!E17=0,"",RES_hhdet_in_tes!E17/RES_hhdet_in_fec!E17)</f>
        <v>0.781631036978224</v>
      </c>
      <c r="F17" s="111">
        <f>IF(RES_hhdet_in_tes!F17=0,"",RES_hhdet_in_tes!F17/RES_hhdet_in_fec!F17)</f>
        <v>0.78266734591486342</v>
      </c>
      <c r="G17" s="111">
        <f>IF(RES_hhdet_in_tes!G17=0,"",RES_hhdet_in_tes!G17/RES_hhdet_in_fec!G17)</f>
        <v>0.78378596450283589</v>
      </c>
      <c r="H17" s="111">
        <f>IF(RES_hhdet_in_tes!H17=0,"",RES_hhdet_in_tes!H17/RES_hhdet_in_fec!H17)</f>
        <v>0.78497899630682877</v>
      </c>
      <c r="I17" s="111">
        <f>IF(RES_hhdet_in_tes!I17=0,"",RES_hhdet_in_tes!I17/RES_hhdet_in_fec!I17)</f>
        <v>0.78626458404661137</v>
      </c>
      <c r="J17" s="111">
        <f>IF(RES_hhdet_in_tes!J17=0,"",RES_hhdet_in_tes!J17/RES_hhdet_in_fec!J17)</f>
        <v>0.78771547453161517</v>
      </c>
      <c r="K17" s="111">
        <f>IF(RES_hhdet_in_tes!K17=0,"",RES_hhdet_in_tes!K17/RES_hhdet_in_fec!K17)</f>
        <v>0.78939593335356095</v>
      </c>
      <c r="L17" s="111">
        <f>IF(RES_hhdet_in_tes!L17=0,"",RES_hhdet_in_tes!L17/RES_hhdet_in_fec!L17)</f>
        <v>0.79132805619702484</v>
      </c>
      <c r="M17" s="111">
        <f>IF(RES_hhdet_in_tes!M17=0,"",RES_hhdet_in_tes!M17/RES_hhdet_in_fec!M17)</f>
        <v>0.79500125443596603</v>
      </c>
      <c r="N17" s="111">
        <f>IF(RES_hhdet_in_tes!N17=0,"",RES_hhdet_in_tes!N17/RES_hhdet_in_fec!N17)</f>
        <v>0.80105802751633581</v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0.87843452433580549</v>
      </c>
      <c r="X17" s="111">
        <f>IF(RES_hhdet_in_tes!X17=0,"",RES_hhdet_in_tes!X17/RES_hhdet_in_fec!X17)</f>
        <v>0.89183050102231853</v>
      </c>
      <c r="Y17" s="111">
        <f>IF(RES_hhdet_in_tes!Y17=0,"",RES_hhdet_in_tes!Y17/RES_hhdet_in_fec!Y17)</f>
        <v>0.90432813306167903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0.77387641446026467</v>
      </c>
      <c r="D19" s="124">
        <f>IF(RES_hhdet_in_tes!D19=0,"",RES_hhdet_in_tes!D19/RES_hhdet_in_fec!D19)</f>
        <v>0.77505537932756852</v>
      </c>
      <c r="E19" s="124">
        <f>IF(RES_hhdet_in_tes!E19=0,"",RES_hhdet_in_tes!E19/RES_hhdet_in_fec!E19)</f>
        <v>0.77628993266109636</v>
      </c>
      <c r="F19" s="124">
        <f>IF(RES_hhdet_in_tes!F19=0,"",RES_hhdet_in_tes!F19/RES_hhdet_in_fec!F19)</f>
        <v>0.77753206624001836</v>
      </c>
      <c r="G19" s="124">
        <f>IF(RES_hhdet_in_tes!G19=0,"",RES_hhdet_in_tes!G19/RES_hhdet_in_fec!G19)</f>
        <v>0.77882539352667213</v>
      </c>
      <c r="H19" s="124">
        <f>IF(RES_hhdet_in_tes!H19=0,"",RES_hhdet_in_tes!H19/RES_hhdet_in_fec!H19)</f>
        <v>0.78016457678849838</v>
      </c>
      <c r="I19" s="124">
        <f>IF(RES_hhdet_in_tes!I19=0,"",RES_hhdet_in_tes!I19/RES_hhdet_in_fec!I19)</f>
        <v>0.78156036238389126</v>
      </c>
      <c r="J19" s="124">
        <f>IF(RES_hhdet_in_tes!J19=0,"",RES_hhdet_in_tes!J19/RES_hhdet_in_fec!J19)</f>
        <v>0.78305677435006926</v>
      </c>
      <c r="K19" s="124">
        <f>IF(RES_hhdet_in_tes!K19=0,"",RES_hhdet_in_tes!K19/RES_hhdet_in_fec!K19)</f>
        <v>0.78469124469836748</v>
      </c>
      <c r="L19" s="124">
        <f>IF(RES_hhdet_in_tes!L19=0,"",RES_hhdet_in_tes!L19/RES_hhdet_in_fec!L19)</f>
        <v>0.78647378802645229</v>
      </c>
      <c r="M19" s="124">
        <f>IF(RES_hhdet_in_tes!M19=0,"",RES_hhdet_in_tes!M19/RES_hhdet_in_fec!M19)</f>
        <v>0.78902243108335579</v>
      </c>
      <c r="N19" s="124">
        <f>IF(RES_hhdet_in_tes!N19=0,"",RES_hhdet_in_tes!N19/RES_hhdet_in_fec!N19)</f>
        <v>0.79251312021053688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0.88843125133109624</v>
      </c>
      <c r="X19" s="124">
        <f>IF(RES_hhdet_in_tes!X19=0,"",RES_hhdet_in_tes!X19/RES_hhdet_in_fec!X19)</f>
        <v>0.89581628193962781</v>
      </c>
      <c r="Y19" s="124">
        <f>IF(RES_hhdet_in_tes!Y19=0,"",RES_hhdet_in_tes!Y19/RES_hhdet_in_fec!Y19)</f>
        <v>0.9023652962466322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0.77387641446026467</v>
      </c>
      <c r="D22" s="45">
        <f>IF(RES_hhdet_in_tes!D22=0,"",RES_hhdet_in_tes!D22/RES_hhdet_in_fec!D22)</f>
        <v>0.77505537932756852</v>
      </c>
      <c r="E22" s="45">
        <f>IF(RES_hhdet_in_tes!E22=0,"",RES_hhdet_in_tes!E22/RES_hhdet_in_fec!E22)</f>
        <v>0.77628993266109636</v>
      </c>
      <c r="F22" s="45">
        <f>IF(RES_hhdet_in_tes!F22=0,"",RES_hhdet_in_tes!F22/RES_hhdet_in_fec!F22)</f>
        <v>0.77753206624001836</v>
      </c>
      <c r="G22" s="45">
        <f>IF(RES_hhdet_in_tes!G22=0,"",RES_hhdet_in_tes!G22/RES_hhdet_in_fec!G22)</f>
        <v>0.77882539352667213</v>
      </c>
      <c r="H22" s="45">
        <f>IF(RES_hhdet_in_tes!H22=0,"",RES_hhdet_in_tes!H22/RES_hhdet_in_fec!H22)</f>
        <v>0.78016457678849838</v>
      </c>
      <c r="I22" s="45">
        <f>IF(RES_hhdet_in_tes!I22=0,"",RES_hhdet_in_tes!I22/RES_hhdet_in_fec!I22)</f>
        <v>0.78156036238389126</v>
      </c>
      <c r="J22" s="45">
        <f>IF(RES_hhdet_in_tes!J22=0,"",RES_hhdet_in_tes!J22/RES_hhdet_in_fec!J22)</f>
        <v>0.78305677435006926</v>
      </c>
      <c r="K22" s="45">
        <f>IF(RES_hhdet_in_tes!K22=0,"",RES_hhdet_in_tes!K22/RES_hhdet_in_fec!K22)</f>
        <v>0.78469124469836748</v>
      </c>
      <c r="L22" s="45">
        <f>IF(RES_hhdet_in_tes!L22=0,"",RES_hhdet_in_tes!L22/RES_hhdet_in_fec!L22)</f>
        <v>0.78647378802645229</v>
      </c>
      <c r="M22" s="45">
        <f>IF(RES_hhdet_in_tes!M22=0,"",RES_hhdet_in_tes!M22/RES_hhdet_in_fec!M22)</f>
        <v>0.78902243108335579</v>
      </c>
      <c r="N22" s="45">
        <f>IF(RES_hhdet_in_tes!N22=0,"",RES_hhdet_in_tes!N22/RES_hhdet_in_fec!N22)</f>
        <v>0.79251312021053688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0.88843125133109624</v>
      </c>
      <c r="X22" s="45">
        <f>IF(RES_hhdet_in_tes!X22=0,"",RES_hhdet_in_tes!X22/RES_hhdet_in_fec!X22)</f>
        <v>0.89581628193962781</v>
      </c>
      <c r="Y22" s="45">
        <f>IF(RES_hhdet_in_tes!Y22=0,"",RES_hhdet_in_tes!Y22/RES_hhdet_in_fec!Y22)</f>
        <v>0.9023652962466322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0.63434899732596284</v>
      </c>
      <c r="D24" s="119">
        <f>IF(RES_hhdet_in_tes!D24=0,"",RES_hhdet_in_tes!D24/RES_hhdet_in_fec!D24)</f>
        <v>0.64384092538718163</v>
      </c>
      <c r="E24" s="119">
        <f>IF(RES_hhdet_in_tes!E24=0,"",RES_hhdet_in_tes!E24/RES_hhdet_in_fec!E24)</f>
        <v>0.65603779617782754</v>
      </c>
      <c r="F24" s="119">
        <f>IF(RES_hhdet_in_tes!F24=0,"",RES_hhdet_in_tes!F24/RES_hhdet_in_fec!F24)</f>
        <v>0.64967072528749703</v>
      </c>
      <c r="G24" s="119">
        <f>IF(RES_hhdet_in_tes!G24=0,"",RES_hhdet_in_tes!G24/RES_hhdet_in_fec!G24)</f>
        <v>0.65977465480432007</v>
      </c>
      <c r="H24" s="119">
        <f>IF(RES_hhdet_in_tes!H24=0,"",RES_hhdet_in_tes!H24/RES_hhdet_in_fec!H24)</f>
        <v>0.67077989482693723</v>
      </c>
      <c r="I24" s="119">
        <f>IF(RES_hhdet_in_tes!I24=0,"",RES_hhdet_in_tes!I24/RES_hhdet_in_fec!I24)</f>
        <v>0.69183287512805447</v>
      </c>
      <c r="J24" s="119">
        <f>IF(RES_hhdet_in_tes!J24=0,"",RES_hhdet_in_tes!J24/RES_hhdet_in_fec!J24)</f>
        <v>0.68605887827494816</v>
      </c>
      <c r="K24" s="119">
        <f>IF(RES_hhdet_in_tes!K24=0,"",RES_hhdet_in_tes!K24/RES_hhdet_in_fec!K24)</f>
        <v>0.68722256544480531</v>
      </c>
      <c r="L24" s="119">
        <f>IF(RES_hhdet_in_tes!L24=0,"",RES_hhdet_in_tes!L24/RES_hhdet_in_fec!L24)</f>
        <v>0.68695755904416267</v>
      </c>
      <c r="M24" s="119">
        <f>IF(RES_hhdet_in_tes!M24=0,"",RES_hhdet_in_tes!M24/RES_hhdet_in_fec!M24)</f>
        <v>0.70098834588764525</v>
      </c>
      <c r="N24" s="119">
        <f>IF(RES_hhdet_in_tes!N24=0,"",RES_hhdet_in_tes!N24/RES_hhdet_in_fec!N24)</f>
        <v>0.71684523277888423</v>
      </c>
      <c r="O24" s="119">
        <f>IF(RES_hhdet_in_tes!O24=0,"",RES_hhdet_in_tes!O24/RES_hhdet_in_fec!O24)</f>
        <v>0.73344709973485722</v>
      </c>
      <c r="P24" s="119">
        <f>IF(RES_hhdet_in_tes!P24=0,"",RES_hhdet_in_tes!P24/RES_hhdet_in_fec!P24)</f>
        <v>0.76126102535167794</v>
      </c>
      <c r="Q24" s="119">
        <f>IF(RES_hhdet_in_tes!Q24=0,"",RES_hhdet_in_tes!Q24/RES_hhdet_in_fec!Q24)</f>
        <v>0.78725090222959504</v>
      </c>
      <c r="R24" s="119">
        <f>IF(RES_hhdet_in_tes!R24=0,"",RES_hhdet_in_tes!R24/RES_hhdet_in_fec!R24)</f>
        <v>0.79593041568933698</v>
      </c>
      <c r="S24" s="119">
        <f>IF(RES_hhdet_in_tes!S24=0,"",RES_hhdet_in_tes!S24/RES_hhdet_in_fec!S24)</f>
        <v>0.81080624383620625</v>
      </c>
      <c r="T24" s="119">
        <f>IF(RES_hhdet_in_tes!T24=0,"",RES_hhdet_in_tes!T24/RES_hhdet_in_fec!T24)</f>
        <v>0.8047475213470151</v>
      </c>
      <c r="U24" s="119">
        <f>IF(RES_hhdet_in_tes!U24=0,"",RES_hhdet_in_tes!U24/RES_hhdet_in_fec!U24)</f>
        <v>0.81013651621393523</v>
      </c>
      <c r="V24" s="119">
        <f>IF(RES_hhdet_in_tes!V24=0,"",RES_hhdet_in_tes!V24/RES_hhdet_in_fec!V24)</f>
        <v>0.80798209525363096</v>
      </c>
      <c r="W24" s="119">
        <f>IF(RES_hhdet_in_tes!W24=0,"",RES_hhdet_in_tes!W24/RES_hhdet_in_fec!W24)</f>
        <v>0.83137692167107313</v>
      </c>
      <c r="X24" s="119">
        <f>IF(RES_hhdet_in_tes!X24=0,"",RES_hhdet_in_tes!X24/RES_hhdet_in_fec!X24)</f>
        <v>0.84149947661229318</v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0.60988747777661156</v>
      </c>
      <c r="D25" s="124">
        <f>IF(RES_hhdet_in_tes!D25=0,"",RES_hhdet_in_tes!D25/RES_hhdet_in_fec!D25)</f>
        <v>0.61378424586988978</v>
      </c>
      <c r="E25" s="124">
        <f>IF(RES_hhdet_in_tes!E25=0,"",RES_hhdet_in_tes!E25/RES_hhdet_in_fec!E25)</f>
        <v>0.61785244296686459</v>
      </c>
      <c r="F25" s="124">
        <f>IF(RES_hhdet_in_tes!F25=0,"",RES_hhdet_in_tes!F25/RES_hhdet_in_fec!F25)</f>
        <v>0.62198460614750228</v>
      </c>
      <c r="G25" s="124">
        <f>IF(RES_hhdet_in_tes!G25=0,"",RES_hhdet_in_tes!G25/RES_hhdet_in_fec!G25)</f>
        <v>0.62628644157990232</v>
      </c>
      <c r="H25" s="124">
        <f>IF(RES_hhdet_in_tes!H25=0,"",RES_hhdet_in_tes!H25/RES_hhdet_in_fec!H25)</f>
        <v>0.63069276762967086</v>
      </c>
      <c r="I25" s="124">
        <f>IF(RES_hhdet_in_tes!I25=0,"",RES_hhdet_in_tes!I25/RES_hhdet_in_fec!I25)</f>
        <v>0.63533790963040826</v>
      </c>
      <c r="J25" s="124">
        <f>IF(RES_hhdet_in_tes!J25=0,"",RES_hhdet_in_tes!J25/RES_hhdet_in_fec!J25)</f>
        <v>0.64043382806867466</v>
      </c>
      <c r="K25" s="124">
        <f>IF(RES_hhdet_in_tes!K25=0,"",RES_hhdet_in_tes!K25/RES_hhdet_in_fec!K25)</f>
        <v>0.6460983891954224</v>
      </c>
      <c r="L25" s="124">
        <f>IF(RES_hhdet_in_tes!L25=0,"",RES_hhdet_in_tes!L25/RES_hhdet_in_fec!L25)</f>
        <v>0.6523769232061527</v>
      </c>
      <c r="M25" s="124">
        <f>IF(RES_hhdet_in_tes!M25=0,"",RES_hhdet_in_tes!M25/RES_hhdet_in_fec!M25)</f>
        <v>0.66378095578904217</v>
      </c>
      <c r="N25" s="124">
        <f>IF(RES_hhdet_in_tes!N25=0,"",RES_hhdet_in_tes!N25/RES_hhdet_in_fec!N25)</f>
        <v>0.68170869243633159</v>
      </c>
      <c r="O25" s="124">
        <f>IF(RES_hhdet_in_tes!O25=0,"",RES_hhdet_in_tes!O25/RES_hhdet_in_fec!O25)</f>
        <v>0.70679924683500894</v>
      </c>
      <c r="P25" s="124">
        <f>IF(RES_hhdet_in_tes!P25=0,"",RES_hhdet_in_tes!P25/RES_hhdet_in_fec!P25)</f>
        <v>0.73570455618542541</v>
      </c>
      <c r="Q25" s="124">
        <f>IF(RES_hhdet_in_tes!Q25=0,"",RES_hhdet_in_tes!Q25/RES_hhdet_in_fec!Q25)</f>
        <v>0.75876873551731983</v>
      </c>
      <c r="R25" s="124">
        <f>IF(RES_hhdet_in_tes!R25=0,"",RES_hhdet_in_tes!R25/RES_hhdet_in_fec!R25)</f>
        <v>0.76744824800906819</v>
      </c>
      <c r="S25" s="124">
        <f>IF(RES_hhdet_in_tes!S25=0,"",RES_hhdet_in_tes!S25/RES_hhdet_in_fec!S25)</f>
        <v>0.77142540602674481</v>
      </c>
      <c r="T25" s="124">
        <f>IF(RES_hhdet_in_tes!T25=0,"",RES_hhdet_in_tes!T25/RES_hhdet_in_fec!T25)</f>
        <v>0.7726844821562836</v>
      </c>
      <c r="U25" s="124">
        <f>IF(RES_hhdet_in_tes!U25=0,"",RES_hhdet_in_tes!U25/RES_hhdet_in_fec!U25)</f>
        <v>0.77306246371374698</v>
      </c>
      <c r="V25" s="124">
        <f>IF(RES_hhdet_in_tes!V25=0,"",RES_hhdet_in_tes!V25/RES_hhdet_in_fec!V25)</f>
        <v>0.77447379471180389</v>
      </c>
      <c r="W25" s="124">
        <f>IF(RES_hhdet_in_tes!W25=0,"",RES_hhdet_in_tes!W25/RES_hhdet_in_fec!W25)</f>
        <v>0.77662515886664374</v>
      </c>
      <c r="X25" s="124">
        <f>IF(RES_hhdet_in_tes!X25=0,"",RES_hhdet_in_tes!X25/RES_hhdet_in_fec!X25)</f>
        <v>0.7785323337538913</v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0.60424600259701211</v>
      </c>
      <c r="D26" s="111">
        <f>IF(RES_hhdet_in_tes!D26=0,"",RES_hhdet_in_tes!D26/RES_hhdet_in_fec!D26)</f>
        <v>0.60825643951378716</v>
      </c>
      <c r="E26" s="111">
        <f>IF(RES_hhdet_in_tes!E26=0,"",RES_hhdet_in_tes!E26/RES_hhdet_in_fec!E26)</f>
        <v>0.61248037347743334</v>
      </c>
      <c r="F26" s="111">
        <f>IF(RES_hhdet_in_tes!F26=0,"",RES_hhdet_in_tes!F26/RES_hhdet_in_fec!F26)</f>
        <v>0.61668122993235297</v>
      </c>
      <c r="G26" s="111">
        <f>IF(RES_hhdet_in_tes!G26=0,"",RES_hhdet_in_tes!G26/RES_hhdet_in_fec!G26)</f>
        <v>0.62106996696421179</v>
      </c>
      <c r="H26" s="111">
        <f>IF(RES_hhdet_in_tes!H26=0,"",RES_hhdet_in_tes!H26/RES_hhdet_in_fec!H26)</f>
        <v>0.62561797770477479</v>
      </c>
      <c r="I26" s="111">
        <f>IF(RES_hhdet_in_tes!I26=0,"",RES_hhdet_in_tes!I26/RES_hhdet_in_fec!I26)</f>
        <v>0.6303743603302594</v>
      </c>
      <c r="J26" s="111">
        <f>IF(RES_hhdet_in_tes!J26=0,"",RES_hhdet_in_tes!J26/RES_hhdet_in_fec!J26)</f>
        <v>0.63554671751302094</v>
      </c>
      <c r="K26" s="111">
        <f>IF(RES_hhdet_in_tes!K26=0,"",RES_hhdet_in_tes!K26/RES_hhdet_in_fec!K26)</f>
        <v>0.64130763797637702</v>
      </c>
      <c r="L26" s="111">
        <f>IF(RES_hhdet_in_tes!L26=0,"",RES_hhdet_in_tes!L26/RES_hhdet_in_fec!L26)</f>
        <v>0.64769623724323044</v>
      </c>
      <c r="M26" s="111">
        <f>IF(RES_hhdet_in_tes!M26=0,"",RES_hhdet_in_tes!M26/RES_hhdet_in_fec!M26)</f>
        <v>0.6592556573305719</v>
      </c>
      <c r="N26" s="111">
        <f>IF(RES_hhdet_in_tes!N26=0,"",RES_hhdet_in_tes!N26/RES_hhdet_in_fec!N26)</f>
        <v>0.67734554585171569</v>
      </c>
      <c r="O26" s="111">
        <f>IF(RES_hhdet_in_tes!O26=0,"",RES_hhdet_in_tes!O26/RES_hhdet_in_fec!O26)</f>
        <v>0.70265794505838219</v>
      </c>
      <c r="P26" s="111">
        <f>IF(RES_hhdet_in_tes!P26=0,"",RES_hhdet_in_tes!P26/RES_hhdet_in_fec!P26)</f>
        <v>0.73182932423556024</v>
      </c>
      <c r="Q26" s="111">
        <f>IF(RES_hhdet_in_tes!Q26=0,"",RES_hhdet_in_tes!Q26/RES_hhdet_in_fec!Q26)</f>
        <v>0.75512301636593693</v>
      </c>
      <c r="R26" s="111">
        <f>IF(RES_hhdet_in_tes!R26=0,"",RES_hhdet_in_tes!R26/RES_hhdet_in_fec!R26)</f>
        <v>0.76393602971484931</v>
      </c>
      <c r="S26" s="111">
        <f>IF(RES_hhdet_in_tes!S26=0,"",RES_hhdet_in_tes!S26/RES_hhdet_in_fec!S26)</f>
        <v>0.76798663701148551</v>
      </c>
      <c r="T26" s="111">
        <f>IF(RES_hhdet_in_tes!T26=0,"",RES_hhdet_in_tes!T26/RES_hhdet_in_fec!T26)</f>
        <v>0.76927110541139032</v>
      </c>
      <c r="U26" s="111">
        <f>IF(RES_hhdet_in_tes!U26=0,"",RES_hhdet_in_tes!U26/RES_hhdet_in_fec!U26)</f>
        <v>0.76970260037356319</v>
      </c>
      <c r="V26" s="111">
        <f>IF(RES_hhdet_in_tes!V26=0,"",RES_hhdet_in_tes!V26/RES_hhdet_in_fec!V26)</f>
        <v>0.77113446887082648</v>
      </c>
      <c r="W26" s="111">
        <f>IF(RES_hhdet_in_tes!W26=0,"",RES_hhdet_in_tes!W26/RES_hhdet_in_fec!W26)</f>
        <v>0.77333912189242904</v>
      </c>
      <c r="X26" s="111">
        <f>IF(RES_hhdet_in_tes!X26=0,"",RES_hhdet_in_tes!X26/RES_hhdet_in_fec!X26)</f>
        <v>0.77523198340855015</v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2.4302611004928116</v>
      </c>
      <c r="D28" s="124">
        <f>IF(RES_hhdet_in_tes!D28=0,"",RES_hhdet_in_tes!D28/RES_hhdet_in_fec!D28)</f>
        <v>2.5369456794464402</v>
      </c>
      <c r="E28" s="124">
        <f>IF(RES_hhdet_in_tes!E28=0,"",RES_hhdet_in_tes!E28/RES_hhdet_in_fec!E28)</f>
        <v>2.645229665382403</v>
      </c>
      <c r="F28" s="124">
        <f>IF(RES_hhdet_in_tes!F28=0,"",RES_hhdet_in_tes!F28/RES_hhdet_in_fec!F28)</f>
        <v>2.7543833405288036</v>
      </c>
      <c r="G28" s="124">
        <f>IF(RES_hhdet_in_tes!G28=0,"",RES_hhdet_in_tes!G28/RES_hhdet_in_fec!G28)</f>
        <v>2.8650390675616717</v>
      </c>
      <c r="H28" s="124">
        <f>IF(RES_hhdet_in_tes!H28=0,"",RES_hhdet_in_tes!H28/RES_hhdet_in_fec!H28)</f>
        <v>2.9770974633419458</v>
      </c>
      <c r="I28" s="124">
        <f>IF(RES_hhdet_in_tes!I28=0,"",RES_hhdet_in_tes!I28/RES_hhdet_in_fec!I28)</f>
        <v>3.0906910831060701</v>
      </c>
      <c r="J28" s="124">
        <f>IF(RES_hhdet_in_tes!J28=0,"",RES_hhdet_in_tes!J28/RES_hhdet_in_fec!J28)</f>
        <v>3.2064140294578989</v>
      </c>
      <c r="K28" s="124">
        <f>IF(RES_hhdet_in_tes!K28=0,"",RES_hhdet_in_tes!K28/RES_hhdet_in_fec!K28)</f>
        <v>3.3247368811958475</v>
      </c>
      <c r="L28" s="124">
        <f>IF(RES_hhdet_in_tes!L28=0,"",RES_hhdet_in_tes!L28/RES_hhdet_in_fec!L28)</f>
        <v>3.445722042133248</v>
      </c>
      <c r="M28" s="124">
        <f>IF(RES_hhdet_in_tes!M28=0,"",RES_hhdet_in_tes!M28/RES_hhdet_in_fec!M28)</f>
        <v>3.5843621187699686</v>
      </c>
      <c r="N28" s="124">
        <f>IF(RES_hhdet_in_tes!N28=0,"",RES_hhdet_in_tes!N28/RES_hhdet_in_fec!N28)</f>
        <v>3.7451077276635449</v>
      </c>
      <c r="O28" s="124">
        <f>IF(RES_hhdet_in_tes!O28=0,"",RES_hhdet_in_tes!O28/RES_hhdet_in_fec!O28)</f>
        <v>3.9276721145464872</v>
      </c>
      <c r="P28" s="124">
        <f>IF(RES_hhdet_in_tes!P28=0,"",RES_hhdet_in_tes!P28/RES_hhdet_in_fec!P28)</f>
        <v>4.1142881127083859</v>
      </c>
      <c r="Q28" s="124">
        <f>IF(RES_hhdet_in_tes!Q28=0,"",RES_hhdet_in_tes!Q28/RES_hhdet_in_fec!Q28)</f>
        <v>4.2575130300642714</v>
      </c>
      <c r="R28" s="124">
        <f>IF(RES_hhdet_in_tes!R28=0,"",RES_hhdet_in_tes!R28/RES_hhdet_in_fec!R28)</f>
        <v>4.2885467357412006</v>
      </c>
      <c r="S28" s="124">
        <f>IF(RES_hhdet_in_tes!S28=0,"",RES_hhdet_in_tes!S28/RES_hhdet_in_fec!S28)</f>
        <v>4.2919949252608589</v>
      </c>
      <c r="T28" s="124">
        <f>IF(RES_hhdet_in_tes!T28=0,"",RES_hhdet_in_tes!T28/RES_hhdet_in_fec!T28)</f>
        <v>4.2958262469493693</v>
      </c>
      <c r="U28" s="124">
        <f>IF(RES_hhdet_in_tes!U28=0,"",RES_hhdet_in_tes!U28/RES_hhdet_in_fec!U28)</f>
        <v>4.300083271047713</v>
      </c>
      <c r="V28" s="124">
        <f>IF(RES_hhdet_in_tes!V28=0,"",RES_hhdet_in_tes!V28/RES_hhdet_in_fec!V28)</f>
        <v>4.3122478727184674</v>
      </c>
      <c r="W28" s="124">
        <f>IF(RES_hhdet_in_tes!W28=0,"",RES_hhdet_in_tes!W28/RES_hhdet_in_fec!W28)</f>
        <v>4.3521744542800276</v>
      </c>
      <c r="X28" s="124">
        <f>IF(RES_hhdet_in_tes!X28=0,"",RES_hhdet_in_tes!X28/RES_hhdet_in_fec!X28)</f>
        <v>4.3994756322114403</v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2.4302611004928116</v>
      </c>
      <c r="D29" s="111">
        <f>IF(RES_hhdet_in_tes!D29=0,"",RES_hhdet_in_tes!D29/RES_hhdet_in_fec!D29)</f>
        <v>2.5369456794464402</v>
      </c>
      <c r="E29" s="111">
        <f>IF(RES_hhdet_in_tes!E29=0,"",RES_hhdet_in_tes!E29/RES_hhdet_in_fec!E29)</f>
        <v>2.645229665382403</v>
      </c>
      <c r="F29" s="111">
        <f>IF(RES_hhdet_in_tes!F29=0,"",RES_hhdet_in_tes!F29/RES_hhdet_in_fec!F29)</f>
        <v>2.7543833405288036</v>
      </c>
      <c r="G29" s="111">
        <f>IF(RES_hhdet_in_tes!G29=0,"",RES_hhdet_in_tes!G29/RES_hhdet_in_fec!G29)</f>
        <v>2.8650390675616717</v>
      </c>
      <c r="H29" s="111">
        <f>IF(RES_hhdet_in_tes!H29=0,"",RES_hhdet_in_tes!H29/RES_hhdet_in_fec!H29)</f>
        <v>2.9770974633419458</v>
      </c>
      <c r="I29" s="111">
        <f>IF(RES_hhdet_in_tes!I29=0,"",RES_hhdet_in_tes!I29/RES_hhdet_in_fec!I29)</f>
        <v>3.0906910831060701</v>
      </c>
      <c r="J29" s="111">
        <f>IF(RES_hhdet_in_tes!J29=0,"",RES_hhdet_in_tes!J29/RES_hhdet_in_fec!J29)</f>
        <v>3.2064140294578989</v>
      </c>
      <c r="K29" s="111">
        <f>IF(RES_hhdet_in_tes!K29=0,"",RES_hhdet_in_tes!K29/RES_hhdet_in_fec!K29)</f>
        <v>3.3247368811958475</v>
      </c>
      <c r="L29" s="111">
        <f>IF(RES_hhdet_in_tes!L29=0,"",RES_hhdet_in_tes!L29/RES_hhdet_in_fec!L29)</f>
        <v>3.445722042133248</v>
      </c>
      <c r="M29" s="111">
        <f>IF(RES_hhdet_in_tes!M29=0,"",RES_hhdet_in_tes!M29/RES_hhdet_in_fec!M29)</f>
        <v>3.5843621187699686</v>
      </c>
      <c r="N29" s="111">
        <f>IF(RES_hhdet_in_tes!N29=0,"",RES_hhdet_in_tes!N29/RES_hhdet_in_fec!N29)</f>
        <v>3.7451077276635449</v>
      </c>
      <c r="O29" s="111">
        <f>IF(RES_hhdet_in_tes!O29=0,"",RES_hhdet_in_tes!O29/RES_hhdet_in_fec!O29)</f>
        <v>3.9276721145464872</v>
      </c>
      <c r="P29" s="111">
        <f>IF(RES_hhdet_in_tes!P29=0,"",RES_hhdet_in_tes!P29/RES_hhdet_in_fec!P29)</f>
        <v>4.1142881127083859</v>
      </c>
      <c r="Q29" s="111">
        <f>IF(RES_hhdet_in_tes!Q29=0,"",RES_hhdet_in_tes!Q29/RES_hhdet_in_fec!Q29)</f>
        <v>4.2575130300642714</v>
      </c>
      <c r="R29" s="111">
        <f>IF(RES_hhdet_in_tes!R29=0,"",RES_hhdet_in_tes!R29/RES_hhdet_in_fec!R29)</f>
        <v>4.2885467357412006</v>
      </c>
      <c r="S29" s="111">
        <f>IF(RES_hhdet_in_tes!S29=0,"",RES_hhdet_in_tes!S29/RES_hhdet_in_fec!S29)</f>
        <v>4.2919949252608589</v>
      </c>
      <c r="T29" s="111">
        <f>IF(RES_hhdet_in_tes!T29=0,"",RES_hhdet_in_tes!T29/RES_hhdet_in_fec!T29)</f>
        <v>4.2958262469493693</v>
      </c>
      <c r="U29" s="111">
        <f>IF(RES_hhdet_in_tes!U29=0,"",RES_hhdet_in_tes!U29/RES_hhdet_in_fec!U29)</f>
        <v>4.300083271047713</v>
      </c>
      <c r="V29" s="111">
        <f>IF(RES_hhdet_in_tes!V29=0,"",RES_hhdet_in_tes!V29/RES_hhdet_in_fec!V29)</f>
        <v>4.3122478727184674</v>
      </c>
      <c r="W29" s="111">
        <f>IF(RES_hhdet_in_tes!W29=0,"",RES_hhdet_in_tes!W29/RES_hhdet_in_fec!W29)</f>
        <v>4.3521744542800276</v>
      </c>
      <c r="X29" s="111">
        <f>IF(RES_hhdet_in_tes!X29=0,"",RES_hhdet_in_tes!X29/RES_hhdet_in_fec!X29)</f>
        <v>4.3994756322114403</v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0.80062054840965891</v>
      </c>
      <c r="D30" s="124">
        <f>IF(RES_hhdet_in_tes!D30=0,"",RES_hhdet_in_tes!D30/RES_hhdet_in_fec!D30)</f>
        <v>0.80824014633749819</v>
      </c>
      <c r="E30" s="124">
        <f>IF(RES_hhdet_in_tes!E30=0,"",RES_hhdet_in_tes!E30/RES_hhdet_in_fec!E30)</f>
        <v>0.82829664803806513</v>
      </c>
      <c r="F30" s="124">
        <f>IF(RES_hhdet_in_tes!F30=0,"",RES_hhdet_in_tes!F30/RES_hhdet_in_fec!F30)</f>
        <v>0.78999934049172449</v>
      </c>
      <c r="G30" s="124">
        <f>IF(RES_hhdet_in_tes!G30=0,"",RES_hhdet_in_tes!G30/RES_hhdet_in_fec!G30)</f>
        <v>0.80919710920864407</v>
      </c>
      <c r="H30" s="124">
        <f>IF(RES_hhdet_in_tes!H30=0,"",RES_hhdet_in_tes!H30/RES_hhdet_in_fec!H30)</f>
        <v>0.81717649753452493</v>
      </c>
      <c r="I30" s="124">
        <f>IF(RES_hhdet_in_tes!I30=0,"",RES_hhdet_in_tes!I30/RES_hhdet_in_fec!I30)</f>
        <v>0.83272305205932373</v>
      </c>
      <c r="J30" s="124">
        <f>IF(RES_hhdet_in_tes!J30=0,"",RES_hhdet_in_tes!J30/RES_hhdet_in_fec!J30)</f>
        <v>0.83049220558592407</v>
      </c>
      <c r="K30" s="124">
        <f>IF(RES_hhdet_in_tes!K30=0,"",RES_hhdet_in_tes!K30/RES_hhdet_in_fec!K30)</f>
        <v>0.84835923557061343</v>
      </c>
      <c r="L30" s="124">
        <f>IF(RES_hhdet_in_tes!L30=0,"",RES_hhdet_in_tes!L30/RES_hhdet_in_fec!L30)</f>
        <v>0.82186685791327641</v>
      </c>
      <c r="M30" s="124">
        <f>IF(RES_hhdet_in_tes!M30=0,"",RES_hhdet_in_tes!M30/RES_hhdet_in_fec!M30)</f>
        <v>0.85023409856008847</v>
      </c>
      <c r="N30" s="124">
        <f>IF(RES_hhdet_in_tes!N30=0,"",RES_hhdet_in_tes!N30/RES_hhdet_in_fec!N30)</f>
        <v>0.84317572230651605</v>
      </c>
      <c r="O30" s="124">
        <f>IF(RES_hhdet_in_tes!O30=0,"",RES_hhdet_in_tes!O30/RES_hhdet_in_fec!O30)</f>
        <v>0.86311457887813292</v>
      </c>
      <c r="P30" s="124">
        <f>IF(RES_hhdet_in_tes!P30=0,"",RES_hhdet_in_tes!P30/RES_hhdet_in_fec!P30)</f>
        <v>0.88443055328130571</v>
      </c>
      <c r="Q30" s="124">
        <f>IF(RES_hhdet_in_tes!Q30=0,"",RES_hhdet_in_tes!Q30/RES_hhdet_in_fec!Q30)</f>
        <v>0.89838584128657706</v>
      </c>
      <c r="R30" s="124">
        <f>IF(RES_hhdet_in_tes!R30=0,"",RES_hhdet_in_tes!R30/RES_hhdet_in_fec!R30)</f>
        <v>0.90133469335305216</v>
      </c>
      <c r="S30" s="124">
        <f>IF(RES_hhdet_in_tes!S30=0,"",RES_hhdet_in_tes!S30/RES_hhdet_in_fec!S30)</f>
        <v>0.89615431853549599</v>
      </c>
      <c r="T30" s="124">
        <f>IF(RES_hhdet_in_tes!T30=0,"",RES_hhdet_in_tes!T30/RES_hhdet_in_fec!T30)</f>
        <v>0.89859585255275887</v>
      </c>
      <c r="U30" s="124">
        <f>IF(RES_hhdet_in_tes!U30=0,"",RES_hhdet_in_tes!U30/RES_hhdet_in_fec!U30)</f>
        <v>0.91442185288288047</v>
      </c>
      <c r="V30" s="124">
        <f>IF(RES_hhdet_in_tes!V30=0,"",RES_hhdet_in_tes!V30/RES_hhdet_in_fec!V30)</f>
        <v>0.90961019661902687</v>
      </c>
      <c r="W30" s="124">
        <f>IF(RES_hhdet_in_tes!W30=0,"",RES_hhdet_in_tes!W30/RES_hhdet_in_fec!W30)</f>
        <v>0.93717445737138749</v>
      </c>
      <c r="X30" s="124">
        <f>IF(RES_hhdet_in_tes!X30=0,"",RES_hhdet_in_tes!X30/RES_hhdet_in_fec!X30)</f>
        <v>0.92580029373004602</v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0.69601036192469068</v>
      </c>
      <c r="D31" s="111">
        <f>IF(RES_hhdet_in_tes!D31=0,"",RES_hhdet_in_tes!D31/RES_hhdet_in_fec!D31)</f>
        <v>0.69755625908043761</v>
      </c>
      <c r="E31" s="111">
        <f>IF(RES_hhdet_in_tes!E31=0,"",RES_hhdet_in_tes!E31/RES_hhdet_in_fec!E31)</f>
        <v>0.69931704278307827</v>
      </c>
      <c r="F31" s="111">
        <f>IF(RES_hhdet_in_tes!F31=0,"",RES_hhdet_in_tes!F31/RES_hhdet_in_fec!F31)</f>
        <v>0.70110712919665907</v>
      </c>
      <c r="G31" s="111">
        <f>IF(RES_hhdet_in_tes!G31=0,"",RES_hhdet_in_tes!G31/RES_hhdet_in_fec!G31)</f>
        <v>0.70309511348050757</v>
      </c>
      <c r="H31" s="111">
        <f>IF(RES_hhdet_in_tes!H31=0,"",RES_hhdet_in_tes!H31/RES_hhdet_in_fec!H31)</f>
        <v>0.70526036173345885</v>
      </c>
      <c r="I31" s="111">
        <f>IF(RES_hhdet_in_tes!I31=0,"",RES_hhdet_in_tes!I31/RES_hhdet_in_fec!I31)</f>
        <v>0.70764441580769744</v>
      </c>
      <c r="J31" s="111">
        <f>IF(RES_hhdet_in_tes!J31=0,"",RES_hhdet_in_tes!J31/RES_hhdet_in_fec!J31)</f>
        <v>0.71041745800866984</v>
      </c>
      <c r="K31" s="111">
        <f>IF(RES_hhdet_in_tes!K31=0,"",RES_hhdet_in_tes!K31/RES_hhdet_in_fec!K31)</f>
        <v>0.71372418805927595</v>
      </c>
      <c r="L31" s="111">
        <f>IF(RES_hhdet_in_tes!L31=0,"",RES_hhdet_in_tes!L31/RES_hhdet_in_fec!L31)</f>
        <v>0.71760331906777886</v>
      </c>
      <c r="M31" s="111">
        <f>IF(RES_hhdet_in_tes!M31=0,"",RES_hhdet_in_tes!M31/RES_hhdet_in_fec!M31)</f>
        <v>0.72551117359792594</v>
      </c>
      <c r="N31" s="111">
        <f>IF(RES_hhdet_in_tes!N31=0,"",RES_hhdet_in_tes!N31/RES_hhdet_in_fec!N31)</f>
        <v>0.73854638350710122</v>
      </c>
      <c r="O31" s="111">
        <f>IF(RES_hhdet_in_tes!O31=0,"",RES_hhdet_in_tes!O31/RES_hhdet_in_fec!O31)</f>
        <v>0.75760309076428523</v>
      </c>
      <c r="P31" s="111">
        <f>IF(RES_hhdet_in_tes!P31=0,"",RES_hhdet_in_tes!P31/RES_hhdet_in_fec!P31)</f>
        <v>0.78071140409999917</v>
      </c>
      <c r="Q31" s="111">
        <f>IF(RES_hhdet_in_tes!Q31=0,"",RES_hhdet_in_tes!Q31/RES_hhdet_in_fec!Q31)</f>
        <v>0.8015172416408588</v>
      </c>
      <c r="R31" s="111">
        <f>IF(RES_hhdet_in_tes!R31=0,"",RES_hhdet_in_tes!R31/RES_hhdet_in_fec!R31)</f>
        <v>0.81501560991666955</v>
      </c>
      <c r="S31" s="111">
        <f>IF(RES_hhdet_in_tes!S31=0,"",RES_hhdet_in_tes!S31/RES_hhdet_in_fec!S31)</f>
        <v>0.8275838772444194</v>
      </c>
      <c r="T31" s="111">
        <f>IF(RES_hhdet_in_tes!T31=0,"",RES_hhdet_in_tes!T31/RES_hhdet_in_fec!T31)</f>
        <v>0.83885145857815246</v>
      </c>
      <c r="U31" s="111">
        <f>IF(RES_hhdet_in_tes!U31=0,"",RES_hhdet_in_tes!U31/RES_hhdet_in_fec!U31)</f>
        <v>0.84844776887195195</v>
      </c>
      <c r="V31" s="111">
        <f>IF(RES_hhdet_in_tes!V31=0,"",RES_hhdet_in_tes!V31/RES_hhdet_in_fec!V31)</f>
        <v>0.85600222307988483</v>
      </c>
      <c r="W31" s="111">
        <f>IF(RES_hhdet_in_tes!W31=0,"",RES_hhdet_in_tes!W31/RES_hhdet_in_fec!W31)</f>
        <v>0.86064559100478932</v>
      </c>
      <c r="X31" s="111">
        <f>IF(RES_hhdet_in_tes!X31=0,"",RES_hhdet_in_tes!X31/RES_hhdet_in_fec!X31)</f>
        <v>0.86330813822144958</v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0.8465148536685565</v>
      </c>
      <c r="D32" s="111">
        <f>IF(RES_hhdet_in_tes!D32=0,"",RES_hhdet_in_tes!D32/RES_hhdet_in_fec!D32)</f>
        <v>0.84375078247225455</v>
      </c>
      <c r="E32" s="111">
        <f>IF(RES_hhdet_in_tes!E32=0,"",RES_hhdet_in_tes!E32/RES_hhdet_in_fec!E32)</f>
        <v>0.84528359800713726</v>
      </c>
      <c r="F32" s="111">
        <f>IF(RES_hhdet_in_tes!F32=0,"",RES_hhdet_in_tes!F32/RES_hhdet_in_fec!F32)</f>
        <v>0.83707174978146692</v>
      </c>
      <c r="G32" s="111">
        <f>IF(RES_hhdet_in_tes!G32=0,"",RES_hhdet_in_tes!G32/RES_hhdet_in_fec!G32)</f>
        <v>0.8408006377996402</v>
      </c>
      <c r="H32" s="111">
        <f>IF(RES_hhdet_in_tes!H32=0,"",RES_hhdet_in_tes!H32/RES_hhdet_in_fec!H32)</f>
        <v>0.84321347014015646</v>
      </c>
      <c r="I32" s="111" t="str">
        <f>IF(RES_hhdet_in_tes!I32=0,"",RES_hhdet_in_tes!I32/RES_hhdet_in_fec!I32)</f>
        <v/>
      </c>
      <c r="J32" s="111">
        <f>IF(RES_hhdet_in_tes!J32=0,"",RES_hhdet_in_tes!J32/RES_hhdet_in_fec!J32)</f>
        <v>0.84627260632967982</v>
      </c>
      <c r="K32" s="111">
        <f>IF(RES_hhdet_in_tes!K32=0,"",RES_hhdet_in_tes!K32/RES_hhdet_in_fec!K32)</f>
        <v>0.84676864850646305</v>
      </c>
      <c r="L32" s="111">
        <f>IF(RES_hhdet_in_tes!L32=0,"",RES_hhdet_in_tes!L32/RES_hhdet_in_fec!L32)</f>
        <v>0.85011090336296502</v>
      </c>
      <c r="M32" s="111">
        <f>IF(RES_hhdet_in_tes!M32=0,"",RES_hhdet_in_tes!M32/RES_hhdet_in_fec!M32)</f>
        <v>0.85006009933147353</v>
      </c>
      <c r="N32" s="111">
        <f>IF(RES_hhdet_in_tes!N32=0,"",RES_hhdet_in_tes!N32/RES_hhdet_in_fec!N32)</f>
        <v>0.85782971759672932</v>
      </c>
      <c r="O32" s="111">
        <f>IF(RES_hhdet_in_tes!O32=0,"",RES_hhdet_in_tes!O32/RES_hhdet_in_fec!O32)</f>
        <v>0.86509904999344545</v>
      </c>
      <c r="P32" s="111">
        <f>IF(RES_hhdet_in_tes!P32=0,"",RES_hhdet_in_tes!P32/RES_hhdet_in_fec!P32)</f>
        <v>0.89101273772295442</v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0.90934869886940406</v>
      </c>
      <c r="S32" s="111" t="str">
        <f>IF(RES_hhdet_in_tes!S32=0,"",RES_hhdet_in_tes!S32/RES_hhdet_in_fec!S32)</f>
        <v/>
      </c>
      <c r="T32" s="111">
        <f>IF(RES_hhdet_in_tes!T32=0,"",RES_hhdet_in_tes!T32/RES_hhdet_in_fec!T32)</f>
        <v>0.92389408859028876</v>
      </c>
      <c r="U32" s="111">
        <f>IF(RES_hhdet_in_tes!U32=0,"",RES_hhdet_in_tes!U32/RES_hhdet_in_fec!U32)</f>
        <v>0.92825756966609718</v>
      </c>
      <c r="V32" s="111">
        <f>IF(RES_hhdet_in_tes!V32=0,"",RES_hhdet_in_tes!V32/RES_hhdet_in_fec!V32)</f>
        <v>0.93652139221907638</v>
      </c>
      <c r="W32" s="111" t="str">
        <f>IF(RES_hhdet_in_tes!W32=0,"",RES_hhdet_in_tes!W32/RES_hhdet_in_fec!W32)</f>
        <v/>
      </c>
      <c r="X32" s="111">
        <f>IF(RES_hhdet_in_tes!X32=0,"",RES_hhdet_in_tes!X32/RES_hhdet_in_fec!X32)</f>
        <v>0.93666244318588088</v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0.69601036192469068</v>
      </c>
      <c r="D33" s="112">
        <f>IF(RES_hhdet_in_tes!D33=0,"",RES_hhdet_in_tes!D33/RES_hhdet_in_fec!D33)</f>
        <v>0.69755625908043761</v>
      </c>
      <c r="E33" s="112">
        <f>IF(RES_hhdet_in_tes!E33=0,"",RES_hhdet_in_tes!E33/RES_hhdet_in_fec!E33)</f>
        <v>0.69931704278307827</v>
      </c>
      <c r="F33" s="112">
        <f>IF(RES_hhdet_in_tes!F33=0,"",RES_hhdet_in_tes!F33/RES_hhdet_in_fec!F33)</f>
        <v>0.70110712919665907</v>
      </c>
      <c r="G33" s="112">
        <f>IF(RES_hhdet_in_tes!G33=0,"",RES_hhdet_in_tes!G33/RES_hhdet_in_fec!G33)</f>
        <v>0.70309511348050757</v>
      </c>
      <c r="H33" s="112">
        <f>IF(RES_hhdet_in_tes!H33=0,"",RES_hhdet_in_tes!H33/RES_hhdet_in_fec!H33)</f>
        <v>0.70526036173345885</v>
      </c>
      <c r="I33" s="112" t="str">
        <f>IF(RES_hhdet_in_tes!I33=0,"",RES_hhdet_in_tes!I33/RES_hhdet_in_fec!I33)</f>
        <v/>
      </c>
      <c r="J33" s="112">
        <f>IF(RES_hhdet_in_tes!J33=0,"",RES_hhdet_in_tes!J33/RES_hhdet_in_fec!J33)</f>
        <v>0.71041745800866984</v>
      </c>
      <c r="K33" s="112">
        <f>IF(RES_hhdet_in_tes!K33=0,"",RES_hhdet_in_tes!K33/RES_hhdet_in_fec!K33)</f>
        <v>0.71372418805927595</v>
      </c>
      <c r="L33" s="112">
        <f>IF(RES_hhdet_in_tes!L33=0,"",RES_hhdet_in_tes!L33/RES_hhdet_in_fec!L33)</f>
        <v>0.71760331906777886</v>
      </c>
      <c r="M33" s="112">
        <f>IF(RES_hhdet_in_tes!M33=0,"",RES_hhdet_in_tes!M33/RES_hhdet_in_fec!M33)</f>
        <v>0.72551117359792583</v>
      </c>
      <c r="N33" s="112">
        <f>IF(RES_hhdet_in_tes!N33=0,"",RES_hhdet_in_tes!N33/RES_hhdet_in_fec!N33)</f>
        <v>0.73854638350710122</v>
      </c>
      <c r="O33" s="112">
        <f>IF(RES_hhdet_in_tes!O33=0,"",RES_hhdet_in_tes!O33/RES_hhdet_in_fec!O33)</f>
        <v>0.75760309076428523</v>
      </c>
      <c r="P33" s="112">
        <f>IF(RES_hhdet_in_tes!P33=0,"",RES_hhdet_in_tes!P33/RES_hhdet_in_fec!P33)</f>
        <v>0.78071140409999917</v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0.81501560991666955</v>
      </c>
      <c r="S33" s="112" t="str">
        <f>IF(RES_hhdet_in_tes!S33=0,"",RES_hhdet_in_tes!S33/RES_hhdet_in_fec!S33)</f>
        <v/>
      </c>
      <c r="T33" s="112">
        <f>IF(RES_hhdet_in_tes!T33=0,"",RES_hhdet_in_tes!T33/RES_hhdet_in_fec!T33)</f>
        <v>0.83885145857815258</v>
      </c>
      <c r="U33" s="112">
        <f>IF(RES_hhdet_in_tes!U33=0,"",RES_hhdet_in_tes!U33/RES_hhdet_in_fec!U33)</f>
        <v>0.84844776887195195</v>
      </c>
      <c r="V33" s="112">
        <f>IF(RES_hhdet_in_tes!V33=0,"",RES_hhdet_in_tes!V33/RES_hhdet_in_fec!V33)</f>
        <v>0.85600222307988472</v>
      </c>
      <c r="W33" s="112" t="str">
        <f>IF(RES_hhdet_in_tes!W33=0,"",RES_hhdet_in_tes!W33/RES_hhdet_in_fec!W33)</f>
        <v/>
      </c>
      <c r="X33" s="112">
        <f>IF(RES_hhdet_in_tes!X33=0,"",RES_hhdet_in_tes!X33/RES_hhdet_in_fec!X33)</f>
        <v>0.86330813822144969</v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 t="str">
        <f>IF(RES_hhdet_in_tes!I34=0,"",RES_hhdet_in_tes!I34/RES_hhdet_in_fec!I34)</f>
        <v/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 t="str">
        <f>IF(RES_hhdet_in_tes!S34=0,"",RES_hhdet_in_tes!S34/RES_hhdet_in_fec!S34)</f>
        <v/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 t="str">
        <f>IF(RES_hhdet_in_tes!W34=0,"",RES_hhdet_in_tes!W34/RES_hhdet_in_fec!W34)</f>
        <v/>
      </c>
      <c r="X34" s="113">
        <f>IF(RES_hhdet_in_tes!X34=0,"",RES_hhdet_in_tes!X34/RES_hhdet_in_fec!X34)</f>
        <v>1</v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0.77967175277997069</v>
      </c>
      <c r="D35" s="112">
        <f>IF(RES_hhdet_in_tes!D35=0,"",RES_hhdet_in_tes!D35/RES_hhdet_in_fec!D35)</f>
        <v>0.78060708254141098</v>
      </c>
      <c r="E35" s="112">
        <f>IF(RES_hhdet_in_tes!E35=0,"",RES_hhdet_in_tes!E35/RES_hhdet_in_fec!E35)</f>
        <v>0.781631036978224</v>
      </c>
      <c r="F35" s="112">
        <f>IF(RES_hhdet_in_tes!F35=0,"",RES_hhdet_in_tes!F35/RES_hhdet_in_fec!F35)</f>
        <v>0.78266734591486342</v>
      </c>
      <c r="G35" s="112">
        <f>IF(RES_hhdet_in_tes!G35=0,"",RES_hhdet_in_tes!G35/RES_hhdet_in_fec!G35)</f>
        <v>0.78378596450283589</v>
      </c>
      <c r="H35" s="112">
        <f>IF(RES_hhdet_in_tes!H35=0,"",RES_hhdet_in_tes!H35/RES_hhdet_in_fec!H35)</f>
        <v>0.78497899630682877</v>
      </c>
      <c r="I35" s="112">
        <f>IF(RES_hhdet_in_tes!I35=0,"",RES_hhdet_in_tes!I35/RES_hhdet_in_fec!I35)</f>
        <v>0.78626458404661137</v>
      </c>
      <c r="J35" s="112">
        <f>IF(RES_hhdet_in_tes!J35=0,"",RES_hhdet_in_tes!J35/RES_hhdet_in_fec!J35)</f>
        <v>0.78771547453161528</v>
      </c>
      <c r="K35" s="112">
        <f>IF(RES_hhdet_in_tes!K35=0,"",RES_hhdet_in_tes!K35/RES_hhdet_in_fec!K35)</f>
        <v>0.78939593335356095</v>
      </c>
      <c r="L35" s="112">
        <f>IF(RES_hhdet_in_tes!L35=0,"",RES_hhdet_in_tes!L35/RES_hhdet_in_fec!L35)</f>
        <v>0.79132805619702484</v>
      </c>
      <c r="M35" s="112">
        <f>IF(RES_hhdet_in_tes!M35=0,"",RES_hhdet_in_tes!M35/RES_hhdet_in_fec!M35)</f>
        <v>0.79500125443596603</v>
      </c>
      <c r="N35" s="112">
        <f>IF(RES_hhdet_in_tes!N35=0,"",RES_hhdet_in_tes!N35/RES_hhdet_in_fec!N35)</f>
        <v>0.80105802751633581</v>
      </c>
      <c r="O35" s="112">
        <f>IF(RES_hhdet_in_tes!O35=0,"",RES_hhdet_in_tes!O35/RES_hhdet_in_fec!O35)</f>
        <v>0.8102938191366954</v>
      </c>
      <c r="P35" s="112">
        <f>IF(RES_hhdet_in_tes!P35=0,"",RES_hhdet_in_tes!P35/RES_hhdet_in_fec!P35)</f>
        <v>0.82227075778456149</v>
      </c>
      <c r="Q35" s="112">
        <f>IF(RES_hhdet_in_tes!Q35=0,"",RES_hhdet_in_tes!Q35/RES_hhdet_in_fec!Q35)</f>
        <v>0.83382595537259896</v>
      </c>
      <c r="R35" s="112">
        <f>IF(RES_hhdet_in_tes!R35=0,"",RES_hhdet_in_tes!R35/RES_hhdet_in_fec!R35)</f>
        <v>0.84164581233520086</v>
      </c>
      <c r="S35" s="112">
        <f>IF(RES_hhdet_in_tes!S35=0,"",RES_hhdet_in_tes!S35/RES_hhdet_in_fec!S35)</f>
        <v>0.84922190583378354</v>
      </c>
      <c r="T35" s="112">
        <f>IF(RES_hhdet_in_tes!T35=0,"",RES_hhdet_in_tes!T35/RES_hhdet_in_fec!T35)</f>
        <v>0.85673920479434873</v>
      </c>
      <c r="U35" s="112">
        <f>IF(RES_hhdet_in_tes!U35=0,"",RES_hhdet_in_tes!U35/RES_hhdet_in_fec!U35)</f>
        <v>0.86427327854513902</v>
      </c>
      <c r="V35" s="112">
        <f>IF(RES_hhdet_in_tes!V35=0,"",RES_hhdet_in_tes!V35/RES_hhdet_in_fec!V35)</f>
        <v>0.87167463264960821</v>
      </c>
      <c r="W35" s="112" t="str">
        <f>IF(RES_hhdet_in_tes!W35=0,"",RES_hhdet_in_tes!W35/RES_hhdet_in_fec!W35)</f>
        <v/>
      </c>
      <c r="X35" s="112">
        <f>IF(RES_hhdet_in_tes!X35=0,"",RES_hhdet_in_tes!X35/RES_hhdet_in_fec!X35)</f>
        <v>0.89183050102231842</v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0.89510484150660008</v>
      </c>
      <c r="D36" s="113">
        <f>IF(RES_hhdet_in_tes!D36=0,"",RES_hhdet_in_tes!D36/RES_hhdet_in_fec!D36)</f>
        <v>0.89279653121238445</v>
      </c>
      <c r="E36" s="113">
        <f>IF(RES_hhdet_in_tes!E36=0,"",RES_hhdet_in_tes!E36/RES_hhdet_in_fec!E36)</f>
        <v>0.8934766464500703</v>
      </c>
      <c r="F36" s="113">
        <f>IF(RES_hhdet_in_tes!F36=0,"",RES_hhdet_in_tes!F36/RES_hhdet_in_fec!F36)</f>
        <v>0.88765251617286967</v>
      </c>
      <c r="G36" s="113">
        <f>IF(RES_hhdet_in_tes!G36=0,"",RES_hhdet_in_tes!G36/RES_hhdet_in_fec!G36)</f>
        <v>0.88999852519179212</v>
      </c>
      <c r="H36" s="113">
        <f>IF(RES_hhdet_in_tes!H36=0,"",RES_hhdet_in_tes!H36/RES_hhdet_in_fec!H36)</f>
        <v>0.89168799048882819</v>
      </c>
      <c r="I36" s="113">
        <f>IF(RES_hhdet_in_tes!I36=0,"",RES_hhdet_in_tes!I36/RES_hhdet_in_fec!I36)</f>
        <v>0.88142892905780668</v>
      </c>
      <c r="J36" s="113">
        <f>IF(RES_hhdet_in_tes!J36=0,"",RES_hhdet_in_tes!J36/RES_hhdet_in_fec!J36)</f>
        <v>0.89302273283664135</v>
      </c>
      <c r="K36" s="113">
        <f>IF(RES_hhdet_in_tes!K36=0,"",RES_hhdet_in_tes!K36/RES_hhdet_in_fec!K36)</f>
        <v>0.89261836370322545</v>
      </c>
      <c r="L36" s="113">
        <f>IF(RES_hhdet_in_tes!L36=0,"",RES_hhdet_in_tes!L36/RES_hhdet_in_fec!L36)</f>
        <v>0.89451932105743126</v>
      </c>
      <c r="M36" s="113">
        <f>IF(RES_hhdet_in_tes!M36=0,"",RES_hhdet_in_tes!M36/RES_hhdet_in_fec!M36)</f>
        <v>0.89243619274286512</v>
      </c>
      <c r="N36" s="113">
        <f>IF(RES_hhdet_in_tes!N36=0,"",RES_hhdet_in_tes!N36/RES_hhdet_in_fec!N36)</f>
        <v>0.89573793649277023</v>
      </c>
      <c r="O36" s="113">
        <f>IF(RES_hhdet_in_tes!O36=0,"",RES_hhdet_in_tes!O36/RES_hhdet_in_fec!O36)</f>
        <v>0.89712506915498058</v>
      </c>
      <c r="P36" s="113">
        <f>IF(RES_hhdet_in_tes!P36=0,"",RES_hhdet_in_tes!P36/RES_hhdet_in_fec!P36)</f>
        <v>0.91478296946356585</v>
      </c>
      <c r="Q36" s="113">
        <f>IF(RES_hhdet_in_tes!Q36=0,"",RES_hhdet_in_tes!Q36/RES_hhdet_in_fec!Q36)</f>
        <v>0.92106270847808969</v>
      </c>
      <c r="R36" s="113">
        <f>IF(RES_hhdet_in_tes!R36=0,"",RES_hhdet_in_tes!R36/RES_hhdet_in_fec!R36)</f>
        <v>0.92404059446347875</v>
      </c>
      <c r="S36" s="113">
        <f>IF(RES_hhdet_in_tes!S36=0,"",RES_hhdet_in_tes!S36/RES_hhdet_in_fec!S36)</f>
        <v>0.92354967484429651</v>
      </c>
      <c r="T36" s="113">
        <f>IF(RES_hhdet_in_tes!T36=0,"",RES_hhdet_in_tes!T36/RES_hhdet_in_fec!T36)</f>
        <v>0.93338754519602596</v>
      </c>
      <c r="U36" s="113">
        <f>IF(RES_hhdet_in_tes!U36=0,"",RES_hhdet_in_tes!U36/RES_hhdet_in_fec!U36)</f>
        <v>0.9367064400448889</v>
      </c>
      <c r="V36" s="113">
        <f>IF(RES_hhdet_in_tes!V36=0,"",RES_hhdet_in_tes!V36/RES_hhdet_in_fec!V36)</f>
        <v>0.94526919929470488</v>
      </c>
      <c r="W36" s="113">
        <f>IF(RES_hhdet_in_tes!W36=0,"",RES_hhdet_in_tes!W36/RES_hhdet_in_fec!W36)</f>
        <v>0.94203794011583197</v>
      </c>
      <c r="X36" s="113">
        <f>IF(RES_hhdet_in_tes!X36=0,"",RES_hhdet_in_tes!X36/RES_hhdet_in_fec!X36)</f>
        <v>0.95160134345428993</v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0.77967175277997069</v>
      </c>
      <c r="D37" s="111">
        <f>IF(RES_hhdet_in_tes!D37=0,"",RES_hhdet_in_tes!D37/RES_hhdet_in_fec!D37)</f>
        <v>0.78060708254141098</v>
      </c>
      <c r="E37" s="111">
        <f>IF(RES_hhdet_in_tes!E37=0,"",RES_hhdet_in_tes!E37/RES_hhdet_in_fec!E37)</f>
        <v>0.781631036978224</v>
      </c>
      <c r="F37" s="111">
        <f>IF(RES_hhdet_in_tes!F37=0,"",RES_hhdet_in_tes!F37/RES_hhdet_in_fec!F37)</f>
        <v>0.78266734591486342</v>
      </c>
      <c r="G37" s="111">
        <f>IF(RES_hhdet_in_tes!G37=0,"",RES_hhdet_in_tes!G37/RES_hhdet_in_fec!G37)</f>
        <v>0.78378596450283589</v>
      </c>
      <c r="H37" s="111">
        <f>IF(RES_hhdet_in_tes!H37=0,"",RES_hhdet_in_tes!H37/RES_hhdet_in_fec!H37)</f>
        <v>0.78497899630682877</v>
      </c>
      <c r="I37" s="111">
        <f>IF(RES_hhdet_in_tes!I37=0,"",RES_hhdet_in_tes!I37/RES_hhdet_in_fec!I37)</f>
        <v>0.78626458404661137</v>
      </c>
      <c r="J37" s="111">
        <f>IF(RES_hhdet_in_tes!J37=0,"",RES_hhdet_in_tes!J37/RES_hhdet_in_fec!J37)</f>
        <v>0.78771547453161528</v>
      </c>
      <c r="K37" s="111">
        <f>IF(RES_hhdet_in_tes!K37=0,"",RES_hhdet_in_tes!K37/RES_hhdet_in_fec!K37)</f>
        <v>0.78939593335356095</v>
      </c>
      <c r="L37" s="111">
        <f>IF(RES_hhdet_in_tes!L37=0,"",RES_hhdet_in_tes!L37/RES_hhdet_in_fec!L37)</f>
        <v>0.79132805619702484</v>
      </c>
      <c r="M37" s="111">
        <f>IF(RES_hhdet_in_tes!M37=0,"",RES_hhdet_in_tes!M37/RES_hhdet_in_fec!M37)</f>
        <v>0.79500125443596603</v>
      </c>
      <c r="N37" s="111">
        <f>IF(RES_hhdet_in_tes!N37=0,"",RES_hhdet_in_tes!N37/RES_hhdet_in_fec!N37)</f>
        <v>0.80105802751633581</v>
      </c>
      <c r="O37" s="111">
        <f>IF(RES_hhdet_in_tes!O37=0,"",RES_hhdet_in_tes!O37/RES_hhdet_in_fec!O37)</f>
        <v>0.8102938191366954</v>
      </c>
      <c r="P37" s="111">
        <f>IF(RES_hhdet_in_tes!P37=0,"",RES_hhdet_in_tes!P37/RES_hhdet_in_fec!P37)</f>
        <v>0.82227075778456149</v>
      </c>
      <c r="Q37" s="111">
        <f>IF(RES_hhdet_in_tes!Q37=0,"",RES_hhdet_in_tes!Q37/RES_hhdet_in_fec!Q37)</f>
        <v>0.83382595537259896</v>
      </c>
      <c r="R37" s="111">
        <f>IF(RES_hhdet_in_tes!R37=0,"",RES_hhdet_in_tes!R37/RES_hhdet_in_fec!R37)</f>
        <v>0.84164581233520086</v>
      </c>
      <c r="S37" s="111">
        <f>IF(RES_hhdet_in_tes!S37=0,"",RES_hhdet_in_tes!S37/RES_hhdet_in_fec!S37)</f>
        <v>0.84922190583378354</v>
      </c>
      <c r="T37" s="111">
        <f>IF(RES_hhdet_in_tes!T37=0,"",RES_hhdet_in_tes!T37/RES_hhdet_in_fec!T37)</f>
        <v>0.85673920479434873</v>
      </c>
      <c r="U37" s="111">
        <f>IF(RES_hhdet_in_tes!U37=0,"",RES_hhdet_in_tes!U37/RES_hhdet_in_fec!U37)</f>
        <v>0.86427327854513913</v>
      </c>
      <c r="V37" s="111">
        <f>IF(RES_hhdet_in_tes!V37=0,"",RES_hhdet_in_tes!V37/RES_hhdet_in_fec!V37)</f>
        <v>0.87167463264960821</v>
      </c>
      <c r="W37" s="111">
        <f>IF(RES_hhdet_in_tes!W37=0,"",RES_hhdet_in_tes!W37/RES_hhdet_in_fec!W37)</f>
        <v>0.87843452433580549</v>
      </c>
      <c r="X37" s="111">
        <f>IF(RES_hhdet_in_tes!X37=0,"",RES_hhdet_in_tes!X37/RES_hhdet_in_fec!X37)</f>
        <v>0.89183050102231842</v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0.77387641446026467</v>
      </c>
      <c r="D39" s="124">
        <f>IF(RES_hhdet_in_tes!D39=0,"",RES_hhdet_in_tes!D39/RES_hhdet_in_fec!D39)</f>
        <v>0.77505537932756852</v>
      </c>
      <c r="E39" s="124">
        <f>IF(RES_hhdet_in_tes!E39=0,"",RES_hhdet_in_tes!E39/RES_hhdet_in_fec!E39)</f>
        <v>0.77628993266109636</v>
      </c>
      <c r="F39" s="124">
        <f>IF(RES_hhdet_in_tes!F39=0,"",RES_hhdet_in_tes!F39/RES_hhdet_in_fec!F39)</f>
        <v>0.77753206624001836</v>
      </c>
      <c r="G39" s="124">
        <f>IF(RES_hhdet_in_tes!G39=0,"",RES_hhdet_in_tes!G39/RES_hhdet_in_fec!G39)</f>
        <v>0.77882539352667224</v>
      </c>
      <c r="H39" s="124">
        <f>IF(RES_hhdet_in_tes!H39=0,"",RES_hhdet_in_tes!H39/RES_hhdet_in_fec!H39)</f>
        <v>0.78016457678849838</v>
      </c>
      <c r="I39" s="124">
        <f>IF(RES_hhdet_in_tes!I39=0,"",RES_hhdet_in_tes!I39/RES_hhdet_in_fec!I39)</f>
        <v>0.78156036238389126</v>
      </c>
      <c r="J39" s="124">
        <f>IF(RES_hhdet_in_tes!J39=0,"",RES_hhdet_in_tes!J39/RES_hhdet_in_fec!J39)</f>
        <v>0.78305677435006926</v>
      </c>
      <c r="K39" s="124">
        <f>IF(RES_hhdet_in_tes!K39=0,"",RES_hhdet_in_tes!K39/RES_hhdet_in_fec!K39)</f>
        <v>0.78469124469836748</v>
      </c>
      <c r="L39" s="124">
        <f>IF(RES_hhdet_in_tes!L39=0,"",RES_hhdet_in_tes!L39/RES_hhdet_in_fec!L39)</f>
        <v>0.7864737880264524</v>
      </c>
      <c r="M39" s="124">
        <f>IF(RES_hhdet_in_tes!M39=0,"",RES_hhdet_in_tes!M39/RES_hhdet_in_fec!M39)</f>
        <v>0.78902243108335579</v>
      </c>
      <c r="N39" s="124">
        <f>IF(RES_hhdet_in_tes!N39=0,"",RES_hhdet_in_tes!N39/RES_hhdet_in_fec!N39)</f>
        <v>0.79251312021053688</v>
      </c>
      <c r="O39" s="124">
        <f>IF(RES_hhdet_in_tes!O39=0,"",RES_hhdet_in_tes!O39/RES_hhdet_in_fec!O39)</f>
        <v>0.797363083421751</v>
      </c>
      <c r="P39" s="124">
        <f>IF(RES_hhdet_in_tes!P39=0,"",RES_hhdet_in_tes!P39/RES_hhdet_in_fec!P39)</f>
        <v>0.80377695822825479</v>
      </c>
      <c r="Q39" s="124">
        <f>IF(RES_hhdet_in_tes!Q39=0,"",RES_hhdet_in_tes!Q39/RES_hhdet_in_fec!Q39)</f>
        <v>0.81207657478666229</v>
      </c>
      <c r="R39" s="124">
        <f>IF(RES_hhdet_in_tes!R39=0,"",RES_hhdet_in_tes!R39/RES_hhdet_in_fec!R39)</f>
        <v>0.8233703686197823</v>
      </c>
      <c r="S39" s="124">
        <f>IF(RES_hhdet_in_tes!S39=0,"",RES_hhdet_in_tes!S39/RES_hhdet_in_fec!S39)</f>
        <v>0.83750259145769235</v>
      </c>
      <c r="T39" s="124">
        <f>IF(RES_hhdet_in_tes!T39=0,"",RES_hhdet_in_tes!T39/RES_hhdet_in_fec!T39)</f>
        <v>0.85271670540043254</v>
      </c>
      <c r="U39" s="124">
        <f>IF(RES_hhdet_in_tes!U39=0,"",RES_hhdet_in_tes!U39/RES_hhdet_in_fec!U39)</f>
        <v>0.8672561725480844</v>
      </c>
      <c r="V39" s="124">
        <f>IF(RES_hhdet_in_tes!V39=0,"",RES_hhdet_in_tes!V39/RES_hhdet_in_fec!V39)</f>
        <v>0.87936445500070992</v>
      </c>
      <c r="W39" s="124">
        <f>IF(RES_hhdet_in_tes!W39=0,"",RES_hhdet_in_tes!W39/RES_hhdet_in_fec!W39)</f>
        <v>0.88843125133109624</v>
      </c>
      <c r="X39" s="124">
        <f>IF(RES_hhdet_in_tes!X39=0,"",RES_hhdet_in_tes!X39/RES_hhdet_in_fec!X39)</f>
        <v>0.89581628193962781</v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0.77387641446026467</v>
      </c>
      <c r="D41" s="45">
        <f>IF(RES_hhdet_in_tes!D41=0,"",RES_hhdet_in_tes!D41/RES_hhdet_in_fec!D41)</f>
        <v>0.77505537932756852</v>
      </c>
      <c r="E41" s="45">
        <f>IF(RES_hhdet_in_tes!E41=0,"",RES_hhdet_in_tes!E41/RES_hhdet_in_fec!E41)</f>
        <v>0.77628993266109636</v>
      </c>
      <c r="F41" s="45">
        <f>IF(RES_hhdet_in_tes!F41=0,"",RES_hhdet_in_tes!F41/RES_hhdet_in_fec!F41)</f>
        <v>0.77753206624001836</v>
      </c>
      <c r="G41" s="45">
        <f>IF(RES_hhdet_in_tes!G41=0,"",RES_hhdet_in_tes!G41/RES_hhdet_in_fec!G41)</f>
        <v>0.77882539352667224</v>
      </c>
      <c r="H41" s="45">
        <f>IF(RES_hhdet_in_tes!H41=0,"",RES_hhdet_in_tes!H41/RES_hhdet_in_fec!H41)</f>
        <v>0.78016457678849838</v>
      </c>
      <c r="I41" s="45">
        <f>IF(RES_hhdet_in_tes!I41=0,"",RES_hhdet_in_tes!I41/RES_hhdet_in_fec!I41)</f>
        <v>0.78156036238389126</v>
      </c>
      <c r="J41" s="45">
        <f>IF(RES_hhdet_in_tes!J41=0,"",RES_hhdet_in_tes!J41/RES_hhdet_in_fec!J41)</f>
        <v>0.78305677435006926</v>
      </c>
      <c r="K41" s="45">
        <f>IF(RES_hhdet_in_tes!K41=0,"",RES_hhdet_in_tes!K41/RES_hhdet_in_fec!K41)</f>
        <v>0.78469124469836748</v>
      </c>
      <c r="L41" s="45">
        <f>IF(RES_hhdet_in_tes!L41=0,"",RES_hhdet_in_tes!L41/RES_hhdet_in_fec!L41)</f>
        <v>0.7864737880264524</v>
      </c>
      <c r="M41" s="45">
        <f>IF(RES_hhdet_in_tes!M41=0,"",RES_hhdet_in_tes!M41/RES_hhdet_in_fec!M41)</f>
        <v>0.78902243108335579</v>
      </c>
      <c r="N41" s="45">
        <f>IF(RES_hhdet_in_tes!N41=0,"",RES_hhdet_in_tes!N41/RES_hhdet_in_fec!N41)</f>
        <v>0.79251312021053688</v>
      </c>
      <c r="O41" s="45">
        <f>IF(RES_hhdet_in_tes!O41=0,"",RES_hhdet_in_tes!O41/RES_hhdet_in_fec!O41)</f>
        <v>0.797363083421751</v>
      </c>
      <c r="P41" s="45">
        <f>IF(RES_hhdet_in_tes!P41=0,"",RES_hhdet_in_tes!P41/RES_hhdet_in_fec!P41)</f>
        <v>0.80377695822825479</v>
      </c>
      <c r="Q41" s="45">
        <f>IF(RES_hhdet_in_tes!Q41=0,"",RES_hhdet_in_tes!Q41/RES_hhdet_in_fec!Q41)</f>
        <v>0.81207657478666229</v>
      </c>
      <c r="R41" s="45">
        <f>IF(RES_hhdet_in_tes!R41=0,"",RES_hhdet_in_tes!R41/RES_hhdet_in_fec!R41)</f>
        <v>0.8233703686197823</v>
      </c>
      <c r="S41" s="45">
        <f>IF(RES_hhdet_in_tes!S41=0,"",RES_hhdet_in_tes!S41/RES_hhdet_in_fec!S41)</f>
        <v>0.83750259145769235</v>
      </c>
      <c r="T41" s="45">
        <f>IF(RES_hhdet_in_tes!T41=0,"",RES_hhdet_in_tes!T41/RES_hhdet_in_fec!T41)</f>
        <v>0.85271670540043254</v>
      </c>
      <c r="U41" s="45">
        <f>IF(RES_hhdet_in_tes!U41=0,"",RES_hhdet_in_tes!U41/RES_hhdet_in_fec!U41)</f>
        <v>0.8672561725480844</v>
      </c>
      <c r="V41" s="45">
        <f>IF(RES_hhdet_in_tes!V41=0,"",RES_hhdet_in_tes!V41/RES_hhdet_in_fec!V41)</f>
        <v>0.87936445500070992</v>
      </c>
      <c r="W41" s="45">
        <f>IF(RES_hhdet_in_tes!W41=0,"",RES_hhdet_in_tes!W41/RES_hhdet_in_fec!W41)</f>
        <v>0.88843125133109624</v>
      </c>
      <c r="X41" s="45">
        <f>IF(RES_hhdet_in_tes!X41=0,"",RES_hhdet_in_tes!X41/RES_hhdet_in_fec!X41)</f>
        <v>0.89581628193962781</v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0.5977723464815049</v>
      </c>
      <c r="D43" s="119">
        <f>IF(RES_hhdet_in_tes!D43=0,"",RES_hhdet_in_tes!D43/RES_hhdet_in_fec!D43)</f>
        <v>0.60469628052838431</v>
      </c>
      <c r="E43" s="119">
        <f>IF(RES_hhdet_in_tes!E43=0,"",RES_hhdet_in_tes!E43/RES_hhdet_in_fec!E43)</f>
        <v>0.61224232303466775</v>
      </c>
      <c r="F43" s="119">
        <f>IF(RES_hhdet_in_tes!F43=0,"",RES_hhdet_in_tes!F43/RES_hhdet_in_fec!F43)</f>
        <v>0.61728616207795073</v>
      </c>
      <c r="G43" s="119">
        <f>IF(RES_hhdet_in_tes!G43=0,"",RES_hhdet_in_tes!G43/RES_hhdet_in_fec!G43)</f>
        <v>0.6231107758181651</v>
      </c>
      <c r="H43" s="119">
        <f>IF(RES_hhdet_in_tes!H43=0,"",RES_hhdet_in_tes!H43/RES_hhdet_in_fec!H43)</f>
        <v>0.63273439162387823</v>
      </c>
      <c r="I43" s="119">
        <f>IF(RES_hhdet_in_tes!I43=0,"",RES_hhdet_in_tes!I43/RES_hhdet_in_fec!I43)</f>
        <v>0.6414559688383813</v>
      </c>
      <c r="J43" s="119">
        <f>IF(RES_hhdet_in_tes!J43=0,"",RES_hhdet_in_tes!J43/RES_hhdet_in_fec!J43)</f>
        <v>0.63919503720603665</v>
      </c>
      <c r="K43" s="119">
        <f>IF(RES_hhdet_in_tes!K43=0,"",RES_hhdet_in_tes!K43/RES_hhdet_in_fec!K43)</f>
        <v>0.64398812877651157</v>
      </c>
      <c r="L43" s="119">
        <f>IF(RES_hhdet_in_tes!L43=0,"",RES_hhdet_in_tes!L43/RES_hhdet_in_fec!L43)</f>
        <v>0.64753851714522037</v>
      </c>
      <c r="M43" s="119">
        <f>IF(RES_hhdet_in_tes!M43=0,"",RES_hhdet_in_tes!M43/RES_hhdet_in_fec!M43)</f>
        <v>0.66585392315887282</v>
      </c>
      <c r="N43" s="119">
        <f>IF(RES_hhdet_in_tes!N43=0,"",RES_hhdet_in_tes!N43/RES_hhdet_in_fec!N43)</f>
        <v>0.68193869944486263</v>
      </c>
      <c r="O43" s="119">
        <f>IF(RES_hhdet_in_tes!O43=0,"",RES_hhdet_in_tes!O43/RES_hhdet_in_fec!O43)</f>
        <v>0.70939623117346051</v>
      </c>
      <c r="P43" s="119">
        <f>IF(RES_hhdet_in_tes!P43=0,"",RES_hhdet_in_tes!P43/RES_hhdet_in_fec!P43)</f>
        <v>0.74139547814295859</v>
      </c>
      <c r="Q43" s="119">
        <f>IF(RES_hhdet_in_tes!Q43=0,"",RES_hhdet_in_tes!Q43/RES_hhdet_in_fec!Q43)</f>
        <v>0.76168587973436686</v>
      </c>
      <c r="R43" s="119">
        <f>IF(RES_hhdet_in_tes!R43=0,"",RES_hhdet_in_tes!R43/RES_hhdet_in_fec!R43)</f>
        <v>0.75974677631275844</v>
      </c>
      <c r="S43" s="119">
        <f>IF(RES_hhdet_in_tes!S43=0,"",RES_hhdet_in_tes!S43/RES_hhdet_in_fec!S43)</f>
        <v>0.76987209396859813</v>
      </c>
      <c r="T43" s="119">
        <f>IF(RES_hhdet_in_tes!T43=0,"",RES_hhdet_in_tes!T43/RES_hhdet_in_fec!T43)</f>
        <v>0.77577701504012975</v>
      </c>
      <c r="U43" s="119">
        <f>IF(RES_hhdet_in_tes!U43=0,"",RES_hhdet_in_tes!U43/RES_hhdet_in_fec!U43)</f>
        <v>0.77845156969440676</v>
      </c>
      <c r="V43" s="119">
        <f>IF(RES_hhdet_in_tes!V43=0,"",RES_hhdet_in_tes!V43/RES_hhdet_in_fec!V43)</f>
        <v>0.78632359605899738</v>
      </c>
      <c r="W43" s="119">
        <f>IF(RES_hhdet_in_tes!W43=0,"",RES_hhdet_in_tes!W43/RES_hhdet_in_fec!W43)</f>
        <v>0.79959975179125065</v>
      </c>
      <c r="X43" s="119">
        <f>IF(RES_hhdet_in_tes!X43=0,"",RES_hhdet_in_tes!X43/RES_hhdet_in_fec!X43)</f>
        <v>0.81219387716161739</v>
      </c>
      <c r="Y43" s="119">
        <f>IF(RES_hhdet_in_tes!Y43=0,"",RES_hhdet_in_tes!Y43/RES_hhdet_in_fec!Y43)</f>
        <v>0.82993359428514213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0.58159598194312323</v>
      </c>
      <c r="D44" s="124">
        <f>IF(RES_hhdet_in_tes!D44=0,"",RES_hhdet_in_tes!D44/RES_hhdet_in_fec!D44)</f>
        <v>0.58567412307112399</v>
      </c>
      <c r="E44" s="124">
        <f>IF(RES_hhdet_in_tes!E44=0,"",RES_hhdet_in_tes!E44/RES_hhdet_in_fec!E44)</f>
        <v>0.5899322280255217</v>
      </c>
      <c r="F44" s="124">
        <f>IF(RES_hhdet_in_tes!F44=0,"",RES_hhdet_in_tes!F44/RES_hhdet_in_fec!F44)</f>
        <v>0.59425515634158421</v>
      </c>
      <c r="G44" s="124">
        <f>IF(RES_hhdet_in_tes!G44=0,"",RES_hhdet_in_tes!G44/RES_hhdet_in_fec!G44)</f>
        <v>0.59875573864574372</v>
      </c>
      <c r="H44" s="124">
        <f>IF(RES_hhdet_in_tes!H44=0,"",RES_hhdet_in_tes!H44/RES_hhdet_in_fec!H44)</f>
        <v>0.60336641726327978</v>
      </c>
      <c r="I44" s="124">
        <f>IF(RES_hhdet_in_tes!I44=0,"",RES_hhdet_in_tes!I44/RES_hhdet_in_fec!I44)</f>
        <v>0.60822601468876325</v>
      </c>
      <c r="J44" s="124">
        <f>IF(RES_hhdet_in_tes!J44=0,"",RES_hhdet_in_tes!J44/RES_hhdet_in_fec!J44)</f>
        <v>0.61355619235016523</v>
      </c>
      <c r="K44" s="124">
        <f>IF(RES_hhdet_in_tes!K44=0,"",RES_hhdet_in_tes!K44/RES_hhdet_in_fec!K44)</f>
        <v>0.61948111322326405</v>
      </c>
      <c r="L44" s="124">
        <f>IF(RES_hhdet_in_tes!L44=0,"",RES_hhdet_in_tes!L44/RES_hhdet_in_fec!L44)</f>
        <v>0.62604798611279</v>
      </c>
      <c r="M44" s="124">
        <f>IF(RES_hhdet_in_tes!M44=0,"",RES_hhdet_in_tes!M44/RES_hhdet_in_fec!M44)</f>
        <v>0.63797449834653264</v>
      </c>
      <c r="N44" s="124">
        <f>IF(RES_hhdet_in_tes!N44=0,"",RES_hhdet_in_tes!N44/RES_hhdet_in_fec!N44)</f>
        <v>0.6567216036037532</v>
      </c>
      <c r="O44" s="124">
        <f>IF(RES_hhdet_in_tes!O44=0,"",RES_hhdet_in_tes!O44/RES_hhdet_in_fec!O44)</f>
        <v>0.68295730322457493</v>
      </c>
      <c r="P44" s="124">
        <f>IF(RES_hhdet_in_tes!P44=0,"",RES_hhdet_in_tes!P44/RES_hhdet_in_fec!P44)</f>
        <v>0.7131800892378054</v>
      </c>
      <c r="Q44" s="124">
        <f>IF(RES_hhdet_in_tes!Q44=0,"",RES_hhdet_in_tes!Q44/RES_hhdet_in_fec!Q44)</f>
        <v>0.73729432885651702</v>
      </c>
      <c r="R44" s="124">
        <f>IF(RES_hhdet_in_tes!R44=0,"",RES_hhdet_in_tes!R44/RES_hhdet_in_fec!R44)</f>
        <v>0.74643156053693627</v>
      </c>
      <c r="S44" s="124">
        <f>IF(RES_hhdet_in_tes!S44=0,"",RES_hhdet_in_tes!S44/RES_hhdet_in_fec!S44)</f>
        <v>0.75071991691493212</v>
      </c>
      <c r="T44" s="124">
        <f>IF(RES_hhdet_in_tes!T44=0,"",RES_hhdet_in_tes!T44/RES_hhdet_in_fec!T44)</f>
        <v>0.75214166332651455</v>
      </c>
      <c r="U44" s="124">
        <f>IF(RES_hhdet_in_tes!U44=0,"",RES_hhdet_in_tes!U44/RES_hhdet_in_fec!U44)</f>
        <v>0.75251006107644558</v>
      </c>
      <c r="V44" s="124">
        <f>IF(RES_hhdet_in_tes!V44=0,"",RES_hhdet_in_tes!V44/RES_hhdet_in_fec!V44)</f>
        <v>0.75371143968402399</v>
      </c>
      <c r="W44" s="124">
        <f>IF(RES_hhdet_in_tes!W44=0,"",RES_hhdet_in_tes!W44/RES_hhdet_in_fec!W44)</f>
        <v>0.75534980084758807</v>
      </c>
      <c r="X44" s="124">
        <f>IF(RES_hhdet_in_tes!X44=0,"",RES_hhdet_in_tes!X44/RES_hhdet_in_fec!X44)</f>
        <v>0.75648063171132252</v>
      </c>
      <c r="Y44" s="124">
        <f>IF(RES_hhdet_in_tes!Y44=0,"",RES_hhdet_in_tes!Y44/RES_hhdet_in_fec!Y44)</f>
        <v>0.75717132755073135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0.57582992296128732</v>
      </c>
      <c r="D45" s="111">
        <f>IF(RES_hhdet_in_tes!D45=0,"",RES_hhdet_in_tes!D45/RES_hhdet_in_fec!D45)</f>
        <v>0.58001927933923536</v>
      </c>
      <c r="E45" s="111">
        <f>IF(RES_hhdet_in_tes!E45=0,"",RES_hhdet_in_tes!E45/RES_hhdet_in_fec!E45)</f>
        <v>0.58443165760570637</v>
      </c>
      <c r="F45" s="111">
        <f>IF(RES_hhdet_in_tes!F45=0,"",RES_hhdet_in_tes!F45/RES_hhdet_in_fec!F45)</f>
        <v>0.588819928795972</v>
      </c>
      <c r="G45" s="111">
        <f>IF(RES_hhdet_in_tes!G45=0,"",RES_hhdet_in_tes!G45/RES_hhdet_in_fec!G45)</f>
        <v>0.59340446256550916</v>
      </c>
      <c r="H45" s="111">
        <f>IF(RES_hhdet_in_tes!H45=0,"",RES_hhdet_in_tes!H45/RES_hhdet_in_fec!H45)</f>
        <v>0.59815537579475275</v>
      </c>
      <c r="I45" s="111">
        <f>IF(RES_hhdet_in_tes!I45=0,"",RES_hhdet_in_tes!I45/RES_hhdet_in_fec!I45)</f>
        <v>0.60312395709936983</v>
      </c>
      <c r="J45" s="111">
        <f>IF(RES_hhdet_in_tes!J45=0,"",RES_hhdet_in_tes!J45/RES_hhdet_in_fec!J45)</f>
        <v>0.60852707102493464</v>
      </c>
      <c r="K45" s="111">
        <f>IF(RES_hhdet_in_tes!K45=0,"",RES_hhdet_in_tes!K45/RES_hhdet_in_fec!K45)</f>
        <v>0.61454500607461982</v>
      </c>
      <c r="L45" s="111">
        <f>IF(RES_hhdet_in_tes!L45=0,"",RES_hhdet_in_tes!L45/RES_hhdet_in_fec!L45)</f>
        <v>0.62121862285008778</v>
      </c>
      <c r="M45" s="111">
        <f>IF(RES_hhdet_in_tes!M45=0,"",RES_hhdet_in_tes!M45/RES_hhdet_in_fec!M45)</f>
        <v>0.63329374864641252</v>
      </c>
      <c r="N45" s="111">
        <f>IF(RES_hhdet_in_tes!N45=0,"",RES_hhdet_in_tes!N45/RES_hhdet_in_fec!N45)</f>
        <v>0.65219068965935412</v>
      </c>
      <c r="O45" s="111">
        <f>IF(RES_hhdet_in_tes!O45=0,"",RES_hhdet_in_tes!O45/RES_hhdet_in_fec!O45)</f>
        <v>0.67863236253894799</v>
      </c>
      <c r="P45" s="111">
        <f>IF(RES_hhdet_in_tes!P45=0,"",RES_hhdet_in_tes!P45/RES_hhdet_in_fec!P45)</f>
        <v>0.70910517783203142</v>
      </c>
      <c r="Q45" s="111">
        <f>IF(RES_hhdet_in_tes!Q45=0,"",RES_hhdet_in_tes!Q45/RES_hhdet_in_fec!Q45)</f>
        <v>0.73343808213085337</v>
      </c>
      <c r="R45" s="111">
        <f>IF(RES_hhdet_in_tes!R45=0,"",RES_hhdet_in_tes!R45/RES_hhdet_in_fec!R45)</f>
        <v>0.74270834316637435</v>
      </c>
      <c r="S45" s="111">
        <f>IF(RES_hhdet_in_tes!S45=0,"",RES_hhdet_in_tes!S45/RES_hhdet_in_fec!S45)</f>
        <v>0.74707177859692875</v>
      </c>
      <c r="T45" s="111">
        <f>IF(RES_hhdet_in_tes!T45=0,"",RES_hhdet_in_tes!T45/RES_hhdet_in_fec!T45)</f>
        <v>0.74852021091032073</v>
      </c>
      <c r="U45" s="111">
        <f>IF(RES_hhdet_in_tes!U45=0,"",RES_hhdet_in_tes!U45/RES_hhdet_in_fec!U45)</f>
        <v>0.74894473182434895</v>
      </c>
      <c r="V45" s="111">
        <f>IF(RES_hhdet_in_tes!V45=0,"",RES_hhdet_in_tes!V45/RES_hhdet_in_fec!V45)</f>
        <v>0.75016386090847076</v>
      </c>
      <c r="W45" s="111">
        <f>IF(RES_hhdet_in_tes!W45=0,"",RES_hhdet_in_tes!W45/RES_hhdet_in_fec!W45)</f>
        <v>0.75185078877038614</v>
      </c>
      <c r="X45" s="111">
        <f>IF(RES_hhdet_in_tes!X45=0,"",RES_hhdet_in_tes!X45/RES_hhdet_in_fec!X45)</f>
        <v>0.75295594025615709</v>
      </c>
      <c r="Y45" s="111">
        <f>IF(RES_hhdet_in_tes!Y45=0,"",RES_hhdet_in_tes!Y45/RES_hhdet_in_fec!Y45)</f>
        <v>0.75366419116946526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2.4302611004928116</v>
      </c>
      <c r="D47" s="124">
        <f>IF(RES_hhdet_in_tes!D47=0,"",RES_hhdet_in_tes!D47/RES_hhdet_in_fec!D47)</f>
        <v>2.5369456794464402</v>
      </c>
      <c r="E47" s="124">
        <f>IF(RES_hhdet_in_tes!E47=0,"",RES_hhdet_in_tes!E47/RES_hhdet_in_fec!E47)</f>
        <v>2.645229665382403</v>
      </c>
      <c r="F47" s="124">
        <f>IF(RES_hhdet_in_tes!F47=0,"",RES_hhdet_in_tes!F47/RES_hhdet_in_fec!F47)</f>
        <v>2.7543833405288036</v>
      </c>
      <c r="G47" s="124">
        <f>IF(RES_hhdet_in_tes!G47=0,"",RES_hhdet_in_tes!G47/RES_hhdet_in_fec!G47)</f>
        <v>2.8650390675616717</v>
      </c>
      <c r="H47" s="124">
        <f>IF(RES_hhdet_in_tes!H47=0,"",RES_hhdet_in_tes!H47/RES_hhdet_in_fec!H47)</f>
        <v>2.9770974633419458</v>
      </c>
      <c r="I47" s="124">
        <f>IF(RES_hhdet_in_tes!I47=0,"",RES_hhdet_in_tes!I47/RES_hhdet_in_fec!I47)</f>
        <v>3.0906910831060701</v>
      </c>
      <c r="J47" s="124">
        <f>IF(RES_hhdet_in_tes!J47=0,"",RES_hhdet_in_tes!J47/RES_hhdet_in_fec!J47)</f>
        <v>3.2064140294578993</v>
      </c>
      <c r="K47" s="124">
        <f>IF(RES_hhdet_in_tes!K47=0,"",RES_hhdet_in_tes!K47/RES_hhdet_in_fec!K47)</f>
        <v>3.3247368811958475</v>
      </c>
      <c r="L47" s="124">
        <f>IF(RES_hhdet_in_tes!L47=0,"",RES_hhdet_in_tes!L47/RES_hhdet_in_fec!L47)</f>
        <v>3.445722042133248</v>
      </c>
      <c r="M47" s="124">
        <f>IF(RES_hhdet_in_tes!M47=0,"",RES_hhdet_in_tes!M47/RES_hhdet_in_fec!M47)</f>
        <v>3.584362118769969</v>
      </c>
      <c r="N47" s="124">
        <f>IF(RES_hhdet_in_tes!N47=0,"",RES_hhdet_in_tes!N47/RES_hhdet_in_fec!N47)</f>
        <v>3.7451077276635445</v>
      </c>
      <c r="O47" s="124">
        <f>IF(RES_hhdet_in_tes!O47=0,"",RES_hhdet_in_tes!O47/RES_hhdet_in_fec!O47)</f>
        <v>3.9276721145464872</v>
      </c>
      <c r="P47" s="124">
        <f>IF(RES_hhdet_in_tes!P47=0,"",RES_hhdet_in_tes!P47/RES_hhdet_in_fec!P47)</f>
        <v>4.1142881127083859</v>
      </c>
      <c r="Q47" s="124">
        <f>IF(RES_hhdet_in_tes!Q47=0,"",RES_hhdet_in_tes!Q47/RES_hhdet_in_fec!Q47)</f>
        <v>4.2575130300642714</v>
      </c>
      <c r="R47" s="124">
        <f>IF(RES_hhdet_in_tes!R47=0,"",RES_hhdet_in_tes!R47/RES_hhdet_in_fec!R47)</f>
        <v>4.2885467357412006</v>
      </c>
      <c r="S47" s="124">
        <f>IF(RES_hhdet_in_tes!S47=0,"",RES_hhdet_in_tes!S47/RES_hhdet_in_fec!S47)</f>
        <v>4.2919949252608589</v>
      </c>
      <c r="T47" s="124">
        <f>IF(RES_hhdet_in_tes!T47=0,"",RES_hhdet_in_tes!T47/RES_hhdet_in_fec!T47)</f>
        <v>4.2958262469493693</v>
      </c>
      <c r="U47" s="124">
        <f>IF(RES_hhdet_in_tes!U47=0,"",RES_hhdet_in_tes!U47/RES_hhdet_in_fec!U47)</f>
        <v>4.300083271047713</v>
      </c>
      <c r="V47" s="124">
        <f>IF(RES_hhdet_in_tes!V47=0,"",RES_hhdet_in_tes!V47/RES_hhdet_in_fec!V47)</f>
        <v>4.3122478727184674</v>
      </c>
      <c r="W47" s="124">
        <f>IF(RES_hhdet_in_tes!W47=0,"",RES_hhdet_in_tes!W47/RES_hhdet_in_fec!W47)</f>
        <v>4.3521744542800276</v>
      </c>
      <c r="X47" s="124">
        <f>IF(RES_hhdet_in_tes!X47=0,"",RES_hhdet_in_tes!X47/RES_hhdet_in_fec!X47)</f>
        <v>4.3994756322114403</v>
      </c>
      <c r="Y47" s="124">
        <f>IF(RES_hhdet_in_tes!Y47=0,"",RES_hhdet_in_tes!Y47/RES_hhdet_in_fec!Y47)</f>
        <v>4.4527924678182833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2.4302611004928116</v>
      </c>
      <c r="D48" s="111">
        <f>IF(RES_hhdet_in_tes!D48=0,"",RES_hhdet_in_tes!D48/RES_hhdet_in_fec!D48)</f>
        <v>2.5369456794464402</v>
      </c>
      <c r="E48" s="111">
        <f>IF(RES_hhdet_in_tes!E48=0,"",RES_hhdet_in_tes!E48/RES_hhdet_in_fec!E48)</f>
        <v>2.645229665382403</v>
      </c>
      <c r="F48" s="111">
        <f>IF(RES_hhdet_in_tes!F48=0,"",RES_hhdet_in_tes!F48/RES_hhdet_in_fec!F48)</f>
        <v>2.7543833405288036</v>
      </c>
      <c r="G48" s="111">
        <f>IF(RES_hhdet_in_tes!G48=0,"",RES_hhdet_in_tes!G48/RES_hhdet_in_fec!G48)</f>
        <v>2.8650390675616717</v>
      </c>
      <c r="H48" s="111">
        <f>IF(RES_hhdet_in_tes!H48=0,"",RES_hhdet_in_tes!H48/RES_hhdet_in_fec!H48)</f>
        <v>2.9770974633419458</v>
      </c>
      <c r="I48" s="111">
        <f>IF(RES_hhdet_in_tes!I48=0,"",RES_hhdet_in_tes!I48/RES_hhdet_in_fec!I48)</f>
        <v>3.0906910831060701</v>
      </c>
      <c r="J48" s="111">
        <f>IF(RES_hhdet_in_tes!J48=0,"",RES_hhdet_in_tes!J48/RES_hhdet_in_fec!J48)</f>
        <v>3.2064140294578993</v>
      </c>
      <c r="K48" s="111">
        <f>IF(RES_hhdet_in_tes!K48=0,"",RES_hhdet_in_tes!K48/RES_hhdet_in_fec!K48)</f>
        <v>3.3247368811958475</v>
      </c>
      <c r="L48" s="111">
        <f>IF(RES_hhdet_in_tes!L48=0,"",RES_hhdet_in_tes!L48/RES_hhdet_in_fec!L48)</f>
        <v>3.445722042133248</v>
      </c>
      <c r="M48" s="111">
        <f>IF(RES_hhdet_in_tes!M48=0,"",RES_hhdet_in_tes!M48/RES_hhdet_in_fec!M48)</f>
        <v>3.584362118769969</v>
      </c>
      <c r="N48" s="111">
        <f>IF(RES_hhdet_in_tes!N48=0,"",RES_hhdet_in_tes!N48/RES_hhdet_in_fec!N48)</f>
        <v>3.7451077276635445</v>
      </c>
      <c r="O48" s="111">
        <f>IF(RES_hhdet_in_tes!O48=0,"",RES_hhdet_in_tes!O48/RES_hhdet_in_fec!O48)</f>
        <v>3.9276721145464872</v>
      </c>
      <c r="P48" s="111">
        <f>IF(RES_hhdet_in_tes!P48=0,"",RES_hhdet_in_tes!P48/RES_hhdet_in_fec!P48)</f>
        <v>4.1142881127083859</v>
      </c>
      <c r="Q48" s="111">
        <f>IF(RES_hhdet_in_tes!Q48=0,"",RES_hhdet_in_tes!Q48/RES_hhdet_in_fec!Q48)</f>
        <v>4.2575130300642714</v>
      </c>
      <c r="R48" s="111">
        <f>IF(RES_hhdet_in_tes!R48=0,"",RES_hhdet_in_tes!R48/RES_hhdet_in_fec!R48)</f>
        <v>4.2885467357412006</v>
      </c>
      <c r="S48" s="111">
        <f>IF(RES_hhdet_in_tes!S48=0,"",RES_hhdet_in_tes!S48/RES_hhdet_in_fec!S48)</f>
        <v>4.2919949252608589</v>
      </c>
      <c r="T48" s="111">
        <f>IF(RES_hhdet_in_tes!T48=0,"",RES_hhdet_in_tes!T48/RES_hhdet_in_fec!T48)</f>
        <v>4.2958262469493693</v>
      </c>
      <c r="U48" s="111">
        <f>IF(RES_hhdet_in_tes!U48=0,"",RES_hhdet_in_tes!U48/RES_hhdet_in_fec!U48)</f>
        <v>4.300083271047713</v>
      </c>
      <c r="V48" s="111">
        <f>IF(RES_hhdet_in_tes!V48=0,"",RES_hhdet_in_tes!V48/RES_hhdet_in_fec!V48)</f>
        <v>4.3122478727184674</v>
      </c>
      <c r="W48" s="111">
        <f>IF(RES_hhdet_in_tes!W48=0,"",RES_hhdet_in_tes!W48/RES_hhdet_in_fec!W48)</f>
        <v>4.3521744542800276</v>
      </c>
      <c r="X48" s="111">
        <f>IF(RES_hhdet_in_tes!X48=0,"",RES_hhdet_in_tes!X48/RES_hhdet_in_fec!X48)</f>
        <v>4.3994756322114403</v>
      </c>
      <c r="Y48" s="111">
        <f>IF(RES_hhdet_in_tes!Y48=0,"",RES_hhdet_in_tes!Y48/RES_hhdet_in_fec!Y48)</f>
        <v>4.4527924678182833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0.665526644842516</v>
      </c>
      <c r="D49" s="124">
        <f>IF(RES_hhdet_in_tes!D49=0,"",RES_hhdet_in_tes!D49/RES_hhdet_in_fec!D49)</f>
        <v>0.67058693859191965</v>
      </c>
      <c r="E49" s="124">
        <f>IF(RES_hhdet_in_tes!E49=0,"",RES_hhdet_in_tes!E49/RES_hhdet_in_fec!E49)</f>
        <v>0.67887099817487673</v>
      </c>
      <c r="F49" s="124">
        <f>IF(RES_hhdet_in_tes!F49=0,"",RES_hhdet_in_tes!F49/RES_hhdet_in_fec!F49)</f>
        <v>0.67704854499975664</v>
      </c>
      <c r="G49" s="124">
        <f>IF(RES_hhdet_in_tes!G49=0,"",RES_hhdet_in_tes!G49/RES_hhdet_in_fec!G49)</f>
        <v>0.6838224834972898</v>
      </c>
      <c r="H49" s="124">
        <f>IF(RES_hhdet_in_tes!H49=0,"",RES_hhdet_in_tes!H49/RES_hhdet_in_fec!H49)</f>
        <v>0.68564427247370663</v>
      </c>
      <c r="I49" s="124">
        <f>IF(RES_hhdet_in_tes!I49=0,"",RES_hhdet_in_tes!I49/RES_hhdet_in_fec!I49)</f>
        <v>0.67794271656004734</v>
      </c>
      <c r="J49" s="124">
        <f>IF(RES_hhdet_in_tes!J49=0,"",RES_hhdet_in_tes!J49/RES_hhdet_in_fec!J49)</f>
        <v>0.67370831096100725</v>
      </c>
      <c r="K49" s="124">
        <f>IF(RES_hhdet_in_tes!K49=0,"",RES_hhdet_in_tes!K49/RES_hhdet_in_fec!K49)</f>
        <v>0.68950953276181648</v>
      </c>
      <c r="L49" s="124">
        <f>IF(RES_hhdet_in_tes!L49=0,"",RES_hhdet_in_tes!L49/RES_hhdet_in_fec!L49)</f>
        <v>0.68001604900561619</v>
      </c>
      <c r="M49" s="124">
        <f>IF(RES_hhdet_in_tes!M49=0,"",RES_hhdet_in_tes!M49/RES_hhdet_in_fec!M49)</f>
        <v>0.73099946234587143</v>
      </c>
      <c r="N49" s="124">
        <f>IF(RES_hhdet_in_tes!N49=0,"",RES_hhdet_in_tes!N49/RES_hhdet_in_fec!N49)</f>
        <v>0.74466053884678518</v>
      </c>
      <c r="O49" s="124">
        <f>IF(RES_hhdet_in_tes!O49=0,"",RES_hhdet_in_tes!O49/RES_hhdet_in_fec!O49)</f>
        <v>0.82550399392308527</v>
      </c>
      <c r="P49" s="124">
        <f>IF(RES_hhdet_in_tes!P49=0,"",RES_hhdet_in_tes!P49/RES_hhdet_in_fec!P49)</f>
        <v>0.87413319347511276</v>
      </c>
      <c r="Q49" s="124">
        <f>IF(RES_hhdet_in_tes!Q49=0,"",RES_hhdet_in_tes!Q49/RES_hhdet_in_fec!Q49)</f>
        <v>0.86152422541795415</v>
      </c>
      <c r="R49" s="124">
        <f>IF(RES_hhdet_in_tes!R49=0,"",RES_hhdet_in_tes!R49/RES_hhdet_in_fec!R49)</f>
        <v>0.78268973146880827</v>
      </c>
      <c r="S49" s="124">
        <f>IF(RES_hhdet_in_tes!S49=0,"",RES_hhdet_in_tes!S49/RES_hhdet_in_fec!S49)</f>
        <v>0.79845921801669262</v>
      </c>
      <c r="T49" s="124">
        <f>IF(RES_hhdet_in_tes!T49=0,"",RES_hhdet_in_tes!T49/RES_hhdet_in_fec!T49)</f>
        <v>0.81240038706552575</v>
      </c>
      <c r="U49" s="124">
        <f>IF(RES_hhdet_in_tes!U49=0,"",RES_hhdet_in_tes!U49/RES_hhdet_in_fec!U49)</f>
        <v>0.82714429086199692</v>
      </c>
      <c r="V49" s="124">
        <f>IF(RES_hhdet_in_tes!V49=0,"",RES_hhdet_in_tes!V49/RES_hhdet_in_fec!V49)</f>
        <v>0.88436725955204076</v>
      </c>
      <c r="W49" s="124">
        <f>IF(RES_hhdet_in_tes!W49=0,"",RES_hhdet_in_tes!W49/RES_hhdet_in_fec!W49)</f>
        <v>0.84913369603552513</v>
      </c>
      <c r="X49" s="124">
        <f>IF(RES_hhdet_in_tes!X49=0,"",RES_hhdet_in_tes!X49/RES_hhdet_in_fec!X49)</f>
        <v>0.8611903656639498</v>
      </c>
      <c r="Y49" s="124">
        <f>IF(RES_hhdet_in_tes!Y49=0,"",RES_hhdet_in_tes!Y49/RES_hhdet_in_fec!Y49)</f>
        <v>0.8460634498446955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0.62783779861134603</v>
      </c>
      <c r="D50" s="111">
        <f>IF(RES_hhdet_in_tes!D50=0,"",RES_hhdet_in_tes!D50/RES_hhdet_in_fec!D50)</f>
        <v>0.62982891273697905</v>
      </c>
      <c r="E50" s="111">
        <f>IF(RES_hhdet_in_tes!E50=0,"",RES_hhdet_in_tes!E50/RES_hhdet_in_fec!E50)</f>
        <v>0.63209680053888029</v>
      </c>
      <c r="F50" s="111">
        <f>IF(RES_hhdet_in_tes!F50=0,"",RES_hhdet_in_tes!F50/RES_hhdet_in_fec!F50)</f>
        <v>0.63440243020572717</v>
      </c>
      <c r="G50" s="111">
        <f>IF(RES_hhdet_in_tes!G50=0,"",RES_hhdet_in_tes!G50/RES_hhdet_in_fec!G50)</f>
        <v>0.63696295214885412</v>
      </c>
      <c r="H50" s="111">
        <f>IF(RES_hhdet_in_tes!H50=0,"",RES_hhdet_in_tes!H50/RES_hhdet_in_fec!H50)</f>
        <v>0.63975178992239301</v>
      </c>
      <c r="I50" s="111">
        <f>IF(RES_hhdet_in_tes!I50=0,"",RES_hhdet_in_tes!I50/RES_hhdet_in_fec!I50)</f>
        <v>0.64282244939404187</v>
      </c>
      <c r="J50" s="111">
        <f>IF(RES_hhdet_in_tes!J50=0,"",RES_hhdet_in_tes!J50/RES_hhdet_in_fec!J50)</f>
        <v>0.64639412521788742</v>
      </c>
      <c r="K50" s="111">
        <f>IF(RES_hhdet_in_tes!K50=0,"",RES_hhdet_in_tes!K50/RES_hhdet_in_fec!K50)</f>
        <v>0.65065319050495418</v>
      </c>
      <c r="L50" s="111">
        <f>IF(RES_hhdet_in_tes!L50=0,"",RES_hhdet_in_tes!L50/RES_hhdet_in_fec!L50)</f>
        <v>0.65564950770335106</v>
      </c>
      <c r="M50" s="111">
        <f>IF(RES_hhdet_in_tes!M50=0,"",RES_hhdet_in_tes!M50/RES_hhdet_in_fec!M50)</f>
        <v>0.66583481712053494</v>
      </c>
      <c r="N50" s="111">
        <f>IF(RES_hhdet_in_tes!N50=0,"",RES_hhdet_in_tes!N50/RES_hhdet_in_fec!N50)</f>
        <v>0.68262415558607503</v>
      </c>
      <c r="O50" s="111">
        <f>IF(RES_hhdet_in_tes!O50=0,"",RES_hhdet_in_tes!O50/RES_hhdet_in_fec!O50)</f>
        <v>0.70716917713991778</v>
      </c>
      <c r="P50" s="111">
        <f>IF(RES_hhdet_in_tes!P50=0,"",RES_hhdet_in_tes!P50/RES_hhdet_in_fec!P50)</f>
        <v>0.73693266362493126</v>
      </c>
      <c r="Q50" s="111">
        <f>IF(RES_hhdet_in_tes!Q50=0,"",RES_hhdet_in_tes!Q50/RES_hhdet_in_fec!Q50)</f>
        <v>0.76373056338768452</v>
      </c>
      <c r="R50" s="111">
        <f>IF(RES_hhdet_in_tes!R50=0,"",RES_hhdet_in_tes!R50/RES_hhdet_in_fec!R50)</f>
        <v>0.78111644940671776</v>
      </c>
      <c r="S50" s="111">
        <f>IF(RES_hhdet_in_tes!S50=0,"",RES_hhdet_in_tes!S50/RES_hhdet_in_fec!S50)</f>
        <v>0.79730436625356882</v>
      </c>
      <c r="T50" s="111">
        <f>IF(RES_hhdet_in_tes!T50=0,"",RES_hhdet_in_tes!T50/RES_hhdet_in_fec!T50)</f>
        <v>0.81181700072728669</v>
      </c>
      <c r="U50" s="111">
        <f>IF(RES_hhdet_in_tes!U50=0,"",RES_hhdet_in_tes!U50/RES_hhdet_in_fec!U50)</f>
        <v>0.82417703962696987</v>
      </c>
      <c r="V50" s="111">
        <f>IF(RES_hhdet_in_tes!V50=0,"",RES_hhdet_in_tes!V50/RES_hhdet_in_fec!V50)</f>
        <v>0.83390716975169699</v>
      </c>
      <c r="W50" s="111">
        <f>IF(RES_hhdet_in_tes!W50=0,"",RES_hhdet_in_tes!W50/RES_hhdet_in_fec!W50)</f>
        <v>0.83988782340088586</v>
      </c>
      <c r="X50" s="111">
        <f>IF(RES_hhdet_in_tes!X50=0,"",RES_hhdet_in_tes!X50/RES_hhdet_in_fec!X50)</f>
        <v>0.8428027768893247</v>
      </c>
      <c r="Y50" s="111">
        <f>IF(RES_hhdet_in_tes!Y50=0,"",RES_hhdet_in_tes!Y50/RES_hhdet_in_fec!Y50)</f>
        <v>0.84427883799078685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0.80242828817855982</v>
      </c>
      <c r="D51" s="111">
        <f>IF(RES_hhdet_in_tes!D51=0,"",RES_hhdet_in_tes!D51/RES_hhdet_in_fec!D51)</f>
        <v>0.79931354798089949</v>
      </c>
      <c r="E51" s="111">
        <f>IF(RES_hhdet_in_tes!E51=0,"",RES_hhdet_in_tes!E51/RES_hhdet_in_fec!E51)</f>
        <v>0.80100127952198197</v>
      </c>
      <c r="F51" s="111">
        <f>IF(RES_hhdet_in_tes!F51=0,"",RES_hhdet_in_tes!F51/RES_hhdet_in_fec!F51)</f>
        <v>0.79204312613479266</v>
      </c>
      <c r="G51" s="111">
        <f>IF(RES_hhdet_in_tes!G51=0,"",RES_hhdet_in_tes!G51/RES_hhdet_in_fec!G51)</f>
        <v>0.79637751507244037</v>
      </c>
      <c r="H51" s="111">
        <f>IF(RES_hhdet_in_tes!H51=0,"",RES_hhdet_in_tes!H51/RES_hhdet_in_fec!H51)</f>
        <v>0.79949924252873428</v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0.80377356901057839</v>
      </c>
      <c r="K51" s="111">
        <f>IF(RES_hhdet_in_tes!K51=0,"",RES_hhdet_in_tes!K51/RES_hhdet_in_fec!K51)</f>
        <v>0.80486801352555448</v>
      </c>
      <c r="L51" s="111" t="str">
        <f>IF(RES_hhdet_in_tes!L51=0,"",RES_hhdet_in_tes!L51/RES_hhdet_in_fec!L51)</f>
        <v/>
      </c>
      <c r="M51" s="111">
        <f>IF(RES_hhdet_in_tes!M51=0,"",RES_hhdet_in_tes!M51/RES_hhdet_in_fec!M51)</f>
        <v>0.81068712280530075</v>
      </c>
      <c r="N51" s="111">
        <f>IF(RES_hhdet_in_tes!N51=0,"",RES_hhdet_in_tes!N51/RES_hhdet_in_fec!N51)</f>
        <v>0.82102091293346147</v>
      </c>
      <c r="O51" s="111" t="str">
        <f>IF(RES_hhdet_in_tes!O51=0,"",RES_hhdet_in_tes!O51/RES_hhdet_in_fec!O51)</f>
        <v/>
      </c>
      <c r="P51" s="111">
        <f>IF(RES_hhdet_in_tes!P51=0,"",RES_hhdet_in_tes!P51/RES_hhdet_in_fec!P51)</f>
        <v>0.86518079936656456</v>
      </c>
      <c r="Q51" s="111">
        <f>IF(RES_hhdet_in_tes!Q51=0,"",RES_hhdet_in_tes!Q51/RES_hhdet_in_fec!Q51)</f>
        <v>0.88240147011142434</v>
      </c>
      <c r="R51" s="111">
        <f>IF(RES_hhdet_in_tes!R51=0,"",RES_hhdet_in_tes!R51/RES_hhdet_in_fec!R51)</f>
        <v>0.8908760164234244</v>
      </c>
      <c r="S51" s="111">
        <f>IF(RES_hhdet_in_tes!S51=0,"",RES_hhdet_in_tes!S51/RES_hhdet_in_fec!S51)</f>
        <v>0.89410082082451392</v>
      </c>
      <c r="T51" s="111">
        <f>IF(RES_hhdet_in_tes!T51=0,"",RES_hhdet_in_tes!T51/RES_hhdet_in_fec!T51)</f>
        <v>0.91058024560168171</v>
      </c>
      <c r="U51" s="111">
        <f>IF(RES_hhdet_in_tes!U51=0,"",RES_hhdet_in_tes!U51/RES_hhdet_in_fec!U51)</f>
        <v>0.91511343282218427</v>
      </c>
      <c r="V51" s="111">
        <f>IF(RES_hhdet_in_tes!V51=0,"",RES_hhdet_in_tes!V51/RES_hhdet_in_fec!V51)</f>
        <v>0.9247529066361605</v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>
        <f>IF(RES_hhdet_in_tes!Y51=0,"",RES_hhdet_in_tes!Y51/RES_hhdet_in_fec!Y51)</f>
        <v>0.9346705116263041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0.62783779861134603</v>
      </c>
      <c r="D52" s="112">
        <f>IF(RES_hhdet_in_tes!D52=0,"",RES_hhdet_in_tes!D52/RES_hhdet_in_fec!D52)</f>
        <v>0.62982891273697905</v>
      </c>
      <c r="E52" s="112">
        <f>IF(RES_hhdet_in_tes!E52=0,"",RES_hhdet_in_tes!E52/RES_hhdet_in_fec!E52)</f>
        <v>0.63209680053888029</v>
      </c>
      <c r="F52" s="112">
        <f>IF(RES_hhdet_in_tes!F52=0,"",RES_hhdet_in_tes!F52/RES_hhdet_in_fec!F52)</f>
        <v>0.63440243020572717</v>
      </c>
      <c r="G52" s="112">
        <f>IF(RES_hhdet_in_tes!G52=0,"",RES_hhdet_in_tes!G52/RES_hhdet_in_fec!G52)</f>
        <v>0.63696295214885412</v>
      </c>
      <c r="H52" s="112">
        <f>IF(RES_hhdet_in_tes!H52=0,"",RES_hhdet_in_tes!H52/RES_hhdet_in_fec!H52)</f>
        <v>0.63975178992239301</v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0.64639412521788742</v>
      </c>
      <c r="K52" s="112">
        <f>IF(RES_hhdet_in_tes!K52=0,"",RES_hhdet_in_tes!K52/RES_hhdet_in_fec!K52)</f>
        <v>0.65065319050495418</v>
      </c>
      <c r="L52" s="112" t="str">
        <f>IF(RES_hhdet_in_tes!L52=0,"",RES_hhdet_in_tes!L52/RES_hhdet_in_fec!L52)</f>
        <v/>
      </c>
      <c r="M52" s="112">
        <f>IF(RES_hhdet_in_tes!M52=0,"",RES_hhdet_in_tes!M52/RES_hhdet_in_fec!M52)</f>
        <v>0.66583481712053494</v>
      </c>
      <c r="N52" s="112">
        <f>IF(RES_hhdet_in_tes!N52=0,"",RES_hhdet_in_tes!N52/RES_hhdet_in_fec!N52)</f>
        <v>0.68262415558607503</v>
      </c>
      <c r="O52" s="112" t="str">
        <f>IF(RES_hhdet_in_tes!O52=0,"",RES_hhdet_in_tes!O52/RES_hhdet_in_fec!O52)</f>
        <v/>
      </c>
      <c r="P52" s="112">
        <f>IF(RES_hhdet_in_tes!P52=0,"",RES_hhdet_in_tes!P52/RES_hhdet_in_fec!P52)</f>
        <v>0.73693266362493115</v>
      </c>
      <c r="Q52" s="112">
        <f>IF(RES_hhdet_in_tes!Q52=0,"",RES_hhdet_in_tes!Q52/RES_hhdet_in_fec!Q52)</f>
        <v>0.76373056338768452</v>
      </c>
      <c r="R52" s="112">
        <f>IF(RES_hhdet_in_tes!R52=0,"",RES_hhdet_in_tes!R52/RES_hhdet_in_fec!R52)</f>
        <v>0.78111644940671776</v>
      </c>
      <c r="S52" s="112">
        <f>IF(RES_hhdet_in_tes!S52=0,"",RES_hhdet_in_tes!S52/RES_hhdet_in_fec!S52)</f>
        <v>0.79730436625356882</v>
      </c>
      <c r="T52" s="112">
        <f>IF(RES_hhdet_in_tes!T52=0,"",RES_hhdet_in_tes!T52/RES_hhdet_in_fec!T52)</f>
        <v>0.8118170007272868</v>
      </c>
      <c r="U52" s="112">
        <f>IF(RES_hhdet_in_tes!U52=0,"",RES_hhdet_in_tes!U52/RES_hhdet_in_fec!U52)</f>
        <v>0.82417703962696987</v>
      </c>
      <c r="V52" s="112">
        <f>IF(RES_hhdet_in_tes!V52=0,"",RES_hhdet_in_tes!V52/RES_hhdet_in_fec!V52)</f>
        <v>0.83390716975169699</v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>
        <f>IF(RES_hhdet_in_tes!Y52=0,"",RES_hhdet_in_tes!Y52/RES_hhdet_in_fec!Y52)</f>
        <v>0.84427883799078685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 t="str">
        <f>IF(RES_hhdet_in_tes!L53=0,"",RES_hhdet_in_tes!L53/RES_hhdet_in_fec!L53)</f>
        <v/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0.77967175277997069</v>
      </c>
      <c r="D54" s="112">
        <f>IF(RES_hhdet_in_tes!D54=0,"",RES_hhdet_in_tes!D54/RES_hhdet_in_fec!D54)</f>
        <v>0.78060708254141087</v>
      </c>
      <c r="E54" s="112">
        <f>IF(RES_hhdet_in_tes!E54=0,"",RES_hhdet_in_tes!E54/RES_hhdet_in_fec!E54)</f>
        <v>0.781631036978224</v>
      </c>
      <c r="F54" s="112">
        <f>IF(RES_hhdet_in_tes!F54=0,"",RES_hhdet_in_tes!F54/RES_hhdet_in_fec!F54)</f>
        <v>0.78266734591486342</v>
      </c>
      <c r="G54" s="112">
        <f>IF(RES_hhdet_in_tes!G54=0,"",RES_hhdet_in_tes!G54/RES_hhdet_in_fec!G54)</f>
        <v>0.78378596450283589</v>
      </c>
      <c r="H54" s="112">
        <f>IF(RES_hhdet_in_tes!H54=0,"",RES_hhdet_in_tes!H54/RES_hhdet_in_fec!H54)</f>
        <v>0.78497899630682877</v>
      </c>
      <c r="I54" s="112">
        <f>IF(RES_hhdet_in_tes!I54=0,"",RES_hhdet_in_tes!I54/RES_hhdet_in_fec!I54)</f>
        <v>0.78626458404661137</v>
      </c>
      <c r="J54" s="112">
        <f>IF(RES_hhdet_in_tes!J54=0,"",RES_hhdet_in_tes!J54/RES_hhdet_in_fec!J54)</f>
        <v>0.78771547453161517</v>
      </c>
      <c r="K54" s="112">
        <f>IF(RES_hhdet_in_tes!K54=0,"",RES_hhdet_in_tes!K54/RES_hhdet_in_fec!K54)</f>
        <v>0.78939593335356095</v>
      </c>
      <c r="L54" s="112">
        <f>IF(RES_hhdet_in_tes!L54=0,"",RES_hhdet_in_tes!L54/RES_hhdet_in_fec!L54)</f>
        <v>0.79132805619702484</v>
      </c>
      <c r="M54" s="112">
        <f>IF(RES_hhdet_in_tes!M54=0,"",RES_hhdet_in_tes!M54/RES_hhdet_in_fec!M54)</f>
        <v>0.79500125443596603</v>
      </c>
      <c r="N54" s="112">
        <f>IF(RES_hhdet_in_tes!N54=0,"",RES_hhdet_in_tes!N54/RES_hhdet_in_fec!N54)</f>
        <v>0.80105802751633592</v>
      </c>
      <c r="O54" s="112">
        <f>IF(RES_hhdet_in_tes!O54=0,"",RES_hhdet_in_tes!O54/RES_hhdet_in_fec!O54)</f>
        <v>0.81029381913669551</v>
      </c>
      <c r="P54" s="112">
        <f>IF(RES_hhdet_in_tes!P54=0,"",RES_hhdet_in_tes!P54/RES_hhdet_in_fec!P54)</f>
        <v>0.82227075778456149</v>
      </c>
      <c r="Q54" s="112">
        <f>IF(RES_hhdet_in_tes!Q54=0,"",RES_hhdet_in_tes!Q54/RES_hhdet_in_fec!Q54)</f>
        <v>0.83382595537259896</v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>
        <f>IF(RES_hhdet_in_tes!V54=0,"",RES_hhdet_in_tes!V54/RES_hhdet_in_fec!V54)</f>
        <v>0.87167463264960821</v>
      </c>
      <c r="W54" s="112" t="str">
        <f>IF(RES_hhdet_in_tes!W54=0,"",RES_hhdet_in_tes!W54/RES_hhdet_in_fec!W54)</f>
        <v/>
      </c>
      <c r="X54" s="112">
        <f>IF(RES_hhdet_in_tes!X54=0,"",RES_hhdet_in_tes!X54/RES_hhdet_in_fec!X54)</f>
        <v>0.89183050102231842</v>
      </c>
      <c r="Y54" s="112">
        <f>IF(RES_hhdet_in_tes!Y54=0,"",RES_hhdet_in_tes!Y54/RES_hhdet_in_fec!Y54)</f>
        <v>0.90432813306167914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0.89510484150660019</v>
      </c>
      <c r="D55" s="113">
        <f>IF(RES_hhdet_in_tes!D55=0,"",RES_hhdet_in_tes!D55/RES_hhdet_in_fec!D55)</f>
        <v>0.89279653121238445</v>
      </c>
      <c r="E55" s="113">
        <f>IF(RES_hhdet_in_tes!E55=0,"",RES_hhdet_in_tes!E55/RES_hhdet_in_fec!E55)</f>
        <v>0.89347664645007019</v>
      </c>
      <c r="F55" s="113">
        <f>IF(RES_hhdet_in_tes!F55=0,"",RES_hhdet_in_tes!F55/RES_hhdet_in_fec!F55)</f>
        <v>0.88765251617286967</v>
      </c>
      <c r="G55" s="113">
        <f>IF(RES_hhdet_in_tes!G55=0,"",RES_hhdet_in_tes!G55/RES_hhdet_in_fec!G55)</f>
        <v>0.88999852519179201</v>
      </c>
      <c r="H55" s="113">
        <f>IF(RES_hhdet_in_tes!H55=0,"",RES_hhdet_in_tes!H55/RES_hhdet_in_fec!H55)</f>
        <v>0.89168799048882819</v>
      </c>
      <c r="I55" s="113">
        <f>IF(RES_hhdet_in_tes!I55=0,"",RES_hhdet_in_tes!I55/RES_hhdet_in_fec!I55)</f>
        <v>0.88142892905780656</v>
      </c>
      <c r="J55" s="113">
        <f>IF(RES_hhdet_in_tes!J55=0,"",RES_hhdet_in_tes!J55/RES_hhdet_in_fec!J55)</f>
        <v>0.89302273283664124</v>
      </c>
      <c r="K55" s="113">
        <f>IF(RES_hhdet_in_tes!K55=0,"",RES_hhdet_in_tes!K55/RES_hhdet_in_fec!K55)</f>
        <v>0.89261836370322556</v>
      </c>
      <c r="L55" s="113">
        <f>IF(RES_hhdet_in_tes!L55=0,"",RES_hhdet_in_tes!L55/RES_hhdet_in_fec!L55)</f>
        <v>0.89451932105743126</v>
      </c>
      <c r="M55" s="113">
        <f>IF(RES_hhdet_in_tes!M55=0,"",RES_hhdet_in_tes!M55/RES_hhdet_in_fec!M55)</f>
        <v>0.89243619274286512</v>
      </c>
      <c r="N55" s="113">
        <f>IF(RES_hhdet_in_tes!N55=0,"",RES_hhdet_in_tes!N55/RES_hhdet_in_fec!N55)</f>
        <v>0.89573793649277011</v>
      </c>
      <c r="O55" s="113">
        <f>IF(RES_hhdet_in_tes!O55=0,"",RES_hhdet_in_tes!O55/RES_hhdet_in_fec!O55)</f>
        <v>0.89712506915498069</v>
      </c>
      <c r="P55" s="113">
        <f>IF(RES_hhdet_in_tes!P55=0,"",RES_hhdet_in_tes!P55/RES_hhdet_in_fec!P55)</f>
        <v>0.91478296946356585</v>
      </c>
      <c r="Q55" s="113">
        <f>IF(RES_hhdet_in_tes!Q55=0,"",RES_hhdet_in_tes!Q55/RES_hhdet_in_fec!Q55)</f>
        <v>0.92106270847808958</v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0.94526919929470488</v>
      </c>
      <c r="W55" s="113">
        <f>IF(RES_hhdet_in_tes!W55=0,"",RES_hhdet_in_tes!W55/RES_hhdet_in_fec!W55)</f>
        <v>0.94203794011583197</v>
      </c>
      <c r="X55" s="113">
        <f>IF(RES_hhdet_in_tes!X55=0,"",RES_hhdet_in_tes!X55/RES_hhdet_in_fec!X55)</f>
        <v>0.95160134345428993</v>
      </c>
      <c r="Y55" s="113">
        <f>IF(RES_hhdet_in_tes!Y55=0,"",RES_hhdet_in_tes!Y55/RES_hhdet_in_fec!Y55)</f>
        <v>0.96212923338695688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0.77967175277997069</v>
      </c>
      <c r="D56" s="111">
        <f>IF(RES_hhdet_in_tes!D56=0,"",RES_hhdet_in_tes!D56/RES_hhdet_in_fec!D56)</f>
        <v>0.78060708254141098</v>
      </c>
      <c r="E56" s="111">
        <f>IF(RES_hhdet_in_tes!E56=0,"",RES_hhdet_in_tes!E56/RES_hhdet_in_fec!E56)</f>
        <v>0.781631036978224</v>
      </c>
      <c r="F56" s="111">
        <f>IF(RES_hhdet_in_tes!F56=0,"",RES_hhdet_in_tes!F56/RES_hhdet_in_fec!F56)</f>
        <v>0.78266734591486342</v>
      </c>
      <c r="G56" s="111">
        <f>IF(RES_hhdet_in_tes!G56=0,"",RES_hhdet_in_tes!G56/RES_hhdet_in_fec!G56)</f>
        <v>0.78378596450283589</v>
      </c>
      <c r="H56" s="111">
        <f>IF(RES_hhdet_in_tes!H56=0,"",RES_hhdet_in_tes!H56/RES_hhdet_in_fec!H56)</f>
        <v>0.78497899630682877</v>
      </c>
      <c r="I56" s="111">
        <f>IF(RES_hhdet_in_tes!I56=0,"",RES_hhdet_in_tes!I56/RES_hhdet_in_fec!I56)</f>
        <v>0.78626458404661148</v>
      </c>
      <c r="J56" s="111">
        <f>IF(RES_hhdet_in_tes!J56=0,"",RES_hhdet_in_tes!J56/RES_hhdet_in_fec!J56)</f>
        <v>0.78771547453161517</v>
      </c>
      <c r="K56" s="111">
        <f>IF(RES_hhdet_in_tes!K56=0,"",RES_hhdet_in_tes!K56/RES_hhdet_in_fec!K56)</f>
        <v>0.78939593335356084</v>
      </c>
      <c r="L56" s="111">
        <f>IF(RES_hhdet_in_tes!L56=0,"",RES_hhdet_in_tes!L56/RES_hhdet_in_fec!L56)</f>
        <v>0.79132805619702484</v>
      </c>
      <c r="M56" s="111">
        <f>IF(RES_hhdet_in_tes!M56=0,"",RES_hhdet_in_tes!M56/RES_hhdet_in_fec!M56)</f>
        <v>0.79500125443596603</v>
      </c>
      <c r="N56" s="111">
        <f>IF(RES_hhdet_in_tes!N56=0,"",RES_hhdet_in_tes!N56/RES_hhdet_in_fec!N56)</f>
        <v>0.80105802751633581</v>
      </c>
      <c r="O56" s="111">
        <f>IF(RES_hhdet_in_tes!O56=0,"",RES_hhdet_in_tes!O56/RES_hhdet_in_fec!O56)</f>
        <v>0.8102938191366954</v>
      </c>
      <c r="P56" s="111">
        <f>IF(RES_hhdet_in_tes!P56=0,"",RES_hhdet_in_tes!P56/RES_hhdet_in_fec!P56)</f>
        <v>0.82227075778456149</v>
      </c>
      <c r="Q56" s="111">
        <f>IF(RES_hhdet_in_tes!Q56=0,"",RES_hhdet_in_tes!Q56/RES_hhdet_in_fec!Q56)</f>
        <v>0.83382595537259885</v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0.87167463264960832</v>
      </c>
      <c r="W56" s="111">
        <f>IF(RES_hhdet_in_tes!W56=0,"",RES_hhdet_in_tes!W56/RES_hhdet_in_fec!W56)</f>
        <v>0.87843452433580549</v>
      </c>
      <c r="X56" s="111">
        <f>IF(RES_hhdet_in_tes!X56=0,"",RES_hhdet_in_tes!X56/RES_hhdet_in_fec!X56)</f>
        <v>0.89183050102231842</v>
      </c>
      <c r="Y56" s="111">
        <f>IF(RES_hhdet_in_tes!Y56=0,"",RES_hhdet_in_tes!Y56/RES_hhdet_in_fec!Y56)</f>
        <v>0.90432813306167903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0.77387641446026467</v>
      </c>
      <c r="D58" s="124">
        <f>IF(RES_hhdet_in_tes!D58=0,"",RES_hhdet_in_tes!D58/RES_hhdet_in_fec!D58)</f>
        <v>0.77505537932756852</v>
      </c>
      <c r="E58" s="124">
        <f>IF(RES_hhdet_in_tes!E58=0,"",RES_hhdet_in_tes!E58/RES_hhdet_in_fec!E58)</f>
        <v>0.77628993266109636</v>
      </c>
      <c r="F58" s="124">
        <f>IF(RES_hhdet_in_tes!F58=0,"",RES_hhdet_in_tes!F58/RES_hhdet_in_fec!F58)</f>
        <v>0.77753206624001836</v>
      </c>
      <c r="G58" s="124">
        <f>IF(RES_hhdet_in_tes!G58=0,"",RES_hhdet_in_tes!G58/RES_hhdet_in_fec!G58)</f>
        <v>0.77882539352667224</v>
      </c>
      <c r="H58" s="124">
        <f>IF(RES_hhdet_in_tes!H58=0,"",RES_hhdet_in_tes!H58/RES_hhdet_in_fec!H58)</f>
        <v>0.78016457678849838</v>
      </c>
      <c r="I58" s="124">
        <f>IF(RES_hhdet_in_tes!I58=0,"",RES_hhdet_in_tes!I58/RES_hhdet_in_fec!I58)</f>
        <v>0.78156036238389126</v>
      </c>
      <c r="J58" s="124">
        <f>IF(RES_hhdet_in_tes!J58=0,"",RES_hhdet_in_tes!J58/RES_hhdet_in_fec!J58)</f>
        <v>0.78305677435006926</v>
      </c>
      <c r="K58" s="124">
        <f>IF(RES_hhdet_in_tes!K58=0,"",RES_hhdet_in_tes!K58/RES_hhdet_in_fec!K58)</f>
        <v>0.78469124469836748</v>
      </c>
      <c r="L58" s="124">
        <f>IF(RES_hhdet_in_tes!L58=0,"",RES_hhdet_in_tes!L58/RES_hhdet_in_fec!L58)</f>
        <v>0.78647378802645229</v>
      </c>
      <c r="M58" s="124">
        <f>IF(RES_hhdet_in_tes!M58=0,"",RES_hhdet_in_tes!M58/RES_hhdet_in_fec!M58)</f>
        <v>0.78902243108335579</v>
      </c>
      <c r="N58" s="124">
        <f>IF(RES_hhdet_in_tes!N58=0,"",RES_hhdet_in_tes!N58/RES_hhdet_in_fec!N58)</f>
        <v>0.79251312021053688</v>
      </c>
      <c r="O58" s="124">
        <f>IF(RES_hhdet_in_tes!O58=0,"",RES_hhdet_in_tes!O58/RES_hhdet_in_fec!O58)</f>
        <v>0.797363083421751</v>
      </c>
      <c r="P58" s="124">
        <f>IF(RES_hhdet_in_tes!P58=0,"",RES_hhdet_in_tes!P58/RES_hhdet_in_fec!P58)</f>
        <v>0.80377695822825479</v>
      </c>
      <c r="Q58" s="124">
        <f>IF(RES_hhdet_in_tes!Q58=0,"",RES_hhdet_in_tes!Q58/RES_hhdet_in_fec!Q58)</f>
        <v>0.81207657478666229</v>
      </c>
      <c r="R58" s="124">
        <f>IF(RES_hhdet_in_tes!R58=0,"",RES_hhdet_in_tes!R58/RES_hhdet_in_fec!R58)</f>
        <v>0.8233703686197823</v>
      </c>
      <c r="S58" s="124">
        <f>IF(RES_hhdet_in_tes!S58=0,"",RES_hhdet_in_tes!S58/RES_hhdet_in_fec!S58)</f>
        <v>0.83750259145769235</v>
      </c>
      <c r="T58" s="124">
        <f>IF(RES_hhdet_in_tes!T58=0,"",RES_hhdet_in_tes!T58/RES_hhdet_in_fec!T58)</f>
        <v>0.85271670540043254</v>
      </c>
      <c r="U58" s="124">
        <f>IF(RES_hhdet_in_tes!U58=0,"",RES_hhdet_in_tes!U58/RES_hhdet_in_fec!U58)</f>
        <v>0.86725617254808451</v>
      </c>
      <c r="V58" s="124">
        <f>IF(RES_hhdet_in_tes!V58=0,"",RES_hhdet_in_tes!V58/RES_hhdet_in_fec!V58)</f>
        <v>0.87936445500070992</v>
      </c>
      <c r="W58" s="124">
        <f>IF(RES_hhdet_in_tes!W58=0,"",RES_hhdet_in_tes!W58/RES_hhdet_in_fec!W58)</f>
        <v>0.88843125133109624</v>
      </c>
      <c r="X58" s="124">
        <f>IF(RES_hhdet_in_tes!X58=0,"",RES_hhdet_in_tes!X58/RES_hhdet_in_fec!X58)</f>
        <v>0.8958162819396277</v>
      </c>
      <c r="Y58" s="124">
        <f>IF(RES_hhdet_in_tes!Y58=0,"",RES_hhdet_in_tes!Y58/RES_hhdet_in_fec!Y58)</f>
        <v>0.90236529624663231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0.77387641446026467</v>
      </c>
      <c r="D60" s="45">
        <f>IF(RES_hhdet_in_tes!D60=0,"",RES_hhdet_in_tes!D60/RES_hhdet_in_fec!D60)</f>
        <v>0.77505537932756852</v>
      </c>
      <c r="E60" s="45">
        <f>IF(RES_hhdet_in_tes!E60=0,"",RES_hhdet_in_tes!E60/RES_hhdet_in_fec!E60)</f>
        <v>0.77628993266109636</v>
      </c>
      <c r="F60" s="45">
        <f>IF(RES_hhdet_in_tes!F60=0,"",RES_hhdet_in_tes!F60/RES_hhdet_in_fec!F60)</f>
        <v>0.77753206624001836</v>
      </c>
      <c r="G60" s="45">
        <f>IF(RES_hhdet_in_tes!G60=0,"",RES_hhdet_in_tes!G60/RES_hhdet_in_fec!G60)</f>
        <v>0.77882539352667224</v>
      </c>
      <c r="H60" s="45">
        <f>IF(RES_hhdet_in_tes!H60=0,"",RES_hhdet_in_tes!H60/RES_hhdet_in_fec!H60)</f>
        <v>0.78016457678849838</v>
      </c>
      <c r="I60" s="45">
        <f>IF(RES_hhdet_in_tes!I60=0,"",RES_hhdet_in_tes!I60/RES_hhdet_in_fec!I60)</f>
        <v>0.78156036238389126</v>
      </c>
      <c r="J60" s="45">
        <f>IF(RES_hhdet_in_tes!J60=0,"",RES_hhdet_in_tes!J60/RES_hhdet_in_fec!J60)</f>
        <v>0.78305677435006926</v>
      </c>
      <c r="K60" s="45">
        <f>IF(RES_hhdet_in_tes!K60=0,"",RES_hhdet_in_tes!K60/RES_hhdet_in_fec!K60)</f>
        <v>0.78469124469836748</v>
      </c>
      <c r="L60" s="45">
        <f>IF(RES_hhdet_in_tes!L60=0,"",RES_hhdet_in_tes!L60/RES_hhdet_in_fec!L60)</f>
        <v>0.78647378802645229</v>
      </c>
      <c r="M60" s="45">
        <f>IF(RES_hhdet_in_tes!M60=0,"",RES_hhdet_in_tes!M60/RES_hhdet_in_fec!M60)</f>
        <v>0.78902243108335579</v>
      </c>
      <c r="N60" s="45">
        <f>IF(RES_hhdet_in_tes!N60=0,"",RES_hhdet_in_tes!N60/RES_hhdet_in_fec!N60)</f>
        <v>0.79251312021053688</v>
      </c>
      <c r="O60" s="45">
        <f>IF(RES_hhdet_in_tes!O60=0,"",RES_hhdet_in_tes!O60/RES_hhdet_in_fec!O60)</f>
        <v>0.797363083421751</v>
      </c>
      <c r="P60" s="45">
        <f>IF(RES_hhdet_in_tes!P60=0,"",RES_hhdet_in_tes!P60/RES_hhdet_in_fec!P60)</f>
        <v>0.80377695822825479</v>
      </c>
      <c r="Q60" s="45">
        <f>IF(RES_hhdet_in_tes!Q60=0,"",RES_hhdet_in_tes!Q60/RES_hhdet_in_fec!Q60)</f>
        <v>0.81207657478666229</v>
      </c>
      <c r="R60" s="45">
        <f>IF(RES_hhdet_in_tes!R60=0,"",RES_hhdet_in_tes!R60/RES_hhdet_in_fec!R60)</f>
        <v>0.8233703686197823</v>
      </c>
      <c r="S60" s="45">
        <f>IF(RES_hhdet_in_tes!S60=0,"",RES_hhdet_in_tes!S60/RES_hhdet_in_fec!S60)</f>
        <v>0.83750259145769235</v>
      </c>
      <c r="T60" s="45">
        <f>IF(RES_hhdet_in_tes!T60=0,"",RES_hhdet_in_tes!T60/RES_hhdet_in_fec!T60)</f>
        <v>0.85271670540043254</v>
      </c>
      <c r="U60" s="45">
        <f>IF(RES_hhdet_in_tes!U60=0,"",RES_hhdet_in_tes!U60/RES_hhdet_in_fec!U60)</f>
        <v>0.86725617254808451</v>
      </c>
      <c r="V60" s="45">
        <f>IF(RES_hhdet_in_tes!V60=0,"",RES_hhdet_in_tes!V60/RES_hhdet_in_fec!V60)</f>
        <v>0.87936445500070992</v>
      </c>
      <c r="W60" s="45">
        <f>IF(RES_hhdet_in_tes!W60=0,"",RES_hhdet_in_tes!W60/RES_hhdet_in_fec!W60)</f>
        <v>0.88843125133109624</v>
      </c>
      <c r="X60" s="45">
        <f>IF(RES_hhdet_in_tes!X60=0,"",RES_hhdet_in_tes!X60/RES_hhdet_in_fec!X60)</f>
        <v>0.8958162819396277</v>
      </c>
      <c r="Y60" s="45">
        <f>IF(RES_hhdet_in_tes!Y60=0,"",RES_hhdet_in_tes!Y60/RES_hhdet_in_fec!Y60)</f>
        <v>0.90236529624663231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0.64793837810784249</v>
      </c>
      <c r="D62" s="119">
        <f>IF(RES_hhdet_in_tes!D62=0,"",RES_hhdet_in_tes!D62/RES_hhdet_in_fec!D62)</f>
        <v>0.65198437852062296</v>
      </c>
      <c r="E62" s="119">
        <f>IF(RES_hhdet_in_tes!E62=0,"",RES_hhdet_in_tes!E62/RES_hhdet_in_fec!E62)</f>
        <v>0.65960414785755017</v>
      </c>
      <c r="F62" s="119">
        <f>IF(RES_hhdet_in_tes!F62=0,"",RES_hhdet_in_tes!F62/RES_hhdet_in_fec!F62)</f>
        <v>0.66503662545149034</v>
      </c>
      <c r="G62" s="119">
        <f>IF(RES_hhdet_in_tes!G62=0,"",RES_hhdet_in_tes!G62/RES_hhdet_in_fec!G62)</f>
        <v>0.67222992746481036</v>
      </c>
      <c r="H62" s="119">
        <f>IF(RES_hhdet_in_tes!H62=0,"",RES_hhdet_in_tes!H62/RES_hhdet_in_fec!H62)</f>
        <v>0.68442716946559867</v>
      </c>
      <c r="I62" s="119">
        <f>IF(RES_hhdet_in_tes!I62=0,"",RES_hhdet_in_tes!I62/RES_hhdet_in_fec!I62)</f>
        <v>0.68756459112774015</v>
      </c>
      <c r="J62" s="119">
        <f>IF(RES_hhdet_in_tes!J62=0,"",RES_hhdet_in_tes!J62/RES_hhdet_in_fec!J62)</f>
        <v>0.69671119403398463</v>
      </c>
      <c r="K62" s="119">
        <f>IF(RES_hhdet_in_tes!K62=0,"",RES_hhdet_in_tes!K62/RES_hhdet_in_fec!K62)</f>
        <v>0.69909298268242215</v>
      </c>
      <c r="L62" s="119">
        <f>IF(RES_hhdet_in_tes!L62=0,"",RES_hhdet_in_tes!L62/RES_hhdet_in_fec!L62)</f>
        <v>0.70442860955730491</v>
      </c>
      <c r="M62" s="119">
        <f>IF(RES_hhdet_in_tes!M62=0,"",RES_hhdet_in_tes!M62/RES_hhdet_in_fec!M62)</f>
        <v>0.71660442250203893</v>
      </c>
      <c r="N62" s="119">
        <f>IF(RES_hhdet_in_tes!N62=0,"",RES_hhdet_in_tes!N62/RES_hhdet_in_fec!N62)</f>
        <v>0.73597693947579779</v>
      </c>
      <c r="O62" s="119">
        <f>IF(RES_hhdet_in_tes!O62=0,"",RES_hhdet_in_tes!O62/RES_hhdet_in_fec!O62)</f>
        <v>0.76247542884742481</v>
      </c>
      <c r="P62" s="119">
        <f>IF(RES_hhdet_in_tes!P62=0,"",RES_hhdet_in_tes!P62/RES_hhdet_in_fec!P62)</f>
        <v>0.7959830710998671</v>
      </c>
      <c r="Q62" s="119">
        <f>IF(RES_hhdet_in_tes!Q62=0,"",RES_hhdet_in_tes!Q62/RES_hhdet_in_fec!Q62)</f>
        <v>0.82410288585657998</v>
      </c>
      <c r="R62" s="119">
        <f>IF(RES_hhdet_in_tes!R62=0,"",RES_hhdet_in_tes!R62/RES_hhdet_in_fec!R62)</f>
        <v>0.84002637363197374</v>
      </c>
      <c r="S62" s="119">
        <f>IF(RES_hhdet_in_tes!S62=0,"",RES_hhdet_in_tes!S62/RES_hhdet_in_fec!S62)</f>
        <v>0.85400243007029675</v>
      </c>
      <c r="T62" s="119">
        <f>IF(RES_hhdet_in_tes!T62=0,"",RES_hhdet_in_tes!T62/RES_hhdet_in_fec!T62)</f>
        <v>0.8652385032618416</v>
      </c>
      <c r="U62" s="119">
        <f>IF(RES_hhdet_in_tes!U62=0,"",RES_hhdet_in_tes!U62/RES_hhdet_in_fec!U62)</f>
        <v>0.87343994228886956</v>
      </c>
      <c r="V62" s="119">
        <f>IF(RES_hhdet_in_tes!V62=0,"",RES_hhdet_in_tes!V62/RES_hhdet_in_fec!V62)</f>
        <v>0.8830289649593791</v>
      </c>
      <c r="W62" s="119">
        <f>IF(RES_hhdet_in_tes!W62=0,"",RES_hhdet_in_tes!W62/RES_hhdet_in_fec!W62)</f>
        <v>0.88998305419536339</v>
      </c>
      <c r="X62" s="119">
        <f>IF(RES_hhdet_in_tes!X62=0,"",RES_hhdet_in_tes!X62/RES_hhdet_in_fec!X62)</f>
        <v>0.90283337780250361</v>
      </c>
      <c r="Y62" s="119">
        <f>IF(RES_hhdet_in_tes!Y62=0,"",RES_hhdet_in_tes!Y62/RES_hhdet_in_fec!Y62)</f>
        <v>0.92531627046808296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0.63395115255653378</v>
      </c>
      <c r="D63" s="124">
        <f>IF(RES_hhdet_in_tes!D63=0,"",RES_hhdet_in_tes!D63/RES_hhdet_in_fec!D63)</f>
        <v>0.63821195776905404</v>
      </c>
      <c r="E63" s="124">
        <f>IF(RES_hhdet_in_tes!E63=0,"",RES_hhdet_in_tes!E63/RES_hhdet_in_fec!E63)</f>
        <v>0.6427074156518483</v>
      </c>
      <c r="F63" s="124">
        <f>IF(RES_hhdet_in_tes!F63=0,"",RES_hhdet_in_tes!F63/RES_hhdet_in_fec!F63)</f>
        <v>0.64727066067082528</v>
      </c>
      <c r="G63" s="124">
        <f>IF(RES_hhdet_in_tes!G63=0,"",RES_hhdet_in_tes!G63/RES_hhdet_in_fec!G63)</f>
        <v>0.6520628951973757</v>
      </c>
      <c r="H63" s="124">
        <f>IF(RES_hhdet_in_tes!H63=0,"",RES_hhdet_in_tes!H63/RES_hhdet_in_fec!H63)</f>
        <v>0.65701510645813765</v>
      </c>
      <c r="I63" s="124">
        <f>IF(RES_hhdet_in_tes!I63=0,"",RES_hhdet_in_tes!I63/RES_hhdet_in_fec!I63)</f>
        <v>0.66227334522346681</v>
      </c>
      <c r="J63" s="124">
        <f>IF(RES_hhdet_in_tes!J63=0,"",RES_hhdet_in_tes!J63/RES_hhdet_in_fec!J63)</f>
        <v>0.66810486027095073</v>
      </c>
      <c r="K63" s="124">
        <f>IF(RES_hhdet_in_tes!K63=0,"",RES_hhdet_in_tes!K63/RES_hhdet_in_fec!K63)</f>
        <v>0.67467841738415202</v>
      </c>
      <c r="L63" s="124">
        <f>IF(RES_hhdet_in_tes!L63=0,"",RES_hhdet_in_tes!L63/RES_hhdet_in_fec!L63)</f>
        <v>0.68205534835529669</v>
      </c>
      <c r="M63" s="124">
        <f>IF(RES_hhdet_in_tes!M63=0,"",RES_hhdet_in_tes!M63/RES_hhdet_in_fec!M63)</f>
        <v>0.69574897081272513</v>
      </c>
      <c r="N63" s="124">
        <f>IF(RES_hhdet_in_tes!N63=0,"",RES_hhdet_in_tes!N63/RES_hhdet_in_fec!N63)</f>
        <v>0.71751688562183769</v>
      </c>
      <c r="O63" s="124">
        <f>IF(RES_hhdet_in_tes!O63=0,"",RES_hhdet_in_tes!O63/RES_hhdet_in_fec!O63)</f>
        <v>0.74844961593894355</v>
      </c>
      <c r="P63" s="124">
        <f>IF(RES_hhdet_in_tes!P63=0,"",RES_hhdet_in_tes!P63/RES_hhdet_in_fec!P63)</f>
        <v>0.78486197246337641</v>
      </c>
      <c r="Q63" s="124">
        <f>IF(RES_hhdet_in_tes!Q63=0,"",RES_hhdet_in_tes!Q63/RES_hhdet_in_fec!Q63)</f>
        <v>0.81554610383054627</v>
      </c>
      <c r="R63" s="124">
        <f>IF(RES_hhdet_in_tes!R63=0,"",RES_hhdet_in_tes!R63/RES_hhdet_in_fec!R63)</f>
        <v>0.83109943979041434</v>
      </c>
      <c r="S63" s="124">
        <f>IF(RES_hhdet_in_tes!S63=0,"",RES_hhdet_in_tes!S63/RES_hhdet_in_fec!S63)</f>
        <v>0.84301433555475058</v>
      </c>
      <c r="T63" s="124">
        <f>IF(RES_hhdet_in_tes!T63=0,"",RES_hhdet_in_tes!T63/RES_hhdet_in_fec!T63)</f>
        <v>0.85272047892646163</v>
      </c>
      <c r="U63" s="124">
        <f>IF(RES_hhdet_in_tes!U63=0,"",RES_hhdet_in_tes!U63/RES_hhdet_in_fec!U63)</f>
        <v>0.86116255262180397</v>
      </c>
      <c r="V63" s="124">
        <f>IF(RES_hhdet_in_tes!V63=0,"",RES_hhdet_in_tes!V63/RES_hhdet_in_fec!V63)</f>
        <v>0.86888536116962245</v>
      </c>
      <c r="W63" s="124">
        <f>IF(RES_hhdet_in_tes!W63=0,"",RES_hhdet_in_tes!W63/RES_hhdet_in_fec!W63)</f>
        <v>0.87469225611630053</v>
      </c>
      <c r="X63" s="124">
        <f>IF(RES_hhdet_in_tes!X63=0,"",RES_hhdet_in_tes!X63/RES_hhdet_in_fec!X63)</f>
        <v>0.87783649749767101</v>
      </c>
      <c r="Y63" s="124">
        <f>IF(RES_hhdet_in_tes!Y63=0,"",RES_hhdet_in_tes!Y63/RES_hhdet_in_fec!Y63)</f>
        <v>0.88003510928703899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0.62844566502531862</v>
      </c>
      <c r="D64" s="111">
        <f>IF(RES_hhdet_in_tes!D64=0,"",RES_hhdet_in_tes!D64/RES_hhdet_in_fec!D64)</f>
        <v>0.63282462626550695</v>
      </c>
      <c r="E64" s="111">
        <f>IF(RES_hhdet_in_tes!E64=0,"",RES_hhdet_in_tes!E64/RES_hhdet_in_fec!E64)</f>
        <v>0.63747973865454854</v>
      </c>
      <c r="F64" s="111">
        <f>IF(RES_hhdet_in_tes!F64=0,"",RES_hhdet_in_tes!F64/RES_hhdet_in_fec!F64)</f>
        <v>0.64211791634860971</v>
      </c>
      <c r="G64" s="111">
        <f>IF(RES_hhdet_in_tes!G64=0,"",RES_hhdet_in_tes!G64/RES_hhdet_in_fec!G64)</f>
        <v>0.64700342501969399</v>
      </c>
      <c r="H64" s="111">
        <f>IF(RES_hhdet_in_tes!H64=0,"",RES_hhdet_in_tes!H64/RES_hhdet_in_fec!H64)</f>
        <v>0.65210250091123056</v>
      </c>
      <c r="I64" s="111">
        <f>IF(RES_hhdet_in_tes!I64=0,"",RES_hhdet_in_tes!I64/RES_hhdet_in_fec!I64)</f>
        <v>0.65747876870977195</v>
      </c>
      <c r="J64" s="111">
        <f>IF(RES_hhdet_in_tes!J64=0,"",RES_hhdet_in_tes!J64/RES_hhdet_in_fec!J64)</f>
        <v>0.66339617446275667</v>
      </c>
      <c r="K64" s="111">
        <f>IF(RES_hhdet_in_tes!K64=0,"",RES_hhdet_in_tes!K64/RES_hhdet_in_fec!K64)</f>
        <v>0.6700769934150852</v>
      </c>
      <c r="L64" s="111">
        <f>IF(RES_hhdet_in_tes!L64=0,"",RES_hhdet_in_tes!L64/RES_hhdet_in_fec!L64)</f>
        <v>0.67757677628619095</v>
      </c>
      <c r="M64" s="111">
        <f>IF(RES_hhdet_in_tes!M64=0,"",RES_hhdet_in_tes!M64/RES_hhdet_in_fec!M64)</f>
        <v>0.6914539392049307</v>
      </c>
      <c r="N64" s="111">
        <f>IF(RES_hhdet_in_tes!N64=0,"",RES_hhdet_in_tes!N64/RES_hhdet_in_fec!N64)</f>
        <v>0.71343826194639715</v>
      </c>
      <c r="O64" s="111">
        <f>IF(RES_hhdet_in_tes!O64=0,"",RES_hhdet_in_tes!O64/RES_hhdet_in_fec!O64)</f>
        <v>0.74468409644993572</v>
      </c>
      <c r="P64" s="111">
        <f>IF(RES_hhdet_in_tes!P64=0,"",RES_hhdet_in_tes!P64/RES_hhdet_in_fec!P64)</f>
        <v>0.78149343999733767</v>
      </c>
      <c r="Q64" s="111">
        <f>IF(RES_hhdet_in_tes!Q64=0,"",RES_hhdet_in_tes!Q64/RES_hhdet_in_fec!Q64)</f>
        <v>0.81254647201989594</v>
      </c>
      <c r="R64" s="111">
        <f>IF(RES_hhdet_in_tes!R64=0,"",RES_hhdet_in_tes!R64/RES_hhdet_in_fec!R64)</f>
        <v>0.82833350961395025</v>
      </c>
      <c r="S64" s="111">
        <f>IF(RES_hhdet_in_tes!S64=0,"",RES_hhdet_in_tes!S64/RES_hhdet_in_fec!S64)</f>
        <v>0.84042979814729701</v>
      </c>
      <c r="T64" s="111">
        <f>IF(RES_hhdet_in_tes!T64=0,"",RES_hhdet_in_tes!T64/RES_hhdet_in_fec!T64)</f>
        <v>0.85027604654151623</v>
      </c>
      <c r="U64" s="111">
        <f>IF(RES_hhdet_in_tes!U64=0,"",RES_hhdet_in_tes!U64/RES_hhdet_in_fec!U64)</f>
        <v>0.85886890960118456</v>
      </c>
      <c r="V64" s="111">
        <f>IF(RES_hhdet_in_tes!V64=0,"",RES_hhdet_in_tes!V64/RES_hhdet_in_fec!V64)</f>
        <v>0.86670336825006378</v>
      </c>
      <c r="W64" s="111">
        <f>IF(RES_hhdet_in_tes!W64=0,"",RES_hhdet_in_tes!W64/RES_hhdet_in_fec!W64)</f>
        <v>0.87261223656238696</v>
      </c>
      <c r="X64" s="111">
        <f>IF(RES_hhdet_in_tes!X64=0,"",RES_hhdet_in_tes!X64/RES_hhdet_in_fec!X64)</f>
        <v>0.87577987553013781</v>
      </c>
      <c r="Y64" s="111">
        <f>IF(RES_hhdet_in_tes!Y64=0,"",RES_hhdet_in_tes!Y64/RES_hhdet_in_fec!Y64)</f>
        <v>0.87801659561566181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2.4302611004928116</v>
      </c>
      <c r="D66" s="124">
        <f>IF(RES_hhdet_in_tes!D66=0,"",RES_hhdet_in_tes!D66/RES_hhdet_in_fec!D66)</f>
        <v>2.5369456794464402</v>
      </c>
      <c r="E66" s="124">
        <f>IF(RES_hhdet_in_tes!E66=0,"",RES_hhdet_in_tes!E66/RES_hhdet_in_fec!E66)</f>
        <v>2.645229665382403</v>
      </c>
      <c r="F66" s="124">
        <f>IF(RES_hhdet_in_tes!F66=0,"",RES_hhdet_in_tes!F66/RES_hhdet_in_fec!F66)</f>
        <v>2.7543833405288036</v>
      </c>
      <c r="G66" s="124">
        <f>IF(RES_hhdet_in_tes!G66=0,"",RES_hhdet_in_tes!G66/RES_hhdet_in_fec!G66)</f>
        <v>2.8650390675616717</v>
      </c>
      <c r="H66" s="124">
        <f>IF(RES_hhdet_in_tes!H66=0,"",RES_hhdet_in_tes!H66/RES_hhdet_in_fec!H66)</f>
        <v>2.9770974633419458</v>
      </c>
      <c r="I66" s="124">
        <f>IF(RES_hhdet_in_tes!I66=0,"",RES_hhdet_in_tes!I66/RES_hhdet_in_fec!I66)</f>
        <v>3.0906910831060701</v>
      </c>
      <c r="J66" s="124">
        <f>IF(RES_hhdet_in_tes!J66=0,"",RES_hhdet_in_tes!J66/RES_hhdet_in_fec!J66)</f>
        <v>3.2064140294578989</v>
      </c>
      <c r="K66" s="124">
        <f>IF(RES_hhdet_in_tes!K66=0,"",RES_hhdet_in_tes!K66/RES_hhdet_in_fec!K66)</f>
        <v>3.3247368811958475</v>
      </c>
      <c r="L66" s="124">
        <f>IF(RES_hhdet_in_tes!L66=0,"",RES_hhdet_in_tes!L66/RES_hhdet_in_fec!L66)</f>
        <v>3.445722042133248</v>
      </c>
      <c r="M66" s="124">
        <f>IF(RES_hhdet_in_tes!M66=0,"",RES_hhdet_in_tes!M66/RES_hhdet_in_fec!M66)</f>
        <v>3.5843621187699686</v>
      </c>
      <c r="N66" s="124">
        <f>IF(RES_hhdet_in_tes!N66=0,"",RES_hhdet_in_tes!N66/RES_hhdet_in_fec!N66)</f>
        <v>3.7451077276635445</v>
      </c>
      <c r="O66" s="124">
        <f>IF(RES_hhdet_in_tes!O66=0,"",RES_hhdet_in_tes!O66/RES_hhdet_in_fec!O66)</f>
        <v>3.9276721145464872</v>
      </c>
      <c r="P66" s="124">
        <f>IF(RES_hhdet_in_tes!P66=0,"",RES_hhdet_in_tes!P66/RES_hhdet_in_fec!P66)</f>
        <v>4.1142881127083859</v>
      </c>
      <c r="Q66" s="124">
        <f>IF(RES_hhdet_in_tes!Q66=0,"",RES_hhdet_in_tes!Q66/RES_hhdet_in_fec!Q66)</f>
        <v>4.2575130300642714</v>
      </c>
      <c r="R66" s="124">
        <f>IF(RES_hhdet_in_tes!R66=0,"",RES_hhdet_in_tes!R66/RES_hhdet_in_fec!R66)</f>
        <v>4.2885467357412006</v>
      </c>
      <c r="S66" s="124">
        <f>IF(RES_hhdet_in_tes!S66=0,"",RES_hhdet_in_tes!S66/RES_hhdet_in_fec!S66)</f>
        <v>4.2919949252608589</v>
      </c>
      <c r="T66" s="124">
        <f>IF(RES_hhdet_in_tes!T66=0,"",RES_hhdet_in_tes!T66/RES_hhdet_in_fec!T66)</f>
        <v>4.2958262469493693</v>
      </c>
      <c r="U66" s="124">
        <f>IF(RES_hhdet_in_tes!U66=0,"",RES_hhdet_in_tes!U66/RES_hhdet_in_fec!U66)</f>
        <v>4.300083271047713</v>
      </c>
      <c r="V66" s="124">
        <f>IF(RES_hhdet_in_tes!V66=0,"",RES_hhdet_in_tes!V66/RES_hhdet_in_fec!V66)</f>
        <v>4.3122478727184674</v>
      </c>
      <c r="W66" s="124">
        <f>IF(RES_hhdet_in_tes!W66=0,"",RES_hhdet_in_tes!W66/RES_hhdet_in_fec!W66)</f>
        <v>4.3521744542800276</v>
      </c>
      <c r="X66" s="124">
        <f>IF(RES_hhdet_in_tes!X66=0,"",RES_hhdet_in_tes!X66/RES_hhdet_in_fec!X66)</f>
        <v>4.3994756322114403</v>
      </c>
      <c r="Y66" s="124">
        <f>IF(RES_hhdet_in_tes!Y66=0,"",RES_hhdet_in_tes!Y66/RES_hhdet_in_fec!Y66)</f>
        <v>4.4527924678182833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2.4302611004928116</v>
      </c>
      <c r="D67" s="111">
        <f>IF(RES_hhdet_in_tes!D67=0,"",RES_hhdet_in_tes!D67/RES_hhdet_in_fec!D67)</f>
        <v>2.5369456794464402</v>
      </c>
      <c r="E67" s="111">
        <f>IF(RES_hhdet_in_tes!E67=0,"",RES_hhdet_in_tes!E67/RES_hhdet_in_fec!E67)</f>
        <v>2.645229665382403</v>
      </c>
      <c r="F67" s="111">
        <f>IF(RES_hhdet_in_tes!F67=0,"",RES_hhdet_in_tes!F67/RES_hhdet_in_fec!F67)</f>
        <v>2.7543833405288036</v>
      </c>
      <c r="G67" s="111">
        <f>IF(RES_hhdet_in_tes!G67=0,"",RES_hhdet_in_tes!G67/RES_hhdet_in_fec!G67)</f>
        <v>2.8650390675616717</v>
      </c>
      <c r="H67" s="111">
        <f>IF(RES_hhdet_in_tes!H67=0,"",RES_hhdet_in_tes!H67/RES_hhdet_in_fec!H67)</f>
        <v>2.9770974633419458</v>
      </c>
      <c r="I67" s="111">
        <f>IF(RES_hhdet_in_tes!I67=0,"",RES_hhdet_in_tes!I67/RES_hhdet_in_fec!I67)</f>
        <v>3.0906910831060701</v>
      </c>
      <c r="J67" s="111">
        <f>IF(RES_hhdet_in_tes!J67=0,"",RES_hhdet_in_tes!J67/RES_hhdet_in_fec!J67)</f>
        <v>3.2064140294578989</v>
      </c>
      <c r="K67" s="111">
        <f>IF(RES_hhdet_in_tes!K67=0,"",RES_hhdet_in_tes!K67/RES_hhdet_in_fec!K67)</f>
        <v>3.3247368811958475</v>
      </c>
      <c r="L67" s="111">
        <f>IF(RES_hhdet_in_tes!L67=0,"",RES_hhdet_in_tes!L67/RES_hhdet_in_fec!L67)</f>
        <v>3.445722042133248</v>
      </c>
      <c r="M67" s="111">
        <f>IF(RES_hhdet_in_tes!M67=0,"",RES_hhdet_in_tes!M67/RES_hhdet_in_fec!M67)</f>
        <v>3.5843621187699686</v>
      </c>
      <c r="N67" s="111">
        <f>IF(RES_hhdet_in_tes!N67=0,"",RES_hhdet_in_tes!N67/RES_hhdet_in_fec!N67)</f>
        <v>3.7451077276635445</v>
      </c>
      <c r="O67" s="111">
        <f>IF(RES_hhdet_in_tes!O67=0,"",RES_hhdet_in_tes!O67/RES_hhdet_in_fec!O67)</f>
        <v>3.9276721145464872</v>
      </c>
      <c r="P67" s="111">
        <f>IF(RES_hhdet_in_tes!P67=0,"",RES_hhdet_in_tes!P67/RES_hhdet_in_fec!P67)</f>
        <v>4.1142881127083859</v>
      </c>
      <c r="Q67" s="111">
        <f>IF(RES_hhdet_in_tes!Q67=0,"",RES_hhdet_in_tes!Q67/RES_hhdet_in_fec!Q67)</f>
        <v>4.2575130300642714</v>
      </c>
      <c r="R67" s="111">
        <f>IF(RES_hhdet_in_tes!R67=0,"",RES_hhdet_in_tes!R67/RES_hhdet_in_fec!R67)</f>
        <v>4.2885467357412006</v>
      </c>
      <c r="S67" s="111">
        <f>IF(RES_hhdet_in_tes!S67=0,"",RES_hhdet_in_tes!S67/RES_hhdet_in_fec!S67)</f>
        <v>4.2919949252608589</v>
      </c>
      <c r="T67" s="111">
        <f>IF(RES_hhdet_in_tes!T67=0,"",RES_hhdet_in_tes!T67/RES_hhdet_in_fec!T67)</f>
        <v>4.2958262469493693</v>
      </c>
      <c r="U67" s="111">
        <f>IF(RES_hhdet_in_tes!U67=0,"",RES_hhdet_in_tes!U67/RES_hhdet_in_fec!U67)</f>
        <v>4.300083271047713</v>
      </c>
      <c r="V67" s="111">
        <f>IF(RES_hhdet_in_tes!V67=0,"",RES_hhdet_in_tes!V67/RES_hhdet_in_fec!V67)</f>
        <v>4.3122478727184674</v>
      </c>
      <c r="W67" s="111">
        <f>IF(RES_hhdet_in_tes!W67=0,"",RES_hhdet_in_tes!W67/RES_hhdet_in_fec!W67)</f>
        <v>4.3521744542800276</v>
      </c>
      <c r="X67" s="111">
        <f>IF(RES_hhdet_in_tes!X67=0,"",RES_hhdet_in_tes!X67/RES_hhdet_in_fec!X67)</f>
        <v>4.3994756322114403</v>
      </c>
      <c r="Y67" s="111">
        <f>IF(RES_hhdet_in_tes!Y67=0,"",RES_hhdet_in_tes!Y67/RES_hhdet_in_fec!Y67)</f>
        <v>4.4527924678182833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0.70559592178751507</v>
      </c>
      <c r="D68" s="124">
        <f>IF(RES_hhdet_in_tes!D68=0,"",RES_hhdet_in_tes!D68/RES_hhdet_in_fec!D68)</f>
        <v>0.69497301807755663</v>
      </c>
      <c r="E68" s="124">
        <f>IF(RES_hhdet_in_tes!E68=0,"",RES_hhdet_in_tes!E68/RES_hhdet_in_fec!E68)</f>
        <v>0.70153193364303468</v>
      </c>
      <c r="F68" s="124">
        <f>IF(RES_hhdet_in_tes!F68=0,"",RES_hhdet_in_tes!F68/RES_hhdet_in_fec!F68)</f>
        <v>0.70656279805984101</v>
      </c>
      <c r="G68" s="124">
        <f>IF(RES_hhdet_in_tes!G68=0,"",RES_hhdet_in_tes!G68/RES_hhdet_in_fec!G68)</f>
        <v>0.71917412741278686</v>
      </c>
      <c r="H68" s="124">
        <f>IF(RES_hhdet_in_tes!H68=0,"",RES_hhdet_in_tes!H68/RES_hhdet_in_fec!H68)</f>
        <v>0.72559624999062078</v>
      </c>
      <c r="I68" s="124">
        <f>IF(RES_hhdet_in_tes!I68=0,"",RES_hhdet_in_tes!I68/RES_hhdet_in_fec!I68)</f>
        <v>0.72574680918947232</v>
      </c>
      <c r="J68" s="124">
        <f>IF(RES_hhdet_in_tes!J68=0,"",RES_hhdet_in_tes!J68/RES_hhdet_in_fec!J68)</f>
        <v>0.75255816118088914</v>
      </c>
      <c r="K68" s="124">
        <f>IF(RES_hhdet_in_tes!K68=0,"",RES_hhdet_in_tes!K68/RES_hhdet_in_fec!K68)</f>
        <v>0.75929566560633022</v>
      </c>
      <c r="L68" s="124">
        <f>IF(RES_hhdet_in_tes!L68=0,"",RES_hhdet_in_tes!L68/RES_hhdet_in_fec!L68)</f>
        <v>0.76012520099133973</v>
      </c>
      <c r="M68" s="124">
        <f>IF(RES_hhdet_in_tes!M68=0,"",RES_hhdet_in_tes!M68/RES_hhdet_in_fec!M68)</f>
        <v>0.76161665650434096</v>
      </c>
      <c r="N68" s="124">
        <f>IF(RES_hhdet_in_tes!N68=0,"",RES_hhdet_in_tes!N68/RES_hhdet_in_fec!N68)</f>
        <v>0.78360035426365637</v>
      </c>
      <c r="O68" s="124">
        <f>IF(RES_hhdet_in_tes!O68=0,"",RES_hhdet_in_tes!O68/RES_hhdet_in_fec!O68)</f>
        <v>0.80411831736895323</v>
      </c>
      <c r="P68" s="124">
        <f>IF(RES_hhdet_in_tes!P68=0,"",RES_hhdet_in_tes!P68/RES_hhdet_in_fec!P68)</f>
        <v>0.83520510911890977</v>
      </c>
      <c r="Q68" s="124">
        <f>IF(RES_hhdet_in_tes!Q68=0,"",RES_hhdet_in_tes!Q68/RES_hhdet_in_fec!Q68)</f>
        <v>0.85819732779799374</v>
      </c>
      <c r="R68" s="124">
        <f>IF(RES_hhdet_in_tes!R68=0,"",RES_hhdet_in_tes!R68/RES_hhdet_in_fec!R68)</f>
        <v>0.87490853488075615</v>
      </c>
      <c r="S68" s="124">
        <f>IF(RES_hhdet_in_tes!S68=0,"",RES_hhdet_in_tes!S68/RES_hhdet_in_fec!S68)</f>
        <v>0.88661060846491691</v>
      </c>
      <c r="T68" s="124">
        <f>IF(RES_hhdet_in_tes!T68=0,"",RES_hhdet_in_tes!T68/RES_hhdet_in_fec!T68)</f>
        <v>0.89962031745810522</v>
      </c>
      <c r="U68" s="124">
        <f>IF(RES_hhdet_in_tes!U68=0,"",RES_hhdet_in_tes!U68/RES_hhdet_in_fec!U68)</f>
        <v>0.90760373121994875</v>
      </c>
      <c r="V68" s="124">
        <f>IF(RES_hhdet_in_tes!V68=0,"",RES_hhdet_in_tes!V68/RES_hhdet_in_fec!V68)</f>
        <v>0.9141229834127077</v>
      </c>
      <c r="W68" s="124">
        <f>IF(RES_hhdet_in_tes!W68=0,"",RES_hhdet_in_tes!W68/RES_hhdet_in_fec!W68)</f>
        <v>0.91908004559097189</v>
      </c>
      <c r="X68" s="124">
        <f>IF(RES_hhdet_in_tes!X68=0,"",RES_hhdet_in_tes!X68/RES_hhdet_in_fec!X68)</f>
        <v>0.92012279481232484</v>
      </c>
      <c r="Y68" s="124">
        <f>IF(RES_hhdet_in_tes!Y68=0,"",RES_hhdet_in_tes!Y68/RES_hhdet_in_fec!Y68)</f>
        <v>0.92758510658831084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0.68876170402200765</v>
      </c>
      <c r="D69" s="111">
        <f>IF(RES_hhdet_in_tes!D69=0,"",RES_hhdet_in_tes!D69/RES_hhdet_in_fec!D69)</f>
        <v>0.69432229374480758</v>
      </c>
      <c r="E69" s="111">
        <f>IF(RES_hhdet_in_tes!E69=0,"",RES_hhdet_in_tes!E69/RES_hhdet_in_fec!E69)</f>
        <v>0.70013474545025978</v>
      </c>
      <c r="F69" s="111">
        <f>IF(RES_hhdet_in_tes!F69=0,"",RES_hhdet_in_tes!F69/RES_hhdet_in_fec!F69)</f>
        <v>0.70599197741867414</v>
      </c>
      <c r="G69" s="111">
        <f>IF(RES_hhdet_in_tes!G69=0,"",RES_hhdet_in_tes!G69/RES_hhdet_in_fec!G69)</f>
        <v>0.71207935881143347</v>
      </c>
      <c r="H69" s="111">
        <f>IF(RES_hhdet_in_tes!H69=0,"",RES_hhdet_in_tes!H69/RES_hhdet_in_fec!H69)</f>
        <v>0.71837227907924994</v>
      </c>
      <c r="I69" s="111">
        <f>IF(RES_hhdet_in_tes!I69=0,"",RES_hhdet_in_tes!I69/RES_hhdet_in_fec!I69)</f>
        <v>0.72491444356479817</v>
      </c>
      <c r="J69" s="111">
        <f>IF(RES_hhdet_in_tes!J69=0,"",RES_hhdet_in_tes!J69/RES_hhdet_in_fec!J69)</f>
        <v>0.73188935486071305</v>
      </c>
      <c r="K69" s="111">
        <f>IF(RES_hhdet_in_tes!K69=0,"",RES_hhdet_in_tes!K69/RES_hhdet_in_fec!K69)</f>
        <v>0.73945045455468794</v>
      </c>
      <c r="L69" s="111">
        <f>IF(RES_hhdet_in_tes!L69=0,"",RES_hhdet_in_tes!L69/RES_hhdet_in_fec!L69)</f>
        <v>0.7476341998832321</v>
      </c>
      <c r="M69" s="111">
        <f>IF(RES_hhdet_in_tes!M69=0,"",RES_hhdet_in_tes!M69/RES_hhdet_in_fec!M69)</f>
        <v>0.76026026932284241</v>
      </c>
      <c r="N69" s="111">
        <f>IF(RES_hhdet_in_tes!N69=0,"",RES_hhdet_in_tes!N69/RES_hhdet_in_fec!N69)</f>
        <v>0.77850804481937308</v>
      </c>
      <c r="O69" s="111">
        <f>IF(RES_hhdet_in_tes!O69=0,"",RES_hhdet_in_tes!O69/RES_hhdet_in_fec!O69)</f>
        <v>0.80321929798925251</v>
      </c>
      <c r="P69" s="111">
        <f>IF(RES_hhdet_in_tes!P69=0,"",RES_hhdet_in_tes!P69/RES_hhdet_in_fec!P69)</f>
        <v>0.8319519196417956</v>
      </c>
      <c r="Q69" s="111">
        <f>IF(RES_hhdet_in_tes!Q69=0,"",RES_hhdet_in_tes!Q69/RES_hhdet_in_fec!Q69)</f>
        <v>0.85710803672847824</v>
      </c>
      <c r="R69" s="111">
        <f>IF(RES_hhdet_in_tes!R69=0,"",RES_hhdet_in_tes!R69/RES_hhdet_in_fec!R69)</f>
        <v>0.87248529665163299</v>
      </c>
      <c r="S69" s="111">
        <f>IF(RES_hhdet_in_tes!S69=0,"",RES_hhdet_in_tes!S69/RES_hhdet_in_fec!S69)</f>
        <v>0.88558077196791518</v>
      </c>
      <c r="T69" s="111">
        <f>IF(RES_hhdet_in_tes!T69=0,"",RES_hhdet_in_tes!T69/RES_hhdet_in_fec!T69)</f>
        <v>0.89660001381374255</v>
      </c>
      <c r="U69" s="111">
        <f>IF(RES_hhdet_in_tes!U69=0,"",RES_hhdet_in_tes!U69/RES_hhdet_in_fec!U69)</f>
        <v>0.9057387631392485</v>
      </c>
      <c r="V69" s="111">
        <f>IF(RES_hhdet_in_tes!V69=0,"",RES_hhdet_in_tes!V69/RES_hhdet_in_fec!V69)</f>
        <v>0.91316869765478415</v>
      </c>
      <c r="W69" s="111">
        <f>IF(RES_hhdet_in_tes!W69=0,"",RES_hhdet_in_tes!W69/RES_hhdet_in_fec!W69)</f>
        <v>0.91808587148874399</v>
      </c>
      <c r="X69" s="111">
        <f>IF(RES_hhdet_in_tes!X69=0,"",RES_hhdet_in_tes!X69/RES_hhdet_in_fec!X69)</f>
        <v>0.91944667376860656</v>
      </c>
      <c r="Y69" s="111">
        <f>IF(RES_hhdet_in_tes!Y69=0,"",RES_hhdet_in_tes!Y69/RES_hhdet_in_fec!Y69)</f>
        <v>0.9202445504512019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0.84204446604742367</v>
      </c>
      <c r="D70" s="111">
        <f>IF(RES_hhdet_in_tes!D70=0,"",RES_hhdet_in_tes!D70/RES_hhdet_in_fec!D70)</f>
        <v>0.84168327867125681</v>
      </c>
      <c r="E70" s="111">
        <f>IF(RES_hhdet_in_tes!E70=0,"",RES_hhdet_in_tes!E70/RES_hhdet_in_fec!E70)</f>
        <v>0.84543435132417377</v>
      </c>
      <c r="F70" s="111">
        <f>IF(RES_hhdet_in_tes!F70=0,"",RES_hhdet_in_tes!F70/RES_hhdet_in_fec!F70)</f>
        <v>0.84045012872291436</v>
      </c>
      <c r="G70" s="111">
        <f>IF(RES_hhdet_in_tes!G70=0,"",RES_hhdet_in_tes!G70/RES_hhdet_in_fec!G70)</f>
        <v>0.8464773184396851</v>
      </c>
      <c r="H70" s="111">
        <f>IF(RES_hhdet_in_tes!H70=0,"",RES_hhdet_in_tes!H70/RES_hhdet_in_fec!H70)</f>
        <v>0.85169389579682309</v>
      </c>
      <c r="I70" s="111">
        <f>IF(RES_hhdet_in_tes!I70=0,"",RES_hhdet_in_tes!I70/RES_hhdet_in_fec!I70)</f>
        <v>0.84208721205057557</v>
      </c>
      <c r="J70" s="111">
        <f>IF(RES_hhdet_in_tes!J70=0,"",RES_hhdet_in_tes!J70/RES_hhdet_in_fec!J70)</f>
        <v>0.85977404644713173</v>
      </c>
      <c r="K70" s="111">
        <f>IF(RES_hhdet_in_tes!K70=0,"",RES_hhdet_in_tes!K70/RES_hhdet_in_fec!K70)</f>
        <v>0.86279635787675502</v>
      </c>
      <c r="L70" s="111">
        <f>IF(RES_hhdet_in_tes!L70=0,"",RES_hhdet_in_tes!L70/RES_hhdet_in_fec!L70)</f>
        <v>0.86858683712543239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0.88248412149694622</v>
      </c>
      <c r="O70" s="111">
        <f>IF(RES_hhdet_in_tes!O70=0,"",RES_hhdet_in_tes!O70/RES_hhdet_in_fec!O70)</f>
        <v>0.89317753700751734</v>
      </c>
      <c r="P70" s="111">
        <f>IF(RES_hhdet_in_tes!P70=0,"",RES_hhdet_in_tes!P70/RES_hhdet_in_fec!P70)</f>
        <v>0.91919727256561556</v>
      </c>
      <c r="Q70" s="111">
        <f>IF(RES_hhdet_in_tes!Q70=0,"",RES_hhdet_in_tes!Q70/RES_hhdet_in_fec!Q70)</f>
        <v>0.93298955014696316</v>
      </c>
      <c r="R70" s="111">
        <f>IF(RES_hhdet_in_tes!R70=0,"",RES_hhdet_in_tes!R70/RES_hhdet_in_fec!R70)</f>
        <v>0.93976228472413315</v>
      </c>
      <c r="S70" s="111">
        <f>IF(RES_hhdet_in_tes!S70=0,"",RES_hhdet_in_tes!S70/RES_hhdet_in_fec!S70)</f>
        <v>0.94329745185550606</v>
      </c>
      <c r="T70" s="111">
        <f>IF(RES_hhdet_in_tes!T70=0,"",RES_hhdet_in_tes!T70/RES_hhdet_in_fec!T70)</f>
        <v>0.95306614592222538</v>
      </c>
      <c r="U70" s="111">
        <f>IF(RES_hhdet_in_tes!U70=0,"",RES_hhdet_in_tes!U70/RES_hhdet_in_fec!U70)</f>
        <v>0.95695545772907353</v>
      </c>
      <c r="V70" s="111">
        <f>IF(RES_hhdet_in_tes!V70=0,"",RES_hhdet_in_tes!V70/RES_hhdet_in_fec!V70)</f>
        <v>0.96339431312693058</v>
      </c>
      <c r="W70" s="111">
        <f>IF(RES_hhdet_in_tes!W70=0,"",RES_hhdet_in_tes!W70/RES_hhdet_in_fec!W70)</f>
        <v>0.96113845743378823</v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0.68876170402200765</v>
      </c>
      <c r="D71" s="112">
        <f>IF(RES_hhdet_in_tes!D71=0,"",RES_hhdet_in_tes!D71/RES_hhdet_in_fec!D71)</f>
        <v>0.69432229374480758</v>
      </c>
      <c r="E71" s="112">
        <f>IF(RES_hhdet_in_tes!E71=0,"",RES_hhdet_in_tes!E71/RES_hhdet_in_fec!E71)</f>
        <v>0.70013474545025978</v>
      </c>
      <c r="F71" s="112">
        <f>IF(RES_hhdet_in_tes!F71=0,"",RES_hhdet_in_tes!F71/RES_hhdet_in_fec!F71)</f>
        <v>0.70599197741867414</v>
      </c>
      <c r="G71" s="112">
        <f>IF(RES_hhdet_in_tes!G71=0,"",RES_hhdet_in_tes!G71/RES_hhdet_in_fec!G71)</f>
        <v>0.71207935881143336</v>
      </c>
      <c r="H71" s="112">
        <f>IF(RES_hhdet_in_tes!H71=0,"",RES_hhdet_in_tes!H71/RES_hhdet_in_fec!H71)</f>
        <v>0.71837227907924994</v>
      </c>
      <c r="I71" s="112">
        <f>IF(RES_hhdet_in_tes!I71=0,"",RES_hhdet_in_tes!I71/RES_hhdet_in_fec!I71)</f>
        <v>0.72491444356479828</v>
      </c>
      <c r="J71" s="112">
        <f>IF(RES_hhdet_in_tes!J71=0,"",RES_hhdet_in_tes!J71/RES_hhdet_in_fec!J71)</f>
        <v>0.73188935486071305</v>
      </c>
      <c r="K71" s="112">
        <f>IF(RES_hhdet_in_tes!K71=0,"",RES_hhdet_in_tes!K71/RES_hhdet_in_fec!K71)</f>
        <v>0.73945045455468794</v>
      </c>
      <c r="L71" s="112">
        <f>IF(RES_hhdet_in_tes!L71=0,"",RES_hhdet_in_tes!L71/RES_hhdet_in_fec!L71)</f>
        <v>0.7476341998832321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0.77850804481937308</v>
      </c>
      <c r="O71" s="112">
        <f>IF(RES_hhdet_in_tes!O71=0,"",RES_hhdet_in_tes!O71/RES_hhdet_in_fec!O71)</f>
        <v>0.80321929798925251</v>
      </c>
      <c r="P71" s="112">
        <f>IF(RES_hhdet_in_tes!P71=0,"",RES_hhdet_in_tes!P71/RES_hhdet_in_fec!P71)</f>
        <v>0.83195191964179571</v>
      </c>
      <c r="Q71" s="112">
        <f>IF(RES_hhdet_in_tes!Q71=0,"",RES_hhdet_in_tes!Q71/RES_hhdet_in_fec!Q71)</f>
        <v>0.85710803672847824</v>
      </c>
      <c r="R71" s="112">
        <f>IF(RES_hhdet_in_tes!R71=0,"",RES_hhdet_in_tes!R71/RES_hhdet_in_fec!R71)</f>
        <v>0.87248529665163299</v>
      </c>
      <c r="S71" s="112">
        <f>IF(RES_hhdet_in_tes!S71=0,"",RES_hhdet_in_tes!S71/RES_hhdet_in_fec!S71)</f>
        <v>0.88558077196791518</v>
      </c>
      <c r="T71" s="112">
        <f>IF(RES_hhdet_in_tes!T71=0,"",RES_hhdet_in_tes!T71/RES_hhdet_in_fec!T71)</f>
        <v>0.89660001381374255</v>
      </c>
      <c r="U71" s="112">
        <f>IF(RES_hhdet_in_tes!U71=0,"",RES_hhdet_in_tes!U71/RES_hhdet_in_fec!U71)</f>
        <v>0.9057387631392485</v>
      </c>
      <c r="V71" s="112">
        <f>IF(RES_hhdet_in_tes!V71=0,"",RES_hhdet_in_tes!V71/RES_hhdet_in_fec!V71)</f>
        <v>0.91316869765478415</v>
      </c>
      <c r="W71" s="112">
        <f>IF(RES_hhdet_in_tes!W71=0,"",RES_hhdet_in_tes!W71/RES_hhdet_in_fec!W71)</f>
        <v>0.91808587148874388</v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0.77967175277997069</v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>
        <f>IF(RES_hhdet_in_tes!F73=0,"",RES_hhdet_in_tes!F73/RES_hhdet_in_fec!F73)</f>
        <v>0.78266734591486342</v>
      </c>
      <c r="G73" s="112">
        <f>IF(RES_hhdet_in_tes!G73=0,"",RES_hhdet_in_tes!G73/RES_hhdet_in_fec!G73)</f>
        <v>0.78378596450283577</v>
      </c>
      <c r="H73" s="112">
        <f>IF(RES_hhdet_in_tes!H73=0,"",RES_hhdet_in_tes!H73/RES_hhdet_in_fec!H73)</f>
        <v>0.78497899630682877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0.78771547453161517</v>
      </c>
      <c r="K73" s="112">
        <f>IF(RES_hhdet_in_tes!K73=0,"",RES_hhdet_in_tes!K73/RES_hhdet_in_fec!K73)</f>
        <v>0.78939593335356095</v>
      </c>
      <c r="L73" s="112">
        <f>IF(RES_hhdet_in_tes!L73=0,"",RES_hhdet_in_tes!L73/RES_hhdet_in_fec!L73)</f>
        <v>0.79132805619702484</v>
      </c>
      <c r="M73" s="112">
        <f>IF(RES_hhdet_in_tes!M73=0,"",RES_hhdet_in_tes!M73/RES_hhdet_in_fec!M73)</f>
        <v>0.79500125443596614</v>
      </c>
      <c r="N73" s="112">
        <f>IF(RES_hhdet_in_tes!N73=0,"",RES_hhdet_in_tes!N73/RES_hhdet_in_fec!N73)</f>
        <v>0.80105802751633581</v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>
        <f>IF(RES_hhdet_in_tes!R73=0,"",RES_hhdet_in_tes!R73/RES_hhdet_in_fec!R73)</f>
        <v>0.84164581233520086</v>
      </c>
      <c r="S73" s="112">
        <f>IF(RES_hhdet_in_tes!S73=0,"",RES_hhdet_in_tes!S73/RES_hhdet_in_fec!S73)</f>
        <v>0.84922190583378354</v>
      </c>
      <c r="T73" s="112">
        <f>IF(RES_hhdet_in_tes!T73=0,"",RES_hhdet_in_tes!T73/RES_hhdet_in_fec!T73)</f>
        <v>0.85673920479434873</v>
      </c>
      <c r="U73" s="112">
        <f>IF(RES_hhdet_in_tes!U73=0,"",RES_hhdet_in_tes!U73/RES_hhdet_in_fec!U73)</f>
        <v>0.86427327854513902</v>
      </c>
      <c r="V73" s="112">
        <f>IF(RES_hhdet_in_tes!V73=0,"",RES_hhdet_in_tes!V73/RES_hhdet_in_fec!V73)</f>
        <v>0.87167463264960821</v>
      </c>
      <c r="W73" s="112" t="str">
        <f>IF(RES_hhdet_in_tes!W73=0,"",RES_hhdet_in_tes!W73/RES_hhdet_in_fec!W73)</f>
        <v/>
      </c>
      <c r="X73" s="112">
        <f>IF(RES_hhdet_in_tes!X73=0,"",RES_hhdet_in_tes!X73/RES_hhdet_in_fec!X73)</f>
        <v>0.89183050102231842</v>
      </c>
      <c r="Y73" s="112">
        <f>IF(RES_hhdet_in_tes!Y73=0,"",RES_hhdet_in_tes!Y73/RES_hhdet_in_fec!Y73)</f>
        <v>0.90432813306167903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0.89510484150660008</v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>
        <f>IF(RES_hhdet_in_tes!F74=0,"",RES_hhdet_in_tes!F74/RES_hhdet_in_fec!F74)</f>
        <v>0.88765251617286967</v>
      </c>
      <c r="G74" s="113">
        <f>IF(RES_hhdet_in_tes!G74=0,"",RES_hhdet_in_tes!G74/RES_hhdet_in_fec!G74)</f>
        <v>0.88999852519179201</v>
      </c>
      <c r="H74" s="113">
        <f>IF(RES_hhdet_in_tes!H74=0,"",RES_hhdet_in_tes!H74/RES_hhdet_in_fec!H74)</f>
        <v>0.89168799048882819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0.89302273283664113</v>
      </c>
      <c r="K74" s="113">
        <f>IF(RES_hhdet_in_tes!K74=0,"",RES_hhdet_in_tes!K74/RES_hhdet_in_fec!K74)</f>
        <v>0.89261836370322556</v>
      </c>
      <c r="L74" s="113">
        <f>IF(RES_hhdet_in_tes!L74=0,"",RES_hhdet_in_tes!L74/RES_hhdet_in_fec!L74)</f>
        <v>0.89451932105743115</v>
      </c>
      <c r="M74" s="113">
        <f>IF(RES_hhdet_in_tes!M74=0,"",RES_hhdet_in_tes!M74/RES_hhdet_in_fec!M74)</f>
        <v>0.89243619274286501</v>
      </c>
      <c r="N74" s="113">
        <f>IF(RES_hhdet_in_tes!N74=0,"",RES_hhdet_in_tes!N74/RES_hhdet_in_fec!N74)</f>
        <v>0.89573793649277011</v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>
        <f>IF(RES_hhdet_in_tes!R74=0,"",RES_hhdet_in_tes!R74/RES_hhdet_in_fec!R74)</f>
        <v>0.92404059446347864</v>
      </c>
      <c r="S74" s="113">
        <f>IF(RES_hhdet_in_tes!S74=0,"",RES_hhdet_in_tes!S74/RES_hhdet_in_fec!S74)</f>
        <v>0.9235496748442964</v>
      </c>
      <c r="T74" s="113">
        <f>IF(RES_hhdet_in_tes!T74=0,"",RES_hhdet_in_tes!T74/RES_hhdet_in_fec!T74)</f>
        <v>0.93338754519602607</v>
      </c>
      <c r="U74" s="113">
        <f>IF(RES_hhdet_in_tes!U74=0,"",RES_hhdet_in_tes!U74/RES_hhdet_in_fec!U74)</f>
        <v>0.93670644004488901</v>
      </c>
      <c r="V74" s="113">
        <f>IF(RES_hhdet_in_tes!V74=0,"",RES_hhdet_in_tes!V74/RES_hhdet_in_fec!V74)</f>
        <v>0.94526919929470488</v>
      </c>
      <c r="W74" s="113" t="str">
        <f>IF(RES_hhdet_in_tes!W74=0,"",RES_hhdet_in_tes!W74/RES_hhdet_in_fec!W74)</f>
        <v/>
      </c>
      <c r="X74" s="113">
        <f>IF(RES_hhdet_in_tes!X74=0,"",RES_hhdet_in_tes!X74/RES_hhdet_in_fec!X74)</f>
        <v>0.95160134345428993</v>
      </c>
      <c r="Y74" s="113">
        <f>IF(RES_hhdet_in_tes!Y74=0,"",RES_hhdet_in_tes!Y74/RES_hhdet_in_fec!Y74)</f>
        <v>0.96212923338695699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0.77967175277997069</v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>
        <f>IF(RES_hhdet_in_tes!F75=0,"",RES_hhdet_in_tes!F75/RES_hhdet_in_fec!F75)</f>
        <v>0.78266734591486331</v>
      </c>
      <c r="G75" s="111">
        <f>IF(RES_hhdet_in_tes!G75=0,"",RES_hhdet_in_tes!G75/RES_hhdet_in_fec!G75)</f>
        <v>0.78378596450283577</v>
      </c>
      <c r="H75" s="111">
        <f>IF(RES_hhdet_in_tes!H75=0,"",RES_hhdet_in_tes!H75/RES_hhdet_in_fec!H75)</f>
        <v>0.78497899630682877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0.78771547453161517</v>
      </c>
      <c r="K75" s="111">
        <f>IF(RES_hhdet_in_tes!K75=0,"",RES_hhdet_in_tes!K75/RES_hhdet_in_fec!K75)</f>
        <v>0.78939593335356095</v>
      </c>
      <c r="L75" s="111">
        <f>IF(RES_hhdet_in_tes!L75=0,"",RES_hhdet_in_tes!L75/RES_hhdet_in_fec!L75)</f>
        <v>0.79132805619702484</v>
      </c>
      <c r="M75" s="111">
        <f>IF(RES_hhdet_in_tes!M75=0,"",RES_hhdet_in_tes!M75/RES_hhdet_in_fec!M75)</f>
        <v>0.79500125443596603</v>
      </c>
      <c r="N75" s="111">
        <f>IF(RES_hhdet_in_tes!N75=0,"",RES_hhdet_in_tes!N75/RES_hhdet_in_fec!N75)</f>
        <v>0.80105802751633592</v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>
        <f>IF(RES_hhdet_in_tes!R75=0,"",RES_hhdet_in_tes!R75/RES_hhdet_in_fec!R75)</f>
        <v>0.84164581233520075</v>
      </c>
      <c r="S75" s="111">
        <f>IF(RES_hhdet_in_tes!S75=0,"",RES_hhdet_in_tes!S75/RES_hhdet_in_fec!S75)</f>
        <v>0.84922190583378354</v>
      </c>
      <c r="T75" s="111">
        <f>IF(RES_hhdet_in_tes!T75=0,"",RES_hhdet_in_tes!T75/RES_hhdet_in_fec!T75)</f>
        <v>0.85673920479434873</v>
      </c>
      <c r="U75" s="111">
        <f>IF(RES_hhdet_in_tes!U75=0,"",RES_hhdet_in_tes!U75/RES_hhdet_in_fec!U75)</f>
        <v>0.86427327854513902</v>
      </c>
      <c r="V75" s="111">
        <f>IF(RES_hhdet_in_tes!V75=0,"",RES_hhdet_in_tes!V75/RES_hhdet_in_fec!V75)</f>
        <v>0.87167463264960821</v>
      </c>
      <c r="W75" s="111" t="str">
        <f>IF(RES_hhdet_in_tes!W75=0,"",RES_hhdet_in_tes!W75/RES_hhdet_in_fec!W75)</f>
        <v/>
      </c>
      <c r="X75" s="111">
        <f>IF(RES_hhdet_in_tes!X75=0,"",RES_hhdet_in_tes!X75/RES_hhdet_in_fec!X75)</f>
        <v>0.89183050102231842</v>
      </c>
      <c r="Y75" s="111">
        <f>IF(RES_hhdet_in_tes!Y75=0,"",RES_hhdet_in_tes!Y75/RES_hhdet_in_fec!Y75)</f>
        <v>0.90432813306167903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0.77218228381890341</v>
      </c>
      <c r="D77" s="124">
        <f>IF(RES_hhdet_in_tes!D77=0,"",RES_hhdet_in_tes!D77/RES_hhdet_in_fec!D77)</f>
        <v>0.77210288720716014</v>
      </c>
      <c r="E77" s="124">
        <f>IF(RES_hhdet_in_tes!E77=0,"",RES_hhdet_in_tes!E77/RES_hhdet_in_fec!E77)</f>
        <v>0.7734003232482517</v>
      </c>
      <c r="F77" s="124">
        <f>IF(RES_hhdet_in_tes!F77=0,"",RES_hhdet_in_tes!F77/RES_hhdet_in_fec!F77)</f>
        <v>0.77480834658111575</v>
      </c>
      <c r="G77" s="124">
        <f>IF(RES_hhdet_in_tes!G77=0,"",RES_hhdet_in_tes!G77/RES_hhdet_in_fec!G77)</f>
        <v>0.77612252690311578</v>
      </c>
      <c r="H77" s="124">
        <f>IF(RES_hhdet_in_tes!H77=0,"",RES_hhdet_in_tes!H77/RES_hhdet_in_fec!H77)</f>
        <v>0.77743394294736345</v>
      </c>
      <c r="I77" s="124">
        <f>IF(RES_hhdet_in_tes!I77=0,"",RES_hhdet_in_tes!I77/RES_hhdet_in_fec!I77)</f>
        <v>0.77886572060456127</v>
      </c>
      <c r="J77" s="124">
        <f>IF(RES_hhdet_in_tes!J77=0,"",RES_hhdet_in_tes!J77/RES_hhdet_in_fec!J77)</f>
        <v>0.77714225874196452</v>
      </c>
      <c r="K77" s="124">
        <f>IF(RES_hhdet_in_tes!K77=0,"",RES_hhdet_in_tes!K77/RES_hhdet_in_fec!K77)</f>
        <v>0.77839656967441961</v>
      </c>
      <c r="L77" s="124">
        <f>IF(RES_hhdet_in_tes!L77=0,"",RES_hhdet_in_tes!L77/RES_hhdet_in_fec!L77)</f>
        <v>0.78022717306511447</v>
      </c>
      <c r="M77" s="124">
        <f>IF(RES_hhdet_in_tes!M77=0,"",RES_hhdet_in_tes!M77/RES_hhdet_in_fec!M77)</f>
        <v>0.78102717283635281</v>
      </c>
      <c r="N77" s="124">
        <f>IF(RES_hhdet_in_tes!N77=0,"",RES_hhdet_in_tes!N77/RES_hhdet_in_fec!N77)</f>
        <v>0.78457745253310029</v>
      </c>
      <c r="O77" s="124">
        <f>IF(RES_hhdet_in_tes!O77=0,"",RES_hhdet_in_tes!O77/RES_hhdet_in_fec!O77)</f>
        <v>0.78872072213817179</v>
      </c>
      <c r="P77" s="124">
        <f>IF(RES_hhdet_in_tes!P77=0,"",RES_hhdet_in_tes!P77/RES_hhdet_in_fec!P77)</f>
        <v>0.79766263034159157</v>
      </c>
      <c r="Q77" s="124">
        <f>IF(RES_hhdet_in_tes!Q77=0,"",RES_hhdet_in_tes!Q77/RES_hhdet_in_fec!Q77)</f>
        <v>0.80761938513856446</v>
      </c>
      <c r="R77" s="124">
        <f>IF(RES_hhdet_in_tes!R77=0,"",RES_hhdet_in_tes!R77/RES_hhdet_in_fec!R77)</f>
        <v>0.81791452157957278</v>
      </c>
      <c r="S77" s="124">
        <f>IF(RES_hhdet_in_tes!S77=0,"",RES_hhdet_in_tes!S77/RES_hhdet_in_fec!S77)</f>
        <v>0.82892404348673887</v>
      </c>
      <c r="T77" s="124">
        <f>IF(RES_hhdet_in_tes!T77=0,"",RES_hhdet_in_tes!T77/RES_hhdet_in_fec!T77)</f>
        <v>0.84046870041412891</v>
      </c>
      <c r="U77" s="124">
        <f>IF(RES_hhdet_in_tes!U77=0,"",RES_hhdet_in_tes!U77/RES_hhdet_in_fec!U77)</f>
        <v>0.85061018986598269</v>
      </c>
      <c r="V77" s="124">
        <f>IF(RES_hhdet_in_tes!V77=0,"",RES_hhdet_in_tes!V77/RES_hhdet_in_fec!V77)</f>
        <v>0.86871875340162585</v>
      </c>
      <c r="W77" s="124">
        <f>IF(RES_hhdet_in_tes!W77=0,"",RES_hhdet_in_tes!W77/RES_hhdet_in_fec!W77)</f>
        <v>0.87828608933044816</v>
      </c>
      <c r="X77" s="124">
        <f>IF(RES_hhdet_in_tes!X77=0,"",RES_hhdet_in_tes!X77/RES_hhdet_in_fec!X77)</f>
        <v>0.89324424848875772</v>
      </c>
      <c r="Y77" s="124">
        <f>IF(RES_hhdet_in_tes!Y77=0,"",RES_hhdet_in_tes!Y77/RES_hhdet_in_fec!Y77)</f>
        <v>0.89624133251581606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0.62143769774329127</v>
      </c>
      <c r="D78" s="111">
        <f>IF(RES_hhdet_in_tes!D78=0,"",RES_hhdet_in_tes!D78/RES_hhdet_in_fec!D78)</f>
        <v>0.62157186138983811</v>
      </c>
      <c r="E78" s="111">
        <f>IF(RES_hhdet_in_tes!E78=0,"",RES_hhdet_in_tes!E78/RES_hhdet_in_fec!E78)</f>
        <v>0.62170603712165851</v>
      </c>
      <c r="F78" s="111">
        <f>IF(RES_hhdet_in_tes!F78=0,"",RES_hhdet_in_tes!F78/RES_hhdet_in_fec!F78)</f>
        <v>0.62184021450147076</v>
      </c>
      <c r="G78" s="111">
        <f>IF(RES_hhdet_in_tes!G78=0,"",RES_hhdet_in_tes!G78/RES_hhdet_in_fec!G78)</f>
        <v>0.62197440301110907</v>
      </c>
      <c r="H78" s="111">
        <f>IF(RES_hhdet_in_tes!H78=0,"",RES_hhdet_in_tes!H78/RES_hhdet_in_fec!H78)</f>
        <v>0.62210860149011771</v>
      </c>
      <c r="I78" s="111">
        <f>IF(RES_hhdet_in_tes!I78=0,"",RES_hhdet_in_tes!I78/RES_hhdet_in_fec!I78)</f>
        <v>0.62224281227482092</v>
      </c>
      <c r="J78" s="111">
        <f>IF(RES_hhdet_in_tes!J78=0,"",RES_hhdet_in_tes!J78/RES_hhdet_in_fec!J78)</f>
        <v>0.62237704493631463</v>
      </c>
      <c r="K78" s="111">
        <f>IF(RES_hhdet_in_tes!K78=0,"",RES_hhdet_in_tes!K78/RES_hhdet_in_fec!K78)</f>
        <v>0.62251130761254747</v>
      </c>
      <c r="L78" s="111">
        <f>IF(RES_hhdet_in_tes!L78=0,"",RES_hhdet_in_tes!L78/RES_hhdet_in_fec!L78)</f>
        <v>0.62264560248075451</v>
      </c>
      <c r="M78" s="111">
        <f>IF(RES_hhdet_in_tes!M78=0,"",RES_hhdet_in_tes!M78/RES_hhdet_in_fec!M78)</f>
        <v>0.62274759176844552</v>
      </c>
      <c r="N78" s="111">
        <f>IF(RES_hhdet_in_tes!N78=0,"",RES_hhdet_in_tes!N78/RES_hhdet_in_fec!N78)</f>
        <v>0.6228045989828549</v>
      </c>
      <c r="O78" s="111">
        <f>IF(RES_hhdet_in_tes!O78=0,"",RES_hhdet_in_tes!O78/RES_hhdet_in_fec!O78)</f>
        <v>0.62283867069739962</v>
      </c>
      <c r="P78" s="111">
        <f>IF(RES_hhdet_in_tes!P78=0,"",RES_hhdet_in_tes!P78/RES_hhdet_in_fec!P78)</f>
        <v>0.62293374218436193</v>
      </c>
      <c r="Q78" s="111">
        <f>IF(RES_hhdet_in_tes!Q78=0,"",RES_hhdet_in_tes!Q78/RES_hhdet_in_fec!Q78)</f>
        <v>0.62332070534542539</v>
      </c>
      <c r="R78" s="111">
        <f>IF(RES_hhdet_in_tes!R78=0,"",RES_hhdet_in_tes!R78/RES_hhdet_in_fec!R78)</f>
        <v>0.62433716121283711</v>
      </c>
      <c r="S78" s="111">
        <f>IF(RES_hhdet_in_tes!S78=0,"",RES_hhdet_in_tes!S78/RES_hhdet_in_fec!S78)</f>
        <v>0.62577098836373013</v>
      </c>
      <c r="T78" s="111">
        <f>IF(RES_hhdet_in_tes!T78=0,"",RES_hhdet_in_tes!T78/RES_hhdet_in_fec!T78)</f>
        <v>0.62734417788113017</v>
      </c>
      <c r="U78" s="111">
        <f>IF(RES_hhdet_in_tes!U78=0,"",RES_hhdet_in_tes!U78/RES_hhdet_in_fec!U78)</f>
        <v>0.6287787208480673</v>
      </c>
      <c r="V78" s="111">
        <f>IF(RES_hhdet_in_tes!V78=0,"",RES_hhdet_in_tes!V78/RES_hhdet_in_fec!V78)</f>
        <v>0.62979660834756912</v>
      </c>
      <c r="W78" s="111">
        <f>IF(RES_hhdet_in_tes!W78=0,"",RES_hhdet_in_tes!W78/RES_hhdet_in_fec!W78)</f>
        <v>0.63028581280806162</v>
      </c>
      <c r="X78" s="111">
        <f>IF(RES_hhdet_in_tes!X78=0,"",RES_hhdet_in_tes!X78/RES_hhdet_in_fec!X78)</f>
        <v>0.6306934443021136</v>
      </c>
      <c r="Y78" s="111">
        <f>IF(RES_hhdet_in_tes!Y78=0,"",RES_hhdet_in_tes!Y78/RES_hhdet_in_fec!Y78)</f>
        <v>0.63073420745151876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0.77387641446026467</v>
      </c>
      <c r="D79" s="45">
        <f>IF(RES_hhdet_in_tes!D79=0,"",RES_hhdet_in_tes!D79/RES_hhdet_in_fec!D79)</f>
        <v>0.77505537932756852</v>
      </c>
      <c r="E79" s="45">
        <f>IF(RES_hhdet_in_tes!E79=0,"",RES_hhdet_in_tes!E79/RES_hhdet_in_fec!E79)</f>
        <v>0.77628993266109636</v>
      </c>
      <c r="F79" s="45">
        <f>IF(RES_hhdet_in_tes!F79=0,"",RES_hhdet_in_tes!F79/RES_hhdet_in_fec!F79)</f>
        <v>0.77753206624001836</v>
      </c>
      <c r="G79" s="45">
        <f>IF(RES_hhdet_in_tes!G79=0,"",RES_hhdet_in_tes!G79/RES_hhdet_in_fec!G79)</f>
        <v>0.77882539352667213</v>
      </c>
      <c r="H79" s="45">
        <f>IF(RES_hhdet_in_tes!H79=0,"",RES_hhdet_in_tes!H79/RES_hhdet_in_fec!H79)</f>
        <v>0.78016457678849838</v>
      </c>
      <c r="I79" s="45">
        <f>IF(RES_hhdet_in_tes!I79=0,"",RES_hhdet_in_tes!I79/RES_hhdet_in_fec!I79)</f>
        <v>0.78156036238389126</v>
      </c>
      <c r="J79" s="45">
        <f>IF(RES_hhdet_in_tes!J79=0,"",RES_hhdet_in_tes!J79/RES_hhdet_in_fec!J79)</f>
        <v>0.78305677435006926</v>
      </c>
      <c r="K79" s="45">
        <f>IF(RES_hhdet_in_tes!K79=0,"",RES_hhdet_in_tes!K79/RES_hhdet_in_fec!K79)</f>
        <v>0.78469124469836748</v>
      </c>
      <c r="L79" s="45">
        <f>IF(RES_hhdet_in_tes!L79=0,"",RES_hhdet_in_tes!L79/RES_hhdet_in_fec!L79)</f>
        <v>0.78647378802645229</v>
      </c>
      <c r="M79" s="45">
        <f>IF(RES_hhdet_in_tes!M79=0,"",RES_hhdet_in_tes!M79/RES_hhdet_in_fec!M79)</f>
        <v>0.78902243108335579</v>
      </c>
      <c r="N79" s="45">
        <f>IF(RES_hhdet_in_tes!N79=0,"",RES_hhdet_in_tes!N79/RES_hhdet_in_fec!N79)</f>
        <v>0.79251312021053699</v>
      </c>
      <c r="O79" s="45">
        <f>IF(RES_hhdet_in_tes!O79=0,"",RES_hhdet_in_tes!O79/RES_hhdet_in_fec!O79)</f>
        <v>0.797363083421751</v>
      </c>
      <c r="P79" s="45">
        <f>IF(RES_hhdet_in_tes!P79=0,"",RES_hhdet_in_tes!P79/RES_hhdet_in_fec!P79)</f>
        <v>0.80377695822825479</v>
      </c>
      <c r="Q79" s="45">
        <f>IF(RES_hhdet_in_tes!Q79=0,"",RES_hhdet_in_tes!Q79/RES_hhdet_in_fec!Q79)</f>
        <v>0.81207657478666218</v>
      </c>
      <c r="R79" s="45">
        <f>IF(RES_hhdet_in_tes!R79=0,"",RES_hhdet_in_tes!R79/RES_hhdet_in_fec!R79)</f>
        <v>0.8233703686197823</v>
      </c>
      <c r="S79" s="45">
        <f>IF(RES_hhdet_in_tes!S79=0,"",RES_hhdet_in_tes!S79/RES_hhdet_in_fec!S79)</f>
        <v>0.83750259145769235</v>
      </c>
      <c r="T79" s="45">
        <f>IF(RES_hhdet_in_tes!T79=0,"",RES_hhdet_in_tes!T79/RES_hhdet_in_fec!T79)</f>
        <v>0.85271670540043254</v>
      </c>
      <c r="U79" s="45">
        <f>IF(RES_hhdet_in_tes!U79=0,"",RES_hhdet_in_tes!U79/RES_hhdet_in_fec!U79)</f>
        <v>0.8672561725480844</v>
      </c>
      <c r="V79" s="45">
        <f>IF(RES_hhdet_in_tes!V79=0,"",RES_hhdet_in_tes!V79/RES_hhdet_in_fec!V79)</f>
        <v>0.87936445500071003</v>
      </c>
      <c r="W79" s="45">
        <f>IF(RES_hhdet_in_tes!W79=0,"",RES_hhdet_in_tes!W79/RES_hhdet_in_fec!W79)</f>
        <v>0.88843125133109624</v>
      </c>
      <c r="X79" s="45">
        <f>IF(RES_hhdet_in_tes!X79=0,"",RES_hhdet_in_tes!X79/RES_hhdet_in_fec!X79)</f>
        <v>0.8958162819396277</v>
      </c>
      <c r="Y79" s="45">
        <f>IF(RES_hhdet_in_tes!Y79=0,"",RES_hhdet_in_tes!Y79/RES_hhdet_in_fec!Y79)</f>
        <v>0.90236529624663242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0.67741743229741636</v>
      </c>
      <c r="D81" s="119">
        <f>IF(RES_hhdet_in_tes!D81=0,"",RES_hhdet_in_tes!D81/RES_hhdet_in_fec!D81)</f>
        <v>0.69161224382784492</v>
      </c>
      <c r="E81" s="119">
        <f>IF(RES_hhdet_in_tes!E81=0,"",RES_hhdet_in_tes!E81/RES_hhdet_in_fec!E81)</f>
        <v>0.70572740595451222</v>
      </c>
      <c r="F81" s="119">
        <f>IF(RES_hhdet_in_tes!F81=0,"",RES_hhdet_in_tes!F81/RES_hhdet_in_fec!F81)</f>
        <v>0.71523332356544544</v>
      </c>
      <c r="G81" s="119">
        <f>IF(RES_hhdet_in_tes!G81=0,"",RES_hhdet_in_tes!G81/RES_hhdet_in_fec!G81)</f>
        <v>0.7304190012858427</v>
      </c>
      <c r="H81" s="119">
        <f>IF(RES_hhdet_in_tes!H81=0,"",RES_hhdet_in_tes!H81/RES_hhdet_in_fec!H81)</f>
        <v>0.74827845236129831</v>
      </c>
      <c r="I81" s="119">
        <f>IF(RES_hhdet_in_tes!I81=0,"",RES_hhdet_in_tes!I81/RES_hhdet_in_fec!I81)</f>
        <v>0.75796762289999875</v>
      </c>
      <c r="J81" s="119">
        <f>IF(RES_hhdet_in_tes!J81=0,"",RES_hhdet_in_tes!J81/RES_hhdet_in_fec!J81)</f>
        <v>0.76689307794688144</v>
      </c>
      <c r="K81" s="119">
        <f>IF(RES_hhdet_in_tes!K81=0,"",RES_hhdet_in_tes!K81/RES_hhdet_in_fec!K81)</f>
        <v>0.77939404309877414</v>
      </c>
      <c r="L81" s="119">
        <f>IF(RES_hhdet_in_tes!L81=0,"",RES_hhdet_in_tes!L81/RES_hhdet_in_fec!L81)</f>
        <v>0.78792319507492803</v>
      </c>
      <c r="M81" s="119">
        <f>IF(RES_hhdet_in_tes!M81=0,"",RES_hhdet_in_tes!M81/RES_hhdet_in_fec!M81)</f>
        <v>0.80137859051626181</v>
      </c>
      <c r="N81" s="119">
        <f>IF(RES_hhdet_in_tes!N81=0,"",RES_hhdet_in_tes!N81/RES_hhdet_in_fec!N81)</f>
        <v>0.80701496035547982</v>
      </c>
      <c r="O81" s="119">
        <f>IF(RES_hhdet_in_tes!O81=0,"",RES_hhdet_in_tes!O81/RES_hhdet_in_fec!O81)</f>
        <v>0.8129938045531796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0.82852725104543812</v>
      </c>
      <c r="R81" s="119">
        <f>IF(RES_hhdet_in_tes!R81=0,"",RES_hhdet_in_tes!R81/RES_hhdet_in_fec!R81)</f>
        <v>0.84300747769417395</v>
      </c>
      <c r="S81" s="119">
        <f>IF(RES_hhdet_in_tes!S81=0,"",RES_hhdet_in_tes!S81/RES_hhdet_in_fec!S81)</f>
        <v>0.85986941209619583</v>
      </c>
      <c r="T81" s="119">
        <f>IF(RES_hhdet_in_tes!T81=0,"",RES_hhdet_in_tes!T81/RES_hhdet_in_fec!T81)</f>
        <v>0.87242798370651264</v>
      </c>
      <c r="U81" s="119">
        <f>IF(RES_hhdet_in_tes!U81=0,"",RES_hhdet_in_tes!U81/RES_hhdet_in_fec!U81)</f>
        <v>0.88641340759890597</v>
      </c>
      <c r="V81" s="119">
        <f>IF(RES_hhdet_in_tes!V81=0,"",RES_hhdet_in_tes!V81/RES_hhdet_in_fec!V81)</f>
        <v>0.89700872762664163</v>
      </c>
      <c r="W81" s="119">
        <f>IF(RES_hhdet_in_tes!W81=0,"",RES_hhdet_in_tes!W81/RES_hhdet_in_fec!W81)</f>
        <v>0.90746228303016885</v>
      </c>
      <c r="X81" s="119">
        <f>IF(RES_hhdet_in_tes!X81=0,"",RES_hhdet_in_tes!X81/RES_hhdet_in_fec!X81)</f>
        <v>0.9150583642620268</v>
      </c>
      <c r="Y81" s="119">
        <f>IF(RES_hhdet_in_tes!Y81=0,"",RES_hhdet_in_tes!Y81/RES_hhdet_in_fec!Y81)</f>
        <v>0.93550696677621104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0.65755889355117081</v>
      </c>
      <c r="D82" s="124">
        <f>IF(RES_hhdet_in_tes!D82=0,"",RES_hhdet_in_tes!D82/RES_hhdet_in_fec!D82)</f>
        <v>0.67030440805041658</v>
      </c>
      <c r="E82" s="124">
        <f>IF(RES_hhdet_in_tes!E82=0,"",RES_hhdet_in_tes!E82/RES_hhdet_in_fec!E82)</f>
        <v>0.68315468287341363</v>
      </c>
      <c r="F82" s="124">
        <f>IF(RES_hhdet_in_tes!F82=0,"",RES_hhdet_in_tes!F82/RES_hhdet_in_fec!F82)</f>
        <v>0.69614469245445743</v>
      </c>
      <c r="G82" s="124">
        <f>IF(RES_hhdet_in_tes!G82=0,"",RES_hhdet_in_tes!G82/RES_hhdet_in_fec!G82)</f>
        <v>0.70922260631099421</v>
      </c>
      <c r="H82" s="124">
        <f>IF(RES_hhdet_in_tes!H82=0,"",RES_hhdet_in_tes!H82/RES_hhdet_in_fec!H82)</f>
        <v>0.72236095698876124</v>
      </c>
      <c r="I82" s="124">
        <f>IF(RES_hhdet_in_tes!I82=0,"",RES_hhdet_in_tes!I82/RES_hhdet_in_fec!I82)</f>
        <v>0.7355704001152864</v>
      </c>
      <c r="J82" s="124">
        <f>IF(RES_hhdet_in_tes!J82=0,"",RES_hhdet_in_tes!J82/RES_hhdet_in_fec!J82)</f>
        <v>0.74880904122361869</v>
      </c>
      <c r="K82" s="124">
        <f>IF(RES_hhdet_in_tes!K82=0,"",RES_hhdet_in_tes!K82/RES_hhdet_in_fec!K82)</f>
        <v>0.76200183466667071</v>
      </c>
      <c r="L82" s="124">
        <f>IF(RES_hhdet_in_tes!L82=0,"",RES_hhdet_in_tes!L82/RES_hhdet_in_fec!L82)</f>
        <v>0.77510097663209343</v>
      </c>
      <c r="M82" s="124">
        <f>IF(RES_hhdet_in_tes!M82=0,"",RES_hhdet_in_tes!M82/RES_hhdet_in_fec!M82)</f>
        <v>0.78712743582213995</v>
      </c>
      <c r="N82" s="124">
        <f>IF(RES_hhdet_in_tes!N82=0,"",RES_hhdet_in_tes!N82/RES_hhdet_in_fec!N82)</f>
        <v>0.79756246081621895</v>
      </c>
      <c r="O82" s="124">
        <f>IF(RES_hhdet_in_tes!O82=0,"",RES_hhdet_in_tes!O82/RES_hhdet_in_fec!O82)</f>
        <v>0.80608657961512642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0.82221864427063152</v>
      </c>
      <c r="R82" s="124">
        <f>IF(RES_hhdet_in_tes!R82=0,"",RES_hhdet_in_tes!R82/RES_hhdet_in_fec!R82)</f>
        <v>0.83535278077564279</v>
      </c>
      <c r="S82" s="124">
        <f>IF(RES_hhdet_in_tes!S82=0,"",RES_hhdet_in_tes!S82/RES_hhdet_in_fec!S82)</f>
        <v>0.85013863230421549</v>
      </c>
      <c r="T82" s="124">
        <f>IF(RES_hhdet_in_tes!T82=0,"",RES_hhdet_in_tes!T82/RES_hhdet_in_fec!T82)</f>
        <v>0.86505607561463471</v>
      </c>
      <c r="U82" s="124">
        <f>IF(RES_hhdet_in_tes!U82=0,"",RES_hhdet_in_tes!U82/RES_hhdet_in_fec!U82)</f>
        <v>0.87882417585996853</v>
      </c>
      <c r="V82" s="124">
        <f>IF(RES_hhdet_in_tes!V82=0,"",RES_hhdet_in_tes!V82/RES_hhdet_in_fec!V82)</f>
        <v>0.89038068092193901</v>
      </c>
      <c r="W82" s="124">
        <f>IF(RES_hhdet_in_tes!W82=0,"",RES_hhdet_in_tes!W82/RES_hhdet_in_fec!W82)</f>
        <v>0.89965757381708134</v>
      </c>
      <c r="X82" s="124">
        <f>IF(RES_hhdet_in_tes!X82=0,"",RES_hhdet_in_tes!X82/RES_hhdet_in_fec!X82)</f>
        <v>0.90347790776758696</v>
      </c>
      <c r="Y82" s="124">
        <f>IF(RES_hhdet_in_tes!Y82=0,"",RES_hhdet_in_tes!Y82/RES_hhdet_in_fec!Y82)</f>
        <v>0.90706924769595276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0.65541033016849326</v>
      </c>
      <c r="D83" s="111">
        <f>IF(RES_hhdet_in_tes!D83=0,"",RES_hhdet_in_tes!D83/RES_hhdet_in_fec!D83)</f>
        <v>0.66823075682130606</v>
      </c>
      <c r="E83" s="111">
        <f>IF(RES_hhdet_in_tes!E83=0,"",RES_hhdet_in_tes!E83/RES_hhdet_in_fec!E83)</f>
        <v>0.68117323242923489</v>
      </c>
      <c r="F83" s="111">
        <f>IF(RES_hhdet_in_tes!F83=0,"",RES_hhdet_in_tes!F83/RES_hhdet_in_fec!F83)</f>
        <v>0.69422509860548365</v>
      </c>
      <c r="G83" s="111">
        <f>IF(RES_hhdet_in_tes!G83=0,"",RES_hhdet_in_tes!G83/RES_hhdet_in_fec!G83)</f>
        <v>0.70737347769935388</v>
      </c>
      <c r="H83" s="111">
        <f>IF(RES_hhdet_in_tes!H83=0,"",RES_hhdet_in_tes!H83/RES_hhdet_in_fec!H83)</f>
        <v>0.72060320436361702</v>
      </c>
      <c r="I83" s="111">
        <f>IF(RES_hhdet_in_tes!I83=0,"",RES_hhdet_in_tes!I83/RES_hhdet_in_fec!I83)</f>
        <v>0.73389427381562156</v>
      </c>
      <c r="J83" s="111">
        <f>IF(RES_hhdet_in_tes!J83=0,"",RES_hhdet_in_tes!J83/RES_hhdet_in_fec!J83)</f>
        <v>0.74720347311176971</v>
      </c>
      <c r="K83" s="111">
        <f>IF(RES_hhdet_in_tes!K83=0,"",RES_hhdet_in_tes!K83/RES_hhdet_in_fec!K83)</f>
        <v>0.7604736619385839</v>
      </c>
      <c r="L83" s="111">
        <f>IF(RES_hhdet_in_tes!L83=0,"",RES_hhdet_in_tes!L83/RES_hhdet_in_fec!L83)</f>
        <v>0.77365412520307886</v>
      </c>
      <c r="M83" s="111">
        <f>IF(RES_hhdet_in_tes!M83=0,"",RES_hhdet_in_tes!M83/RES_hhdet_in_fec!M83)</f>
        <v>0.78576146487515008</v>
      </c>
      <c r="N83" s="111">
        <f>IF(RES_hhdet_in_tes!N83=0,"",RES_hhdet_in_tes!N83/RES_hhdet_in_fec!N83)</f>
        <v>0.7962575844388432</v>
      </c>
      <c r="O83" s="111">
        <f>IF(RES_hhdet_in_tes!O83=0,"",RES_hhdet_in_tes!O83/RES_hhdet_in_fec!O83)</f>
        <v>0.80483170374120616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0.82105009301036291</v>
      </c>
      <c r="R83" s="111">
        <f>IF(RES_hhdet_in_tes!R83=0,"",RES_hhdet_in_tes!R83/RES_hhdet_in_fec!R83)</f>
        <v>0.83426654497727881</v>
      </c>
      <c r="S83" s="111">
        <f>IF(RES_hhdet_in_tes!S83=0,"",RES_hhdet_in_tes!S83/RES_hhdet_in_fec!S83)</f>
        <v>0.84914150378857134</v>
      </c>
      <c r="T83" s="111">
        <f>IF(RES_hhdet_in_tes!T83=0,"",RES_hhdet_in_tes!T83/RES_hhdet_in_fec!T83)</f>
        <v>0.86414558397315755</v>
      </c>
      <c r="U83" s="111">
        <f>IF(RES_hhdet_in_tes!U83=0,"",RES_hhdet_in_tes!U83/RES_hhdet_in_fec!U83)</f>
        <v>0.87800558747742874</v>
      </c>
      <c r="V83" s="111">
        <f>IF(RES_hhdet_in_tes!V83=0,"",RES_hhdet_in_tes!V83/RES_hhdet_in_fec!V83)</f>
        <v>0.88963166854312903</v>
      </c>
      <c r="W83" s="111">
        <f>IF(RES_hhdet_in_tes!W83=0,"",RES_hhdet_in_tes!W83/RES_hhdet_in_fec!W83)</f>
        <v>0.8989712033676247</v>
      </c>
      <c r="X83" s="111">
        <f>IF(RES_hhdet_in_tes!X83=0,"",RES_hhdet_in_tes!X83/RES_hhdet_in_fec!X83)</f>
        <v>0.90280786875881192</v>
      </c>
      <c r="Y83" s="111">
        <f>IF(RES_hhdet_in_tes!Y83=0,"",RES_hhdet_in_tes!Y83/RES_hhdet_in_fec!Y83)</f>
        <v>0.90642355565183796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2.4302611004928116</v>
      </c>
      <c r="D85" s="124">
        <f>IF(RES_hhdet_in_tes!D85=0,"",RES_hhdet_in_tes!D85/RES_hhdet_in_fec!D85)</f>
        <v>2.5369456794464402</v>
      </c>
      <c r="E85" s="124">
        <f>IF(RES_hhdet_in_tes!E85=0,"",RES_hhdet_in_tes!E85/RES_hhdet_in_fec!E85)</f>
        <v>2.645229665382403</v>
      </c>
      <c r="F85" s="124">
        <f>IF(RES_hhdet_in_tes!F85=0,"",RES_hhdet_in_tes!F85/RES_hhdet_in_fec!F85)</f>
        <v>2.7543833405288036</v>
      </c>
      <c r="G85" s="124">
        <f>IF(RES_hhdet_in_tes!G85=0,"",RES_hhdet_in_tes!G85/RES_hhdet_in_fec!G85)</f>
        <v>2.8650390675616721</v>
      </c>
      <c r="H85" s="124">
        <f>IF(RES_hhdet_in_tes!H85=0,"",RES_hhdet_in_tes!H85/RES_hhdet_in_fec!H85)</f>
        <v>2.9770974633419458</v>
      </c>
      <c r="I85" s="124">
        <f>IF(RES_hhdet_in_tes!I85=0,"",RES_hhdet_in_tes!I85/RES_hhdet_in_fec!I85)</f>
        <v>3.0906910831060701</v>
      </c>
      <c r="J85" s="124">
        <f>IF(RES_hhdet_in_tes!J85=0,"",RES_hhdet_in_tes!J85/RES_hhdet_in_fec!J85)</f>
        <v>3.2064140294578989</v>
      </c>
      <c r="K85" s="124">
        <f>IF(RES_hhdet_in_tes!K85=0,"",RES_hhdet_in_tes!K85/RES_hhdet_in_fec!K85)</f>
        <v>3.3247368811958475</v>
      </c>
      <c r="L85" s="124">
        <f>IF(RES_hhdet_in_tes!L85=0,"",RES_hhdet_in_tes!L85/RES_hhdet_in_fec!L85)</f>
        <v>3.445722042133248</v>
      </c>
      <c r="M85" s="124">
        <f>IF(RES_hhdet_in_tes!M85=0,"",RES_hhdet_in_tes!M85/RES_hhdet_in_fec!M85)</f>
        <v>3.584362118769969</v>
      </c>
      <c r="N85" s="124">
        <f>IF(RES_hhdet_in_tes!N85=0,"",RES_hhdet_in_tes!N85/RES_hhdet_in_fec!N85)</f>
        <v>3.7451077276635445</v>
      </c>
      <c r="O85" s="124">
        <f>IF(RES_hhdet_in_tes!O85=0,"",RES_hhdet_in_tes!O85/RES_hhdet_in_fec!O85)</f>
        <v>3.9276721145464868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4.2575130300642714</v>
      </c>
      <c r="R85" s="124">
        <f>IF(RES_hhdet_in_tes!R85=0,"",RES_hhdet_in_tes!R85/RES_hhdet_in_fec!R85)</f>
        <v>4.2885467357412006</v>
      </c>
      <c r="S85" s="124">
        <f>IF(RES_hhdet_in_tes!S85=0,"",RES_hhdet_in_tes!S85/RES_hhdet_in_fec!S85)</f>
        <v>4.2919949252608589</v>
      </c>
      <c r="T85" s="124">
        <f>IF(RES_hhdet_in_tes!T85=0,"",RES_hhdet_in_tes!T85/RES_hhdet_in_fec!T85)</f>
        <v>4.2958262469493693</v>
      </c>
      <c r="U85" s="124">
        <f>IF(RES_hhdet_in_tes!U85=0,"",RES_hhdet_in_tes!U85/RES_hhdet_in_fec!U85)</f>
        <v>4.300083271047713</v>
      </c>
      <c r="V85" s="124">
        <f>IF(RES_hhdet_in_tes!V85=0,"",RES_hhdet_in_tes!V85/RES_hhdet_in_fec!V85)</f>
        <v>4.3122478727184674</v>
      </c>
      <c r="W85" s="124">
        <f>IF(RES_hhdet_in_tes!W85=0,"",RES_hhdet_in_tes!W85/RES_hhdet_in_fec!W85)</f>
        <v>4.3521744542800276</v>
      </c>
      <c r="X85" s="124">
        <f>IF(RES_hhdet_in_tes!X85=0,"",RES_hhdet_in_tes!X85/RES_hhdet_in_fec!X85)</f>
        <v>4.3994756322114403</v>
      </c>
      <c r="Y85" s="124">
        <f>IF(RES_hhdet_in_tes!Y85=0,"",RES_hhdet_in_tes!Y85/RES_hhdet_in_fec!Y85)</f>
        <v>4.4527924678182833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2.4302611004928116</v>
      </c>
      <c r="D86" s="111">
        <f>IF(RES_hhdet_in_tes!D86=0,"",RES_hhdet_in_tes!D86/RES_hhdet_in_fec!D86)</f>
        <v>2.5369456794464402</v>
      </c>
      <c r="E86" s="111">
        <f>IF(RES_hhdet_in_tes!E86=0,"",RES_hhdet_in_tes!E86/RES_hhdet_in_fec!E86)</f>
        <v>2.645229665382403</v>
      </c>
      <c r="F86" s="111">
        <f>IF(RES_hhdet_in_tes!F86=0,"",RES_hhdet_in_tes!F86/RES_hhdet_in_fec!F86)</f>
        <v>2.7543833405288036</v>
      </c>
      <c r="G86" s="111">
        <f>IF(RES_hhdet_in_tes!G86=0,"",RES_hhdet_in_tes!G86/RES_hhdet_in_fec!G86)</f>
        <v>2.8650390675616721</v>
      </c>
      <c r="H86" s="111">
        <f>IF(RES_hhdet_in_tes!H86=0,"",RES_hhdet_in_tes!H86/RES_hhdet_in_fec!H86)</f>
        <v>2.9770974633419458</v>
      </c>
      <c r="I86" s="111">
        <f>IF(RES_hhdet_in_tes!I86=0,"",RES_hhdet_in_tes!I86/RES_hhdet_in_fec!I86)</f>
        <v>3.0906910831060701</v>
      </c>
      <c r="J86" s="111">
        <f>IF(RES_hhdet_in_tes!J86=0,"",RES_hhdet_in_tes!J86/RES_hhdet_in_fec!J86)</f>
        <v>3.2064140294578989</v>
      </c>
      <c r="K86" s="111">
        <f>IF(RES_hhdet_in_tes!K86=0,"",RES_hhdet_in_tes!K86/RES_hhdet_in_fec!K86)</f>
        <v>3.3247368811958475</v>
      </c>
      <c r="L86" s="111">
        <f>IF(RES_hhdet_in_tes!L86=0,"",RES_hhdet_in_tes!L86/RES_hhdet_in_fec!L86)</f>
        <v>3.445722042133248</v>
      </c>
      <c r="M86" s="111">
        <f>IF(RES_hhdet_in_tes!M86=0,"",RES_hhdet_in_tes!M86/RES_hhdet_in_fec!M86)</f>
        <v>3.584362118769969</v>
      </c>
      <c r="N86" s="111">
        <f>IF(RES_hhdet_in_tes!N86=0,"",RES_hhdet_in_tes!N86/RES_hhdet_in_fec!N86)</f>
        <v>3.7451077276635445</v>
      </c>
      <c r="O86" s="111">
        <f>IF(RES_hhdet_in_tes!O86=0,"",RES_hhdet_in_tes!O86/RES_hhdet_in_fec!O86)</f>
        <v>3.9276721145464868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4.2575130300642714</v>
      </c>
      <c r="R86" s="111">
        <f>IF(RES_hhdet_in_tes!R86=0,"",RES_hhdet_in_tes!R86/RES_hhdet_in_fec!R86)</f>
        <v>4.2885467357412006</v>
      </c>
      <c r="S86" s="111">
        <f>IF(RES_hhdet_in_tes!S86=0,"",RES_hhdet_in_tes!S86/RES_hhdet_in_fec!S86)</f>
        <v>4.2919949252608589</v>
      </c>
      <c r="T86" s="111">
        <f>IF(RES_hhdet_in_tes!T86=0,"",RES_hhdet_in_tes!T86/RES_hhdet_in_fec!T86)</f>
        <v>4.2958262469493693</v>
      </c>
      <c r="U86" s="111">
        <f>IF(RES_hhdet_in_tes!U86=0,"",RES_hhdet_in_tes!U86/RES_hhdet_in_fec!U86)</f>
        <v>4.300083271047713</v>
      </c>
      <c r="V86" s="111">
        <f>IF(RES_hhdet_in_tes!V86=0,"",RES_hhdet_in_tes!V86/RES_hhdet_in_fec!V86)</f>
        <v>4.3122478727184674</v>
      </c>
      <c r="W86" s="111">
        <f>IF(RES_hhdet_in_tes!W86=0,"",RES_hhdet_in_tes!W86/RES_hhdet_in_fec!W86)</f>
        <v>4.3521744542800276</v>
      </c>
      <c r="X86" s="111">
        <f>IF(RES_hhdet_in_tes!X86=0,"",RES_hhdet_in_tes!X86/RES_hhdet_in_fec!X86)</f>
        <v>4.3994756322114403</v>
      </c>
      <c r="Y86" s="111">
        <f>IF(RES_hhdet_in_tes!Y86=0,"",RES_hhdet_in_tes!Y86/RES_hhdet_in_fec!Y86)</f>
        <v>4.4527924678182833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0.79639006980440907</v>
      </c>
      <c r="D87" s="124">
        <f>IF(RES_hhdet_in_tes!D87=0,"",RES_hhdet_in_tes!D87/RES_hhdet_in_fec!D87)</f>
        <v>0.79742361454033994</v>
      </c>
      <c r="E87" s="124">
        <f>IF(RES_hhdet_in_tes!E87=0,"",RES_hhdet_in_tes!E87/RES_hhdet_in_fec!E87)</f>
        <v>0.80914962120729028</v>
      </c>
      <c r="F87" s="124">
        <f>IF(RES_hhdet_in_tes!F87=0,"",RES_hhdet_in_tes!F87/RES_hhdet_in_fec!F87)</f>
        <v>0.77813823035764629</v>
      </c>
      <c r="G87" s="124">
        <f>IF(RES_hhdet_in_tes!G87=0,"",RES_hhdet_in_tes!G87/RES_hhdet_in_fec!G87)</f>
        <v>0.79441550277450912</v>
      </c>
      <c r="H87" s="124">
        <f>IF(RES_hhdet_in_tes!H87=0,"",RES_hhdet_in_tes!H87/RES_hhdet_in_fec!H87)</f>
        <v>0.80097343217761052</v>
      </c>
      <c r="I87" s="124">
        <f>IF(RES_hhdet_in_tes!I87=0,"",RES_hhdet_in_tes!I87/RES_hhdet_in_fec!I87)</f>
        <v>0.80500059664491819</v>
      </c>
      <c r="J87" s="124">
        <f>IF(RES_hhdet_in_tes!J87=0,"",RES_hhdet_in_tes!J87/RES_hhdet_in_fec!J87)</f>
        <v>0.80291760212906571</v>
      </c>
      <c r="K87" s="124">
        <f>IF(RES_hhdet_in_tes!K87=0,"",RES_hhdet_in_tes!K87/RES_hhdet_in_fec!K87)</f>
        <v>0.82411548260515344</v>
      </c>
      <c r="L87" s="124">
        <f>IF(RES_hhdet_in_tes!L87=0,"",RES_hhdet_in_tes!L87/RES_hhdet_in_fec!L87)</f>
        <v>0.81346284945272029</v>
      </c>
      <c r="M87" s="124">
        <f>IF(RES_hhdet_in_tes!M87=0,"",RES_hhdet_in_tes!M87/RES_hhdet_in_fec!M87)</f>
        <v>0.83352232500009715</v>
      </c>
      <c r="N87" s="124">
        <f>IF(RES_hhdet_in_tes!N87=0,"",RES_hhdet_in_tes!N87/RES_hhdet_in_fec!N87)</f>
        <v>0.83012553968475178</v>
      </c>
      <c r="O87" s="124">
        <f>IF(RES_hhdet_in_tes!O87=0,"",RES_hhdet_in_tes!O87/RES_hhdet_in_fec!O87)</f>
        <v>0.82573026393020454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0.85015552213676726</v>
      </c>
      <c r="R87" s="124">
        <f>IF(RES_hhdet_in_tes!R87=0,"",RES_hhdet_in_tes!R87/RES_hhdet_in_fec!R87)</f>
        <v>0.87132604181029671</v>
      </c>
      <c r="S87" s="124">
        <f>IF(RES_hhdet_in_tes!S87=0,"",RES_hhdet_in_tes!S87/RES_hhdet_in_fec!S87)</f>
        <v>0.88667657548112033</v>
      </c>
      <c r="T87" s="124">
        <f>IF(RES_hhdet_in_tes!T87=0,"",RES_hhdet_in_tes!T87/RES_hhdet_in_fec!T87)</f>
        <v>0.88920405567076655</v>
      </c>
      <c r="U87" s="124">
        <f>IF(RES_hhdet_in_tes!U87=0,"",RES_hhdet_in_tes!U87/RES_hhdet_in_fec!U87)</f>
        <v>0.90365736851071654</v>
      </c>
      <c r="V87" s="124">
        <f>IF(RES_hhdet_in_tes!V87=0,"",RES_hhdet_in_tes!V87/RES_hhdet_in_fec!V87)</f>
        <v>0.90014698382517178</v>
      </c>
      <c r="W87" s="124">
        <f>IF(RES_hhdet_in_tes!W87=0,"",RES_hhdet_in_tes!W87/RES_hhdet_in_fec!W87)</f>
        <v>0.92189396373312227</v>
      </c>
      <c r="X87" s="124">
        <f>IF(RES_hhdet_in_tes!X87=0,"",RES_hhdet_in_tes!X87/RES_hhdet_in_fec!X87)</f>
        <v>0.91639967820721557</v>
      </c>
      <c r="Y87" s="124">
        <f>IF(RES_hhdet_in_tes!Y87=0,"",RES_hhdet_in_tes!Y87/RES_hhdet_in_fec!Y87)</f>
        <v>0.91420745394952874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0.69017375600873143</v>
      </c>
      <c r="D88" s="111">
        <f>IF(RES_hhdet_in_tes!D88=0,"",RES_hhdet_in_tes!D88/RES_hhdet_in_fec!D88)</f>
        <v>0.70123884132281489</v>
      </c>
      <c r="E88" s="111">
        <f>IF(RES_hhdet_in_tes!E88=0,"",RES_hhdet_in_tes!E88/RES_hhdet_in_fec!E88)</f>
        <v>0.71240926494875212</v>
      </c>
      <c r="F88" s="111">
        <f>IF(RES_hhdet_in_tes!F88=0,"",RES_hhdet_in_tes!F88/RES_hhdet_in_fec!F88)</f>
        <v>0.72367410165498647</v>
      </c>
      <c r="G88" s="111">
        <f>IF(RES_hhdet_in_tes!G88=0,"",RES_hhdet_in_tes!G88/RES_hhdet_in_fec!G88)</f>
        <v>0.7350222369671342</v>
      </c>
      <c r="H88" s="111">
        <f>IF(RES_hhdet_in_tes!H88=0,"",RES_hhdet_in_tes!H88/RES_hhdet_in_fec!H88)</f>
        <v>0.74644058194007279</v>
      </c>
      <c r="I88" s="111">
        <f>IF(RES_hhdet_in_tes!I88=0,"",RES_hhdet_in_tes!I88/RES_hhdet_in_fec!I88)</f>
        <v>0.75791187079687328</v>
      </c>
      <c r="J88" s="111">
        <f>IF(RES_hhdet_in_tes!J88=0,"",RES_hhdet_in_tes!J88/RES_hhdet_in_fec!J88)</f>
        <v>0.76939880720407217</v>
      </c>
      <c r="K88" s="111">
        <f>IF(RES_hhdet_in_tes!K88=0,"",RES_hhdet_in_tes!K88/RES_hhdet_in_fec!K88)</f>
        <v>0.78085207435961412</v>
      </c>
      <c r="L88" s="111">
        <f>IF(RES_hhdet_in_tes!L88=0,"",RES_hhdet_in_tes!L88/RES_hhdet_in_fec!L88)</f>
        <v>0.79222790095652229</v>
      </c>
      <c r="M88" s="111">
        <f>IF(RES_hhdet_in_tes!M88=0,"",RES_hhdet_in_tes!M88/RES_hhdet_in_fec!M88)</f>
        <v>0.80267753340839254</v>
      </c>
      <c r="N88" s="111">
        <f>IF(RES_hhdet_in_tes!N88=0,"",RES_hhdet_in_tes!N88/RES_hhdet_in_fec!N88)</f>
        <v>0.81173655005302214</v>
      </c>
      <c r="O88" s="111">
        <f>IF(RES_hhdet_in_tes!O88=0,"",RES_hhdet_in_tes!O88/RES_hhdet_in_fec!O88)</f>
        <v>0.81913672199292864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0.83313452922509734</v>
      </c>
      <c r="R88" s="111">
        <f>IF(RES_hhdet_in_tes!R88=0,"",RES_hhdet_in_tes!R88/RES_hhdet_in_fec!R88)</f>
        <v>0.8445414170396558</v>
      </c>
      <c r="S88" s="111">
        <f>IF(RES_hhdet_in_tes!S88=0,"",RES_hhdet_in_tes!S88/RES_hhdet_in_fec!S88)</f>
        <v>0.85737973301366566</v>
      </c>
      <c r="T88" s="111">
        <f>IF(RES_hhdet_in_tes!T88=0,"",RES_hhdet_in_tes!T88/RES_hhdet_in_fec!T88)</f>
        <v>0.87032949137957538</v>
      </c>
      <c r="U88" s="111">
        <f>IF(RES_hhdet_in_tes!U88=0,"",RES_hhdet_in_tes!U88/RES_hhdet_in_fec!U88)</f>
        <v>0.8822918172351355</v>
      </c>
      <c r="V88" s="111">
        <f>IF(RES_hhdet_in_tes!V88=0,"",RES_hhdet_in_tes!V88/RES_hhdet_in_fec!V88)</f>
        <v>0.89232608382736311</v>
      </c>
      <c r="W88" s="111">
        <f>IF(RES_hhdet_in_tes!W88=0,"",RES_hhdet_in_tes!W88/RES_hhdet_in_fec!W88)</f>
        <v>0.90038687247547144</v>
      </c>
      <c r="X88" s="111">
        <f>IF(RES_hhdet_in_tes!X88=0,"",RES_hhdet_in_tes!X88/RES_hhdet_in_fec!X88)</f>
        <v>0.90423715150249384</v>
      </c>
      <c r="Y88" s="111">
        <f>IF(RES_hhdet_in_tes!Y88=0,"",RES_hhdet_in_tes!Y88/RES_hhdet_in_fec!Y88)</f>
        <v>0.90786566793357915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0.8429435607773712</v>
      </c>
      <c r="D89" s="111">
        <f>IF(RES_hhdet_in_tes!D89=0,"",RES_hhdet_in_tes!D89/RES_hhdet_in_fec!D89)</f>
        <v>0.8460668684373438</v>
      </c>
      <c r="E89" s="111">
        <f>IF(RES_hhdet_in_tes!E89=0,"",RES_hhdet_in_tes!E89/RES_hhdet_in_fec!E89)</f>
        <v>0.8529696185880048</v>
      </c>
      <c r="F89" s="111">
        <f>IF(RES_hhdet_in_tes!F89=0,"",RES_hhdet_in_tes!F89/RES_hhdet_in_fec!F89)</f>
        <v>0.85177877736900354</v>
      </c>
      <c r="G89" s="111">
        <f>IF(RES_hhdet_in_tes!G89=0,"",RES_hhdet_in_tes!G89/RES_hhdet_in_fec!G89)</f>
        <v>0.86095775548822051</v>
      </c>
      <c r="H89" s="111">
        <f>IF(RES_hhdet_in_tes!H89=0,"",RES_hhdet_in_tes!H89/RES_hhdet_in_fec!H89)</f>
        <v>0.86891766798714132</v>
      </c>
      <c r="I89" s="111">
        <f>IF(RES_hhdet_in_tes!I89=0,"",RES_hhdet_in_tes!I89/RES_hhdet_in_fec!I89)</f>
        <v>0.86363194569595625</v>
      </c>
      <c r="J89" s="111">
        <f>IF(RES_hhdet_in_tes!J89=0,"",RES_hhdet_in_tes!J89/RES_hhdet_in_fec!J89)</f>
        <v>0.8821072710721416</v>
      </c>
      <c r="K89" s="111">
        <f>IF(RES_hhdet_in_tes!K89=0,"",RES_hhdet_in_tes!K89/RES_hhdet_in_fec!K89)</f>
        <v>0.88770748042572112</v>
      </c>
      <c r="L89" s="111">
        <f>IF(RES_hhdet_in_tes!L89=0,"",RES_hhdet_in_tes!L89/RES_hhdet_in_fec!L89)</f>
        <v>0.89482240731079998</v>
      </c>
      <c r="M89" s="111">
        <f>IF(RES_hhdet_in_tes!M89=0,"",RES_hhdet_in_tes!M89/RES_hhdet_in_fec!M89)</f>
        <v>0.89731146940475648</v>
      </c>
      <c r="N89" s="111">
        <f>IF(RES_hhdet_in_tes!N89=0,"",RES_hhdet_in_tes!N89/RES_hhdet_in_fec!N89)</f>
        <v>0.90229005198468004</v>
      </c>
      <c r="O89" s="111">
        <f>IF(RES_hhdet_in_tes!O89=0,"",RES_hhdet_in_tes!O89/RES_hhdet_in_fec!O89)</f>
        <v>0.90279933672104895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0.92009297298452108</v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0.93999744085625425</v>
      </c>
      <c r="U89" s="111">
        <f>IF(RES_hhdet_in_tes!U89=0,"",RES_hhdet_in_tes!U89/RES_hhdet_in_fec!U89)</f>
        <v>0.94553687450385504</v>
      </c>
      <c r="V89" s="111">
        <f>IF(RES_hhdet_in_tes!V89=0,"",RES_hhdet_in_tes!V89/RES_hhdet_in_fec!V89)</f>
        <v>0.95410318910235525</v>
      </c>
      <c r="W89" s="111">
        <f>IF(RES_hhdet_in_tes!W89=0,"",RES_hhdet_in_tes!W89/RES_hhdet_in_fec!W89)</f>
        <v>0.95240442978846274</v>
      </c>
      <c r="X89" s="111">
        <f>IF(RES_hhdet_in_tes!X89=0,"",RES_hhdet_in_tes!X89/RES_hhdet_in_fec!X89)</f>
        <v>0.95676857024495698</v>
      </c>
      <c r="Y89" s="111">
        <f>IF(RES_hhdet_in_tes!Y89=0,"",RES_hhdet_in_tes!Y89/RES_hhdet_in_fec!Y89)</f>
        <v>0.96311477400240464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>
        <f>IF(RES_hhdet_in_tes!C90=0,"",RES_hhdet_in_tes!C90/RES_hhdet_in_fec!C90)</f>
        <v>0.69017375600873143</v>
      </c>
      <c r="D90" s="112">
        <f>IF(RES_hhdet_in_tes!D90=0,"",RES_hhdet_in_tes!D90/RES_hhdet_in_fec!D90)</f>
        <v>0.70123884132281489</v>
      </c>
      <c r="E90" s="112">
        <f>IF(RES_hhdet_in_tes!E90=0,"",RES_hhdet_in_tes!E90/RES_hhdet_in_fec!E90)</f>
        <v>0.71240926494875212</v>
      </c>
      <c r="F90" s="112">
        <f>IF(RES_hhdet_in_tes!F90=0,"",RES_hhdet_in_tes!F90/RES_hhdet_in_fec!F90)</f>
        <v>0.72367410165498647</v>
      </c>
      <c r="G90" s="112">
        <f>IF(RES_hhdet_in_tes!G90=0,"",RES_hhdet_in_tes!G90/RES_hhdet_in_fec!G90)</f>
        <v>0.7350222369671342</v>
      </c>
      <c r="H90" s="112">
        <f>IF(RES_hhdet_in_tes!H90=0,"",RES_hhdet_in_tes!H90/RES_hhdet_in_fec!H90)</f>
        <v>0.7464405819400729</v>
      </c>
      <c r="I90" s="112">
        <f>IF(RES_hhdet_in_tes!I90=0,"",RES_hhdet_in_tes!I90/RES_hhdet_in_fec!I90)</f>
        <v>0.75791187079687328</v>
      </c>
      <c r="J90" s="112">
        <f>IF(RES_hhdet_in_tes!J90=0,"",RES_hhdet_in_tes!J90/RES_hhdet_in_fec!J90)</f>
        <v>0.76939880720407205</v>
      </c>
      <c r="K90" s="112">
        <f>IF(RES_hhdet_in_tes!K90=0,"",RES_hhdet_in_tes!K90/RES_hhdet_in_fec!K90)</f>
        <v>0.78085207435961412</v>
      </c>
      <c r="L90" s="112">
        <f>IF(RES_hhdet_in_tes!L90=0,"",RES_hhdet_in_tes!L90/RES_hhdet_in_fec!L90)</f>
        <v>0.79222790095652229</v>
      </c>
      <c r="M90" s="112">
        <f>IF(RES_hhdet_in_tes!M90=0,"",RES_hhdet_in_tes!M90/RES_hhdet_in_fec!M90)</f>
        <v>0.80267753340839254</v>
      </c>
      <c r="N90" s="112">
        <f>IF(RES_hhdet_in_tes!N90=0,"",RES_hhdet_in_tes!N90/RES_hhdet_in_fec!N90)</f>
        <v>0.81173655005302214</v>
      </c>
      <c r="O90" s="112">
        <f>IF(RES_hhdet_in_tes!O90=0,"",RES_hhdet_in_tes!O90/RES_hhdet_in_fec!O90)</f>
        <v>0.81913672199292875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0.83313452922509734</v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0.87032949137957538</v>
      </c>
      <c r="U90" s="112">
        <f>IF(RES_hhdet_in_tes!U90=0,"",RES_hhdet_in_tes!U90/RES_hhdet_in_fec!U90)</f>
        <v>0.88229181723513561</v>
      </c>
      <c r="V90" s="112">
        <f>IF(RES_hhdet_in_tes!V90=0,"",RES_hhdet_in_tes!V90/RES_hhdet_in_fec!V90)</f>
        <v>0.89232608382736311</v>
      </c>
      <c r="W90" s="112">
        <f>IF(RES_hhdet_in_tes!W90=0,"",RES_hhdet_in_tes!W90/RES_hhdet_in_fec!W90)</f>
        <v>0.90038687247547144</v>
      </c>
      <c r="X90" s="112">
        <f>IF(RES_hhdet_in_tes!X90=0,"",RES_hhdet_in_tes!X90/RES_hhdet_in_fec!X90)</f>
        <v>0.90423715150249384</v>
      </c>
      <c r="Y90" s="112">
        <f>IF(RES_hhdet_in_tes!Y90=0,"",RES_hhdet_in_tes!Y90/RES_hhdet_in_fec!Y90)</f>
        <v>0.90786566793357915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0.69601036192469068</v>
      </c>
      <c r="D92" s="112">
        <f>IF(RES_hhdet_in_tes!D92=0,"",RES_hhdet_in_tes!D92/RES_hhdet_in_fec!D92)</f>
        <v>0.6975562590804375</v>
      </c>
      <c r="E92" s="112">
        <f>IF(RES_hhdet_in_tes!E92=0,"",RES_hhdet_in_tes!E92/RES_hhdet_in_fec!E92)</f>
        <v>0.69931704278307827</v>
      </c>
      <c r="F92" s="112">
        <f>IF(RES_hhdet_in_tes!F92=0,"",RES_hhdet_in_tes!F92/RES_hhdet_in_fec!F92)</f>
        <v>0.70110712919665907</v>
      </c>
      <c r="G92" s="112">
        <f>IF(RES_hhdet_in_tes!G92=0,"",RES_hhdet_in_tes!G92/RES_hhdet_in_fec!G92)</f>
        <v>0.70309511348050757</v>
      </c>
      <c r="H92" s="112">
        <f>IF(RES_hhdet_in_tes!H92=0,"",RES_hhdet_in_tes!H92/RES_hhdet_in_fec!H92)</f>
        <v>0.70526036173345885</v>
      </c>
      <c r="I92" s="112">
        <f>IF(RES_hhdet_in_tes!I92=0,"",RES_hhdet_in_tes!I92/RES_hhdet_in_fec!I92)</f>
        <v>0.70764441580769744</v>
      </c>
      <c r="J92" s="112">
        <f>IF(RES_hhdet_in_tes!J92=0,"",RES_hhdet_in_tes!J92/RES_hhdet_in_fec!J92)</f>
        <v>0.71041745800866984</v>
      </c>
      <c r="K92" s="112">
        <f>IF(RES_hhdet_in_tes!K92=0,"",RES_hhdet_in_tes!K92/RES_hhdet_in_fec!K92)</f>
        <v>0.71372418805927584</v>
      </c>
      <c r="L92" s="112">
        <f>IF(RES_hhdet_in_tes!L92=0,"",RES_hhdet_in_tes!L92/RES_hhdet_in_fec!L92)</f>
        <v>0.71760331906777886</v>
      </c>
      <c r="M92" s="112">
        <f>IF(RES_hhdet_in_tes!M92=0,"",RES_hhdet_in_tes!M92/RES_hhdet_in_fec!M92)</f>
        <v>0.72551117359792583</v>
      </c>
      <c r="N92" s="112">
        <f>IF(RES_hhdet_in_tes!N92=0,"",RES_hhdet_in_tes!N92/RES_hhdet_in_fec!N92)</f>
        <v>0.73854638350710122</v>
      </c>
      <c r="O92" s="112">
        <f>IF(RES_hhdet_in_tes!O92=0,"",RES_hhdet_in_tes!O92/RES_hhdet_in_fec!O92)</f>
        <v>0.75760309076428511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0.8015172416408588</v>
      </c>
      <c r="R92" s="112">
        <f>IF(RES_hhdet_in_tes!R92=0,"",RES_hhdet_in_tes!R92/RES_hhdet_in_fec!R92)</f>
        <v>0.81501560991666955</v>
      </c>
      <c r="S92" s="112">
        <f>IF(RES_hhdet_in_tes!S92=0,"",RES_hhdet_in_tes!S92/RES_hhdet_in_fec!S92)</f>
        <v>0.8275838772444194</v>
      </c>
      <c r="T92" s="112">
        <f>IF(RES_hhdet_in_tes!T92=0,"",RES_hhdet_in_tes!T92/RES_hhdet_in_fec!T92)</f>
        <v>0.83885145857815258</v>
      </c>
      <c r="U92" s="112">
        <f>IF(RES_hhdet_in_tes!U92=0,"",RES_hhdet_in_tes!U92/RES_hhdet_in_fec!U92)</f>
        <v>0.84844776887195195</v>
      </c>
      <c r="V92" s="112">
        <f>IF(RES_hhdet_in_tes!V92=0,"",RES_hhdet_in_tes!V92/RES_hhdet_in_fec!V92)</f>
        <v>0.85600222307988483</v>
      </c>
      <c r="W92" s="112">
        <f>IF(RES_hhdet_in_tes!W92=0,"",RES_hhdet_in_tes!W92/RES_hhdet_in_fec!W92)</f>
        <v>0.86064559100478943</v>
      </c>
      <c r="X92" s="112">
        <f>IF(RES_hhdet_in_tes!X92=0,"",RES_hhdet_in_tes!X92/RES_hhdet_in_fec!X92)</f>
        <v>0.86330813822144981</v>
      </c>
      <c r="Y92" s="112">
        <f>IF(RES_hhdet_in_tes!Y92=0,"",RES_hhdet_in_tes!Y92/RES_hhdet_in_fec!Y92)</f>
        <v>0.86465638696466496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0.84651485366855628</v>
      </c>
      <c r="D93" s="113">
        <f>IF(RES_hhdet_in_tes!D93=0,"",RES_hhdet_in_tes!D93/RES_hhdet_in_fec!D93)</f>
        <v>0.84375078247225455</v>
      </c>
      <c r="E93" s="113">
        <f>IF(RES_hhdet_in_tes!E93=0,"",RES_hhdet_in_tes!E93/RES_hhdet_in_fec!E93)</f>
        <v>0.84528359800713715</v>
      </c>
      <c r="F93" s="113">
        <f>IF(RES_hhdet_in_tes!F93=0,"",RES_hhdet_in_tes!F93/RES_hhdet_in_fec!F93)</f>
        <v>0.83707174978146692</v>
      </c>
      <c r="G93" s="113">
        <f>IF(RES_hhdet_in_tes!G93=0,"",RES_hhdet_in_tes!G93/RES_hhdet_in_fec!G93)</f>
        <v>0.84080063779964009</v>
      </c>
      <c r="H93" s="113">
        <f>IF(RES_hhdet_in_tes!H93=0,"",RES_hhdet_in_tes!H93/RES_hhdet_in_fec!H93)</f>
        <v>0.84321347014015646</v>
      </c>
      <c r="I93" s="113" t="str">
        <f>IF(RES_hhdet_in_tes!I93=0,"",RES_hhdet_in_tes!I93/RES_hhdet_in_fec!I93)</f>
        <v/>
      </c>
      <c r="J93" s="113">
        <f>IF(RES_hhdet_in_tes!J93=0,"",RES_hhdet_in_tes!J93/RES_hhdet_in_fec!J93)</f>
        <v>0.84627260632967982</v>
      </c>
      <c r="K93" s="113">
        <f>IF(RES_hhdet_in_tes!K93=0,"",RES_hhdet_in_tes!K93/RES_hhdet_in_fec!K93)</f>
        <v>0.84676864850646305</v>
      </c>
      <c r="L93" s="113">
        <f>IF(RES_hhdet_in_tes!L93=0,"",RES_hhdet_in_tes!L93/RES_hhdet_in_fec!L93)</f>
        <v>0.85011090336296524</v>
      </c>
      <c r="M93" s="113">
        <f>IF(RES_hhdet_in_tes!M93=0,"",RES_hhdet_in_tes!M93/RES_hhdet_in_fec!M93)</f>
        <v>0.85006009933147364</v>
      </c>
      <c r="N93" s="113">
        <f>IF(RES_hhdet_in_tes!N93=0,"",RES_hhdet_in_tes!N93/RES_hhdet_in_fec!N93)</f>
        <v>0.85782971759672932</v>
      </c>
      <c r="O93" s="113">
        <f>IF(RES_hhdet_in_tes!O93=0,"",RES_hhdet_in_tes!O93/RES_hhdet_in_fec!O93)</f>
        <v>0.86509904999344545</v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>
        <f>IF(RES_hhdet_in_tes!R93=0,"",RES_hhdet_in_tes!R93/RES_hhdet_in_fec!R93)</f>
        <v>0.90934869886940384</v>
      </c>
      <c r="S93" s="113" t="str">
        <f>IF(RES_hhdet_in_tes!S93=0,"",RES_hhdet_in_tes!S93/RES_hhdet_in_fec!S93)</f>
        <v/>
      </c>
      <c r="T93" s="113">
        <f>IF(RES_hhdet_in_tes!T93=0,"",RES_hhdet_in_tes!T93/RES_hhdet_in_fec!T93)</f>
        <v>0.92389408859028865</v>
      </c>
      <c r="U93" s="113">
        <f>IF(RES_hhdet_in_tes!U93=0,"",RES_hhdet_in_tes!U93/RES_hhdet_in_fec!U93)</f>
        <v>0.92825756966609718</v>
      </c>
      <c r="V93" s="113">
        <f>IF(RES_hhdet_in_tes!V93=0,"",RES_hhdet_in_tes!V93/RES_hhdet_in_fec!V93)</f>
        <v>0.93652139221907615</v>
      </c>
      <c r="W93" s="113" t="str">
        <f>IF(RES_hhdet_in_tes!W93=0,"",RES_hhdet_in_tes!W93/RES_hhdet_in_fec!W93)</f>
        <v/>
      </c>
      <c r="X93" s="113">
        <f>IF(RES_hhdet_in_tes!X93=0,"",RES_hhdet_in_tes!X93/RES_hhdet_in_fec!X93)</f>
        <v>0.93666244318588077</v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0.69601036192469068</v>
      </c>
      <c r="D94" s="111">
        <f>IF(RES_hhdet_in_tes!D94=0,"",RES_hhdet_in_tes!D94/RES_hhdet_in_fec!D94)</f>
        <v>0.69755625908043761</v>
      </c>
      <c r="E94" s="111">
        <f>IF(RES_hhdet_in_tes!E94=0,"",RES_hhdet_in_tes!E94/RES_hhdet_in_fec!E94)</f>
        <v>0.69931704278307827</v>
      </c>
      <c r="F94" s="111">
        <f>IF(RES_hhdet_in_tes!F94=0,"",RES_hhdet_in_tes!F94/RES_hhdet_in_fec!F94)</f>
        <v>0.70110712919665907</v>
      </c>
      <c r="G94" s="111">
        <f>IF(RES_hhdet_in_tes!G94=0,"",RES_hhdet_in_tes!G94/RES_hhdet_in_fec!G94)</f>
        <v>0.70309511348050757</v>
      </c>
      <c r="H94" s="111">
        <f>IF(RES_hhdet_in_tes!H94=0,"",RES_hhdet_in_tes!H94/RES_hhdet_in_fec!H94)</f>
        <v>0.70526036173345885</v>
      </c>
      <c r="I94" s="111" t="str">
        <f>IF(RES_hhdet_in_tes!I94=0,"",RES_hhdet_in_tes!I94/RES_hhdet_in_fec!I94)</f>
        <v/>
      </c>
      <c r="J94" s="111">
        <f>IF(RES_hhdet_in_tes!J94=0,"",RES_hhdet_in_tes!J94/RES_hhdet_in_fec!J94)</f>
        <v>0.71041745800866984</v>
      </c>
      <c r="K94" s="111">
        <f>IF(RES_hhdet_in_tes!K94=0,"",RES_hhdet_in_tes!K94/RES_hhdet_in_fec!K94)</f>
        <v>0.71372418805927595</v>
      </c>
      <c r="L94" s="111">
        <f>IF(RES_hhdet_in_tes!L94=0,"",RES_hhdet_in_tes!L94/RES_hhdet_in_fec!L94)</f>
        <v>0.71760331906777886</v>
      </c>
      <c r="M94" s="111">
        <f>IF(RES_hhdet_in_tes!M94=0,"",RES_hhdet_in_tes!M94/RES_hhdet_in_fec!M94)</f>
        <v>0.72551117359792583</v>
      </c>
      <c r="N94" s="111">
        <f>IF(RES_hhdet_in_tes!N94=0,"",RES_hhdet_in_tes!N94/RES_hhdet_in_fec!N94)</f>
        <v>0.73854638350710122</v>
      </c>
      <c r="O94" s="111">
        <f>IF(RES_hhdet_in_tes!O94=0,"",RES_hhdet_in_tes!O94/RES_hhdet_in_fec!O94)</f>
        <v>0.75760309076428523</v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>
        <f>IF(RES_hhdet_in_tes!R94=0,"",RES_hhdet_in_tes!R94/RES_hhdet_in_fec!R94)</f>
        <v>0.81501560991666955</v>
      </c>
      <c r="S94" s="111" t="str">
        <f>IF(RES_hhdet_in_tes!S94=0,"",RES_hhdet_in_tes!S94/RES_hhdet_in_fec!S94)</f>
        <v/>
      </c>
      <c r="T94" s="111">
        <f>IF(RES_hhdet_in_tes!T94=0,"",RES_hhdet_in_tes!T94/RES_hhdet_in_fec!T94)</f>
        <v>0.83885145857815258</v>
      </c>
      <c r="U94" s="111">
        <f>IF(RES_hhdet_in_tes!U94=0,"",RES_hhdet_in_tes!U94/RES_hhdet_in_fec!U94)</f>
        <v>0.84844776887195195</v>
      </c>
      <c r="V94" s="111">
        <f>IF(RES_hhdet_in_tes!V94=0,"",RES_hhdet_in_tes!V94/RES_hhdet_in_fec!V94)</f>
        <v>0.85600222307988483</v>
      </c>
      <c r="W94" s="111" t="str">
        <f>IF(RES_hhdet_in_tes!W94=0,"",RES_hhdet_in_tes!W94/RES_hhdet_in_fec!W94)</f>
        <v/>
      </c>
      <c r="X94" s="111">
        <f>IF(RES_hhdet_in_tes!X94=0,"",RES_hhdet_in_tes!X94/RES_hhdet_in_fec!X94)</f>
        <v>0.86330813822144969</v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 t="str">
        <f>IF(RES_hhdet_in_tes!I95=0,"",RES_hhdet_in_tes!I95/RES_hhdet_in_fec!I95)</f>
        <v/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>
        <f>IF(RES_hhdet_in_tes!R95=0,"",RES_hhdet_in_tes!R95/RES_hhdet_in_fec!R95)</f>
        <v>1</v>
      </c>
      <c r="S95" s="111" t="str">
        <f>IF(RES_hhdet_in_tes!S95=0,"",RES_hhdet_in_tes!S95/RES_hhdet_in_fec!S95)</f>
        <v/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X95" s="111">
        <f>IF(RES_hhdet_in_tes!X95=0,"",RES_hhdet_in_tes!X95/RES_hhdet_in_fec!X95)</f>
        <v>1</v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0.77967175277997069</v>
      </c>
      <c r="D96" s="112">
        <f>IF(RES_hhdet_in_tes!D96=0,"",RES_hhdet_in_tes!D96/RES_hhdet_in_fec!D96)</f>
        <v>0.78060708254141098</v>
      </c>
      <c r="E96" s="112">
        <f>IF(RES_hhdet_in_tes!E96=0,"",RES_hhdet_in_tes!E96/RES_hhdet_in_fec!E96)</f>
        <v>0.781631036978224</v>
      </c>
      <c r="F96" s="112">
        <f>IF(RES_hhdet_in_tes!F96=0,"",RES_hhdet_in_tes!F96/RES_hhdet_in_fec!F96)</f>
        <v>0.78266734591486342</v>
      </c>
      <c r="G96" s="112">
        <f>IF(RES_hhdet_in_tes!G96=0,"",RES_hhdet_in_tes!G96/RES_hhdet_in_fec!G96)</f>
        <v>0.78378596450283589</v>
      </c>
      <c r="H96" s="112">
        <f>IF(RES_hhdet_in_tes!H96=0,"",RES_hhdet_in_tes!H96/RES_hhdet_in_fec!H96)</f>
        <v>0.78497899630682877</v>
      </c>
      <c r="I96" s="112">
        <f>IF(RES_hhdet_in_tes!I96=0,"",RES_hhdet_in_tes!I96/RES_hhdet_in_fec!I96)</f>
        <v>0.78626458404661137</v>
      </c>
      <c r="J96" s="112">
        <f>IF(RES_hhdet_in_tes!J96=0,"",RES_hhdet_in_tes!J96/RES_hhdet_in_fec!J96)</f>
        <v>0.78771547453161517</v>
      </c>
      <c r="K96" s="112">
        <f>IF(RES_hhdet_in_tes!K96=0,"",RES_hhdet_in_tes!K96/RES_hhdet_in_fec!K96)</f>
        <v>0.78939593335356095</v>
      </c>
      <c r="L96" s="112">
        <f>IF(RES_hhdet_in_tes!L96=0,"",RES_hhdet_in_tes!L96/RES_hhdet_in_fec!L96)</f>
        <v>0.79132805619702484</v>
      </c>
      <c r="M96" s="112">
        <f>IF(RES_hhdet_in_tes!M96=0,"",RES_hhdet_in_tes!M96/RES_hhdet_in_fec!M96)</f>
        <v>0.79500125443596603</v>
      </c>
      <c r="N96" s="112">
        <f>IF(RES_hhdet_in_tes!N96=0,"",RES_hhdet_in_tes!N96/RES_hhdet_in_fec!N96)</f>
        <v>0.80105802751633592</v>
      </c>
      <c r="O96" s="112">
        <f>IF(RES_hhdet_in_tes!O96=0,"",RES_hhdet_in_tes!O96/RES_hhdet_in_fec!O96)</f>
        <v>0.8102938191366954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0.83382595537259896</v>
      </c>
      <c r="R96" s="112">
        <f>IF(RES_hhdet_in_tes!R96=0,"",RES_hhdet_in_tes!R96/RES_hhdet_in_fec!R96)</f>
        <v>0.84164581233520086</v>
      </c>
      <c r="S96" s="112">
        <f>IF(RES_hhdet_in_tes!S96=0,"",RES_hhdet_in_tes!S96/RES_hhdet_in_fec!S96)</f>
        <v>0.84922190583378343</v>
      </c>
      <c r="T96" s="112">
        <f>IF(RES_hhdet_in_tes!T96=0,"",RES_hhdet_in_tes!T96/RES_hhdet_in_fec!T96)</f>
        <v>0.85673920479434873</v>
      </c>
      <c r="U96" s="112">
        <f>IF(RES_hhdet_in_tes!U96=0,"",RES_hhdet_in_tes!U96/RES_hhdet_in_fec!U96)</f>
        <v>0.86427327854513902</v>
      </c>
      <c r="V96" s="112">
        <f>IF(RES_hhdet_in_tes!V96=0,"",RES_hhdet_in_tes!V96/RES_hhdet_in_fec!V96)</f>
        <v>0.87167463264960821</v>
      </c>
      <c r="W96" s="112" t="str">
        <f>IF(RES_hhdet_in_tes!W96=0,"",RES_hhdet_in_tes!W96/RES_hhdet_in_fec!W96)</f>
        <v/>
      </c>
      <c r="X96" s="112">
        <f>IF(RES_hhdet_in_tes!X96=0,"",RES_hhdet_in_tes!X96/RES_hhdet_in_fec!X96)</f>
        <v>0.89183050102231842</v>
      </c>
      <c r="Y96" s="112">
        <f>IF(RES_hhdet_in_tes!Y96=0,"",RES_hhdet_in_tes!Y96/RES_hhdet_in_fec!Y96)</f>
        <v>0.90432813306167903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0.89510484150660008</v>
      </c>
      <c r="D97" s="113">
        <f>IF(RES_hhdet_in_tes!D97=0,"",RES_hhdet_in_tes!D97/RES_hhdet_in_fec!D97)</f>
        <v>0.89279653121238456</v>
      </c>
      <c r="E97" s="113">
        <f>IF(RES_hhdet_in_tes!E97=0,"",RES_hhdet_in_tes!E97/RES_hhdet_in_fec!E97)</f>
        <v>0.8934766464500703</v>
      </c>
      <c r="F97" s="113">
        <f>IF(RES_hhdet_in_tes!F97=0,"",RES_hhdet_in_tes!F97/RES_hhdet_in_fec!F97)</f>
        <v>0.88765251617286978</v>
      </c>
      <c r="G97" s="113">
        <f>IF(RES_hhdet_in_tes!G97=0,"",RES_hhdet_in_tes!G97/RES_hhdet_in_fec!G97)</f>
        <v>0.88999852519179201</v>
      </c>
      <c r="H97" s="113">
        <f>IF(RES_hhdet_in_tes!H97=0,"",RES_hhdet_in_tes!H97/RES_hhdet_in_fec!H97)</f>
        <v>0.89168799048882819</v>
      </c>
      <c r="I97" s="113">
        <f>IF(RES_hhdet_in_tes!I97=0,"",RES_hhdet_in_tes!I97/RES_hhdet_in_fec!I97)</f>
        <v>0.88142892905780645</v>
      </c>
      <c r="J97" s="113">
        <f>IF(RES_hhdet_in_tes!J97=0,"",RES_hhdet_in_tes!J97/RES_hhdet_in_fec!J97)</f>
        <v>0.89302273283664113</v>
      </c>
      <c r="K97" s="113">
        <f>IF(RES_hhdet_in_tes!K97=0,"",RES_hhdet_in_tes!K97/RES_hhdet_in_fec!K97)</f>
        <v>0.89261836370322556</v>
      </c>
      <c r="L97" s="113">
        <f>IF(RES_hhdet_in_tes!L97=0,"",RES_hhdet_in_tes!L97/RES_hhdet_in_fec!L97)</f>
        <v>0.89451932105743126</v>
      </c>
      <c r="M97" s="113">
        <f>IF(RES_hhdet_in_tes!M97=0,"",RES_hhdet_in_tes!M97/RES_hhdet_in_fec!M97)</f>
        <v>0.89243619274286523</v>
      </c>
      <c r="N97" s="113">
        <f>IF(RES_hhdet_in_tes!N97=0,"",RES_hhdet_in_tes!N97/RES_hhdet_in_fec!N97)</f>
        <v>0.89573793649277</v>
      </c>
      <c r="O97" s="113">
        <f>IF(RES_hhdet_in_tes!O97=0,"",RES_hhdet_in_tes!O97/RES_hhdet_in_fec!O97)</f>
        <v>0.8971250691549808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0.92106270847808969</v>
      </c>
      <c r="R97" s="113">
        <f>IF(RES_hhdet_in_tes!R97=0,"",RES_hhdet_in_tes!R97/RES_hhdet_in_fec!R97)</f>
        <v>0.92404059446347875</v>
      </c>
      <c r="S97" s="113">
        <f>IF(RES_hhdet_in_tes!S97=0,"",RES_hhdet_in_tes!S97/RES_hhdet_in_fec!S97)</f>
        <v>0.92354967484429651</v>
      </c>
      <c r="T97" s="113">
        <f>IF(RES_hhdet_in_tes!T97=0,"",RES_hhdet_in_tes!T97/RES_hhdet_in_fec!T97)</f>
        <v>0.93338754519602618</v>
      </c>
      <c r="U97" s="113">
        <f>IF(RES_hhdet_in_tes!U97=0,"",RES_hhdet_in_tes!U97/RES_hhdet_in_fec!U97)</f>
        <v>0.93670644004488901</v>
      </c>
      <c r="V97" s="113">
        <f>IF(RES_hhdet_in_tes!V97=0,"",RES_hhdet_in_tes!V97/RES_hhdet_in_fec!V97)</f>
        <v>0.94526919929470488</v>
      </c>
      <c r="W97" s="113">
        <f>IF(RES_hhdet_in_tes!W97=0,"",RES_hhdet_in_tes!W97/RES_hhdet_in_fec!W97)</f>
        <v>0.94203794011583197</v>
      </c>
      <c r="X97" s="113">
        <f>IF(RES_hhdet_in_tes!X97=0,"",RES_hhdet_in_tes!X97/RES_hhdet_in_fec!X97)</f>
        <v>0.95160134345428982</v>
      </c>
      <c r="Y97" s="113">
        <f>IF(RES_hhdet_in_tes!Y97=0,"",RES_hhdet_in_tes!Y97/RES_hhdet_in_fec!Y97)</f>
        <v>0.96212923338695688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0.77967175277997069</v>
      </c>
      <c r="D98" s="111">
        <f>IF(RES_hhdet_in_tes!D98=0,"",RES_hhdet_in_tes!D98/RES_hhdet_in_fec!D98)</f>
        <v>0.78060708254141098</v>
      </c>
      <c r="E98" s="111">
        <f>IF(RES_hhdet_in_tes!E98=0,"",RES_hhdet_in_tes!E98/RES_hhdet_in_fec!E98)</f>
        <v>0.781631036978224</v>
      </c>
      <c r="F98" s="111">
        <f>IF(RES_hhdet_in_tes!F98=0,"",RES_hhdet_in_tes!F98/RES_hhdet_in_fec!F98)</f>
        <v>0.78266734591486342</v>
      </c>
      <c r="G98" s="111">
        <f>IF(RES_hhdet_in_tes!G98=0,"",RES_hhdet_in_tes!G98/RES_hhdet_in_fec!G98)</f>
        <v>0.78378596450283589</v>
      </c>
      <c r="H98" s="111">
        <f>IF(RES_hhdet_in_tes!H98=0,"",RES_hhdet_in_tes!H98/RES_hhdet_in_fec!H98)</f>
        <v>0.78497899630682877</v>
      </c>
      <c r="I98" s="111">
        <f>IF(RES_hhdet_in_tes!I98=0,"",RES_hhdet_in_tes!I98/RES_hhdet_in_fec!I98)</f>
        <v>0.78626458404661137</v>
      </c>
      <c r="J98" s="111">
        <f>IF(RES_hhdet_in_tes!J98=0,"",RES_hhdet_in_tes!J98/RES_hhdet_in_fec!J98)</f>
        <v>0.78771547453161517</v>
      </c>
      <c r="K98" s="111">
        <f>IF(RES_hhdet_in_tes!K98=0,"",RES_hhdet_in_tes!K98/RES_hhdet_in_fec!K98)</f>
        <v>0.78939593335356095</v>
      </c>
      <c r="L98" s="111">
        <f>IF(RES_hhdet_in_tes!L98=0,"",RES_hhdet_in_tes!L98/RES_hhdet_in_fec!L98)</f>
        <v>0.79132805619702484</v>
      </c>
      <c r="M98" s="111">
        <f>IF(RES_hhdet_in_tes!M98=0,"",RES_hhdet_in_tes!M98/RES_hhdet_in_fec!M98)</f>
        <v>0.79500125443596603</v>
      </c>
      <c r="N98" s="111">
        <f>IF(RES_hhdet_in_tes!N98=0,"",RES_hhdet_in_tes!N98/RES_hhdet_in_fec!N98)</f>
        <v>0.80105802751633581</v>
      </c>
      <c r="O98" s="111">
        <f>IF(RES_hhdet_in_tes!O98=0,"",RES_hhdet_in_tes!O98/RES_hhdet_in_fec!O98)</f>
        <v>0.8102938191366954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0.83382595537259896</v>
      </c>
      <c r="R98" s="111">
        <f>IF(RES_hhdet_in_tes!R98=0,"",RES_hhdet_in_tes!R98/RES_hhdet_in_fec!R98)</f>
        <v>0.84164581233520086</v>
      </c>
      <c r="S98" s="111">
        <f>IF(RES_hhdet_in_tes!S98=0,"",RES_hhdet_in_tes!S98/RES_hhdet_in_fec!S98)</f>
        <v>0.84922190583378354</v>
      </c>
      <c r="T98" s="111">
        <f>IF(RES_hhdet_in_tes!T98=0,"",RES_hhdet_in_tes!T98/RES_hhdet_in_fec!T98)</f>
        <v>0.85673920479434873</v>
      </c>
      <c r="U98" s="111">
        <f>IF(RES_hhdet_in_tes!U98=0,"",RES_hhdet_in_tes!U98/RES_hhdet_in_fec!U98)</f>
        <v>0.86427327854513902</v>
      </c>
      <c r="V98" s="111">
        <f>IF(RES_hhdet_in_tes!V98=0,"",RES_hhdet_in_tes!V98/RES_hhdet_in_fec!V98)</f>
        <v>0.87167463264960821</v>
      </c>
      <c r="W98" s="111">
        <f>IF(RES_hhdet_in_tes!W98=0,"",RES_hhdet_in_tes!W98/RES_hhdet_in_fec!W98)</f>
        <v>0.87843452433580549</v>
      </c>
      <c r="X98" s="111">
        <f>IF(RES_hhdet_in_tes!X98=0,"",RES_hhdet_in_tes!X98/RES_hhdet_in_fec!X98)</f>
        <v>0.89183050102231842</v>
      </c>
      <c r="Y98" s="111">
        <f>IF(RES_hhdet_in_tes!Y98=0,"",RES_hhdet_in_tes!Y98/RES_hhdet_in_fec!Y98)</f>
        <v>0.90432813306167903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0.77387641446026467</v>
      </c>
      <c r="D100" s="124">
        <f>IF(RES_hhdet_in_tes!D100=0,"",RES_hhdet_in_tes!D100/RES_hhdet_in_fec!D100)</f>
        <v>0.77505537932756852</v>
      </c>
      <c r="E100" s="124">
        <f>IF(RES_hhdet_in_tes!E100=0,"",RES_hhdet_in_tes!E100/RES_hhdet_in_fec!E100)</f>
        <v>0.77628993266109647</v>
      </c>
      <c r="F100" s="124">
        <f>IF(RES_hhdet_in_tes!F100=0,"",RES_hhdet_in_tes!F100/RES_hhdet_in_fec!F100)</f>
        <v>0.77753206624001836</v>
      </c>
      <c r="G100" s="124">
        <f>IF(RES_hhdet_in_tes!G100=0,"",RES_hhdet_in_tes!G100/RES_hhdet_in_fec!G100)</f>
        <v>0.77882539352667224</v>
      </c>
      <c r="H100" s="124">
        <f>IF(RES_hhdet_in_tes!H100=0,"",RES_hhdet_in_tes!H100/RES_hhdet_in_fec!H100)</f>
        <v>0.78016457678849838</v>
      </c>
      <c r="I100" s="124">
        <f>IF(RES_hhdet_in_tes!I100=0,"",RES_hhdet_in_tes!I100/RES_hhdet_in_fec!I100)</f>
        <v>0.78156036238389126</v>
      </c>
      <c r="J100" s="124">
        <f>IF(RES_hhdet_in_tes!J100=0,"",RES_hhdet_in_tes!J100/RES_hhdet_in_fec!J100)</f>
        <v>0.78305677435006926</v>
      </c>
      <c r="K100" s="124">
        <f>IF(RES_hhdet_in_tes!K100=0,"",RES_hhdet_in_tes!K100/RES_hhdet_in_fec!K100)</f>
        <v>0.78469124469836748</v>
      </c>
      <c r="L100" s="124">
        <f>IF(RES_hhdet_in_tes!L100=0,"",RES_hhdet_in_tes!L100/RES_hhdet_in_fec!L100)</f>
        <v>0.78647378802645229</v>
      </c>
      <c r="M100" s="124">
        <f>IF(RES_hhdet_in_tes!M100=0,"",RES_hhdet_in_tes!M100/RES_hhdet_in_fec!M100)</f>
        <v>0.78902243108335579</v>
      </c>
      <c r="N100" s="124">
        <f>IF(RES_hhdet_in_tes!N100=0,"",RES_hhdet_in_tes!N100/RES_hhdet_in_fec!N100)</f>
        <v>0.79251312021053688</v>
      </c>
      <c r="O100" s="124">
        <f>IF(RES_hhdet_in_tes!O100=0,"",RES_hhdet_in_tes!O100/RES_hhdet_in_fec!O100)</f>
        <v>0.797363083421751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0.81207657478666229</v>
      </c>
      <c r="R100" s="124">
        <f>IF(RES_hhdet_in_tes!R100=0,"",RES_hhdet_in_tes!R100/RES_hhdet_in_fec!R100)</f>
        <v>0.8233703686197823</v>
      </c>
      <c r="S100" s="124">
        <f>IF(RES_hhdet_in_tes!S100=0,"",RES_hhdet_in_tes!S100/RES_hhdet_in_fec!S100)</f>
        <v>0.83750259145769235</v>
      </c>
      <c r="T100" s="124">
        <f>IF(RES_hhdet_in_tes!T100=0,"",RES_hhdet_in_tes!T100/RES_hhdet_in_fec!T100)</f>
        <v>0.85271670540043254</v>
      </c>
      <c r="U100" s="124">
        <f>IF(RES_hhdet_in_tes!U100=0,"",RES_hhdet_in_tes!U100/RES_hhdet_in_fec!U100)</f>
        <v>0.8672561725480844</v>
      </c>
      <c r="V100" s="124">
        <f>IF(RES_hhdet_in_tes!V100=0,"",RES_hhdet_in_tes!V100/RES_hhdet_in_fec!V100)</f>
        <v>0.87936445500070992</v>
      </c>
      <c r="W100" s="124">
        <f>IF(RES_hhdet_in_tes!W100=0,"",RES_hhdet_in_tes!W100/RES_hhdet_in_fec!W100)</f>
        <v>0.88843125133109624</v>
      </c>
      <c r="X100" s="124">
        <f>IF(RES_hhdet_in_tes!X100=0,"",RES_hhdet_in_tes!X100/RES_hhdet_in_fec!X100)</f>
        <v>0.89581628193962781</v>
      </c>
      <c r="Y100" s="124">
        <f>IF(RES_hhdet_in_tes!Y100=0,"",RES_hhdet_in_tes!Y100/RES_hhdet_in_fec!Y100)</f>
        <v>0.90236529624663231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X102" s="111" t="str">
        <f>IF(RES_hhdet_in_tes!X102=0,"",RES_hhdet_in_tes!X102/RES_hhdet_in_fec!X102)</f>
        <v/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0.77387641446026467</v>
      </c>
      <c r="D103" s="45">
        <f>IF(RES_hhdet_in_tes!D103=0,"",RES_hhdet_in_tes!D103/RES_hhdet_in_fec!D103)</f>
        <v>0.77505537932756852</v>
      </c>
      <c r="E103" s="45">
        <f>IF(RES_hhdet_in_tes!E103=0,"",RES_hhdet_in_tes!E103/RES_hhdet_in_fec!E103)</f>
        <v>0.77628993266109647</v>
      </c>
      <c r="F103" s="45">
        <f>IF(RES_hhdet_in_tes!F103=0,"",RES_hhdet_in_tes!F103/RES_hhdet_in_fec!F103)</f>
        <v>0.77753206624001836</v>
      </c>
      <c r="G103" s="45">
        <f>IF(RES_hhdet_in_tes!G103=0,"",RES_hhdet_in_tes!G103/RES_hhdet_in_fec!G103)</f>
        <v>0.77882539352667224</v>
      </c>
      <c r="H103" s="45">
        <f>IF(RES_hhdet_in_tes!H103=0,"",RES_hhdet_in_tes!H103/RES_hhdet_in_fec!H103)</f>
        <v>0.78016457678849838</v>
      </c>
      <c r="I103" s="45">
        <f>IF(RES_hhdet_in_tes!I103=0,"",RES_hhdet_in_tes!I103/RES_hhdet_in_fec!I103)</f>
        <v>0.78156036238389126</v>
      </c>
      <c r="J103" s="45">
        <f>IF(RES_hhdet_in_tes!J103=0,"",RES_hhdet_in_tes!J103/RES_hhdet_in_fec!J103)</f>
        <v>0.78305677435006926</v>
      </c>
      <c r="K103" s="45">
        <f>IF(RES_hhdet_in_tes!K103=0,"",RES_hhdet_in_tes!K103/RES_hhdet_in_fec!K103)</f>
        <v>0.78469124469836748</v>
      </c>
      <c r="L103" s="45">
        <f>IF(RES_hhdet_in_tes!L103=0,"",RES_hhdet_in_tes!L103/RES_hhdet_in_fec!L103)</f>
        <v>0.78647378802645229</v>
      </c>
      <c r="M103" s="45">
        <f>IF(RES_hhdet_in_tes!M103=0,"",RES_hhdet_in_tes!M103/RES_hhdet_in_fec!M103)</f>
        <v>0.78902243108335579</v>
      </c>
      <c r="N103" s="45">
        <f>IF(RES_hhdet_in_tes!N103=0,"",RES_hhdet_in_tes!N103/RES_hhdet_in_fec!N103)</f>
        <v>0.79251312021053688</v>
      </c>
      <c r="O103" s="45">
        <f>IF(RES_hhdet_in_tes!O103=0,"",RES_hhdet_in_tes!O103/RES_hhdet_in_fec!O103)</f>
        <v>0.797363083421751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0.81207657478666229</v>
      </c>
      <c r="R103" s="45">
        <f>IF(RES_hhdet_in_tes!R103=0,"",RES_hhdet_in_tes!R103/RES_hhdet_in_fec!R103)</f>
        <v>0.8233703686197823</v>
      </c>
      <c r="S103" s="45">
        <f>IF(RES_hhdet_in_tes!S103=0,"",RES_hhdet_in_tes!S103/RES_hhdet_in_fec!S103)</f>
        <v>0.83750259145769235</v>
      </c>
      <c r="T103" s="45">
        <f>IF(RES_hhdet_in_tes!T103=0,"",RES_hhdet_in_tes!T103/RES_hhdet_in_fec!T103)</f>
        <v>0.85271670540043254</v>
      </c>
      <c r="U103" s="45">
        <f>IF(RES_hhdet_in_tes!U103=0,"",RES_hhdet_in_tes!U103/RES_hhdet_in_fec!U103)</f>
        <v>0.8672561725480844</v>
      </c>
      <c r="V103" s="45">
        <f>IF(RES_hhdet_in_tes!V103=0,"",RES_hhdet_in_tes!V103/RES_hhdet_in_fec!V103)</f>
        <v>0.87936445500070992</v>
      </c>
      <c r="W103" s="45">
        <f>IF(RES_hhdet_in_tes!W103=0,"",RES_hhdet_in_tes!W103/RES_hhdet_in_fec!W103)</f>
        <v>0.88843125133109624</v>
      </c>
      <c r="X103" s="45">
        <f>IF(RES_hhdet_in_tes!X103=0,"",RES_hhdet_in_tes!X103/RES_hhdet_in_fec!X103)</f>
        <v>0.89581628193962781</v>
      </c>
      <c r="Y103" s="45">
        <f>IF(RES_hhdet_in_tes!Y103=0,"",RES_hhdet_in_tes!Y103/RES_hhdet_in_fec!Y103)</f>
        <v>0.90236529624663231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>
        <f>IF(RES_hhdet_in_tes!E105=0,"",RES_hhdet_in_tes!E105/RES_hhdet_in_fec!E105)</f>
        <v>0.84073692032714853</v>
      </c>
      <c r="F105" s="119">
        <f>IF(RES_hhdet_in_tes!F105=0,"",RES_hhdet_in_tes!F105/RES_hhdet_in_fec!F105)</f>
        <v>0.84275241960245795</v>
      </c>
      <c r="G105" s="119">
        <f>IF(RES_hhdet_in_tes!G105=0,"",RES_hhdet_in_tes!G105/RES_hhdet_in_fec!G105)</f>
        <v>0.8482353549590318</v>
      </c>
      <c r="H105" s="119">
        <f>IF(RES_hhdet_in_tes!H105=0,"",RES_hhdet_in_tes!H105/RES_hhdet_in_fec!H105)</f>
        <v>0.8573766534945827</v>
      </c>
      <c r="I105" s="119">
        <f>IF(RES_hhdet_in_tes!I105=0,"",RES_hhdet_in_tes!I105/RES_hhdet_in_fec!I105)</f>
        <v>0.85892636780688547</v>
      </c>
      <c r="J105" s="119">
        <f>IF(RES_hhdet_in_tes!J105=0,"",RES_hhdet_in_tes!J105/RES_hhdet_in_fec!J105)</f>
        <v>0.862245159975633</v>
      </c>
      <c r="K105" s="119">
        <f>IF(RES_hhdet_in_tes!K105=0,"",RES_hhdet_in_tes!K105/RES_hhdet_in_fec!K105)</f>
        <v>0.87007251781566308</v>
      </c>
      <c r="L105" s="119">
        <f>IF(RES_hhdet_in_tes!L105=0,"",RES_hhdet_in_tes!L105/RES_hhdet_in_fec!L105)</f>
        <v>0.87236502072067146</v>
      </c>
      <c r="M105" s="119">
        <f>IF(RES_hhdet_in_tes!M105=0,"",RES_hhdet_in_tes!M105/RES_hhdet_in_fec!M105)</f>
        <v>0.88010383237224477</v>
      </c>
      <c r="N105" s="119">
        <f>IF(RES_hhdet_in_tes!N105=0,"",RES_hhdet_in_tes!N105/RES_hhdet_in_fec!N105)</f>
        <v>0.88266112970247246</v>
      </c>
      <c r="O105" s="119">
        <f>IF(RES_hhdet_in_tes!O105=0,"",RES_hhdet_in_tes!O105/RES_hhdet_in_fec!O105)</f>
        <v>0.88894390250918498</v>
      </c>
      <c r="P105" s="119">
        <f>IF(RES_hhdet_in_tes!P105=0,"",RES_hhdet_in_tes!P105/RES_hhdet_in_fec!P105)</f>
        <v>0.8934171965209472</v>
      </c>
      <c r="Q105" s="119">
        <f>IF(RES_hhdet_in_tes!Q105=0,"",RES_hhdet_in_tes!Q105/RES_hhdet_in_fec!Q105)</f>
        <v>0.89872148296261944</v>
      </c>
      <c r="R105" s="119">
        <f>IF(RES_hhdet_in_tes!R105=0,"",RES_hhdet_in_tes!R105/RES_hhdet_in_fec!R105)</f>
        <v>0.90174437126327678</v>
      </c>
      <c r="S105" s="119">
        <f>IF(RES_hhdet_in_tes!S105=0,"",RES_hhdet_in_tes!S105/RES_hhdet_in_fec!S105)</f>
        <v>0.90407047265169926</v>
      </c>
      <c r="T105" s="119">
        <f>IF(RES_hhdet_in_tes!T105=0,"",RES_hhdet_in_tes!T105/RES_hhdet_in_fec!T105)</f>
        <v>0.90954781187627731</v>
      </c>
      <c r="U105" s="119">
        <f>IF(RES_hhdet_in_tes!U105=0,"",RES_hhdet_in_tes!U105/RES_hhdet_in_fec!U105)</f>
        <v>0.91653168687830355</v>
      </c>
      <c r="V105" s="119">
        <f>IF(RES_hhdet_in_tes!V105=0,"",RES_hhdet_in_tes!V105/RES_hhdet_in_fec!V105)</f>
        <v>0.92090754781645268</v>
      </c>
      <c r="W105" s="119">
        <f>IF(RES_hhdet_in_tes!W105=0,"",RES_hhdet_in_tes!W105/RES_hhdet_in_fec!W105)</f>
        <v>0.92506490806206876</v>
      </c>
      <c r="X105" s="119">
        <f>IF(RES_hhdet_in_tes!X105=0,"",RES_hhdet_in_tes!X105/RES_hhdet_in_fec!X105)</f>
        <v>0.93019275533766765</v>
      </c>
      <c r="Y105" s="119">
        <f>IF(RES_hhdet_in_tes!Y105=0,"",RES_hhdet_in_tes!Y105/RES_hhdet_in_fec!Y105)</f>
        <v>0.94957295365678585</v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>
        <f>IF(RES_hhdet_in_tes!E106=0,"",RES_hhdet_in_tes!E106/RES_hhdet_in_fec!E106)</f>
        <v>0.84252636578994244</v>
      </c>
      <c r="F106" s="124">
        <f>IF(RES_hhdet_in_tes!F106=0,"",RES_hhdet_in_tes!F106/RES_hhdet_in_fec!F106)</f>
        <v>0.84740300946593028</v>
      </c>
      <c r="G106" s="124">
        <f>IF(RES_hhdet_in_tes!G106=0,"",RES_hhdet_in_tes!G106/RES_hhdet_in_fec!G106)</f>
        <v>0.85227855555664089</v>
      </c>
      <c r="H106" s="124">
        <f>IF(RES_hhdet_in_tes!H106=0,"",RES_hhdet_in_tes!H106/RES_hhdet_in_fec!H106)</f>
        <v>0.85714914079336713</v>
      </c>
      <c r="I106" s="124">
        <f>IF(RES_hhdet_in_tes!I106=0,"",RES_hhdet_in_tes!I106/RES_hhdet_in_fec!I106)</f>
        <v>0.8620242593156574</v>
      </c>
      <c r="J106" s="124">
        <f>IF(RES_hhdet_in_tes!J106=0,"",RES_hhdet_in_tes!J106/RES_hhdet_in_fec!J106)</f>
        <v>0.86690483785963568</v>
      </c>
      <c r="K106" s="124">
        <f>IF(RES_hhdet_in_tes!K106=0,"",RES_hhdet_in_tes!K106/RES_hhdet_in_fec!K106)</f>
        <v>0.87178577778914035</v>
      </c>
      <c r="L106" s="124">
        <f>IF(RES_hhdet_in_tes!L106=0,"",RES_hhdet_in_tes!L106/RES_hhdet_in_fec!L106)</f>
        <v>0.8766679898452775</v>
      </c>
      <c r="M106" s="124">
        <f>IF(RES_hhdet_in_tes!M106=0,"",RES_hhdet_in_tes!M106/RES_hhdet_in_fec!M106)</f>
        <v>0.8816016124534034</v>
      </c>
      <c r="N106" s="124">
        <f>IF(RES_hhdet_in_tes!N106=0,"",RES_hhdet_in_tes!N106/RES_hhdet_in_fec!N106)</f>
        <v>0.88661054194792166</v>
      </c>
      <c r="O106" s="124">
        <f>IF(RES_hhdet_in_tes!O106=0,"",RES_hhdet_in_tes!O106/RES_hhdet_in_fec!O106)</f>
        <v>0.89166856894162705</v>
      </c>
      <c r="P106" s="124">
        <f>IF(RES_hhdet_in_tes!P106=0,"",RES_hhdet_in_tes!P106/RES_hhdet_in_fec!P106)</f>
        <v>0.89667034549153091</v>
      </c>
      <c r="Q106" s="124">
        <f>IF(RES_hhdet_in_tes!Q106=0,"",RES_hhdet_in_tes!Q106/RES_hhdet_in_fec!Q106)</f>
        <v>0.90132099937378929</v>
      </c>
      <c r="R106" s="124">
        <f>IF(RES_hhdet_in_tes!R106=0,"",RES_hhdet_in_tes!R106/RES_hhdet_in_fec!R106)</f>
        <v>0.90537443542023699</v>
      </c>
      <c r="S106" s="124">
        <f>IF(RES_hhdet_in_tes!S106=0,"",RES_hhdet_in_tes!S106/RES_hhdet_in_fec!S106)</f>
        <v>0.90910804825676206</v>
      </c>
      <c r="T106" s="124">
        <f>IF(RES_hhdet_in_tes!T106=0,"",RES_hhdet_in_tes!T106/RES_hhdet_in_fec!T106)</f>
        <v>0.91258800728528344</v>
      </c>
      <c r="U106" s="124">
        <f>IF(RES_hhdet_in_tes!U106=0,"",RES_hhdet_in_tes!U106/RES_hhdet_in_fec!U106)</f>
        <v>0.91587465533112411</v>
      </c>
      <c r="V106" s="124">
        <f>IF(RES_hhdet_in_tes!V106=0,"",RES_hhdet_in_tes!V106/RES_hhdet_in_fec!V106)</f>
        <v>0.91904077979147603</v>
      </c>
      <c r="W106" s="124">
        <f>IF(RES_hhdet_in_tes!W106=0,"",RES_hhdet_in_tes!W106/RES_hhdet_in_fec!W106)</f>
        <v>0.92199888054730972</v>
      </c>
      <c r="X106" s="124">
        <f>IF(RES_hhdet_in_tes!X106=0,"",RES_hhdet_in_tes!X106/RES_hhdet_in_fec!X106)</f>
        <v>0.9241266322644005</v>
      </c>
      <c r="Y106" s="124">
        <f>IF(RES_hhdet_in_tes!Y106=0,"",RES_hhdet_in_tes!Y106/RES_hhdet_in_fec!Y106)</f>
        <v>0.92616292822981672</v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>
        <f>IF(RES_hhdet_in_tes!E107=0,"",RES_hhdet_in_tes!E107/RES_hhdet_in_fec!E107)</f>
        <v>0.84191777429067616</v>
      </c>
      <c r="F107" s="111">
        <f>IF(RES_hhdet_in_tes!F107=0,"",RES_hhdet_in_tes!F107/RES_hhdet_in_fec!F107)</f>
        <v>0.84681505085737196</v>
      </c>
      <c r="G107" s="111">
        <f>IF(RES_hhdet_in_tes!G107=0,"",RES_hhdet_in_tes!G107/RES_hhdet_in_fec!G107)</f>
        <v>0.85171301397798749</v>
      </c>
      <c r="H107" s="111">
        <f>IF(RES_hhdet_in_tes!H107=0,"",RES_hhdet_in_tes!H107/RES_hhdet_in_fec!H107)</f>
        <v>0.85661159206870174</v>
      </c>
      <c r="I107" s="111">
        <f>IF(RES_hhdet_in_tes!I107=0,"",RES_hhdet_in_tes!I107/RES_hhdet_in_fec!I107)</f>
        <v>0.86151092924790029</v>
      </c>
      <c r="J107" s="111">
        <f>IF(RES_hhdet_in_tes!J107=0,"",RES_hhdet_in_tes!J107/RES_hhdet_in_fec!J107)</f>
        <v>0.86641161591773763</v>
      </c>
      <c r="K107" s="111">
        <f>IF(RES_hhdet_in_tes!K107=0,"",RES_hhdet_in_tes!K107/RES_hhdet_in_fec!K107)</f>
        <v>0.87131415407533752</v>
      </c>
      <c r="L107" s="111">
        <f>IF(RES_hhdet_in_tes!L107=0,"",RES_hhdet_in_tes!L107/RES_hhdet_in_fec!L107)</f>
        <v>0.87621867802551134</v>
      </c>
      <c r="M107" s="111">
        <f>IF(RES_hhdet_in_tes!M107=0,"",RES_hhdet_in_tes!M107/RES_hhdet_in_fec!M107)</f>
        <v>0.88117561274113732</v>
      </c>
      <c r="N107" s="111">
        <f>IF(RES_hhdet_in_tes!N107=0,"",RES_hhdet_in_tes!N107/RES_hhdet_in_fec!N107)</f>
        <v>0.88620381678891469</v>
      </c>
      <c r="O107" s="111">
        <f>IF(RES_hhdet_in_tes!O107=0,"",RES_hhdet_in_tes!O107/RES_hhdet_in_fec!O107)</f>
        <v>0.89128039474280474</v>
      </c>
      <c r="P107" s="111">
        <f>IF(RES_hhdet_in_tes!P107=0,"",RES_hhdet_in_tes!P107/RES_hhdet_in_fec!P107)</f>
        <v>0.89629923245075616</v>
      </c>
      <c r="Q107" s="111">
        <f>IF(RES_hhdet_in_tes!Q107=0,"",RES_hhdet_in_tes!Q107/RES_hhdet_in_fec!Q107)</f>
        <v>0.9009651267110389</v>
      </c>
      <c r="R107" s="111">
        <f>IF(RES_hhdet_in_tes!R107=0,"",RES_hhdet_in_tes!R107/RES_hhdet_in_fec!R107)</f>
        <v>0.90503581812337552</v>
      </c>
      <c r="S107" s="111">
        <f>IF(RES_hhdet_in_tes!S107=0,"",RES_hhdet_in_tes!S107/RES_hhdet_in_fec!S107)</f>
        <v>0.90878442651903768</v>
      </c>
      <c r="T107" s="111">
        <f>IF(RES_hhdet_in_tes!T107=0,"",RES_hhdet_in_tes!T107/RES_hhdet_in_fec!T107)</f>
        <v>0.9122766899419692</v>
      </c>
      <c r="U107" s="111">
        <f>IF(RES_hhdet_in_tes!U107=0,"",RES_hhdet_in_tes!U107/RES_hhdet_in_fec!U107)</f>
        <v>0.91557834643612601</v>
      </c>
      <c r="V107" s="111">
        <f>IF(RES_hhdet_in_tes!V107=0,"",RES_hhdet_in_tes!V107/RES_hhdet_in_fec!V107)</f>
        <v>0.9187551340454585</v>
      </c>
      <c r="W107" s="111">
        <f>IF(RES_hhdet_in_tes!W107=0,"",RES_hhdet_in_tes!W107/RES_hhdet_in_fec!W107)</f>
        <v>0.92172535331379701</v>
      </c>
      <c r="X107" s="111">
        <f>IF(RES_hhdet_in_tes!X107=0,"",RES_hhdet_in_tes!X107/RES_hhdet_in_fec!X107)</f>
        <v>0.9238571425395834</v>
      </c>
      <c r="Y107" s="111">
        <f>IF(RES_hhdet_in_tes!Y107=0,"",RES_hhdet_in_tes!Y107/RES_hhdet_in_fec!Y107)</f>
        <v>0.92590090259848079</v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X108" s="111">
        <f>IF(RES_hhdet_in_tes!X108=0,"",RES_hhdet_in_tes!X108/RES_hhdet_in_fec!X108)</f>
        <v>1</v>
      </c>
      <c r="Y108" s="111">
        <f>IF(RES_hhdet_in_tes!Y108=0,"",RES_hhdet_in_tes!Y108/RES_hhdet_in_fec!Y108)</f>
        <v>1</v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>
        <f>IF(RES_hhdet_in_tes!E109=0,"",RES_hhdet_in_tes!E109/RES_hhdet_in_fec!E109)</f>
        <v>2.645229665382403</v>
      </c>
      <c r="F109" s="124">
        <f>IF(RES_hhdet_in_tes!F109=0,"",RES_hhdet_in_tes!F109/RES_hhdet_in_fec!F109)</f>
        <v>2.7543833405288036</v>
      </c>
      <c r="G109" s="124">
        <f>IF(RES_hhdet_in_tes!G109=0,"",RES_hhdet_in_tes!G109/RES_hhdet_in_fec!G109)</f>
        <v>2.8650390675616717</v>
      </c>
      <c r="H109" s="124">
        <f>IF(RES_hhdet_in_tes!H109=0,"",RES_hhdet_in_tes!H109/RES_hhdet_in_fec!H109)</f>
        <v>2.9770974633419458</v>
      </c>
      <c r="I109" s="124">
        <f>IF(RES_hhdet_in_tes!I109=0,"",RES_hhdet_in_tes!I109/RES_hhdet_in_fec!I109)</f>
        <v>3.0906910831060701</v>
      </c>
      <c r="J109" s="124">
        <f>IF(RES_hhdet_in_tes!J109=0,"",RES_hhdet_in_tes!J109/RES_hhdet_in_fec!J109)</f>
        <v>3.2064140294578993</v>
      </c>
      <c r="K109" s="124">
        <f>IF(RES_hhdet_in_tes!K109=0,"",RES_hhdet_in_tes!K109/RES_hhdet_in_fec!K109)</f>
        <v>3.3247368811958475</v>
      </c>
      <c r="L109" s="124">
        <f>IF(RES_hhdet_in_tes!L109=0,"",RES_hhdet_in_tes!L109/RES_hhdet_in_fec!L109)</f>
        <v>3.445722042133248</v>
      </c>
      <c r="M109" s="124">
        <f>IF(RES_hhdet_in_tes!M109=0,"",RES_hhdet_in_tes!M109/RES_hhdet_in_fec!M109)</f>
        <v>3.5843621187699686</v>
      </c>
      <c r="N109" s="124">
        <f>IF(RES_hhdet_in_tes!N109=0,"",RES_hhdet_in_tes!N109/RES_hhdet_in_fec!N109)</f>
        <v>3.7451077276635441</v>
      </c>
      <c r="O109" s="124">
        <f>IF(RES_hhdet_in_tes!O109=0,"",RES_hhdet_in_tes!O109/RES_hhdet_in_fec!O109)</f>
        <v>3.9276721145464872</v>
      </c>
      <c r="P109" s="124">
        <f>IF(RES_hhdet_in_tes!P109=0,"",RES_hhdet_in_tes!P109/RES_hhdet_in_fec!P109)</f>
        <v>4.1142881127083859</v>
      </c>
      <c r="Q109" s="124">
        <f>IF(RES_hhdet_in_tes!Q109=0,"",RES_hhdet_in_tes!Q109/RES_hhdet_in_fec!Q109)</f>
        <v>4.2575130300642714</v>
      </c>
      <c r="R109" s="124">
        <f>IF(RES_hhdet_in_tes!R109=0,"",RES_hhdet_in_tes!R109/RES_hhdet_in_fec!R109)</f>
        <v>4.2885467357412006</v>
      </c>
      <c r="S109" s="124">
        <f>IF(RES_hhdet_in_tes!S109=0,"",RES_hhdet_in_tes!S109/RES_hhdet_in_fec!S109)</f>
        <v>4.2919949252608589</v>
      </c>
      <c r="T109" s="124">
        <f>IF(RES_hhdet_in_tes!T109=0,"",RES_hhdet_in_tes!T109/RES_hhdet_in_fec!T109)</f>
        <v>4.2958262469493693</v>
      </c>
      <c r="U109" s="124">
        <f>IF(RES_hhdet_in_tes!U109=0,"",RES_hhdet_in_tes!U109/RES_hhdet_in_fec!U109)</f>
        <v>4.300083271047713</v>
      </c>
      <c r="V109" s="124">
        <f>IF(RES_hhdet_in_tes!V109=0,"",RES_hhdet_in_tes!V109/RES_hhdet_in_fec!V109)</f>
        <v>4.3122478727184674</v>
      </c>
      <c r="W109" s="124">
        <f>IF(RES_hhdet_in_tes!W109=0,"",RES_hhdet_in_tes!W109/RES_hhdet_in_fec!W109)</f>
        <v>4.3521744542800276</v>
      </c>
      <c r="X109" s="124">
        <f>IF(RES_hhdet_in_tes!X109=0,"",RES_hhdet_in_tes!X109/RES_hhdet_in_fec!X109)</f>
        <v>4.3994756322114403</v>
      </c>
      <c r="Y109" s="124">
        <f>IF(RES_hhdet_in_tes!Y109=0,"",RES_hhdet_in_tes!Y109/RES_hhdet_in_fec!Y109)</f>
        <v>4.4527924678182833</v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>
        <f>IF(RES_hhdet_in_tes!E110=0,"",RES_hhdet_in_tes!E110/RES_hhdet_in_fec!E110)</f>
        <v>2.645229665382403</v>
      </c>
      <c r="F110" s="111">
        <f>IF(RES_hhdet_in_tes!F110=0,"",RES_hhdet_in_tes!F110/RES_hhdet_in_fec!F110)</f>
        <v>2.7543833405288036</v>
      </c>
      <c r="G110" s="111">
        <f>IF(RES_hhdet_in_tes!G110=0,"",RES_hhdet_in_tes!G110/RES_hhdet_in_fec!G110)</f>
        <v>2.8650390675616717</v>
      </c>
      <c r="H110" s="111">
        <f>IF(RES_hhdet_in_tes!H110=0,"",RES_hhdet_in_tes!H110/RES_hhdet_in_fec!H110)</f>
        <v>2.9770974633419458</v>
      </c>
      <c r="I110" s="111">
        <f>IF(RES_hhdet_in_tes!I110=0,"",RES_hhdet_in_tes!I110/RES_hhdet_in_fec!I110)</f>
        <v>3.0906910831060701</v>
      </c>
      <c r="J110" s="111">
        <f>IF(RES_hhdet_in_tes!J110=0,"",RES_hhdet_in_tes!J110/RES_hhdet_in_fec!J110)</f>
        <v>3.2064140294578993</v>
      </c>
      <c r="K110" s="111">
        <f>IF(RES_hhdet_in_tes!K110=0,"",RES_hhdet_in_tes!K110/RES_hhdet_in_fec!K110)</f>
        <v>3.3247368811958475</v>
      </c>
      <c r="L110" s="111">
        <f>IF(RES_hhdet_in_tes!L110=0,"",RES_hhdet_in_tes!L110/RES_hhdet_in_fec!L110)</f>
        <v>3.445722042133248</v>
      </c>
      <c r="M110" s="111">
        <f>IF(RES_hhdet_in_tes!M110=0,"",RES_hhdet_in_tes!M110/RES_hhdet_in_fec!M110)</f>
        <v>3.5843621187699686</v>
      </c>
      <c r="N110" s="111">
        <f>IF(RES_hhdet_in_tes!N110=0,"",RES_hhdet_in_tes!N110/RES_hhdet_in_fec!N110)</f>
        <v>3.7451077276635441</v>
      </c>
      <c r="O110" s="111">
        <f>IF(RES_hhdet_in_tes!O110=0,"",RES_hhdet_in_tes!O110/RES_hhdet_in_fec!O110)</f>
        <v>3.9276721145464872</v>
      </c>
      <c r="P110" s="111">
        <f>IF(RES_hhdet_in_tes!P110=0,"",RES_hhdet_in_tes!P110/RES_hhdet_in_fec!P110)</f>
        <v>4.1142881127083859</v>
      </c>
      <c r="Q110" s="111">
        <f>IF(RES_hhdet_in_tes!Q110=0,"",RES_hhdet_in_tes!Q110/RES_hhdet_in_fec!Q110)</f>
        <v>4.2575130300642714</v>
      </c>
      <c r="R110" s="111">
        <f>IF(RES_hhdet_in_tes!R110=0,"",RES_hhdet_in_tes!R110/RES_hhdet_in_fec!R110)</f>
        <v>4.2885467357412006</v>
      </c>
      <c r="S110" s="111">
        <f>IF(RES_hhdet_in_tes!S110=0,"",RES_hhdet_in_tes!S110/RES_hhdet_in_fec!S110)</f>
        <v>4.2919949252608589</v>
      </c>
      <c r="T110" s="111">
        <f>IF(RES_hhdet_in_tes!T110=0,"",RES_hhdet_in_tes!T110/RES_hhdet_in_fec!T110)</f>
        <v>4.2958262469493693</v>
      </c>
      <c r="U110" s="111">
        <f>IF(RES_hhdet_in_tes!U110=0,"",RES_hhdet_in_tes!U110/RES_hhdet_in_fec!U110)</f>
        <v>4.300083271047713</v>
      </c>
      <c r="V110" s="111">
        <f>IF(RES_hhdet_in_tes!V110=0,"",RES_hhdet_in_tes!V110/RES_hhdet_in_fec!V110)</f>
        <v>4.3122478727184674</v>
      </c>
      <c r="W110" s="111">
        <f>IF(RES_hhdet_in_tes!W110=0,"",RES_hhdet_in_tes!W110/RES_hhdet_in_fec!W110)</f>
        <v>4.3521744542800276</v>
      </c>
      <c r="X110" s="111">
        <f>IF(RES_hhdet_in_tes!X110=0,"",RES_hhdet_in_tes!X110/RES_hhdet_in_fec!X110)</f>
        <v>4.3994756322114403</v>
      </c>
      <c r="Y110" s="111">
        <f>IF(RES_hhdet_in_tes!Y110=0,"",RES_hhdet_in_tes!Y110/RES_hhdet_in_fec!Y110)</f>
        <v>4.4527924678182833</v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>
        <f>IF(RES_hhdet_in_tes!E111=0,"",RES_hhdet_in_tes!E111/RES_hhdet_in_fec!E111)</f>
        <v>0.83937638056259845</v>
      </c>
      <c r="F111" s="124">
        <f>IF(RES_hhdet_in_tes!F111=0,"",RES_hhdet_in_tes!F111/RES_hhdet_in_fec!F111)</f>
        <v>0.81873036370439012</v>
      </c>
      <c r="G111" s="124">
        <f>IF(RES_hhdet_in_tes!G111=0,"",RES_hhdet_in_tes!G111/RES_hhdet_in_fec!G111)</f>
        <v>0.8310238145958958</v>
      </c>
      <c r="H111" s="124">
        <f>IF(RES_hhdet_in_tes!H111=0,"",RES_hhdet_in_tes!H111/RES_hhdet_in_fec!H111)</f>
        <v>0.83609537164572822</v>
      </c>
      <c r="I111" s="124">
        <f>IF(RES_hhdet_in_tes!I111=0,"",RES_hhdet_in_tes!I111/RES_hhdet_in_fec!I111)</f>
        <v>0.84374388688432256</v>
      </c>
      <c r="J111" s="124">
        <f>IF(RES_hhdet_in_tes!J111=0,"",RES_hhdet_in_tes!J111/RES_hhdet_in_fec!J111)</f>
        <v>0.84576904631063032</v>
      </c>
      <c r="K111" s="124">
        <f>IF(RES_hhdet_in_tes!K111=0,"",RES_hhdet_in_tes!K111/RES_hhdet_in_fec!K111)</f>
        <v>0.86478131108889755</v>
      </c>
      <c r="L111" s="124">
        <f>IF(RES_hhdet_in_tes!L111=0,"",RES_hhdet_in_tes!L111/RES_hhdet_in_fec!L111)</f>
        <v>0.8429507693044862</v>
      </c>
      <c r="M111" s="124">
        <f>IF(RES_hhdet_in_tes!M111=0,"",RES_hhdet_in_tes!M111/RES_hhdet_in_fec!M111)</f>
        <v>0.86762045679958255</v>
      </c>
      <c r="N111" s="124">
        <f>IF(RES_hhdet_in_tes!N111=0,"",RES_hhdet_in_tes!N111/RES_hhdet_in_fec!N111)</f>
        <v>0.86102995160123041</v>
      </c>
      <c r="O111" s="124">
        <f>IF(RES_hhdet_in_tes!O111=0,"",RES_hhdet_in_tes!O111/RES_hhdet_in_fec!O111)</f>
        <v>0.87615879692796683</v>
      </c>
      <c r="P111" s="124">
        <f>IF(RES_hhdet_in_tes!P111=0,"",RES_hhdet_in_tes!P111/RES_hhdet_in_fec!P111)</f>
        <v>0.89968808811610268</v>
      </c>
      <c r="Q111" s="124">
        <f>IF(RES_hhdet_in_tes!Q111=0,"",RES_hhdet_in_tes!Q111/RES_hhdet_in_fec!Q111)</f>
        <v>0.9068496350486086</v>
      </c>
      <c r="R111" s="124">
        <f>IF(RES_hhdet_in_tes!R111=0,"",RES_hhdet_in_tes!R111/RES_hhdet_in_fec!R111)</f>
        <v>0.90897973715889269</v>
      </c>
      <c r="S111" s="124">
        <f>IF(RES_hhdet_in_tes!S111=0,"",RES_hhdet_in_tes!S111/RES_hhdet_in_fec!S111)</f>
        <v>0.90140267813735764</v>
      </c>
      <c r="T111" s="124">
        <f>IF(RES_hhdet_in_tes!T111=0,"",RES_hhdet_in_tes!T111/RES_hhdet_in_fec!T111)</f>
        <v>0.90936158269906975</v>
      </c>
      <c r="U111" s="124">
        <f>IF(RES_hhdet_in_tes!U111=0,"",RES_hhdet_in_tes!U111/RES_hhdet_in_fec!U111)</f>
        <v>0.919088775147341</v>
      </c>
      <c r="V111" s="124">
        <f>IF(RES_hhdet_in_tes!V111=0,"",RES_hhdet_in_tes!V111/RES_hhdet_in_fec!V111)</f>
        <v>0.91465113358346017</v>
      </c>
      <c r="W111" s="124">
        <f>IF(RES_hhdet_in_tes!W111=0,"",RES_hhdet_in_tes!W111/RES_hhdet_in_fec!W111)</f>
        <v>0.93517681937904318</v>
      </c>
      <c r="X111" s="124">
        <f>IF(RES_hhdet_in_tes!X111=0,"",RES_hhdet_in_tes!X111/RES_hhdet_in_fec!X111)</f>
        <v>0.92514633897594045</v>
      </c>
      <c r="Y111" s="124">
        <f>IF(RES_hhdet_in_tes!Y111=0,"",RES_hhdet_in_tes!Y111/RES_hhdet_in_fec!Y111)</f>
        <v>0.93163130423310725</v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>
        <f>IF(RES_hhdet_in_tes!E112=0,"",RES_hhdet_in_tes!E112/RES_hhdet_in_fec!E112)</f>
        <v>0.83114957735209616</v>
      </c>
      <c r="F112" s="111">
        <f>IF(RES_hhdet_in_tes!F112=0,"",RES_hhdet_in_tes!F112/RES_hhdet_in_fec!F112)</f>
        <v>0.83598421735243922</v>
      </c>
      <c r="G112" s="111">
        <f>IF(RES_hhdet_in_tes!G112=0,"",RES_hhdet_in_tes!G112/RES_hhdet_in_fec!G112)</f>
        <v>0.84081953512562158</v>
      </c>
      <c r="H112" s="111">
        <f>IF(RES_hhdet_in_tes!H112=0,"",RES_hhdet_in_tes!H112/RES_hhdet_in_fec!H112)</f>
        <v>0.84565546000338476</v>
      </c>
      <c r="I112" s="111">
        <f>IF(RES_hhdet_in_tes!I112=0,"",RES_hhdet_in_tes!I112/RES_hhdet_in_fec!I112)</f>
        <v>0.85049213426082881</v>
      </c>
      <c r="J112" s="111">
        <f>IF(RES_hhdet_in_tes!J112=0,"",RES_hhdet_in_tes!J112/RES_hhdet_in_fec!J112)</f>
        <v>0.85533014074881653</v>
      </c>
      <c r="K112" s="111">
        <f>IF(RES_hhdet_in_tes!K112=0,"",RES_hhdet_in_tes!K112/RES_hhdet_in_fec!K112)</f>
        <v>0.86016997504388715</v>
      </c>
      <c r="L112" s="111">
        <f>IF(RES_hhdet_in_tes!L112=0,"",RES_hhdet_in_tes!L112/RES_hhdet_in_fec!L112)</f>
        <v>0.86501176973308325</v>
      </c>
      <c r="M112" s="111">
        <f>IF(RES_hhdet_in_tes!M112=0,"",RES_hhdet_in_tes!M112/RES_hhdet_in_fec!M112)</f>
        <v>0.86990530484977024</v>
      </c>
      <c r="N112" s="111">
        <f>IF(RES_hhdet_in_tes!N112=0,"",RES_hhdet_in_tes!N112/RES_hhdet_in_fec!N112)</f>
        <v>0.87486919775804306</v>
      </c>
      <c r="O112" s="111">
        <f>IF(RES_hhdet_in_tes!O112=0,"",RES_hhdet_in_tes!O112/RES_hhdet_in_fec!O112)</f>
        <v>0.87988084586622728</v>
      </c>
      <c r="P112" s="111">
        <f>IF(RES_hhdet_in_tes!P112=0,"",RES_hhdet_in_tes!P112/RES_hhdet_in_fec!P112)</f>
        <v>0.88483549223092384</v>
      </c>
      <c r="Q112" s="111">
        <f>IF(RES_hhdet_in_tes!Q112=0,"",RES_hhdet_in_tes!Q112/RES_hhdet_in_fec!Q112)</f>
        <v>0.88944170932340749</v>
      </c>
      <c r="R112" s="111">
        <f>IF(RES_hhdet_in_tes!R112=0,"",RES_hhdet_in_tes!R112/RES_hhdet_in_fec!R112)</f>
        <v>0.89346033626087162</v>
      </c>
      <c r="S112" s="111">
        <f>IF(RES_hhdet_in_tes!S112=0,"",RES_hhdet_in_tes!S112/RES_hhdet_in_fec!S112)</f>
        <v>0.89716099964969021</v>
      </c>
      <c r="T112" s="111">
        <f>IF(RES_hhdet_in_tes!T112=0,"",RES_hhdet_in_tes!T112/RES_hhdet_in_fec!T112)</f>
        <v>0.90060859673886817</v>
      </c>
      <c r="U112" s="111">
        <f>IF(RES_hhdet_in_tes!U112=0,"",RES_hhdet_in_tes!U112/RES_hhdet_in_fec!U112)</f>
        <v>0.90386802477742256</v>
      </c>
      <c r="V112" s="111">
        <f>IF(RES_hhdet_in_tes!V112=0,"",RES_hhdet_in_tes!V112/RES_hhdet_in_fec!V112)</f>
        <v>0.90700418101436442</v>
      </c>
      <c r="W112" s="111">
        <f>IF(RES_hhdet_in_tes!W112=0,"",RES_hhdet_in_tes!W112/RES_hhdet_in_fec!W112)</f>
        <v>0.90993641093622657</v>
      </c>
      <c r="X112" s="111">
        <f>IF(RES_hhdet_in_tes!X112=0,"",RES_hhdet_in_tes!X112/RES_hhdet_in_fec!X112)</f>
        <v>0.9126611642871032</v>
      </c>
      <c r="Y112" s="111">
        <f>IF(RES_hhdet_in_tes!Y112=0,"",RES_hhdet_in_tes!Y112/RES_hhdet_in_fec!Y112)</f>
        <v>0.91527340287125014</v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>
        <f>IF(RES_hhdet_in_tes!E113=0,"",RES_hhdet_in_tes!E113/RES_hhdet_in_fec!E113)</f>
        <v>0.92048825844555315</v>
      </c>
      <c r="F113" s="111">
        <f>IF(RES_hhdet_in_tes!F113=0,"",RES_hhdet_in_tes!F113/RES_hhdet_in_fec!F113)</f>
        <v>0.9176134912688122</v>
      </c>
      <c r="G113" s="111" t="str">
        <f>IF(RES_hhdet_in_tes!G113=0,"",RES_hhdet_in_tes!G113/RES_hhdet_in_fec!G113)</f>
        <v/>
      </c>
      <c r="H113" s="111">
        <f>IF(RES_hhdet_in_tes!H113=0,"",RES_hhdet_in_tes!H113/RES_hhdet_in_fec!H113)</f>
        <v>0.92503064039711447</v>
      </c>
      <c r="I113" s="111" t="str">
        <f>IF(RES_hhdet_in_tes!I113=0,"",RES_hhdet_in_tes!I113/RES_hhdet_in_fec!I113)</f>
        <v/>
      </c>
      <c r="J113" s="111">
        <f>IF(RES_hhdet_in_tes!J113=0,"",RES_hhdet_in_tes!J113/RES_hhdet_in_fec!J113)</f>
        <v>0.93021625512221207</v>
      </c>
      <c r="K113" s="111">
        <f>IF(RES_hhdet_in_tes!K113=0,"",RES_hhdet_in_tes!K113/RES_hhdet_in_fec!K113)</f>
        <v>0.93186749452755691</v>
      </c>
      <c r="L113" s="111">
        <f>IF(RES_hhdet_in_tes!L113=0,"",RES_hhdet_in_tes!L113/RES_hhdet_in_fec!L113)</f>
        <v>0.93472241550436208</v>
      </c>
      <c r="M113" s="111">
        <f>IF(RES_hhdet_in_tes!M113=0,"",RES_hhdet_in_tes!M113/RES_hhdet_in_fec!M113)</f>
        <v>0.93501770518582561</v>
      </c>
      <c r="N113" s="111">
        <f>IF(RES_hhdet_in_tes!N113=0,"",RES_hhdet_in_tes!N113/RES_hhdet_in_fec!N113)</f>
        <v>0.93716897322000237</v>
      </c>
      <c r="O113" s="111">
        <f>IF(RES_hhdet_in_tes!O113=0,"",RES_hhdet_in_tes!O113/RES_hhdet_in_fec!O113)</f>
        <v>0.93760869352125276</v>
      </c>
      <c r="P113" s="111">
        <f>IF(RES_hhdet_in_tes!P113=0,"",RES_hhdet_in_tes!P113/RES_hhdet_in_fec!P113)</f>
        <v>0.94639413405563744</v>
      </c>
      <c r="Q113" s="111">
        <f>IF(RES_hhdet_in_tes!Q113=0,"",RES_hhdet_in_tes!Q113/RES_hhdet_in_fec!Q113)</f>
        <v>0.9492136306528437</v>
      </c>
      <c r="R113" s="111">
        <f>IF(RES_hhdet_in_tes!R113=0,"",RES_hhdet_in_tes!R113/RES_hhdet_in_fec!R113)</f>
        <v>0.94987653410663986</v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>
        <f>IF(RES_hhdet_in_tes!W113=0,"",RES_hhdet_in_tes!W113/RES_hhdet_in_fec!W113)</f>
        <v>0.95685724040424069</v>
      </c>
      <c r="X113" s="111" t="str">
        <f>IF(RES_hhdet_in_tes!X113=0,"",RES_hhdet_in_tes!X113/RES_hhdet_in_fec!X113)</f>
        <v/>
      </c>
      <c r="Y113" s="111">
        <f>IF(RES_hhdet_in_tes!Y113=0,"",RES_hhdet_in_tes!Y113/RES_hhdet_in_fec!Y113)</f>
        <v>0.96591001226963391</v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>
        <f>IF(RES_hhdet_in_tes!E114=0,"",RES_hhdet_in_tes!E114/RES_hhdet_in_fec!E114)</f>
        <v>0.83114957735209616</v>
      </c>
      <c r="F114" s="112">
        <f>IF(RES_hhdet_in_tes!F114=0,"",RES_hhdet_in_tes!F114/RES_hhdet_in_fec!F114)</f>
        <v>0.83598421735243911</v>
      </c>
      <c r="G114" s="112" t="str">
        <f>IF(RES_hhdet_in_tes!G114=0,"",RES_hhdet_in_tes!G114/RES_hhdet_in_fec!G114)</f>
        <v/>
      </c>
      <c r="H114" s="112">
        <f>IF(RES_hhdet_in_tes!H114=0,"",RES_hhdet_in_tes!H114/RES_hhdet_in_fec!H114)</f>
        <v>0.84565546000338476</v>
      </c>
      <c r="I114" s="112" t="str">
        <f>IF(RES_hhdet_in_tes!I114=0,"",RES_hhdet_in_tes!I114/RES_hhdet_in_fec!I114)</f>
        <v/>
      </c>
      <c r="J114" s="112">
        <f>IF(RES_hhdet_in_tes!J114=0,"",RES_hhdet_in_tes!J114/RES_hhdet_in_fec!J114)</f>
        <v>0.85533014074881653</v>
      </c>
      <c r="K114" s="112">
        <f>IF(RES_hhdet_in_tes!K114=0,"",RES_hhdet_in_tes!K114/RES_hhdet_in_fec!K114)</f>
        <v>0.86016997504388715</v>
      </c>
      <c r="L114" s="112">
        <f>IF(RES_hhdet_in_tes!L114=0,"",RES_hhdet_in_tes!L114/RES_hhdet_in_fec!L114)</f>
        <v>0.86501176973308325</v>
      </c>
      <c r="M114" s="112">
        <f>IF(RES_hhdet_in_tes!M114=0,"",RES_hhdet_in_tes!M114/RES_hhdet_in_fec!M114)</f>
        <v>0.86990530484977024</v>
      </c>
      <c r="N114" s="112">
        <f>IF(RES_hhdet_in_tes!N114=0,"",RES_hhdet_in_tes!N114/RES_hhdet_in_fec!N114)</f>
        <v>0.87486919775804306</v>
      </c>
      <c r="O114" s="112">
        <f>IF(RES_hhdet_in_tes!O114=0,"",RES_hhdet_in_tes!O114/RES_hhdet_in_fec!O114)</f>
        <v>0.87988084586622739</v>
      </c>
      <c r="P114" s="112">
        <f>IF(RES_hhdet_in_tes!P114=0,"",RES_hhdet_in_tes!P114/RES_hhdet_in_fec!P114)</f>
        <v>0.88483549223092384</v>
      </c>
      <c r="Q114" s="112">
        <f>IF(RES_hhdet_in_tes!Q114=0,"",RES_hhdet_in_tes!Q114/RES_hhdet_in_fec!Q114)</f>
        <v>0.88944170932340749</v>
      </c>
      <c r="R114" s="112">
        <f>IF(RES_hhdet_in_tes!R114=0,"",RES_hhdet_in_tes!R114/RES_hhdet_in_fec!R114)</f>
        <v>0.89346033626087162</v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>
        <f>IF(RES_hhdet_in_tes!W114=0,"",RES_hhdet_in_tes!W114/RES_hhdet_in_fec!W114)</f>
        <v>0.90993641093622657</v>
      </c>
      <c r="X114" s="112" t="str">
        <f>IF(RES_hhdet_in_tes!X114=0,"",RES_hhdet_in_tes!X114/RES_hhdet_in_fec!X114)</f>
        <v/>
      </c>
      <c r="Y114" s="112">
        <f>IF(RES_hhdet_in_tes!Y114=0,"",RES_hhdet_in_tes!Y114/RES_hhdet_in_fec!Y114)</f>
        <v>0.91527340287125014</v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>
        <f>IF(RES_hhdet_in_tes!E115=0,"",RES_hhdet_in_tes!E115/RES_hhdet_in_fec!E115)</f>
        <v>1</v>
      </c>
      <c r="F115" s="113">
        <f>IF(RES_hhdet_in_tes!F115=0,"",RES_hhdet_in_tes!F115/RES_hhdet_in_fec!F115)</f>
        <v>1</v>
      </c>
      <c r="G115" s="113" t="str">
        <f>IF(RES_hhdet_in_tes!G115=0,"",RES_hhdet_in_tes!G115/RES_hhdet_in_fec!G115)</f>
        <v/>
      </c>
      <c r="H115" s="113">
        <f>IF(RES_hhdet_in_tes!H115=0,"",RES_hhdet_in_tes!H115/RES_hhdet_in_fec!H115)</f>
        <v>1</v>
      </c>
      <c r="I115" s="113" t="str">
        <f>IF(RES_hhdet_in_tes!I115=0,"",RES_hhdet_in_tes!I115/RES_hhdet_in_fec!I115)</f>
        <v/>
      </c>
      <c r="J115" s="113">
        <f>IF(RES_hhdet_in_tes!J115=0,"",RES_hhdet_in_tes!J115/RES_hhdet_in_fec!J115)</f>
        <v>1</v>
      </c>
      <c r="K115" s="113">
        <f>IF(RES_hhdet_in_tes!K115=0,"",RES_hhdet_in_tes!K115/RES_hhdet_in_fec!K115)</f>
        <v>1</v>
      </c>
      <c r="L115" s="113">
        <f>IF(RES_hhdet_in_tes!L115=0,"",RES_hhdet_in_tes!L115/RES_hhdet_in_fec!L115)</f>
        <v>1</v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>
        <f>IF(RES_hhdet_in_tes!W115=0,"",RES_hhdet_in_tes!W115/RES_hhdet_in_fec!W115)</f>
        <v>1</v>
      </c>
      <c r="X115" s="113" t="str">
        <f>IF(RES_hhdet_in_tes!X115=0,"",RES_hhdet_in_tes!X115/RES_hhdet_in_fec!X115)</f>
        <v/>
      </c>
      <c r="Y115" s="113">
        <f>IF(RES_hhdet_in_tes!Y115=0,"",RES_hhdet_in_tes!Y115/RES_hhdet_in_fec!Y115)</f>
        <v>1</v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>
        <f>IF(RES_hhdet_in_tes!E116=0,"",RES_hhdet_in_tes!E116/RES_hhdet_in_fec!E116)</f>
        <v>0.78163103697822389</v>
      </c>
      <c r="F116" s="112">
        <f>IF(RES_hhdet_in_tes!F116=0,"",RES_hhdet_in_tes!F116/RES_hhdet_in_fec!F116)</f>
        <v>0.78266734591486342</v>
      </c>
      <c r="G116" s="112">
        <f>IF(RES_hhdet_in_tes!G116=0,"",RES_hhdet_in_tes!G116/RES_hhdet_in_fec!G116)</f>
        <v>0.78378596450283589</v>
      </c>
      <c r="H116" s="112">
        <f>IF(RES_hhdet_in_tes!H116=0,"",RES_hhdet_in_tes!H116/RES_hhdet_in_fec!H116)</f>
        <v>0.78497899630682877</v>
      </c>
      <c r="I116" s="112">
        <f>IF(RES_hhdet_in_tes!I116=0,"",RES_hhdet_in_tes!I116/RES_hhdet_in_fec!I116)</f>
        <v>0.78626458404661137</v>
      </c>
      <c r="J116" s="112">
        <f>IF(RES_hhdet_in_tes!J116=0,"",RES_hhdet_in_tes!J116/RES_hhdet_in_fec!J116)</f>
        <v>0.78771547453161517</v>
      </c>
      <c r="K116" s="112">
        <f>IF(RES_hhdet_in_tes!K116=0,"",RES_hhdet_in_tes!K116/RES_hhdet_in_fec!K116)</f>
        <v>0.78939593335356095</v>
      </c>
      <c r="L116" s="112">
        <f>IF(RES_hhdet_in_tes!L116=0,"",RES_hhdet_in_tes!L116/RES_hhdet_in_fec!L116)</f>
        <v>0.79132805619702484</v>
      </c>
      <c r="M116" s="112">
        <f>IF(RES_hhdet_in_tes!M116=0,"",RES_hhdet_in_tes!M116/RES_hhdet_in_fec!M116)</f>
        <v>0.79500125443596603</v>
      </c>
      <c r="N116" s="112">
        <f>IF(RES_hhdet_in_tes!N116=0,"",RES_hhdet_in_tes!N116/RES_hhdet_in_fec!N116)</f>
        <v>0.8010580275163357</v>
      </c>
      <c r="O116" s="112">
        <f>IF(RES_hhdet_in_tes!O116=0,"",RES_hhdet_in_tes!O116/RES_hhdet_in_fec!O116)</f>
        <v>0.8102938191366954</v>
      </c>
      <c r="P116" s="112">
        <f>IF(RES_hhdet_in_tes!P116=0,"",RES_hhdet_in_tes!P116/RES_hhdet_in_fec!P116)</f>
        <v>0.82227075778456149</v>
      </c>
      <c r="Q116" s="112">
        <f>IF(RES_hhdet_in_tes!Q116=0,"",RES_hhdet_in_tes!Q116/RES_hhdet_in_fec!Q116)</f>
        <v>0.83382595537259907</v>
      </c>
      <c r="R116" s="112">
        <f>IF(RES_hhdet_in_tes!R116=0,"",RES_hhdet_in_tes!R116/RES_hhdet_in_fec!R116)</f>
        <v>0.84164581233520075</v>
      </c>
      <c r="S116" s="112">
        <f>IF(RES_hhdet_in_tes!S116=0,"",RES_hhdet_in_tes!S116/RES_hhdet_in_fec!S116)</f>
        <v>0.84922190583378354</v>
      </c>
      <c r="T116" s="112">
        <f>IF(RES_hhdet_in_tes!T116=0,"",RES_hhdet_in_tes!T116/RES_hhdet_in_fec!T116)</f>
        <v>0.85673920479434873</v>
      </c>
      <c r="U116" s="112">
        <f>IF(RES_hhdet_in_tes!U116=0,"",RES_hhdet_in_tes!U116/RES_hhdet_in_fec!U116)</f>
        <v>0.86427327854513902</v>
      </c>
      <c r="V116" s="112">
        <f>IF(RES_hhdet_in_tes!V116=0,"",RES_hhdet_in_tes!V116/RES_hhdet_in_fec!V116)</f>
        <v>0.87167463264960821</v>
      </c>
      <c r="W116" s="112" t="str">
        <f>IF(RES_hhdet_in_tes!W116=0,"",RES_hhdet_in_tes!W116/RES_hhdet_in_fec!W116)</f>
        <v/>
      </c>
      <c r="X116" s="112">
        <f>IF(RES_hhdet_in_tes!X116=0,"",RES_hhdet_in_tes!X116/RES_hhdet_in_fec!X116)</f>
        <v>0.89183050102231842</v>
      </c>
      <c r="Y116" s="112">
        <f>IF(RES_hhdet_in_tes!Y116=0,"",RES_hhdet_in_tes!Y116/RES_hhdet_in_fec!Y116)</f>
        <v>0.90432813306167903</v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>
        <f>IF(RES_hhdet_in_tes!E117=0,"",RES_hhdet_in_tes!E117/RES_hhdet_in_fec!E117)</f>
        <v>0.8934766464500703</v>
      </c>
      <c r="F117" s="113">
        <f>IF(RES_hhdet_in_tes!F117=0,"",RES_hhdet_in_tes!F117/RES_hhdet_in_fec!F117)</f>
        <v>0.88765251617286967</v>
      </c>
      <c r="G117" s="113">
        <f>IF(RES_hhdet_in_tes!G117=0,"",RES_hhdet_in_tes!G117/RES_hhdet_in_fec!G117)</f>
        <v>0.88999852519179223</v>
      </c>
      <c r="H117" s="113">
        <f>IF(RES_hhdet_in_tes!H117=0,"",RES_hhdet_in_tes!H117/RES_hhdet_in_fec!H117)</f>
        <v>0.8916879904888283</v>
      </c>
      <c r="I117" s="113">
        <f>IF(RES_hhdet_in_tes!I117=0,"",RES_hhdet_in_tes!I117/RES_hhdet_in_fec!I117)</f>
        <v>0.88142892905780656</v>
      </c>
      <c r="J117" s="113">
        <f>IF(RES_hhdet_in_tes!J117=0,"",RES_hhdet_in_tes!J117/RES_hhdet_in_fec!J117)</f>
        <v>0.89302273283664135</v>
      </c>
      <c r="K117" s="113">
        <f>IF(RES_hhdet_in_tes!K117=0,"",RES_hhdet_in_tes!K117/RES_hhdet_in_fec!K117)</f>
        <v>0.89261836370322545</v>
      </c>
      <c r="L117" s="113">
        <f>IF(RES_hhdet_in_tes!L117=0,"",RES_hhdet_in_tes!L117/RES_hhdet_in_fec!L117)</f>
        <v>0.89451932105743115</v>
      </c>
      <c r="M117" s="113">
        <f>IF(RES_hhdet_in_tes!M117=0,"",RES_hhdet_in_tes!M117/RES_hhdet_in_fec!M117)</f>
        <v>0.89243619274286523</v>
      </c>
      <c r="N117" s="113">
        <f>IF(RES_hhdet_in_tes!N117=0,"",RES_hhdet_in_tes!N117/RES_hhdet_in_fec!N117)</f>
        <v>0.89573793649277011</v>
      </c>
      <c r="O117" s="113">
        <f>IF(RES_hhdet_in_tes!O117=0,"",RES_hhdet_in_tes!O117/RES_hhdet_in_fec!O117)</f>
        <v>0.8971250691549808</v>
      </c>
      <c r="P117" s="113">
        <f>IF(RES_hhdet_in_tes!P117=0,"",RES_hhdet_in_tes!P117/RES_hhdet_in_fec!P117)</f>
        <v>0.91478296946356585</v>
      </c>
      <c r="Q117" s="113">
        <f>IF(RES_hhdet_in_tes!Q117=0,"",RES_hhdet_in_tes!Q117/RES_hhdet_in_fec!Q117)</f>
        <v>0.9210627084780898</v>
      </c>
      <c r="R117" s="113">
        <f>IF(RES_hhdet_in_tes!R117=0,"",RES_hhdet_in_tes!R117/RES_hhdet_in_fec!R117)</f>
        <v>0.92404059446347875</v>
      </c>
      <c r="S117" s="113">
        <f>IF(RES_hhdet_in_tes!S117=0,"",RES_hhdet_in_tes!S117/RES_hhdet_in_fec!S117)</f>
        <v>0.9235496748442964</v>
      </c>
      <c r="T117" s="113">
        <f>IF(RES_hhdet_in_tes!T117=0,"",RES_hhdet_in_tes!T117/RES_hhdet_in_fec!T117)</f>
        <v>0.93338754519602607</v>
      </c>
      <c r="U117" s="113">
        <f>IF(RES_hhdet_in_tes!U117=0,"",RES_hhdet_in_tes!U117/RES_hhdet_in_fec!U117)</f>
        <v>0.93670644004488868</v>
      </c>
      <c r="V117" s="113">
        <f>IF(RES_hhdet_in_tes!V117=0,"",RES_hhdet_in_tes!V117/RES_hhdet_in_fec!V117)</f>
        <v>0.94526919929470477</v>
      </c>
      <c r="W117" s="113">
        <f>IF(RES_hhdet_in_tes!W117=0,"",RES_hhdet_in_tes!W117/RES_hhdet_in_fec!W117)</f>
        <v>0.94203794011583208</v>
      </c>
      <c r="X117" s="113">
        <f>IF(RES_hhdet_in_tes!X117=0,"",RES_hhdet_in_tes!X117/RES_hhdet_in_fec!X117)</f>
        <v>0.95160134345428993</v>
      </c>
      <c r="Y117" s="113">
        <f>IF(RES_hhdet_in_tes!Y117=0,"",RES_hhdet_in_tes!Y117/RES_hhdet_in_fec!Y117)</f>
        <v>0.96212923338695699</v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>
        <f>IF(RES_hhdet_in_tes!E118=0,"",RES_hhdet_in_tes!E118/RES_hhdet_in_fec!E118)</f>
        <v>0.781631036978224</v>
      </c>
      <c r="F118" s="111">
        <f>IF(RES_hhdet_in_tes!F118=0,"",RES_hhdet_in_tes!F118/RES_hhdet_in_fec!F118)</f>
        <v>0.78266734591486342</v>
      </c>
      <c r="G118" s="111">
        <f>IF(RES_hhdet_in_tes!G118=0,"",RES_hhdet_in_tes!G118/RES_hhdet_in_fec!G118)</f>
        <v>0.78378596450283589</v>
      </c>
      <c r="H118" s="111">
        <f>IF(RES_hhdet_in_tes!H118=0,"",RES_hhdet_in_tes!H118/RES_hhdet_in_fec!H118)</f>
        <v>0.78497899630682877</v>
      </c>
      <c r="I118" s="111">
        <f>IF(RES_hhdet_in_tes!I118=0,"",RES_hhdet_in_tes!I118/RES_hhdet_in_fec!I118)</f>
        <v>0.78626458404661137</v>
      </c>
      <c r="J118" s="111">
        <f>IF(RES_hhdet_in_tes!J118=0,"",RES_hhdet_in_tes!J118/RES_hhdet_in_fec!J118)</f>
        <v>0.78771547453161517</v>
      </c>
      <c r="K118" s="111">
        <f>IF(RES_hhdet_in_tes!K118=0,"",RES_hhdet_in_tes!K118/RES_hhdet_in_fec!K118)</f>
        <v>0.78939593335356095</v>
      </c>
      <c r="L118" s="111">
        <f>IF(RES_hhdet_in_tes!L118=0,"",RES_hhdet_in_tes!L118/RES_hhdet_in_fec!L118)</f>
        <v>0.79132805619702484</v>
      </c>
      <c r="M118" s="111">
        <f>IF(RES_hhdet_in_tes!M118=0,"",RES_hhdet_in_tes!M118/RES_hhdet_in_fec!M118)</f>
        <v>0.79500125443596603</v>
      </c>
      <c r="N118" s="111">
        <f>IF(RES_hhdet_in_tes!N118=0,"",RES_hhdet_in_tes!N118/RES_hhdet_in_fec!N118)</f>
        <v>0.80105802751633581</v>
      </c>
      <c r="O118" s="111">
        <f>IF(RES_hhdet_in_tes!O118=0,"",RES_hhdet_in_tes!O118/RES_hhdet_in_fec!O118)</f>
        <v>0.8102938191366954</v>
      </c>
      <c r="P118" s="111">
        <f>IF(RES_hhdet_in_tes!P118=0,"",RES_hhdet_in_tes!P118/RES_hhdet_in_fec!P118)</f>
        <v>0.82227075778456149</v>
      </c>
      <c r="Q118" s="111">
        <f>IF(RES_hhdet_in_tes!Q118=0,"",RES_hhdet_in_tes!Q118/RES_hhdet_in_fec!Q118)</f>
        <v>0.83382595537259896</v>
      </c>
      <c r="R118" s="111">
        <f>IF(RES_hhdet_in_tes!R118=0,"",RES_hhdet_in_tes!R118/RES_hhdet_in_fec!R118)</f>
        <v>0.84164581233520086</v>
      </c>
      <c r="S118" s="111">
        <f>IF(RES_hhdet_in_tes!S118=0,"",RES_hhdet_in_tes!S118/RES_hhdet_in_fec!S118)</f>
        <v>0.84922190583378354</v>
      </c>
      <c r="T118" s="111">
        <f>IF(RES_hhdet_in_tes!T118=0,"",RES_hhdet_in_tes!T118/RES_hhdet_in_fec!T118)</f>
        <v>0.85673920479434873</v>
      </c>
      <c r="U118" s="111">
        <f>IF(RES_hhdet_in_tes!U118=0,"",RES_hhdet_in_tes!U118/RES_hhdet_in_fec!U118)</f>
        <v>0.86427327854513902</v>
      </c>
      <c r="V118" s="111">
        <f>IF(RES_hhdet_in_tes!V118=0,"",RES_hhdet_in_tes!V118/RES_hhdet_in_fec!V118)</f>
        <v>0.87167463264960821</v>
      </c>
      <c r="W118" s="111">
        <f>IF(RES_hhdet_in_tes!W118=0,"",RES_hhdet_in_tes!W118/RES_hhdet_in_fec!W118)</f>
        <v>0.87843452433580549</v>
      </c>
      <c r="X118" s="111">
        <f>IF(RES_hhdet_in_tes!X118=0,"",RES_hhdet_in_tes!X118/RES_hhdet_in_fec!X118)</f>
        <v>0.89183050102231842</v>
      </c>
      <c r="Y118" s="111">
        <f>IF(RES_hhdet_in_tes!Y118=0,"",RES_hhdet_in_tes!Y118/RES_hhdet_in_fec!Y118)</f>
        <v>0.90432813306167892</v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X119" s="111">
        <f>IF(RES_hhdet_in_tes!X119=0,"",RES_hhdet_in_tes!X119/RES_hhdet_in_fec!X119)</f>
        <v>1</v>
      </c>
      <c r="Y119" s="111">
        <f>IF(RES_hhdet_in_tes!Y119=0,"",RES_hhdet_in_tes!Y119/RES_hhdet_in_fec!Y119)</f>
        <v>1</v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>
        <f>IF(RES_hhdet_in_tes!E120=0,"",RES_hhdet_in_tes!E120/RES_hhdet_in_fec!E120)</f>
        <v>0.77628993266109636</v>
      </c>
      <c r="F120" s="124">
        <f>IF(RES_hhdet_in_tes!F120=0,"",RES_hhdet_in_tes!F120/RES_hhdet_in_fec!F120)</f>
        <v>0.77753206624001836</v>
      </c>
      <c r="G120" s="124">
        <f>IF(RES_hhdet_in_tes!G120=0,"",RES_hhdet_in_tes!G120/RES_hhdet_in_fec!G120)</f>
        <v>0.77882539352667235</v>
      </c>
      <c r="H120" s="124">
        <f>IF(RES_hhdet_in_tes!H120=0,"",RES_hhdet_in_tes!H120/RES_hhdet_in_fec!H120)</f>
        <v>0.78016457678849838</v>
      </c>
      <c r="I120" s="124">
        <f>IF(RES_hhdet_in_tes!I120=0,"",RES_hhdet_in_tes!I120/RES_hhdet_in_fec!I120)</f>
        <v>0.78156036238389126</v>
      </c>
      <c r="J120" s="124">
        <f>IF(RES_hhdet_in_tes!J120=0,"",RES_hhdet_in_tes!J120/RES_hhdet_in_fec!J120)</f>
        <v>0.78305677435006926</v>
      </c>
      <c r="K120" s="124">
        <f>IF(RES_hhdet_in_tes!K120=0,"",RES_hhdet_in_tes!K120/RES_hhdet_in_fec!K120)</f>
        <v>0.78469124469836748</v>
      </c>
      <c r="L120" s="124">
        <f>IF(RES_hhdet_in_tes!L120=0,"",RES_hhdet_in_tes!L120/RES_hhdet_in_fec!L120)</f>
        <v>0.78647378802645218</v>
      </c>
      <c r="M120" s="124">
        <f>IF(RES_hhdet_in_tes!M120=0,"",RES_hhdet_in_tes!M120/RES_hhdet_in_fec!M120)</f>
        <v>0.78902243108335579</v>
      </c>
      <c r="N120" s="124">
        <f>IF(RES_hhdet_in_tes!N120=0,"",RES_hhdet_in_tes!N120/RES_hhdet_in_fec!N120)</f>
        <v>0.79251312021053688</v>
      </c>
      <c r="O120" s="124">
        <f>IF(RES_hhdet_in_tes!O120=0,"",RES_hhdet_in_tes!O120/RES_hhdet_in_fec!O120)</f>
        <v>0.797363083421751</v>
      </c>
      <c r="P120" s="124">
        <f>IF(RES_hhdet_in_tes!P120=0,"",RES_hhdet_in_tes!P120/RES_hhdet_in_fec!P120)</f>
        <v>0.80377695822825468</v>
      </c>
      <c r="Q120" s="124">
        <f>IF(RES_hhdet_in_tes!Q120=0,"",RES_hhdet_in_tes!Q120/RES_hhdet_in_fec!Q120)</f>
        <v>0.81207657478666229</v>
      </c>
      <c r="R120" s="124">
        <f>IF(RES_hhdet_in_tes!R120=0,"",RES_hhdet_in_tes!R120/RES_hhdet_in_fec!R120)</f>
        <v>0.8233703686197823</v>
      </c>
      <c r="S120" s="124">
        <f>IF(RES_hhdet_in_tes!S120=0,"",RES_hhdet_in_tes!S120/RES_hhdet_in_fec!S120)</f>
        <v>0.83750259145769235</v>
      </c>
      <c r="T120" s="124">
        <f>IF(RES_hhdet_in_tes!T120=0,"",RES_hhdet_in_tes!T120/RES_hhdet_in_fec!T120)</f>
        <v>0.85271670540043254</v>
      </c>
      <c r="U120" s="124">
        <f>IF(RES_hhdet_in_tes!U120=0,"",RES_hhdet_in_tes!U120/RES_hhdet_in_fec!U120)</f>
        <v>0.8672561725480844</v>
      </c>
      <c r="V120" s="124">
        <f>IF(RES_hhdet_in_tes!V120=0,"",RES_hhdet_in_tes!V120/RES_hhdet_in_fec!V120)</f>
        <v>0.87936445500070992</v>
      </c>
      <c r="W120" s="124">
        <f>IF(RES_hhdet_in_tes!W120=0,"",RES_hhdet_in_tes!W120/RES_hhdet_in_fec!W120)</f>
        <v>0.88843125133109613</v>
      </c>
      <c r="X120" s="124">
        <f>IF(RES_hhdet_in_tes!X120=0,"",RES_hhdet_in_tes!X120/RES_hhdet_in_fec!X120)</f>
        <v>0.89581628193962781</v>
      </c>
      <c r="Y120" s="124">
        <f>IF(RES_hhdet_in_tes!Y120=0,"",RES_hhdet_in_tes!Y120/RES_hhdet_in_fec!Y120)</f>
        <v>0.90236529624663231</v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>
        <f>IF(RES_hhdet_in_tes!E122=0,"",RES_hhdet_in_tes!E122/RES_hhdet_in_fec!E122)</f>
        <v>0.77628993266109636</v>
      </c>
      <c r="F122" s="45">
        <f>IF(RES_hhdet_in_tes!F122=0,"",RES_hhdet_in_tes!F122/RES_hhdet_in_fec!F122)</f>
        <v>0.77753206624001836</v>
      </c>
      <c r="G122" s="45">
        <f>IF(RES_hhdet_in_tes!G122=0,"",RES_hhdet_in_tes!G122/RES_hhdet_in_fec!G122)</f>
        <v>0.77882539352667235</v>
      </c>
      <c r="H122" s="45">
        <f>IF(RES_hhdet_in_tes!H122=0,"",RES_hhdet_in_tes!H122/RES_hhdet_in_fec!H122)</f>
        <v>0.78016457678849838</v>
      </c>
      <c r="I122" s="45">
        <f>IF(RES_hhdet_in_tes!I122=0,"",RES_hhdet_in_tes!I122/RES_hhdet_in_fec!I122)</f>
        <v>0.78156036238389126</v>
      </c>
      <c r="J122" s="45">
        <f>IF(RES_hhdet_in_tes!J122=0,"",RES_hhdet_in_tes!J122/RES_hhdet_in_fec!J122)</f>
        <v>0.78305677435006926</v>
      </c>
      <c r="K122" s="45">
        <f>IF(RES_hhdet_in_tes!K122=0,"",RES_hhdet_in_tes!K122/RES_hhdet_in_fec!K122)</f>
        <v>0.78469124469836748</v>
      </c>
      <c r="L122" s="45">
        <f>IF(RES_hhdet_in_tes!L122=0,"",RES_hhdet_in_tes!L122/RES_hhdet_in_fec!L122)</f>
        <v>0.78647378802645218</v>
      </c>
      <c r="M122" s="45">
        <f>IF(RES_hhdet_in_tes!M122=0,"",RES_hhdet_in_tes!M122/RES_hhdet_in_fec!M122)</f>
        <v>0.78902243108335579</v>
      </c>
      <c r="N122" s="45">
        <f>IF(RES_hhdet_in_tes!N122=0,"",RES_hhdet_in_tes!N122/RES_hhdet_in_fec!N122)</f>
        <v>0.79251312021053688</v>
      </c>
      <c r="O122" s="45">
        <f>IF(RES_hhdet_in_tes!O122=0,"",RES_hhdet_in_tes!O122/RES_hhdet_in_fec!O122)</f>
        <v>0.797363083421751</v>
      </c>
      <c r="P122" s="45">
        <f>IF(RES_hhdet_in_tes!P122=0,"",RES_hhdet_in_tes!P122/RES_hhdet_in_fec!P122)</f>
        <v>0.80377695822825468</v>
      </c>
      <c r="Q122" s="45">
        <f>IF(RES_hhdet_in_tes!Q122=0,"",RES_hhdet_in_tes!Q122/RES_hhdet_in_fec!Q122)</f>
        <v>0.81207657478666229</v>
      </c>
      <c r="R122" s="45">
        <f>IF(RES_hhdet_in_tes!R122=0,"",RES_hhdet_in_tes!R122/RES_hhdet_in_fec!R122)</f>
        <v>0.8233703686197823</v>
      </c>
      <c r="S122" s="45">
        <f>IF(RES_hhdet_in_tes!S122=0,"",RES_hhdet_in_tes!S122/RES_hhdet_in_fec!S122)</f>
        <v>0.83750259145769235</v>
      </c>
      <c r="T122" s="45">
        <f>IF(RES_hhdet_in_tes!T122=0,"",RES_hhdet_in_tes!T122/RES_hhdet_in_fec!T122)</f>
        <v>0.85271670540043254</v>
      </c>
      <c r="U122" s="45">
        <f>IF(RES_hhdet_in_tes!U122=0,"",RES_hhdet_in_tes!U122/RES_hhdet_in_fec!U122)</f>
        <v>0.8672561725480844</v>
      </c>
      <c r="V122" s="45">
        <f>IF(RES_hhdet_in_tes!V122=0,"",RES_hhdet_in_tes!V122/RES_hhdet_in_fec!V122)</f>
        <v>0.87936445500070992</v>
      </c>
      <c r="W122" s="45">
        <f>IF(RES_hhdet_in_tes!W122=0,"",RES_hhdet_in_tes!W122/RES_hhdet_in_fec!W122)</f>
        <v>0.88843125133109613</v>
      </c>
      <c r="X122" s="45">
        <f>IF(RES_hhdet_in_tes!X122=0,"",RES_hhdet_in_tes!X122/RES_hhdet_in_fec!X122)</f>
        <v>0.89581628193962781</v>
      </c>
      <c r="Y122" s="45">
        <f>IF(RES_hhdet_in_tes!Y122=0,"",RES_hhdet_in_tes!Y122/RES_hhdet_in_fec!Y122)</f>
        <v>0.90236529624663231</v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0.88441610756570943</v>
      </c>
      <c r="D124" s="119">
        <f>IF(RES_hhdet_in_tes!D124=0,"",RES_hhdet_in_tes!D124/RES_hhdet_in_fec!D124)</f>
        <v>0.88385362919882926</v>
      </c>
      <c r="E124" s="119">
        <f>IF(RES_hhdet_in_tes!E124=0,"",RES_hhdet_in_tes!E124/RES_hhdet_in_fec!E124)</f>
        <v>0.89034098120604988</v>
      </c>
      <c r="F124" s="119">
        <f>IF(RES_hhdet_in_tes!F124=0,"",RES_hhdet_in_tes!F124/RES_hhdet_in_fec!F124)</f>
        <v>0.887638378605622</v>
      </c>
      <c r="G124" s="119">
        <f>IF(RES_hhdet_in_tes!G124=0,"",RES_hhdet_in_tes!G124/RES_hhdet_in_fec!G124)</f>
        <v>0.89101080451271297</v>
      </c>
      <c r="H124" s="119">
        <f>IF(RES_hhdet_in_tes!H124=0,"",RES_hhdet_in_tes!H124/RES_hhdet_in_fec!H124)</f>
        <v>0.89538260624040311</v>
      </c>
      <c r="I124" s="119">
        <f>IF(RES_hhdet_in_tes!I124=0,"",RES_hhdet_in_tes!I124/RES_hhdet_in_fec!I124)</f>
        <v>0.89744447015412065</v>
      </c>
      <c r="J124" s="119">
        <f>IF(RES_hhdet_in_tes!J124=0,"",RES_hhdet_in_tes!J124/RES_hhdet_in_fec!J124)</f>
        <v>0.90034802988982388</v>
      </c>
      <c r="K124" s="119">
        <f>IF(RES_hhdet_in_tes!K124=0,"",RES_hhdet_in_tes!K124/RES_hhdet_in_fec!K124)</f>
        <v>0.90405019732528047</v>
      </c>
      <c r="L124" s="119">
        <f>IF(RES_hhdet_in_tes!L124=0,"",RES_hhdet_in_tes!L124/RES_hhdet_in_fec!L124)</f>
        <v>0.90480196097432919</v>
      </c>
      <c r="M124" s="119">
        <f>IF(RES_hhdet_in_tes!M124=0,"",RES_hhdet_in_tes!M124/RES_hhdet_in_fec!M124)</f>
        <v>0.90965101583430819</v>
      </c>
      <c r="N124" s="119">
        <f>IF(RES_hhdet_in_tes!N124=0,"",RES_hhdet_in_tes!N124/RES_hhdet_in_fec!N124)</f>
        <v>0.90739570083677323</v>
      </c>
      <c r="O124" s="119">
        <f>IF(RES_hhdet_in_tes!O124=0,"",RES_hhdet_in_tes!O124/RES_hhdet_in_fec!O124)</f>
        <v>0.91652240631537296</v>
      </c>
      <c r="P124" s="119">
        <f>IF(RES_hhdet_in_tes!P124=0,"",RES_hhdet_in_tes!P124/RES_hhdet_in_fec!P124)</f>
        <v>0.91877068121228322</v>
      </c>
      <c r="Q124" s="119">
        <f>IF(RES_hhdet_in_tes!Q124=0,"",RES_hhdet_in_tes!Q124/RES_hhdet_in_fec!Q124)</f>
        <v>0.923839088868188</v>
      </c>
      <c r="R124" s="119">
        <f>IF(RES_hhdet_in_tes!R124=0,"",RES_hhdet_in_tes!R124/RES_hhdet_in_fec!R124)</f>
        <v>0.92470326992661067</v>
      </c>
      <c r="S124" s="119">
        <f>IF(RES_hhdet_in_tes!S124=0,"",RES_hhdet_in_tes!S124/RES_hhdet_in_fec!S124)</f>
        <v>0.92654670922534854</v>
      </c>
      <c r="T124" s="119">
        <f>IF(RES_hhdet_in_tes!T124=0,"",RES_hhdet_in_tes!T124/RES_hhdet_in_fec!T124)</f>
        <v>0.93138227245988614</v>
      </c>
      <c r="U124" s="119">
        <f>IF(RES_hhdet_in_tes!U124=0,"",RES_hhdet_in_tes!U124/RES_hhdet_in_fec!U124)</f>
        <v>0.93881825834039356</v>
      </c>
      <c r="V124" s="119">
        <f>IF(RES_hhdet_in_tes!V124=0,"",RES_hhdet_in_tes!V124/RES_hhdet_in_fec!V124)</f>
        <v>0.9434740443368802</v>
      </c>
      <c r="W124" s="119">
        <f>IF(RES_hhdet_in_tes!W124=0,"",RES_hhdet_in_tes!W124/RES_hhdet_in_fec!W124)</f>
        <v>0.94581753281677139</v>
      </c>
      <c r="X124" s="119">
        <f>IF(RES_hhdet_in_tes!X124=0,"",RES_hhdet_in_tes!X124/RES_hhdet_in_fec!X124)</f>
        <v>0.94829578278934457</v>
      </c>
      <c r="Y124" s="119">
        <f>IF(RES_hhdet_in_tes!Y124=0,"",RES_hhdet_in_tes!Y124/RES_hhdet_in_fec!Y124)</f>
        <v>0.96913352314880374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0.90262083217303124</v>
      </c>
      <c r="D125" s="124">
        <f>IF(RES_hhdet_in_tes!D125=0,"",RES_hhdet_in_tes!D125/RES_hhdet_in_fec!D125)</f>
        <v>0.90383027964637985</v>
      </c>
      <c r="E125" s="124">
        <f>IF(RES_hhdet_in_tes!E125=0,"",RES_hhdet_in_tes!E125/RES_hhdet_in_fec!E125)</f>
        <v>0.90506968337062343</v>
      </c>
      <c r="F125" s="124">
        <f>IF(RES_hhdet_in_tes!F125=0,"",RES_hhdet_in_tes!F125/RES_hhdet_in_fec!F125)</f>
        <v>0.90632015704090441</v>
      </c>
      <c r="G125" s="124">
        <f>IF(RES_hhdet_in_tes!G125=0,"",RES_hhdet_in_tes!G125/RES_hhdet_in_fec!G125)</f>
        <v>0.90759972295517688</v>
      </c>
      <c r="H125" s="124">
        <f>IF(RES_hhdet_in_tes!H125=0,"",RES_hhdet_in_tes!H125/RES_hhdet_in_fec!H125)</f>
        <v>0.90890260572981085</v>
      </c>
      <c r="I125" s="124">
        <f>IF(RES_hhdet_in_tes!I125=0,"",RES_hhdet_in_tes!I125/RES_hhdet_in_fec!I125)</f>
        <v>0.91024139216546174</v>
      </c>
      <c r="J125" s="124">
        <f>IF(RES_hhdet_in_tes!J125=0,"",RES_hhdet_in_tes!J125/RES_hhdet_in_fec!J125)</f>
        <v>0.91164244498406999</v>
      </c>
      <c r="K125" s="124">
        <f>IF(RES_hhdet_in_tes!K125=0,"",RES_hhdet_in_tes!K125/RES_hhdet_in_fec!K125)</f>
        <v>0.91312404702470984</v>
      </c>
      <c r="L125" s="124">
        <f>IF(RES_hhdet_in_tes!L125=0,"",RES_hhdet_in_tes!L125/RES_hhdet_in_fec!L125)</f>
        <v>0.91469262238668625</v>
      </c>
      <c r="M125" s="124">
        <f>IF(RES_hhdet_in_tes!M125=0,"",RES_hhdet_in_tes!M125/RES_hhdet_in_fec!M125)</f>
        <v>0.91686580840969178</v>
      </c>
      <c r="N125" s="124">
        <f>IF(RES_hhdet_in_tes!N125=0,"",RES_hhdet_in_tes!N125/RES_hhdet_in_fec!N125)</f>
        <v>0.91981109718053722</v>
      </c>
      <c r="O125" s="124">
        <f>IF(RES_hhdet_in_tes!O125=0,"",RES_hhdet_in_tes!O125/RES_hhdet_in_fec!O125)</f>
        <v>0.92366957186178578</v>
      </c>
      <c r="P125" s="124">
        <f>IF(RES_hhdet_in_tes!P125=0,"",RES_hhdet_in_tes!P125/RES_hhdet_in_fec!P125)</f>
        <v>0.92816848670707353</v>
      </c>
      <c r="Q125" s="124">
        <f>IF(RES_hhdet_in_tes!Q125=0,"",RES_hhdet_in_tes!Q125/RES_hhdet_in_fec!Q125)</f>
        <v>0.93241356636447592</v>
      </c>
      <c r="R125" s="124">
        <f>IF(RES_hhdet_in_tes!R125=0,"",RES_hhdet_in_tes!R125/RES_hhdet_in_fec!R125)</f>
        <v>0.93566362463100405</v>
      </c>
      <c r="S125" s="124">
        <f>IF(RES_hhdet_in_tes!S125=0,"",RES_hhdet_in_tes!S125/RES_hhdet_in_fec!S125)</f>
        <v>0.93882622235733693</v>
      </c>
      <c r="T125" s="124">
        <f>IF(RES_hhdet_in_tes!T125=0,"",RES_hhdet_in_tes!T125/RES_hhdet_in_fec!T125)</f>
        <v>0.9418806271825898</v>
      </c>
      <c r="U125" s="124">
        <f>IF(RES_hhdet_in_tes!U125=0,"",RES_hhdet_in_tes!U125/RES_hhdet_in_fec!U125)</f>
        <v>0.94480213273295555</v>
      </c>
      <c r="V125" s="124">
        <f>IF(RES_hhdet_in_tes!V125=0,"",RES_hhdet_in_tes!V125/RES_hhdet_in_fec!V125)</f>
        <v>0.94757453296801364</v>
      </c>
      <c r="W125" s="124">
        <f>IF(RES_hhdet_in_tes!W125=0,"",RES_hhdet_in_tes!W125/RES_hhdet_in_fec!W125)</f>
        <v>0.95012702967727125</v>
      </c>
      <c r="X125" s="124">
        <f>IF(RES_hhdet_in_tes!X125=0,"",RES_hhdet_in_tes!X125/RES_hhdet_in_fec!X125)</f>
        <v>0.95251559786453588</v>
      </c>
      <c r="Y125" s="124">
        <f>IF(RES_hhdet_in_tes!Y125=0,"",RES_hhdet_in_tes!Y125/RES_hhdet_in_fec!Y125)</f>
        <v>0.95480851261781685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0.90220031084069352</v>
      </c>
      <c r="D126" s="111">
        <f>IF(RES_hhdet_in_tes!D126=0,"",RES_hhdet_in_tes!D126/RES_hhdet_in_fec!D126)</f>
        <v>0.90342140061105436</v>
      </c>
      <c r="E126" s="111">
        <f>IF(RES_hhdet_in_tes!E126=0,"",RES_hhdet_in_tes!E126/RES_hhdet_in_fec!E126)</f>
        <v>0.90467545661949611</v>
      </c>
      <c r="F126" s="111">
        <f>IF(RES_hhdet_in_tes!F126=0,"",RES_hhdet_in_tes!F126/RES_hhdet_in_fec!F126)</f>
        <v>0.90593400802403989</v>
      </c>
      <c r="G126" s="111">
        <f>IF(RES_hhdet_in_tes!G126=0,"",RES_hhdet_in_tes!G126/RES_hhdet_in_fec!G126)</f>
        <v>0.90722291939481392</v>
      </c>
      <c r="H126" s="111">
        <f>IF(RES_hhdet_in_tes!H126=0,"",RES_hhdet_in_tes!H126/RES_hhdet_in_fec!H126)</f>
        <v>0.90853902523770913</v>
      </c>
      <c r="I126" s="111">
        <f>IF(RES_hhdet_in_tes!I126=0,"",RES_hhdet_in_tes!I126/RES_hhdet_in_fec!I126)</f>
        <v>0.90988869858356047</v>
      </c>
      <c r="J126" s="111">
        <f>IF(RES_hhdet_in_tes!J126=0,"",RES_hhdet_in_tes!J126/RES_hhdet_in_fec!J126)</f>
        <v>0.91129804749022347</v>
      </c>
      <c r="K126" s="111">
        <f>IF(RES_hhdet_in_tes!K126=0,"",RES_hhdet_in_tes!K126/RES_hhdet_in_fec!K126)</f>
        <v>0.91278927067411042</v>
      </c>
      <c r="L126" s="111">
        <f>IF(RES_hhdet_in_tes!L126=0,"",RES_hhdet_in_tes!L126/RES_hhdet_in_fec!L126)</f>
        <v>0.91436830720196294</v>
      </c>
      <c r="M126" s="111">
        <f>IF(RES_hhdet_in_tes!M126=0,"",RES_hhdet_in_tes!M126/RES_hhdet_in_fec!M126)</f>
        <v>0.91655468040325183</v>
      </c>
      <c r="N126" s="111">
        <f>IF(RES_hhdet_in_tes!N126=0,"",RES_hhdet_in_tes!N126/RES_hhdet_in_fec!N126)</f>
        <v>0.91951265052135522</v>
      </c>
      <c r="O126" s="111">
        <f>IF(RES_hhdet_in_tes!O126=0,"",RES_hhdet_in_tes!O126/RES_hhdet_in_fec!O126)</f>
        <v>0.92338621161957191</v>
      </c>
      <c r="P126" s="111">
        <f>IF(RES_hhdet_in_tes!P126=0,"",RES_hhdet_in_tes!P126/RES_hhdet_in_fec!P126)</f>
        <v>0.9279014044352405</v>
      </c>
      <c r="Q126" s="111">
        <f>IF(RES_hhdet_in_tes!Q126=0,"",RES_hhdet_in_tes!Q126/RES_hhdet_in_fec!Q126)</f>
        <v>0.932161385259761</v>
      </c>
      <c r="R126" s="111">
        <f>IF(RES_hhdet_in_tes!R126=0,"",RES_hhdet_in_tes!R126/RES_hhdet_in_fec!R126)</f>
        <v>0.93542566638503566</v>
      </c>
      <c r="S126" s="111">
        <f>IF(RES_hhdet_in_tes!S126=0,"",RES_hhdet_in_tes!S126/RES_hhdet_in_fec!S126)</f>
        <v>0.93860126623558637</v>
      </c>
      <c r="T126" s="111">
        <f>IF(RES_hhdet_in_tes!T126=0,"",RES_hhdet_in_tes!T126/RES_hhdet_in_fec!T126)</f>
        <v>0.9416669668148312</v>
      </c>
      <c r="U126" s="111">
        <f>IF(RES_hhdet_in_tes!U126=0,"",RES_hhdet_in_tes!U126/RES_hhdet_in_fec!U126)</f>
        <v>0.9446015501261984</v>
      </c>
      <c r="V126" s="111">
        <f>IF(RES_hhdet_in_tes!V126=0,"",RES_hhdet_in_tes!V126/RES_hhdet_in_fec!V126)</f>
        <v>0.9473837981731118</v>
      </c>
      <c r="W126" s="111">
        <f>IF(RES_hhdet_in_tes!W126=0,"",RES_hhdet_in_tes!W126/RES_hhdet_in_fec!W126)</f>
        <v>0.94994678488916839</v>
      </c>
      <c r="X126" s="111">
        <f>IF(RES_hhdet_in_tes!X126=0,"",RES_hhdet_in_tes!X126/RES_hhdet_in_fec!X126)</f>
        <v>0.95234174100797908</v>
      </c>
      <c r="Y126" s="111">
        <f>IF(RES_hhdet_in_tes!Y126=0,"",RES_hhdet_in_tes!Y126/RES_hhdet_in_fec!Y126)</f>
        <v>0.95464316326263643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2.4302611004928116</v>
      </c>
      <c r="D128" s="124">
        <f>IF(RES_hhdet_in_tes!D128=0,"",RES_hhdet_in_tes!D128/RES_hhdet_in_fec!D128)</f>
        <v>2.5369456794464407</v>
      </c>
      <c r="E128" s="124">
        <f>IF(RES_hhdet_in_tes!E128=0,"",RES_hhdet_in_tes!E128/RES_hhdet_in_fec!E128)</f>
        <v>2.645229665382403</v>
      </c>
      <c r="F128" s="124">
        <f>IF(RES_hhdet_in_tes!F128=0,"",RES_hhdet_in_tes!F128/RES_hhdet_in_fec!F128)</f>
        <v>2.7543833405288036</v>
      </c>
      <c r="G128" s="124">
        <f>IF(RES_hhdet_in_tes!G128=0,"",RES_hhdet_in_tes!G128/RES_hhdet_in_fec!G128)</f>
        <v>2.8650390675616717</v>
      </c>
      <c r="H128" s="124">
        <f>IF(RES_hhdet_in_tes!H128=0,"",RES_hhdet_in_tes!H128/RES_hhdet_in_fec!H128)</f>
        <v>2.9770974633419458</v>
      </c>
      <c r="I128" s="124">
        <f>IF(RES_hhdet_in_tes!I128=0,"",RES_hhdet_in_tes!I128/RES_hhdet_in_fec!I128)</f>
        <v>3.0906910831060701</v>
      </c>
      <c r="J128" s="124">
        <f>IF(RES_hhdet_in_tes!J128=0,"",RES_hhdet_in_tes!J128/RES_hhdet_in_fec!J128)</f>
        <v>3.2064140294578989</v>
      </c>
      <c r="K128" s="124">
        <f>IF(RES_hhdet_in_tes!K128=0,"",RES_hhdet_in_tes!K128/RES_hhdet_in_fec!K128)</f>
        <v>3.3247368811958475</v>
      </c>
      <c r="L128" s="124">
        <f>IF(RES_hhdet_in_tes!L128=0,"",RES_hhdet_in_tes!L128/RES_hhdet_in_fec!L128)</f>
        <v>3.445722042133248</v>
      </c>
      <c r="M128" s="124">
        <f>IF(RES_hhdet_in_tes!M128=0,"",RES_hhdet_in_tes!M128/RES_hhdet_in_fec!M128)</f>
        <v>3.5843621187699686</v>
      </c>
      <c r="N128" s="124">
        <f>IF(RES_hhdet_in_tes!N128=0,"",RES_hhdet_in_tes!N128/RES_hhdet_in_fec!N128)</f>
        <v>3.7451077276635445</v>
      </c>
      <c r="O128" s="124">
        <f>IF(RES_hhdet_in_tes!O128=0,"",RES_hhdet_in_tes!O128/RES_hhdet_in_fec!O128)</f>
        <v>3.9276721145464872</v>
      </c>
      <c r="P128" s="124">
        <f>IF(RES_hhdet_in_tes!P128=0,"",RES_hhdet_in_tes!P128/RES_hhdet_in_fec!P128)</f>
        <v>4.1142881127083859</v>
      </c>
      <c r="Q128" s="124">
        <f>IF(RES_hhdet_in_tes!Q128=0,"",RES_hhdet_in_tes!Q128/RES_hhdet_in_fec!Q128)</f>
        <v>4.2575130300642714</v>
      </c>
      <c r="R128" s="124">
        <f>IF(RES_hhdet_in_tes!R128=0,"",RES_hhdet_in_tes!R128/RES_hhdet_in_fec!R128)</f>
        <v>4.2885467357412006</v>
      </c>
      <c r="S128" s="124">
        <f>IF(RES_hhdet_in_tes!S128=0,"",RES_hhdet_in_tes!S128/RES_hhdet_in_fec!S128)</f>
        <v>4.2919949252608589</v>
      </c>
      <c r="T128" s="124">
        <f>IF(RES_hhdet_in_tes!T128=0,"",RES_hhdet_in_tes!T128/RES_hhdet_in_fec!T128)</f>
        <v>4.2958262469493693</v>
      </c>
      <c r="U128" s="124">
        <f>IF(RES_hhdet_in_tes!U128=0,"",RES_hhdet_in_tes!U128/RES_hhdet_in_fec!U128)</f>
        <v>4.300083271047713</v>
      </c>
      <c r="V128" s="124">
        <f>IF(RES_hhdet_in_tes!V128=0,"",RES_hhdet_in_tes!V128/RES_hhdet_in_fec!V128)</f>
        <v>4.3122478727184674</v>
      </c>
      <c r="W128" s="124">
        <f>IF(RES_hhdet_in_tes!W128=0,"",RES_hhdet_in_tes!W128/RES_hhdet_in_fec!W128)</f>
        <v>4.3521744542800276</v>
      </c>
      <c r="X128" s="124">
        <f>IF(RES_hhdet_in_tes!X128=0,"",RES_hhdet_in_tes!X128/RES_hhdet_in_fec!X128)</f>
        <v>4.3994756322114403</v>
      </c>
      <c r="Y128" s="124">
        <f>IF(RES_hhdet_in_tes!Y128=0,"",RES_hhdet_in_tes!Y128/RES_hhdet_in_fec!Y128)</f>
        <v>4.4527924678182833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2.4302611004928116</v>
      </c>
      <c r="D129" s="111">
        <f>IF(RES_hhdet_in_tes!D129=0,"",RES_hhdet_in_tes!D129/RES_hhdet_in_fec!D129)</f>
        <v>2.5369456794464407</v>
      </c>
      <c r="E129" s="111">
        <f>IF(RES_hhdet_in_tes!E129=0,"",RES_hhdet_in_tes!E129/RES_hhdet_in_fec!E129)</f>
        <v>2.645229665382403</v>
      </c>
      <c r="F129" s="111">
        <f>IF(RES_hhdet_in_tes!F129=0,"",RES_hhdet_in_tes!F129/RES_hhdet_in_fec!F129)</f>
        <v>2.7543833405288036</v>
      </c>
      <c r="G129" s="111">
        <f>IF(RES_hhdet_in_tes!G129=0,"",RES_hhdet_in_tes!G129/RES_hhdet_in_fec!G129)</f>
        <v>2.8650390675616717</v>
      </c>
      <c r="H129" s="111">
        <f>IF(RES_hhdet_in_tes!H129=0,"",RES_hhdet_in_tes!H129/RES_hhdet_in_fec!H129)</f>
        <v>2.9770974633419458</v>
      </c>
      <c r="I129" s="111">
        <f>IF(RES_hhdet_in_tes!I129=0,"",RES_hhdet_in_tes!I129/RES_hhdet_in_fec!I129)</f>
        <v>3.0906910831060701</v>
      </c>
      <c r="J129" s="111">
        <f>IF(RES_hhdet_in_tes!J129=0,"",RES_hhdet_in_tes!J129/RES_hhdet_in_fec!J129)</f>
        <v>3.2064140294578989</v>
      </c>
      <c r="K129" s="111">
        <f>IF(RES_hhdet_in_tes!K129=0,"",RES_hhdet_in_tes!K129/RES_hhdet_in_fec!K129)</f>
        <v>3.3247368811958475</v>
      </c>
      <c r="L129" s="111">
        <f>IF(RES_hhdet_in_tes!L129=0,"",RES_hhdet_in_tes!L129/RES_hhdet_in_fec!L129)</f>
        <v>3.445722042133248</v>
      </c>
      <c r="M129" s="111">
        <f>IF(RES_hhdet_in_tes!M129=0,"",RES_hhdet_in_tes!M129/RES_hhdet_in_fec!M129)</f>
        <v>3.5843621187699686</v>
      </c>
      <c r="N129" s="111">
        <f>IF(RES_hhdet_in_tes!N129=0,"",RES_hhdet_in_tes!N129/RES_hhdet_in_fec!N129)</f>
        <v>3.7451077276635445</v>
      </c>
      <c r="O129" s="111">
        <f>IF(RES_hhdet_in_tes!O129=0,"",RES_hhdet_in_tes!O129/RES_hhdet_in_fec!O129)</f>
        <v>3.9276721145464872</v>
      </c>
      <c r="P129" s="111">
        <f>IF(RES_hhdet_in_tes!P129=0,"",RES_hhdet_in_tes!P129/RES_hhdet_in_fec!P129)</f>
        <v>4.1142881127083859</v>
      </c>
      <c r="Q129" s="111">
        <f>IF(RES_hhdet_in_tes!Q129=0,"",RES_hhdet_in_tes!Q129/RES_hhdet_in_fec!Q129)</f>
        <v>4.2575130300642714</v>
      </c>
      <c r="R129" s="111">
        <f>IF(RES_hhdet_in_tes!R129=0,"",RES_hhdet_in_tes!R129/RES_hhdet_in_fec!R129)</f>
        <v>4.2885467357412006</v>
      </c>
      <c r="S129" s="111">
        <f>IF(RES_hhdet_in_tes!S129=0,"",RES_hhdet_in_tes!S129/RES_hhdet_in_fec!S129)</f>
        <v>4.2919949252608589</v>
      </c>
      <c r="T129" s="111">
        <f>IF(RES_hhdet_in_tes!T129=0,"",RES_hhdet_in_tes!T129/RES_hhdet_in_fec!T129)</f>
        <v>4.2958262469493693</v>
      </c>
      <c r="U129" s="111">
        <f>IF(RES_hhdet_in_tes!U129=0,"",RES_hhdet_in_tes!U129/RES_hhdet_in_fec!U129)</f>
        <v>4.300083271047713</v>
      </c>
      <c r="V129" s="111">
        <f>IF(RES_hhdet_in_tes!V129=0,"",RES_hhdet_in_tes!V129/RES_hhdet_in_fec!V129)</f>
        <v>4.3122478727184674</v>
      </c>
      <c r="W129" s="111">
        <f>IF(RES_hhdet_in_tes!W129=0,"",RES_hhdet_in_tes!W129/RES_hhdet_in_fec!W129)</f>
        <v>4.3521744542800276</v>
      </c>
      <c r="X129" s="111">
        <f>IF(RES_hhdet_in_tes!X129=0,"",RES_hhdet_in_tes!X129/RES_hhdet_in_fec!X129)</f>
        <v>4.3994756322114403</v>
      </c>
      <c r="Y129" s="111">
        <f>IF(RES_hhdet_in_tes!Y129=0,"",RES_hhdet_in_tes!Y129/RES_hhdet_in_fec!Y129)</f>
        <v>4.4527924678182833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0.81921903687144393</v>
      </c>
      <c r="D130" s="124">
        <f>IF(RES_hhdet_in_tes!D130=0,"",RES_hhdet_in_tes!D130/RES_hhdet_in_fec!D130)</f>
        <v>0.82090029340571546</v>
      </c>
      <c r="E130" s="124">
        <f>IF(RES_hhdet_in_tes!E130=0,"",RES_hhdet_in_tes!E130/RES_hhdet_in_fec!E130)</f>
        <v>0.84683571539314995</v>
      </c>
      <c r="F130" s="124">
        <f>IF(RES_hhdet_in_tes!F130=0,"",RES_hhdet_in_tes!F130/RES_hhdet_in_fec!F130)</f>
        <v>0.81560180651765468</v>
      </c>
      <c r="G130" s="124">
        <f>IF(RES_hhdet_in_tes!G130=0,"",RES_hhdet_in_tes!G130/RES_hhdet_in_fec!G130)</f>
        <v>0.83291944445361554</v>
      </c>
      <c r="H130" s="124">
        <f>IF(RES_hhdet_in_tes!H130=0,"",RES_hhdet_in_tes!H130/RES_hhdet_in_fec!H130)</f>
        <v>0.83666092179713403</v>
      </c>
      <c r="I130" s="124">
        <f>IF(RES_hhdet_in_tes!I130=0,"",RES_hhdet_in_tes!I130/RES_hhdet_in_fec!I130)</f>
        <v>0.86395120051783891</v>
      </c>
      <c r="J130" s="124">
        <f>IF(RES_hhdet_in_tes!J130=0,"",RES_hhdet_in_tes!J130/RES_hhdet_in_fec!J130)</f>
        <v>0.8762521410603834</v>
      </c>
      <c r="K130" s="124">
        <f>IF(RES_hhdet_in_tes!K130=0,"",RES_hhdet_in_tes!K130/RES_hhdet_in_fec!K130)</f>
        <v>0.88323259390978059</v>
      </c>
      <c r="L130" s="124">
        <f>IF(RES_hhdet_in_tes!L130=0,"",RES_hhdet_in_tes!L130/RES_hhdet_in_fec!L130)</f>
        <v>0.86349212588511037</v>
      </c>
      <c r="M130" s="124">
        <f>IF(RES_hhdet_in_tes!M130=0,"",RES_hhdet_in_tes!M130/RES_hhdet_in_fec!M130)</f>
        <v>0.88360617281042986</v>
      </c>
      <c r="N130" s="124">
        <f>IF(RES_hhdet_in_tes!N130=0,"",RES_hhdet_in_tes!N130/RES_hhdet_in_fec!N130)</f>
        <v>0.86778041254743354</v>
      </c>
      <c r="O130" s="124">
        <f>IF(RES_hhdet_in_tes!O130=0,"",RES_hhdet_in_tes!O130/RES_hhdet_in_fec!O130)</f>
        <v>0.88730865533957171</v>
      </c>
      <c r="P130" s="124">
        <f>IF(RES_hhdet_in_tes!P130=0,"",RES_hhdet_in_tes!P130/RES_hhdet_in_fec!P130)</f>
        <v>0.90698994146310419</v>
      </c>
      <c r="Q130" s="124">
        <f>IF(RES_hhdet_in_tes!Q130=0,"",RES_hhdet_in_tes!Q130/RES_hhdet_in_fec!Q130)</f>
        <v>0.9147421741303231</v>
      </c>
      <c r="R130" s="124">
        <f>IF(RES_hhdet_in_tes!R130=0,"",RES_hhdet_in_tes!R130/RES_hhdet_in_fec!R130)</f>
        <v>0.91656842469657396</v>
      </c>
      <c r="S130" s="124">
        <f>IF(RES_hhdet_in_tes!S130=0,"",RES_hhdet_in_tes!S130/RES_hhdet_in_fec!S130)</f>
        <v>0.91100387949024342</v>
      </c>
      <c r="T130" s="124">
        <f>IF(RES_hhdet_in_tes!T130=0,"",RES_hhdet_in_tes!T130/RES_hhdet_in_fec!T130)</f>
        <v>0.91926793644266969</v>
      </c>
      <c r="U130" s="124">
        <f>IF(RES_hhdet_in_tes!U130=0,"",RES_hhdet_in_tes!U130/RES_hhdet_in_fec!U130)</f>
        <v>0.92921565450653354</v>
      </c>
      <c r="V130" s="124">
        <f>IF(RES_hhdet_in_tes!V130=0,"",RES_hhdet_in_tes!V130/RES_hhdet_in_fec!V130)</f>
        <v>0.92462913834558547</v>
      </c>
      <c r="W130" s="124">
        <f>IF(RES_hhdet_in_tes!W130=0,"",RES_hhdet_in_tes!W130/RES_hhdet_in_fec!W130)</f>
        <v>0.94725557494515533</v>
      </c>
      <c r="X130" s="124">
        <f>IF(RES_hhdet_in_tes!X130=0,"",RES_hhdet_in_tes!X130/RES_hhdet_in_fec!X130)</f>
        <v>0.93402884140594988</v>
      </c>
      <c r="Y130" s="124">
        <f>IF(RES_hhdet_in_tes!Y130=0,"",RES_hhdet_in_tes!Y130/RES_hhdet_in_fec!Y130)</f>
        <v>0.94233565218824333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0.90065205152084005</v>
      </c>
      <c r="D131" s="111">
        <f>IF(RES_hhdet_in_tes!D131=0,"",RES_hhdet_in_tes!D131/RES_hhdet_in_fec!D131)</f>
        <v>0.90202780858186171</v>
      </c>
      <c r="E131" s="111">
        <f>IF(RES_hhdet_in_tes!E131=0,"",RES_hhdet_in_tes!E131/RES_hhdet_in_fec!E131)</f>
        <v>0.9034407074942985</v>
      </c>
      <c r="F131" s="111">
        <f>IF(RES_hhdet_in_tes!F131=0,"",RES_hhdet_in_tes!F131/RES_hhdet_in_fec!F131)</f>
        <v>0.90485867120465557</v>
      </c>
      <c r="G131" s="111">
        <f>IF(RES_hhdet_in_tes!G131=0,"",RES_hhdet_in_tes!G131/RES_hhdet_in_fec!G131)</f>
        <v>0.9063108403755179</v>
      </c>
      <c r="H131" s="111">
        <f>IF(RES_hhdet_in_tes!H131=0,"",RES_hhdet_in_tes!H131/RES_hhdet_in_fec!H131)</f>
        <v>0.90779364856076705</v>
      </c>
      <c r="I131" s="111">
        <f>IF(RES_hhdet_in_tes!I131=0,"",RES_hhdet_in_tes!I131/RES_hhdet_in_fec!I131)</f>
        <v>0.90931427602051496</v>
      </c>
      <c r="J131" s="111">
        <f>IF(RES_hhdet_in_tes!J131=0,"",RES_hhdet_in_tes!J131/RES_hhdet_in_fec!J131)</f>
        <v>0.91090213774603901</v>
      </c>
      <c r="K131" s="111">
        <f>IF(RES_hhdet_in_tes!K131=0,"",RES_hhdet_in_tes!K131/RES_hhdet_in_fec!K131)</f>
        <v>0.91258224421698708</v>
      </c>
      <c r="L131" s="111">
        <f>IF(RES_hhdet_in_tes!L131=0,"",RES_hhdet_in_tes!L131/RES_hhdet_in_fec!L131)</f>
        <v>0.91436128676204287</v>
      </c>
      <c r="M131" s="111">
        <f>IF(RES_hhdet_in_tes!M131=0,"",RES_hhdet_in_tes!M131/RES_hhdet_in_fec!M131)</f>
        <v>0.91682459326309806</v>
      </c>
      <c r="N131" s="111">
        <f>IF(RES_hhdet_in_tes!N131=0,"",RES_hhdet_in_tes!N131/RES_hhdet_in_fec!N131)</f>
        <v>0.92015722971215264</v>
      </c>
      <c r="O131" s="111">
        <f>IF(RES_hhdet_in_tes!O131=0,"",RES_hhdet_in_tes!O131/RES_hhdet_in_fec!O131)</f>
        <v>0.92452142893936884</v>
      </c>
      <c r="P131" s="111">
        <f>IF(RES_hhdet_in_tes!P131=0,"",RES_hhdet_in_tes!P131/RES_hhdet_in_fec!P131)</f>
        <v>0.92960853109091257</v>
      </c>
      <c r="Q131" s="111">
        <f>IF(RES_hhdet_in_tes!Q131=0,"",RES_hhdet_in_tes!Q131/RES_hhdet_in_fec!Q131)</f>
        <v>0.93440809525188273</v>
      </c>
      <c r="R131" s="111">
        <f>IF(RES_hhdet_in_tes!R131=0,"",RES_hhdet_in_tes!R131/RES_hhdet_in_fec!R131)</f>
        <v>0.9380858410788171</v>
      </c>
      <c r="S131" s="111">
        <f>IF(RES_hhdet_in_tes!S131=0,"",RES_hhdet_in_tes!S131/RES_hhdet_in_fec!S131)</f>
        <v>0.94166367296588926</v>
      </c>
      <c r="T131" s="111">
        <f>IF(RES_hhdet_in_tes!T131=0,"",RES_hhdet_in_tes!T131/RES_hhdet_in_fec!T131)</f>
        <v>0.9451176853745169</v>
      </c>
      <c r="U131" s="111">
        <f>IF(RES_hhdet_in_tes!U131=0,"",RES_hhdet_in_tes!U131/RES_hhdet_in_fec!U131)</f>
        <v>0.94842397276612822</v>
      </c>
      <c r="V131" s="111">
        <f>IF(RES_hhdet_in_tes!V131=0,"",RES_hhdet_in_tes!V131/RES_hhdet_in_fec!V131)</f>
        <v>0.95155862960214777</v>
      </c>
      <c r="W131" s="111">
        <f>IF(RES_hhdet_in_tes!W131=0,"",RES_hhdet_in_tes!W131/RES_hhdet_in_fec!W131)</f>
        <v>0.95444625273806016</v>
      </c>
      <c r="X131" s="111">
        <f>IF(RES_hhdet_in_tes!X131=0,"",RES_hhdet_in_tes!X131/RES_hhdet_in_fec!X131)</f>
        <v>0.95686515841805875</v>
      </c>
      <c r="Y131" s="111">
        <f>IF(RES_hhdet_in_tes!Y131=0,"",RES_hhdet_in_tes!Y131/RES_hhdet_in_fec!Y131)</f>
        <v>0.9591895948952629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0.95621687127216504</v>
      </c>
      <c r="D132" s="111">
        <f>IF(RES_hhdet_in_tes!D132=0,"",RES_hhdet_in_tes!D132/RES_hhdet_in_fec!D132)</f>
        <v>0.95564112230392351</v>
      </c>
      <c r="E132" s="111">
        <f>IF(RES_hhdet_in_tes!E132=0,"",RES_hhdet_in_tes!E132/RES_hhdet_in_fec!E132)</f>
        <v>0.95641550470427417</v>
      </c>
      <c r="F132" s="111">
        <f>IF(RES_hhdet_in_tes!F132=0,"",RES_hhdet_in_tes!F132/RES_hhdet_in_fec!F132)</f>
        <v>0.95425149379468055</v>
      </c>
      <c r="G132" s="111">
        <f>IF(RES_hhdet_in_tes!G132=0,"",RES_hhdet_in_tes!G132/RES_hhdet_in_fec!G132)</f>
        <v>0.95566515046058598</v>
      </c>
      <c r="H132" s="111">
        <f>IF(RES_hhdet_in_tes!H132=0,"",RES_hhdet_in_tes!H132/RES_hhdet_in_fec!H132)</f>
        <v>0.95684216367505148</v>
      </c>
      <c r="I132" s="111">
        <f>IF(RES_hhdet_in_tes!I132=0,"",RES_hhdet_in_tes!I132/RES_hhdet_in_fec!I132)</f>
        <v>0.9530263533466472</v>
      </c>
      <c r="J132" s="111">
        <f>IF(RES_hhdet_in_tes!J132=0,"",RES_hhdet_in_tes!J132/RES_hhdet_in_fec!J132)</f>
        <v>0.95827573839080782</v>
      </c>
      <c r="K132" s="111">
        <f>IF(RES_hhdet_in_tes!K132=0,"",RES_hhdet_in_tes!K132/RES_hhdet_in_fec!K132)</f>
        <v>0.95856509442329529</v>
      </c>
      <c r="L132" s="111">
        <f>IF(RES_hhdet_in_tes!L132=0,"",RES_hhdet_in_tes!L132/RES_hhdet_in_fec!L132)</f>
        <v>0.95971759080876606</v>
      </c>
      <c r="M132" s="111">
        <f>IF(RES_hhdet_in_tes!M132=0,"",RES_hhdet_in_tes!M132/RES_hhdet_in_fec!M132)</f>
        <v>0.95944948626542959</v>
      </c>
      <c r="N132" s="111">
        <f>IF(RES_hhdet_in_tes!N132=0,"",RES_hhdet_in_tes!N132/RES_hhdet_in_fec!N132)</f>
        <v>0.9610169717312701</v>
      </c>
      <c r="O132" s="111">
        <f>IF(RES_hhdet_in_tes!O132=0,"",RES_hhdet_in_tes!O132/RES_hhdet_in_fec!O132)</f>
        <v>0.96171534688230775</v>
      </c>
      <c r="P132" s="111">
        <f>IF(RES_hhdet_in_tes!P132=0,"",RES_hhdet_in_tes!P132/RES_hhdet_in_fec!P132)</f>
        <v>0.96809710990917275</v>
      </c>
      <c r="Q132" s="111">
        <f>IF(RES_hhdet_in_tes!Q132=0,"",RES_hhdet_in_tes!Q132/RES_hhdet_in_fec!Q132)</f>
        <v>0.97063472897023084</v>
      </c>
      <c r="R132" s="111">
        <f>IF(RES_hhdet_in_tes!R132=0,"",RES_hhdet_in_tes!R132/RES_hhdet_in_fec!R132)</f>
        <v>0.97185754580589812</v>
      </c>
      <c r="S132" s="111">
        <f>IF(RES_hhdet_in_tes!S132=0,"",RES_hhdet_in_tes!S132/RES_hhdet_in_fec!S132)</f>
        <v>0.971901775080943</v>
      </c>
      <c r="T132" s="111" t="str">
        <f>IF(RES_hhdet_in_tes!T132=0,"",RES_hhdet_in_tes!T132/RES_hhdet_in_fec!T132)</f>
        <v/>
      </c>
      <c r="U132" s="111">
        <f>IF(RES_hhdet_in_tes!U132=0,"",RES_hhdet_in_tes!U132/RES_hhdet_in_fec!U132)</f>
        <v>0.97701895565394004</v>
      </c>
      <c r="V132" s="111">
        <f>IF(RES_hhdet_in_tes!V132=0,"",RES_hhdet_in_tes!V132/RES_hhdet_in_fec!V132)</f>
        <v>0.98004304993287916</v>
      </c>
      <c r="W132" s="111">
        <f>IF(RES_hhdet_in_tes!W132=0,"",RES_hhdet_in_tes!W132/RES_hhdet_in_fec!W132)</f>
        <v>0.97877848473021567</v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0.90065205152084016</v>
      </c>
      <c r="D133" s="112">
        <f>IF(RES_hhdet_in_tes!D133=0,"",RES_hhdet_in_tes!D133/RES_hhdet_in_fec!D133)</f>
        <v>0.90202780858186182</v>
      </c>
      <c r="E133" s="112">
        <f>IF(RES_hhdet_in_tes!E133=0,"",RES_hhdet_in_tes!E133/RES_hhdet_in_fec!E133)</f>
        <v>0.9034407074942985</v>
      </c>
      <c r="F133" s="112">
        <f>IF(RES_hhdet_in_tes!F133=0,"",RES_hhdet_in_tes!F133/RES_hhdet_in_fec!F133)</f>
        <v>0.90485867120465557</v>
      </c>
      <c r="G133" s="112">
        <f>IF(RES_hhdet_in_tes!G133=0,"",RES_hhdet_in_tes!G133/RES_hhdet_in_fec!G133)</f>
        <v>0.90631084037551801</v>
      </c>
      <c r="H133" s="112">
        <f>IF(RES_hhdet_in_tes!H133=0,"",RES_hhdet_in_tes!H133/RES_hhdet_in_fec!H133)</f>
        <v>0.90779364856076705</v>
      </c>
      <c r="I133" s="112">
        <f>IF(RES_hhdet_in_tes!I133=0,"",RES_hhdet_in_tes!I133/RES_hhdet_in_fec!I133)</f>
        <v>0.90931427602051496</v>
      </c>
      <c r="J133" s="112">
        <f>IF(RES_hhdet_in_tes!J133=0,"",RES_hhdet_in_tes!J133/RES_hhdet_in_fec!J133)</f>
        <v>0.9109021377460389</v>
      </c>
      <c r="K133" s="112">
        <f>IF(RES_hhdet_in_tes!K133=0,"",RES_hhdet_in_tes!K133/RES_hhdet_in_fec!K133)</f>
        <v>0.91258224421698708</v>
      </c>
      <c r="L133" s="112">
        <f>IF(RES_hhdet_in_tes!L133=0,"",RES_hhdet_in_tes!L133/RES_hhdet_in_fec!L133)</f>
        <v>0.91436128676204287</v>
      </c>
      <c r="M133" s="112">
        <f>IF(RES_hhdet_in_tes!M133=0,"",RES_hhdet_in_tes!M133/RES_hhdet_in_fec!M133)</f>
        <v>0.91682459326309806</v>
      </c>
      <c r="N133" s="112">
        <f>IF(RES_hhdet_in_tes!N133=0,"",RES_hhdet_in_tes!N133/RES_hhdet_in_fec!N133)</f>
        <v>0.92015722971215264</v>
      </c>
      <c r="O133" s="112">
        <f>IF(RES_hhdet_in_tes!O133=0,"",RES_hhdet_in_tes!O133/RES_hhdet_in_fec!O133)</f>
        <v>0.92452142893936895</v>
      </c>
      <c r="P133" s="112">
        <f>IF(RES_hhdet_in_tes!P133=0,"",RES_hhdet_in_tes!P133/RES_hhdet_in_fec!P133)</f>
        <v>0.92960853109091257</v>
      </c>
      <c r="Q133" s="112">
        <f>IF(RES_hhdet_in_tes!Q133=0,"",RES_hhdet_in_tes!Q133/RES_hhdet_in_fec!Q133)</f>
        <v>0.93440809525188262</v>
      </c>
      <c r="R133" s="112">
        <f>IF(RES_hhdet_in_tes!R133=0,"",RES_hhdet_in_tes!R133/RES_hhdet_in_fec!R133)</f>
        <v>0.93808584107881687</v>
      </c>
      <c r="S133" s="112">
        <f>IF(RES_hhdet_in_tes!S133=0,"",RES_hhdet_in_tes!S133/RES_hhdet_in_fec!S133)</f>
        <v>0.94166367296588926</v>
      </c>
      <c r="T133" s="112" t="str">
        <f>IF(RES_hhdet_in_tes!T133=0,"",RES_hhdet_in_tes!T133/RES_hhdet_in_fec!T133)</f>
        <v/>
      </c>
      <c r="U133" s="112">
        <f>IF(RES_hhdet_in_tes!U133=0,"",RES_hhdet_in_tes!U133/RES_hhdet_in_fec!U133)</f>
        <v>0.94842397276612822</v>
      </c>
      <c r="V133" s="112">
        <f>IF(RES_hhdet_in_tes!V133=0,"",RES_hhdet_in_tes!V133/RES_hhdet_in_fec!V133)</f>
        <v>0.95155862960214777</v>
      </c>
      <c r="W133" s="112">
        <f>IF(RES_hhdet_in_tes!W133=0,"",RES_hhdet_in_tes!W133/RES_hhdet_in_fec!W133)</f>
        <v>0.95444625273806016</v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 t="str">
        <f>IF(RES_hhdet_in_tes!T134=0,"",RES_hhdet_in_tes!T134/RES_hhdet_in_fec!T134)</f>
        <v/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0.77967175277997069</v>
      </c>
      <c r="D135" s="112">
        <f>IF(RES_hhdet_in_tes!D135=0,"",RES_hhdet_in_tes!D135/RES_hhdet_in_fec!D135)</f>
        <v>0.78060708254141098</v>
      </c>
      <c r="E135" s="112">
        <f>IF(RES_hhdet_in_tes!E135=0,"",RES_hhdet_in_tes!E135/RES_hhdet_in_fec!E135)</f>
        <v>0.781631036978224</v>
      </c>
      <c r="F135" s="112">
        <f>IF(RES_hhdet_in_tes!F135=0,"",RES_hhdet_in_tes!F135/RES_hhdet_in_fec!F135)</f>
        <v>0.78266734591486342</v>
      </c>
      <c r="G135" s="112">
        <f>IF(RES_hhdet_in_tes!G135=0,"",RES_hhdet_in_tes!G135/RES_hhdet_in_fec!G135)</f>
        <v>0.78378596450283589</v>
      </c>
      <c r="H135" s="112">
        <f>IF(RES_hhdet_in_tes!H135=0,"",RES_hhdet_in_tes!H135/RES_hhdet_in_fec!H135)</f>
        <v>0.78497899630682877</v>
      </c>
      <c r="I135" s="112">
        <f>IF(RES_hhdet_in_tes!I135=0,"",RES_hhdet_in_tes!I135/RES_hhdet_in_fec!I135)</f>
        <v>0.78626458404661137</v>
      </c>
      <c r="J135" s="112">
        <f>IF(RES_hhdet_in_tes!J135=0,"",RES_hhdet_in_tes!J135/RES_hhdet_in_fec!J135)</f>
        <v>0.78771547453161517</v>
      </c>
      <c r="K135" s="112">
        <f>IF(RES_hhdet_in_tes!K135=0,"",RES_hhdet_in_tes!K135/RES_hhdet_in_fec!K135)</f>
        <v>0.78939593335356095</v>
      </c>
      <c r="L135" s="112">
        <f>IF(RES_hhdet_in_tes!L135=0,"",RES_hhdet_in_tes!L135/RES_hhdet_in_fec!L135)</f>
        <v>0.79132805619702484</v>
      </c>
      <c r="M135" s="112">
        <f>IF(RES_hhdet_in_tes!M135=0,"",RES_hhdet_in_tes!M135/RES_hhdet_in_fec!M135)</f>
        <v>0.79500125443596603</v>
      </c>
      <c r="N135" s="112">
        <f>IF(RES_hhdet_in_tes!N135=0,"",RES_hhdet_in_tes!N135/RES_hhdet_in_fec!N135)</f>
        <v>0.80105802751633581</v>
      </c>
      <c r="O135" s="112">
        <f>IF(RES_hhdet_in_tes!O135=0,"",RES_hhdet_in_tes!O135/RES_hhdet_in_fec!O135)</f>
        <v>0.8102938191366954</v>
      </c>
      <c r="P135" s="112">
        <f>IF(RES_hhdet_in_tes!P135=0,"",RES_hhdet_in_tes!P135/RES_hhdet_in_fec!P135)</f>
        <v>0.82227075778456149</v>
      </c>
      <c r="Q135" s="112">
        <f>IF(RES_hhdet_in_tes!Q135=0,"",RES_hhdet_in_tes!Q135/RES_hhdet_in_fec!Q135)</f>
        <v>0.83382595537259896</v>
      </c>
      <c r="R135" s="112">
        <f>IF(RES_hhdet_in_tes!R135=0,"",RES_hhdet_in_tes!R135/RES_hhdet_in_fec!R135)</f>
        <v>0.84164581233520097</v>
      </c>
      <c r="S135" s="112">
        <f>IF(RES_hhdet_in_tes!S135=0,"",RES_hhdet_in_tes!S135/RES_hhdet_in_fec!S135)</f>
        <v>0.84922190583378354</v>
      </c>
      <c r="T135" s="112">
        <f>IF(RES_hhdet_in_tes!T135=0,"",RES_hhdet_in_tes!T135/RES_hhdet_in_fec!T135)</f>
        <v>0.85673920479434873</v>
      </c>
      <c r="U135" s="112">
        <f>IF(RES_hhdet_in_tes!U135=0,"",RES_hhdet_in_tes!U135/RES_hhdet_in_fec!U135)</f>
        <v>0.86427327854513902</v>
      </c>
      <c r="V135" s="112">
        <f>IF(RES_hhdet_in_tes!V135=0,"",RES_hhdet_in_tes!V135/RES_hhdet_in_fec!V135)</f>
        <v>0.87167463264960821</v>
      </c>
      <c r="W135" s="112" t="str">
        <f>IF(RES_hhdet_in_tes!W135=0,"",RES_hhdet_in_tes!W135/RES_hhdet_in_fec!W135)</f>
        <v/>
      </c>
      <c r="X135" s="112">
        <f>IF(RES_hhdet_in_tes!X135=0,"",RES_hhdet_in_tes!X135/RES_hhdet_in_fec!X135)</f>
        <v>0.89183050102231853</v>
      </c>
      <c r="Y135" s="112">
        <f>IF(RES_hhdet_in_tes!Y135=0,"",RES_hhdet_in_tes!Y135/RES_hhdet_in_fec!Y135)</f>
        <v>0.90432813306167903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0.89510484150660008</v>
      </c>
      <c r="D136" s="113">
        <f>IF(RES_hhdet_in_tes!D136=0,"",RES_hhdet_in_tes!D136/RES_hhdet_in_fec!D136)</f>
        <v>0.89279653121238467</v>
      </c>
      <c r="E136" s="113">
        <f>IF(RES_hhdet_in_tes!E136=0,"",RES_hhdet_in_tes!E136/RES_hhdet_in_fec!E136)</f>
        <v>0.89347664645007019</v>
      </c>
      <c r="F136" s="113">
        <f>IF(RES_hhdet_in_tes!F136=0,"",RES_hhdet_in_tes!F136/RES_hhdet_in_fec!F136)</f>
        <v>0.88765251617286967</v>
      </c>
      <c r="G136" s="113">
        <f>IF(RES_hhdet_in_tes!G136=0,"",RES_hhdet_in_tes!G136/RES_hhdet_in_fec!G136)</f>
        <v>0.88999852519179212</v>
      </c>
      <c r="H136" s="113">
        <f>IF(RES_hhdet_in_tes!H136=0,"",RES_hhdet_in_tes!H136/RES_hhdet_in_fec!H136)</f>
        <v>0.89168799048882819</v>
      </c>
      <c r="I136" s="113">
        <f>IF(RES_hhdet_in_tes!I136=0,"",RES_hhdet_in_tes!I136/RES_hhdet_in_fec!I136)</f>
        <v>0.88142892905780634</v>
      </c>
      <c r="J136" s="113">
        <f>IF(RES_hhdet_in_tes!J136=0,"",RES_hhdet_in_tes!J136/RES_hhdet_in_fec!J136)</f>
        <v>0.89302273283664124</v>
      </c>
      <c r="K136" s="113">
        <f>IF(RES_hhdet_in_tes!K136=0,"",RES_hhdet_in_tes!K136/RES_hhdet_in_fec!K136)</f>
        <v>0.89261836370322556</v>
      </c>
      <c r="L136" s="113">
        <f>IF(RES_hhdet_in_tes!L136=0,"",RES_hhdet_in_tes!L136/RES_hhdet_in_fec!L136)</f>
        <v>0.89451932105743126</v>
      </c>
      <c r="M136" s="113">
        <f>IF(RES_hhdet_in_tes!M136=0,"",RES_hhdet_in_tes!M136/RES_hhdet_in_fec!M136)</f>
        <v>0.89243619274286512</v>
      </c>
      <c r="N136" s="113">
        <f>IF(RES_hhdet_in_tes!N136=0,"",RES_hhdet_in_tes!N136/RES_hhdet_in_fec!N136)</f>
        <v>0.89573793649277011</v>
      </c>
      <c r="O136" s="113">
        <f>IF(RES_hhdet_in_tes!O136=0,"",RES_hhdet_in_tes!O136/RES_hhdet_in_fec!O136)</f>
        <v>0.89712506915498058</v>
      </c>
      <c r="P136" s="113">
        <f>IF(RES_hhdet_in_tes!P136=0,"",RES_hhdet_in_tes!P136/RES_hhdet_in_fec!P136)</f>
        <v>0.91478296946356596</v>
      </c>
      <c r="Q136" s="113">
        <f>IF(RES_hhdet_in_tes!Q136=0,"",RES_hhdet_in_tes!Q136/RES_hhdet_in_fec!Q136)</f>
        <v>0.9210627084780898</v>
      </c>
      <c r="R136" s="113">
        <f>IF(RES_hhdet_in_tes!R136=0,"",RES_hhdet_in_tes!R136/RES_hhdet_in_fec!R136)</f>
        <v>0.92404059446347875</v>
      </c>
      <c r="S136" s="113">
        <f>IF(RES_hhdet_in_tes!S136=0,"",RES_hhdet_in_tes!S136/RES_hhdet_in_fec!S136)</f>
        <v>0.92354967484429629</v>
      </c>
      <c r="T136" s="113">
        <f>IF(RES_hhdet_in_tes!T136=0,"",RES_hhdet_in_tes!T136/RES_hhdet_in_fec!T136)</f>
        <v>0.93338754519602618</v>
      </c>
      <c r="U136" s="113">
        <f>IF(RES_hhdet_in_tes!U136=0,"",RES_hhdet_in_tes!U136/RES_hhdet_in_fec!U136)</f>
        <v>0.93670644004488901</v>
      </c>
      <c r="V136" s="113">
        <f>IF(RES_hhdet_in_tes!V136=0,"",RES_hhdet_in_tes!V136/RES_hhdet_in_fec!V136)</f>
        <v>0.94526919929470477</v>
      </c>
      <c r="W136" s="113">
        <f>IF(RES_hhdet_in_tes!W136=0,"",RES_hhdet_in_tes!W136/RES_hhdet_in_fec!W136)</f>
        <v>0.94203794011583186</v>
      </c>
      <c r="X136" s="113">
        <f>IF(RES_hhdet_in_tes!X136=0,"",RES_hhdet_in_tes!X136/RES_hhdet_in_fec!X136)</f>
        <v>0.95160134345428993</v>
      </c>
      <c r="Y136" s="113">
        <f>IF(RES_hhdet_in_tes!Y136=0,"",RES_hhdet_in_tes!Y136/RES_hhdet_in_fec!Y136)</f>
        <v>0.96212923338695688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0.77967175277997069</v>
      </c>
      <c r="D137" s="111">
        <f>IF(RES_hhdet_in_tes!D137=0,"",RES_hhdet_in_tes!D137/RES_hhdet_in_fec!D137)</f>
        <v>0.78060708254141098</v>
      </c>
      <c r="E137" s="111">
        <f>IF(RES_hhdet_in_tes!E137=0,"",RES_hhdet_in_tes!E137/RES_hhdet_in_fec!E137)</f>
        <v>0.781631036978224</v>
      </c>
      <c r="F137" s="111">
        <f>IF(RES_hhdet_in_tes!F137=0,"",RES_hhdet_in_tes!F137/RES_hhdet_in_fec!F137)</f>
        <v>0.78266734591486353</v>
      </c>
      <c r="G137" s="111">
        <f>IF(RES_hhdet_in_tes!G137=0,"",RES_hhdet_in_tes!G137/RES_hhdet_in_fec!G137)</f>
        <v>0.78378596450283589</v>
      </c>
      <c r="H137" s="111">
        <f>IF(RES_hhdet_in_tes!H137=0,"",RES_hhdet_in_tes!H137/RES_hhdet_in_fec!H137)</f>
        <v>0.78497899630682877</v>
      </c>
      <c r="I137" s="111">
        <f>IF(RES_hhdet_in_tes!I137=0,"",RES_hhdet_in_tes!I137/RES_hhdet_in_fec!I137)</f>
        <v>0.78626458404661137</v>
      </c>
      <c r="J137" s="111">
        <f>IF(RES_hhdet_in_tes!J137=0,"",RES_hhdet_in_tes!J137/RES_hhdet_in_fec!J137)</f>
        <v>0.78771547453161517</v>
      </c>
      <c r="K137" s="111">
        <f>IF(RES_hhdet_in_tes!K137=0,"",RES_hhdet_in_tes!K137/RES_hhdet_in_fec!K137)</f>
        <v>0.78939593335356095</v>
      </c>
      <c r="L137" s="111">
        <f>IF(RES_hhdet_in_tes!L137=0,"",RES_hhdet_in_tes!L137/RES_hhdet_in_fec!L137)</f>
        <v>0.79132805619702484</v>
      </c>
      <c r="M137" s="111">
        <f>IF(RES_hhdet_in_tes!M137=0,"",RES_hhdet_in_tes!M137/RES_hhdet_in_fec!M137)</f>
        <v>0.79500125443596592</v>
      </c>
      <c r="N137" s="111">
        <f>IF(RES_hhdet_in_tes!N137=0,"",RES_hhdet_in_tes!N137/RES_hhdet_in_fec!N137)</f>
        <v>0.80105802751633581</v>
      </c>
      <c r="O137" s="111">
        <f>IF(RES_hhdet_in_tes!O137=0,"",RES_hhdet_in_tes!O137/RES_hhdet_in_fec!O137)</f>
        <v>0.8102938191366954</v>
      </c>
      <c r="P137" s="111">
        <f>IF(RES_hhdet_in_tes!P137=0,"",RES_hhdet_in_tes!P137/RES_hhdet_in_fec!P137)</f>
        <v>0.82227075778456149</v>
      </c>
      <c r="Q137" s="111">
        <f>IF(RES_hhdet_in_tes!Q137=0,"",RES_hhdet_in_tes!Q137/RES_hhdet_in_fec!Q137)</f>
        <v>0.83382595537259896</v>
      </c>
      <c r="R137" s="111">
        <f>IF(RES_hhdet_in_tes!R137=0,"",RES_hhdet_in_tes!R137/RES_hhdet_in_fec!R137)</f>
        <v>0.84164581233520086</v>
      </c>
      <c r="S137" s="111">
        <f>IF(RES_hhdet_in_tes!S137=0,"",RES_hhdet_in_tes!S137/RES_hhdet_in_fec!S137)</f>
        <v>0.84922190583378354</v>
      </c>
      <c r="T137" s="111">
        <f>IF(RES_hhdet_in_tes!T137=0,"",RES_hhdet_in_tes!T137/RES_hhdet_in_fec!T137)</f>
        <v>0.85673920479434862</v>
      </c>
      <c r="U137" s="111">
        <f>IF(RES_hhdet_in_tes!U137=0,"",RES_hhdet_in_tes!U137/RES_hhdet_in_fec!U137)</f>
        <v>0.86427327854513902</v>
      </c>
      <c r="V137" s="111">
        <f>IF(RES_hhdet_in_tes!V137=0,"",RES_hhdet_in_tes!V137/RES_hhdet_in_fec!V137)</f>
        <v>0.87167463264960821</v>
      </c>
      <c r="W137" s="111">
        <f>IF(RES_hhdet_in_tes!W137=0,"",RES_hhdet_in_tes!W137/RES_hhdet_in_fec!W137)</f>
        <v>0.87843452433580549</v>
      </c>
      <c r="X137" s="111">
        <f>IF(RES_hhdet_in_tes!X137=0,"",RES_hhdet_in_tes!X137/RES_hhdet_in_fec!X137)</f>
        <v>0.89183050102231842</v>
      </c>
      <c r="Y137" s="111">
        <f>IF(RES_hhdet_in_tes!Y137=0,"",RES_hhdet_in_tes!Y137/RES_hhdet_in_fec!Y137)</f>
        <v>0.90432813306167903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0.77387641446026467</v>
      </c>
      <c r="D139" s="124">
        <f>IF(RES_hhdet_in_tes!D139=0,"",RES_hhdet_in_tes!D139/RES_hhdet_in_fec!D139)</f>
        <v>0.77505537932756852</v>
      </c>
      <c r="E139" s="124">
        <f>IF(RES_hhdet_in_tes!E139=0,"",RES_hhdet_in_tes!E139/RES_hhdet_in_fec!E139)</f>
        <v>0.77628993266109636</v>
      </c>
      <c r="F139" s="124">
        <f>IF(RES_hhdet_in_tes!F139=0,"",RES_hhdet_in_tes!F139/RES_hhdet_in_fec!F139)</f>
        <v>0.77753206624001836</v>
      </c>
      <c r="G139" s="124">
        <f>IF(RES_hhdet_in_tes!G139=0,"",RES_hhdet_in_tes!G139/RES_hhdet_in_fec!G139)</f>
        <v>0.77882539352667235</v>
      </c>
      <c r="H139" s="124">
        <f>IF(RES_hhdet_in_tes!H139=0,"",RES_hhdet_in_tes!H139/RES_hhdet_in_fec!H139)</f>
        <v>0.78016457678849838</v>
      </c>
      <c r="I139" s="124">
        <f>IF(RES_hhdet_in_tes!I139=0,"",RES_hhdet_in_tes!I139/RES_hhdet_in_fec!I139)</f>
        <v>0.78156036238389126</v>
      </c>
      <c r="J139" s="124">
        <f>IF(RES_hhdet_in_tes!J139=0,"",RES_hhdet_in_tes!J139/RES_hhdet_in_fec!J139)</f>
        <v>0.78305677435006937</v>
      </c>
      <c r="K139" s="124">
        <f>IF(RES_hhdet_in_tes!K139=0,"",RES_hhdet_in_tes!K139/RES_hhdet_in_fec!K139)</f>
        <v>0.78469124469836748</v>
      </c>
      <c r="L139" s="124">
        <f>IF(RES_hhdet_in_tes!L139=0,"",RES_hhdet_in_tes!L139/RES_hhdet_in_fec!L139)</f>
        <v>0.78647378802645218</v>
      </c>
      <c r="M139" s="124">
        <f>IF(RES_hhdet_in_tes!M139=0,"",RES_hhdet_in_tes!M139/RES_hhdet_in_fec!M139)</f>
        <v>0.78902243108335579</v>
      </c>
      <c r="N139" s="124">
        <f>IF(RES_hhdet_in_tes!N139=0,"",RES_hhdet_in_tes!N139/RES_hhdet_in_fec!N139)</f>
        <v>0.79251312021053688</v>
      </c>
      <c r="O139" s="124">
        <f>IF(RES_hhdet_in_tes!O139=0,"",RES_hhdet_in_tes!O139/RES_hhdet_in_fec!O139)</f>
        <v>0.797363083421751</v>
      </c>
      <c r="P139" s="124">
        <f>IF(RES_hhdet_in_tes!P139=0,"",RES_hhdet_in_tes!P139/RES_hhdet_in_fec!P139)</f>
        <v>0.80377695822825479</v>
      </c>
      <c r="Q139" s="124">
        <f>IF(RES_hhdet_in_tes!Q139=0,"",RES_hhdet_in_tes!Q139/RES_hhdet_in_fec!Q139)</f>
        <v>0.81207657478666229</v>
      </c>
      <c r="R139" s="124">
        <f>IF(RES_hhdet_in_tes!R139=0,"",RES_hhdet_in_tes!R139/RES_hhdet_in_fec!R139)</f>
        <v>0.8233703686197823</v>
      </c>
      <c r="S139" s="124">
        <f>IF(RES_hhdet_in_tes!S139=0,"",RES_hhdet_in_tes!S139/RES_hhdet_in_fec!S139)</f>
        <v>0.83750259145769246</v>
      </c>
      <c r="T139" s="124">
        <f>IF(RES_hhdet_in_tes!T139=0,"",RES_hhdet_in_tes!T139/RES_hhdet_in_fec!T139)</f>
        <v>0.85271670540043254</v>
      </c>
      <c r="U139" s="124">
        <f>IF(RES_hhdet_in_tes!U139=0,"",RES_hhdet_in_tes!U139/RES_hhdet_in_fec!U139)</f>
        <v>0.86725617254808429</v>
      </c>
      <c r="V139" s="124">
        <f>IF(RES_hhdet_in_tes!V139=0,"",RES_hhdet_in_tes!V139/RES_hhdet_in_fec!V139)</f>
        <v>0.87936445500070992</v>
      </c>
      <c r="W139" s="124">
        <f>IF(RES_hhdet_in_tes!W139=0,"",RES_hhdet_in_tes!W139/RES_hhdet_in_fec!W139)</f>
        <v>0.88843125133109624</v>
      </c>
      <c r="X139" s="124">
        <f>IF(RES_hhdet_in_tes!X139=0,"",RES_hhdet_in_tes!X139/RES_hhdet_in_fec!X139)</f>
        <v>0.89581628193962781</v>
      </c>
      <c r="Y139" s="124">
        <f>IF(RES_hhdet_in_tes!Y139=0,"",RES_hhdet_in_tes!Y139/RES_hhdet_in_fec!Y139)</f>
        <v>0.90236529624663231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0.77387641446026467</v>
      </c>
      <c r="D141" s="45">
        <f>IF(RES_hhdet_in_tes!D141=0,"",RES_hhdet_in_tes!D141/RES_hhdet_in_fec!D141)</f>
        <v>0.77505537932756852</v>
      </c>
      <c r="E141" s="45">
        <f>IF(RES_hhdet_in_tes!E141=0,"",RES_hhdet_in_tes!E141/RES_hhdet_in_fec!E141)</f>
        <v>0.77628993266109636</v>
      </c>
      <c r="F141" s="45">
        <f>IF(RES_hhdet_in_tes!F141=0,"",RES_hhdet_in_tes!F141/RES_hhdet_in_fec!F141)</f>
        <v>0.77753206624001836</v>
      </c>
      <c r="G141" s="45">
        <f>IF(RES_hhdet_in_tes!G141=0,"",RES_hhdet_in_tes!G141/RES_hhdet_in_fec!G141)</f>
        <v>0.77882539352667235</v>
      </c>
      <c r="H141" s="45">
        <f>IF(RES_hhdet_in_tes!H141=0,"",RES_hhdet_in_tes!H141/RES_hhdet_in_fec!H141)</f>
        <v>0.78016457678849838</v>
      </c>
      <c r="I141" s="45">
        <f>IF(RES_hhdet_in_tes!I141=0,"",RES_hhdet_in_tes!I141/RES_hhdet_in_fec!I141)</f>
        <v>0.78156036238389126</v>
      </c>
      <c r="J141" s="45">
        <f>IF(RES_hhdet_in_tes!J141=0,"",RES_hhdet_in_tes!J141/RES_hhdet_in_fec!J141)</f>
        <v>0.78305677435006937</v>
      </c>
      <c r="K141" s="45">
        <f>IF(RES_hhdet_in_tes!K141=0,"",RES_hhdet_in_tes!K141/RES_hhdet_in_fec!K141)</f>
        <v>0.78469124469836748</v>
      </c>
      <c r="L141" s="45">
        <f>IF(RES_hhdet_in_tes!L141=0,"",RES_hhdet_in_tes!L141/RES_hhdet_in_fec!L141)</f>
        <v>0.78647378802645218</v>
      </c>
      <c r="M141" s="45">
        <f>IF(RES_hhdet_in_tes!M141=0,"",RES_hhdet_in_tes!M141/RES_hhdet_in_fec!M141)</f>
        <v>0.78902243108335579</v>
      </c>
      <c r="N141" s="45">
        <f>IF(RES_hhdet_in_tes!N141=0,"",RES_hhdet_in_tes!N141/RES_hhdet_in_fec!N141)</f>
        <v>0.79251312021053688</v>
      </c>
      <c r="O141" s="45">
        <f>IF(RES_hhdet_in_tes!O141=0,"",RES_hhdet_in_tes!O141/RES_hhdet_in_fec!O141)</f>
        <v>0.797363083421751</v>
      </c>
      <c r="P141" s="45">
        <f>IF(RES_hhdet_in_tes!P141=0,"",RES_hhdet_in_tes!P141/RES_hhdet_in_fec!P141)</f>
        <v>0.80377695822825479</v>
      </c>
      <c r="Q141" s="45">
        <f>IF(RES_hhdet_in_tes!Q141=0,"",RES_hhdet_in_tes!Q141/RES_hhdet_in_fec!Q141)</f>
        <v>0.81207657478666229</v>
      </c>
      <c r="R141" s="45">
        <f>IF(RES_hhdet_in_tes!R141=0,"",RES_hhdet_in_tes!R141/RES_hhdet_in_fec!R141)</f>
        <v>0.8233703686197823</v>
      </c>
      <c r="S141" s="45">
        <f>IF(RES_hhdet_in_tes!S141=0,"",RES_hhdet_in_tes!S141/RES_hhdet_in_fec!S141)</f>
        <v>0.83750259145769246</v>
      </c>
      <c r="T141" s="45">
        <f>IF(RES_hhdet_in_tes!T141=0,"",RES_hhdet_in_tes!T141/RES_hhdet_in_fec!T141)</f>
        <v>0.85271670540043254</v>
      </c>
      <c r="U141" s="45">
        <f>IF(RES_hhdet_in_tes!U141=0,"",RES_hhdet_in_tes!U141/RES_hhdet_in_fec!U141)</f>
        <v>0.86725617254808429</v>
      </c>
      <c r="V141" s="45">
        <f>IF(RES_hhdet_in_tes!V141=0,"",RES_hhdet_in_tes!V141/RES_hhdet_in_fec!V141)</f>
        <v>0.87936445500070992</v>
      </c>
      <c r="W141" s="45">
        <f>IF(RES_hhdet_in_tes!W141=0,"",RES_hhdet_in_tes!W141/RES_hhdet_in_fec!W141)</f>
        <v>0.88843125133109624</v>
      </c>
      <c r="X141" s="45">
        <f>IF(RES_hhdet_in_tes!X141=0,"",RES_hhdet_in_tes!X141/RES_hhdet_in_fec!X141)</f>
        <v>0.89581628193962781</v>
      </c>
      <c r="Y141" s="45">
        <f>IF(RES_hhdet_in_tes!Y141=0,"",RES_hhdet_in_tes!Y141/RES_hhdet_in_fec!Y141)</f>
        <v>0.90236529624663231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1.6714506899651818</v>
      </c>
      <c r="D143" s="119">
        <f>IF(RES_hhdet_in_tes!D143=0,"",RES_hhdet_in_tes!D143/RES_hhdet_in_fec!D143)</f>
        <v>1.6614775169802081</v>
      </c>
      <c r="E143" s="119">
        <f>IF(RES_hhdet_in_tes!E143=0,"",RES_hhdet_in_tes!E143/RES_hhdet_in_fec!E143)</f>
        <v>1.7257762190413357</v>
      </c>
      <c r="F143" s="119">
        <f>IF(RES_hhdet_in_tes!F143=0,"",RES_hhdet_in_tes!F143/RES_hhdet_in_fec!F143)</f>
        <v>1.6764153155018173</v>
      </c>
      <c r="G143" s="119">
        <f>IF(RES_hhdet_in_tes!G143=0,"",RES_hhdet_in_tes!G143/RES_hhdet_in_fec!G143)</f>
        <v>1.669089493733978</v>
      </c>
      <c r="H143" s="119">
        <f>IF(RES_hhdet_in_tes!H143=0,"",RES_hhdet_in_tes!H143/RES_hhdet_in_fec!H143)</f>
        <v>1.6439506846045111</v>
      </c>
      <c r="I143" s="119">
        <f>IF(RES_hhdet_in_tes!I143=0,"",RES_hhdet_in_tes!I143/RES_hhdet_in_fec!I143)</f>
        <v>1.6553001156149316</v>
      </c>
      <c r="J143" s="119">
        <f>IF(RES_hhdet_in_tes!J143=0,"",RES_hhdet_in_tes!J143/RES_hhdet_in_fec!J143)</f>
        <v>1.6614001834392991</v>
      </c>
      <c r="K143" s="119">
        <f>IF(RES_hhdet_in_tes!K143=0,"",RES_hhdet_in_tes!K143/RES_hhdet_in_fec!K143)</f>
        <v>1.7982931071088191</v>
      </c>
      <c r="L143" s="119">
        <f>IF(RES_hhdet_in_tes!L143=0,"",RES_hhdet_in_tes!L143/RES_hhdet_in_fec!L143)</f>
        <v>1.8362132373436486</v>
      </c>
      <c r="M143" s="119">
        <f>IF(RES_hhdet_in_tes!M143=0,"",RES_hhdet_in_tes!M143/RES_hhdet_in_fec!M143)</f>
        <v>1.9052053239591313</v>
      </c>
      <c r="N143" s="119">
        <f>IF(RES_hhdet_in_tes!N143=0,"",RES_hhdet_in_tes!N143/RES_hhdet_in_fec!N143)</f>
        <v>1.9479761936538178</v>
      </c>
      <c r="O143" s="119">
        <f>IF(RES_hhdet_in_tes!O143=0,"",RES_hhdet_in_tes!O143/RES_hhdet_in_fec!O143)</f>
        <v>2.045936747075543</v>
      </c>
      <c r="P143" s="119">
        <f>IF(RES_hhdet_in_tes!P143=0,"",RES_hhdet_in_tes!P143/RES_hhdet_in_fec!P143)</f>
        <v>2.0893791324835531</v>
      </c>
      <c r="Q143" s="119">
        <f>IF(RES_hhdet_in_tes!Q143=0,"",RES_hhdet_in_tes!Q143/RES_hhdet_in_fec!Q143)</f>
        <v>2.1017645286136455</v>
      </c>
      <c r="R143" s="119">
        <f>IF(RES_hhdet_in_tes!R143=0,"",RES_hhdet_in_tes!R143/RES_hhdet_in_fec!R143)</f>
        <v>1.9019442534772031</v>
      </c>
      <c r="S143" s="119">
        <f>IF(RES_hhdet_in_tes!S143=0,"",RES_hhdet_in_tes!S143/RES_hhdet_in_fec!S143)</f>
        <v>1.8349394468268367</v>
      </c>
      <c r="T143" s="119">
        <f>IF(RES_hhdet_in_tes!T143=0,"",RES_hhdet_in_tes!T143/RES_hhdet_in_fec!T143)</f>
        <v>1.8235280841703798</v>
      </c>
      <c r="U143" s="119">
        <f>IF(RES_hhdet_in_tes!U143=0,"",RES_hhdet_in_tes!U143/RES_hhdet_in_fec!U143)</f>
        <v>1.9201947719529191</v>
      </c>
      <c r="V143" s="119">
        <f>IF(RES_hhdet_in_tes!V143=0,"",RES_hhdet_in_tes!V143/RES_hhdet_in_fec!V143)</f>
        <v>2.021162869753713</v>
      </c>
      <c r="W143" s="119">
        <f>IF(RES_hhdet_in_tes!W143=0,"",RES_hhdet_in_tes!W143/RES_hhdet_in_fec!W143)</f>
        <v>1.6887351673885667</v>
      </c>
      <c r="X143" s="119">
        <f>IF(RES_hhdet_in_tes!X143=0,"",RES_hhdet_in_tes!X143/RES_hhdet_in_fec!X143)</f>
        <v>1.5928555079592928</v>
      </c>
      <c r="Y143" s="119">
        <f>IF(RES_hhdet_in_tes!Y143=0,"",RES_hhdet_in_tes!Y143/RES_hhdet_in_fec!Y143)</f>
        <v>1.5853583244946348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2.1822981038622467</v>
      </c>
      <c r="D144" s="124">
        <f>IF(RES_hhdet_in_tes!D144=0,"",RES_hhdet_in_tes!D144/RES_hhdet_in_fec!D144)</f>
        <v>2.244444541635461</v>
      </c>
      <c r="E144" s="124">
        <f>IF(RES_hhdet_in_tes!E144=0,"",RES_hhdet_in_tes!E144/RES_hhdet_in_fec!E144)</f>
        <v>2.3076372965809946</v>
      </c>
      <c r="F144" s="124">
        <f>IF(RES_hhdet_in_tes!F144=0,"",RES_hhdet_in_tes!F144/RES_hhdet_in_fec!F144)</f>
        <v>2.3712671437106261</v>
      </c>
      <c r="G144" s="124">
        <f>IF(RES_hhdet_in_tes!G144=0,"",RES_hhdet_in_tes!G144/RES_hhdet_in_fec!G144)</f>
        <v>2.4358891649809284</v>
      </c>
      <c r="H144" s="124">
        <f>IF(RES_hhdet_in_tes!H144=0,"",RES_hhdet_in_tes!H144/RES_hhdet_in_fec!H144)</f>
        <v>2.5014365847989231</v>
      </c>
      <c r="I144" s="124">
        <f>IF(RES_hhdet_in_tes!I144=0,"",RES_hhdet_in_tes!I144/RES_hhdet_in_fec!I144)</f>
        <v>2.5680473894337332</v>
      </c>
      <c r="J144" s="124">
        <f>IF(RES_hhdet_in_tes!J144=0,"",RES_hhdet_in_tes!J144/RES_hhdet_in_fec!J144)</f>
        <v>2.6362841693189334</v>
      </c>
      <c r="K144" s="124">
        <f>IF(RES_hhdet_in_tes!K144=0,"",RES_hhdet_in_tes!K144/RES_hhdet_in_fec!K144)</f>
        <v>2.7066270141143147</v>
      </c>
      <c r="L144" s="124">
        <f>IF(RES_hhdet_in_tes!L144=0,"",RES_hhdet_in_tes!L144/RES_hhdet_in_fec!L144)</f>
        <v>2.7792075350202272</v>
      </c>
      <c r="M144" s="124">
        <f>IF(RES_hhdet_in_tes!M144=0,"",RES_hhdet_in_tes!M144/RES_hhdet_in_fec!M144)</f>
        <v>2.8679584897944768</v>
      </c>
      <c r="N144" s="124">
        <f>IF(RES_hhdet_in_tes!N144=0,"",RES_hhdet_in_tes!N144/RES_hhdet_in_fec!N144)</f>
        <v>2.9776844410397749</v>
      </c>
      <c r="O144" s="124">
        <f>IF(RES_hhdet_in_tes!O144=0,"",RES_hhdet_in_tes!O144/RES_hhdet_in_fec!O144)</f>
        <v>3.110036014489916</v>
      </c>
      <c r="P144" s="124">
        <f>IF(RES_hhdet_in_tes!P144=0,"",RES_hhdet_in_tes!P144/RES_hhdet_in_fec!P144)</f>
        <v>3.2516679954909664</v>
      </c>
      <c r="Q144" s="124">
        <f>IF(RES_hhdet_in_tes!Q144=0,"",RES_hhdet_in_tes!Q144/RES_hhdet_in_fec!Q144)</f>
        <v>3.3618106581989728</v>
      </c>
      <c r="R144" s="124">
        <f>IF(RES_hhdet_in_tes!R144=0,"",RES_hhdet_in_tes!R144/RES_hhdet_in_fec!R144)</f>
        <v>3.3626116978080187</v>
      </c>
      <c r="S144" s="124">
        <f>IF(RES_hhdet_in_tes!S144=0,"",RES_hhdet_in_tes!S144/RES_hhdet_in_fec!S144)</f>
        <v>3.3627007022090241</v>
      </c>
      <c r="T144" s="124">
        <f>IF(RES_hhdet_in_tes!T144=0,"",RES_hhdet_in_tes!T144/RES_hhdet_in_fec!T144)</f>
        <v>3.3627995959879189</v>
      </c>
      <c r="U144" s="124">
        <f>IF(RES_hhdet_in_tes!U144=0,"",RES_hhdet_in_tes!U144/RES_hhdet_in_fec!U144)</f>
        <v>3.3629094779644677</v>
      </c>
      <c r="V144" s="124">
        <f>IF(RES_hhdet_in_tes!V144=0,"",RES_hhdet_in_tes!V144/RES_hhdet_in_fec!V144)</f>
        <v>3.3727988558539206</v>
      </c>
      <c r="W144" s="124">
        <f>IF(RES_hhdet_in_tes!W144=0,"",RES_hhdet_in_tes!W144/RES_hhdet_in_fec!W144)</f>
        <v>3.4254736011450038</v>
      </c>
      <c r="X144" s="124">
        <f>IF(RES_hhdet_in_tes!X144=0,"",RES_hhdet_in_tes!X144/RES_hhdet_in_fec!X144)</f>
        <v>3.496020443453856</v>
      </c>
      <c r="Y144" s="124">
        <f>IF(RES_hhdet_in_tes!Y144=0,"",RES_hhdet_in_tes!Y144/RES_hhdet_in_fec!Y144)</f>
        <v>3.5769759852867469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2.1822981038622467</v>
      </c>
      <c r="D145" s="111">
        <f>IF(RES_hhdet_in_tes!D145=0,"",RES_hhdet_in_tes!D145/RES_hhdet_in_fec!D145)</f>
        <v>2.244444541635461</v>
      </c>
      <c r="E145" s="111">
        <f>IF(RES_hhdet_in_tes!E145=0,"",RES_hhdet_in_tes!E145/RES_hhdet_in_fec!E145)</f>
        <v>2.3076372965809946</v>
      </c>
      <c r="F145" s="111">
        <f>IF(RES_hhdet_in_tes!F145=0,"",RES_hhdet_in_tes!F145/RES_hhdet_in_fec!F145)</f>
        <v>2.3712671437106261</v>
      </c>
      <c r="G145" s="111">
        <f>IF(RES_hhdet_in_tes!G145=0,"",RES_hhdet_in_tes!G145/RES_hhdet_in_fec!G145)</f>
        <v>2.4358891649809284</v>
      </c>
      <c r="H145" s="111">
        <f>IF(RES_hhdet_in_tes!H145=0,"",RES_hhdet_in_tes!H145/RES_hhdet_in_fec!H145)</f>
        <v>2.5014365847989231</v>
      </c>
      <c r="I145" s="111">
        <f>IF(RES_hhdet_in_tes!I145=0,"",RES_hhdet_in_tes!I145/RES_hhdet_in_fec!I145)</f>
        <v>2.5680473894337332</v>
      </c>
      <c r="J145" s="111">
        <f>IF(RES_hhdet_in_tes!J145=0,"",RES_hhdet_in_tes!J145/RES_hhdet_in_fec!J145)</f>
        <v>2.6362841693189334</v>
      </c>
      <c r="K145" s="111">
        <f>IF(RES_hhdet_in_tes!K145=0,"",RES_hhdet_in_tes!K145/RES_hhdet_in_fec!K145)</f>
        <v>2.7066270141143147</v>
      </c>
      <c r="L145" s="111">
        <f>IF(RES_hhdet_in_tes!L145=0,"",RES_hhdet_in_tes!L145/RES_hhdet_in_fec!L145)</f>
        <v>2.7792075350202272</v>
      </c>
      <c r="M145" s="111">
        <f>IF(RES_hhdet_in_tes!M145=0,"",RES_hhdet_in_tes!M145/RES_hhdet_in_fec!M145)</f>
        <v>2.8679584897944768</v>
      </c>
      <c r="N145" s="111">
        <f>IF(RES_hhdet_in_tes!N145=0,"",RES_hhdet_in_tes!N145/RES_hhdet_in_fec!N145)</f>
        <v>2.9776844410397749</v>
      </c>
      <c r="O145" s="111">
        <f>IF(RES_hhdet_in_tes!O145=0,"",RES_hhdet_in_tes!O145/RES_hhdet_in_fec!O145)</f>
        <v>3.110036014489916</v>
      </c>
      <c r="P145" s="111">
        <f>IF(RES_hhdet_in_tes!P145=0,"",RES_hhdet_in_tes!P145/RES_hhdet_in_fec!P145)</f>
        <v>3.2516679954909664</v>
      </c>
      <c r="Q145" s="111">
        <f>IF(RES_hhdet_in_tes!Q145=0,"",RES_hhdet_in_tes!Q145/RES_hhdet_in_fec!Q145)</f>
        <v>3.3618106581989728</v>
      </c>
      <c r="R145" s="111">
        <f>IF(RES_hhdet_in_tes!R145=0,"",RES_hhdet_in_tes!R145/RES_hhdet_in_fec!R145)</f>
        <v>3.3626116978080187</v>
      </c>
      <c r="S145" s="111">
        <f>IF(RES_hhdet_in_tes!S145=0,"",RES_hhdet_in_tes!S145/RES_hhdet_in_fec!S145)</f>
        <v>3.3627007022090241</v>
      </c>
      <c r="T145" s="111">
        <f>IF(RES_hhdet_in_tes!T145=0,"",RES_hhdet_in_tes!T145/RES_hhdet_in_fec!T145)</f>
        <v>3.3627995959879189</v>
      </c>
      <c r="U145" s="111">
        <f>IF(RES_hhdet_in_tes!U145=0,"",RES_hhdet_in_tes!U145/RES_hhdet_in_fec!U145)</f>
        <v>3.3629094779644677</v>
      </c>
      <c r="V145" s="111">
        <f>IF(RES_hhdet_in_tes!V145=0,"",RES_hhdet_in_tes!V145/RES_hhdet_in_fec!V145)</f>
        <v>3.3727988558539206</v>
      </c>
      <c r="W145" s="111">
        <f>IF(RES_hhdet_in_tes!W145=0,"",RES_hhdet_in_tes!W145/RES_hhdet_in_fec!W145)</f>
        <v>3.4254736011450038</v>
      </c>
      <c r="X145" s="111">
        <f>IF(RES_hhdet_in_tes!X145=0,"",RES_hhdet_in_tes!X145/RES_hhdet_in_fec!X145)</f>
        <v>3.496020443453856</v>
      </c>
      <c r="Y145" s="111">
        <f>IF(RES_hhdet_in_tes!Y145=0,"",RES_hhdet_in_tes!Y145/RES_hhdet_in_fec!Y145)</f>
        <v>3.5769759852867469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2.4302611004928116</v>
      </c>
      <c r="D146" s="124">
        <f>IF(RES_hhdet_in_tes!D146=0,"",RES_hhdet_in_tes!D146/RES_hhdet_in_fec!D146)</f>
        <v>2.5369456794464402</v>
      </c>
      <c r="E146" s="124">
        <f>IF(RES_hhdet_in_tes!E146=0,"",RES_hhdet_in_tes!E146/RES_hhdet_in_fec!E146)</f>
        <v>2.645229665382403</v>
      </c>
      <c r="F146" s="124">
        <f>IF(RES_hhdet_in_tes!F146=0,"",RES_hhdet_in_tes!F146/RES_hhdet_in_fec!F146)</f>
        <v>2.7543833405288036</v>
      </c>
      <c r="G146" s="124">
        <f>IF(RES_hhdet_in_tes!G146=0,"",RES_hhdet_in_tes!G146/RES_hhdet_in_fec!G146)</f>
        <v>2.8650390675616717</v>
      </c>
      <c r="H146" s="124">
        <f>IF(RES_hhdet_in_tes!H146=0,"",RES_hhdet_in_tes!H146/RES_hhdet_in_fec!H146)</f>
        <v>2.9770974633419458</v>
      </c>
      <c r="I146" s="124">
        <f>IF(RES_hhdet_in_tes!I146=0,"",RES_hhdet_in_tes!I146/RES_hhdet_in_fec!I146)</f>
        <v>3.0906910831060701</v>
      </c>
      <c r="J146" s="124">
        <f>IF(RES_hhdet_in_tes!J146=0,"",RES_hhdet_in_tes!J146/RES_hhdet_in_fec!J146)</f>
        <v>3.2064140294578989</v>
      </c>
      <c r="K146" s="124">
        <f>IF(RES_hhdet_in_tes!K146=0,"",RES_hhdet_in_tes!K146/RES_hhdet_in_fec!K146)</f>
        <v>3.3247368811958475</v>
      </c>
      <c r="L146" s="124">
        <f>IF(RES_hhdet_in_tes!L146=0,"",RES_hhdet_in_tes!L146/RES_hhdet_in_fec!L146)</f>
        <v>3.445722042133248</v>
      </c>
      <c r="M146" s="124">
        <f>IF(RES_hhdet_in_tes!M146=0,"",RES_hhdet_in_tes!M146/RES_hhdet_in_fec!M146)</f>
        <v>3.5843621187699686</v>
      </c>
      <c r="N146" s="124">
        <f>IF(RES_hhdet_in_tes!N146=0,"",RES_hhdet_in_tes!N146/RES_hhdet_in_fec!N146)</f>
        <v>3.7451077276635449</v>
      </c>
      <c r="O146" s="124">
        <f>IF(RES_hhdet_in_tes!O146=0,"",RES_hhdet_in_tes!O146/RES_hhdet_in_fec!O146)</f>
        <v>3.9276721145464872</v>
      </c>
      <c r="P146" s="124">
        <f>IF(RES_hhdet_in_tes!P146=0,"",RES_hhdet_in_tes!P146/RES_hhdet_in_fec!P146)</f>
        <v>4.1142881127083859</v>
      </c>
      <c r="Q146" s="124">
        <f>IF(RES_hhdet_in_tes!Q146=0,"",RES_hhdet_in_tes!Q146/RES_hhdet_in_fec!Q146)</f>
        <v>4.2575130300642714</v>
      </c>
      <c r="R146" s="124">
        <f>IF(RES_hhdet_in_tes!R146=0,"",RES_hhdet_in_tes!R146/RES_hhdet_in_fec!R146)</f>
        <v>4.2885467357412006</v>
      </c>
      <c r="S146" s="124">
        <f>IF(RES_hhdet_in_tes!S146=0,"",RES_hhdet_in_tes!S146/RES_hhdet_in_fec!S146)</f>
        <v>4.2919949252608589</v>
      </c>
      <c r="T146" s="124">
        <f>IF(RES_hhdet_in_tes!T146=0,"",RES_hhdet_in_tes!T146/RES_hhdet_in_fec!T146)</f>
        <v>4.2958262469493693</v>
      </c>
      <c r="U146" s="124">
        <f>IF(RES_hhdet_in_tes!U146=0,"",RES_hhdet_in_tes!U146/RES_hhdet_in_fec!U146)</f>
        <v>4.300083271047713</v>
      </c>
      <c r="V146" s="124">
        <f>IF(RES_hhdet_in_tes!V146=0,"",RES_hhdet_in_tes!V146/RES_hhdet_in_fec!V146)</f>
        <v>4.3122478727184674</v>
      </c>
      <c r="W146" s="124">
        <f>IF(RES_hhdet_in_tes!W146=0,"",RES_hhdet_in_tes!W146/RES_hhdet_in_fec!W146)</f>
        <v>4.3521744542800276</v>
      </c>
      <c r="X146" s="124">
        <f>IF(RES_hhdet_in_tes!X146=0,"",RES_hhdet_in_tes!X146/RES_hhdet_in_fec!X146)</f>
        <v>4.3994756322114403</v>
      </c>
      <c r="Y146" s="124">
        <f>IF(RES_hhdet_in_tes!Y146=0,"",RES_hhdet_in_tes!Y146/RES_hhdet_in_fec!Y146)</f>
        <v>4.4527924678182833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2.4302611004928116</v>
      </c>
      <c r="D147" s="111">
        <f>IF(RES_hhdet_in_tes!D147=0,"",RES_hhdet_in_tes!D147/RES_hhdet_in_fec!D147)</f>
        <v>2.5369456794464402</v>
      </c>
      <c r="E147" s="111">
        <f>IF(RES_hhdet_in_tes!E147=0,"",RES_hhdet_in_tes!E147/RES_hhdet_in_fec!E147)</f>
        <v>2.645229665382403</v>
      </c>
      <c r="F147" s="111">
        <f>IF(RES_hhdet_in_tes!F147=0,"",RES_hhdet_in_tes!F147/RES_hhdet_in_fec!F147)</f>
        <v>2.7543833405288036</v>
      </c>
      <c r="G147" s="111">
        <f>IF(RES_hhdet_in_tes!G147=0,"",RES_hhdet_in_tes!G147/RES_hhdet_in_fec!G147)</f>
        <v>2.8650390675616717</v>
      </c>
      <c r="H147" s="111">
        <f>IF(RES_hhdet_in_tes!H147=0,"",RES_hhdet_in_tes!H147/RES_hhdet_in_fec!H147)</f>
        <v>2.9770974633419458</v>
      </c>
      <c r="I147" s="111">
        <f>IF(RES_hhdet_in_tes!I147=0,"",RES_hhdet_in_tes!I147/RES_hhdet_in_fec!I147)</f>
        <v>3.0906910831060701</v>
      </c>
      <c r="J147" s="111">
        <f>IF(RES_hhdet_in_tes!J147=0,"",RES_hhdet_in_tes!J147/RES_hhdet_in_fec!J147)</f>
        <v>3.2064140294578989</v>
      </c>
      <c r="K147" s="111">
        <f>IF(RES_hhdet_in_tes!K147=0,"",RES_hhdet_in_tes!K147/RES_hhdet_in_fec!K147)</f>
        <v>3.3247368811958475</v>
      </c>
      <c r="L147" s="111">
        <f>IF(RES_hhdet_in_tes!L147=0,"",RES_hhdet_in_tes!L147/RES_hhdet_in_fec!L147)</f>
        <v>3.445722042133248</v>
      </c>
      <c r="M147" s="111">
        <f>IF(RES_hhdet_in_tes!M147=0,"",RES_hhdet_in_tes!M147/RES_hhdet_in_fec!M147)</f>
        <v>3.5843621187699686</v>
      </c>
      <c r="N147" s="111">
        <f>IF(RES_hhdet_in_tes!N147=0,"",RES_hhdet_in_tes!N147/RES_hhdet_in_fec!N147)</f>
        <v>3.7451077276635449</v>
      </c>
      <c r="O147" s="111">
        <f>IF(RES_hhdet_in_tes!O147=0,"",RES_hhdet_in_tes!O147/RES_hhdet_in_fec!O147)</f>
        <v>3.9276721145464872</v>
      </c>
      <c r="P147" s="111">
        <f>IF(RES_hhdet_in_tes!P147=0,"",RES_hhdet_in_tes!P147/RES_hhdet_in_fec!P147)</f>
        <v>4.1142881127083859</v>
      </c>
      <c r="Q147" s="111">
        <f>IF(RES_hhdet_in_tes!Q147=0,"",RES_hhdet_in_tes!Q147/RES_hhdet_in_fec!Q147)</f>
        <v>4.2575130300642714</v>
      </c>
      <c r="R147" s="111">
        <f>IF(RES_hhdet_in_tes!R147=0,"",RES_hhdet_in_tes!R147/RES_hhdet_in_fec!R147)</f>
        <v>4.2885467357412006</v>
      </c>
      <c r="S147" s="111">
        <f>IF(RES_hhdet_in_tes!S147=0,"",RES_hhdet_in_tes!S147/RES_hhdet_in_fec!S147)</f>
        <v>4.2919949252608589</v>
      </c>
      <c r="T147" s="111">
        <f>IF(RES_hhdet_in_tes!T147=0,"",RES_hhdet_in_tes!T147/RES_hhdet_in_fec!T147)</f>
        <v>4.2958262469493693</v>
      </c>
      <c r="U147" s="111">
        <f>IF(RES_hhdet_in_tes!U147=0,"",RES_hhdet_in_tes!U147/RES_hhdet_in_fec!U147)</f>
        <v>4.300083271047713</v>
      </c>
      <c r="V147" s="111">
        <f>IF(RES_hhdet_in_tes!V147=0,"",RES_hhdet_in_tes!V147/RES_hhdet_in_fec!V147)</f>
        <v>4.3122478727184674</v>
      </c>
      <c r="W147" s="111">
        <f>IF(RES_hhdet_in_tes!W147=0,"",RES_hhdet_in_tes!W147/RES_hhdet_in_fec!W147)</f>
        <v>4.3521744542800276</v>
      </c>
      <c r="X147" s="111">
        <f>IF(RES_hhdet_in_tes!X147=0,"",RES_hhdet_in_tes!X147/RES_hhdet_in_fec!X147)</f>
        <v>4.3994756322114403</v>
      </c>
      <c r="Y147" s="111">
        <f>IF(RES_hhdet_in_tes!Y147=0,"",RES_hhdet_in_tes!Y147/RES_hhdet_in_fec!Y147)</f>
        <v>4.4527924678182833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0.80061921387640878</v>
      </c>
      <c r="D148" s="124">
        <f>IF(RES_hhdet_in_tes!D148=0,"",RES_hhdet_in_tes!D148/RES_hhdet_in_fec!D148)</f>
        <v>0.80824520337745831</v>
      </c>
      <c r="E148" s="124">
        <f>IF(RES_hhdet_in_tes!E148=0,"",RES_hhdet_in_tes!E148/RES_hhdet_in_fec!E148)</f>
        <v>0.82829564219718965</v>
      </c>
      <c r="F148" s="124">
        <f>IF(RES_hhdet_in_tes!F148=0,"",RES_hhdet_in_tes!F148/RES_hhdet_in_fec!F148)</f>
        <v>0.78999288867566109</v>
      </c>
      <c r="G148" s="124">
        <f>IF(RES_hhdet_in_tes!G148=0,"",RES_hhdet_in_tes!G148/RES_hhdet_in_fec!G148)</f>
        <v>0.8091945977550502</v>
      </c>
      <c r="H148" s="124">
        <f>IF(RES_hhdet_in_tes!H148=0,"",RES_hhdet_in_tes!H148/RES_hhdet_in_fec!H148)</f>
        <v>0.81717729253189031</v>
      </c>
      <c r="I148" s="124">
        <f>IF(RES_hhdet_in_tes!I148=0,"",RES_hhdet_in_tes!I148/RES_hhdet_in_fec!I148)</f>
        <v>0.83272268031746488</v>
      </c>
      <c r="J148" s="124">
        <f>IF(RES_hhdet_in_tes!J148=0,"",RES_hhdet_in_tes!J148/RES_hhdet_in_fec!J148)</f>
        <v>0.83049801154737524</v>
      </c>
      <c r="K148" s="124">
        <f>IF(RES_hhdet_in_tes!K148=0,"",RES_hhdet_in_tes!K148/RES_hhdet_in_fec!K148)</f>
        <v>0.84834974148692299</v>
      </c>
      <c r="L148" s="124">
        <f>IF(RES_hhdet_in_tes!L148=0,"",RES_hhdet_in_tes!L148/RES_hhdet_in_fec!L148)</f>
        <v>0.82187098171627604</v>
      </c>
      <c r="M148" s="124">
        <f>IF(RES_hhdet_in_tes!M148=0,"",RES_hhdet_in_tes!M148/RES_hhdet_in_fec!M148)</f>
        <v>0.85022891527311972</v>
      </c>
      <c r="N148" s="124">
        <f>IF(RES_hhdet_in_tes!N148=0,"",RES_hhdet_in_tes!N148/RES_hhdet_in_fec!N148)</f>
        <v>0.8431738904550008</v>
      </c>
      <c r="O148" s="124">
        <f>IF(RES_hhdet_in_tes!O148=0,"",RES_hhdet_in_tes!O148/RES_hhdet_in_fec!O148)</f>
        <v>0.86311608915146598</v>
      </c>
      <c r="P148" s="124">
        <f>IF(RES_hhdet_in_tes!P148=0,"",RES_hhdet_in_tes!P148/RES_hhdet_in_fec!P148)</f>
        <v>0.88444354421696669</v>
      </c>
      <c r="Q148" s="124">
        <f>IF(RES_hhdet_in_tes!Q148=0,"",RES_hhdet_in_tes!Q148/RES_hhdet_in_fec!Q148)</f>
        <v>0.89838391078599611</v>
      </c>
      <c r="R148" s="124">
        <f>IF(RES_hhdet_in_tes!R148=0,"",RES_hhdet_in_tes!R148/RES_hhdet_in_fec!R148)</f>
        <v>0.9013372884926163</v>
      </c>
      <c r="S148" s="124">
        <f>IF(RES_hhdet_in_tes!S148=0,"",RES_hhdet_in_tes!S148/RES_hhdet_in_fec!S148)</f>
        <v>0.89615747366787846</v>
      </c>
      <c r="T148" s="124">
        <f>IF(RES_hhdet_in_tes!T148=0,"",RES_hhdet_in_tes!T148/RES_hhdet_in_fec!T148)</f>
        <v>0.89859713374597228</v>
      </c>
      <c r="U148" s="124">
        <f>IF(RES_hhdet_in_tes!U148=0,"",RES_hhdet_in_tes!U148/RES_hhdet_in_fec!U148)</f>
        <v>0.91442379837120868</v>
      </c>
      <c r="V148" s="124">
        <f>IF(RES_hhdet_in_tes!V148=0,"",RES_hhdet_in_tes!V148/RES_hhdet_in_fec!V148)</f>
        <v>0.90961024436481719</v>
      </c>
      <c r="W148" s="124">
        <f>IF(RES_hhdet_in_tes!W148=0,"",RES_hhdet_in_tes!W148/RES_hhdet_in_fec!W148)</f>
        <v>0.9371781293441489</v>
      </c>
      <c r="X148" s="124">
        <f>IF(RES_hhdet_in_tes!X148=0,"",RES_hhdet_in_tes!X148/RES_hhdet_in_fec!X148)</f>
        <v>0.92579159434344349</v>
      </c>
      <c r="Y148" s="124">
        <f>IF(RES_hhdet_in_tes!Y148=0,"",RES_hhdet_in_tes!Y148/RES_hhdet_in_fec!Y148)</f>
        <v>0.93703668842150256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0.69601036192469068</v>
      </c>
      <c r="D149" s="111">
        <f>IF(RES_hhdet_in_tes!D149=0,"",RES_hhdet_in_tes!D149/RES_hhdet_in_fec!D149)</f>
        <v>0.69755625908043772</v>
      </c>
      <c r="E149" s="111">
        <f>IF(RES_hhdet_in_tes!E149=0,"",RES_hhdet_in_tes!E149/RES_hhdet_in_fec!E149)</f>
        <v>0.69931704278307827</v>
      </c>
      <c r="F149" s="111">
        <f>IF(RES_hhdet_in_tes!F149=0,"",RES_hhdet_in_tes!F149/RES_hhdet_in_fec!F149)</f>
        <v>0.70110712919665907</v>
      </c>
      <c r="G149" s="111">
        <f>IF(RES_hhdet_in_tes!G149=0,"",RES_hhdet_in_tes!G149/RES_hhdet_in_fec!G149)</f>
        <v>0.70309511348050757</v>
      </c>
      <c r="H149" s="111">
        <f>IF(RES_hhdet_in_tes!H149=0,"",RES_hhdet_in_tes!H149/RES_hhdet_in_fec!H149)</f>
        <v>0.70526036173345885</v>
      </c>
      <c r="I149" s="111">
        <f>IF(RES_hhdet_in_tes!I149=0,"",RES_hhdet_in_tes!I149/RES_hhdet_in_fec!I149)</f>
        <v>0.70764441580769744</v>
      </c>
      <c r="J149" s="111">
        <f>IF(RES_hhdet_in_tes!J149=0,"",RES_hhdet_in_tes!J149/RES_hhdet_in_fec!J149)</f>
        <v>0.71041745800866984</v>
      </c>
      <c r="K149" s="111">
        <f>IF(RES_hhdet_in_tes!K149=0,"",RES_hhdet_in_tes!K149/RES_hhdet_in_fec!K149)</f>
        <v>0.71372418805927595</v>
      </c>
      <c r="L149" s="111">
        <f>IF(RES_hhdet_in_tes!L149=0,"",RES_hhdet_in_tes!L149/RES_hhdet_in_fec!L149)</f>
        <v>0.71760331906777886</v>
      </c>
      <c r="M149" s="111">
        <f>IF(RES_hhdet_in_tes!M149=0,"",RES_hhdet_in_tes!M149/RES_hhdet_in_fec!M149)</f>
        <v>0.72551117359792583</v>
      </c>
      <c r="N149" s="111">
        <f>IF(RES_hhdet_in_tes!N149=0,"",RES_hhdet_in_tes!N149/RES_hhdet_in_fec!N149)</f>
        <v>0.73854638350710122</v>
      </c>
      <c r="O149" s="111">
        <f>IF(RES_hhdet_in_tes!O149=0,"",RES_hhdet_in_tes!O149/RES_hhdet_in_fec!O149)</f>
        <v>0.75760309076428523</v>
      </c>
      <c r="P149" s="111">
        <f>IF(RES_hhdet_in_tes!P149=0,"",RES_hhdet_in_tes!P149/RES_hhdet_in_fec!P149)</f>
        <v>0.78071140409999917</v>
      </c>
      <c r="Q149" s="111">
        <f>IF(RES_hhdet_in_tes!Q149=0,"",RES_hhdet_in_tes!Q149/RES_hhdet_in_fec!Q149)</f>
        <v>0.8015172416408588</v>
      </c>
      <c r="R149" s="111">
        <f>IF(RES_hhdet_in_tes!R149=0,"",RES_hhdet_in_tes!R149/RES_hhdet_in_fec!R149)</f>
        <v>0.81501560991666955</v>
      </c>
      <c r="S149" s="111">
        <f>IF(RES_hhdet_in_tes!S149=0,"",RES_hhdet_in_tes!S149/RES_hhdet_in_fec!S149)</f>
        <v>0.8275838772444194</v>
      </c>
      <c r="T149" s="111">
        <f>IF(RES_hhdet_in_tes!T149=0,"",RES_hhdet_in_tes!T149/RES_hhdet_in_fec!T149)</f>
        <v>0.83885145857815258</v>
      </c>
      <c r="U149" s="111">
        <f>IF(RES_hhdet_in_tes!U149=0,"",RES_hhdet_in_tes!U149/RES_hhdet_in_fec!U149)</f>
        <v>0.84844776887195195</v>
      </c>
      <c r="V149" s="111">
        <f>IF(RES_hhdet_in_tes!V149=0,"",RES_hhdet_in_tes!V149/RES_hhdet_in_fec!V149)</f>
        <v>0.85600222307988483</v>
      </c>
      <c r="W149" s="111">
        <f>IF(RES_hhdet_in_tes!W149=0,"",RES_hhdet_in_tes!W149/RES_hhdet_in_fec!W149)</f>
        <v>0.86064559100478932</v>
      </c>
      <c r="X149" s="111">
        <f>IF(RES_hhdet_in_tes!X149=0,"",RES_hhdet_in_tes!X149/RES_hhdet_in_fec!X149)</f>
        <v>0.86330813822144969</v>
      </c>
      <c r="Y149" s="111">
        <f>IF(RES_hhdet_in_tes!Y149=0,"",RES_hhdet_in_tes!Y149/RES_hhdet_in_fec!Y149)</f>
        <v>0.86465638696466496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>
        <f>IF(RES_hhdet_in_tes!C150=0,"",RES_hhdet_in_tes!C150/RES_hhdet_in_fec!C150)</f>
        <v>0.84651485366855639</v>
      </c>
      <c r="D150" s="111">
        <f>IF(RES_hhdet_in_tes!D150=0,"",RES_hhdet_in_tes!D150/RES_hhdet_in_fec!D150)</f>
        <v>0.84375078247225466</v>
      </c>
      <c r="E150" s="111">
        <f>IF(RES_hhdet_in_tes!E150=0,"",RES_hhdet_in_tes!E150/RES_hhdet_in_fec!E150)</f>
        <v>0.84528359800713726</v>
      </c>
      <c r="F150" s="111">
        <f>IF(RES_hhdet_in_tes!F150=0,"",RES_hhdet_in_tes!F150/RES_hhdet_in_fec!F150)</f>
        <v>0.83707174978146692</v>
      </c>
      <c r="G150" s="111">
        <f>IF(RES_hhdet_in_tes!G150=0,"",RES_hhdet_in_tes!G150/RES_hhdet_in_fec!G150)</f>
        <v>0.84080063779964032</v>
      </c>
      <c r="H150" s="111">
        <f>IF(RES_hhdet_in_tes!H150=0,"",RES_hhdet_in_tes!H150/RES_hhdet_in_fec!H150)</f>
        <v>0.84321347014015657</v>
      </c>
      <c r="I150" s="111" t="str">
        <f>IF(RES_hhdet_in_tes!I150=0,"",RES_hhdet_in_tes!I150/RES_hhdet_in_fec!I150)</f>
        <v/>
      </c>
      <c r="J150" s="111">
        <f>IF(RES_hhdet_in_tes!J150=0,"",RES_hhdet_in_tes!J150/RES_hhdet_in_fec!J150)</f>
        <v>0.84627260632967993</v>
      </c>
      <c r="K150" s="111">
        <f>IF(RES_hhdet_in_tes!K150=0,"",RES_hhdet_in_tes!K150/RES_hhdet_in_fec!K150)</f>
        <v>0.84676864850646316</v>
      </c>
      <c r="L150" s="111">
        <f>IF(RES_hhdet_in_tes!L150=0,"",RES_hhdet_in_tes!L150/RES_hhdet_in_fec!L150)</f>
        <v>0.85011090336296524</v>
      </c>
      <c r="M150" s="111">
        <f>IF(RES_hhdet_in_tes!M150=0,"",RES_hhdet_in_tes!M150/RES_hhdet_in_fec!M150)</f>
        <v>0.85006009933147364</v>
      </c>
      <c r="N150" s="111">
        <f>IF(RES_hhdet_in_tes!N150=0,"",RES_hhdet_in_tes!N150/RES_hhdet_in_fec!N150)</f>
        <v>0.85782971759672921</v>
      </c>
      <c r="O150" s="111">
        <f>IF(RES_hhdet_in_tes!O150=0,"",RES_hhdet_in_tes!O150/RES_hhdet_in_fec!O150)</f>
        <v>0.86509904999344533</v>
      </c>
      <c r="P150" s="111">
        <f>IF(RES_hhdet_in_tes!P150=0,"",RES_hhdet_in_tes!P150/RES_hhdet_in_fec!P150)</f>
        <v>0.89101273772295442</v>
      </c>
      <c r="Q150" s="111" t="str">
        <f>IF(RES_hhdet_in_tes!Q150=0,"",RES_hhdet_in_tes!Q150/RES_hhdet_in_fec!Q150)</f>
        <v/>
      </c>
      <c r="R150" s="111">
        <f>IF(RES_hhdet_in_tes!R150=0,"",RES_hhdet_in_tes!R150/RES_hhdet_in_fec!R150)</f>
        <v>0.90934869886940395</v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0.92389408859028876</v>
      </c>
      <c r="U150" s="111">
        <f>IF(RES_hhdet_in_tes!U150=0,"",RES_hhdet_in_tes!U150/RES_hhdet_in_fec!U150)</f>
        <v>0.92825756966609729</v>
      </c>
      <c r="V150" s="111">
        <f>IF(RES_hhdet_in_tes!V150=0,"",RES_hhdet_in_tes!V150/RES_hhdet_in_fec!V150)</f>
        <v>0.93652139221907638</v>
      </c>
      <c r="W150" s="111" t="str">
        <f>IF(RES_hhdet_in_tes!W150=0,"",RES_hhdet_in_tes!W150/RES_hhdet_in_fec!W150)</f>
        <v/>
      </c>
      <c r="X150" s="111">
        <f>IF(RES_hhdet_in_tes!X150=0,"",RES_hhdet_in_tes!X150/RES_hhdet_in_fec!X150)</f>
        <v>0.93666244318588077</v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>
        <f>IF(RES_hhdet_in_tes!C151=0,"",RES_hhdet_in_tes!C151/RES_hhdet_in_fec!C151)</f>
        <v>0.69601036192469068</v>
      </c>
      <c r="D151" s="112">
        <f>IF(RES_hhdet_in_tes!D151=0,"",RES_hhdet_in_tes!D151/RES_hhdet_in_fec!D151)</f>
        <v>0.69755625908043761</v>
      </c>
      <c r="E151" s="112">
        <f>IF(RES_hhdet_in_tes!E151=0,"",RES_hhdet_in_tes!E151/RES_hhdet_in_fec!E151)</f>
        <v>0.69931704278307827</v>
      </c>
      <c r="F151" s="112">
        <f>IF(RES_hhdet_in_tes!F151=0,"",RES_hhdet_in_tes!F151/RES_hhdet_in_fec!F151)</f>
        <v>0.70110712919665907</v>
      </c>
      <c r="G151" s="112">
        <f>IF(RES_hhdet_in_tes!G151=0,"",RES_hhdet_in_tes!G151/RES_hhdet_in_fec!G151)</f>
        <v>0.70309511348050757</v>
      </c>
      <c r="H151" s="112">
        <f>IF(RES_hhdet_in_tes!H151=0,"",RES_hhdet_in_tes!H151/RES_hhdet_in_fec!H151)</f>
        <v>0.70526036173345896</v>
      </c>
      <c r="I151" s="112" t="str">
        <f>IF(RES_hhdet_in_tes!I151=0,"",RES_hhdet_in_tes!I151/RES_hhdet_in_fec!I151)</f>
        <v/>
      </c>
      <c r="J151" s="112">
        <f>IF(RES_hhdet_in_tes!J151=0,"",RES_hhdet_in_tes!J151/RES_hhdet_in_fec!J151)</f>
        <v>0.71041745800866996</v>
      </c>
      <c r="K151" s="112">
        <f>IF(RES_hhdet_in_tes!K151=0,"",RES_hhdet_in_tes!K151/RES_hhdet_in_fec!K151)</f>
        <v>0.71372418805927595</v>
      </c>
      <c r="L151" s="112">
        <f>IF(RES_hhdet_in_tes!L151=0,"",RES_hhdet_in_tes!L151/RES_hhdet_in_fec!L151)</f>
        <v>0.71760331906777886</v>
      </c>
      <c r="M151" s="112">
        <f>IF(RES_hhdet_in_tes!M151=0,"",RES_hhdet_in_tes!M151/RES_hhdet_in_fec!M151)</f>
        <v>0.72551117359792583</v>
      </c>
      <c r="N151" s="112">
        <f>IF(RES_hhdet_in_tes!N151=0,"",RES_hhdet_in_tes!N151/RES_hhdet_in_fec!N151)</f>
        <v>0.73854638350710122</v>
      </c>
      <c r="O151" s="112">
        <f>IF(RES_hhdet_in_tes!O151=0,"",RES_hhdet_in_tes!O151/RES_hhdet_in_fec!O151)</f>
        <v>0.75760309076428523</v>
      </c>
      <c r="P151" s="112">
        <f>IF(RES_hhdet_in_tes!P151=0,"",RES_hhdet_in_tes!P151/RES_hhdet_in_fec!P151)</f>
        <v>0.78071140409999928</v>
      </c>
      <c r="Q151" s="112" t="str">
        <f>IF(RES_hhdet_in_tes!Q151=0,"",RES_hhdet_in_tes!Q151/RES_hhdet_in_fec!Q151)</f>
        <v/>
      </c>
      <c r="R151" s="112">
        <f>IF(RES_hhdet_in_tes!R151=0,"",RES_hhdet_in_tes!R151/RES_hhdet_in_fec!R151)</f>
        <v>0.81501560991666955</v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0.83885145857815269</v>
      </c>
      <c r="U151" s="112">
        <f>IF(RES_hhdet_in_tes!U151=0,"",RES_hhdet_in_tes!U151/RES_hhdet_in_fec!U151)</f>
        <v>0.84844776887195195</v>
      </c>
      <c r="V151" s="112">
        <f>IF(RES_hhdet_in_tes!V151=0,"",RES_hhdet_in_tes!V151/RES_hhdet_in_fec!V151)</f>
        <v>0.85600222307988472</v>
      </c>
      <c r="W151" s="112" t="str">
        <f>IF(RES_hhdet_in_tes!W151=0,"",RES_hhdet_in_tes!W151/RES_hhdet_in_fec!W151)</f>
        <v/>
      </c>
      <c r="X151" s="112">
        <f>IF(RES_hhdet_in_tes!X151=0,"",RES_hhdet_in_tes!X151/RES_hhdet_in_fec!X151)</f>
        <v>0.86330813822144969</v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>
        <f>IF(RES_hhdet_in_tes!C152=0,"",RES_hhdet_in_tes!C152/RES_hhdet_in_fec!C152)</f>
        <v>1</v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 t="str">
        <f>IF(RES_hhdet_in_tes!I152=0,"",RES_hhdet_in_tes!I152/RES_hhdet_in_fec!I152)</f>
        <v/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>
        <f>IF(RES_hhdet_in_tes!R152=0,"",RES_hhdet_in_tes!R152/RES_hhdet_in_fec!R152)</f>
        <v>1</v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X152" s="113">
        <f>IF(RES_hhdet_in_tes!X152=0,"",RES_hhdet_in_tes!X152/RES_hhdet_in_fec!X152)</f>
        <v>1</v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0.77967175277997069</v>
      </c>
      <c r="D153" s="112">
        <f>IF(RES_hhdet_in_tes!D153=0,"",RES_hhdet_in_tes!D153/RES_hhdet_in_fec!D153)</f>
        <v>0.78060708254141098</v>
      </c>
      <c r="E153" s="112">
        <f>IF(RES_hhdet_in_tes!E153=0,"",RES_hhdet_in_tes!E153/RES_hhdet_in_fec!E153)</f>
        <v>0.78163103697822411</v>
      </c>
      <c r="F153" s="112">
        <f>IF(RES_hhdet_in_tes!F153=0,"",RES_hhdet_in_tes!F153/RES_hhdet_in_fec!F153)</f>
        <v>0.78266734591486331</v>
      </c>
      <c r="G153" s="112">
        <f>IF(RES_hhdet_in_tes!G153=0,"",RES_hhdet_in_tes!G153/RES_hhdet_in_fec!G153)</f>
        <v>0.78378596450283577</v>
      </c>
      <c r="H153" s="112">
        <f>IF(RES_hhdet_in_tes!H153=0,"",RES_hhdet_in_tes!H153/RES_hhdet_in_fec!H153)</f>
        <v>0.78497899630682877</v>
      </c>
      <c r="I153" s="112">
        <f>IF(RES_hhdet_in_tes!I153=0,"",RES_hhdet_in_tes!I153/RES_hhdet_in_fec!I153)</f>
        <v>0.78626458404661137</v>
      </c>
      <c r="J153" s="112">
        <f>IF(RES_hhdet_in_tes!J153=0,"",RES_hhdet_in_tes!J153/RES_hhdet_in_fec!J153)</f>
        <v>0.78771547453161517</v>
      </c>
      <c r="K153" s="112">
        <f>IF(RES_hhdet_in_tes!K153=0,"",RES_hhdet_in_tes!K153/RES_hhdet_in_fec!K153)</f>
        <v>0.78939593335356095</v>
      </c>
      <c r="L153" s="112">
        <f>IF(RES_hhdet_in_tes!L153=0,"",RES_hhdet_in_tes!L153/RES_hhdet_in_fec!L153)</f>
        <v>0.79132805619702484</v>
      </c>
      <c r="M153" s="112">
        <f>IF(RES_hhdet_in_tes!M153=0,"",RES_hhdet_in_tes!M153/RES_hhdet_in_fec!M153)</f>
        <v>0.79500125443596603</v>
      </c>
      <c r="N153" s="112">
        <f>IF(RES_hhdet_in_tes!N153=0,"",RES_hhdet_in_tes!N153/RES_hhdet_in_fec!N153)</f>
        <v>0.80105802751633581</v>
      </c>
      <c r="O153" s="112">
        <f>IF(RES_hhdet_in_tes!O153=0,"",RES_hhdet_in_tes!O153/RES_hhdet_in_fec!O153)</f>
        <v>0.81029381913669551</v>
      </c>
      <c r="P153" s="112">
        <f>IF(RES_hhdet_in_tes!P153=0,"",RES_hhdet_in_tes!P153/RES_hhdet_in_fec!P153)</f>
        <v>0.82227075778456149</v>
      </c>
      <c r="Q153" s="112">
        <f>IF(RES_hhdet_in_tes!Q153=0,"",RES_hhdet_in_tes!Q153/RES_hhdet_in_fec!Q153)</f>
        <v>0.83382595537259907</v>
      </c>
      <c r="R153" s="112">
        <f>IF(RES_hhdet_in_tes!R153=0,"",RES_hhdet_in_tes!R153/RES_hhdet_in_fec!R153)</f>
        <v>0.84164581233520086</v>
      </c>
      <c r="S153" s="112">
        <f>IF(RES_hhdet_in_tes!S153=0,"",RES_hhdet_in_tes!S153/RES_hhdet_in_fec!S153)</f>
        <v>0.84922190583378354</v>
      </c>
      <c r="T153" s="112">
        <f>IF(RES_hhdet_in_tes!T153=0,"",RES_hhdet_in_tes!T153/RES_hhdet_in_fec!T153)</f>
        <v>0.85673920479434873</v>
      </c>
      <c r="U153" s="112">
        <f>IF(RES_hhdet_in_tes!U153=0,"",RES_hhdet_in_tes!U153/RES_hhdet_in_fec!U153)</f>
        <v>0.86427327854513902</v>
      </c>
      <c r="V153" s="112">
        <f>IF(RES_hhdet_in_tes!V153=0,"",RES_hhdet_in_tes!V153/RES_hhdet_in_fec!V153)</f>
        <v>0.87167463264960821</v>
      </c>
      <c r="W153" s="112" t="str">
        <f>IF(RES_hhdet_in_tes!W153=0,"",RES_hhdet_in_tes!W153/RES_hhdet_in_fec!W153)</f>
        <v/>
      </c>
      <c r="X153" s="112">
        <f>IF(RES_hhdet_in_tes!X153=0,"",RES_hhdet_in_tes!X153/RES_hhdet_in_fec!X153)</f>
        <v>0.89183050102231842</v>
      </c>
      <c r="Y153" s="112">
        <f>IF(RES_hhdet_in_tes!Y153=0,"",RES_hhdet_in_tes!Y153/RES_hhdet_in_fec!Y153)</f>
        <v>0.90432813306167903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0.89510484150660019</v>
      </c>
      <c r="D154" s="113">
        <f>IF(RES_hhdet_in_tes!D154=0,"",RES_hhdet_in_tes!D154/RES_hhdet_in_fec!D154)</f>
        <v>0.89279653121238456</v>
      </c>
      <c r="E154" s="113">
        <f>IF(RES_hhdet_in_tes!E154=0,"",RES_hhdet_in_tes!E154/RES_hhdet_in_fec!E154)</f>
        <v>0.89347664645007008</v>
      </c>
      <c r="F154" s="113">
        <f>IF(RES_hhdet_in_tes!F154=0,"",RES_hhdet_in_tes!F154/RES_hhdet_in_fec!F154)</f>
        <v>0.88765251617286967</v>
      </c>
      <c r="G154" s="113">
        <f>IF(RES_hhdet_in_tes!G154=0,"",RES_hhdet_in_tes!G154/RES_hhdet_in_fec!G154)</f>
        <v>0.88999852519179212</v>
      </c>
      <c r="H154" s="113">
        <f>IF(RES_hhdet_in_tes!H154=0,"",RES_hhdet_in_tes!H154/RES_hhdet_in_fec!H154)</f>
        <v>0.89168799048882808</v>
      </c>
      <c r="I154" s="113">
        <f>IF(RES_hhdet_in_tes!I154=0,"",RES_hhdet_in_tes!I154/RES_hhdet_in_fec!I154)</f>
        <v>0.88142892905780645</v>
      </c>
      <c r="J154" s="113">
        <f>IF(RES_hhdet_in_tes!J154=0,"",RES_hhdet_in_tes!J154/RES_hhdet_in_fec!J154)</f>
        <v>0.89302273283664135</v>
      </c>
      <c r="K154" s="113">
        <f>IF(RES_hhdet_in_tes!K154=0,"",RES_hhdet_in_tes!K154/RES_hhdet_in_fec!K154)</f>
        <v>0.89261836370322545</v>
      </c>
      <c r="L154" s="113">
        <f>IF(RES_hhdet_in_tes!L154=0,"",RES_hhdet_in_tes!L154/RES_hhdet_in_fec!L154)</f>
        <v>0.89451932105743126</v>
      </c>
      <c r="M154" s="113">
        <f>IF(RES_hhdet_in_tes!M154=0,"",RES_hhdet_in_tes!M154/RES_hhdet_in_fec!M154)</f>
        <v>0.89243619274286501</v>
      </c>
      <c r="N154" s="113">
        <f>IF(RES_hhdet_in_tes!N154=0,"",RES_hhdet_in_tes!N154/RES_hhdet_in_fec!N154)</f>
        <v>0.89573793649277023</v>
      </c>
      <c r="O154" s="113">
        <f>IF(RES_hhdet_in_tes!O154=0,"",RES_hhdet_in_tes!O154/RES_hhdet_in_fec!O154)</f>
        <v>0.89712506915498058</v>
      </c>
      <c r="P154" s="113">
        <f>IF(RES_hhdet_in_tes!P154=0,"",RES_hhdet_in_tes!P154/RES_hhdet_in_fec!P154)</f>
        <v>0.91478296946356596</v>
      </c>
      <c r="Q154" s="113">
        <f>IF(RES_hhdet_in_tes!Q154=0,"",RES_hhdet_in_tes!Q154/RES_hhdet_in_fec!Q154)</f>
        <v>0.92106270847808969</v>
      </c>
      <c r="R154" s="113">
        <f>IF(RES_hhdet_in_tes!R154=0,"",RES_hhdet_in_tes!R154/RES_hhdet_in_fec!R154)</f>
        <v>0.92404059446347886</v>
      </c>
      <c r="S154" s="113">
        <f>IF(RES_hhdet_in_tes!S154=0,"",RES_hhdet_in_tes!S154/RES_hhdet_in_fec!S154)</f>
        <v>0.9235496748442964</v>
      </c>
      <c r="T154" s="113">
        <f>IF(RES_hhdet_in_tes!T154=0,"",RES_hhdet_in_tes!T154/RES_hhdet_in_fec!T154)</f>
        <v>0.93338754519602607</v>
      </c>
      <c r="U154" s="113">
        <f>IF(RES_hhdet_in_tes!U154=0,"",RES_hhdet_in_tes!U154/RES_hhdet_in_fec!U154)</f>
        <v>0.9367064400448889</v>
      </c>
      <c r="V154" s="113">
        <f>IF(RES_hhdet_in_tes!V154=0,"",RES_hhdet_in_tes!V154/RES_hhdet_in_fec!V154)</f>
        <v>0.94526919929470477</v>
      </c>
      <c r="W154" s="113">
        <f>IF(RES_hhdet_in_tes!W154=0,"",RES_hhdet_in_tes!W154/RES_hhdet_in_fec!W154)</f>
        <v>0.94203794011583197</v>
      </c>
      <c r="X154" s="113">
        <f>IF(RES_hhdet_in_tes!X154=0,"",RES_hhdet_in_tes!X154/RES_hhdet_in_fec!X154)</f>
        <v>0.95160134345428993</v>
      </c>
      <c r="Y154" s="113">
        <f>IF(RES_hhdet_in_tes!Y154=0,"",RES_hhdet_in_tes!Y154/RES_hhdet_in_fec!Y154)</f>
        <v>0.96212923338695699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0.77967175277997081</v>
      </c>
      <c r="D155" s="111">
        <f>IF(RES_hhdet_in_tes!D155=0,"",RES_hhdet_in_tes!D155/RES_hhdet_in_fec!D155)</f>
        <v>0.78060708254141098</v>
      </c>
      <c r="E155" s="111">
        <f>IF(RES_hhdet_in_tes!E155=0,"",RES_hhdet_in_tes!E155/RES_hhdet_in_fec!E155)</f>
        <v>0.781631036978224</v>
      </c>
      <c r="F155" s="111">
        <f>IF(RES_hhdet_in_tes!F155=0,"",RES_hhdet_in_tes!F155/RES_hhdet_in_fec!F155)</f>
        <v>0.78266734591486342</v>
      </c>
      <c r="G155" s="111">
        <f>IF(RES_hhdet_in_tes!G155=0,"",RES_hhdet_in_tes!G155/RES_hhdet_in_fec!G155)</f>
        <v>0.78378596450283589</v>
      </c>
      <c r="H155" s="111">
        <f>IF(RES_hhdet_in_tes!H155=0,"",RES_hhdet_in_tes!H155/RES_hhdet_in_fec!H155)</f>
        <v>0.78497899630682877</v>
      </c>
      <c r="I155" s="111">
        <f>IF(RES_hhdet_in_tes!I155=0,"",RES_hhdet_in_tes!I155/RES_hhdet_in_fec!I155)</f>
        <v>0.78626458404661137</v>
      </c>
      <c r="J155" s="111">
        <f>IF(RES_hhdet_in_tes!J155=0,"",RES_hhdet_in_tes!J155/RES_hhdet_in_fec!J155)</f>
        <v>0.78771547453161517</v>
      </c>
      <c r="K155" s="111">
        <f>IF(RES_hhdet_in_tes!K155=0,"",RES_hhdet_in_tes!K155/RES_hhdet_in_fec!K155)</f>
        <v>0.78939593335356095</v>
      </c>
      <c r="L155" s="111">
        <f>IF(RES_hhdet_in_tes!L155=0,"",RES_hhdet_in_tes!L155/RES_hhdet_in_fec!L155)</f>
        <v>0.79132805619702495</v>
      </c>
      <c r="M155" s="111">
        <f>IF(RES_hhdet_in_tes!M155=0,"",RES_hhdet_in_tes!M155/RES_hhdet_in_fec!M155)</f>
        <v>0.79500125443596603</v>
      </c>
      <c r="N155" s="111">
        <f>IF(RES_hhdet_in_tes!N155=0,"",RES_hhdet_in_tes!N155/RES_hhdet_in_fec!N155)</f>
        <v>0.80105802751633581</v>
      </c>
      <c r="O155" s="111">
        <f>IF(RES_hhdet_in_tes!O155=0,"",RES_hhdet_in_tes!O155/RES_hhdet_in_fec!O155)</f>
        <v>0.8102938191366954</v>
      </c>
      <c r="P155" s="111">
        <f>IF(RES_hhdet_in_tes!P155=0,"",RES_hhdet_in_tes!P155/RES_hhdet_in_fec!P155)</f>
        <v>0.82227075778456149</v>
      </c>
      <c r="Q155" s="111">
        <f>IF(RES_hhdet_in_tes!Q155=0,"",RES_hhdet_in_tes!Q155/RES_hhdet_in_fec!Q155)</f>
        <v>0.83382595537259896</v>
      </c>
      <c r="R155" s="111">
        <f>IF(RES_hhdet_in_tes!R155=0,"",RES_hhdet_in_tes!R155/RES_hhdet_in_fec!R155)</f>
        <v>0.84164581233520086</v>
      </c>
      <c r="S155" s="111">
        <f>IF(RES_hhdet_in_tes!S155=0,"",RES_hhdet_in_tes!S155/RES_hhdet_in_fec!S155)</f>
        <v>0.84922190583378354</v>
      </c>
      <c r="T155" s="111">
        <f>IF(RES_hhdet_in_tes!T155=0,"",RES_hhdet_in_tes!T155/RES_hhdet_in_fec!T155)</f>
        <v>0.85673920479434873</v>
      </c>
      <c r="U155" s="111">
        <f>IF(RES_hhdet_in_tes!U155=0,"",RES_hhdet_in_tes!U155/RES_hhdet_in_fec!U155)</f>
        <v>0.86427327854513902</v>
      </c>
      <c r="V155" s="111">
        <f>IF(RES_hhdet_in_tes!V155=0,"",RES_hhdet_in_tes!V155/RES_hhdet_in_fec!V155)</f>
        <v>0.87167463264960809</v>
      </c>
      <c r="W155" s="111">
        <f>IF(RES_hhdet_in_tes!W155=0,"",RES_hhdet_in_tes!W155/RES_hhdet_in_fec!W155)</f>
        <v>0.87843452433580549</v>
      </c>
      <c r="X155" s="111">
        <f>IF(RES_hhdet_in_tes!X155=0,"",RES_hhdet_in_tes!X155/RES_hhdet_in_fec!X155)</f>
        <v>0.89183050102231842</v>
      </c>
      <c r="Y155" s="111">
        <f>IF(RES_hhdet_in_tes!Y155=0,"",RES_hhdet_in_tes!Y155/RES_hhdet_in_fec!Y155)</f>
        <v>0.90432813306167914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0.77387641446026467</v>
      </c>
      <c r="D157" s="124">
        <f>IF(RES_hhdet_in_tes!D157=0,"",RES_hhdet_in_tes!D157/RES_hhdet_in_fec!D157)</f>
        <v>0.77505537932756852</v>
      </c>
      <c r="E157" s="124">
        <f>IF(RES_hhdet_in_tes!E157=0,"",RES_hhdet_in_tes!E157/RES_hhdet_in_fec!E157)</f>
        <v>0.77628993266109636</v>
      </c>
      <c r="F157" s="124">
        <f>IF(RES_hhdet_in_tes!F157=0,"",RES_hhdet_in_tes!F157/RES_hhdet_in_fec!F157)</f>
        <v>0.77753206624001836</v>
      </c>
      <c r="G157" s="124">
        <f>IF(RES_hhdet_in_tes!G157=0,"",RES_hhdet_in_tes!G157/RES_hhdet_in_fec!G157)</f>
        <v>0.77882539352667224</v>
      </c>
      <c r="H157" s="124">
        <f>IF(RES_hhdet_in_tes!H157=0,"",RES_hhdet_in_tes!H157/RES_hhdet_in_fec!H157)</f>
        <v>0.78016457678849838</v>
      </c>
      <c r="I157" s="124">
        <f>IF(RES_hhdet_in_tes!I157=0,"",RES_hhdet_in_tes!I157/RES_hhdet_in_fec!I157)</f>
        <v>0.78156036238389126</v>
      </c>
      <c r="J157" s="124">
        <f>IF(RES_hhdet_in_tes!J157=0,"",RES_hhdet_in_tes!J157/RES_hhdet_in_fec!J157)</f>
        <v>0.78305677435006926</v>
      </c>
      <c r="K157" s="124">
        <f>IF(RES_hhdet_in_tes!K157=0,"",RES_hhdet_in_tes!K157/RES_hhdet_in_fec!K157)</f>
        <v>0.78469124469836748</v>
      </c>
      <c r="L157" s="124">
        <f>IF(RES_hhdet_in_tes!L157=0,"",RES_hhdet_in_tes!L157/RES_hhdet_in_fec!L157)</f>
        <v>0.78647378802645229</v>
      </c>
      <c r="M157" s="124">
        <f>IF(RES_hhdet_in_tes!M157=0,"",RES_hhdet_in_tes!M157/RES_hhdet_in_fec!M157)</f>
        <v>0.78902243108335579</v>
      </c>
      <c r="N157" s="124">
        <f>IF(RES_hhdet_in_tes!N157=0,"",RES_hhdet_in_tes!N157/RES_hhdet_in_fec!N157)</f>
        <v>0.79251312021053688</v>
      </c>
      <c r="O157" s="124">
        <f>IF(RES_hhdet_in_tes!O157=0,"",RES_hhdet_in_tes!O157/RES_hhdet_in_fec!O157)</f>
        <v>0.79736308342175111</v>
      </c>
      <c r="P157" s="124">
        <f>IF(RES_hhdet_in_tes!P157=0,"",RES_hhdet_in_tes!P157/RES_hhdet_in_fec!P157)</f>
        <v>0.80377695822825479</v>
      </c>
      <c r="Q157" s="124">
        <f>IF(RES_hhdet_in_tes!Q157=0,"",RES_hhdet_in_tes!Q157/RES_hhdet_in_fec!Q157)</f>
        <v>0.81207657478666229</v>
      </c>
      <c r="R157" s="124">
        <f>IF(RES_hhdet_in_tes!R157=0,"",RES_hhdet_in_tes!R157/RES_hhdet_in_fec!R157)</f>
        <v>0.8233703686197823</v>
      </c>
      <c r="S157" s="124">
        <f>IF(RES_hhdet_in_tes!S157=0,"",RES_hhdet_in_tes!S157/RES_hhdet_in_fec!S157)</f>
        <v>0.83750259145769235</v>
      </c>
      <c r="T157" s="124">
        <f>IF(RES_hhdet_in_tes!T157=0,"",RES_hhdet_in_tes!T157/RES_hhdet_in_fec!T157)</f>
        <v>0.85271670540043254</v>
      </c>
      <c r="U157" s="124">
        <f>IF(RES_hhdet_in_tes!U157=0,"",RES_hhdet_in_tes!U157/RES_hhdet_in_fec!U157)</f>
        <v>0.8672561725480844</v>
      </c>
      <c r="V157" s="124">
        <f>IF(RES_hhdet_in_tes!V157=0,"",RES_hhdet_in_tes!V157/RES_hhdet_in_fec!V157)</f>
        <v>0.87936445500070992</v>
      </c>
      <c r="W157" s="124">
        <f>IF(RES_hhdet_in_tes!W157=0,"",RES_hhdet_in_tes!W157/RES_hhdet_in_fec!W157)</f>
        <v>0.88843125133109624</v>
      </c>
      <c r="X157" s="124">
        <f>IF(RES_hhdet_in_tes!X157=0,"",RES_hhdet_in_tes!X157/RES_hhdet_in_fec!X157)</f>
        <v>0.89581628193962781</v>
      </c>
      <c r="Y157" s="124">
        <f>IF(RES_hhdet_in_tes!Y157=0,"",RES_hhdet_in_tes!Y157/RES_hhdet_in_fec!Y157)</f>
        <v>0.90236529624663242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0.77387641446026467</v>
      </c>
      <c r="D159" s="45">
        <f>IF(RES_hhdet_in_tes!D159=0,"",RES_hhdet_in_tes!D159/RES_hhdet_in_fec!D159)</f>
        <v>0.77505537932756852</v>
      </c>
      <c r="E159" s="45">
        <f>IF(RES_hhdet_in_tes!E159=0,"",RES_hhdet_in_tes!E159/RES_hhdet_in_fec!E159)</f>
        <v>0.77628993266109636</v>
      </c>
      <c r="F159" s="45">
        <f>IF(RES_hhdet_in_tes!F159=0,"",RES_hhdet_in_tes!F159/RES_hhdet_in_fec!F159)</f>
        <v>0.77753206624001836</v>
      </c>
      <c r="G159" s="45">
        <f>IF(RES_hhdet_in_tes!G159=0,"",RES_hhdet_in_tes!G159/RES_hhdet_in_fec!G159)</f>
        <v>0.77882539352667224</v>
      </c>
      <c r="H159" s="45">
        <f>IF(RES_hhdet_in_tes!H159=0,"",RES_hhdet_in_tes!H159/RES_hhdet_in_fec!H159)</f>
        <v>0.78016457678849838</v>
      </c>
      <c r="I159" s="45">
        <f>IF(RES_hhdet_in_tes!I159=0,"",RES_hhdet_in_tes!I159/RES_hhdet_in_fec!I159)</f>
        <v>0.78156036238389126</v>
      </c>
      <c r="J159" s="45">
        <f>IF(RES_hhdet_in_tes!J159=0,"",RES_hhdet_in_tes!J159/RES_hhdet_in_fec!J159)</f>
        <v>0.78305677435006926</v>
      </c>
      <c r="K159" s="45">
        <f>IF(RES_hhdet_in_tes!K159=0,"",RES_hhdet_in_tes!K159/RES_hhdet_in_fec!K159)</f>
        <v>0.78469124469836748</v>
      </c>
      <c r="L159" s="45">
        <f>IF(RES_hhdet_in_tes!L159=0,"",RES_hhdet_in_tes!L159/RES_hhdet_in_fec!L159)</f>
        <v>0.78647378802645229</v>
      </c>
      <c r="M159" s="45">
        <f>IF(RES_hhdet_in_tes!M159=0,"",RES_hhdet_in_tes!M159/RES_hhdet_in_fec!M159)</f>
        <v>0.78902243108335579</v>
      </c>
      <c r="N159" s="45">
        <f>IF(RES_hhdet_in_tes!N159=0,"",RES_hhdet_in_tes!N159/RES_hhdet_in_fec!N159)</f>
        <v>0.79251312021053688</v>
      </c>
      <c r="O159" s="45">
        <f>IF(RES_hhdet_in_tes!O159=0,"",RES_hhdet_in_tes!O159/RES_hhdet_in_fec!O159)</f>
        <v>0.79736308342175111</v>
      </c>
      <c r="P159" s="45">
        <f>IF(RES_hhdet_in_tes!P159=0,"",RES_hhdet_in_tes!P159/RES_hhdet_in_fec!P159)</f>
        <v>0.80377695822825479</v>
      </c>
      <c r="Q159" s="45">
        <f>IF(RES_hhdet_in_tes!Q159=0,"",RES_hhdet_in_tes!Q159/RES_hhdet_in_fec!Q159)</f>
        <v>0.81207657478666229</v>
      </c>
      <c r="R159" s="45">
        <f>IF(RES_hhdet_in_tes!R159=0,"",RES_hhdet_in_tes!R159/RES_hhdet_in_fec!R159)</f>
        <v>0.8233703686197823</v>
      </c>
      <c r="S159" s="45">
        <f>IF(RES_hhdet_in_tes!S159=0,"",RES_hhdet_in_tes!S159/RES_hhdet_in_fec!S159)</f>
        <v>0.83750259145769235</v>
      </c>
      <c r="T159" s="45">
        <f>IF(RES_hhdet_in_tes!T159=0,"",RES_hhdet_in_tes!T159/RES_hhdet_in_fec!T159)</f>
        <v>0.85271670540043254</v>
      </c>
      <c r="U159" s="45">
        <f>IF(RES_hhdet_in_tes!U159=0,"",RES_hhdet_in_tes!U159/RES_hhdet_in_fec!U159)</f>
        <v>0.8672561725480844</v>
      </c>
      <c r="V159" s="45">
        <f>IF(RES_hhdet_in_tes!V159=0,"",RES_hhdet_in_tes!V159/RES_hhdet_in_fec!V159)</f>
        <v>0.87936445500070992</v>
      </c>
      <c r="W159" s="45">
        <f>IF(RES_hhdet_in_tes!W159=0,"",RES_hhdet_in_tes!W159/RES_hhdet_in_fec!W159)</f>
        <v>0.88843125133109624</v>
      </c>
      <c r="X159" s="45">
        <f>IF(RES_hhdet_in_tes!X159=0,"",RES_hhdet_in_tes!X159/RES_hhdet_in_fec!X159)</f>
        <v>0.89581628193962781</v>
      </c>
      <c r="Y159" s="45">
        <f>IF(RES_hhdet_in_tes!Y159=0,"",RES_hhdet_in_tes!Y159/RES_hhdet_in_fec!Y159)</f>
        <v>0.90236529624663242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0.82552851691793161</v>
      </c>
      <c r="D161" s="119">
        <f>IF(RES_hhdet_in_tes!D161=0,"",RES_hhdet_in_tes!D161/RES_hhdet_in_fec!D161)</f>
        <v>0.82769307936963599</v>
      </c>
      <c r="E161" s="119">
        <f>IF(RES_hhdet_in_tes!E161=0,"",RES_hhdet_in_tes!E161/RES_hhdet_in_fec!E161)</f>
        <v>0.84756190783138274</v>
      </c>
      <c r="F161" s="119">
        <f>IF(RES_hhdet_in_tes!F161=0,"",RES_hhdet_in_tes!F161/RES_hhdet_in_fec!F161)</f>
        <v>0.83831845052161869</v>
      </c>
      <c r="G161" s="119">
        <f>IF(RES_hhdet_in_tes!G161=0,"",RES_hhdet_in_tes!G161/RES_hhdet_in_fec!G161)</f>
        <v>0.8448149825680803</v>
      </c>
      <c r="H161" s="119">
        <f>IF(RES_hhdet_in_tes!H161=0,"",RES_hhdet_in_tes!H161/RES_hhdet_in_fec!H161)</f>
        <v>0.85510037666398753</v>
      </c>
      <c r="I161" s="119">
        <f>IF(RES_hhdet_in_tes!I161=0,"",RES_hhdet_in_tes!I161/RES_hhdet_in_fec!I161)</f>
        <v>0.85784443851384506</v>
      </c>
      <c r="J161" s="119">
        <f>IF(RES_hhdet_in_tes!J161=0,"",RES_hhdet_in_tes!J161/RES_hhdet_in_fec!J161)</f>
        <v>0.86052777489626131</v>
      </c>
      <c r="K161" s="119">
        <f>IF(RES_hhdet_in_tes!K161=0,"",RES_hhdet_in_tes!K161/RES_hhdet_in_fec!K161)</f>
        <v>0.87109231082855954</v>
      </c>
      <c r="L161" s="119">
        <f>IF(RES_hhdet_in_tes!L161=0,"",RES_hhdet_in_tes!L161/RES_hhdet_in_fec!L161)</f>
        <v>0.8734175667021139</v>
      </c>
      <c r="M161" s="119">
        <f>IF(RES_hhdet_in_tes!M161=0,"",RES_hhdet_in_tes!M161/RES_hhdet_in_fec!M161)</f>
        <v>0.88482724637733978</v>
      </c>
      <c r="N161" s="119">
        <f>IF(RES_hhdet_in_tes!N161=0,"",RES_hhdet_in_tes!N161/RES_hhdet_in_fec!N161)</f>
        <v>0.88091298618903779</v>
      </c>
      <c r="O161" s="119">
        <f>IF(RES_hhdet_in_tes!O161=0,"",RES_hhdet_in_tes!O161/RES_hhdet_in_fec!O161)</f>
        <v>0.88196720872658385</v>
      </c>
      <c r="P161" s="119">
        <f>IF(RES_hhdet_in_tes!P161=0,"",RES_hhdet_in_tes!P161/RES_hhdet_in_fec!P161)</f>
        <v>0.87302635318571031</v>
      </c>
      <c r="Q161" s="119">
        <f>IF(RES_hhdet_in_tes!Q161=0,"",RES_hhdet_in_tes!Q161/RES_hhdet_in_fec!Q161)</f>
        <v>0.87836319744199809</v>
      </c>
      <c r="R161" s="119">
        <f>IF(RES_hhdet_in_tes!R161=0,"",RES_hhdet_in_tes!R161/RES_hhdet_in_fec!R161)</f>
        <v>0.88433640005715786</v>
      </c>
      <c r="S161" s="119">
        <f>IF(RES_hhdet_in_tes!S161=0,"",RES_hhdet_in_tes!S161/RES_hhdet_in_fec!S161)</f>
        <v>0.90066974098545693</v>
      </c>
      <c r="T161" s="119">
        <f>IF(RES_hhdet_in_tes!T161=0,"",RES_hhdet_in_tes!T161/RES_hhdet_in_fec!T161)</f>
        <v>0.91451782109983037</v>
      </c>
      <c r="U161" s="119">
        <f>IF(RES_hhdet_in_tes!U161=0,"",RES_hhdet_in_tes!U161/RES_hhdet_in_fec!U161)</f>
        <v>0.93521038278401858</v>
      </c>
      <c r="V161" s="119">
        <f>IF(RES_hhdet_in_tes!V161=0,"",RES_hhdet_in_tes!V161/RES_hhdet_in_fec!V161)</f>
        <v>0.95514632718108106</v>
      </c>
      <c r="W161" s="119">
        <f>IF(RES_hhdet_in_tes!W161=0,"",RES_hhdet_in_tes!W161/RES_hhdet_in_fec!W161)</f>
        <v>0.95416139446033943</v>
      </c>
      <c r="X161" s="119">
        <f>IF(RES_hhdet_in_tes!X161=0,"",RES_hhdet_in_tes!X161/RES_hhdet_in_fec!X161)</f>
        <v>0.98418241470953383</v>
      </c>
      <c r="Y161" s="119">
        <f>IF(RES_hhdet_in_tes!Y161=0,"",RES_hhdet_in_tes!Y161/RES_hhdet_in_fec!Y161)</f>
        <v>1.0107164269282065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0.83192227625658743</v>
      </c>
      <c r="D162" s="124">
        <f>IF(RES_hhdet_in_tes!D162=0,"",RES_hhdet_in_tes!D162/RES_hhdet_in_fec!D162)</f>
        <v>0.83453210233945518</v>
      </c>
      <c r="E162" s="124">
        <f>IF(RES_hhdet_in_tes!E162=0,"",RES_hhdet_in_tes!E162/RES_hhdet_in_fec!E162)</f>
        <v>0.83713465920777208</v>
      </c>
      <c r="F162" s="124">
        <f>IF(RES_hhdet_in_tes!F162=0,"",RES_hhdet_in_tes!F162/RES_hhdet_in_fec!F162)</f>
        <v>0.83973597142400469</v>
      </c>
      <c r="G162" s="124">
        <f>IF(RES_hhdet_in_tes!G162=0,"",RES_hhdet_in_tes!G162/RES_hhdet_in_fec!G162)</f>
        <v>0.84233059392302023</v>
      </c>
      <c r="H162" s="124">
        <f>IF(RES_hhdet_in_tes!H162=0,"",RES_hhdet_in_tes!H162/RES_hhdet_in_fec!H162)</f>
        <v>0.84491921372984946</v>
      </c>
      <c r="I162" s="124">
        <f>IF(RES_hhdet_in_tes!I162=0,"",RES_hhdet_in_tes!I162/RES_hhdet_in_fec!I162)</f>
        <v>0.84750051150019545</v>
      </c>
      <c r="J162" s="124">
        <f>IF(RES_hhdet_in_tes!J162=0,"",RES_hhdet_in_tes!J162/RES_hhdet_in_fec!J162)</f>
        <v>0.85006903437844217</v>
      </c>
      <c r="K162" s="124">
        <f>IF(RES_hhdet_in_tes!K162=0,"",RES_hhdet_in_tes!K162/RES_hhdet_in_fec!K162)</f>
        <v>0.85262018186918032</v>
      </c>
      <c r="L162" s="124">
        <f>IF(RES_hhdet_in_tes!L162=0,"",RES_hhdet_in_tes!L162/RES_hhdet_in_fec!L162)</f>
        <v>0.85515279023133395</v>
      </c>
      <c r="M162" s="124">
        <f>IF(RES_hhdet_in_tes!M162=0,"",RES_hhdet_in_tes!M162/RES_hhdet_in_fec!M162)</f>
        <v>0.85720091423162448</v>
      </c>
      <c r="N162" s="124">
        <f>IF(RES_hhdet_in_tes!N162=0,"",RES_hhdet_in_tes!N162/RES_hhdet_in_fec!N162)</f>
        <v>0.85859620576052775</v>
      </c>
      <c r="O162" s="124">
        <f>IF(RES_hhdet_in_tes!O162=0,"",RES_hhdet_in_tes!O162/RES_hhdet_in_fec!O162)</f>
        <v>0.85956129529195824</v>
      </c>
      <c r="P162" s="124">
        <f>IF(RES_hhdet_in_tes!P162=0,"",RES_hhdet_in_tes!P162/RES_hhdet_in_fec!P162)</f>
        <v>0.86107271677080932</v>
      </c>
      <c r="Q162" s="124">
        <f>IF(RES_hhdet_in_tes!Q162=0,"",RES_hhdet_in_tes!Q162/RES_hhdet_in_fec!Q162)</f>
        <v>0.86578303953370461</v>
      </c>
      <c r="R162" s="124">
        <f>IF(RES_hhdet_in_tes!R162=0,"",RES_hhdet_in_tes!R162/RES_hhdet_in_fec!R162)</f>
        <v>0.8768151347424975</v>
      </c>
      <c r="S162" s="124">
        <f>IF(RES_hhdet_in_tes!S162=0,"",RES_hhdet_in_tes!S162/RES_hhdet_in_fec!S162)</f>
        <v>0.89167749445351407</v>
      </c>
      <c r="T162" s="124">
        <f>IF(RES_hhdet_in_tes!T162=0,"",RES_hhdet_in_tes!T162/RES_hhdet_in_fec!T162)</f>
        <v>0.90832786071632077</v>
      </c>
      <c r="U162" s="124">
        <f>IF(RES_hhdet_in_tes!U162=0,"",RES_hhdet_in_tes!U162/RES_hhdet_in_fec!U162)</f>
        <v>0.92474271537577335</v>
      </c>
      <c r="V162" s="124">
        <f>IF(RES_hhdet_in_tes!V162=0,"",RES_hhdet_in_tes!V162/RES_hhdet_in_fec!V162)</f>
        <v>0.93889654786404608</v>
      </c>
      <c r="W162" s="124">
        <f>IF(RES_hhdet_in_tes!W162=0,"",RES_hhdet_in_tes!W162/RES_hhdet_in_fec!W162)</f>
        <v>0.95038874666320372</v>
      </c>
      <c r="X162" s="124">
        <f>IF(RES_hhdet_in_tes!X162=0,"",RES_hhdet_in_tes!X162/RES_hhdet_in_fec!X162)</f>
        <v>0.9578516524254248</v>
      </c>
      <c r="Y162" s="124">
        <f>IF(RES_hhdet_in_tes!Y162=0,"",RES_hhdet_in_tes!Y162/RES_hhdet_in_fec!Y162)</f>
        <v>0.96489087225139047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0.83192227625658743</v>
      </c>
      <c r="D163" s="45">
        <f>IF(RES_hhdet_in_tes!D163=0,"",RES_hhdet_in_tes!D163/RES_hhdet_in_fec!D163)</f>
        <v>0.83453210233945518</v>
      </c>
      <c r="E163" s="45">
        <f>IF(RES_hhdet_in_tes!E163=0,"",RES_hhdet_in_tes!E163/RES_hhdet_in_fec!E163)</f>
        <v>0.83713465920777208</v>
      </c>
      <c r="F163" s="45">
        <f>IF(RES_hhdet_in_tes!F163=0,"",RES_hhdet_in_tes!F163/RES_hhdet_in_fec!F163)</f>
        <v>0.83973597142400469</v>
      </c>
      <c r="G163" s="45">
        <f>IF(RES_hhdet_in_tes!G163=0,"",RES_hhdet_in_tes!G163/RES_hhdet_in_fec!G163)</f>
        <v>0.84233059392302023</v>
      </c>
      <c r="H163" s="45">
        <f>IF(RES_hhdet_in_tes!H163=0,"",RES_hhdet_in_tes!H163/RES_hhdet_in_fec!H163)</f>
        <v>0.84491921372984946</v>
      </c>
      <c r="I163" s="45">
        <f>IF(RES_hhdet_in_tes!I163=0,"",RES_hhdet_in_tes!I163/RES_hhdet_in_fec!I163)</f>
        <v>0.84750051150019545</v>
      </c>
      <c r="J163" s="45">
        <f>IF(RES_hhdet_in_tes!J163=0,"",RES_hhdet_in_tes!J163/RES_hhdet_in_fec!J163)</f>
        <v>0.85006903437844217</v>
      </c>
      <c r="K163" s="45">
        <f>IF(RES_hhdet_in_tes!K163=0,"",RES_hhdet_in_tes!K163/RES_hhdet_in_fec!K163)</f>
        <v>0.85262018186918032</v>
      </c>
      <c r="L163" s="45">
        <f>IF(RES_hhdet_in_tes!L163=0,"",RES_hhdet_in_tes!L163/RES_hhdet_in_fec!L163)</f>
        <v>0.85515279023133395</v>
      </c>
      <c r="M163" s="45">
        <f>IF(RES_hhdet_in_tes!M163=0,"",RES_hhdet_in_tes!M163/RES_hhdet_in_fec!M163)</f>
        <v>0.85720091423162448</v>
      </c>
      <c r="N163" s="45">
        <f>IF(RES_hhdet_in_tes!N163=0,"",RES_hhdet_in_tes!N163/RES_hhdet_in_fec!N163)</f>
        <v>0.85859620576052775</v>
      </c>
      <c r="O163" s="45">
        <f>IF(RES_hhdet_in_tes!O163=0,"",RES_hhdet_in_tes!O163/RES_hhdet_in_fec!O163)</f>
        <v>0.85956129529195824</v>
      </c>
      <c r="P163" s="45">
        <f>IF(RES_hhdet_in_tes!P163=0,"",RES_hhdet_in_tes!P163/RES_hhdet_in_fec!P163)</f>
        <v>0.86107271677080932</v>
      </c>
      <c r="Q163" s="45">
        <f>IF(RES_hhdet_in_tes!Q163=0,"",RES_hhdet_in_tes!Q163/RES_hhdet_in_fec!Q163)</f>
        <v>0.86578303953370461</v>
      </c>
      <c r="R163" s="45">
        <f>IF(RES_hhdet_in_tes!R163=0,"",RES_hhdet_in_tes!R163/RES_hhdet_in_fec!R163)</f>
        <v>0.8768151347424975</v>
      </c>
      <c r="S163" s="45">
        <f>IF(RES_hhdet_in_tes!S163=0,"",RES_hhdet_in_tes!S163/RES_hhdet_in_fec!S163)</f>
        <v>0.89167749445351407</v>
      </c>
      <c r="T163" s="45">
        <f>IF(RES_hhdet_in_tes!T163=0,"",RES_hhdet_in_tes!T163/RES_hhdet_in_fec!T163)</f>
        <v>0.90832786071632077</v>
      </c>
      <c r="U163" s="45">
        <f>IF(RES_hhdet_in_tes!U163=0,"",RES_hhdet_in_tes!U163/RES_hhdet_in_fec!U163)</f>
        <v>0.92474271537577335</v>
      </c>
      <c r="V163" s="45">
        <f>IF(RES_hhdet_in_tes!V163=0,"",RES_hhdet_in_tes!V163/RES_hhdet_in_fec!V163)</f>
        <v>0.93889654786404608</v>
      </c>
      <c r="W163" s="45">
        <f>IF(RES_hhdet_in_tes!W163=0,"",RES_hhdet_in_tes!W163/RES_hhdet_in_fec!W163)</f>
        <v>0.95038874666320372</v>
      </c>
      <c r="X163" s="45">
        <f>IF(RES_hhdet_in_tes!X163=0,"",RES_hhdet_in_tes!X163/RES_hhdet_in_fec!X163)</f>
        <v>0.9578516524254248</v>
      </c>
      <c r="Y163" s="45">
        <f>IF(RES_hhdet_in_tes!Y163=0,"",RES_hhdet_in_tes!Y163/RES_hhdet_in_fec!Y163)</f>
        <v>0.96489087225139047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2.4302611004928116</v>
      </c>
      <c r="D164" s="124">
        <f>IF(RES_hhdet_in_tes!D164=0,"",RES_hhdet_in_tes!D164/RES_hhdet_in_fec!D164)</f>
        <v>2.5369456794464402</v>
      </c>
      <c r="E164" s="124">
        <f>IF(RES_hhdet_in_tes!E164=0,"",RES_hhdet_in_tes!E164/RES_hhdet_in_fec!E164)</f>
        <v>2.645229665382403</v>
      </c>
      <c r="F164" s="124">
        <f>IF(RES_hhdet_in_tes!F164=0,"",RES_hhdet_in_tes!F164/RES_hhdet_in_fec!F164)</f>
        <v>2.7543833405288036</v>
      </c>
      <c r="G164" s="124">
        <f>IF(RES_hhdet_in_tes!G164=0,"",RES_hhdet_in_tes!G164/RES_hhdet_in_fec!G164)</f>
        <v>2.8650390675616717</v>
      </c>
      <c r="H164" s="124">
        <f>IF(RES_hhdet_in_tes!H164=0,"",RES_hhdet_in_tes!H164/RES_hhdet_in_fec!H164)</f>
        <v>2.9770974633419458</v>
      </c>
      <c r="I164" s="124">
        <f>IF(RES_hhdet_in_tes!I164=0,"",RES_hhdet_in_tes!I164/RES_hhdet_in_fec!I164)</f>
        <v>3.0906910831060701</v>
      </c>
      <c r="J164" s="124">
        <f>IF(RES_hhdet_in_tes!J164=0,"",RES_hhdet_in_tes!J164/RES_hhdet_in_fec!J164)</f>
        <v>3.2064140294578989</v>
      </c>
      <c r="K164" s="124">
        <f>IF(RES_hhdet_in_tes!K164=0,"",RES_hhdet_in_tes!K164/RES_hhdet_in_fec!K164)</f>
        <v>3.3247368811958475</v>
      </c>
      <c r="L164" s="124">
        <f>IF(RES_hhdet_in_tes!L164=0,"",RES_hhdet_in_tes!L164/RES_hhdet_in_fec!L164)</f>
        <v>3.445722042133248</v>
      </c>
      <c r="M164" s="124">
        <f>IF(RES_hhdet_in_tes!M164=0,"",RES_hhdet_in_tes!M164/RES_hhdet_in_fec!M164)</f>
        <v>3.5843621187699686</v>
      </c>
      <c r="N164" s="124">
        <f>IF(RES_hhdet_in_tes!N164=0,"",RES_hhdet_in_tes!N164/RES_hhdet_in_fec!N164)</f>
        <v>3.7451077276635449</v>
      </c>
      <c r="O164" s="124">
        <f>IF(RES_hhdet_in_tes!O164=0,"",RES_hhdet_in_tes!O164/RES_hhdet_in_fec!O164)</f>
        <v>3.9276721145464872</v>
      </c>
      <c r="P164" s="124">
        <f>IF(RES_hhdet_in_tes!P164=0,"",RES_hhdet_in_tes!P164/RES_hhdet_in_fec!P164)</f>
        <v>4.1142881127083859</v>
      </c>
      <c r="Q164" s="124">
        <f>IF(RES_hhdet_in_tes!Q164=0,"",RES_hhdet_in_tes!Q164/RES_hhdet_in_fec!Q164)</f>
        <v>4.2575130300642714</v>
      </c>
      <c r="R164" s="124">
        <f>IF(RES_hhdet_in_tes!R164=0,"",RES_hhdet_in_tes!R164/RES_hhdet_in_fec!R164)</f>
        <v>4.2885467357412006</v>
      </c>
      <c r="S164" s="124">
        <f>IF(RES_hhdet_in_tes!S164=0,"",RES_hhdet_in_tes!S164/RES_hhdet_in_fec!S164)</f>
        <v>4.2919949252608589</v>
      </c>
      <c r="T164" s="124">
        <f>IF(RES_hhdet_in_tes!T164=0,"",RES_hhdet_in_tes!T164/RES_hhdet_in_fec!T164)</f>
        <v>4.2958262469493693</v>
      </c>
      <c r="U164" s="124">
        <f>IF(RES_hhdet_in_tes!U164=0,"",RES_hhdet_in_tes!U164/RES_hhdet_in_fec!U164)</f>
        <v>4.300083271047713</v>
      </c>
      <c r="V164" s="124">
        <f>IF(RES_hhdet_in_tes!V164=0,"",RES_hhdet_in_tes!V164/RES_hhdet_in_fec!V164)</f>
        <v>4.3122478727184674</v>
      </c>
      <c r="W164" s="124">
        <f>IF(RES_hhdet_in_tes!W164=0,"",RES_hhdet_in_tes!W164/RES_hhdet_in_fec!W164)</f>
        <v>4.3521744542800276</v>
      </c>
      <c r="X164" s="124">
        <f>IF(RES_hhdet_in_tes!X164=0,"",RES_hhdet_in_tes!X164/RES_hhdet_in_fec!X164)</f>
        <v>4.3994756322114403</v>
      </c>
      <c r="Y164" s="124">
        <f>IF(RES_hhdet_in_tes!Y164=0,"",RES_hhdet_in_tes!Y164/RES_hhdet_in_fec!Y164)</f>
        <v>4.4527924678182833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2.4302611004928116</v>
      </c>
      <c r="D165" s="111">
        <f>IF(RES_hhdet_in_tes!D165=0,"",RES_hhdet_in_tes!D165/RES_hhdet_in_fec!D165)</f>
        <v>2.5369456794464402</v>
      </c>
      <c r="E165" s="111">
        <f>IF(RES_hhdet_in_tes!E165=0,"",RES_hhdet_in_tes!E165/RES_hhdet_in_fec!E165)</f>
        <v>2.645229665382403</v>
      </c>
      <c r="F165" s="111">
        <f>IF(RES_hhdet_in_tes!F165=0,"",RES_hhdet_in_tes!F165/RES_hhdet_in_fec!F165)</f>
        <v>2.7543833405288036</v>
      </c>
      <c r="G165" s="111">
        <f>IF(RES_hhdet_in_tes!G165=0,"",RES_hhdet_in_tes!G165/RES_hhdet_in_fec!G165)</f>
        <v>2.8650390675616717</v>
      </c>
      <c r="H165" s="111">
        <f>IF(RES_hhdet_in_tes!H165=0,"",RES_hhdet_in_tes!H165/RES_hhdet_in_fec!H165)</f>
        <v>2.9770974633419458</v>
      </c>
      <c r="I165" s="111">
        <f>IF(RES_hhdet_in_tes!I165=0,"",RES_hhdet_in_tes!I165/RES_hhdet_in_fec!I165)</f>
        <v>3.0906910831060701</v>
      </c>
      <c r="J165" s="111">
        <f>IF(RES_hhdet_in_tes!J165=0,"",RES_hhdet_in_tes!J165/RES_hhdet_in_fec!J165)</f>
        <v>3.2064140294578989</v>
      </c>
      <c r="K165" s="111">
        <f>IF(RES_hhdet_in_tes!K165=0,"",RES_hhdet_in_tes!K165/RES_hhdet_in_fec!K165)</f>
        <v>3.3247368811958475</v>
      </c>
      <c r="L165" s="111">
        <f>IF(RES_hhdet_in_tes!L165=0,"",RES_hhdet_in_tes!L165/RES_hhdet_in_fec!L165)</f>
        <v>3.445722042133248</v>
      </c>
      <c r="M165" s="111">
        <f>IF(RES_hhdet_in_tes!M165=0,"",RES_hhdet_in_tes!M165/RES_hhdet_in_fec!M165)</f>
        <v>3.5843621187699686</v>
      </c>
      <c r="N165" s="111">
        <f>IF(RES_hhdet_in_tes!N165=0,"",RES_hhdet_in_tes!N165/RES_hhdet_in_fec!N165)</f>
        <v>3.7451077276635449</v>
      </c>
      <c r="O165" s="111">
        <f>IF(RES_hhdet_in_tes!O165=0,"",RES_hhdet_in_tes!O165/RES_hhdet_in_fec!O165)</f>
        <v>3.9276721145464872</v>
      </c>
      <c r="P165" s="111">
        <f>IF(RES_hhdet_in_tes!P165=0,"",RES_hhdet_in_tes!P165/RES_hhdet_in_fec!P165)</f>
        <v>4.1142881127083859</v>
      </c>
      <c r="Q165" s="111">
        <f>IF(RES_hhdet_in_tes!Q165=0,"",RES_hhdet_in_tes!Q165/RES_hhdet_in_fec!Q165)</f>
        <v>4.2575130300642714</v>
      </c>
      <c r="R165" s="111">
        <f>IF(RES_hhdet_in_tes!R165=0,"",RES_hhdet_in_tes!R165/RES_hhdet_in_fec!R165)</f>
        <v>4.2885467357412006</v>
      </c>
      <c r="S165" s="111">
        <f>IF(RES_hhdet_in_tes!S165=0,"",RES_hhdet_in_tes!S165/RES_hhdet_in_fec!S165)</f>
        <v>4.2919949252608589</v>
      </c>
      <c r="T165" s="111">
        <f>IF(RES_hhdet_in_tes!T165=0,"",RES_hhdet_in_tes!T165/RES_hhdet_in_fec!T165)</f>
        <v>4.2958262469493693</v>
      </c>
      <c r="U165" s="111">
        <f>IF(RES_hhdet_in_tes!U165=0,"",RES_hhdet_in_tes!U165/RES_hhdet_in_fec!U165)</f>
        <v>4.300083271047713</v>
      </c>
      <c r="V165" s="111">
        <f>IF(RES_hhdet_in_tes!V165=0,"",RES_hhdet_in_tes!V165/RES_hhdet_in_fec!V165)</f>
        <v>4.3122478727184674</v>
      </c>
      <c r="W165" s="111">
        <f>IF(RES_hhdet_in_tes!W165=0,"",RES_hhdet_in_tes!W165/RES_hhdet_in_fec!W165)</f>
        <v>4.3521744542800276</v>
      </c>
      <c r="X165" s="111">
        <f>IF(RES_hhdet_in_tes!X165=0,"",RES_hhdet_in_tes!X165/RES_hhdet_in_fec!X165)</f>
        <v>4.3994756322114403</v>
      </c>
      <c r="Y165" s="111">
        <f>IF(RES_hhdet_in_tes!Y165=0,"",RES_hhdet_in_tes!Y165/RES_hhdet_in_fec!Y165)</f>
        <v>4.4527924678182833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0.80061245422552207</v>
      </c>
      <c r="D166" s="124">
        <f>IF(RES_hhdet_in_tes!D166=0,"",RES_hhdet_in_tes!D166/RES_hhdet_in_fec!D166)</f>
        <v>0.80823577548795833</v>
      </c>
      <c r="E166" s="124">
        <f>IF(RES_hhdet_in_tes!E166=0,"",RES_hhdet_in_tes!E166/RES_hhdet_in_fec!E166)</f>
        <v>0.82829430127601</v>
      </c>
      <c r="F166" s="124">
        <f>IF(RES_hhdet_in_tes!F166=0,"",RES_hhdet_in_tes!F166/RES_hhdet_in_fec!F166)</f>
        <v>0.78998879421884938</v>
      </c>
      <c r="G166" s="124">
        <f>IF(RES_hhdet_in_tes!G166=0,"",RES_hhdet_in_tes!G166/RES_hhdet_in_fec!G166)</f>
        <v>0.80919034522541045</v>
      </c>
      <c r="H166" s="124">
        <f>IF(RES_hhdet_in_tes!H166=0,"",RES_hhdet_in_tes!H166/RES_hhdet_in_fec!H166)</f>
        <v>0.81719053915056805</v>
      </c>
      <c r="I166" s="124">
        <f>IF(RES_hhdet_in_tes!I166=0,"",RES_hhdet_in_tes!I166/RES_hhdet_in_fec!I166)</f>
        <v>0.83273121319765697</v>
      </c>
      <c r="J166" s="124">
        <f>IF(RES_hhdet_in_tes!J166=0,"",RES_hhdet_in_tes!J166/RES_hhdet_in_fec!J166)</f>
        <v>0.83047806597480767</v>
      </c>
      <c r="K166" s="124">
        <f>IF(RES_hhdet_in_tes!K166=0,"",RES_hhdet_in_tes!K166/RES_hhdet_in_fec!K166)</f>
        <v>0.84833499423673808</v>
      </c>
      <c r="L166" s="124">
        <f>IF(RES_hhdet_in_tes!L166=0,"",RES_hhdet_in_tes!L166/RES_hhdet_in_fec!L166)</f>
        <v>0.82183700339356169</v>
      </c>
      <c r="M166" s="124">
        <f>IF(RES_hhdet_in_tes!M166=0,"",RES_hhdet_in_tes!M166/RES_hhdet_in_fec!M166)</f>
        <v>0.85021431065991959</v>
      </c>
      <c r="N166" s="124">
        <f>IF(RES_hhdet_in_tes!N166=0,"",RES_hhdet_in_tes!N166/RES_hhdet_in_fec!N166)</f>
        <v>0.84319988994299233</v>
      </c>
      <c r="O166" s="124">
        <f>IF(RES_hhdet_in_tes!O166=0,"",RES_hhdet_in_tes!O166/RES_hhdet_in_fec!O166)</f>
        <v>0.86313380114119054</v>
      </c>
      <c r="P166" s="124">
        <f>IF(RES_hhdet_in_tes!P166=0,"",RES_hhdet_in_tes!P166/RES_hhdet_in_fec!P166)</f>
        <v>0.88444190364070618</v>
      </c>
      <c r="Q166" s="124">
        <f>IF(RES_hhdet_in_tes!Q166=0,"",RES_hhdet_in_tes!Q166/RES_hhdet_in_fec!Q166)</f>
        <v>0.89839038391207482</v>
      </c>
      <c r="R166" s="124">
        <f>IF(RES_hhdet_in_tes!R166=0,"",RES_hhdet_in_tes!R166/RES_hhdet_in_fec!R166)</f>
        <v>0.9013287803874338</v>
      </c>
      <c r="S166" s="124">
        <f>IF(RES_hhdet_in_tes!S166=0,"",RES_hhdet_in_tes!S166/RES_hhdet_in_fec!S166)</f>
        <v>0.89615987809022246</v>
      </c>
      <c r="T166" s="124">
        <f>IF(RES_hhdet_in_tes!T166=0,"",RES_hhdet_in_tes!T166/RES_hhdet_in_fec!T166)</f>
        <v>0.89859703461260187</v>
      </c>
      <c r="U166" s="124">
        <f>IF(RES_hhdet_in_tes!U166=0,"",RES_hhdet_in_tes!U166/RES_hhdet_in_fec!U166)</f>
        <v>0.91460143348397627</v>
      </c>
      <c r="V166" s="124">
        <f>IF(RES_hhdet_in_tes!V166=0,"",RES_hhdet_in_tes!V166/RES_hhdet_in_fec!V166)</f>
        <v>0.90963597397080176</v>
      </c>
      <c r="W166" s="124">
        <f>IF(RES_hhdet_in_tes!W166=0,"",RES_hhdet_in_tes!W166/RES_hhdet_in_fec!W166)</f>
        <v>0.93717800565170084</v>
      </c>
      <c r="X166" s="124">
        <f>IF(RES_hhdet_in_tes!X166=0,"",RES_hhdet_in_tes!X166/RES_hhdet_in_fec!X166)</f>
        <v>0.92579067590730391</v>
      </c>
      <c r="Y166" s="124">
        <f>IF(RES_hhdet_in_tes!Y166=0,"",RES_hhdet_in_tes!Y166/RES_hhdet_in_fec!Y166)</f>
        <v>0.93703864182555097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0.69601036192469068</v>
      </c>
      <c r="D167" s="111">
        <f>IF(RES_hhdet_in_tes!D167=0,"",RES_hhdet_in_tes!D167/RES_hhdet_in_fec!D167)</f>
        <v>0.69755625908043761</v>
      </c>
      <c r="E167" s="111">
        <f>IF(RES_hhdet_in_tes!E167=0,"",RES_hhdet_in_tes!E167/RES_hhdet_in_fec!E167)</f>
        <v>0.69931704278307827</v>
      </c>
      <c r="F167" s="111">
        <f>IF(RES_hhdet_in_tes!F167=0,"",RES_hhdet_in_tes!F167/RES_hhdet_in_fec!F167)</f>
        <v>0.70110712919665907</v>
      </c>
      <c r="G167" s="111">
        <f>IF(RES_hhdet_in_tes!G167=0,"",RES_hhdet_in_tes!G167/RES_hhdet_in_fec!G167)</f>
        <v>0.70309511348050757</v>
      </c>
      <c r="H167" s="111">
        <f>IF(RES_hhdet_in_tes!H167=0,"",RES_hhdet_in_tes!H167/RES_hhdet_in_fec!H167)</f>
        <v>0.70526036173345885</v>
      </c>
      <c r="I167" s="111">
        <f>IF(RES_hhdet_in_tes!I167=0,"",RES_hhdet_in_tes!I167/RES_hhdet_in_fec!I167)</f>
        <v>0.70764441580769744</v>
      </c>
      <c r="J167" s="111">
        <f>IF(RES_hhdet_in_tes!J167=0,"",RES_hhdet_in_tes!J167/RES_hhdet_in_fec!J167)</f>
        <v>0.71041745800866984</v>
      </c>
      <c r="K167" s="111">
        <f>IF(RES_hhdet_in_tes!K167=0,"",RES_hhdet_in_tes!K167/RES_hhdet_in_fec!K167)</f>
        <v>0.71372418805927595</v>
      </c>
      <c r="L167" s="111">
        <f>IF(RES_hhdet_in_tes!L167=0,"",RES_hhdet_in_tes!L167/RES_hhdet_in_fec!L167)</f>
        <v>0.71760331906777886</v>
      </c>
      <c r="M167" s="111">
        <f>IF(RES_hhdet_in_tes!M167=0,"",RES_hhdet_in_tes!M167/RES_hhdet_in_fec!M167)</f>
        <v>0.72551117359792583</v>
      </c>
      <c r="N167" s="111">
        <f>IF(RES_hhdet_in_tes!N167=0,"",RES_hhdet_in_tes!N167/RES_hhdet_in_fec!N167)</f>
        <v>0.73854638350710133</v>
      </c>
      <c r="O167" s="111">
        <f>IF(RES_hhdet_in_tes!O167=0,"",RES_hhdet_in_tes!O167/RES_hhdet_in_fec!O167)</f>
        <v>0.75760309076428523</v>
      </c>
      <c r="P167" s="111">
        <f>IF(RES_hhdet_in_tes!P167=0,"",RES_hhdet_in_tes!P167/RES_hhdet_in_fec!P167)</f>
        <v>0.78071140409999906</v>
      </c>
      <c r="Q167" s="111">
        <f>IF(RES_hhdet_in_tes!Q167=0,"",RES_hhdet_in_tes!Q167/RES_hhdet_in_fec!Q167)</f>
        <v>0.8015172416408588</v>
      </c>
      <c r="R167" s="111">
        <f>IF(RES_hhdet_in_tes!R167=0,"",RES_hhdet_in_tes!R167/RES_hhdet_in_fec!R167)</f>
        <v>0.81501560991666955</v>
      </c>
      <c r="S167" s="111">
        <f>IF(RES_hhdet_in_tes!S167=0,"",RES_hhdet_in_tes!S167/RES_hhdet_in_fec!S167)</f>
        <v>0.8275838772444194</v>
      </c>
      <c r="T167" s="111">
        <f>IF(RES_hhdet_in_tes!T167=0,"",RES_hhdet_in_tes!T167/RES_hhdet_in_fec!T167)</f>
        <v>0.83885145857815258</v>
      </c>
      <c r="U167" s="111">
        <f>IF(RES_hhdet_in_tes!U167=0,"",RES_hhdet_in_tes!U167/RES_hhdet_in_fec!U167)</f>
        <v>0.84844776887195195</v>
      </c>
      <c r="V167" s="111">
        <f>IF(RES_hhdet_in_tes!V167=0,"",RES_hhdet_in_tes!V167/RES_hhdet_in_fec!V167)</f>
        <v>0.85600222307988483</v>
      </c>
      <c r="W167" s="111">
        <f>IF(RES_hhdet_in_tes!W167=0,"",RES_hhdet_in_tes!W167/RES_hhdet_in_fec!W167)</f>
        <v>0.86064559100478932</v>
      </c>
      <c r="X167" s="111">
        <f>IF(RES_hhdet_in_tes!X167=0,"",RES_hhdet_in_tes!X167/RES_hhdet_in_fec!X167)</f>
        <v>0.86330813822144969</v>
      </c>
      <c r="Y167" s="111">
        <f>IF(RES_hhdet_in_tes!Y167=0,"",RES_hhdet_in_tes!Y167/RES_hhdet_in_fec!Y167)</f>
        <v>0.86465638696466496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0.8465148536685565</v>
      </c>
      <c r="D168" s="111">
        <f>IF(RES_hhdet_in_tes!D168=0,"",RES_hhdet_in_tes!D168/RES_hhdet_in_fec!D168)</f>
        <v>0.84375078247225455</v>
      </c>
      <c r="E168" s="111">
        <f>IF(RES_hhdet_in_tes!E168=0,"",RES_hhdet_in_tes!E168/RES_hhdet_in_fec!E168)</f>
        <v>0.84528359800713726</v>
      </c>
      <c r="F168" s="111">
        <f>IF(RES_hhdet_in_tes!F168=0,"",RES_hhdet_in_tes!F168/RES_hhdet_in_fec!F168)</f>
        <v>0.83707174978146692</v>
      </c>
      <c r="G168" s="111">
        <f>IF(RES_hhdet_in_tes!G168=0,"",RES_hhdet_in_tes!G168/RES_hhdet_in_fec!G168)</f>
        <v>0.84080063779964032</v>
      </c>
      <c r="H168" s="111">
        <f>IF(RES_hhdet_in_tes!H168=0,"",RES_hhdet_in_tes!H168/RES_hhdet_in_fec!H168)</f>
        <v>0.84321347014015646</v>
      </c>
      <c r="I168" s="111" t="str">
        <f>IF(RES_hhdet_in_tes!I168=0,"",RES_hhdet_in_tes!I168/RES_hhdet_in_fec!I168)</f>
        <v/>
      </c>
      <c r="J168" s="111">
        <f>IF(RES_hhdet_in_tes!J168=0,"",RES_hhdet_in_tes!J168/RES_hhdet_in_fec!J168)</f>
        <v>0.84627260632967993</v>
      </c>
      <c r="K168" s="111">
        <f>IF(RES_hhdet_in_tes!K168=0,"",RES_hhdet_in_tes!K168/RES_hhdet_in_fec!K168)</f>
        <v>0.84676864850646316</v>
      </c>
      <c r="L168" s="111">
        <f>IF(RES_hhdet_in_tes!L168=0,"",RES_hhdet_in_tes!L168/RES_hhdet_in_fec!L168)</f>
        <v>0.85011090336296524</v>
      </c>
      <c r="M168" s="111">
        <f>IF(RES_hhdet_in_tes!M168=0,"",RES_hhdet_in_tes!M168/RES_hhdet_in_fec!M168)</f>
        <v>0.85006009933147364</v>
      </c>
      <c r="N168" s="111">
        <f>IF(RES_hhdet_in_tes!N168=0,"",RES_hhdet_in_tes!N168/RES_hhdet_in_fec!N168)</f>
        <v>0.85782971759672921</v>
      </c>
      <c r="O168" s="111">
        <f>IF(RES_hhdet_in_tes!O168=0,"",RES_hhdet_in_tes!O168/RES_hhdet_in_fec!O168)</f>
        <v>0.86509904999344545</v>
      </c>
      <c r="P168" s="111">
        <f>IF(RES_hhdet_in_tes!P168=0,"",RES_hhdet_in_tes!P168/RES_hhdet_in_fec!P168)</f>
        <v>0.89101273772295442</v>
      </c>
      <c r="Q168" s="111" t="str">
        <f>IF(RES_hhdet_in_tes!Q168=0,"",RES_hhdet_in_tes!Q168/RES_hhdet_in_fec!Q168)</f>
        <v/>
      </c>
      <c r="R168" s="111">
        <f>IF(RES_hhdet_in_tes!R168=0,"",RES_hhdet_in_tes!R168/RES_hhdet_in_fec!R168)</f>
        <v>0.90934869886940406</v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0.92389408859028865</v>
      </c>
      <c r="U168" s="111" t="str">
        <f>IF(RES_hhdet_in_tes!U168=0,"",RES_hhdet_in_tes!U168/RES_hhdet_in_fec!U168)</f>
        <v/>
      </c>
      <c r="V168" s="111">
        <f>IF(RES_hhdet_in_tes!V168=0,"",RES_hhdet_in_tes!V168/RES_hhdet_in_fec!V168)</f>
        <v>0.93652139221907615</v>
      </c>
      <c r="W168" s="111" t="str">
        <f>IF(RES_hhdet_in_tes!W168=0,"",RES_hhdet_in_tes!W168/RES_hhdet_in_fec!W168)</f>
        <v/>
      </c>
      <c r="X168" s="111">
        <f>IF(RES_hhdet_in_tes!X168=0,"",RES_hhdet_in_tes!X168/RES_hhdet_in_fec!X168)</f>
        <v>0.93666244318588088</v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0.69601036192469068</v>
      </c>
      <c r="D169" s="112">
        <f>IF(RES_hhdet_in_tes!D169=0,"",RES_hhdet_in_tes!D169/RES_hhdet_in_fec!D169)</f>
        <v>0.69755625908043761</v>
      </c>
      <c r="E169" s="112">
        <f>IF(RES_hhdet_in_tes!E169=0,"",RES_hhdet_in_tes!E169/RES_hhdet_in_fec!E169)</f>
        <v>0.69931704278307827</v>
      </c>
      <c r="F169" s="112">
        <f>IF(RES_hhdet_in_tes!F169=0,"",RES_hhdet_in_tes!F169/RES_hhdet_in_fec!F169)</f>
        <v>0.70110712919665907</v>
      </c>
      <c r="G169" s="112">
        <f>IF(RES_hhdet_in_tes!G169=0,"",RES_hhdet_in_tes!G169/RES_hhdet_in_fec!G169)</f>
        <v>0.70309511348050757</v>
      </c>
      <c r="H169" s="112">
        <f>IF(RES_hhdet_in_tes!H169=0,"",RES_hhdet_in_tes!H169/RES_hhdet_in_fec!H169)</f>
        <v>0.70526036173345885</v>
      </c>
      <c r="I169" s="112" t="str">
        <f>IF(RES_hhdet_in_tes!I169=0,"",RES_hhdet_in_tes!I169/RES_hhdet_in_fec!I169)</f>
        <v/>
      </c>
      <c r="J169" s="112">
        <f>IF(RES_hhdet_in_tes!J169=0,"",RES_hhdet_in_tes!J169/RES_hhdet_in_fec!J169)</f>
        <v>0.71041745800866996</v>
      </c>
      <c r="K169" s="112">
        <f>IF(RES_hhdet_in_tes!K169=0,"",RES_hhdet_in_tes!K169/RES_hhdet_in_fec!K169)</f>
        <v>0.71372418805927595</v>
      </c>
      <c r="L169" s="112">
        <f>IF(RES_hhdet_in_tes!L169=0,"",RES_hhdet_in_tes!L169/RES_hhdet_in_fec!L169)</f>
        <v>0.71760331906777886</v>
      </c>
      <c r="M169" s="112">
        <f>IF(RES_hhdet_in_tes!M169=0,"",RES_hhdet_in_tes!M169/RES_hhdet_in_fec!M169)</f>
        <v>0.72551117359792583</v>
      </c>
      <c r="N169" s="112">
        <f>IF(RES_hhdet_in_tes!N169=0,"",RES_hhdet_in_tes!N169/RES_hhdet_in_fec!N169)</f>
        <v>0.73854638350710122</v>
      </c>
      <c r="O169" s="112">
        <f>IF(RES_hhdet_in_tes!O169=0,"",RES_hhdet_in_tes!O169/RES_hhdet_in_fec!O169)</f>
        <v>0.75760309076428523</v>
      </c>
      <c r="P169" s="112">
        <f>IF(RES_hhdet_in_tes!P169=0,"",RES_hhdet_in_tes!P169/RES_hhdet_in_fec!P169)</f>
        <v>0.78071140409999917</v>
      </c>
      <c r="Q169" s="112" t="str">
        <f>IF(RES_hhdet_in_tes!Q169=0,"",RES_hhdet_in_tes!Q169/RES_hhdet_in_fec!Q169)</f>
        <v/>
      </c>
      <c r="R169" s="112">
        <f>IF(RES_hhdet_in_tes!R169=0,"",RES_hhdet_in_tes!R169/RES_hhdet_in_fec!R169)</f>
        <v>0.81501560991666955</v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0.83885145857815258</v>
      </c>
      <c r="U169" s="112" t="str">
        <f>IF(RES_hhdet_in_tes!U169=0,"",RES_hhdet_in_tes!U169/RES_hhdet_in_fec!U169)</f>
        <v/>
      </c>
      <c r="V169" s="112">
        <f>IF(RES_hhdet_in_tes!V169=0,"",RES_hhdet_in_tes!V169/RES_hhdet_in_fec!V169)</f>
        <v>0.85600222307988483</v>
      </c>
      <c r="W169" s="112" t="str">
        <f>IF(RES_hhdet_in_tes!W169=0,"",RES_hhdet_in_tes!W169/RES_hhdet_in_fec!W169)</f>
        <v/>
      </c>
      <c r="X169" s="112">
        <f>IF(RES_hhdet_in_tes!X169=0,"",RES_hhdet_in_tes!X169/RES_hhdet_in_fec!X169)</f>
        <v>0.86330813822144969</v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 t="str">
        <f>IF(RES_hhdet_in_tes!I170=0,"",RES_hhdet_in_tes!I170/RES_hhdet_in_fec!I170)</f>
        <v/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>
        <f>IF(RES_hhdet_in_tes!R170=0,"",RES_hhdet_in_tes!R170/RES_hhdet_in_fec!R170)</f>
        <v>1</v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 t="str">
        <f>IF(RES_hhdet_in_tes!U170=0,"",RES_hhdet_in_tes!U170/RES_hhdet_in_fec!U170)</f>
        <v/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X170" s="113">
        <f>IF(RES_hhdet_in_tes!X170=0,"",RES_hhdet_in_tes!X170/RES_hhdet_in_fec!X170)</f>
        <v>1</v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0.77967175277997069</v>
      </c>
      <c r="D171" s="112">
        <f>IF(RES_hhdet_in_tes!D171=0,"",RES_hhdet_in_tes!D171/RES_hhdet_in_fec!D171)</f>
        <v>0.78060708254141098</v>
      </c>
      <c r="E171" s="112">
        <f>IF(RES_hhdet_in_tes!E171=0,"",RES_hhdet_in_tes!E171/RES_hhdet_in_fec!E171)</f>
        <v>0.781631036978224</v>
      </c>
      <c r="F171" s="112">
        <f>IF(RES_hhdet_in_tes!F171=0,"",RES_hhdet_in_tes!F171/RES_hhdet_in_fec!F171)</f>
        <v>0.78266734591486342</v>
      </c>
      <c r="G171" s="112">
        <f>IF(RES_hhdet_in_tes!G171=0,"",RES_hhdet_in_tes!G171/RES_hhdet_in_fec!G171)</f>
        <v>0.78378596450283589</v>
      </c>
      <c r="H171" s="112">
        <f>IF(RES_hhdet_in_tes!H171=0,"",RES_hhdet_in_tes!H171/RES_hhdet_in_fec!H171)</f>
        <v>0.78497899630682877</v>
      </c>
      <c r="I171" s="112">
        <f>IF(RES_hhdet_in_tes!I171=0,"",RES_hhdet_in_tes!I171/RES_hhdet_in_fec!I171)</f>
        <v>0.78626458404661137</v>
      </c>
      <c r="J171" s="112">
        <f>IF(RES_hhdet_in_tes!J171=0,"",RES_hhdet_in_tes!J171/RES_hhdet_in_fec!J171)</f>
        <v>0.78771547453161517</v>
      </c>
      <c r="K171" s="112">
        <f>IF(RES_hhdet_in_tes!K171=0,"",RES_hhdet_in_tes!K171/RES_hhdet_in_fec!K171)</f>
        <v>0.78939593335356095</v>
      </c>
      <c r="L171" s="112">
        <f>IF(RES_hhdet_in_tes!L171=0,"",RES_hhdet_in_tes!L171/RES_hhdet_in_fec!L171)</f>
        <v>0.79132805619702495</v>
      </c>
      <c r="M171" s="112">
        <f>IF(RES_hhdet_in_tes!M171=0,"",RES_hhdet_in_tes!M171/RES_hhdet_in_fec!M171)</f>
        <v>0.79500125443596603</v>
      </c>
      <c r="N171" s="112">
        <f>IF(RES_hhdet_in_tes!N171=0,"",RES_hhdet_in_tes!N171/RES_hhdet_in_fec!N171)</f>
        <v>0.80105802751633581</v>
      </c>
      <c r="O171" s="112">
        <f>IF(RES_hhdet_in_tes!O171=0,"",RES_hhdet_in_tes!O171/RES_hhdet_in_fec!O171)</f>
        <v>0.8102938191366954</v>
      </c>
      <c r="P171" s="112">
        <f>IF(RES_hhdet_in_tes!P171=0,"",RES_hhdet_in_tes!P171/RES_hhdet_in_fec!P171)</f>
        <v>0.82227075778456149</v>
      </c>
      <c r="Q171" s="112">
        <f>IF(RES_hhdet_in_tes!Q171=0,"",RES_hhdet_in_tes!Q171/RES_hhdet_in_fec!Q171)</f>
        <v>0.83382595537259896</v>
      </c>
      <c r="R171" s="112">
        <f>IF(RES_hhdet_in_tes!R171=0,"",RES_hhdet_in_tes!R171/RES_hhdet_in_fec!R171)</f>
        <v>0.84164581233520086</v>
      </c>
      <c r="S171" s="112">
        <f>IF(RES_hhdet_in_tes!S171=0,"",RES_hhdet_in_tes!S171/RES_hhdet_in_fec!S171)</f>
        <v>0.84922190583378354</v>
      </c>
      <c r="T171" s="112">
        <f>IF(RES_hhdet_in_tes!T171=0,"",RES_hhdet_in_tes!T171/RES_hhdet_in_fec!T171)</f>
        <v>0.85673920479434873</v>
      </c>
      <c r="U171" s="112">
        <f>IF(RES_hhdet_in_tes!U171=0,"",RES_hhdet_in_tes!U171/RES_hhdet_in_fec!U171)</f>
        <v>0.86427327854513902</v>
      </c>
      <c r="V171" s="112">
        <f>IF(RES_hhdet_in_tes!V171=0,"",RES_hhdet_in_tes!V171/RES_hhdet_in_fec!V171)</f>
        <v>0.87167463264960821</v>
      </c>
      <c r="W171" s="112" t="str">
        <f>IF(RES_hhdet_in_tes!W171=0,"",RES_hhdet_in_tes!W171/RES_hhdet_in_fec!W171)</f>
        <v/>
      </c>
      <c r="X171" s="112">
        <f>IF(RES_hhdet_in_tes!X171=0,"",RES_hhdet_in_tes!X171/RES_hhdet_in_fec!X171)</f>
        <v>0.89183050102231831</v>
      </c>
      <c r="Y171" s="112">
        <f>IF(RES_hhdet_in_tes!Y171=0,"",RES_hhdet_in_tes!Y171/RES_hhdet_in_fec!Y171)</f>
        <v>0.90432813306167903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0.89510484150660008</v>
      </c>
      <c r="D172" s="113">
        <f>IF(RES_hhdet_in_tes!D172=0,"",RES_hhdet_in_tes!D172/RES_hhdet_in_fec!D172)</f>
        <v>0.89279653121238467</v>
      </c>
      <c r="E172" s="113">
        <f>IF(RES_hhdet_in_tes!E172=0,"",RES_hhdet_in_tes!E172/RES_hhdet_in_fec!E172)</f>
        <v>0.89347664645007019</v>
      </c>
      <c r="F172" s="113">
        <f>IF(RES_hhdet_in_tes!F172=0,"",RES_hhdet_in_tes!F172/RES_hhdet_in_fec!F172)</f>
        <v>0.88765251617286955</v>
      </c>
      <c r="G172" s="113">
        <f>IF(RES_hhdet_in_tes!G172=0,"",RES_hhdet_in_tes!G172/RES_hhdet_in_fec!G172)</f>
        <v>0.88999852519179212</v>
      </c>
      <c r="H172" s="113">
        <f>IF(RES_hhdet_in_tes!H172=0,"",RES_hhdet_in_tes!H172/RES_hhdet_in_fec!H172)</f>
        <v>0.8916879904888283</v>
      </c>
      <c r="I172" s="113">
        <f>IF(RES_hhdet_in_tes!I172=0,"",RES_hhdet_in_tes!I172/RES_hhdet_in_fec!I172)</f>
        <v>0.88142892905780645</v>
      </c>
      <c r="J172" s="113">
        <f>IF(RES_hhdet_in_tes!J172=0,"",RES_hhdet_in_tes!J172/RES_hhdet_in_fec!J172)</f>
        <v>0.89302273283664124</v>
      </c>
      <c r="K172" s="113">
        <f>IF(RES_hhdet_in_tes!K172=0,"",RES_hhdet_in_tes!K172/RES_hhdet_in_fec!K172)</f>
        <v>0.89261836370322545</v>
      </c>
      <c r="L172" s="113">
        <f>IF(RES_hhdet_in_tes!L172=0,"",RES_hhdet_in_tes!L172/RES_hhdet_in_fec!L172)</f>
        <v>0.89451932105743137</v>
      </c>
      <c r="M172" s="113">
        <f>IF(RES_hhdet_in_tes!M172=0,"",RES_hhdet_in_tes!M172/RES_hhdet_in_fec!M172)</f>
        <v>0.89243619274286512</v>
      </c>
      <c r="N172" s="113">
        <f>IF(RES_hhdet_in_tes!N172=0,"",RES_hhdet_in_tes!N172/RES_hhdet_in_fec!N172)</f>
        <v>0.89573793649277</v>
      </c>
      <c r="O172" s="113">
        <f>IF(RES_hhdet_in_tes!O172=0,"",RES_hhdet_in_tes!O172/RES_hhdet_in_fec!O172)</f>
        <v>0.89712506915498069</v>
      </c>
      <c r="P172" s="113">
        <f>IF(RES_hhdet_in_tes!P172=0,"",RES_hhdet_in_tes!P172/RES_hhdet_in_fec!P172)</f>
        <v>0.91478296946356574</v>
      </c>
      <c r="Q172" s="113">
        <f>IF(RES_hhdet_in_tes!Q172=0,"",RES_hhdet_in_tes!Q172/RES_hhdet_in_fec!Q172)</f>
        <v>0.92106270847808969</v>
      </c>
      <c r="R172" s="113">
        <f>IF(RES_hhdet_in_tes!R172=0,"",RES_hhdet_in_tes!R172/RES_hhdet_in_fec!R172)</f>
        <v>0.92404059446347875</v>
      </c>
      <c r="S172" s="113">
        <f>IF(RES_hhdet_in_tes!S172=0,"",RES_hhdet_in_tes!S172/RES_hhdet_in_fec!S172)</f>
        <v>0.9235496748442964</v>
      </c>
      <c r="T172" s="113">
        <f>IF(RES_hhdet_in_tes!T172=0,"",RES_hhdet_in_tes!T172/RES_hhdet_in_fec!T172)</f>
        <v>0.93338754519602618</v>
      </c>
      <c r="U172" s="113">
        <f>IF(RES_hhdet_in_tes!U172=0,"",RES_hhdet_in_tes!U172/RES_hhdet_in_fec!U172)</f>
        <v>0.9367064400448889</v>
      </c>
      <c r="V172" s="113">
        <f>IF(RES_hhdet_in_tes!V172=0,"",RES_hhdet_in_tes!V172/RES_hhdet_in_fec!V172)</f>
        <v>0.94526919929470488</v>
      </c>
      <c r="W172" s="113">
        <f>IF(RES_hhdet_in_tes!W172=0,"",RES_hhdet_in_tes!W172/RES_hhdet_in_fec!W172)</f>
        <v>0.94203794011583186</v>
      </c>
      <c r="X172" s="113">
        <f>IF(RES_hhdet_in_tes!X172=0,"",RES_hhdet_in_tes!X172/RES_hhdet_in_fec!X172)</f>
        <v>0.95160134345428993</v>
      </c>
      <c r="Y172" s="113">
        <f>IF(RES_hhdet_in_tes!Y172=0,"",RES_hhdet_in_tes!Y172/RES_hhdet_in_fec!Y172)</f>
        <v>0.96212923338695677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0.77967175277997081</v>
      </c>
      <c r="D173" s="111">
        <f>IF(RES_hhdet_in_tes!D173=0,"",RES_hhdet_in_tes!D173/RES_hhdet_in_fec!D173)</f>
        <v>0.78060708254141098</v>
      </c>
      <c r="E173" s="111">
        <f>IF(RES_hhdet_in_tes!E173=0,"",RES_hhdet_in_tes!E173/RES_hhdet_in_fec!E173)</f>
        <v>0.781631036978224</v>
      </c>
      <c r="F173" s="111">
        <f>IF(RES_hhdet_in_tes!F173=0,"",RES_hhdet_in_tes!F173/RES_hhdet_in_fec!F173)</f>
        <v>0.78266734591486342</v>
      </c>
      <c r="G173" s="111">
        <f>IF(RES_hhdet_in_tes!G173=0,"",RES_hhdet_in_tes!G173/RES_hhdet_in_fec!G173)</f>
        <v>0.78378596450283589</v>
      </c>
      <c r="H173" s="111">
        <f>IF(RES_hhdet_in_tes!H173=0,"",RES_hhdet_in_tes!H173/RES_hhdet_in_fec!H173)</f>
        <v>0.78497899630682877</v>
      </c>
      <c r="I173" s="111">
        <f>IF(RES_hhdet_in_tes!I173=0,"",RES_hhdet_in_tes!I173/RES_hhdet_in_fec!I173)</f>
        <v>0.78626458404661137</v>
      </c>
      <c r="J173" s="111">
        <f>IF(RES_hhdet_in_tes!J173=0,"",RES_hhdet_in_tes!J173/RES_hhdet_in_fec!J173)</f>
        <v>0.78771547453161517</v>
      </c>
      <c r="K173" s="111">
        <f>IF(RES_hhdet_in_tes!K173=0,"",RES_hhdet_in_tes!K173/RES_hhdet_in_fec!K173)</f>
        <v>0.78939593335356095</v>
      </c>
      <c r="L173" s="111">
        <f>IF(RES_hhdet_in_tes!L173=0,"",RES_hhdet_in_tes!L173/RES_hhdet_in_fec!L173)</f>
        <v>0.79132805619702484</v>
      </c>
      <c r="M173" s="111">
        <f>IF(RES_hhdet_in_tes!M173=0,"",RES_hhdet_in_tes!M173/RES_hhdet_in_fec!M173)</f>
        <v>0.79500125443596603</v>
      </c>
      <c r="N173" s="111">
        <f>IF(RES_hhdet_in_tes!N173=0,"",RES_hhdet_in_tes!N173/RES_hhdet_in_fec!N173)</f>
        <v>0.80105802751633581</v>
      </c>
      <c r="O173" s="111">
        <f>IF(RES_hhdet_in_tes!O173=0,"",RES_hhdet_in_tes!O173/RES_hhdet_in_fec!O173)</f>
        <v>0.8102938191366954</v>
      </c>
      <c r="P173" s="111">
        <f>IF(RES_hhdet_in_tes!P173=0,"",RES_hhdet_in_tes!P173/RES_hhdet_in_fec!P173)</f>
        <v>0.82227075778456149</v>
      </c>
      <c r="Q173" s="111">
        <f>IF(RES_hhdet_in_tes!Q173=0,"",RES_hhdet_in_tes!Q173/RES_hhdet_in_fec!Q173)</f>
        <v>0.83382595537259896</v>
      </c>
      <c r="R173" s="111">
        <f>IF(RES_hhdet_in_tes!R173=0,"",RES_hhdet_in_tes!R173/RES_hhdet_in_fec!R173)</f>
        <v>0.84164581233520075</v>
      </c>
      <c r="S173" s="111">
        <f>IF(RES_hhdet_in_tes!S173=0,"",RES_hhdet_in_tes!S173/RES_hhdet_in_fec!S173)</f>
        <v>0.84922190583378354</v>
      </c>
      <c r="T173" s="111">
        <f>IF(RES_hhdet_in_tes!T173=0,"",RES_hhdet_in_tes!T173/RES_hhdet_in_fec!T173)</f>
        <v>0.85673920479434873</v>
      </c>
      <c r="U173" s="111">
        <f>IF(RES_hhdet_in_tes!U173=0,"",RES_hhdet_in_tes!U173/RES_hhdet_in_fec!U173)</f>
        <v>0.86427327854513902</v>
      </c>
      <c r="V173" s="111">
        <f>IF(RES_hhdet_in_tes!V173=0,"",RES_hhdet_in_tes!V173/RES_hhdet_in_fec!V173)</f>
        <v>0.87167463264960821</v>
      </c>
      <c r="W173" s="111">
        <f>IF(RES_hhdet_in_tes!W173=0,"",RES_hhdet_in_tes!W173/RES_hhdet_in_fec!W173)</f>
        <v>0.87843452433580549</v>
      </c>
      <c r="X173" s="111">
        <f>IF(RES_hhdet_in_tes!X173=0,"",RES_hhdet_in_tes!X173/RES_hhdet_in_fec!X173)</f>
        <v>0.89183050102231842</v>
      </c>
      <c r="Y173" s="111">
        <f>IF(RES_hhdet_in_tes!Y173=0,"",RES_hhdet_in_tes!Y173/RES_hhdet_in_fec!Y173)</f>
        <v>0.90432813306167892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0.77387641446026467</v>
      </c>
      <c r="D175" s="124">
        <f>IF(RES_hhdet_in_tes!D175=0,"",RES_hhdet_in_tes!D175/RES_hhdet_in_fec!D175)</f>
        <v>0.77505537932756852</v>
      </c>
      <c r="E175" s="124">
        <f>IF(RES_hhdet_in_tes!E175=0,"",RES_hhdet_in_tes!E175/RES_hhdet_in_fec!E175)</f>
        <v>0.77628993266109625</v>
      </c>
      <c r="F175" s="124">
        <f>IF(RES_hhdet_in_tes!F175=0,"",RES_hhdet_in_tes!F175/RES_hhdet_in_fec!F175)</f>
        <v>0.77753206624001836</v>
      </c>
      <c r="G175" s="124">
        <f>IF(RES_hhdet_in_tes!G175=0,"",RES_hhdet_in_tes!G175/RES_hhdet_in_fec!G175)</f>
        <v>0.77882539352667224</v>
      </c>
      <c r="H175" s="124">
        <f>IF(RES_hhdet_in_tes!H175=0,"",RES_hhdet_in_tes!H175/RES_hhdet_in_fec!H175)</f>
        <v>0.78016457678849827</v>
      </c>
      <c r="I175" s="124">
        <f>IF(RES_hhdet_in_tes!I175=0,"",RES_hhdet_in_tes!I175/RES_hhdet_in_fec!I175)</f>
        <v>0.78156036238389126</v>
      </c>
      <c r="J175" s="124">
        <f>IF(RES_hhdet_in_tes!J175=0,"",RES_hhdet_in_tes!J175/RES_hhdet_in_fec!J175)</f>
        <v>0.78305677435006926</v>
      </c>
      <c r="K175" s="124">
        <f>IF(RES_hhdet_in_tes!K175=0,"",RES_hhdet_in_tes!K175/RES_hhdet_in_fec!K175)</f>
        <v>0.78469124469836748</v>
      </c>
      <c r="L175" s="124">
        <f>IF(RES_hhdet_in_tes!L175=0,"",RES_hhdet_in_tes!L175/RES_hhdet_in_fec!L175)</f>
        <v>0.78647378802645229</v>
      </c>
      <c r="M175" s="124">
        <f>IF(RES_hhdet_in_tes!M175=0,"",RES_hhdet_in_tes!M175/RES_hhdet_in_fec!M175)</f>
        <v>0.78902243108335579</v>
      </c>
      <c r="N175" s="124">
        <f>IF(RES_hhdet_in_tes!N175=0,"",RES_hhdet_in_tes!N175/RES_hhdet_in_fec!N175)</f>
        <v>0.79251312021053688</v>
      </c>
      <c r="O175" s="124">
        <f>IF(RES_hhdet_in_tes!O175=0,"",RES_hhdet_in_tes!O175/RES_hhdet_in_fec!O175)</f>
        <v>0.797363083421751</v>
      </c>
      <c r="P175" s="124">
        <f>IF(RES_hhdet_in_tes!P175=0,"",RES_hhdet_in_tes!P175/RES_hhdet_in_fec!P175)</f>
        <v>0.80377695822825479</v>
      </c>
      <c r="Q175" s="124">
        <f>IF(RES_hhdet_in_tes!Q175=0,"",RES_hhdet_in_tes!Q175/RES_hhdet_in_fec!Q175)</f>
        <v>0.81207657478666229</v>
      </c>
      <c r="R175" s="124">
        <f>IF(RES_hhdet_in_tes!R175=0,"",RES_hhdet_in_tes!R175/RES_hhdet_in_fec!R175)</f>
        <v>0.82337036861978241</v>
      </c>
      <c r="S175" s="124">
        <f>IF(RES_hhdet_in_tes!S175=0,"",RES_hhdet_in_tes!S175/RES_hhdet_in_fec!S175)</f>
        <v>0.83750259145769235</v>
      </c>
      <c r="T175" s="124">
        <f>IF(RES_hhdet_in_tes!T175=0,"",RES_hhdet_in_tes!T175/RES_hhdet_in_fec!T175)</f>
        <v>0.85271670540043254</v>
      </c>
      <c r="U175" s="124">
        <f>IF(RES_hhdet_in_tes!U175=0,"",RES_hhdet_in_tes!U175/RES_hhdet_in_fec!U175)</f>
        <v>0.86725617254808429</v>
      </c>
      <c r="V175" s="124">
        <f>IF(RES_hhdet_in_tes!V175=0,"",RES_hhdet_in_tes!V175/RES_hhdet_in_fec!V175)</f>
        <v>0.87936445500070992</v>
      </c>
      <c r="W175" s="124">
        <f>IF(RES_hhdet_in_tes!W175=0,"",RES_hhdet_in_tes!W175/RES_hhdet_in_fec!W175)</f>
        <v>0.88843125133109635</v>
      </c>
      <c r="X175" s="124">
        <f>IF(RES_hhdet_in_tes!X175=0,"",RES_hhdet_in_tes!X175/RES_hhdet_in_fec!X175)</f>
        <v>0.89581628193962781</v>
      </c>
      <c r="Y175" s="124">
        <f>IF(RES_hhdet_in_tes!Y175=0,"",RES_hhdet_in_tes!Y175/RES_hhdet_in_fec!Y175)</f>
        <v>0.90236529624663231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0.77387641446026467</v>
      </c>
      <c r="D177" s="45">
        <f>IF(RES_hhdet_in_tes!D177=0,"",RES_hhdet_in_tes!D177/RES_hhdet_in_fec!D177)</f>
        <v>0.77505537932756852</v>
      </c>
      <c r="E177" s="45">
        <f>IF(RES_hhdet_in_tes!E177=0,"",RES_hhdet_in_tes!E177/RES_hhdet_in_fec!E177)</f>
        <v>0.77628993266109625</v>
      </c>
      <c r="F177" s="45">
        <f>IF(RES_hhdet_in_tes!F177=0,"",RES_hhdet_in_tes!F177/RES_hhdet_in_fec!F177)</f>
        <v>0.77753206624001836</v>
      </c>
      <c r="G177" s="45">
        <f>IF(RES_hhdet_in_tes!G177=0,"",RES_hhdet_in_tes!G177/RES_hhdet_in_fec!G177)</f>
        <v>0.77882539352667224</v>
      </c>
      <c r="H177" s="45">
        <f>IF(RES_hhdet_in_tes!H177=0,"",RES_hhdet_in_tes!H177/RES_hhdet_in_fec!H177)</f>
        <v>0.78016457678849827</v>
      </c>
      <c r="I177" s="45">
        <f>IF(RES_hhdet_in_tes!I177=0,"",RES_hhdet_in_tes!I177/RES_hhdet_in_fec!I177)</f>
        <v>0.78156036238389126</v>
      </c>
      <c r="J177" s="45">
        <f>IF(RES_hhdet_in_tes!J177=0,"",RES_hhdet_in_tes!J177/RES_hhdet_in_fec!J177)</f>
        <v>0.78305677435006926</v>
      </c>
      <c r="K177" s="45">
        <f>IF(RES_hhdet_in_tes!K177=0,"",RES_hhdet_in_tes!K177/RES_hhdet_in_fec!K177)</f>
        <v>0.78469124469836748</v>
      </c>
      <c r="L177" s="45">
        <f>IF(RES_hhdet_in_tes!L177=0,"",RES_hhdet_in_tes!L177/RES_hhdet_in_fec!L177)</f>
        <v>0.78647378802645229</v>
      </c>
      <c r="M177" s="45">
        <f>IF(RES_hhdet_in_tes!M177=0,"",RES_hhdet_in_tes!M177/RES_hhdet_in_fec!M177)</f>
        <v>0.78902243108335579</v>
      </c>
      <c r="N177" s="45">
        <f>IF(RES_hhdet_in_tes!N177=0,"",RES_hhdet_in_tes!N177/RES_hhdet_in_fec!N177)</f>
        <v>0.79251312021053688</v>
      </c>
      <c r="O177" s="45">
        <f>IF(RES_hhdet_in_tes!O177=0,"",RES_hhdet_in_tes!O177/RES_hhdet_in_fec!O177)</f>
        <v>0.797363083421751</v>
      </c>
      <c r="P177" s="45">
        <f>IF(RES_hhdet_in_tes!P177=0,"",RES_hhdet_in_tes!P177/RES_hhdet_in_fec!P177)</f>
        <v>0.80377695822825479</v>
      </c>
      <c r="Q177" s="45">
        <f>IF(RES_hhdet_in_tes!Q177=0,"",RES_hhdet_in_tes!Q177/RES_hhdet_in_fec!Q177)</f>
        <v>0.81207657478666229</v>
      </c>
      <c r="R177" s="45">
        <f>IF(RES_hhdet_in_tes!R177=0,"",RES_hhdet_in_tes!R177/RES_hhdet_in_fec!R177)</f>
        <v>0.82337036861978241</v>
      </c>
      <c r="S177" s="45">
        <f>IF(RES_hhdet_in_tes!S177=0,"",RES_hhdet_in_tes!S177/RES_hhdet_in_fec!S177)</f>
        <v>0.83750259145769235</v>
      </c>
      <c r="T177" s="45">
        <f>IF(RES_hhdet_in_tes!T177=0,"",RES_hhdet_in_tes!T177/RES_hhdet_in_fec!T177)</f>
        <v>0.85271670540043254</v>
      </c>
      <c r="U177" s="45">
        <f>IF(RES_hhdet_in_tes!U177=0,"",RES_hhdet_in_tes!U177/RES_hhdet_in_fec!U177)</f>
        <v>0.86725617254808429</v>
      </c>
      <c r="V177" s="45">
        <f>IF(RES_hhdet_in_tes!V177=0,"",RES_hhdet_in_tes!V177/RES_hhdet_in_fec!V177)</f>
        <v>0.87936445500070992</v>
      </c>
      <c r="W177" s="45">
        <f>IF(RES_hhdet_in_tes!W177=0,"",RES_hhdet_in_tes!W177/RES_hhdet_in_fec!W177)</f>
        <v>0.88843125133109635</v>
      </c>
      <c r="X177" s="45">
        <f>IF(RES_hhdet_in_tes!X177=0,"",RES_hhdet_in_tes!X177/RES_hhdet_in_fec!X177)</f>
        <v>0.89581628193962781</v>
      </c>
      <c r="Y177" s="45">
        <f>IF(RES_hhdet_in_tes!Y177=0,"",RES_hhdet_in_tes!Y177/RES_hhdet_in_fec!Y177)</f>
        <v>0.90236529624663231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51.578953942754566</v>
      </c>
      <c r="D3" s="117">
        <f t="shared" si="0"/>
        <v>25.310469261664704</v>
      </c>
      <c r="E3" s="117">
        <f t="shared" si="0"/>
        <v>63.100174785262972</v>
      </c>
      <c r="F3" s="117">
        <f t="shared" si="0"/>
        <v>64.582906982227627</v>
      </c>
      <c r="G3" s="117">
        <f t="shared" si="0"/>
        <v>63.912249179257721</v>
      </c>
      <c r="H3" s="117">
        <f t="shared" si="0"/>
        <v>101.8660780287768</v>
      </c>
      <c r="I3" s="117">
        <f t="shared" si="0"/>
        <v>107.95135049152078</v>
      </c>
      <c r="J3" s="117">
        <f t="shared" si="0"/>
        <v>94.755104115571285</v>
      </c>
      <c r="K3" s="117">
        <f t="shared" si="0"/>
        <v>101.02032311278975</v>
      </c>
      <c r="L3" s="117">
        <f t="shared" si="0"/>
        <v>147.30389770045346</v>
      </c>
      <c r="M3" s="117">
        <f t="shared" si="0"/>
        <v>100.72180365511886</v>
      </c>
      <c r="N3" s="117">
        <f t="shared" si="0"/>
        <v>45.049627588703252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11.608446433417623</v>
      </c>
      <c r="X3" s="117">
        <f t="shared" si="2"/>
        <v>16.593922180481528</v>
      </c>
      <c r="Y3" s="117">
        <f t="shared" si="2"/>
        <v>18.939336655084066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51.011191391823502</v>
      </c>
      <c r="D4" s="122">
        <f t="shared" si="3"/>
        <v>25.121335583004747</v>
      </c>
      <c r="E4" s="122">
        <f t="shared" si="3"/>
        <v>62.418148732938661</v>
      </c>
      <c r="F4" s="122">
        <f t="shared" si="3"/>
        <v>63.280641627800833</v>
      </c>
      <c r="G4" s="122">
        <f t="shared" si="3"/>
        <v>62.834183385572224</v>
      </c>
      <c r="H4" s="122">
        <f t="shared" si="3"/>
        <v>100.25392390862437</v>
      </c>
      <c r="I4" s="122">
        <f t="shared" si="3"/>
        <v>106.91777582029664</v>
      </c>
      <c r="J4" s="122">
        <f t="shared" si="3"/>
        <v>93.237450306925311</v>
      </c>
      <c r="K4" s="122">
        <f t="shared" si="3"/>
        <v>99.202295915627801</v>
      </c>
      <c r="L4" s="122">
        <f t="shared" si="3"/>
        <v>145.69868605916173</v>
      </c>
      <c r="M4" s="122">
        <f t="shared" si="3"/>
        <v>99.371380484332263</v>
      </c>
      <c r="N4" s="122">
        <f t="shared" si="3"/>
        <v>44.565774126406815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11.407212824260192</v>
      </c>
      <c r="X4" s="122">
        <f t="shared" si="5"/>
        <v>16.193434618732798</v>
      </c>
      <c r="Y4" s="122">
        <f t="shared" si="5"/>
        <v>18.758683064316998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51.011191391823502</v>
      </c>
      <c r="D5" s="98">
        <v>25.121335583004747</v>
      </c>
      <c r="E5" s="98">
        <v>62.418148732938661</v>
      </c>
      <c r="F5" s="98">
        <v>63.280641627800833</v>
      </c>
      <c r="G5" s="98">
        <v>62.834183385572224</v>
      </c>
      <c r="H5" s="98">
        <v>100.25392390862437</v>
      </c>
      <c r="I5" s="98">
        <v>106.91777582029664</v>
      </c>
      <c r="J5" s="98">
        <v>93.237450306925311</v>
      </c>
      <c r="K5" s="98">
        <v>99.202295915627801</v>
      </c>
      <c r="L5" s="98">
        <v>145.69868605916173</v>
      </c>
      <c r="M5" s="98">
        <v>99.371380484332263</v>
      </c>
      <c r="N5" s="98">
        <v>44.565774126406815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11.407212824260192</v>
      </c>
      <c r="X5" s="98">
        <v>16.193434618732798</v>
      </c>
      <c r="Y5" s="98">
        <v>18.758683064316998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0.56776255093106376</v>
      </c>
      <c r="D9" s="122">
        <v>0.18913367865995839</v>
      </c>
      <c r="E9" s="122">
        <v>0.68202605232431412</v>
      </c>
      <c r="F9" s="122">
        <v>1.302265354426797</v>
      </c>
      <c r="G9" s="122">
        <v>1.0780657936854994</v>
      </c>
      <c r="H9" s="122">
        <v>1.6121541201524252</v>
      </c>
      <c r="I9" s="122">
        <v>1.0335746712241467</v>
      </c>
      <c r="J9" s="122">
        <v>1.5176538086459808</v>
      </c>
      <c r="K9" s="122">
        <v>1.8180271971619597</v>
      </c>
      <c r="L9" s="122">
        <v>1.6052116412917294</v>
      </c>
      <c r="M9" s="122">
        <v>1.3504231707866048</v>
      </c>
      <c r="N9" s="122">
        <v>0.48385346229643938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0.2012336091574313</v>
      </c>
      <c r="X9" s="122">
        <v>0.40048756174873024</v>
      </c>
      <c r="Y9" s="122">
        <v>0.18065359076706833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0.56666835300426754</v>
      </c>
      <c r="D11" s="98">
        <v>0.18868089885491224</v>
      </c>
      <c r="E11" s="98">
        <v>0.68086186710440944</v>
      </c>
      <c r="F11" s="98">
        <v>1.2973231660292119</v>
      </c>
      <c r="G11" s="98">
        <v>1.0768186615755622</v>
      </c>
      <c r="H11" s="98">
        <v>1.6061015971521195</v>
      </c>
      <c r="I11" s="98">
        <v>1.0335746712241467</v>
      </c>
      <c r="J11" s="98">
        <v>1.5058503855641061</v>
      </c>
      <c r="K11" s="98">
        <v>1.8091523885409233</v>
      </c>
      <c r="L11" s="98">
        <v>1.600149194238053</v>
      </c>
      <c r="M11" s="98">
        <v>1.3430814731799681</v>
      </c>
      <c r="N11" s="98">
        <v>0.48258836542104544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0.2012336091574313</v>
      </c>
      <c r="X11" s="98">
        <v>0.39782695299641241</v>
      </c>
      <c r="Y11" s="98">
        <v>0.18065359076706833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1.0941979267962358E-3</v>
      </c>
      <c r="D12" s="98">
        <v>4.5277980504616644E-4</v>
      </c>
      <c r="E12" s="98">
        <v>1.1641852199046653E-3</v>
      </c>
      <c r="F12" s="98">
        <v>4.9421883975850943E-3</v>
      </c>
      <c r="G12" s="98">
        <v>1.2471321099371444E-3</v>
      </c>
      <c r="H12" s="98">
        <v>6.05252300030558E-3</v>
      </c>
      <c r="I12" s="98">
        <v>0</v>
      </c>
      <c r="J12" s="98">
        <v>1.180342308187461E-2</v>
      </c>
      <c r="K12" s="98">
        <v>8.8748086210364702E-3</v>
      </c>
      <c r="L12" s="98">
        <v>5.0624470536763449E-3</v>
      </c>
      <c r="M12" s="98">
        <v>7.3416976066366752E-3</v>
      </c>
      <c r="N12" s="98">
        <v>1.2650968753939423E-3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2.6606087523178071E-3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1.0941979267962358E-3</v>
      </c>
      <c r="D13" s="101">
        <v>4.5277980504616644E-4</v>
      </c>
      <c r="E13" s="101">
        <v>1.1641852199046653E-3</v>
      </c>
      <c r="F13" s="101">
        <v>4.9421883975850943E-3</v>
      </c>
      <c r="G13" s="101">
        <v>1.2471321099371444E-3</v>
      </c>
      <c r="H13" s="101">
        <v>6.05252300030558E-3</v>
      </c>
      <c r="I13" s="101">
        <v>0</v>
      </c>
      <c r="J13" s="101">
        <v>1.180342308187461E-2</v>
      </c>
      <c r="K13" s="101">
        <v>8.8748086210364702E-3</v>
      </c>
      <c r="L13" s="101">
        <v>5.0624470536763449E-3</v>
      </c>
      <c r="M13" s="101">
        <v>7.3416976066366752E-3</v>
      </c>
      <c r="N13" s="101">
        <v>1.2650968753939423E-3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2.6606087523178071E-3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58.31831217608503</v>
      </c>
      <c r="D24" s="117">
        <f t="shared" si="7"/>
        <v>47.640961668534551</v>
      </c>
      <c r="E24" s="117">
        <f t="shared" si="7"/>
        <v>42.10218573219359</v>
      </c>
      <c r="F24" s="117">
        <f t="shared" si="7"/>
        <v>62.563204191758139</v>
      </c>
      <c r="G24" s="117">
        <f t="shared" si="7"/>
        <v>54.06983574163268</v>
      </c>
      <c r="H24" s="117">
        <f t="shared" si="7"/>
        <v>51.31067146151549</v>
      </c>
      <c r="I24" s="117">
        <f t="shared" si="7"/>
        <v>25.308483677909329</v>
      </c>
      <c r="J24" s="117">
        <f t="shared" si="7"/>
        <v>39.845054634184258</v>
      </c>
      <c r="K24" s="117">
        <f t="shared" si="7"/>
        <v>41.124835242191068</v>
      </c>
      <c r="L24" s="117">
        <f t="shared" si="7"/>
        <v>64.006105294402431</v>
      </c>
      <c r="M24" s="117">
        <f t="shared" si="7"/>
        <v>48.132442002952907</v>
      </c>
      <c r="N24" s="117">
        <f t="shared" si="7"/>
        <v>39.761710738746501</v>
      </c>
      <c r="O24" s="117">
        <f t="shared" si="7"/>
        <v>45.080139706761535</v>
      </c>
      <c r="P24" s="117">
        <f t="shared" si="7"/>
        <v>23.111607628834285</v>
      </c>
      <c r="Q24" s="117">
        <f t="shared" si="7"/>
        <v>26.681833180912104</v>
      </c>
      <c r="R24" s="117">
        <f t="shared" ref="R24:V24" si="8">R25+R28+R30+R39</f>
        <v>32.186674861318885</v>
      </c>
      <c r="S24" s="117">
        <f t="shared" si="8"/>
        <v>20.988442074613541</v>
      </c>
      <c r="T24" s="117">
        <f t="shared" si="8"/>
        <v>42.836107672165319</v>
      </c>
      <c r="U24" s="117">
        <f t="shared" si="8"/>
        <v>35.934779111264525</v>
      </c>
      <c r="V24" s="117">
        <f t="shared" si="8"/>
        <v>36.766519114651324</v>
      </c>
      <c r="W24" s="117">
        <f t="shared" ref="W24:Y24" si="9">W25+W28+W30+W39</f>
        <v>8.2604600246426099</v>
      </c>
      <c r="X24" s="117">
        <f t="shared" si="9"/>
        <v>9.6018309873791772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57.474202363494413</v>
      </c>
      <c r="D25" s="122">
        <f t="shared" si="10"/>
        <v>47.186373947632873</v>
      </c>
      <c r="E25" s="122">
        <f t="shared" si="10"/>
        <v>41.413779448182886</v>
      </c>
      <c r="F25" s="122">
        <f t="shared" si="10"/>
        <v>61.361170544024361</v>
      </c>
      <c r="G25" s="122">
        <f t="shared" si="10"/>
        <v>53.051284202486741</v>
      </c>
      <c r="H25" s="122">
        <f t="shared" si="10"/>
        <v>50.380607906654532</v>
      </c>
      <c r="I25" s="122">
        <f t="shared" si="10"/>
        <v>24.85552463029131</v>
      </c>
      <c r="J25" s="122">
        <f t="shared" si="10"/>
        <v>39.080438060987127</v>
      </c>
      <c r="K25" s="122">
        <f t="shared" si="10"/>
        <v>40.278885957340563</v>
      </c>
      <c r="L25" s="122">
        <f t="shared" si="10"/>
        <v>62.926258274513714</v>
      </c>
      <c r="M25" s="122">
        <f t="shared" si="10"/>
        <v>47.188776654676566</v>
      </c>
      <c r="N25" s="122">
        <f t="shared" si="10"/>
        <v>39.156839249470458</v>
      </c>
      <c r="O25" s="122">
        <f t="shared" si="10"/>
        <v>44.492335446559146</v>
      </c>
      <c r="P25" s="122">
        <f t="shared" si="10"/>
        <v>22.4864006110374</v>
      </c>
      <c r="Q25" s="122">
        <f t="shared" si="10"/>
        <v>26.02177998909341</v>
      </c>
      <c r="R25" s="122">
        <f t="shared" ref="R25:V25" si="11">SUM(R26:R27)</f>
        <v>31.466730543595695</v>
      </c>
      <c r="S25" s="122">
        <f t="shared" si="11"/>
        <v>20.365365987977199</v>
      </c>
      <c r="T25" s="122">
        <f t="shared" si="11"/>
        <v>40.939591194742697</v>
      </c>
      <c r="U25" s="122">
        <f t="shared" si="11"/>
        <v>34.885929590470326</v>
      </c>
      <c r="V25" s="122">
        <f t="shared" si="11"/>
        <v>35.889319766459003</v>
      </c>
      <c r="W25" s="122">
        <f t="shared" ref="W25:Y25" si="12">SUM(W26:W27)</f>
        <v>8.0624351518498756</v>
      </c>
      <c r="X25" s="122">
        <f t="shared" si="12"/>
        <v>9.3466113564847912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57.474202363494413</v>
      </c>
      <c r="D26" s="98">
        <v>47.186373947632873</v>
      </c>
      <c r="E26" s="98">
        <v>41.413779448182886</v>
      </c>
      <c r="F26" s="98">
        <v>61.361170544024361</v>
      </c>
      <c r="G26" s="98">
        <v>53.051284202486741</v>
      </c>
      <c r="H26" s="98">
        <v>50.380607906654532</v>
      </c>
      <c r="I26" s="98">
        <v>24.85552463029131</v>
      </c>
      <c r="J26" s="98">
        <v>39.080438060987127</v>
      </c>
      <c r="K26" s="98">
        <v>40.278885957340563</v>
      </c>
      <c r="L26" s="98">
        <v>62.926258274513714</v>
      </c>
      <c r="M26" s="98">
        <v>47.188776654676566</v>
      </c>
      <c r="N26" s="98">
        <v>39.156839249470458</v>
      </c>
      <c r="O26" s="98">
        <v>44.492335446559146</v>
      </c>
      <c r="P26" s="98">
        <v>22.4864006110374</v>
      </c>
      <c r="Q26" s="98">
        <v>26.02177998909341</v>
      </c>
      <c r="R26" s="98">
        <v>31.466730543595695</v>
      </c>
      <c r="S26" s="98">
        <v>20.365365987977199</v>
      </c>
      <c r="T26" s="98">
        <v>40.939591194742697</v>
      </c>
      <c r="U26" s="98">
        <v>34.885929590470326</v>
      </c>
      <c r="V26" s="98">
        <v>35.889319766459003</v>
      </c>
      <c r="W26" s="98">
        <v>8.0624351518498756</v>
      </c>
      <c r="X26" s="98">
        <v>9.3466113564847912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0.84410981259061324</v>
      </c>
      <c r="D30" s="122">
        <v>0.45458772090167904</v>
      </c>
      <c r="E30" s="122">
        <v>0.68840628401070081</v>
      </c>
      <c r="F30" s="122">
        <v>1.2020336477337807</v>
      </c>
      <c r="G30" s="122">
        <v>1.018551539145941</v>
      </c>
      <c r="H30" s="122">
        <v>0.93006355486095815</v>
      </c>
      <c r="I30" s="122">
        <v>0.4529590476180213</v>
      </c>
      <c r="J30" s="122">
        <v>0.76461657319712939</v>
      </c>
      <c r="K30" s="122">
        <v>0.84594928485050247</v>
      </c>
      <c r="L30" s="122">
        <v>1.0798470198887122</v>
      </c>
      <c r="M30" s="122">
        <v>0.94366534827634185</v>
      </c>
      <c r="N30" s="122">
        <v>0.60487148927604051</v>
      </c>
      <c r="O30" s="122">
        <v>0.58780426020238663</v>
      </c>
      <c r="P30" s="122">
        <v>0.62520701779688514</v>
      </c>
      <c r="Q30" s="122">
        <v>0.66005319181869238</v>
      </c>
      <c r="R30" s="122">
        <v>0.71994431772318679</v>
      </c>
      <c r="S30" s="122">
        <v>0.6230760866363414</v>
      </c>
      <c r="T30" s="122">
        <v>1.896516477422622</v>
      </c>
      <c r="U30" s="122">
        <v>1.048849520794201</v>
      </c>
      <c r="V30" s="122">
        <v>0.87719934819232315</v>
      </c>
      <c r="W30" s="122">
        <v>0.1980248727927342</v>
      </c>
      <c r="X30" s="122">
        <v>0.25521963089438587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0.84235909590773927</v>
      </c>
      <c r="D31" s="98">
        <v>0.45368216129158673</v>
      </c>
      <c r="E31" s="98">
        <v>0.68724209879079612</v>
      </c>
      <c r="F31" s="98">
        <v>1.1973821763007595</v>
      </c>
      <c r="G31" s="98">
        <v>1.0173044070360038</v>
      </c>
      <c r="H31" s="98">
        <v>0.92664256359991581</v>
      </c>
      <c r="I31" s="98">
        <v>0.4529590476180213</v>
      </c>
      <c r="J31" s="98">
        <v>0.75884042998685031</v>
      </c>
      <c r="K31" s="98">
        <v>0.8417584030016797</v>
      </c>
      <c r="L31" s="98">
        <v>1.0765564293038226</v>
      </c>
      <c r="M31" s="98">
        <v>0.9385826345486703</v>
      </c>
      <c r="N31" s="98">
        <v>0.60310035365048897</v>
      </c>
      <c r="O31" s="98">
        <v>0.58689268929575111</v>
      </c>
      <c r="P31" s="98">
        <v>0.61771223502690253</v>
      </c>
      <c r="Q31" s="98">
        <v>0.66005319181869238</v>
      </c>
      <c r="R31" s="98">
        <v>0.70797376229584119</v>
      </c>
      <c r="S31" s="98">
        <v>0.6230760866363414</v>
      </c>
      <c r="T31" s="98">
        <v>1.8776132717068721</v>
      </c>
      <c r="U31" s="98">
        <v>1.0441136365896546</v>
      </c>
      <c r="V31" s="98">
        <v>0.86856899535916732</v>
      </c>
      <c r="W31" s="98">
        <v>0.1980248727927342</v>
      </c>
      <c r="X31" s="98">
        <v>0.25344589172617399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1.7507166828739775E-3</v>
      </c>
      <c r="D32" s="98">
        <v>9.0555961009233289E-4</v>
      </c>
      <c r="E32" s="98">
        <v>1.1641852199046653E-3</v>
      </c>
      <c r="F32" s="98">
        <v>4.6514714330212646E-3</v>
      </c>
      <c r="G32" s="98">
        <v>1.2471321099371444E-3</v>
      </c>
      <c r="H32" s="98">
        <v>3.4209912610422845E-3</v>
      </c>
      <c r="I32" s="98">
        <v>0</v>
      </c>
      <c r="J32" s="98">
        <v>5.7761432102790642E-3</v>
      </c>
      <c r="K32" s="98">
        <v>4.1908818488227773E-3</v>
      </c>
      <c r="L32" s="98">
        <v>3.2905905848896241E-3</v>
      </c>
      <c r="M32" s="98">
        <v>5.0827137276715445E-3</v>
      </c>
      <c r="N32" s="98">
        <v>1.7711356255515186E-3</v>
      </c>
      <c r="O32" s="98">
        <v>9.115709066355429E-4</v>
      </c>
      <c r="P32" s="98">
        <v>7.4947827699825952E-3</v>
      </c>
      <c r="Q32" s="98">
        <v>0</v>
      </c>
      <c r="R32" s="98">
        <v>1.1970555427345573E-2</v>
      </c>
      <c r="S32" s="98">
        <v>0</v>
      </c>
      <c r="T32" s="98">
        <v>1.8903205715749771E-2</v>
      </c>
      <c r="U32" s="98">
        <v>4.7358842045465118E-3</v>
      </c>
      <c r="V32" s="98">
        <v>8.6303528331558767E-3</v>
      </c>
      <c r="W32" s="98">
        <v>0</v>
      </c>
      <c r="X32" s="98">
        <v>1.7737391682118716E-3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1.7507166828739775E-3</v>
      </c>
      <c r="D33" s="101">
        <v>9.0555961009233289E-4</v>
      </c>
      <c r="E33" s="101">
        <v>1.1641852199046653E-3</v>
      </c>
      <c r="F33" s="101">
        <v>4.6514714330212646E-3</v>
      </c>
      <c r="G33" s="101">
        <v>1.2471321099371444E-3</v>
      </c>
      <c r="H33" s="101">
        <v>3.4209912610422845E-3</v>
      </c>
      <c r="I33" s="101">
        <v>0</v>
      </c>
      <c r="J33" s="101">
        <v>5.7761432102790642E-3</v>
      </c>
      <c r="K33" s="101">
        <v>4.1908818488227773E-3</v>
      </c>
      <c r="L33" s="101">
        <v>3.2905905848896241E-3</v>
      </c>
      <c r="M33" s="101">
        <v>5.0827137276715445E-3</v>
      </c>
      <c r="N33" s="101">
        <v>1.7711356255515186E-3</v>
      </c>
      <c r="O33" s="101">
        <v>9.115709066355429E-4</v>
      </c>
      <c r="P33" s="101">
        <v>7.4947827699825952E-3</v>
      </c>
      <c r="Q33" s="101">
        <v>0</v>
      </c>
      <c r="R33" s="101">
        <v>1.1970555427345573E-2</v>
      </c>
      <c r="S33" s="101">
        <v>0</v>
      </c>
      <c r="T33" s="101">
        <v>1.8903205715749771E-2</v>
      </c>
      <c r="U33" s="101">
        <v>4.7358842045465118E-3</v>
      </c>
      <c r="V33" s="101">
        <v>8.6303528331558767E-3</v>
      </c>
      <c r="W33" s="101">
        <v>0</v>
      </c>
      <c r="X33" s="101">
        <v>1.7737391682118716E-3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1607.0778804362865</v>
      </c>
      <c r="D43" s="117">
        <f t="shared" si="14"/>
        <v>1050.8320768972233</v>
      </c>
      <c r="E43" s="117">
        <f t="shared" si="14"/>
        <v>1064.9650580902753</v>
      </c>
      <c r="F43" s="117">
        <f t="shared" si="14"/>
        <v>909.60294291956734</v>
      </c>
      <c r="G43" s="117">
        <f t="shared" si="14"/>
        <v>918.56375803841956</v>
      </c>
      <c r="H43" s="117">
        <f t="shared" si="14"/>
        <v>1093.0479038862636</v>
      </c>
      <c r="I43" s="117">
        <f t="shared" si="14"/>
        <v>435.64793215919696</v>
      </c>
      <c r="J43" s="117">
        <f t="shared" si="14"/>
        <v>967.15740301147241</v>
      </c>
      <c r="K43" s="117">
        <f t="shared" si="14"/>
        <v>710.88041985640427</v>
      </c>
      <c r="L43" s="117">
        <f t="shared" si="14"/>
        <v>1028.261686858036</v>
      </c>
      <c r="M43" s="117">
        <f t="shared" si="14"/>
        <v>917.78824275689635</v>
      </c>
      <c r="N43" s="117">
        <f t="shared" si="14"/>
        <v>1213.6628311006943</v>
      </c>
      <c r="O43" s="117">
        <f t="shared" si="14"/>
        <v>1193.9941170921779</v>
      </c>
      <c r="P43" s="117">
        <f t="shared" si="14"/>
        <v>753.37532632192233</v>
      </c>
      <c r="Q43" s="117">
        <f t="shared" si="14"/>
        <v>311.42762295605303</v>
      </c>
      <c r="R43" s="117">
        <f t="shared" ref="R43:V43" si="15">R44+R47+R49+R58</f>
        <v>126.82657849341274</v>
      </c>
      <c r="S43" s="117">
        <f t="shared" si="15"/>
        <v>356.29208796717</v>
      </c>
      <c r="T43" s="117">
        <f t="shared" si="15"/>
        <v>358.81139572071652</v>
      </c>
      <c r="U43" s="117">
        <f t="shared" si="15"/>
        <v>496.90164681393884</v>
      </c>
      <c r="V43" s="117">
        <f t="shared" si="15"/>
        <v>274.09520560751753</v>
      </c>
      <c r="W43" s="117">
        <f t="shared" ref="W43:Y43" si="16">W44+W47+W49+W58</f>
        <v>98.333817864293039</v>
      </c>
      <c r="X43" s="117">
        <f t="shared" si="16"/>
        <v>282.93735441740523</v>
      </c>
      <c r="Y43" s="117">
        <f t="shared" si="16"/>
        <v>356.67320977206646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1455.288534098959</v>
      </c>
      <c r="D44" s="122">
        <f t="shared" si="17"/>
        <v>937.61092637049865</v>
      </c>
      <c r="E44" s="122">
        <f t="shared" si="17"/>
        <v>947.58900555629373</v>
      </c>
      <c r="F44" s="122">
        <f t="shared" si="17"/>
        <v>809.06558639946854</v>
      </c>
      <c r="G44" s="122">
        <f t="shared" si="17"/>
        <v>811.35992414940404</v>
      </c>
      <c r="H44" s="122">
        <f t="shared" si="17"/>
        <v>949.34327418473072</v>
      </c>
      <c r="I44" s="122">
        <f t="shared" si="17"/>
        <v>359.03316071462757</v>
      </c>
      <c r="J44" s="122">
        <f t="shared" si="17"/>
        <v>795.61008870721867</v>
      </c>
      <c r="K44" s="122">
        <f t="shared" si="17"/>
        <v>605.50702177219387</v>
      </c>
      <c r="L44" s="122">
        <f t="shared" si="17"/>
        <v>883.26382125956684</v>
      </c>
      <c r="M44" s="122">
        <f t="shared" si="17"/>
        <v>805.89415301924782</v>
      </c>
      <c r="N44" s="122">
        <f t="shared" si="17"/>
        <v>1077.2464850452195</v>
      </c>
      <c r="O44" s="122">
        <f t="shared" si="17"/>
        <v>1145.872903281786</v>
      </c>
      <c r="P44" s="122">
        <f t="shared" si="17"/>
        <v>730.22448974617475</v>
      </c>
      <c r="Q44" s="122">
        <f t="shared" si="17"/>
        <v>292.77072618476728</v>
      </c>
      <c r="R44" s="122">
        <f t="shared" ref="R44:V44" si="18">SUM(R45:R46)</f>
        <v>99.723254729298048</v>
      </c>
      <c r="S44" s="122">
        <f t="shared" si="18"/>
        <v>269.25665654837871</v>
      </c>
      <c r="T44" s="122">
        <f t="shared" si="18"/>
        <v>270.45798483431338</v>
      </c>
      <c r="U44" s="122">
        <f t="shared" si="18"/>
        <v>382.06422680583938</v>
      </c>
      <c r="V44" s="122">
        <f t="shared" si="18"/>
        <v>251.68599943628283</v>
      </c>
      <c r="W44" s="122">
        <f t="shared" ref="W44:Y44" si="19">SUM(W45:W46)</f>
        <v>69.419820262350228</v>
      </c>
      <c r="X44" s="122">
        <f t="shared" si="19"/>
        <v>197.85050476063623</v>
      </c>
      <c r="Y44" s="122">
        <f t="shared" si="19"/>
        <v>207.98016303530258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1455.288534098959</v>
      </c>
      <c r="D45" s="98">
        <v>937.61092637049865</v>
      </c>
      <c r="E45" s="98">
        <v>947.58900555629373</v>
      </c>
      <c r="F45" s="98">
        <v>809.06558639946854</v>
      </c>
      <c r="G45" s="98">
        <v>811.35992414940404</v>
      </c>
      <c r="H45" s="98">
        <v>949.34327418473072</v>
      </c>
      <c r="I45" s="98">
        <v>359.03316071462757</v>
      </c>
      <c r="J45" s="98">
        <v>795.61008870721867</v>
      </c>
      <c r="K45" s="98">
        <v>605.50702177219387</v>
      </c>
      <c r="L45" s="98">
        <v>883.26382125956684</v>
      </c>
      <c r="M45" s="98">
        <v>805.89415301924782</v>
      </c>
      <c r="N45" s="98">
        <v>1077.2464850452195</v>
      </c>
      <c r="O45" s="98">
        <v>1145.872903281786</v>
      </c>
      <c r="P45" s="98">
        <v>730.22448974617475</v>
      </c>
      <c r="Q45" s="98">
        <v>292.77072618476728</v>
      </c>
      <c r="R45" s="98">
        <v>99.723254729298048</v>
      </c>
      <c r="S45" s="98">
        <v>269.25665654837871</v>
      </c>
      <c r="T45" s="98">
        <v>270.45798483431338</v>
      </c>
      <c r="U45" s="98">
        <v>382.06422680583938</v>
      </c>
      <c r="V45" s="98">
        <v>251.68599943628283</v>
      </c>
      <c r="W45" s="98">
        <v>69.419820262350228</v>
      </c>
      <c r="X45" s="98">
        <v>197.85050476063623</v>
      </c>
      <c r="Y45" s="98">
        <v>207.98016303530258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151.78934633732746</v>
      </c>
      <c r="D49" s="122">
        <v>113.22115052672454</v>
      </c>
      <c r="E49" s="122">
        <v>117.37605253398158</v>
      </c>
      <c r="F49" s="122">
        <v>100.53735652009883</v>
      </c>
      <c r="G49" s="122">
        <v>107.20383388901556</v>
      </c>
      <c r="H49" s="122">
        <v>143.70462970153289</v>
      </c>
      <c r="I49" s="122">
        <v>76.614771444569371</v>
      </c>
      <c r="J49" s="122">
        <v>171.54731430425372</v>
      </c>
      <c r="K49" s="122">
        <v>105.37339808421044</v>
      </c>
      <c r="L49" s="122">
        <v>144.9978655984691</v>
      </c>
      <c r="M49" s="122">
        <v>111.8940897376485</v>
      </c>
      <c r="N49" s="122">
        <v>136.41634605547486</v>
      </c>
      <c r="O49" s="122">
        <v>48.121213810392049</v>
      </c>
      <c r="P49" s="122">
        <v>23.150836575747633</v>
      </c>
      <c r="Q49" s="122">
        <v>18.656896771285744</v>
      </c>
      <c r="R49" s="122">
        <v>27.103323764114691</v>
      </c>
      <c r="S49" s="122">
        <v>87.035431418791276</v>
      </c>
      <c r="T49" s="122">
        <v>88.353410886403154</v>
      </c>
      <c r="U49" s="122">
        <v>114.83742000809947</v>
      </c>
      <c r="V49" s="122">
        <v>22.409206171234676</v>
      </c>
      <c r="W49" s="122">
        <v>28.913997601942814</v>
      </c>
      <c r="X49" s="122">
        <v>85.086849656769019</v>
      </c>
      <c r="Y49" s="122">
        <v>148.69304673676388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151.08633255920554</v>
      </c>
      <c r="D50" s="98">
        <v>112.96949062120829</v>
      </c>
      <c r="E50" s="98">
        <v>116.47316658884938</v>
      </c>
      <c r="F50" s="98">
        <v>100.5306108919452</v>
      </c>
      <c r="G50" s="98">
        <v>106.48541625773557</v>
      </c>
      <c r="H50" s="98">
        <v>142.42570567214847</v>
      </c>
      <c r="I50" s="98">
        <v>76.614771444569371</v>
      </c>
      <c r="J50" s="98">
        <v>170.47637674023196</v>
      </c>
      <c r="K50" s="98">
        <v>104.88709659387942</v>
      </c>
      <c r="L50" s="98">
        <v>144.9978655984691</v>
      </c>
      <c r="M50" s="98">
        <v>111.5295618733995</v>
      </c>
      <c r="N50" s="98">
        <v>135.53166252551563</v>
      </c>
      <c r="O50" s="98">
        <v>48.121213810392049</v>
      </c>
      <c r="P50" s="98">
        <v>21.437673140263829</v>
      </c>
      <c r="Q50" s="98">
        <v>18.633138398847596</v>
      </c>
      <c r="R50" s="98">
        <v>26.908237486574087</v>
      </c>
      <c r="S50" s="98">
        <v>86.48980859069168</v>
      </c>
      <c r="T50" s="98">
        <v>88.104647901574054</v>
      </c>
      <c r="U50" s="98">
        <v>112.99726137202721</v>
      </c>
      <c r="V50" s="98">
        <v>21.729527393993216</v>
      </c>
      <c r="W50" s="98">
        <v>28.913997601942814</v>
      </c>
      <c r="X50" s="98">
        <v>85.086849656769019</v>
      </c>
      <c r="Y50" s="98">
        <v>148.64390770903896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0.70301377812190791</v>
      </c>
      <c r="D51" s="98">
        <v>0.25165990551625023</v>
      </c>
      <c r="E51" s="98">
        <v>0.90288594513220166</v>
      </c>
      <c r="F51" s="98">
        <v>6.7456281536193473E-3</v>
      </c>
      <c r="G51" s="98">
        <v>0.71841763127999481</v>
      </c>
      <c r="H51" s="98">
        <v>1.2789240293844133</v>
      </c>
      <c r="I51" s="98">
        <v>0</v>
      </c>
      <c r="J51" s="98">
        <v>1.070937564021762</v>
      </c>
      <c r="K51" s="98">
        <v>0.48630149033102138</v>
      </c>
      <c r="L51" s="98">
        <v>0</v>
      </c>
      <c r="M51" s="98">
        <v>0.36452786424899331</v>
      </c>
      <c r="N51" s="98">
        <v>0.88468352995923105</v>
      </c>
      <c r="O51" s="98">
        <v>0</v>
      </c>
      <c r="P51" s="98">
        <v>1.7131634354838035</v>
      </c>
      <c r="Q51" s="98">
        <v>2.3758372438148444E-2</v>
      </c>
      <c r="R51" s="98">
        <v>0.19508627754060523</v>
      </c>
      <c r="S51" s="98">
        <v>0.54562282809959506</v>
      </c>
      <c r="T51" s="98">
        <v>0.24876298482909878</v>
      </c>
      <c r="U51" s="98">
        <v>1.8401586360722626</v>
      </c>
      <c r="V51" s="98">
        <v>0.6796787772414582</v>
      </c>
      <c r="W51" s="98">
        <v>0</v>
      </c>
      <c r="X51" s="98">
        <v>0</v>
      </c>
      <c r="Y51" s="98">
        <v>4.9139027724907434E-2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0.70301377812190791</v>
      </c>
      <c r="D52" s="101">
        <v>0.25165990551625023</v>
      </c>
      <c r="E52" s="101">
        <v>0.90288594513220166</v>
      </c>
      <c r="F52" s="101">
        <v>6.7456281536193473E-3</v>
      </c>
      <c r="G52" s="101">
        <v>0.71841763127999481</v>
      </c>
      <c r="H52" s="101">
        <v>1.2789240293844133</v>
      </c>
      <c r="I52" s="101">
        <v>0</v>
      </c>
      <c r="J52" s="101">
        <v>1.070937564021762</v>
      </c>
      <c r="K52" s="101">
        <v>0.48630149033102138</v>
      </c>
      <c r="L52" s="101">
        <v>0</v>
      </c>
      <c r="M52" s="101">
        <v>0.36452786424899331</v>
      </c>
      <c r="N52" s="101">
        <v>0.88468352995923105</v>
      </c>
      <c r="O52" s="101">
        <v>0</v>
      </c>
      <c r="P52" s="101">
        <v>1.7131634354838035</v>
      </c>
      <c r="Q52" s="101">
        <v>2.3758372438148444E-2</v>
      </c>
      <c r="R52" s="101">
        <v>0.19508627754060523</v>
      </c>
      <c r="S52" s="101">
        <v>0.54562282809959506</v>
      </c>
      <c r="T52" s="101">
        <v>0.24876298482909878</v>
      </c>
      <c r="U52" s="101">
        <v>1.8401586360722626</v>
      </c>
      <c r="V52" s="101">
        <v>0.6796787772414582</v>
      </c>
      <c r="W52" s="101">
        <v>0</v>
      </c>
      <c r="X52" s="101">
        <v>0</v>
      </c>
      <c r="Y52" s="101">
        <v>4.9139027724907434E-2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1885.1074988822568</v>
      </c>
      <c r="D62" s="117">
        <f t="shared" si="21"/>
        <v>1828.6643828874478</v>
      </c>
      <c r="E62" s="117">
        <f t="shared" si="21"/>
        <v>1720.2989419778578</v>
      </c>
      <c r="F62" s="117">
        <f t="shared" si="21"/>
        <v>1422.5903173854094</v>
      </c>
      <c r="G62" s="117">
        <f t="shared" si="21"/>
        <v>1240.143499014627</v>
      </c>
      <c r="H62" s="117">
        <f t="shared" si="21"/>
        <v>1235.4013065747997</v>
      </c>
      <c r="I62" s="117">
        <f t="shared" si="21"/>
        <v>1117.5984991660468</v>
      </c>
      <c r="J62" s="117">
        <f t="shared" si="21"/>
        <v>1335.2312675062103</v>
      </c>
      <c r="K62" s="117">
        <f t="shared" si="21"/>
        <v>1127.8564016960484</v>
      </c>
      <c r="L62" s="117">
        <f t="shared" si="21"/>
        <v>1466.6108687724839</v>
      </c>
      <c r="M62" s="117">
        <f t="shared" si="21"/>
        <v>798.03378934560556</v>
      </c>
      <c r="N62" s="117">
        <f t="shared" si="21"/>
        <v>1233.6935759230819</v>
      </c>
      <c r="O62" s="117">
        <f t="shared" si="21"/>
        <v>890.48489727147705</v>
      </c>
      <c r="P62" s="117">
        <f t="shared" si="21"/>
        <v>1073.2029412370669</v>
      </c>
      <c r="Q62" s="117">
        <f t="shared" si="21"/>
        <v>1940.1061952271864</v>
      </c>
      <c r="R62" s="117">
        <f t="shared" ref="R62:V62" si="22">R63+R66+R68+R77</f>
        <v>1406.0324165917957</v>
      </c>
      <c r="S62" s="117">
        <f t="shared" si="22"/>
        <v>1110.1363477350794</v>
      </c>
      <c r="T62" s="117">
        <f t="shared" si="22"/>
        <v>1002.8511706476396</v>
      </c>
      <c r="U62" s="117">
        <f t="shared" si="22"/>
        <v>775.10740815406803</v>
      </c>
      <c r="V62" s="117">
        <f t="shared" si="22"/>
        <v>741.94923582077752</v>
      </c>
      <c r="W62" s="117">
        <f t="shared" ref="W62:Y62" si="23">W63+W66+W68+W77</f>
        <v>522.65933607559725</v>
      </c>
      <c r="X62" s="117">
        <f t="shared" si="23"/>
        <v>328.60226742681664</v>
      </c>
      <c r="Y62" s="117">
        <f t="shared" si="23"/>
        <v>136.06710010587048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1683.5644900867526</v>
      </c>
      <c r="D63" s="122">
        <f t="shared" si="24"/>
        <v>1572.2933633933669</v>
      </c>
      <c r="E63" s="122">
        <f t="shared" si="24"/>
        <v>1472.7283401798302</v>
      </c>
      <c r="F63" s="122">
        <f t="shared" si="24"/>
        <v>1213.6518435842042</v>
      </c>
      <c r="G63" s="122">
        <f t="shared" si="24"/>
        <v>1056.2667528575114</v>
      </c>
      <c r="H63" s="122">
        <f t="shared" si="24"/>
        <v>1029.2530338435679</v>
      </c>
      <c r="I63" s="122">
        <f t="shared" si="24"/>
        <v>894.68806226334266</v>
      </c>
      <c r="J63" s="122">
        <f t="shared" si="24"/>
        <v>1105.9378578465185</v>
      </c>
      <c r="K63" s="122">
        <f t="shared" si="24"/>
        <v>955.11240870495692</v>
      </c>
      <c r="L63" s="122">
        <f t="shared" si="24"/>
        <v>1261.2465828921411</v>
      </c>
      <c r="M63" s="122">
        <f t="shared" si="24"/>
        <v>664.17602566105859</v>
      </c>
      <c r="N63" s="122">
        <f t="shared" si="24"/>
        <v>1044.1383206667331</v>
      </c>
      <c r="O63" s="122">
        <f t="shared" si="24"/>
        <v>762.75110074060171</v>
      </c>
      <c r="P63" s="122">
        <f t="shared" si="24"/>
        <v>888.75365128855776</v>
      </c>
      <c r="Q63" s="122">
        <f t="shared" si="24"/>
        <v>1599.6573571694307</v>
      </c>
      <c r="R63" s="122">
        <f t="shared" ref="R63:V63" si="25">SUM(R64:R65)</f>
        <v>1112.9103095138382</v>
      </c>
      <c r="S63" s="122">
        <f t="shared" si="25"/>
        <v>848.19071962670841</v>
      </c>
      <c r="T63" s="122">
        <f t="shared" si="25"/>
        <v>770.89728460006404</v>
      </c>
      <c r="U63" s="122">
        <f t="shared" si="25"/>
        <v>603.4734256150125</v>
      </c>
      <c r="V63" s="122">
        <f t="shared" si="25"/>
        <v>606.08781471822272</v>
      </c>
      <c r="W63" s="122">
        <f t="shared" ref="W63:Y63" si="26">SUM(W64:W65)</f>
        <v>359.0478183336607</v>
      </c>
      <c r="X63" s="122">
        <f t="shared" si="26"/>
        <v>210.01392060889532</v>
      </c>
      <c r="Y63" s="122">
        <f t="shared" si="26"/>
        <v>93.34615487035822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1683.5644900867526</v>
      </c>
      <c r="D64" s="98">
        <v>1572.2933633933669</v>
      </c>
      <c r="E64" s="98">
        <v>1472.7283401798302</v>
      </c>
      <c r="F64" s="98">
        <v>1213.6518435842042</v>
      </c>
      <c r="G64" s="98">
        <v>1056.2667528575114</v>
      </c>
      <c r="H64" s="98">
        <v>1029.2530338435679</v>
      </c>
      <c r="I64" s="98">
        <v>894.68806226334266</v>
      </c>
      <c r="J64" s="98">
        <v>1105.9378578465185</v>
      </c>
      <c r="K64" s="98">
        <v>955.11240870495692</v>
      </c>
      <c r="L64" s="98">
        <v>1261.2465828921411</v>
      </c>
      <c r="M64" s="98">
        <v>664.17602566105859</v>
      </c>
      <c r="N64" s="98">
        <v>1044.1383206667331</v>
      </c>
      <c r="O64" s="98">
        <v>762.75110074060171</v>
      </c>
      <c r="P64" s="98">
        <v>888.75365128855776</v>
      </c>
      <c r="Q64" s="98">
        <v>1599.6573571694307</v>
      </c>
      <c r="R64" s="98">
        <v>1112.9103095138382</v>
      </c>
      <c r="S64" s="98">
        <v>848.19071962670841</v>
      </c>
      <c r="T64" s="98">
        <v>770.89728460006404</v>
      </c>
      <c r="U64" s="98">
        <v>603.4734256150125</v>
      </c>
      <c r="V64" s="98">
        <v>606.08781471822272</v>
      </c>
      <c r="W64" s="98">
        <v>359.0478183336607</v>
      </c>
      <c r="X64" s="98">
        <v>210.01392060889532</v>
      </c>
      <c r="Y64" s="98">
        <v>93.34615487035822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200.61078718213673</v>
      </c>
      <c r="D68" s="122">
        <v>254.63301350820487</v>
      </c>
      <c r="E68" s="122">
        <v>245.93188436692344</v>
      </c>
      <c r="F68" s="122">
        <v>207.61702504166374</v>
      </c>
      <c r="G68" s="122">
        <v>182.62557089570134</v>
      </c>
      <c r="H68" s="122">
        <v>204.69320660875002</v>
      </c>
      <c r="I68" s="122">
        <v>221.61708722084862</v>
      </c>
      <c r="J68" s="122">
        <v>225.63983982376578</v>
      </c>
      <c r="K68" s="122">
        <v>169.99752617231428</v>
      </c>
      <c r="L68" s="122">
        <v>202.22492933428171</v>
      </c>
      <c r="M68" s="122">
        <v>131.69083300675962</v>
      </c>
      <c r="N68" s="122">
        <v>186.37227707546737</v>
      </c>
      <c r="O68" s="122">
        <v>125.45865935359484</v>
      </c>
      <c r="P68" s="122">
        <v>182.11582727843609</v>
      </c>
      <c r="Q68" s="122">
        <v>337.52733307164721</v>
      </c>
      <c r="R68" s="122">
        <v>290.28618589875555</v>
      </c>
      <c r="S68" s="122">
        <v>257.97279214980512</v>
      </c>
      <c r="T68" s="122">
        <v>227.40208698312972</v>
      </c>
      <c r="U68" s="122">
        <v>167.36421141694274</v>
      </c>
      <c r="V68" s="122">
        <v>133.48251171189401</v>
      </c>
      <c r="W68" s="122">
        <v>161.58904468764661</v>
      </c>
      <c r="X68" s="122">
        <v>118.11813756997785</v>
      </c>
      <c r="Y68" s="122">
        <v>42.125946006343476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200.04708674665468</v>
      </c>
      <c r="D69" s="98">
        <v>254.04941016570513</v>
      </c>
      <c r="E69" s="98">
        <v>244.70721059504257</v>
      </c>
      <c r="F69" s="98">
        <v>207.31222115176649</v>
      </c>
      <c r="G69" s="98">
        <v>181.73363893832681</v>
      </c>
      <c r="H69" s="98">
        <v>203.69127779023179</v>
      </c>
      <c r="I69" s="98">
        <v>220.71061124309938</v>
      </c>
      <c r="J69" s="98">
        <v>224.57102576124373</v>
      </c>
      <c r="K69" s="98">
        <v>168.61380573537048</v>
      </c>
      <c r="L69" s="98">
        <v>201.77953937794413</v>
      </c>
      <c r="M69" s="98">
        <v>131.69083300675962</v>
      </c>
      <c r="N69" s="98">
        <v>185.26886937333643</v>
      </c>
      <c r="O69" s="98">
        <v>124.77490908171451</v>
      </c>
      <c r="P69" s="98">
        <v>178.78618924912971</v>
      </c>
      <c r="Q69" s="98">
        <v>335.23765183420812</v>
      </c>
      <c r="R69" s="98">
        <v>287.78503453693475</v>
      </c>
      <c r="S69" s="98">
        <v>257.6688349459132</v>
      </c>
      <c r="T69" s="98">
        <v>224.72582806877017</v>
      </c>
      <c r="U69" s="98">
        <v>166.28738893895181</v>
      </c>
      <c r="V69" s="98">
        <v>132.92540511042182</v>
      </c>
      <c r="W69" s="98">
        <v>159.79703842600716</v>
      </c>
      <c r="X69" s="98">
        <v>118.11813756997785</v>
      </c>
      <c r="Y69" s="98">
        <v>42.125946006343476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0.56370043548205584</v>
      </c>
      <c r="D70" s="98">
        <v>0.58360334249974344</v>
      </c>
      <c r="E70" s="98">
        <v>1.2246737718808829</v>
      </c>
      <c r="F70" s="98">
        <v>0.30480388989724305</v>
      </c>
      <c r="G70" s="98">
        <v>0.89193195737455011</v>
      </c>
      <c r="H70" s="98">
        <v>1.0019288185182365</v>
      </c>
      <c r="I70" s="98">
        <v>0.90647597774923705</v>
      </c>
      <c r="J70" s="98">
        <v>1.0688140625220435</v>
      </c>
      <c r="K70" s="98">
        <v>1.3837204369438123</v>
      </c>
      <c r="L70" s="98">
        <v>0.4453899563375856</v>
      </c>
      <c r="M70" s="98">
        <v>0</v>
      </c>
      <c r="N70" s="98">
        <v>1.1034077021309239</v>
      </c>
      <c r="O70" s="98">
        <v>0.68375027188033333</v>
      </c>
      <c r="P70" s="98">
        <v>3.3296380293063885</v>
      </c>
      <c r="Q70" s="98">
        <v>2.2896812374390718</v>
      </c>
      <c r="R70" s="98">
        <v>2.5011513618208254</v>
      </c>
      <c r="S70" s="98">
        <v>0.30395720389190839</v>
      </c>
      <c r="T70" s="98">
        <v>2.6762589143595386</v>
      </c>
      <c r="U70" s="98">
        <v>1.0768224779909175</v>
      </c>
      <c r="V70" s="98">
        <v>0.55710660147217628</v>
      </c>
      <c r="W70" s="98">
        <v>1.7920062616394405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0.56370043548205584</v>
      </c>
      <c r="D71" s="101">
        <v>0.58360334249974344</v>
      </c>
      <c r="E71" s="101">
        <v>1.2246737718808829</v>
      </c>
      <c r="F71" s="101">
        <v>0.30480388989724305</v>
      </c>
      <c r="G71" s="101">
        <v>0.89193195737455011</v>
      </c>
      <c r="H71" s="101">
        <v>1.0019288185182365</v>
      </c>
      <c r="I71" s="101">
        <v>0.90647597774923705</v>
      </c>
      <c r="J71" s="101">
        <v>1.0688140625220435</v>
      </c>
      <c r="K71" s="101">
        <v>1.3837204369438123</v>
      </c>
      <c r="L71" s="101">
        <v>0.4453899563375856</v>
      </c>
      <c r="M71" s="101">
        <v>0</v>
      </c>
      <c r="N71" s="101">
        <v>1.1034077021309239</v>
      </c>
      <c r="O71" s="101">
        <v>0.68375027188033333</v>
      </c>
      <c r="P71" s="101">
        <v>3.3296380293063885</v>
      </c>
      <c r="Q71" s="101">
        <v>2.2896812374390718</v>
      </c>
      <c r="R71" s="101">
        <v>2.5011513618208254</v>
      </c>
      <c r="S71" s="101">
        <v>0.30395720389190839</v>
      </c>
      <c r="T71" s="101">
        <v>2.6762589143595386</v>
      </c>
      <c r="U71" s="101">
        <v>1.0768224779909175</v>
      </c>
      <c r="V71" s="101">
        <v>0.55710660147217628</v>
      </c>
      <c r="W71" s="101">
        <v>1.7920062616394405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0.9322216133676362</v>
      </c>
      <c r="D77" s="122">
        <v>1.7380059858761252</v>
      </c>
      <c r="E77" s="122">
        <v>1.6387174311041592</v>
      </c>
      <c r="F77" s="122">
        <v>1.3214487595413644</v>
      </c>
      <c r="G77" s="122">
        <v>1.2511752614143234</v>
      </c>
      <c r="H77" s="122">
        <v>1.455066122481893</v>
      </c>
      <c r="I77" s="122">
        <v>1.2933496818554151</v>
      </c>
      <c r="J77" s="122">
        <v>3.6535698359262496</v>
      </c>
      <c r="K77" s="122">
        <v>2.7464668187772294</v>
      </c>
      <c r="L77" s="122">
        <v>3.13935654606101</v>
      </c>
      <c r="M77" s="122">
        <v>2.1669306777873771</v>
      </c>
      <c r="N77" s="122">
        <v>3.1829781808814772</v>
      </c>
      <c r="O77" s="122">
        <v>2.275137177280484</v>
      </c>
      <c r="P77" s="122">
        <v>2.3334626700731089</v>
      </c>
      <c r="Q77" s="122">
        <v>2.9215049861083511</v>
      </c>
      <c r="R77" s="122">
        <v>2.8359211792019909</v>
      </c>
      <c r="S77" s="122">
        <v>3.9728359585658173</v>
      </c>
      <c r="T77" s="122">
        <v>4.5517990644458797</v>
      </c>
      <c r="U77" s="122">
        <v>4.2697711221128323</v>
      </c>
      <c r="V77" s="122">
        <v>2.3789093906607954</v>
      </c>
      <c r="W77" s="122">
        <v>2.0224730542898759</v>
      </c>
      <c r="X77" s="122">
        <v>0.47020924794341934</v>
      </c>
      <c r="Y77" s="122">
        <v>0.594999229168791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0.9322216133676362</v>
      </c>
      <c r="D78" s="98">
        <v>1.7380059858761252</v>
      </c>
      <c r="E78" s="98">
        <v>1.6387174311041592</v>
      </c>
      <c r="F78" s="98">
        <v>1.3214487595413644</v>
      </c>
      <c r="G78" s="98">
        <v>1.2511752614143234</v>
      </c>
      <c r="H78" s="98">
        <v>1.455066122481893</v>
      </c>
      <c r="I78" s="98">
        <v>1.2933496818554151</v>
      </c>
      <c r="J78" s="98">
        <v>3.6535698359262496</v>
      </c>
      <c r="K78" s="98">
        <v>2.7464668187772294</v>
      </c>
      <c r="L78" s="98">
        <v>3.13935654606101</v>
      </c>
      <c r="M78" s="98">
        <v>2.1669306777873771</v>
      </c>
      <c r="N78" s="98">
        <v>3.1829781808814772</v>
      </c>
      <c r="O78" s="98">
        <v>2.275137177280484</v>
      </c>
      <c r="P78" s="98">
        <v>2.3334626700731089</v>
      </c>
      <c r="Q78" s="98">
        <v>2.9215049861083511</v>
      </c>
      <c r="R78" s="98">
        <v>2.8359211792019909</v>
      </c>
      <c r="S78" s="98">
        <v>3.9728359585658173</v>
      </c>
      <c r="T78" s="98">
        <v>4.5517990644458797</v>
      </c>
      <c r="U78" s="98">
        <v>4.2697711221128323</v>
      </c>
      <c r="V78" s="98">
        <v>2.3789093906607954</v>
      </c>
      <c r="W78" s="98">
        <v>2.0224730542898759</v>
      </c>
      <c r="X78" s="98">
        <v>0.47020924794341934</v>
      </c>
      <c r="Y78" s="98">
        <v>0.594999229168791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4.1853205825746436</v>
      </c>
      <c r="D81" s="117">
        <f t="shared" si="28"/>
        <v>4.6249967524056155</v>
      </c>
      <c r="E81" s="117">
        <f t="shared" si="28"/>
        <v>6.7972122815412872</v>
      </c>
      <c r="F81" s="117">
        <f t="shared" si="28"/>
        <v>9.825007963832519</v>
      </c>
      <c r="G81" s="117">
        <f t="shared" si="28"/>
        <v>9.5037191104778191</v>
      </c>
      <c r="H81" s="117">
        <f t="shared" si="28"/>
        <v>11.987012090556817</v>
      </c>
      <c r="I81" s="117">
        <f t="shared" si="28"/>
        <v>6.2522149282204573</v>
      </c>
      <c r="J81" s="117">
        <f t="shared" si="28"/>
        <v>5.3859952026326239</v>
      </c>
      <c r="K81" s="117">
        <f t="shared" si="28"/>
        <v>4.00564721335566</v>
      </c>
      <c r="L81" s="117">
        <f t="shared" si="28"/>
        <v>6.1479001336264059</v>
      </c>
      <c r="M81" s="117">
        <f t="shared" si="28"/>
        <v>5.0122130659751001</v>
      </c>
      <c r="N81" s="117">
        <f t="shared" si="28"/>
        <v>3.0527462896784892</v>
      </c>
      <c r="O81" s="117">
        <f t="shared" si="28"/>
        <v>0.50620638505544036</v>
      </c>
      <c r="P81" s="117">
        <f t="shared" si="28"/>
        <v>0</v>
      </c>
      <c r="Q81" s="117">
        <f t="shared" si="28"/>
        <v>5.142317576773342E-2</v>
      </c>
      <c r="R81" s="117">
        <f t="shared" ref="R81:V81" si="29">R82+R85+R87+R100</f>
        <v>1.260523112917324</v>
      </c>
      <c r="S81" s="117">
        <f t="shared" si="29"/>
        <v>5.1509415818167081</v>
      </c>
      <c r="T81" s="117">
        <f t="shared" si="29"/>
        <v>12.051756815348647</v>
      </c>
      <c r="U81" s="117">
        <f t="shared" si="29"/>
        <v>6.904372247458352</v>
      </c>
      <c r="V81" s="117">
        <f t="shared" si="29"/>
        <v>4.2042149527847172</v>
      </c>
      <c r="W81" s="117">
        <f t="shared" ref="W81:Y81" si="30">W82+W85+W87+W100</f>
        <v>3.8701944467339238</v>
      </c>
      <c r="X81" s="117">
        <f t="shared" si="30"/>
        <v>3.2007843559768157</v>
      </c>
      <c r="Y81" s="117">
        <f t="shared" si="30"/>
        <v>0.19923935113405072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4.1853205825746436</v>
      </c>
      <c r="D87" s="122">
        <v>4.6249967524056155</v>
      </c>
      <c r="E87" s="122">
        <v>6.7972122815412872</v>
      </c>
      <c r="F87" s="122">
        <v>9.825007963832519</v>
      </c>
      <c r="G87" s="122">
        <v>9.5037191104778191</v>
      </c>
      <c r="H87" s="122">
        <v>11.987012090556817</v>
      </c>
      <c r="I87" s="122">
        <v>6.2522149282204573</v>
      </c>
      <c r="J87" s="122">
        <v>5.3859952026326239</v>
      </c>
      <c r="K87" s="122">
        <v>4.00564721335566</v>
      </c>
      <c r="L87" s="122">
        <v>6.1479001336264059</v>
      </c>
      <c r="M87" s="122">
        <v>5.0122130659751001</v>
      </c>
      <c r="N87" s="122">
        <v>3.0527462896784892</v>
      </c>
      <c r="O87" s="122">
        <v>0.50620638505544036</v>
      </c>
      <c r="P87" s="122">
        <v>0</v>
      </c>
      <c r="Q87" s="122">
        <v>5.142317576773342E-2</v>
      </c>
      <c r="R87" s="122">
        <v>1.260523112917324</v>
      </c>
      <c r="S87" s="122">
        <v>5.1509415818167081</v>
      </c>
      <c r="T87" s="122">
        <v>12.051756815348647</v>
      </c>
      <c r="U87" s="122">
        <v>6.904372247458352</v>
      </c>
      <c r="V87" s="122">
        <v>4.2042149527847172</v>
      </c>
      <c r="W87" s="122">
        <v>3.8701944467339238</v>
      </c>
      <c r="X87" s="122">
        <v>3.2007843559768157</v>
      </c>
      <c r="Y87" s="122">
        <v>0.19923935113405072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4.1770046783309924</v>
      </c>
      <c r="D92" s="101">
        <v>4.6152619865971225</v>
      </c>
      <c r="E92" s="101">
        <v>6.7853763984722564</v>
      </c>
      <c r="F92" s="101">
        <v>9.7872147584392213</v>
      </c>
      <c r="G92" s="101">
        <v>9.4922454950663973</v>
      </c>
      <c r="H92" s="101">
        <v>11.94227605098934</v>
      </c>
      <c r="I92" s="101">
        <v>6.2522149282204573</v>
      </c>
      <c r="J92" s="101">
        <v>5.3445576535154045</v>
      </c>
      <c r="K92" s="101">
        <v>3.9859254164200233</v>
      </c>
      <c r="L92" s="101">
        <v>6.1289159571751197</v>
      </c>
      <c r="M92" s="101">
        <v>4.9853876324123894</v>
      </c>
      <c r="N92" s="101">
        <v>3.0441436309258103</v>
      </c>
      <c r="O92" s="101">
        <v>0.50552270687546375</v>
      </c>
      <c r="P92" s="101">
        <v>0</v>
      </c>
      <c r="Q92" s="101">
        <v>5.142317576773342E-2</v>
      </c>
      <c r="R92" s="101">
        <v>1.2393121287390449</v>
      </c>
      <c r="S92" s="101">
        <v>5.1509415818167081</v>
      </c>
      <c r="T92" s="101">
        <v>11.931652300983943</v>
      </c>
      <c r="U92" s="101">
        <v>6.8730742301065666</v>
      </c>
      <c r="V92" s="101">
        <v>4.1629125499403283</v>
      </c>
      <c r="W92" s="101">
        <v>3.8701944467339238</v>
      </c>
      <c r="X92" s="101">
        <v>3.179499485958273</v>
      </c>
      <c r="Y92" s="101">
        <v>0.19923935113405072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8.3159042436513949E-3</v>
      </c>
      <c r="D93" s="104">
        <v>9.7347658084925796E-3</v>
      </c>
      <c r="E93" s="104">
        <v>1.1835883069030764E-2</v>
      </c>
      <c r="F93" s="104">
        <v>3.7793205393297773E-2</v>
      </c>
      <c r="G93" s="104">
        <v>1.1473615411421731E-2</v>
      </c>
      <c r="H93" s="104">
        <v>4.4736039567476023E-2</v>
      </c>
      <c r="I93" s="104">
        <v>0</v>
      </c>
      <c r="J93" s="104">
        <v>4.143754911721937E-2</v>
      </c>
      <c r="K93" s="104">
        <v>1.9721796935636596E-2</v>
      </c>
      <c r="L93" s="104">
        <v>1.8984176451286295E-2</v>
      </c>
      <c r="M93" s="104">
        <v>2.6825433562710926E-2</v>
      </c>
      <c r="N93" s="104">
        <v>8.6026587526788073E-3</v>
      </c>
      <c r="O93" s="104">
        <v>6.8367817997665723E-4</v>
      </c>
      <c r="P93" s="104">
        <v>0</v>
      </c>
      <c r="Q93" s="104">
        <v>0</v>
      </c>
      <c r="R93" s="104">
        <v>2.1210984178278998E-2</v>
      </c>
      <c r="S93" s="104">
        <v>0</v>
      </c>
      <c r="T93" s="104">
        <v>0.12010451436470281</v>
      </c>
      <c r="U93" s="104">
        <v>3.1298017351785647E-2</v>
      </c>
      <c r="V93" s="104">
        <v>4.1302402844388846E-2</v>
      </c>
      <c r="W93" s="104">
        <v>0</v>
      </c>
      <c r="X93" s="104">
        <v>2.1284870018542457E-2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8.3159042436513949E-3</v>
      </c>
      <c r="D94" s="98">
        <v>9.7347658084925796E-3</v>
      </c>
      <c r="E94" s="98">
        <v>1.1835883069030764E-2</v>
      </c>
      <c r="F94" s="98">
        <v>3.7793205393297773E-2</v>
      </c>
      <c r="G94" s="98">
        <v>1.1473615411421731E-2</v>
      </c>
      <c r="H94" s="98">
        <v>4.4736039567476023E-2</v>
      </c>
      <c r="I94" s="98">
        <v>0</v>
      </c>
      <c r="J94" s="98">
        <v>4.143754911721937E-2</v>
      </c>
      <c r="K94" s="98">
        <v>1.9721796935636596E-2</v>
      </c>
      <c r="L94" s="98">
        <v>1.8984176451286295E-2</v>
      </c>
      <c r="M94" s="98">
        <v>2.6825433562710926E-2</v>
      </c>
      <c r="N94" s="98">
        <v>8.6026587526788073E-3</v>
      </c>
      <c r="O94" s="98">
        <v>6.8367817997665723E-4</v>
      </c>
      <c r="P94" s="98">
        <v>0</v>
      </c>
      <c r="Q94" s="98">
        <v>0</v>
      </c>
      <c r="R94" s="98">
        <v>2.1210984178278998E-2</v>
      </c>
      <c r="S94" s="98">
        <v>0</v>
      </c>
      <c r="T94" s="98">
        <v>0.12010451436470281</v>
      </c>
      <c r="U94" s="98">
        <v>3.1298017351785647E-2</v>
      </c>
      <c r="V94" s="98">
        <v>4.1302402844388846E-2</v>
      </c>
      <c r="W94" s="98">
        <v>0</v>
      </c>
      <c r="X94" s="98">
        <v>2.1284870018542457E-2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1.2735445858087659</v>
      </c>
      <c r="D143" s="117">
        <f t="shared" si="49"/>
        <v>1.0272887821302878</v>
      </c>
      <c r="E143" s="117">
        <f t="shared" si="49"/>
        <v>1.3171118286702115</v>
      </c>
      <c r="F143" s="117">
        <f t="shared" si="49"/>
        <v>1.5644206158434317</v>
      </c>
      <c r="G143" s="117">
        <f t="shared" si="49"/>
        <v>1.6494834669476017</v>
      </c>
      <c r="H143" s="117">
        <f t="shared" si="49"/>
        <v>2.1485749272099377</v>
      </c>
      <c r="I143" s="117">
        <f t="shared" si="49"/>
        <v>1.8971048686417455</v>
      </c>
      <c r="J143" s="117">
        <f t="shared" si="49"/>
        <v>2.0835889883819694</v>
      </c>
      <c r="K143" s="117">
        <f t="shared" si="49"/>
        <v>2.6836411818879076</v>
      </c>
      <c r="L143" s="117">
        <f t="shared" si="49"/>
        <v>2.3189161064315713</v>
      </c>
      <c r="M143" s="117">
        <f t="shared" si="49"/>
        <v>3.1832963120309463</v>
      </c>
      <c r="N143" s="117">
        <f t="shared" si="49"/>
        <v>1.7543756605899565</v>
      </c>
      <c r="O143" s="117">
        <f t="shared" si="49"/>
        <v>1.8702634089190231</v>
      </c>
      <c r="P143" s="117">
        <f t="shared" si="49"/>
        <v>9.269265707767703</v>
      </c>
      <c r="Q143" s="117">
        <f t="shared" si="49"/>
        <v>4.8664689696192873</v>
      </c>
      <c r="R143" s="117">
        <f t="shared" ref="R143:V143" si="50">R144+R146+R148+R157</f>
        <v>3.0152226409395193</v>
      </c>
      <c r="S143" s="117">
        <f t="shared" si="50"/>
        <v>2.553766845843648</v>
      </c>
      <c r="T143" s="117">
        <f t="shared" si="50"/>
        <v>6.0509296358083988</v>
      </c>
      <c r="U143" s="117">
        <f t="shared" si="50"/>
        <v>3.0721368560557205</v>
      </c>
      <c r="V143" s="117">
        <f t="shared" si="50"/>
        <v>3.5220502060787631</v>
      </c>
      <c r="W143" s="117">
        <f t="shared" ref="W143:Y143" si="51">W144+W146+W148+W157</f>
        <v>2.57524012812403</v>
      </c>
      <c r="X143" s="117">
        <f t="shared" si="51"/>
        <v>3.474181458613856</v>
      </c>
      <c r="Y143" s="117">
        <f t="shared" si="51"/>
        <v>1.4322186938796593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1.2735445858087659</v>
      </c>
      <c r="D148" s="122">
        <v>1.0272887821302878</v>
      </c>
      <c r="E148" s="122">
        <v>1.3171118286702115</v>
      </c>
      <c r="F148" s="122">
        <v>1.5644206158434317</v>
      </c>
      <c r="G148" s="122">
        <v>1.6494834669476017</v>
      </c>
      <c r="H148" s="122">
        <v>2.1485749272099377</v>
      </c>
      <c r="I148" s="122">
        <v>1.8971048686417455</v>
      </c>
      <c r="J148" s="122">
        <v>2.0835889883819694</v>
      </c>
      <c r="K148" s="122">
        <v>2.6836411818879076</v>
      </c>
      <c r="L148" s="122">
        <v>2.3189161064315713</v>
      </c>
      <c r="M148" s="122">
        <v>3.1832963120309463</v>
      </c>
      <c r="N148" s="122">
        <v>1.7543756605899565</v>
      </c>
      <c r="O148" s="122">
        <v>1.8702634089190231</v>
      </c>
      <c r="P148" s="122">
        <v>9.269265707767703</v>
      </c>
      <c r="Q148" s="122">
        <v>4.8664689696192873</v>
      </c>
      <c r="R148" s="122">
        <v>3.0152226409395193</v>
      </c>
      <c r="S148" s="122">
        <v>2.553766845843648</v>
      </c>
      <c r="T148" s="122">
        <v>6.0509296358083988</v>
      </c>
      <c r="U148" s="122">
        <v>3.0721368560557205</v>
      </c>
      <c r="V148" s="122">
        <v>3.5220502060787631</v>
      </c>
      <c r="W148" s="122">
        <v>2.57524012812403</v>
      </c>
      <c r="X148" s="122">
        <v>3.474181458613856</v>
      </c>
      <c r="Y148" s="122">
        <v>1.4322186938796593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1.2709185107844549</v>
      </c>
      <c r="D149" s="98">
        <v>1.025024883105057</v>
      </c>
      <c r="E149" s="98">
        <v>1.3147834582304021</v>
      </c>
      <c r="F149" s="98">
        <v>1.5583155595875913</v>
      </c>
      <c r="G149" s="98">
        <v>1.6474880555717022</v>
      </c>
      <c r="H149" s="98">
        <v>2.1406803319921477</v>
      </c>
      <c r="I149" s="98">
        <v>1.8971048686417455</v>
      </c>
      <c r="J149" s="98">
        <v>2.0675162420577147</v>
      </c>
      <c r="K149" s="98">
        <v>2.6705754914180484</v>
      </c>
      <c r="L149" s="98">
        <v>2.3118286805564243</v>
      </c>
      <c r="M149" s="98">
        <v>3.166353932938708</v>
      </c>
      <c r="N149" s="98">
        <v>1.7493152730883808</v>
      </c>
      <c r="O149" s="98">
        <v>1.8673008034724576</v>
      </c>
      <c r="P149" s="98">
        <v>9.1568439662179646</v>
      </c>
      <c r="Q149" s="98">
        <v>4.8664689696192873</v>
      </c>
      <c r="R149" s="98">
        <v>2.9646102925537248</v>
      </c>
      <c r="S149" s="98">
        <v>2.553766845843648</v>
      </c>
      <c r="T149" s="98">
        <v>5.9905315882775882</v>
      </c>
      <c r="U149" s="98">
        <v>3.0581351114509743</v>
      </c>
      <c r="V149" s="98">
        <v>3.4875287947461397</v>
      </c>
      <c r="W149" s="98">
        <v>2.57524012812403</v>
      </c>
      <c r="X149" s="98">
        <v>3.4511228494271018</v>
      </c>
      <c r="Y149" s="98">
        <v>1.4322186938796593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2.6260750243109667E-3</v>
      </c>
      <c r="D150" s="98">
        <v>2.263899025230832E-3</v>
      </c>
      <c r="E150" s="98">
        <v>2.3283704398093306E-3</v>
      </c>
      <c r="F150" s="98">
        <v>6.1050562558404098E-3</v>
      </c>
      <c r="G150" s="98">
        <v>1.9954113758994313E-3</v>
      </c>
      <c r="H150" s="98">
        <v>7.8945952177898859E-3</v>
      </c>
      <c r="I150" s="98">
        <v>0</v>
      </c>
      <c r="J150" s="98">
        <v>1.6072746324254789E-2</v>
      </c>
      <c r="K150" s="98">
        <v>1.3065690469859247E-2</v>
      </c>
      <c r="L150" s="98">
        <v>7.0874258751468834E-3</v>
      </c>
      <c r="M150" s="98">
        <v>1.6942379092238481E-2</v>
      </c>
      <c r="N150" s="98">
        <v>5.0603875015757692E-3</v>
      </c>
      <c r="O150" s="98">
        <v>2.9626054465655151E-3</v>
      </c>
      <c r="P150" s="98">
        <v>0.11242174154973891</v>
      </c>
      <c r="Q150" s="98">
        <v>0</v>
      </c>
      <c r="R150" s="98">
        <v>5.061234838579444E-2</v>
      </c>
      <c r="S150" s="98">
        <v>0</v>
      </c>
      <c r="T150" s="98">
        <v>6.0398047530810246E-2</v>
      </c>
      <c r="U150" s="98">
        <v>1.4001744604746208E-2</v>
      </c>
      <c r="V150" s="98">
        <v>3.4521411332623507E-2</v>
      </c>
      <c r="W150" s="98">
        <v>0</v>
      </c>
      <c r="X150" s="98">
        <v>2.3058609186754331E-2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2.6260750243109667E-3</v>
      </c>
      <c r="D151" s="101">
        <v>2.263899025230832E-3</v>
      </c>
      <c r="E151" s="101">
        <v>2.3283704398093306E-3</v>
      </c>
      <c r="F151" s="101">
        <v>6.1050562558404098E-3</v>
      </c>
      <c r="G151" s="101">
        <v>1.9954113758994313E-3</v>
      </c>
      <c r="H151" s="101">
        <v>7.8945952177898859E-3</v>
      </c>
      <c r="I151" s="101">
        <v>0</v>
      </c>
      <c r="J151" s="101">
        <v>1.6072746324254789E-2</v>
      </c>
      <c r="K151" s="101">
        <v>1.3065690469859247E-2</v>
      </c>
      <c r="L151" s="101">
        <v>7.0874258751468834E-3</v>
      </c>
      <c r="M151" s="101">
        <v>1.6942379092238481E-2</v>
      </c>
      <c r="N151" s="101">
        <v>5.0603875015757692E-3</v>
      </c>
      <c r="O151" s="101">
        <v>2.9626054465655151E-3</v>
      </c>
      <c r="P151" s="101">
        <v>0.11242174154973891</v>
      </c>
      <c r="Q151" s="101">
        <v>0</v>
      </c>
      <c r="R151" s="101">
        <v>5.061234838579444E-2</v>
      </c>
      <c r="S151" s="101">
        <v>0</v>
      </c>
      <c r="T151" s="101">
        <v>6.0398047530810246E-2</v>
      </c>
      <c r="U151" s="101">
        <v>1.4001744604746208E-2</v>
      </c>
      <c r="V151" s="101">
        <v>3.4521411332623507E-2</v>
      </c>
      <c r="W151" s="101">
        <v>0</v>
      </c>
      <c r="X151" s="101">
        <v>2.3058609186754331E-2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0.46422557442585671</v>
      </c>
      <c r="D161" s="117">
        <f t="shared" si="54"/>
        <v>0.35207084369859964</v>
      </c>
      <c r="E161" s="117">
        <f t="shared" si="54"/>
        <v>0.48795238581903522</v>
      </c>
      <c r="F161" s="117">
        <f t="shared" si="54"/>
        <v>0.61024704266346719</v>
      </c>
      <c r="G161" s="117">
        <f t="shared" si="54"/>
        <v>0.40931172281196987</v>
      </c>
      <c r="H161" s="117">
        <f t="shared" si="54"/>
        <v>0.28135163959191473</v>
      </c>
      <c r="I161" s="117">
        <f t="shared" si="54"/>
        <v>0.16955159127377514</v>
      </c>
      <c r="J161" s="117">
        <f t="shared" si="54"/>
        <v>0.1424068836361341</v>
      </c>
      <c r="K161" s="117">
        <f t="shared" si="54"/>
        <v>0.18943946365312805</v>
      </c>
      <c r="L161" s="117">
        <f t="shared" si="54"/>
        <v>0.18125024123066832</v>
      </c>
      <c r="M161" s="117">
        <f t="shared" si="54"/>
        <v>0.22336163831326447</v>
      </c>
      <c r="N161" s="117">
        <f t="shared" si="54"/>
        <v>0.1496598896529667</v>
      </c>
      <c r="O161" s="117">
        <f t="shared" si="54"/>
        <v>0.13677981724806074</v>
      </c>
      <c r="P161" s="117">
        <f t="shared" si="54"/>
        <v>0.15463097174242518</v>
      </c>
      <c r="Q161" s="117">
        <f t="shared" si="54"/>
        <v>0.17887918999204411</v>
      </c>
      <c r="R161" s="117">
        <f t="shared" ref="R161:V161" si="55">R162+R164+R166+R175</f>
        <v>0.13932188721396832</v>
      </c>
      <c r="S161" s="117">
        <f t="shared" si="55"/>
        <v>0.15288796700447832</v>
      </c>
      <c r="T161" s="117">
        <f t="shared" si="55"/>
        <v>0.17186637911977545</v>
      </c>
      <c r="U161" s="117">
        <f t="shared" si="55"/>
        <v>4.7567819434608406E-3</v>
      </c>
      <c r="V161" s="117">
        <f t="shared" si="55"/>
        <v>1.7536086611342899E-2</v>
      </c>
      <c r="W161" s="117">
        <f t="shared" ref="W161:Y161" si="56">W162+W164+W166+W175</f>
        <v>3.3462536374698142E-2</v>
      </c>
      <c r="X161" s="117">
        <f t="shared" si="56"/>
        <v>6.8998471078641016E-2</v>
      </c>
      <c r="Y161" s="117">
        <f t="shared" si="56"/>
        <v>2.6020064513775275E-2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0.46422557442585671</v>
      </c>
      <c r="D166" s="122">
        <v>0.35207084369859964</v>
      </c>
      <c r="E166" s="122">
        <v>0.48795238581903522</v>
      </c>
      <c r="F166" s="122">
        <v>0.61024704266346719</v>
      </c>
      <c r="G166" s="122">
        <v>0.40931172281196987</v>
      </c>
      <c r="H166" s="122">
        <v>0.28135163959191473</v>
      </c>
      <c r="I166" s="122">
        <v>0.16955159127377514</v>
      </c>
      <c r="J166" s="122">
        <v>0.1424068836361341</v>
      </c>
      <c r="K166" s="122">
        <v>0.18943946365312805</v>
      </c>
      <c r="L166" s="122">
        <v>0.18125024123066832</v>
      </c>
      <c r="M166" s="122">
        <v>0.22336163831326447</v>
      </c>
      <c r="N166" s="122">
        <v>0.1496598896529667</v>
      </c>
      <c r="O166" s="122">
        <v>0.13677981724806074</v>
      </c>
      <c r="P166" s="122">
        <v>0.15463097174242518</v>
      </c>
      <c r="Q166" s="122">
        <v>0.17887918999204411</v>
      </c>
      <c r="R166" s="122">
        <v>0.13932188721396832</v>
      </c>
      <c r="S166" s="122">
        <v>0.15288796700447832</v>
      </c>
      <c r="T166" s="122">
        <v>0.17186637911977545</v>
      </c>
      <c r="U166" s="122">
        <v>4.7567819434608406E-3</v>
      </c>
      <c r="V166" s="122">
        <v>1.7536086611342899E-2</v>
      </c>
      <c r="W166" s="122">
        <v>3.3462536374698142E-2</v>
      </c>
      <c r="X166" s="122">
        <v>6.8998471078641016E-2</v>
      </c>
      <c r="Y166" s="122">
        <v>2.6020064513775275E-2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0.46335021608441973</v>
      </c>
      <c r="D167" s="98">
        <v>0.35139167399103038</v>
      </c>
      <c r="E167" s="98">
        <v>0.48717626233909878</v>
      </c>
      <c r="F167" s="98">
        <v>0.60792130694695656</v>
      </c>
      <c r="G167" s="98">
        <v>0.40881286996799499</v>
      </c>
      <c r="H167" s="98">
        <v>0.28029902689620939</v>
      </c>
      <c r="I167" s="98">
        <v>0.16955159127377514</v>
      </c>
      <c r="J167" s="98">
        <v>0.14140233699086818</v>
      </c>
      <c r="K167" s="98">
        <v>0.18845337380634622</v>
      </c>
      <c r="L167" s="98">
        <v>0.18074399652530068</v>
      </c>
      <c r="M167" s="98">
        <v>0.22223214637378191</v>
      </c>
      <c r="N167" s="98">
        <v>0.14915385090280911</v>
      </c>
      <c r="O167" s="98">
        <v>0.13655192452140186</v>
      </c>
      <c r="P167" s="98">
        <v>0.15275727604992953</v>
      </c>
      <c r="Q167" s="98">
        <v>0.17887918999204411</v>
      </c>
      <c r="R167" s="98">
        <v>0.13701178002623496</v>
      </c>
      <c r="S167" s="98">
        <v>0.15288796700447832</v>
      </c>
      <c r="T167" s="98">
        <v>0.17025269082696753</v>
      </c>
      <c r="U167" s="98">
        <v>4.7567819434608406E-3</v>
      </c>
      <c r="V167" s="98">
        <v>1.7330602020077284E-2</v>
      </c>
      <c r="W167" s="98">
        <v>3.3462536374698142E-2</v>
      </c>
      <c r="X167" s="98">
        <v>6.8555036286588045E-2</v>
      </c>
      <c r="Y167" s="98">
        <v>2.6020064513775275E-2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8.7535834143698873E-4</v>
      </c>
      <c r="D168" s="98">
        <v>6.7916970756924959E-4</v>
      </c>
      <c r="E168" s="98">
        <v>7.7612347993644365E-4</v>
      </c>
      <c r="F168" s="98">
        <v>2.3257357165106323E-3</v>
      </c>
      <c r="G168" s="98">
        <v>4.9885284397485781E-4</v>
      </c>
      <c r="H168" s="98">
        <v>1.0526126957053181E-3</v>
      </c>
      <c r="I168" s="98">
        <v>0</v>
      </c>
      <c r="J168" s="98">
        <v>1.0045466452659243E-3</v>
      </c>
      <c r="K168" s="98">
        <v>9.8608984678183009E-4</v>
      </c>
      <c r="L168" s="98">
        <v>5.0624470536763451E-4</v>
      </c>
      <c r="M168" s="98">
        <v>1.1294919394825654E-3</v>
      </c>
      <c r="N168" s="98">
        <v>5.0603875015757679E-4</v>
      </c>
      <c r="O168" s="98">
        <v>2.2789272665888573E-4</v>
      </c>
      <c r="P168" s="98">
        <v>1.8736956924956488E-3</v>
      </c>
      <c r="Q168" s="98">
        <v>0</v>
      </c>
      <c r="R168" s="98">
        <v>2.3101071877333558E-3</v>
      </c>
      <c r="S168" s="98">
        <v>0</v>
      </c>
      <c r="T168" s="98">
        <v>1.6136882928079073E-3</v>
      </c>
      <c r="U168" s="98">
        <v>0</v>
      </c>
      <c r="V168" s="98">
        <v>2.0548459126561617E-4</v>
      </c>
      <c r="W168" s="98">
        <v>0</v>
      </c>
      <c r="X168" s="98">
        <v>4.434347920529679E-4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8.7535834143698873E-4</v>
      </c>
      <c r="D169" s="101">
        <v>6.7916970756924959E-4</v>
      </c>
      <c r="E169" s="101">
        <v>7.7612347993644365E-4</v>
      </c>
      <c r="F169" s="101">
        <v>2.3257357165106323E-3</v>
      </c>
      <c r="G169" s="101">
        <v>4.9885284397485781E-4</v>
      </c>
      <c r="H169" s="101">
        <v>1.0526126957053181E-3</v>
      </c>
      <c r="I169" s="101">
        <v>0</v>
      </c>
      <c r="J169" s="101">
        <v>1.0045466452659243E-3</v>
      </c>
      <c r="K169" s="101">
        <v>9.8608984678183009E-4</v>
      </c>
      <c r="L169" s="101">
        <v>5.0624470536763451E-4</v>
      </c>
      <c r="M169" s="101">
        <v>1.1294919394825654E-3</v>
      </c>
      <c r="N169" s="101">
        <v>5.0603875015757679E-4</v>
      </c>
      <c r="O169" s="101">
        <v>2.2789272665888573E-4</v>
      </c>
      <c r="P169" s="101">
        <v>1.8736956924956488E-3</v>
      </c>
      <c r="Q169" s="101">
        <v>0</v>
      </c>
      <c r="R169" s="101">
        <v>2.3101071877333558E-3</v>
      </c>
      <c r="S169" s="101">
        <v>0</v>
      </c>
      <c r="T169" s="101">
        <v>1.6136882928079073E-3</v>
      </c>
      <c r="U169" s="101">
        <v>0</v>
      </c>
      <c r="V169" s="101">
        <v>2.0548459126561617E-4</v>
      </c>
      <c r="W169" s="101">
        <v>0</v>
      </c>
      <c r="X169" s="101">
        <v>4.434347920529679E-4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18144.484416087696</v>
      </c>
      <c r="D3" s="117">
        <f t="shared" si="0"/>
        <v>15112.913731368939</v>
      </c>
      <c r="E3" s="117">
        <f t="shared" si="0"/>
        <v>15704.841577507465</v>
      </c>
      <c r="F3" s="117">
        <f t="shared" si="0"/>
        <v>13896.967077784104</v>
      </c>
      <c r="G3" s="117">
        <f t="shared" si="0"/>
        <v>13597.409845961209</v>
      </c>
      <c r="H3" s="117">
        <f t="shared" si="0"/>
        <v>12752.081572728704</v>
      </c>
      <c r="I3" s="117">
        <f t="shared" si="0"/>
        <v>12986.092587508783</v>
      </c>
      <c r="J3" s="117">
        <f t="shared" si="0"/>
        <v>10323.487105205784</v>
      </c>
      <c r="K3" s="117">
        <f t="shared" si="0"/>
        <v>11245.746169987411</v>
      </c>
      <c r="L3" s="117">
        <f t="shared" si="0"/>
        <v>16279.433313761989</v>
      </c>
      <c r="M3" s="117">
        <f t="shared" si="0"/>
        <v>15123.832706749939</v>
      </c>
      <c r="N3" s="117">
        <f t="shared" si="0"/>
        <v>13219.190975747046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6544.8764165239536</v>
      </c>
      <c r="X3" s="117">
        <f t="shared" si="2"/>
        <v>5716.7313001971625</v>
      </c>
      <c r="Y3" s="117">
        <f t="shared" si="2"/>
        <v>4747.9737827114322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15314.817828927096</v>
      </c>
      <c r="D4" s="122">
        <f t="shared" si="3"/>
        <v>12195.987554620258</v>
      </c>
      <c r="E4" s="122">
        <f t="shared" si="3"/>
        <v>12792.354492215407</v>
      </c>
      <c r="F4" s="122">
        <f t="shared" si="3"/>
        <v>10743.034304099087</v>
      </c>
      <c r="G4" s="122">
        <f t="shared" si="3"/>
        <v>10515.542455690955</v>
      </c>
      <c r="H4" s="122">
        <f t="shared" si="3"/>
        <v>9711.4546853249194</v>
      </c>
      <c r="I4" s="122">
        <f t="shared" si="3"/>
        <v>9918.7735046385878</v>
      </c>
      <c r="J4" s="122">
        <f t="shared" si="3"/>
        <v>7433.5774794803774</v>
      </c>
      <c r="K4" s="122">
        <f t="shared" si="3"/>
        <v>8392.3754097706515</v>
      </c>
      <c r="L4" s="122">
        <f t="shared" si="3"/>
        <v>13294.254277123589</v>
      </c>
      <c r="M4" s="122">
        <f t="shared" si="3"/>
        <v>12135.529674468415</v>
      </c>
      <c r="N4" s="122">
        <f t="shared" si="3"/>
        <v>10332.220602291847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4046.0526341818363</v>
      </c>
      <c r="X4" s="122">
        <f t="shared" si="5"/>
        <v>2968.6903217049435</v>
      </c>
      <c r="Y4" s="122">
        <f t="shared" si="5"/>
        <v>2393.5823553960995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15206.816650200759</v>
      </c>
      <c r="D5" s="98">
        <v>12110.96466041936</v>
      </c>
      <c r="E5" s="98">
        <v>12704.871547474466</v>
      </c>
      <c r="F5" s="98">
        <v>10669.793558544387</v>
      </c>
      <c r="G5" s="98">
        <v>10444.29815720425</v>
      </c>
      <c r="H5" s="98">
        <v>9646.7548612981118</v>
      </c>
      <c r="I5" s="98">
        <v>9853.4029108527102</v>
      </c>
      <c r="J5" s="98">
        <v>7384.744666299709</v>
      </c>
      <c r="K5" s="98">
        <v>8337.6030871498115</v>
      </c>
      <c r="L5" s="98">
        <v>13208.235158979829</v>
      </c>
      <c r="M5" s="98">
        <v>12057.906029818801</v>
      </c>
      <c r="N5" s="98">
        <v>10266.309653506962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4018.5810183264066</v>
      </c>
      <c r="X5" s="98">
        <v>2948.2369699615347</v>
      </c>
      <c r="Y5" s="98">
        <v>2377.0842505764831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108.0011787263376</v>
      </c>
      <c r="D6" s="98">
        <v>85.022894200897611</v>
      </c>
      <c r="E6" s="98">
        <v>87.482944740941747</v>
      </c>
      <c r="F6" s="98">
        <v>73.240745554700169</v>
      </c>
      <c r="G6" s="98">
        <v>71.244298486704764</v>
      </c>
      <c r="H6" s="98">
        <v>64.699824026808145</v>
      </c>
      <c r="I6" s="98">
        <v>65.370593785877034</v>
      </c>
      <c r="J6" s="98">
        <v>48.832813180668275</v>
      </c>
      <c r="K6" s="98">
        <v>54.772322620839347</v>
      </c>
      <c r="L6" s="98">
        <v>86.019118143760906</v>
      </c>
      <c r="M6" s="98">
        <v>77.623644649612572</v>
      </c>
      <c r="N6" s="98">
        <v>65.910948784886301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27.471615855429523</v>
      </c>
      <c r="X6" s="98">
        <v>20.453351743409005</v>
      </c>
      <c r="Y6" s="98">
        <v>16.498104819616184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1.15224098412822</v>
      </c>
      <c r="D7" s="122">
        <f t="shared" si="6"/>
        <v>0.79307931188836478</v>
      </c>
      <c r="E7" s="122">
        <f t="shared" si="6"/>
        <v>24.556826264626189</v>
      </c>
      <c r="F7" s="122">
        <f t="shared" si="6"/>
        <v>28.075524280933642</v>
      </c>
      <c r="G7" s="122">
        <f t="shared" si="6"/>
        <v>28.676781193535145</v>
      </c>
      <c r="H7" s="122">
        <f t="shared" si="6"/>
        <v>55.045248573470637</v>
      </c>
      <c r="I7" s="122">
        <f t="shared" si="6"/>
        <v>34.504138100857418</v>
      </c>
      <c r="J7" s="122">
        <f t="shared" si="6"/>
        <v>28.303611804158269</v>
      </c>
      <c r="K7" s="122">
        <f t="shared" si="6"/>
        <v>26.02714261768876</v>
      </c>
      <c r="L7" s="122">
        <f t="shared" si="6"/>
        <v>33.891173316859337</v>
      </c>
      <c r="M7" s="122">
        <f t="shared" si="6"/>
        <v>30.036108760323767</v>
      </c>
      <c r="N7" s="122">
        <f t="shared" si="6"/>
        <v>25.434769657014382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5.1680134209016684</v>
      </c>
      <c r="X7" s="122">
        <f t="shared" si="6"/>
        <v>15.482251692361706</v>
      </c>
      <c r="Y7" s="122">
        <f t="shared" si="6"/>
        <v>34.029594550563623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1.15224098412822</v>
      </c>
      <c r="D8" s="98">
        <f>IF(RES_hhdet_in_fec!D8=0,0,RES_hhdet_in_fec!D8*1000*11630/RES_hhdet_in_new!D5)</f>
        <v>0.79307931188836478</v>
      </c>
      <c r="E8" s="98">
        <f>IF(RES_hhdet_in_fec!E8=0,0,RES_hhdet_in_fec!E8*1000*11630/RES_hhdet_in_new!E5)</f>
        <v>24.556826264626189</v>
      </c>
      <c r="F8" s="98">
        <f>IF(RES_hhdet_in_fec!F8=0,0,RES_hhdet_in_fec!F8*1000*11630/RES_hhdet_in_new!F5)</f>
        <v>28.075524280933642</v>
      </c>
      <c r="G8" s="98">
        <f>IF(RES_hhdet_in_fec!G8=0,0,RES_hhdet_in_fec!G8*1000*11630/RES_hhdet_in_new!G5)</f>
        <v>28.676781193535145</v>
      </c>
      <c r="H8" s="98">
        <f>IF(RES_hhdet_in_fec!H8=0,0,RES_hhdet_in_fec!H8*1000*11630/RES_hhdet_in_new!H5)</f>
        <v>55.045248573470637</v>
      </c>
      <c r="I8" s="98">
        <f>IF(RES_hhdet_in_fec!I8=0,0,RES_hhdet_in_fec!I8*1000*11630/RES_hhdet_in_new!I5)</f>
        <v>34.504138100857418</v>
      </c>
      <c r="J8" s="98">
        <f>IF(RES_hhdet_in_fec!J8=0,0,RES_hhdet_in_fec!J8*1000*11630/RES_hhdet_in_new!J5)</f>
        <v>28.303611804158269</v>
      </c>
      <c r="K8" s="98">
        <f>IF(RES_hhdet_in_fec!K8=0,0,RES_hhdet_in_fec!K8*1000*11630/RES_hhdet_in_new!K5)</f>
        <v>26.02714261768876</v>
      </c>
      <c r="L8" s="98">
        <f>IF(RES_hhdet_in_fec!L8=0,0,RES_hhdet_in_fec!L8*1000*11630/RES_hhdet_in_new!L5)</f>
        <v>33.891173316859337</v>
      </c>
      <c r="M8" s="98">
        <f>IF(RES_hhdet_in_fec!M8=0,0,RES_hhdet_in_fec!M8*1000*11630/RES_hhdet_in_new!M5)</f>
        <v>30.036108760323767</v>
      </c>
      <c r="N8" s="98">
        <f>IF(RES_hhdet_in_fec!N8=0,0,RES_hhdet_in_fec!N8*1000*11630/RES_hhdet_in_new!N5)</f>
        <v>25.434769657014382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5.1680134209016684</v>
      </c>
      <c r="X8" s="98">
        <f>IF(RES_hhdet_in_fec!X8=0,0,RES_hhdet_in_fec!X8*1000*11630/RES_hhdet_in_new!X5)</f>
        <v>15.482251692361706</v>
      </c>
      <c r="Y8" s="98">
        <f>IF(RES_hhdet_in_fec!Y8=0,0,RES_hhdet_in_fec!Y8*1000*11630/RES_hhdet_in_new!Y5)</f>
        <v>34.029594550563623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1998.7681561483053</v>
      </c>
      <c r="D9" s="122">
        <v>2065.321509880413</v>
      </c>
      <c r="E9" s="122">
        <v>2018.637371143629</v>
      </c>
      <c r="F9" s="122">
        <v>2230.6798066598822</v>
      </c>
      <c r="G9" s="122">
        <v>2139.5758194466325</v>
      </c>
      <c r="H9" s="122">
        <v>2090.8326577057214</v>
      </c>
      <c r="I9" s="122">
        <v>2188.3037489677381</v>
      </c>
      <c r="J9" s="122">
        <v>2056.8631501730251</v>
      </c>
      <c r="K9" s="122">
        <v>2027.5458573171566</v>
      </c>
      <c r="L9" s="122">
        <v>2132.8915215491443</v>
      </c>
      <c r="M9" s="122">
        <v>2209.0332544813673</v>
      </c>
      <c r="N9" s="122">
        <v>2105.0344514198059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1856.3361305384913</v>
      </c>
      <c r="X9" s="122">
        <v>2007.7971062944414</v>
      </c>
      <c r="Y9" s="122">
        <v>1679.1102294189589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2320.5377338962699</v>
      </c>
      <c r="D11" s="98">
        <v>2333.1683609497659</v>
      </c>
      <c r="E11" s="98">
        <v>2006.2107533980773</v>
      </c>
      <c r="F11" s="98">
        <v>2802.2839124714847</v>
      </c>
      <c r="G11" s="98">
        <v>2448.5296106313322</v>
      </c>
      <c r="H11" s="98">
        <v>2603.223093893645</v>
      </c>
      <c r="I11" s="98">
        <v>2169.7593448344874</v>
      </c>
      <c r="J11" s="98">
        <v>2479.9961448600411</v>
      </c>
      <c r="K11" s="98">
        <v>2404.6560274995618</v>
      </c>
      <c r="L11" s="98">
        <v>2486.4632379889272</v>
      </c>
      <c r="M11" s="98">
        <v>2665.6857879018621</v>
      </c>
      <c r="N11" s="98">
        <v>2378.9949959105807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2017.9208894278934</v>
      </c>
      <c r="X11" s="98">
        <v>2286.3018819530494</v>
      </c>
      <c r="Y11" s="98">
        <v>1636.3585461333278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1908.0355009780219</v>
      </c>
      <c r="D12" s="98">
        <v>1929.0875693287394</v>
      </c>
      <c r="E12" s="98">
        <v>1660.0127613615705</v>
      </c>
      <c r="F12" s="98">
        <v>2347.7815120752634</v>
      </c>
      <c r="G12" s="98">
        <v>2047.7956620638208</v>
      </c>
      <c r="H12" s="98">
        <v>2177.7426197274644</v>
      </c>
      <c r="I12" s="98">
        <v>0</v>
      </c>
      <c r="J12" s="98">
        <v>2082.5688506063693</v>
      </c>
      <c r="K12" s="98">
        <v>2027.503715903782</v>
      </c>
      <c r="L12" s="98">
        <v>2099.3661206526945</v>
      </c>
      <c r="M12" s="98">
        <v>2275.614729429858</v>
      </c>
      <c r="N12" s="98">
        <v>2048.3668847680492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2106.4408151789153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963.37200809670321</v>
      </c>
      <c r="D13" s="101">
        <v>996.60988960681084</v>
      </c>
      <c r="E13" s="101">
        <v>854.1594910376424</v>
      </c>
      <c r="F13" s="101">
        <v>1279.7894196329855</v>
      </c>
      <c r="G13" s="101">
        <v>1098.020875098736</v>
      </c>
      <c r="H13" s="101">
        <v>1158.4485557595065</v>
      </c>
      <c r="I13" s="101">
        <v>0</v>
      </c>
      <c r="J13" s="101">
        <v>1105.5496624250793</v>
      </c>
      <c r="K13" s="101">
        <v>1085.2371090661097</v>
      </c>
      <c r="L13" s="101">
        <v>1114.2910401647175</v>
      </c>
      <c r="M13" s="101">
        <v>1243.057690045084</v>
      </c>
      <c r="N13" s="101">
        <v>1113.8377138527401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976.04065868323607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944.66349288131846</v>
      </c>
      <c r="D14" s="104">
        <v>932.47767972192901</v>
      </c>
      <c r="E14" s="104">
        <v>805.85327032392831</v>
      </c>
      <c r="F14" s="104">
        <v>1067.9920924422781</v>
      </c>
      <c r="G14" s="104">
        <v>949.77478696508479</v>
      </c>
      <c r="H14" s="104">
        <v>1019.2940639679578</v>
      </c>
      <c r="I14" s="104">
        <v>0</v>
      </c>
      <c r="J14" s="104">
        <v>977.01918818129002</v>
      </c>
      <c r="K14" s="104">
        <v>942.26660683767295</v>
      </c>
      <c r="L14" s="104">
        <v>985.07508048797661</v>
      </c>
      <c r="M14" s="104">
        <v>1032.557039384774</v>
      </c>
      <c r="N14" s="104">
        <v>934.5291709153089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1130.4001564956791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2049.6794578020076</v>
      </c>
      <c r="D15" s="101">
        <v>2141.4833767908262</v>
      </c>
      <c r="E15" s="101">
        <v>2179.2072258491221</v>
      </c>
      <c r="F15" s="101">
        <v>2215.2778618246753</v>
      </c>
      <c r="G15" s="101">
        <v>2209.9507771349404</v>
      </c>
      <c r="H15" s="101">
        <v>2159.6286406063195</v>
      </c>
      <c r="I15" s="101">
        <v>2344.1035637526152</v>
      </c>
      <c r="J15" s="101">
        <v>2162.5268352889966</v>
      </c>
      <c r="K15" s="101">
        <v>2178.7145674345206</v>
      </c>
      <c r="L15" s="101">
        <v>2210.98565198202</v>
      </c>
      <c r="M15" s="101">
        <v>2354.2871154082322</v>
      </c>
      <c r="N15" s="101">
        <v>2217.2729422057887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2078.1646804782354</v>
      </c>
      <c r="Y15" s="101">
        <v>1745.3857770670045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1786.008856386374</v>
      </c>
      <c r="D16" s="104">
        <v>1873.5034953626316</v>
      </c>
      <c r="E16" s="104">
        <v>1908.4876463228939</v>
      </c>
      <c r="F16" s="104">
        <v>1954.6871699219787</v>
      </c>
      <c r="G16" s="104">
        <v>1947.42070222948</v>
      </c>
      <c r="H16" s="104">
        <v>1901.7947671000716</v>
      </c>
      <c r="I16" s="104">
        <v>2091.4733638046027</v>
      </c>
      <c r="J16" s="104">
        <v>1908.1416593577196</v>
      </c>
      <c r="K16" s="104">
        <v>1927.6727485531053</v>
      </c>
      <c r="L16" s="104">
        <v>1956.4216589265466</v>
      </c>
      <c r="M16" s="104">
        <v>2098.0840700950171</v>
      </c>
      <c r="N16" s="104">
        <v>1983.1817861639443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1846.9381828500375</v>
      </c>
      <c r="X16" s="104">
        <v>1946.6608441927731</v>
      </c>
      <c r="Y16" s="104">
        <v>1638.0174806968478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850.29352534255463</v>
      </c>
      <c r="D17" s="98">
        <v>915.46288647402025</v>
      </c>
      <c r="E17" s="98">
        <v>930.98626050925475</v>
      </c>
      <c r="F17" s="98">
        <v>1010.4518629946989</v>
      </c>
      <c r="G17" s="98">
        <v>990.77355836174809</v>
      </c>
      <c r="H17" s="98">
        <v>957.98647278373585</v>
      </c>
      <c r="I17" s="98">
        <v>1160.258048424997</v>
      </c>
      <c r="J17" s="98">
        <v>961.57635432096424</v>
      </c>
      <c r="K17" s="98">
        <v>982.87111583575461</v>
      </c>
      <c r="L17" s="98">
        <v>988.94312824519034</v>
      </c>
      <c r="M17" s="98">
        <v>1100.8745926909685</v>
      </c>
      <c r="N17" s="98">
        <v>1039.3514387839168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880.61467264296027</v>
      </c>
      <c r="X17" s="98">
        <v>871.00125728147623</v>
      </c>
      <c r="Y17" s="98">
        <v>648.39309302438232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935.71533104381922</v>
      </c>
      <c r="D18" s="98">
        <v>958.0406088886117</v>
      </c>
      <c r="E18" s="98">
        <v>977.50138581363922</v>
      </c>
      <c r="F18" s="98">
        <v>944.23530692728025</v>
      </c>
      <c r="G18" s="98">
        <v>956.64714386773164</v>
      </c>
      <c r="H18" s="98">
        <v>943.80829431633606</v>
      </c>
      <c r="I18" s="98">
        <v>931.21531537960607</v>
      </c>
      <c r="J18" s="98">
        <v>946.56530503675515</v>
      </c>
      <c r="K18" s="98">
        <v>944.80163271735069</v>
      </c>
      <c r="L18" s="98">
        <v>967.47853068135635</v>
      </c>
      <c r="M18" s="98">
        <v>997.20947740404858</v>
      </c>
      <c r="N18" s="98">
        <v>943.83034738002743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966.32351020707733</v>
      </c>
      <c r="X18" s="98">
        <v>1075.6595869112971</v>
      </c>
      <c r="Y18" s="98">
        <v>989.6243876724651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829.74619002816553</v>
      </c>
      <c r="D19" s="122">
        <v>850.81158755637864</v>
      </c>
      <c r="E19" s="122">
        <v>869.29288788380359</v>
      </c>
      <c r="F19" s="122">
        <v>895.17744274420193</v>
      </c>
      <c r="G19" s="122">
        <v>913.61478963008574</v>
      </c>
      <c r="H19" s="122">
        <v>894.74898112459141</v>
      </c>
      <c r="I19" s="122">
        <v>844.5111958015998</v>
      </c>
      <c r="J19" s="122">
        <v>804.74286374822384</v>
      </c>
      <c r="K19" s="122">
        <v>799.79776028191293</v>
      </c>
      <c r="L19" s="122">
        <v>818.39634177239611</v>
      </c>
      <c r="M19" s="122">
        <v>749.23366903983481</v>
      </c>
      <c r="N19" s="122">
        <v>756.50115237837758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637.31963838272395</v>
      </c>
      <c r="X19" s="122">
        <v>724.76162050541552</v>
      </c>
      <c r="Y19" s="122">
        <v>641.25160334581028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829.74619002816553</v>
      </c>
      <c r="D22" s="33">
        <v>850.81158755637864</v>
      </c>
      <c r="E22" s="33">
        <v>869.29288788380359</v>
      </c>
      <c r="F22" s="33">
        <v>895.17744274420193</v>
      </c>
      <c r="G22" s="33">
        <v>913.61478963008574</v>
      </c>
      <c r="H22" s="33">
        <v>894.74898112459141</v>
      </c>
      <c r="I22" s="33">
        <v>844.5111958015998</v>
      </c>
      <c r="J22" s="33">
        <v>804.74286374822384</v>
      </c>
      <c r="K22" s="33">
        <v>799.79776028191293</v>
      </c>
      <c r="L22" s="33">
        <v>818.39634177239611</v>
      </c>
      <c r="M22" s="33">
        <v>749.23366903983481</v>
      </c>
      <c r="N22" s="33">
        <v>756.50115237837758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637.31963838272395</v>
      </c>
      <c r="X22" s="33">
        <v>724.76162050541552</v>
      </c>
      <c r="Y22" s="33">
        <v>641.25160334581028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21235.601396996874</v>
      </c>
      <c r="D24" s="117">
        <f t="shared" si="7"/>
        <v>17975.21344975664</v>
      </c>
      <c r="E24" s="117">
        <f t="shared" si="7"/>
        <v>16037.16534054618</v>
      </c>
      <c r="F24" s="117">
        <f t="shared" si="7"/>
        <v>20730.454070714448</v>
      </c>
      <c r="G24" s="117">
        <f t="shared" si="7"/>
        <v>17766.317857923303</v>
      </c>
      <c r="H24" s="117">
        <f t="shared" si="7"/>
        <v>16283.973066286228</v>
      </c>
      <c r="I24" s="117">
        <f t="shared" si="7"/>
        <v>11331.074212348934</v>
      </c>
      <c r="J24" s="117">
        <f t="shared" si="7"/>
        <v>12675.425909982647</v>
      </c>
      <c r="K24" s="117">
        <f t="shared" si="7"/>
        <v>14362.492746264299</v>
      </c>
      <c r="L24" s="117">
        <f t="shared" si="7"/>
        <v>16364.08157132889</v>
      </c>
      <c r="M24" s="117">
        <f t="shared" si="7"/>
        <v>15949.546030224128</v>
      </c>
      <c r="N24" s="117">
        <f t="shared" si="7"/>
        <v>14274.244130601521</v>
      </c>
      <c r="O24" s="117">
        <f t="shared" si="7"/>
        <v>16982.940329421064</v>
      </c>
      <c r="P24" s="117">
        <f t="shared" si="7"/>
        <v>13323.157699225478</v>
      </c>
      <c r="Q24" s="117">
        <f t="shared" si="7"/>
        <v>10670.488447357444</v>
      </c>
      <c r="R24" s="117">
        <f t="shared" ref="R24:V24" si="8">R25+R28+R30+R39</f>
        <v>10127.114325500197</v>
      </c>
      <c r="S24" s="117">
        <f t="shared" si="8"/>
        <v>7697.1389620721375</v>
      </c>
      <c r="T24" s="117">
        <f t="shared" si="8"/>
        <v>10305.550596478022</v>
      </c>
      <c r="U24" s="117">
        <f t="shared" si="8"/>
        <v>9602.9226893759642</v>
      </c>
      <c r="V24" s="117">
        <f t="shared" si="8"/>
        <v>10929.457541426189</v>
      </c>
      <c r="W24" s="117">
        <f t="shared" ref="W24:Y24" si="9">W25+W28+W30+W39</f>
        <v>7081.3835962161365</v>
      </c>
      <c r="X24" s="117">
        <f t="shared" si="9"/>
        <v>6937.3071886879579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18405.939638795393</v>
      </c>
      <c r="D25" s="122">
        <f t="shared" si="10"/>
        <v>15058.330671942624</v>
      </c>
      <c r="E25" s="122">
        <f t="shared" si="10"/>
        <v>13124.656249750095</v>
      </c>
      <c r="F25" s="122">
        <f t="shared" si="10"/>
        <v>17576.542001260346</v>
      </c>
      <c r="G25" s="122">
        <f t="shared" si="10"/>
        <v>14684.445746639367</v>
      </c>
      <c r="H25" s="122">
        <f t="shared" si="10"/>
        <v>13243.34728755256</v>
      </c>
      <c r="I25" s="122">
        <f t="shared" si="10"/>
        <v>8263.7595086009896</v>
      </c>
      <c r="J25" s="122">
        <f t="shared" si="10"/>
        <v>9785.4973373824814</v>
      </c>
      <c r="K25" s="122">
        <f t="shared" si="10"/>
        <v>11509.148434259214</v>
      </c>
      <c r="L25" s="122">
        <f t="shared" si="10"/>
        <v>13378.901408766471</v>
      </c>
      <c r="M25" s="122">
        <f t="shared" si="10"/>
        <v>12961.252137631136</v>
      </c>
      <c r="N25" s="122">
        <f t="shared" si="10"/>
        <v>11387.326207273631</v>
      </c>
      <c r="O25" s="122">
        <f t="shared" si="10"/>
        <v>14224.426308209968</v>
      </c>
      <c r="P25" s="122">
        <f t="shared" si="10"/>
        <v>10826.850426729705</v>
      </c>
      <c r="Q25" s="122">
        <f t="shared" si="10"/>
        <v>8243.5757845909029</v>
      </c>
      <c r="R25" s="122">
        <f t="shared" ref="R25:V25" si="11">SUM(R26:R27)</f>
        <v>7681.7491199990691</v>
      </c>
      <c r="S25" s="122">
        <f t="shared" si="11"/>
        <v>5114.9929764055751</v>
      </c>
      <c r="T25" s="122">
        <f t="shared" si="11"/>
        <v>7620.4888611516008</v>
      </c>
      <c r="U25" s="122">
        <f t="shared" si="11"/>
        <v>7074.6727468920126</v>
      </c>
      <c r="V25" s="122">
        <f t="shared" si="11"/>
        <v>8434.0200115425741</v>
      </c>
      <c r="W25" s="122">
        <f t="shared" ref="W25:Y25" si="12">SUM(W26:W27)</f>
        <v>4582.5730429360738</v>
      </c>
      <c r="X25" s="122">
        <f t="shared" si="12"/>
        <v>4189.2712307835664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18143.562878709919</v>
      </c>
      <c r="D26" s="98">
        <v>14845.84591304232</v>
      </c>
      <c r="E26" s="98">
        <v>12942.7130381733</v>
      </c>
      <c r="F26" s="98">
        <v>17333.363158811266</v>
      </c>
      <c r="G26" s="98">
        <v>14482.294869684214</v>
      </c>
      <c r="H26" s="98">
        <v>13063.832243067398</v>
      </c>
      <c r="I26" s="98">
        <v>8152.7889120748287</v>
      </c>
      <c r="J26" s="98">
        <v>9654.2794018393924</v>
      </c>
      <c r="K26" s="98">
        <v>11355.430449910358</v>
      </c>
      <c r="L26" s="98">
        <v>13201.150153618602</v>
      </c>
      <c r="M26" s="98">
        <v>12789.118584778082</v>
      </c>
      <c r="N26" s="98">
        <v>11233.339263004329</v>
      </c>
      <c r="O26" s="98">
        <v>14026.312247441632</v>
      </c>
      <c r="P26" s="98">
        <v>10670.3957488628</v>
      </c>
      <c r="Q26" s="98">
        <v>8120.8457441120054</v>
      </c>
      <c r="R26" s="98">
        <v>7567.4581515032405</v>
      </c>
      <c r="S26" s="98">
        <v>5039.1814837658021</v>
      </c>
      <c r="T26" s="98">
        <v>7507.7522248939176</v>
      </c>
      <c r="U26" s="98">
        <v>6971.458669596147</v>
      </c>
      <c r="V26" s="98">
        <v>8310.9611095361906</v>
      </c>
      <c r="W26" s="98">
        <v>4516.1367678194629</v>
      </c>
      <c r="X26" s="98">
        <v>4127.7586412127148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262.37676008547407</v>
      </c>
      <c r="D27" s="98">
        <v>212.4847589003044</v>
      </c>
      <c r="E27" s="98">
        <v>181.94321157679317</v>
      </c>
      <c r="F27" s="98">
        <v>243.17884244908223</v>
      </c>
      <c r="G27" s="98">
        <v>202.15087695515319</v>
      </c>
      <c r="H27" s="98">
        <v>179.5150444851626</v>
      </c>
      <c r="I27" s="98">
        <v>110.97059652616065</v>
      </c>
      <c r="J27" s="98">
        <v>131.21793554308886</v>
      </c>
      <c r="K27" s="98">
        <v>153.71798434885531</v>
      </c>
      <c r="L27" s="98">
        <v>177.75125514786927</v>
      </c>
      <c r="M27" s="98">
        <v>172.13355285305454</v>
      </c>
      <c r="N27" s="98">
        <v>153.98694426930166</v>
      </c>
      <c r="O27" s="98">
        <v>198.11406076833578</v>
      </c>
      <c r="P27" s="98">
        <v>156.45467786690372</v>
      </c>
      <c r="Q27" s="98">
        <v>122.73004047889823</v>
      </c>
      <c r="R27" s="98">
        <v>114.29096849582827</v>
      </c>
      <c r="S27" s="98">
        <v>75.811492639773007</v>
      </c>
      <c r="T27" s="98">
        <v>112.73663625768334</v>
      </c>
      <c r="U27" s="98">
        <v>103.21407729586547</v>
      </c>
      <c r="V27" s="98">
        <v>123.05890200638341</v>
      </c>
      <c r="W27" s="98">
        <v>66.436275116611171</v>
      </c>
      <c r="X27" s="98">
        <v>61.512589570851574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1.1878975199965691</v>
      </c>
      <c r="D28" s="122">
        <f t="shared" si="13"/>
        <v>0.75440673578795181</v>
      </c>
      <c r="E28" s="122">
        <f t="shared" si="13"/>
        <v>24.587164209736365</v>
      </c>
      <c r="F28" s="122">
        <f t="shared" si="13"/>
        <v>28.101707922286316</v>
      </c>
      <c r="G28" s="122">
        <f t="shared" si="13"/>
        <v>28.700165210330344</v>
      </c>
      <c r="H28" s="122">
        <f t="shared" si="13"/>
        <v>55.032958789075742</v>
      </c>
      <c r="I28" s="122">
        <f t="shared" si="13"/>
        <v>34.50614010971281</v>
      </c>
      <c r="J28" s="122">
        <f t="shared" si="13"/>
        <v>28.29854584442224</v>
      </c>
      <c r="K28" s="122">
        <f t="shared" si="13"/>
        <v>26.024852932668541</v>
      </c>
      <c r="L28" s="122">
        <f t="shared" si="13"/>
        <v>33.876836745396012</v>
      </c>
      <c r="M28" s="122">
        <f t="shared" si="13"/>
        <v>30.037377492668664</v>
      </c>
      <c r="N28" s="122">
        <f t="shared" si="13"/>
        <v>25.407834824370099</v>
      </c>
      <c r="O28" s="122">
        <f t="shared" si="13"/>
        <v>23.042292811198141</v>
      </c>
      <c r="P28" s="122">
        <f t="shared" si="13"/>
        <v>8.2204020839932035</v>
      </c>
      <c r="Q28" s="122">
        <f t="shared" si="13"/>
        <v>6.9512677677438868</v>
      </c>
      <c r="R28" s="122">
        <f t="shared" si="13"/>
        <v>3.3054324614249162</v>
      </c>
      <c r="S28" s="122">
        <f t="shared" si="13"/>
        <v>6.1635262669149951</v>
      </c>
      <c r="T28" s="122">
        <f t="shared" si="13"/>
        <v>6.3678086782711745</v>
      </c>
      <c r="U28" s="122">
        <f t="shared" si="13"/>
        <v>8.3722725748470399</v>
      </c>
      <c r="V28" s="122">
        <f t="shared" si="13"/>
        <v>13.954365940982392</v>
      </c>
      <c r="W28" s="122">
        <f t="shared" si="13"/>
        <v>5.1540134773013033</v>
      </c>
      <c r="X28" s="122">
        <f t="shared" si="13"/>
        <v>15.50404659839541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1.1878975199965691</v>
      </c>
      <c r="D29" s="98">
        <f>IF(RES_hhdet_in_fec!D29=0,0,RES_hhdet_in_fec!D29*1000*11630/RES_hhdet_in_new!D26)</f>
        <v>0.75440673578795181</v>
      </c>
      <c r="E29" s="98">
        <f>IF(RES_hhdet_in_fec!E29=0,0,RES_hhdet_in_fec!E29*1000*11630/RES_hhdet_in_new!E26)</f>
        <v>24.587164209736365</v>
      </c>
      <c r="F29" s="98">
        <f>IF(RES_hhdet_in_fec!F29=0,0,RES_hhdet_in_fec!F29*1000*11630/RES_hhdet_in_new!F26)</f>
        <v>28.101707922286316</v>
      </c>
      <c r="G29" s="98">
        <f>IF(RES_hhdet_in_fec!G29=0,0,RES_hhdet_in_fec!G29*1000*11630/RES_hhdet_in_new!G26)</f>
        <v>28.700165210330344</v>
      </c>
      <c r="H29" s="98">
        <f>IF(RES_hhdet_in_fec!H29=0,0,RES_hhdet_in_fec!H29*1000*11630/RES_hhdet_in_new!H26)</f>
        <v>55.032958789075742</v>
      </c>
      <c r="I29" s="98">
        <f>IF(RES_hhdet_in_fec!I29=0,0,RES_hhdet_in_fec!I29*1000*11630/RES_hhdet_in_new!I26)</f>
        <v>34.50614010971281</v>
      </c>
      <c r="J29" s="98">
        <f>IF(RES_hhdet_in_fec!J29=0,0,RES_hhdet_in_fec!J29*1000*11630/RES_hhdet_in_new!J26)</f>
        <v>28.29854584442224</v>
      </c>
      <c r="K29" s="98">
        <f>IF(RES_hhdet_in_fec!K29=0,0,RES_hhdet_in_fec!K29*1000*11630/RES_hhdet_in_new!K26)</f>
        <v>26.024852932668541</v>
      </c>
      <c r="L29" s="98">
        <f>IF(RES_hhdet_in_fec!L29=0,0,RES_hhdet_in_fec!L29*1000*11630/RES_hhdet_in_new!L26)</f>
        <v>33.876836745396012</v>
      </c>
      <c r="M29" s="98">
        <f>IF(RES_hhdet_in_fec!M29=0,0,RES_hhdet_in_fec!M29*1000*11630/RES_hhdet_in_new!M26)</f>
        <v>30.037377492668664</v>
      </c>
      <c r="N29" s="98">
        <f>IF(RES_hhdet_in_fec!N29=0,0,RES_hhdet_in_fec!N29*1000*11630/RES_hhdet_in_new!N26)</f>
        <v>25.407834824370099</v>
      </c>
      <c r="O29" s="98">
        <f>IF(RES_hhdet_in_fec!O29=0,0,RES_hhdet_in_fec!O29*1000*11630/RES_hhdet_in_new!O26)</f>
        <v>23.042292811198141</v>
      </c>
      <c r="P29" s="98">
        <f>IF(RES_hhdet_in_fec!P29=0,0,RES_hhdet_in_fec!P29*1000*11630/RES_hhdet_in_new!P26)</f>
        <v>8.2204020839932035</v>
      </c>
      <c r="Q29" s="98">
        <f>IF(RES_hhdet_in_fec!Q29=0,0,RES_hhdet_in_fec!Q29*1000*11630/RES_hhdet_in_new!Q26)</f>
        <v>6.9512677677438868</v>
      </c>
      <c r="R29" s="98">
        <f>IF(RES_hhdet_in_fec!R29=0,0,RES_hhdet_in_fec!R29*1000*11630/RES_hhdet_in_new!R26)</f>
        <v>3.3054324614249162</v>
      </c>
      <c r="S29" s="98">
        <f>IF(RES_hhdet_in_fec!S29=0,0,RES_hhdet_in_fec!S29*1000*11630/RES_hhdet_in_new!S26)</f>
        <v>6.1635262669149951</v>
      </c>
      <c r="T29" s="98">
        <f>IF(RES_hhdet_in_fec!T29=0,0,RES_hhdet_in_fec!T29*1000*11630/RES_hhdet_in_new!T26)</f>
        <v>6.3678086782711745</v>
      </c>
      <c r="U29" s="98">
        <f>IF(RES_hhdet_in_fec!U29=0,0,RES_hhdet_in_fec!U29*1000*11630/RES_hhdet_in_new!U26)</f>
        <v>8.3722725748470399</v>
      </c>
      <c r="V29" s="98">
        <f>IF(RES_hhdet_in_fec!V29=0,0,RES_hhdet_in_fec!V29*1000*11630/RES_hhdet_in_new!V26)</f>
        <v>13.954365940982392</v>
      </c>
      <c r="W29" s="98">
        <f>IF(RES_hhdet_in_fec!W29=0,0,RES_hhdet_in_fec!W29*1000*11630/RES_hhdet_in_new!W26)</f>
        <v>5.1540134773013033</v>
      </c>
      <c r="X29" s="98">
        <f>IF(RES_hhdet_in_fec!X29=0,0,RES_hhdet_in_fec!X29*1000*11630/RES_hhdet_in_new!X26)</f>
        <v>15.50404659839541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1998.7276706533175</v>
      </c>
      <c r="D30" s="122">
        <v>2065.3167835218514</v>
      </c>
      <c r="E30" s="122">
        <v>2018.6290387025463</v>
      </c>
      <c r="F30" s="122">
        <v>2230.6329187876108</v>
      </c>
      <c r="G30" s="122">
        <v>2139.5571564435213</v>
      </c>
      <c r="H30" s="122">
        <v>2090.8438388200011</v>
      </c>
      <c r="I30" s="122">
        <v>2188.2973678366316</v>
      </c>
      <c r="J30" s="122">
        <v>2056.8871630075196</v>
      </c>
      <c r="K30" s="122">
        <v>2027.521698790503</v>
      </c>
      <c r="L30" s="122">
        <v>2132.9069840446273</v>
      </c>
      <c r="M30" s="122">
        <v>2209.0228460604881</v>
      </c>
      <c r="N30" s="122">
        <v>2105.0089361251426</v>
      </c>
      <c r="O30" s="122">
        <v>1986.3850164144908</v>
      </c>
      <c r="P30" s="122">
        <v>1777.3479753003487</v>
      </c>
      <c r="Q30" s="122">
        <v>1744.8301374953701</v>
      </c>
      <c r="R30" s="122">
        <v>1798.7490356417195</v>
      </c>
      <c r="S30" s="122">
        <v>1896.0564890409942</v>
      </c>
      <c r="T30" s="122">
        <v>2040.3768470512198</v>
      </c>
      <c r="U30" s="122">
        <v>1889.7947871154172</v>
      </c>
      <c r="V30" s="122">
        <v>1870.5359289392406</v>
      </c>
      <c r="W30" s="122">
        <v>1856.3369014200382</v>
      </c>
      <c r="X30" s="122">
        <v>2007.7702908005806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2320.5377338962703</v>
      </c>
      <c r="D31" s="98">
        <v>2333.1683609497659</v>
      </c>
      <c r="E31" s="98">
        <v>2006.210753398077</v>
      </c>
      <c r="F31" s="98">
        <v>2802.2839124714847</v>
      </c>
      <c r="G31" s="98">
        <v>2448.5296106313331</v>
      </c>
      <c r="H31" s="98">
        <v>2603.2230938936455</v>
      </c>
      <c r="I31" s="98">
        <v>2169.7593448344869</v>
      </c>
      <c r="J31" s="98">
        <v>2479.9961448600411</v>
      </c>
      <c r="K31" s="98">
        <v>2404.6560274995618</v>
      </c>
      <c r="L31" s="98">
        <v>2486.4632379889267</v>
      </c>
      <c r="M31" s="98">
        <v>2665.685787901863</v>
      </c>
      <c r="N31" s="98">
        <v>2378.9949959105802</v>
      </c>
      <c r="O31" s="98">
        <v>2058.6528311678485</v>
      </c>
      <c r="P31" s="98">
        <v>2101.4548673007116</v>
      </c>
      <c r="Q31" s="98">
        <v>1616.9589643465085</v>
      </c>
      <c r="R31" s="98">
        <v>2101.5714111810389</v>
      </c>
      <c r="S31" s="98">
        <v>1691.0574952204047</v>
      </c>
      <c r="T31" s="98">
        <v>2364.3015252241985</v>
      </c>
      <c r="U31" s="98">
        <v>2094.0226903771963</v>
      </c>
      <c r="V31" s="98">
        <v>2243.8967636282896</v>
      </c>
      <c r="W31" s="98">
        <v>2017.9208894278931</v>
      </c>
      <c r="X31" s="98">
        <v>2286.3018819530498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1908.0355009780217</v>
      </c>
      <c r="D32" s="98">
        <v>1929.0875693287394</v>
      </c>
      <c r="E32" s="98">
        <v>1660.0127613615705</v>
      </c>
      <c r="F32" s="98">
        <v>2347.7815120752639</v>
      </c>
      <c r="G32" s="98">
        <v>2047.7956620638208</v>
      </c>
      <c r="H32" s="98">
        <v>2177.7426197274644</v>
      </c>
      <c r="I32" s="98">
        <v>0</v>
      </c>
      <c r="J32" s="98">
        <v>2082.5688506063698</v>
      </c>
      <c r="K32" s="98">
        <v>2027.5037159037824</v>
      </c>
      <c r="L32" s="98">
        <v>2099.366120652694</v>
      </c>
      <c r="M32" s="98">
        <v>2275.6147294298585</v>
      </c>
      <c r="N32" s="98">
        <v>2048.3668847680483</v>
      </c>
      <c r="O32" s="98">
        <v>1802.6469347656973</v>
      </c>
      <c r="P32" s="98">
        <v>1844.0173049649732</v>
      </c>
      <c r="Q32" s="98">
        <v>0</v>
      </c>
      <c r="R32" s="98">
        <v>1886.5513304288756</v>
      </c>
      <c r="S32" s="98">
        <v>0</v>
      </c>
      <c r="T32" s="98">
        <v>2148.8086124255597</v>
      </c>
      <c r="U32" s="98">
        <v>1914.8185615674431</v>
      </c>
      <c r="V32" s="98">
        <v>2051.9926225259178</v>
      </c>
      <c r="W32" s="98">
        <v>0</v>
      </c>
      <c r="X32" s="98">
        <v>2106.4408151789153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963.37200809670344</v>
      </c>
      <c r="D33" s="101">
        <v>996.60988960681084</v>
      </c>
      <c r="E33" s="101">
        <v>854.1594910376424</v>
      </c>
      <c r="F33" s="101">
        <v>1279.7894196329855</v>
      </c>
      <c r="G33" s="101">
        <v>1098.020875098736</v>
      </c>
      <c r="H33" s="101">
        <v>1158.4485557595067</v>
      </c>
      <c r="I33" s="101">
        <v>0</v>
      </c>
      <c r="J33" s="101">
        <v>1105.5496624250795</v>
      </c>
      <c r="K33" s="101">
        <v>1085.2371090661097</v>
      </c>
      <c r="L33" s="101">
        <v>1114.2910401647173</v>
      </c>
      <c r="M33" s="101">
        <v>1243.057690045084</v>
      </c>
      <c r="N33" s="101">
        <v>1113.8377138527396</v>
      </c>
      <c r="O33" s="101">
        <v>1003.2255971953059</v>
      </c>
      <c r="P33" s="101">
        <v>916.48358107630861</v>
      </c>
      <c r="Q33" s="101">
        <v>0</v>
      </c>
      <c r="R33" s="101">
        <v>924.5014278015318</v>
      </c>
      <c r="S33" s="101">
        <v>0</v>
      </c>
      <c r="T33" s="101">
        <v>1014.8217070459507</v>
      </c>
      <c r="U33" s="101">
        <v>906.44483576917844</v>
      </c>
      <c r="V33" s="101">
        <v>904.5808736820569</v>
      </c>
      <c r="W33" s="101">
        <v>0</v>
      </c>
      <c r="X33" s="101">
        <v>976.04065868323607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944.66349288131835</v>
      </c>
      <c r="D34" s="104">
        <v>932.47767972192901</v>
      </c>
      <c r="E34" s="104">
        <v>805.85327032392831</v>
      </c>
      <c r="F34" s="104">
        <v>1067.9920924422784</v>
      </c>
      <c r="G34" s="104">
        <v>949.77478696508479</v>
      </c>
      <c r="H34" s="104">
        <v>1019.294063967958</v>
      </c>
      <c r="I34" s="104">
        <v>0</v>
      </c>
      <c r="J34" s="104">
        <v>977.01918818129025</v>
      </c>
      <c r="K34" s="104">
        <v>942.26660683767261</v>
      </c>
      <c r="L34" s="104">
        <v>985.07508048797615</v>
      </c>
      <c r="M34" s="104">
        <v>1032.5570393847743</v>
      </c>
      <c r="N34" s="104">
        <v>934.52917091530878</v>
      </c>
      <c r="O34" s="104">
        <v>799.42133757039164</v>
      </c>
      <c r="P34" s="104">
        <v>927.53372388866455</v>
      </c>
      <c r="Q34" s="104">
        <v>0</v>
      </c>
      <c r="R34" s="104">
        <v>962.04990262734373</v>
      </c>
      <c r="S34" s="104">
        <v>0</v>
      </c>
      <c r="T34" s="104">
        <v>1133.9869053796092</v>
      </c>
      <c r="U34" s="104">
        <v>1008.3737257982648</v>
      </c>
      <c r="V34" s="104">
        <v>1147.4117488438608</v>
      </c>
      <c r="W34" s="104">
        <v>0</v>
      </c>
      <c r="X34" s="104">
        <v>1130.4001564956793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2049.6794578020076</v>
      </c>
      <c r="D35" s="101">
        <v>2141.4833767908258</v>
      </c>
      <c r="E35" s="101">
        <v>2179.2072258491216</v>
      </c>
      <c r="F35" s="101">
        <v>2215.2778618246757</v>
      </c>
      <c r="G35" s="101">
        <v>2209.9507771349404</v>
      </c>
      <c r="H35" s="101">
        <v>2159.62864060632</v>
      </c>
      <c r="I35" s="101">
        <v>2344.1035637526147</v>
      </c>
      <c r="J35" s="101">
        <v>2162.5268352889962</v>
      </c>
      <c r="K35" s="101">
        <v>2178.7145674345202</v>
      </c>
      <c r="L35" s="101">
        <v>2210.98565198202</v>
      </c>
      <c r="M35" s="101">
        <v>2354.2871154082313</v>
      </c>
      <c r="N35" s="101">
        <v>2217.2729422057882</v>
      </c>
      <c r="O35" s="101">
        <v>2134.370495747663</v>
      </c>
      <c r="P35" s="101">
        <v>1895.283789146398</v>
      </c>
      <c r="Q35" s="101">
        <v>1923.6742922639546</v>
      </c>
      <c r="R35" s="101">
        <v>1912.5237763731877</v>
      </c>
      <c r="S35" s="101">
        <v>2033.7711766744223</v>
      </c>
      <c r="T35" s="101">
        <v>2108.0572477960727</v>
      </c>
      <c r="U35" s="101">
        <v>1992.2839542980853</v>
      </c>
      <c r="V35" s="101">
        <v>1927.8815038134953</v>
      </c>
      <c r="W35" s="101">
        <v>0</v>
      </c>
      <c r="X35" s="101">
        <v>2078.1646804782354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1786.0088563863737</v>
      </c>
      <c r="D36" s="104">
        <v>1873.5034953626318</v>
      </c>
      <c r="E36" s="104">
        <v>1908.4876463228941</v>
      </c>
      <c r="F36" s="104">
        <v>1954.6871699219794</v>
      </c>
      <c r="G36" s="104">
        <v>1947.4207022294797</v>
      </c>
      <c r="H36" s="104">
        <v>1901.7947671000716</v>
      </c>
      <c r="I36" s="104">
        <v>2091.4733638046032</v>
      </c>
      <c r="J36" s="104">
        <v>1908.1416593577192</v>
      </c>
      <c r="K36" s="104">
        <v>1927.6727485531057</v>
      </c>
      <c r="L36" s="104">
        <v>1956.4216589265468</v>
      </c>
      <c r="M36" s="104">
        <v>2098.0840700950175</v>
      </c>
      <c r="N36" s="104">
        <v>1983.1817861639436</v>
      </c>
      <c r="O36" s="104">
        <v>1928.3129002956371</v>
      </c>
      <c r="P36" s="104">
        <v>1706.0301577926939</v>
      </c>
      <c r="Q36" s="104">
        <v>1745.2966388759153</v>
      </c>
      <c r="R36" s="104">
        <v>1746.0668903443768</v>
      </c>
      <c r="S36" s="104">
        <v>1873.2048957243585</v>
      </c>
      <c r="T36" s="104">
        <v>1936.6822477506776</v>
      </c>
      <c r="U36" s="104">
        <v>1839.204880111382</v>
      </c>
      <c r="V36" s="104">
        <v>1775.7263494020667</v>
      </c>
      <c r="W36" s="104">
        <v>1846.9381828500379</v>
      </c>
      <c r="X36" s="104">
        <v>1946.6608441927724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850.2935253425544</v>
      </c>
      <c r="D37" s="98">
        <v>915.46288647402014</v>
      </c>
      <c r="E37" s="98">
        <v>930.98626050925452</v>
      </c>
      <c r="F37" s="98">
        <v>1010.4518629946989</v>
      </c>
      <c r="G37" s="98">
        <v>990.77355836174831</v>
      </c>
      <c r="H37" s="98">
        <v>957.98647278373573</v>
      </c>
      <c r="I37" s="98">
        <v>1160.258048424997</v>
      </c>
      <c r="J37" s="98">
        <v>961.57635432096413</v>
      </c>
      <c r="K37" s="98">
        <v>982.87111583575461</v>
      </c>
      <c r="L37" s="98">
        <v>988.94312824519045</v>
      </c>
      <c r="M37" s="98">
        <v>1100.8745926909687</v>
      </c>
      <c r="N37" s="98">
        <v>1039.3514387839164</v>
      </c>
      <c r="O37" s="98">
        <v>1045.6963255636576</v>
      </c>
      <c r="P37" s="98">
        <v>818.00171001949423</v>
      </c>
      <c r="Q37" s="98">
        <v>829.06442991182405</v>
      </c>
      <c r="R37" s="98">
        <v>837.55412454459292</v>
      </c>
      <c r="S37" s="98">
        <v>949.78732920919367</v>
      </c>
      <c r="T37" s="98">
        <v>900.5056722794285</v>
      </c>
      <c r="U37" s="98">
        <v>857.67800991035824</v>
      </c>
      <c r="V37" s="98">
        <v>757.34772432715749</v>
      </c>
      <c r="W37" s="98">
        <v>880.61467264296039</v>
      </c>
      <c r="X37" s="98">
        <v>871.00125728147611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935.71533104381922</v>
      </c>
      <c r="D38" s="98">
        <v>958.04060888861159</v>
      </c>
      <c r="E38" s="98">
        <v>977.50138581363956</v>
      </c>
      <c r="F38" s="98">
        <v>944.23530692728048</v>
      </c>
      <c r="G38" s="98">
        <v>956.64714386773153</v>
      </c>
      <c r="H38" s="98">
        <v>943.80829431633595</v>
      </c>
      <c r="I38" s="98">
        <v>931.21531537960607</v>
      </c>
      <c r="J38" s="98">
        <v>946.56530503675481</v>
      </c>
      <c r="K38" s="98">
        <v>944.80163271735091</v>
      </c>
      <c r="L38" s="98">
        <v>967.47853068135635</v>
      </c>
      <c r="M38" s="98">
        <v>997.2094774040487</v>
      </c>
      <c r="N38" s="98">
        <v>943.83034738002732</v>
      </c>
      <c r="O38" s="98">
        <v>882.61657473197954</v>
      </c>
      <c r="P38" s="98">
        <v>888.02844777319979</v>
      </c>
      <c r="Q38" s="98">
        <v>916.23220896409111</v>
      </c>
      <c r="R38" s="98">
        <v>908.51276579978366</v>
      </c>
      <c r="S38" s="98">
        <v>923.41756651516505</v>
      </c>
      <c r="T38" s="98">
        <v>1036.176575471249</v>
      </c>
      <c r="U38" s="98">
        <v>981.52687020102383</v>
      </c>
      <c r="V38" s="98">
        <v>1018.3786250749095</v>
      </c>
      <c r="W38" s="98">
        <v>966.32351020707756</v>
      </c>
      <c r="X38" s="98">
        <v>1075.6595869112966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829.74619002816553</v>
      </c>
      <c r="D39" s="122">
        <v>850.81158755637875</v>
      </c>
      <c r="E39" s="122">
        <v>869.29288788380359</v>
      </c>
      <c r="F39" s="122">
        <v>895.17744274420193</v>
      </c>
      <c r="G39" s="122">
        <v>913.61478963008562</v>
      </c>
      <c r="H39" s="122">
        <v>894.74898112459141</v>
      </c>
      <c r="I39" s="122">
        <v>844.51119580159968</v>
      </c>
      <c r="J39" s="122">
        <v>804.74286374822373</v>
      </c>
      <c r="K39" s="122">
        <v>799.79776028191304</v>
      </c>
      <c r="L39" s="122">
        <v>818.39634177239623</v>
      </c>
      <c r="M39" s="122">
        <v>749.23366903983481</v>
      </c>
      <c r="N39" s="122">
        <v>756.5011523783777</v>
      </c>
      <c r="O39" s="122">
        <v>749.08671198540753</v>
      </c>
      <c r="P39" s="122">
        <v>710.73889511143216</v>
      </c>
      <c r="Q39" s="122">
        <v>675.13125750342851</v>
      </c>
      <c r="R39" s="122">
        <v>643.31073739798376</v>
      </c>
      <c r="S39" s="122">
        <v>679.92597035865299</v>
      </c>
      <c r="T39" s="122">
        <v>638.31707959693131</v>
      </c>
      <c r="U39" s="122">
        <v>630.08288279368753</v>
      </c>
      <c r="V39" s="122">
        <v>610.94723500339205</v>
      </c>
      <c r="W39" s="122">
        <v>637.31963838272384</v>
      </c>
      <c r="X39" s="122">
        <v>724.76162050541552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829.74619002816553</v>
      </c>
      <c r="D41" s="33">
        <v>850.81158755637875</v>
      </c>
      <c r="E41" s="33">
        <v>869.29288788380359</v>
      </c>
      <c r="F41" s="33">
        <v>895.17744274420193</v>
      </c>
      <c r="G41" s="33">
        <v>913.61478963008562</v>
      </c>
      <c r="H41" s="33">
        <v>894.74898112459141</v>
      </c>
      <c r="I41" s="33">
        <v>844.51119580159968</v>
      </c>
      <c r="J41" s="33">
        <v>804.74286374822373</v>
      </c>
      <c r="K41" s="33">
        <v>799.79776028191304</v>
      </c>
      <c r="L41" s="33">
        <v>818.39634177239623</v>
      </c>
      <c r="M41" s="33">
        <v>749.23366903983481</v>
      </c>
      <c r="N41" s="33">
        <v>756.5011523783777</v>
      </c>
      <c r="O41" s="33">
        <v>749.08671198540753</v>
      </c>
      <c r="P41" s="33">
        <v>710.73889511143216</v>
      </c>
      <c r="Q41" s="33">
        <v>675.13125750342851</v>
      </c>
      <c r="R41" s="33">
        <v>643.31073739798376</v>
      </c>
      <c r="S41" s="33">
        <v>679.92597035865299</v>
      </c>
      <c r="T41" s="33">
        <v>638.31707959693131</v>
      </c>
      <c r="U41" s="33">
        <v>630.08288279368753</v>
      </c>
      <c r="V41" s="33">
        <v>610.94723500339205</v>
      </c>
      <c r="W41" s="33">
        <v>637.31963838272384</v>
      </c>
      <c r="X41" s="33">
        <v>724.76162050541552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23129.358393348917</v>
      </c>
      <c r="D43" s="117">
        <f t="shared" si="14"/>
        <v>19602.539012775207</v>
      </c>
      <c r="E43" s="117">
        <f t="shared" si="14"/>
        <v>19607.356050985538</v>
      </c>
      <c r="F43" s="117">
        <f t="shared" si="14"/>
        <v>18750.264170812134</v>
      </c>
      <c r="G43" s="117">
        <f t="shared" si="14"/>
        <v>18417.711408820014</v>
      </c>
      <c r="H43" s="117">
        <f t="shared" si="14"/>
        <v>17327.567203517014</v>
      </c>
      <c r="I43" s="117">
        <f t="shared" si="14"/>
        <v>11538.972064888199</v>
      </c>
      <c r="J43" s="117">
        <f t="shared" si="14"/>
        <v>14534.61265321485</v>
      </c>
      <c r="K43" s="117">
        <f t="shared" si="14"/>
        <v>15532.723838067592</v>
      </c>
      <c r="L43" s="117">
        <f t="shared" si="14"/>
        <v>16936.736531701343</v>
      </c>
      <c r="M43" s="117">
        <f t="shared" si="14"/>
        <v>15525.556871679188</v>
      </c>
      <c r="N43" s="117">
        <f t="shared" si="14"/>
        <v>15724.73656683584</v>
      </c>
      <c r="O43" s="117">
        <f t="shared" si="14"/>
        <v>16957.49605855011</v>
      </c>
      <c r="P43" s="117">
        <f t="shared" si="14"/>
        <v>13613.789074239685</v>
      </c>
      <c r="Q43" s="117">
        <f t="shared" si="14"/>
        <v>12549.905043323015</v>
      </c>
      <c r="R43" s="117">
        <f t="shared" ref="R43:V43" si="15">R44+R47+R49+R58</f>
        <v>10012.866148124045</v>
      </c>
      <c r="S43" s="117">
        <f t="shared" si="15"/>
        <v>9629.7219131868223</v>
      </c>
      <c r="T43" s="117">
        <f t="shared" si="15"/>
        <v>8657.9457267997277</v>
      </c>
      <c r="U43" s="117">
        <f t="shared" si="15"/>
        <v>10506.970779756522</v>
      </c>
      <c r="V43" s="117">
        <f t="shared" si="15"/>
        <v>12262.155098788506</v>
      </c>
      <c r="W43" s="117">
        <f t="shared" ref="W43:Y43" si="16">W44+W47+W49+W58</f>
        <v>5613.8685867895892</v>
      </c>
      <c r="X43" s="117">
        <f t="shared" si="16"/>
        <v>6827.3407077669763</v>
      </c>
      <c r="Y43" s="117">
        <f t="shared" si="16"/>
        <v>5441.7074519917278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19767.569849958494</v>
      </c>
      <c r="D44" s="122">
        <f t="shared" si="17"/>
        <v>16274.953224359304</v>
      </c>
      <c r="E44" s="122">
        <f t="shared" si="17"/>
        <v>16185.748101553167</v>
      </c>
      <c r="F44" s="122">
        <f t="shared" si="17"/>
        <v>15325.650265703734</v>
      </c>
      <c r="G44" s="122">
        <f t="shared" si="17"/>
        <v>14900.389452424864</v>
      </c>
      <c r="H44" s="122">
        <f t="shared" si="17"/>
        <v>13703.696979507906</v>
      </c>
      <c r="I44" s="122">
        <f t="shared" si="17"/>
        <v>8488.6441020884067</v>
      </c>
      <c r="J44" s="122">
        <f t="shared" si="17"/>
        <v>10993.877020235099</v>
      </c>
      <c r="K44" s="122">
        <f t="shared" si="17"/>
        <v>12163.545998971351</v>
      </c>
      <c r="L44" s="122">
        <f t="shared" si="17"/>
        <v>13542.758402269117</v>
      </c>
      <c r="M44" s="122">
        <f t="shared" si="17"/>
        <v>12261.344547628165</v>
      </c>
      <c r="N44" s="122">
        <f t="shared" si="17"/>
        <v>12494.013086358291</v>
      </c>
      <c r="O44" s="122">
        <f t="shared" si="17"/>
        <v>14165.100186305397</v>
      </c>
      <c r="P44" s="122">
        <f t="shared" si="17"/>
        <v>11082.619394602538</v>
      </c>
      <c r="Q44" s="122">
        <f t="shared" si="17"/>
        <v>10007.288672084307</v>
      </c>
      <c r="R44" s="122">
        <f t="shared" ref="R44:V44" si="18">SUM(R45:R46)</f>
        <v>7376.2180907397142</v>
      </c>
      <c r="S44" s="122">
        <f t="shared" si="18"/>
        <v>6773.3947013576617</v>
      </c>
      <c r="T44" s="122">
        <f t="shared" si="18"/>
        <v>6056.9918591630112</v>
      </c>
      <c r="U44" s="122">
        <f t="shared" si="18"/>
        <v>7583.0662984091705</v>
      </c>
      <c r="V44" s="122">
        <f t="shared" si="18"/>
        <v>9545.0093865959316</v>
      </c>
      <c r="W44" s="122">
        <f t="shared" ref="W44:Y44" si="19">SUM(W45:W46)</f>
        <v>3424.9917054768189</v>
      </c>
      <c r="X44" s="122">
        <f t="shared" si="19"/>
        <v>3957.6343524248787</v>
      </c>
      <c r="Y44" s="122">
        <f t="shared" si="19"/>
        <v>2774.1865063298624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19498.854587254991</v>
      </c>
      <c r="D45" s="98">
        <v>16055.81860055383</v>
      </c>
      <c r="E45" s="98">
        <v>15971.509339483284</v>
      </c>
      <c r="F45" s="98">
        <v>15123.066526091414</v>
      </c>
      <c r="G45" s="98">
        <v>14704.282780506983</v>
      </c>
      <c r="H45" s="98">
        <v>13525.990152214703</v>
      </c>
      <c r="I45" s="98">
        <v>8379.517960968411</v>
      </c>
      <c r="J45" s="98">
        <v>10852.642372122431</v>
      </c>
      <c r="K45" s="98">
        <v>12007.780559932811</v>
      </c>
      <c r="L45" s="98">
        <v>13370.091782817855</v>
      </c>
      <c r="M45" s="98">
        <v>12104.837030773642</v>
      </c>
      <c r="N45" s="98">
        <v>12331.253503933534</v>
      </c>
      <c r="O45" s="98">
        <v>13974.467369025659</v>
      </c>
      <c r="P45" s="98">
        <v>10927.37190054147</v>
      </c>
      <c r="Q45" s="98">
        <v>9862.5171515198417</v>
      </c>
      <c r="R45" s="98">
        <v>7269.4782777878527</v>
      </c>
      <c r="S45" s="98">
        <v>6675.6978899227497</v>
      </c>
      <c r="T45" s="98">
        <v>5969.7677212605813</v>
      </c>
      <c r="U45" s="98">
        <v>7475.3763531203476</v>
      </c>
      <c r="V45" s="98">
        <v>9409.4738598483818</v>
      </c>
      <c r="W45" s="98">
        <v>3376.6978290530451</v>
      </c>
      <c r="X45" s="98">
        <v>3901.1689591702311</v>
      </c>
      <c r="Y45" s="98">
        <v>2734.6898108597356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268.71526270350233</v>
      </c>
      <c r="D46" s="98">
        <v>219.13462380547418</v>
      </c>
      <c r="E46" s="98">
        <v>214.23876206988285</v>
      </c>
      <c r="F46" s="98">
        <v>202.58373961232124</v>
      </c>
      <c r="G46" s="98">
        <v>196.10667191788153</v>
      </c>
      <c r="H46" s="98">
        <v>177.70682729320305</v>
      </c>
      <c r="I46" s="98">
        <v>109.12614111999655</v>
      </c>
      <c r="J46" s="98">
        <v>141.23464811266732</v>
      </c>
      <c r="K46" s="98">
        <v>155.76543903854051</v>
      </c>
      <c r="L46" s="98">
        <v>172.66661945126185</v>
      </c>
      <c r="M46" s="98">
        <v>156.50751685452352</v>
      </c>
      <c r="N46" s="98">
        <v>162.75958242475656</v>
      </c>
      <c r="O46" s="98">
        <v>190.63281727973774</v>
      </c>
      <c r="P46" s="98">
        <v>155.24749406106835</v>
      </c>
      <c r="Q46" s="98">
        <v>144.77152056446616</v>
      </c>
      <c r="R46" s="98">
        <v>106.73981295186107</v>
      </c>
      <c r="S46" s="98">
        <v>97.696811434911837</v>
      </c>
      <c r="T46" s="98">
        <v>87.224137902430272</v>
      </c>
      <c r="U46" s="98">
        <v>107.68994528882243</v>
      </c>
      <c r="V46" s="98">
        <v>135.53552674755062</v>
      </c>
      <c r="W46" s="98">
        <v>48.293876423773632</v>
      </c>
      <c r="X46" s="98">
        <v>56.465393254647772</v>
      </c>
      <c r="Y46" s="98">
        <v>39.496695470126845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1.1837380960663253</v>
      </c>
      <c r="D47" s="122">
        <f t="shared" si="20"/>
        <v>0.77420569703408193</v>
      </c>
      <c r="E47" s="122">
        <f t="shared" si="20"/>
        <v>24.635783559555616</v>
      </c>
      <c r="F47" s="122">
        <f t="shared" si="20"/>
        <v>28.089583908350825</v>
      </c>
      <c r="G47" s="122">
        <f t="shared" si="20"/>
        <v>28.681632701516435</v>
      </c>
      <c r="H47" s="122">
        <f t="shared" si="20"/>
        <v>55.047746248308258</v>
      </c>
      <c r="I47" s="122">
        <f t="shared" si="20"/>
        <v>34.514351613124902</v>
      </c>
      <c r="J47" s="122">
        <f t="shared" si="20"/>
        <v>28.298010698093361</v>
      </c>
      <c r="K47" s="122">
        <f t="shared" si="20"/>
        <v>26.030537927479351</v>
      </c>
      <c r="L47" s="122">
        <f t="shared" si="20"/>
        <v>33.875044180884245</v>
      </c>
      <c r="M47" s="122">
        <f t="shared" si="20"/>
        <v>30.040906154670001</v>
      </c>
      <c r="N47" s="122">
        <f t="shared" si="20"/>
        <v>25.404637509497405</v>
      </c>
      <c r="O47" s="122">
        <f t="shared" si="20"/>
        <v>23.006879421554878</v>
      </c>
      <c r="P47" s="122">
        <f t="shared" si="20"/>
        <v>8.2476454006482864</v>
      </c>
      <c r="Q47" s="122">
        <f t="shared" si="20"/>
        <v>6.9571292758586063</v>
      </c>
      <c r="R47" s="122">
        <f t="shared" si="20"/>
        <v>3.2953844516123838</v>
      </c>
      <c r="S47" s="122">
        <f t="shared" si="20"/>
        <v>6.1612281880151407</v>
      </c>
      <c r="T47" s="122">
        <f t="shared" si="20"/>
        <v>6.3640904427261775</v>
      </c>
      <c r="U47" s="122">
        <f t="shared" si="20"/>
        <v>8.3702893194029926</v>
      </c>
      <c r="V47" s="122">
        <f t="shared" si="20"/>
        <v>13.985571222123882</v>
      </c>
      <c r="W47" s="122">
        <f t="shared" si="20"/>
        <v>5.1632016499967426</v>
      </c>
      <c r="X47" s="122">
        <f t="shared" si="20"/>
        <v>15.485349629990596</v>
      </c>
      <c r="Y47" s="122">
        <f t="shared" si="20"/>
        <v>34.026876180830456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1.1837380960663253</v>
      </c>
      <c r="D48" s="98">
        <f>IF(RES_hhdet_in_fec!D48=0,0,RES_hhdet_in_fec!D48*1000*11630/RES_hhdet_in_new!D45)</f>
        <v>0.77420569703408193</v>
      </c>
      <c r="E48" s="98">
        <f>IF(RES_hhdet_in_fec!E48=0,0,RES_hhdet_in_fec!E48*1000*11630/RES_hhdet_in_new!E45)</f>
        <v>24.635783559555616</v>
      </c>
      <c r="F48" s="98">
        <f>IF(RES_hhdet_in_fec!F48=0,0,RES_hhdet_in_fec!F48*1000*11630/RES_hhdet_in_new!F45)</f>
        <v>28.089583908350825</v>
      </c>
      <c r="G48" s="98">
        <f>IF(RES_hhdet_in_fec!G48=0,0,RES_hhdet_in_fec!G48*1000*11630/RES_hhdet_in_new!G45)</f>
        <v>28.681632701516435</v>
      </c>
      <c r="H48" s="98">
        <f>IF(RES_hhdet_in_fec!H48=0,0,RES_hhdet_in_fec!H48*1000*11630/RES_hhdet_in_new!H45)</f>
        <v>55.047746248308258</v>
      </c>
      <c r="I48" s="98">
        <f>IF(RES_hhdet_in_fec!I48=0,0,RES_hhdet_in_fec!I48*1000*11630/RES_hhdet_in_new!I45)</f>
        <v>34.514351613124902</v>
      </c>
      <c r="J48" s="98">
        <f>IF(RES_hhdet_in_fec!J48=0,0,RES_hhdet_in_fec!J48*1000*11630/RES_hhdet_in_new!J45)</f>
        <v>28.298010698093361</v>
      </c>
      <c r="K48" s="98">
        <f>IF(RES_hhdet_in_fec!K48=0,0,RES_hhdet_in_fec!K48*1000*11630/RES_hhdet_in_new!K45)</f>
        <v>26.030537927479351</v>
      </c>
      <c r="L48" s="98">
        <f>IF(RES_hhdet_in_fec!L48=0,0,RES_hhdet_in_fec!L48*1000*11630/RES_hhdet_in_new!L45)</f>
        <v>33.875044180884245</v>
      </c>
      <c r="M48" s="98">
        <f>IF(RES_hhdet_in_fec!M48=0,0,RES_hhdet_in_fec!M48*1000*11630/RES_hhdet_in_new!M45)</f>
        <v>30.040906154670001</v>
      </c>
      <c r="N48" s="98">
        <f>IF(RES_hhdet_in_fec!N48=0,0,RES_hhdet_in_fec!N48*1000*11630/RES_hhdet_in_new!N45)</f>
        <v>25.404637509497405</v>
      </c>
      <c r="O48" s="98">
        <f>IF(RES_hhdet_in_fec!O48=0,0,RES_hhdet_in_fec!O48*1000*11630/RES_hhdet_in_new!O45)</f>
        <v>23.006879421554878</v>
      </c>
      <c r="P48" s="98">
        <f>IF(RES_hhdet_in_fec!P48=0,0,RES_hhdet_in_fec!P48*1000*11630/RES_hhdet_in_new!P45)</f>
        <v>8.2476454006482864</v>
      </c>
      <c r="Q48" s="98">
        <f>IF(RES_hhdet_in_fec!Q48=0,0,RES_hhdet_in_fec!Q48*1000*11630/RES_hhdet_in_new!Q45)</f>
        <v>6.9571292758586063</v>
      </c>
      <c r="R48" s="98">
        <f>IF(RES_hhdet_in_fec!R48=0,0,RES_hhdet_in_fec!R48*1000*11630/RES_hhdet_in_new!R45)</f>
        <v>3.2953844516123838</v>
      </c>
      <c r="S48" s="98">
        <f>IF(RES_hhdet_in_fec!S48=0,0,RES_hhdet_in_fec!S48*1000*11630/RES_hhdet_in_new!S45)</f>
        <v>6.1612281880151407</v>
      </c>
      <c r="T48" s="98">
        <f>IF(RES_hhdet_in_fec!T48=0,0,RES_hhdet_in_fec!T48*1000*11630/RES_hhdet_in_new!T45)</f>
        <v>6.3640904427261775</v>
      </c>
      <c r="U48" s="98">
        <f>IF(RES_hhdet_in_fec!U48=0,0,RES_hhdet_in_fec!U48*1000*11630/RES_hhdet_in_new!U45)</f>
        <v>8.3702893194029926</v>
      </c>
      <c r="V48" s="98">
        <f>IF(RES_hhdet_in_fec!V48=0,0,RES_hhdet_in_fec!V48*1000*11630/RES_hhdet_in_new!V45)</f>
        <v>13.985571222123882</v>
      </c>
      <c r="W48" s="98">
        <f>IF(RES_hhdet_in_fec!W48=0,0,RES_hhdet_in_fec!W48*1000*11630/RES_hhdet_in_new!W45)</f>
        <v>5.1632016499967426</v>
      </c>
      <c r="X48" s="98">
        <f>IF(RES_hhdet_in_fec!X48=0,0,RES_hhdet_in_fec!X48*1000*11630/RES_hhdet_in_new!X45)</f>
        <v>15.485349629990596</v>
      </c>
      <c r="Y48" s="98">
        <f>IF(RES_hhdet_in_fec!Y48=0,0,RES_hhdet_in_fec!Y48*1000*11630/RES_hhdet_in_new!Y45)</f>
        <v>34.026876180830456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2530.8586152661887</v>
      </c>
      <c r="D49" s="122">
        <v>2475.9999951624923</v>
      </c>
      <c r="E49" s="122">
        <v>2527.6792779890129</v>
      </c>
      <c r="F49" s="122">
        <v>2501.3468784558449</v>
      </c>
      <c r="G49" s="122">
        <v>2575.0255340635463</v>
      </c>
      <c r="H49" s="122">
        <v>2674.0734966362097</v>
      </c>
      <c r="I49" s="122">
        <v>2171.3024153850674</v>
      </c>
      <c r="J49" s="122">
        <v>2707.6947585334337</v>
      </c>
      <c r="K49" s="122">
        <v>2543.3495408868475</v>
      </c>
      <c r="L49" s="122">
        <v>2541.7067434789446</v>
      </c>
      <c r="M49" s="122">
        <v>2484.9377488565178</v>
      </c>
      <c r="N49" s="122">
        <v>2448.8176905896748</v>
      </c>
      <c r="O49" s="122">
        <v>2020.3022808377495</v>
      </c>
      <c r="P49" s="122">
        <v>1812.1831391250666</v>
      </c>
      <c r="Q49" s="122">
        <v>1860.5279844594206</v>
      </c>
      <c r="R49" s="122">
        <v>1990.0419355347342</v>
      </c>
      <c r="S49" s="122">
        <v>2170.2400132824932</v>
      </c>
      <c r="T49" s="122">
        <v>1956.2726975970579</v>
      </c>
      <c r="U49" s="122">
        <v>2285.4513092342622</v>
      </c>
      <c r="V49" s="122">
        <v>2092.2129059670588</v>
      </c>
      <c r="W49" s="122">
        <v>1546.3940412800505</v>
      </c>
      <c r="X49" s="122">
        <v>2129.4593852066914</v>
      </c>
      <c r="Y49" s="122">
        <v>1992.2424661352247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2728.415210322009</v>
      </c>
      <c r="D50" s="98">
        <v>2629.7197473473875</v>
      </c>
      <c r="E50" s="98">
        <v>2721.3086255221433</v>
      </c>
      <c r="F50" s="98">
        <v>2643.4763946726216</v>
      </c>
      <c r="G50" s="98">
        <v>2783.1283022919097</v>
      </c>
      <c r="H50" s="98">
        <v>2958.3718192944289</v>
      </c>
      <c r="I50" s="98">
        <v>2167.4075399419994</v>
      </c>
      <c r="J50" s="98">
        <v>2861.8829911276603</v>
      </c>
      <c r="K50" s="98">
        <v>2709.9843878517154</v>
      </c>
      <c r="L50" s="98">
        <v>2629.6969912207896</v>
      </c>
      <c r="M50" s="98">
        <v>2678.915493552262</v>
      </c>
      <c r="N50" s="98">
        <v>2721.8973707856462</v>
      </c>
      <c r="O50" s="98">
        <v>2127.9434567925309</v>
      </c>
      <c r="P50" s="98">
        <v>2312.3992151571406</v>
      </c>
      <c r="Q50" s="98">
        <v>2085.7925227786554</v>
      </c>
      <c r="R50" s="98">
        <v>1993.986684110487</v>
      </c>
      <c r="S50" s="98">
        <v>2173.3321352025341</v>
      </c>
      <c r="T50" s="98">
        <v>1957.6614382791354</v>
      </c>
      <c r="U50" s="98">
        <v>2293.4727473450725</v>
      </c>
      <c r="V50" s="98">
        <v>2630.0176543340999</v>
      </c>
      <c r="W50" s="98">
        <v>1521.7500199703413</v>
      </c>
      <c r="X50" s="98">
        <v>2169.3456515605194</v>
      </c>
      <c r="Y50" s="98">
        <v>1999.2932600602617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2134.9783908059853</v>
      </c>
      <c r="D51" s="98">
        <v>2072.3881844808679</v>
      </c>
      <c r="E51" s="98">
        <v>2148.2293009307728</v>
      </c>
      <c r="F51" s="98">
        <v>2117.917018575155</v>
      </c>
      <c r="G51" s="98">
        <v>2227.0444630240672</v>
      </c>
      <c r="H51" s="98">
        <v>2369.0565981376212</v>
      </c>
      <c r="I51" s="98">
        <v>0</v>
      </c>
      <c r="J51" s="98">
        <v>2303.337287971317</v>
      </c>
      <c r="K51" s="98">
        <v>2192.3044291513761</v>
      </c>
      <c r="L51" s="98">
        <v>0</v>
      </c>
      <c r="M51" s="98">
        <v>2200.3755032729418</v>
      </c>
      <c r="N51" s="98">
        <v>2263.2069816908424</v>
      </c>
      <c r="O51" s="98">
        <v>0</v>
      </c>
      <c r="P51" s="98">
        <v>1973.5314398370149</v>
      </c>
      <c r="Q51" s="98">
        <v>1808.7251960242045</v>
      </c>
      <c r="R51" s="98">
        <v>1751.7376969918666</v>
      </c>
      <c r="S51" s="98">
        <v>1941.4781529383306</v>
      </c>
      <c r="T51" s="98">
        <v>1747.6317075967224</v>
      </c>
      <c r="U51" s="98">
        <v>2070.7376068684071</v>
      </c>
      <c r="V51" s="98">
        <v>2378.5119784928465</v>
      </c>
      <c r="W51" s="98">
        <v>0</v>
      </c>
      <c r="X51" s="98">
        <v>0</v>
      </c>
      <c r="Y51" s="98">
        <v>1800.6320825248226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1133.4072450114802</v>
      </c>
      <c r="D52" s="101">
        <v>1123.5351605249955</v>
      </c>
      <c r="E52" s="101">
        <v>1161.9765275343552</v>
      </c>
      <c r="F52" s="101">
        <v>1204.7000272366397</v>
      </c>
      <c r="G52" s="101">
        <v>1249.1185962680579</v>
      </c>
      <c r="H52" s="101">
        <v>1318.5288063376249</v>
      </c>
      <c r="I52" s="101">
        <v>0</v>
      </c>
      <c r="J52" s="101">
        <v>1278.1904589734736</v>
      </c>
      <c r="K52" s="101">
        <v>1224.5387866440483</v>
      </c>
      <c r="L52" s="101">
        <v>0</v>
      </c>
      <c r="M52" s="101">
        <v>1246.567382765277</v>
      </c>
      <c r="N52" s="101">
        <v>1276.2997769211152</v>
      </c>
      <c r="O52" s="101">
        <v>0</v>
      </c>
      <c r="P52" s="101">
        <v>1011.4137878540321</v>
      </c>
      <c r="Q52" s="101">
        <v>900.25788809023265</v>
      </c>
      <c r="R52" s="101">
        <v>873.32554300622473</v>
      </c>
      <c r="S52" s="101">
        <v>1014.3333577698651</v>
      </c>
      <c r="T52" s="101">
        <v>830.42994678569994</v>
      </c>
      <c r="U52" s="101">
        <v>999.74318826238607</v>
      </c>
      <c r="V52" s="101">
        <v>1077.5667597758359</v>
      </c>
      <c r="W52" s="101">
        <v>0</v>
      </c>
      <c r="X52" s="101">
        <v>0</v>
      </c>
      <c r="Y52" s="101">
        <v>755.41674094140865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1001.5711457945051</v>
      </c>
      <c r="D53" s="104">
        <v>948.85302395587246</v>
      </c>
      <c r="E53" s="104">
        <v>986.25277339641787</v>
      </c>
      <c r="F53" s="104">
        <v>913.21699133851541</v>
      </c>
      <c r="G53" s="104">
        <v>977.92586675600944</v>
      </c>
      <c r="H53" s="104">
        <v>1050.5277917999963</v>
      </c>
      <c r="I53" s="104">
        <v>0</v>
      </c>
      <c r="J53" s="104">
        <v>1025.1468289978434</v>
      </c>
      <c r="K53" s="104">
        <v>967.76564250732736</v>
      </c>
      <c r="L53" s="104">
        <v>0</v>
      </c>
      <c r="M53" s="104">
        <v>953.80812050766485</v>
      </c>
      <c r="N53" s="104">
        <v>986.90720476972672</v>
      </c>
      <c r="O53" s="104">
        <v>0</v>
      </c>
      <c r="P53" s="104">
        <v>962.11765198298303</v>
      </c>
      <c r="Q53" s="104">
        <v>908.46730793397182</v>
      </c>
      <c r="R53" s="104">
        <v>878.41215398564179</v>
      </c>
      <c r="S53" s="104">
        <v>927.14479516846575</v>
      </c>
      <c r="T53" s="104">
        <v>917.20176081102272</v>
      </c>
      <c r="U53" s="104">
        <v>1070.9944186060211</v>
      </c>
      <c r="V53" s="104">
        <v>1300.9452187170104</v>
      </c>
      <c r="W53" s="104">
        <v>0</v>
      </c>
      <c r="X53" s="104">
        <v>0</v>
      </c>
      <c r="Y53" s="104">
        <v>1045.2153415834141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2049.6794578020072</v>
      </c>
      <c r="D54" s="101">
        <v>2141.4833767908258</v>
      </c>
      <c r="E54" s="101">
        <v>2179.2072258491216</v>
      </c>
      <c r="F54" s="101">
        <v>2215.2778618246753</v>
      </c>
      <c r="G54" s="101">
        <v>2209.9507771349404</v>
      </c>
      <c r="H54" s="101">
        <v>2159.62864060632</v>
      </c>
      <c r="I54" s="101">
        <v>2344.1035637526156</v>
      </c>
      <c r="J54" s="101">
        <v>2162.5268352889962</v>
      </c>
      <c r="K54" s="101">
        <v>2178.7145674345206</v>
      </c>
      <c r="L54" s="101">
        <v>2210.98565198202</v>
      </c>
      <c r="M54" s="101">
        <v>2354.2871154082318</v>
      </c>
      <c r="N54" s="101">
        <v>2217.2729422057882</v>
      </c>
      <c r="O54" s="101">
        <v>2134.3704957476634</v>
      </c>
      <c r="P54" s="101">
        <v>1895.283789146398</v>
      </c>
      <c r="Q54" s="101">
        <v>1923.6742922639544</v>
      </c>
      <c r="R54" s="101">
        <v>0</v>
      </c>
      <c r="S54" s="101">
        <v>0</v>
      </c>
      <c r="T54" s="101">
        <v>0</v>
      </c>
      <c r="U54" s="101">
        <v>0</v>
      </c>
      <c r="V54" s="101">
        <v>1927.8815038134953</v>
      </c>
      <c r="W54" s="101">
        <v>0</v>
      </c>
      <c r="X54" s="101">
        <v>2078.1646804782354</v>
      </c>
      <c r="Y54" s="101">
        <v>1745.3857770670043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1786.0088563863735</v>
      </c>
      <c r="D55" s="104">
        <v>1873.5034953626325</v>
      </c>
      <c r="E55" s="104">
        <v>1908.4876463228939</v>
      </c>
      <c r="F55" s="104">
        <v>1954.6871699219791</v>
      </c>
      <c r="G55" s="104">
        <v>1947.42070222948</v>
      </c>
      <c r="H55" s="104">
        <v>1901.7947671000716</v>
      </c>
      <c r="I55" s="104">
        <v>2091.4733638046037</v>
      </c>
      <c r="J55" s="104">
        <v>1908.1416593577185</v>
      </c>
      <c r="K55" s="104">
        <v>1927.6727485531055</v>
      </c>
      <c r="L55" s="104">
        <v>1956.421658926547</v>
      </c>
      <c r="M55" s="104">
        <v>2098.0840700950175</v>
      </c>
      <c r="N55" s="104">
        <v>1983.1817861639438</v>
      </c>
      <c r="O55" s="104">
        <v>1928.3129002956375</v>
      </c>
      <c r="P55" s="104">
        <v>1706.0301577926937</v>
      </c>
      <c r="Q55" s="104">
        <v>1745.2966388759148</v>
      </c>
      <c r="R55" s="104">
        <v>0</v>
      </c>
      <c r="S55" s="104">
        <v>0</v>
      </c>
      <c r="T55" s="104">
        <v>0</v>
      </c>
      <c r="U55" s="104">
        <v>0</v>
      </c>
      <c r="V55" s="104">
        <v>1775.7263494020669</v>
      </c>
      <c r="W55" s="104">
        <v>1846.9381828500375</v>
      </c>
      <c r="X55" s="104">
        <v>1946.6608441927733</v>
      </c>
      <c r="Y55" s="104">
        <v>1638.0174806968475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850.29352534255452</v>
      </c>
      <c r="D56" s="98">
        <v>915.46288647402014</v>
      </c>
      <c r="E56" s="98">
        <v>930.98626050925463</v>
      </c>
      <c r="F56" s="98">
        <v>1010.4518629946988</v>
      </c>
      <c r="G56" s="98">
        <v>990.77355836174809</v>
      </c>
      <c r="H56" s="98">
        <v>957.98647278373596</v>
      </c>
      <c r="I56" s="98">
        <v>1160.2580484249975</v>
      </c>
      <c r="J56" s="98">
        <v>961.57635432096401</v>
      </c>
      <c r="K56" s="98">
        <v>982.87111583575461</v>
      </c>
      <c r="L56" s="98">
        <v>988.94312824519068</v>
      </c>
      <c r="M56" s="98">
        <v>1100.8745926909687</v>
      </c>
      <c r="N56" s="98">
        <v>1039.3514387839168</v>
      </c>
      <c r="O56" s="98">
        <v>1045.6963255636579</v>
      </c>
      <c r="P56" s="98">
        <v>818.00171001949423</v>
      </c>
      <c r="Q56" s="98">
        <v>829.06442991182394</v>
      </c>
      <c r="R56" s="98">
        <v>0</v>
      </c>
      <c r="S56" s="98">
        <v>0</v>
      </c>
      <c r="T56" s="98">
        <v>0</v>
      </c>
      <c r="U56" s="98">
        <v>0</v>
      </c>
      <c r="V56" s="98">
        <v>757.34772432715749</v>
      </c>
      <c r="W56" s="98">
        <v>880.61467264296027</v>
      </c>
      <c r="X56" s="98">
        <v>871.00125728147623</v>
      </c>
      <c r="Y56" s="98">
        <v>648.39309302438221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935.71533104381933</v>
      </c>
      <c r="D57" s="98">
        <v>958.04060888861216</v>
      </c>
      <c r="E57" s="98">
        <v>977.50138581363922</v>
      </c>
      <c r="F57" s="98">
        <v>944.23530692728025</v>
      </c>
      <c r="G57" s="98">
        <v>956.64714386773176</v>
      </c>
      <c r="H57" s="98">
        <v>943.80829431633583</v>
      </c>
      <c r="I57" s="98">
        <v>931.21531537960607</v>
      </c>
      <c r="J57" s="98">
        <v>946.56530503675458</v>
      </c>
      <c r="K57" s="98">
        <v>944.80163271735091</v>
      </c>
      <c r="L57" s="98">
        <v>967.47853068135657</v>
      </c>
      <c r="M57" s="98">
        <v>997.2094774040487</v>
      </c>
      <c r="N57" s="98">
        <v>943.83034738002709</v>
      </c>
      <c r="O57" s="98">
        <v>882.61657473197977</v>
      </c>
      <c r="P57" s="98">
        <v>888.02844777319967</v>
      </c>
      <c r="Q57" s="98">
        <v>916.23220896409089</v>
      </c>
      <c r="R57" s="98">
        <v>0</v>
      </c>
      <c r="S57" s="98">
        <v>0</v>
      </c>
      <c r="T57" s="98">
        <v>0</v>
      </c>
      <c r="U57" s="98">
        <v>0</v>
      </c>
      <c r="V57" s="98">
        <v>1018.3786250749092</v>
      </c>
      <c r="W57" s="98">
        <v>966.32351020707756</v>
      </c>
      <c r="X57" s="98">
        <v>1075.6595869112969</v>
      </c>
      <c r="Y57" s="98">
        <v>989.62438767246533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829.74619002816564</v>
      </c>
      <c r="D58" s="122">
        <v>850.81158755637887</v>
      </c>
      <c r="E58" s="122">
        <v>869.29288788380347</v>
      </c>
      <c r="F58" s="122">
        <v>895.17744274420193</v>
      </c>
      <c r="G58" s="122">
        <v>913.61478963008585</v>
      </c>
      <c r="H58" s="122">
        <v>894.7489811245913</v>
      </c>
      <c r="I58" s="122">
        <v>844.51119580159968</v>
      </c>
      <c r="J58" s="122">
        <v>804.74286374822384</v>
      </c>
      <c r="K58" s="122">
        <v>799.79776028191304</v>
      </c>
      <c r="L58" s="122">
        <v>818.39634177239623</v>
      </c>
      <c r="M58" s="122">
        <v>749.23366903983481</v>
      </c>
      <c r="N58" s="122">
        <v>756.5011523783777</v>
      </c>
      <c r="O58" s="122">
        <v>749.08671198540776</v>
      </c>
      <c r="P58" s="122">
        <v>710.73889511143204</v>
      </c>
      <c r="Q58" s="122">
        <v>675.13125750342874</v>
      </c>
      <c r="R58" s="122">
        <v>643.31073739798364</v>
      </c>
      <c r="S58" s="122">
        <v>679.92597035865276</v>
      </c>
      <c r="T58" s="122">
        <v>638.31707959693131</v>
      </c>
      <c r="U58" s="122">
        <v>630.08288279368753</v>
      </c>
      <c r="V58" s="122">
        <v>610.94723500339217</v>
      </c>
      <c r="W58" s="122">
        <v>637.31963838272384</v>
      </c>
      <c r="X58" s="122">
        <v>724.76162050541552</v>
      </c>
      <c r="Y58" s="122">
        <v>641.25160334581017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829.74619002816564</v>
      </c>
      <c r="D60" s="33">
        <v>850.81158755637887</v>
      </c>
      <c r="E60" s="33">
        <v>869.29288788380347</v>
      </c>
      <c r="F60" s="33">
        <v>895.17744274420193</v>
      </c>
      <c r="G60" s="33">
        <v>913.61478963008585</v>
      </c>
      <c r="H60" s="33">
        <v>894.7489811245913</v>
      </c>
      <c r="I60" s="33">
        <v>844.51119580159968</v>
      </c>
      <c r="J60" s="33">
        <v>804.74286374822384</v>
      </c>
      <c r="K60" s="33">
        <v>799.79776028191304</v>
      </c>
      <c r="L60" s="33">
        <v>818.39634177239623</v>
      </c>
      <c r="M60" s="33">
        <v>749.23366903983481</v>
      </c>
      <c r="N60" s="33">
        <v>756.5011523783777</v>
      </c>
      <c r="O60" s="33">
        <v>749.08671198540776</v>
      </c>
      <c r="P60" s="33">
        <v>710.73889511143204</v>
      </c>
      <c r="Q60" s="33">
        <v>675.13125750342874</v>
      </c>
      <c r="R60" s="33">
        <v>643.31073739798364</v>
      </c>
      <c r="S60" s="33">
        <v>679.92597035865276</v>
      </c>
      <c r="T60" s="33">
        <v>638.31707959693131</v>
      </c>
      <c r="U60" s="33">
        <v>630.08288279368753</v>
      </c>
      <c r="V60" s="33">
        <v>610.94723500339217</v>
      </c>
      <c r="W60" s="33">
        <v>637.31963838272384</v>
      </c>
      <c r="X60" s="33">
        <v>724.76162050541552</v>
      </c>
      <c r="Y60" s="33">
        <v>641.25160334581017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20052.167602424586</v>
      </c>
      <c r="D62" s="117">
        <f t="shared" si="21"/>
        <v>18351.398406514287</v>
      </c>
      <c r="E62" s="117">
        <f t="shared" si="21"/>
        <v>18233.907851660973</v>
      </c>
      <c r="F62" s="117">
        <f t="shared" si="21"/>
        <v>18050.287875485403</v>
      </c>
      <c r="G62" s="117">
        <f t="shared" si="21"/>
        <v>16920.166595458883</v>
      </c>
      <c r="H62" s="117">
        <f t="shared" si="21"/>
        <v>14392.484804779118</v>
      </c>
      <c r="I62" s="117">
        <f t="shared" si="21"/>
        <v>13408.637307661351</v>
      </c>
      <c r="J62" s="117">
        <f t="shared" si="21"/>
        <v>12244.367908712549</v>
      </c>
      <c r="K62" s="117">
        <f t="shared" si="21"/>
        <v>14151.921528738094</v>
      </c>
      <c r="L62" s="117">
        <f t="shared" si="21"/>
        <v>16040.040670902914</v>
      </c>
      <c r="M62" s="117">
        <f t="shared" si="21"/>
        <v>14311.774887397762</v>
      </c>
      <c r="N62" s="117">
        <f t="shared" si="21"/>
        <v>14895.864493256257</v>
      </c>
      <c r="O62" s="117">
        <f t="shared" si="21"/>
        <v>15668.631885927853</v>
      </c>
      <c r="P62" s="117">
        <f t="shared" si="21"/>
        <v>12012.921847068121</v>
      </c>
      <c r="Q62" s="117">
        <f t="shared" si="21"/>
        <v>11475.308264173858</v>
      </c>
      <c r="R62" s="117">
        <f t="shared" ref="R62:V62" si="22">R63+R66+R68+R77</f>
        <v>9625.9437750014222</v>
      </c>
      <c r="S62" s="117">
        <f t="shared" si="22"/>
        <v>8630.3730677238109</v>
      </c>
      <c r="T62" s="117">
        <f t="shared" si="22"/>
        <v>8750.3839019678508</v>
      </c>
      <c r="U62" s="117">
        <f t="shared" si="22"/>
        <v>9016.9718639791608</v>
      </c>
      <c r="V62" s="117">
        <f t="shared" si="22"/>
        <v>9318.3750776837005</v>
      </c>
      <c r="W62" s="117">
        <f t="shared" ref="W62:Y62" si="23">W63+W66+W68+W77</f>
        <v>7292.2485061345578</v>
      </c>
      <c r="X62" s="117">
        <f t="shared" si="23"/>
        <v>5840.5757661054113</v>
      </c>
      <c r="Y62" s="117">
        <f t="shared" si="23"/>
        <v>4718.5448804092803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16938.610158314936</v>
      </c>
      <c r="D63" s="122">
        <f t="shared" si="24"/>
        <v>15084.343242109677</v>
      </c>
      <c r="E63" s="122">
        <f t="shared" si="24"/>
        <v>14876.608655337137</v>
      </c>
      <c r="F63" s="122">
        <f t="shared" si="24"/>
        <v>14646.131493349165</v>
      </c>
      <c r="G63" s="122">
        <f t="shared" si="24"/>
        <v>13530.591962830986</v>
      </c>
      <c r="H63" s="122">
        <f t="shared" si="24"/>
        <v>11125.320241495498</v>
      </c>
      <c r="I63" s="122">
        <f t="shared" si="24"/>
        <v>10061.410661091913</v>
      </c>
      <c r="J63" s="122">
        <f t="shared" si="24"/>
        <v>9155.0026023075916</v>
      </c>
      <c r="K63" s="122">
        <f t="shared" si="24"/>
        <v>11039.966122170556</v>
      </c>
      <c r="L63" s="122">
        <f t="shared" si="24"/>
        <v>12821.076621438</v>
      </c>
      <c r="M63" s="122">
        <f t="shared" si="24"/>
        <v>11290.334557515318</v>
      </c>
      <c r="N63" s="122">
        <f t="shared" si="24"/>
        <v>11884.550048082059</v>
      </c>
      <c r="O63" s="122">
        <f t="shared" si="24"/>
        <v>12801.760092213357</v>
      </c>
      <c r="P63" s="122">
        <f t="shared" si="24"/>
        <v>9362.6048534122838</v>
      </c>
      <c r="Q63" s="122">
        <f t="shared" si="24"/>
        <v>8922.5402967519931</v>
      </c>
      <c r="R63" s="122">
        <f t="shared" ref="R63:V63" si="25">SUM(R64:R65)</f>
        <v>7078.645447978387</v>
      </c>
      <c r="S63" s="122">
        <f t="shared" si="25"/>
        <v>6029.0658524474911</v>
      </c>
      <c r="T63" s="122">
        <f t="shared" si="25"/>
        <v>6058.9719294766146</v>
      </c>
      <c r="U63" s="122">
        <f t="shared" si="25"/>
        <v>6454.5967036215534</v>
      </c>
      <c r="V63" s="122">
        <f t="shared" si="25"/>
        <v>6834.4761383446357</v>
      </c>
      <c r="W63" s="122">
        <f t="shared" ref="W63:Y63" si="26">SUM(W64:W65)</f>
        <v>4585.5839800932708</v>
      </c>
      <c r="X63" s="122">
        <f t="shared" si="26"/>
        <v>3200.5074543309024</v>
      </c>
      <c r="Y63" s="122">
        <f t="shared" si="26"/>
        <v>2322.1974724055935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16687.623160601474</v>
      </c>
      <c r="D64" s="98">
        <v>14863.020235797991</v>
      </c>
      <c r="E64" s="98">
        <v>14662.082425612207</v>
      </c>
      <c r="F64" s="98">
        <v>14435.258207587567</v>
      </c>
      <c r="G64" s="98">
        <v>13336.65912785619</v>
      </c>
      <c r="H64" s="98">
        <v>10968.221354401912</v>
      </c>
      <c r="I64" s="98">
        <v>9920.5720827982495</v>
      </c>
      <c r="J64" s="98">
        <v>9026.9350417008081</v>
      </c>
      <c r="K64" s="98">
        <v>10885.992123030346</v>
      </c>
      <c r="L64" s="98">
        <v>12642.987354197114</v>
      </c>
      <c r="M64" s="98">
        <v>11133.170522874441</v>
      </c>
      <c r="N64" s="98">
        <v>11715.397642993705</v>
      </c>
      <c r="O64" s="98">
        <v>12612.953690220542</v>
      </c>
      <c r="P64" s="98">
        <v>9218.2694228649052</v>
      </c>
      <c r="Q64" s="98">
        <v>8779.7617852225267</v>
      </c>
      <c r="R64" s="98">
        <v>6964.592676182192</v>
      </c>
      <c r="S64" s="98">
        <v>5931.4138720230048</v>
      </c>
      <c r="T64" s="98">
        <v>5960.0515706310644</v>
      </c>
      <c r="U64" s="98">
        <v>6349.6974880175412</v>
      </c>
      <c r="V64" s="98">
        <v>6722.5995039017089</v>
      </c>
      <c r="W64" s="98">
        <v>4510.7094074709348</v>
      </c>
      <c r="X64" s="98">
        <v>3147.5189875593383</v>
      </c>
      <c r="Y64" s="98">
        <v>2283.7710375200791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250.98699771346219</v>
      </c>
      <c r="D65" s="98">
        <v>221.32300631168624</v>
      </c>
      <c r="E65" s="98">
        <v>214.52622972493032</v>
      </c>
      <c r="F65" s="98">
        <v>210.87328576159771</v>
      </c>
      <c r="G65" s="98">
        <v>193.93283497479644</v>
      </c>
      <c r="H65" s="98">
        <v>157.09888709358617</v>
      </c>
      <c r="I65" s="98">
        <v>140.83857829366318</v>
      </c>
      <c r="J65" s="98">
        <v>128.06756060678313</v>
      </c>
      <c r="K65" s="98">
        <v>153.97399914020983</v>
      </c>
      <c r="L65" s="98">
        <v>178.08926724088715</v>
      </c>
      <c r="M65" s="98">
        <v>157.16403464087736</v>
      </c>
      <c r="N65" s="98">
        <v>169.1524050883543</v>
      </c>
      <c r="O65" s="98">
        <v>188.8064019928153</v>
      </c>
      <c r="P65" s="98">
        <v>144.33543054737865</v>
      </c>
      <c r="Q65" s="98">
        <v>142.77851152946633</v>
      </c>
      <c r="R65" s="98">
        <v>114.05277179619513</v>
      </c>
      <c r="S65" s="98">
        <v>97.651980424486638</v>
      </c>
      <c r="T65" s="98">
        <v>98.920358845550581</v>
      </c>
      <c r="U65" s="98">
        <v>104.89921560401184</v>
      </c>
      <c r="V65" s="98">
        <v>111.8766344429268</v>
      </c>
      <c r="W65" s="98">
        <v>74.874572622336004</v>
      </c>
      <c r="X65" s="98">
        <v>52.988466771564283</v>
      </c>
      <c r="Y65" s="98">
        <v>38.426434885514475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1.1836195185320668</v>
      </c>
      <c r="D66" s="122">
        <f t="shared" si="27"/>
        <v>0.77455413728291878</v>
      </c>
      <c r="E66" s="122">
        <f t="shared" si="27"/>
        <v>24.631933305703168</v>
      </c>
      <c r="F66" s="122">
        <f t="shared" si="27"/>
        <v>28.09192590877003</v>
      </c>
      <c r="G66" s="122">
        <f t="shared" si="27"/>
        <v>28.679890218820777</v>
      </c>
      <c r="H66" s="122">
        <f t="shared" si="27"/>
        <v>55.046135997303963</v>
      </c>
      <c r="I66" s="122">
        <f t="shared" si="27"/>
        <v>34.513140597476458</v>
      </c>
      <c r="J66" s="122">
        <f t="shared" si="27"/>
        <v>28.299303149308255</v>
      </c>
      <c r="K66" s="122">
        <f t="shared" si="27"/>
        <v>26.031689881640901</v>
      </c>
      <c r="L66" s="122">
        <f t="shared" si="27"/>
        <v>33.874391213465124</v>
      </c>
      <c r="M66" s="122">
        <f t="shared" si="27"/>
        <v>30.041893972178361</v>
      </c>
      <c r="N66" s="122">
        <f t="shared" si="27"/>
        <v>25.403987218680324</v>
      </c>
      <c r="O66" s="122">
        <f t="shared" si="27"/>
        <v>23.008551075119914</v>
      </c>
      <c r="P66" s="122">
        <f t="shared" si="27"/>
        <v>8.2481662341023991</v>
      </c>
      <c r="Q66" s="122">
        <f t="shared" si="27"/>
        <v>6.9596315347184872</v>
      </c>
      <c r="R66" s="122">
        <f t="shared" si="27"/>
        <v>3.2912051888594576</v>
      </c>
      <c r="S66" s="122">
        <f t="shared" si="27"/>
        <v>6.1608363267075941</v>
      </c>
      <c r="T66" s="122">
        <f t="shared" si="27"/>
        <v>6.3642383519244019</v>
      </c>
      <c r="U66" s="122">
        <f t="shared" si="27"/>
        <v>8.36792060652534</v>
      </c>
      <c r="V66" s="122">
        <f t="shared" si="27"/>
        <v>13.982931053195887</v>
      </c>
      <c r="W66" s="122">
        <f t="shared" si="27"/>
        <v>5.166033404878867</v>
      </c>
      <c r="X66" s="122">
        <f t="shared" si="27"/>
        <v>15.486302799960658</v>
      </c>
      <c r="Y66" s="122">
        <f t="shared" si="27"/>
        <v>34.027224582389842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1.1836195185320668</v>
      </c>
      <c r="D67" s="98">
        <f>IF(RES_hhdet_in_fec!D67=0,0,RES_hhdet_in_fec!D67*1000*11630/RES_hhdet_in_new!D64)</f>
        <v>0.77455413728291878</v>
      </c>
      <c r="E67" s="98">
        <f>IF(RES_hhdet_in_fec!E67=0,0,RES_hhdet_in_fec!E67*1000*11630/RES_hhdet_in_new!E64)</f>
        <v>24.631933305703168</v>
      </c>
      <c r="F67" s="98">
        <f>IF(RES_hhdet_in_fec!F67=0,0,RES_hhdet_in_fec!F67*1000*11630/RES_hhdet_in_new!F64)</f>
        <v>28.09192590877003</v>
      </c>
      <c r="G67" s="98">
        <f>IF(RES_hhdet_in_fec!G67=0,0,RES_hhdet_in_fec!G67*1000*11630/RES_hhdet_in_new!G64)</f>
        <v>28.679890218820777</v>
      </c>
      <c r="H67" s="98">
        <f>IF(RES_hhdet_in_fec!H67=0,0,RES_hhdet_in_fec!H67*1000*11630/RES_hhdet_in_new!H64)</f>
        <v>55.046135997303963</v>
      </c>
      <c r="I67" s="98">
        <f>IF(RES_hhdet_in_fec!I67=0,0,RES_hhdet_in_fec!I67*1000*11630/RES_hhdet_in_new!I64)</f>
        <v>34.513140597476458</v>
      </c>
      <c r="J67" s="98">
        <f>IF(RES_hhdet_in_fec!J67=0,0,RES_hhdet_in_fec!J67*1000*11630/RES_hhdet_in_new!J64)</f>
        <v>28.299303149308255</v>
      </c>
      <c r="K67" s="98">
        <f>IF(RES_hhdet_in_fec!K67=0,0,RES_hhdet_in_fec!K67*1000*11630/RES_hhdet_in_new!K64)</f>
        <v>26.031689881640901</v>
      </c>
      <c r="L67" s="98">
        <f>IF(RES_hhdet_in_fec!L67=0,0,RES_hhdet_in_fec!L67*1000*11630/RES_hhdet_in_new!L64)</f>
        <v>33.874391213465124</v>
      </c>
      <c r="M67" s="98">
        <f>IF(RES_hhdet_in_fec!M67=0,0,RES_hhdet_in_fec!M67*1000*11630/RES_hhdet_in_new!M64)</f>
        <v>30.041893972178361</v>
      </c>
      <c r="N67" s="98">
        <f>IF(RES_hhdet_in_fec!N67=0,0,RES_hhdet_in_fec!N67*1000*11630/RES_hhdet_in_new!N64)</f>
        <v>25.403987218680324</v>
      </c>
      <c r="O67" s="98">
        <f>IF(RES_hhdet_in_fec!O67=0,0,RES_hhdet_in_fec!O67*1000*11630/RES_hhdet_in_new!O64)</f>
        <v>23.008551075119914</v>
      </c>
      <c r="P67" s="98">
        <f>IF(RES_hhdet_in_fec!P67=0,0,RES_hhdet_in_fec!P67*1000*11630/RES_hhdet_in_new!P64)</f>
        <v>8.2481662341023991</v>
      </c>
      <c r="Q67" s="98">
        <f>IF(RES_hhdet_in_fec!Q67=0,0,RES_hhdet_in_fec!Q67*1000*11630/RES_hhdet_in_new!Q64)</f>
        <v>6.9596315347184872</v>
      </c>
      <c r="R67" s="98">
        <f>IF(RES_hhdet_in_fec!R67=0,0,RES_hhdet_in_fec!R67*1000*11630/RES_hhdet_in_new!R64)</f>
        <v>3.2912051888594576</v>
      </c>
      <c r="S67" s="98">
        <f>IF(RES_hhdet_in_fec!S67=0,0,RES_hhdet_in_fec!S67*1000*11630/RES_hhdet_in_new!S64)</f>
        <v>6.1608363267075941</v>
      </c>
      <c r="T67" s="98">
        <f>IF(RES_hhdet_in_fec!T67=0,0,RES_hhdet_in_fec!T67*1000*11630/RES_hhdet_in_new!T64)</f>
        <v>6.3642383519244019</v>
      </c>
      <c r="U67" s="98">
        <f>IF(RES_hhdet_in_fec!U67=0,0,RES_hhdet_in_fec!U67*1000*11630/RES_hhdet_in_new!U64)</f>
        <v>8.36792060652534</v>
      </c>
      <c r="V67" s="98">
        <f>IF(RES_hhdet_in_fec!V67=0,0,RES_hhdet_in_fec!V67*1000*11630/RES_hhdet_in_new!V64)</f>
        <v>13.982931053195887</v>
      </c>
      <c r="W67" s="98">
        <f>IF(RES_hhdet_in_fec!W67=0,0,RES_hhdet_in_fec!W67*1000*11630/RES_hhdet_in_new!W64)</f>
        <v>5.166033404878867</v>
      </c>
      <c r="X67" s="98">
        <f>IF(RES_hhdet_in_fec!X67=0,0,RES_hhdet_in_fec!X67*1000*11630/RES_hhdet_in_new!X64)</f>
        <v>15.486302799960658</v>
      </c>
      <c r="Y67" s="98">
        <f>IF(RES_hhdet_in_fec!Y67=0,0,RES_hhdet_in_fec!Y67*1000*11630/RES_hhdet_in_new!Y64)</f>
        <v>34.027224582389842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2280.9312075192793</v>
      </c>
      <c r="D68" s="122">
        <v>2412.2021810676683</v>
      </c>
      <c r="E68" s="122">
        <v>2459.8924797382952</v>
      </c>
      <c r="F68" s="122">
        <v>2477.6344611807626</v>
      </c>
      <c r="G68" s="122">
        <v>2444.1377311745864</v>
      </c>
      <c r="H68" s="122">
        <v>2314.5982291106884</v>
      </c>
      <c r="I68" s="122">
        <v>2464.8154971184863</v>
      </c>
      <c r="J68" s="122">
        <v>2250.90951404928</v>
      </c>
      <c r="K68" s="122">
        <v>2279.4101099594941</v>
      </c>
      <c r="L68" s="122">
        <v>2359.7471227468709</v>
      </c>
      <c r="M68" s="122">
        <v>2236.0023594145819</v>
      </c>
      <c r="N68" s="122">
        <v>2222.1576196412084</v>
      </c>
      <c r="O68" s="122">
        <v>2084.1226817641468</v>
      </c>
      <c r="P68" s="122">
        <v>1926.2182921699027</v>
      </c>
      <c r="Q68" s="122">
        <v>1866.7583435500164</v>
      </c>
      <c r="R68" s="122">
        <v>1896.5767513042542</v>
      </c>
      <c r="S68" s="122">
        <v>1909.4414885981594</v>
      </c>
      <c r="T68" s="122">
        <v>2037.4993788298602</v>
      </c>
      <c r="U68" s="122">
        <v>1910.3756309114688</v>
      </c>
      <c r="V68" s="122">
        <v>1851.3387771517969</v>
      </c>
      <c r="W68" s="122">
        <v>2054.9802696969982</v>
      </c>
      <c r="X68" s="122">
        <v>1898.1717493245742</v>
      </c>
      <c r="Y68" s="122">
        <v>1716.6371189970662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2339.4566656184961</v>
      </c>
      <c r="D69" s="98">
        <v>2414.4607971842456</v>
      </c>
      <c r="E69" s="98">
        <v>2464.7901101633975</v>
      </c>
      <c r="F69" s="98">
        <v>2479.6911895535541</v>
      </c>
      <c r="G69" s="98">
        <v>2470.7796785741739</v>
      </c>
      <c r="H69" s="98">
        <v>2336.4133527319545</v>
      </c>
      <c r="I69" s="98">
        <v>2467.6331941355647</v>
      </c>
      <c r="J69" s="98">
        <v>2311.1348497316376</v>
      </c>
      <c r="K69" s="98">
        <v>2343.2867586161351</v>
      </c>
      <c r="L69" s="98">
        <v>2410.0654907167873</v>
      </c>
      <c r="M69" s="98">
        <v>2237.0106606511331</v>
      </c>
      <c r="N69" s="98">
        <v>2233.9346649381409</v>
      </c>
      <c r="O69" s="98">
        <v>2086.4519275471935</v>
      </c>
      <c r="P69" s="98">
        <v>1933.5645752503654</v>
      </c>
      <c r="Q69" s="98">
        <v>1869.0562860351047</v>
      </c>
      <c r="R69" s="98">
        <v>1903.6912220961617</v>
      </c>
      <c r="S69" s="98">
        <v>1909.3200532367509</v>
      </c>
      <c r="T69" s="98">
        <v>2048.4645238350254</v>
      </c>
      <c r="U69" s="98">
        <v>1915.2277478996693</v>
      </c>
      <c r="V69" s="98">
        <v>1856.7693885414378</v>
      </c>
      <c r="W69" s="98">
        <v>2057.123560296749</v>
      </c>
      <c r="X69" s="98">
        <v>1891.6457814540981</v>
      </c>
      <c r="Y69" s="98">
        <v>1741.8758413289677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1913.7500431453839</v>
      </c>
      <c r="D70" s="98">
        <v>1992.0665225986111</v>
      </c>
      <c r="E70" s="98">
        <v>2041.9916663655918</v>
      </c>
      <c r="F70" s="98">
        <v>2083.6879975795505</v>
      </c>
      <c r="G70" s="98">
        <v>2079.5244592786153</v>
      </c>
      <c r="H70" s="98">
        <v>1971.9859554585601</v>
      </c>
      <c r="I70" s="98">
        <v>2125.57576917394</v>
      </c>
      <c r="J70" s="98">
        <v>1968.8964188032162</v>
      </c>
      <c r="K70" s="98">
        <v>2010.1384834158418</v>
      </c>
      <c r="L70" s="98">
        <v>2075.8482347258364</v>
      </c>
      <c r="M70" s="98">
        <v>0</v>
      </c>
      <c r="N70" s="98">
        <v>1971.2335083939972</v>
      </c>
      <c r="O70" s="98">
        <v>1876.5901435775602</v>
      </c>
      <c r="P70" s="98">
        <v>1754.1484603681699</v>
      </c>
      <c r="Q70" s="98">
        <v>1721.4397776771575</v>
      </c>
      <c r="R70" s="98">
        <v>1772.2168549134972</v>
      </c>
      <c r="S70" s="98">
        <v>1795.5564076591816</v>
      </c>
      <c r="T70" s="98">
        <v>1931.3932663852306</v>
      </c>
      <c r="U70" s="98">
        <v>1816.2769206653159</v>
      </c>
      <c r="V70" s="98">
        <v>1762.8124475042066</v>
      </c>
      <c r="W70" s="98">
        <v>1968.2269162846371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971.24105170582811</v>
      </c>
      <c r="D71" s="101">
        <v>1031.731899555909</v>
      </c>
      <c r="E71" s="101">
        <v>1052.5453073126043</v>
      </c>
      <c r="F71" s="101">
        <v>1130.7587761604898</v>
      </c>
      <c r="G71" s="101">
        <v>1108.8269671837425</v>
      </c>
      <c r="H71" s="101">
        <v>1038.4544306976661</v>
      </c>
      <c r="I71" s="101">
        <v>1220.1861851916788</v>
      </c>
      <c r="J71" s="101">
        <v>1029.7628340347167</v>
      </c>
      <c r="K71" s="101">
        <v>1058.5254356340392</v>
      </c>
      <c r="L71" s="101">
        <v>1080.9459207495238</v>
      </c>
      <c r="M71" s="101">
        <v>0</v>
      </c>
      <c r="N71" s="101">
        <v>1045.867500174739</v>
      </c>
      <c r="O71" s="101">
        <v>1018.7075211949557</v>
      </c>
      <c r="P71" s="101">
        <v>843.4489678218722</v>
      </c>
      <c r="Q71" s="101">
        <v>807.28440743628551</v>
      </c>
      <c r="R71" s="101">
        <v>837.19203754661589</v>
      </c>
      <c r="S71" s="101">
        <v>889.8209278505127</v>
      </c>
      <c r="T71" s="101">
        <v>876.67061742188707</v>
      </c>
      <c r="U71" s="101">
        <v>829.40571640047392</v>
      </c>
      <c r="V71" s="101">
        <v>743.15320312414042</v>
      </c>
      <c r="W71" s="101">
        <v>933.76241043263701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942.50899143955576</v>
      </c>
      <c r="D72" s="104">
        <v>960.33462304270222</v>
      </c>
      <c r="E72" s="104">
        <v>989.44635905298708</v>
      </c>
      <c r="F72" s="104">
        <v>952.92922141906115</v>
      </c>
      <c r="G72" s="104">
        <v>970.69749209487281</v>
      </c>
      <c r="H72" s="104">
        <v>933.53152476089417</v>
      </c>
      <c r="I72" s="104">
        <v>905.38958398226134</v>
      </c>
      <c r="J72" s="104">
        <v>939.13358476849965</v>
      </c>
      <c r="K72" s="104">
        <v>951.61304778180283</v>
      </c>
      <c r="L72" s="104">
        <v>994.9023139763126</v>
      </c>
      <c r="M72" s="104">
        <v>0</v>
      </c>
      <c r="N72" s="104">
        <v>925.36600821925845</v>
      </c>
      <c r="O72" s="104">
        <v>857.88262238260484</v>
      </c>
      <c r="P72" s="104">
        <v>910.69949254629773</v>
      </c>
      <c r="Q72" s="104">
        <v>914.15537024087155</v>
      </c>
      <c r="R72" s="104">
        <v>935.02481736688128</v>
      </c>
      <c r="S72" s="104">
        <v>905.73547980866863</v>
      </c>
      <c r="T72" s="104">
        <v>1054.7226489633435</v>
      </c>
      <c r="U72" s="104">
        <v>986.87120426484171</v>
      </c>
      <c r="V72" s="104">
        <v>1019.6592443800657</v>
      </c>
      <c r="W72" s="104">
        <v>1034.4645058520002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2049.6794578020076</v>
      </c>
      <c r="D73" s="101">
        <v>0</v>
      </c>
      <c r="E73" s="101">
        <v>0</v>
      </c>
      <c r="F73" s="101">
        <v>2215.2778618246757</v>
      </c>
      <c r="G73" s="101">
        <v>2209.9507771349404</v>
      </c>
      <c r="H73" s="101">
        <v>2159.62864060632</v>
      </c>
      <c r="I73" s="101">
        <v>0</v>
      </c>
      <c r="J73" s="101">
        <v>2162.5268352889966</v>
      </c>
      <c r="K73" s="101">
        <v>2178.7145674345211</v>
      </c>
      <c r="L73" s="101">
        <v>2210.9856519820205</v>
      </c>
      <c r="M73" s="101">
        <v>2354.2871154082322</v>
      </c>
      <c r="N73" s="101">
        <v>2217.2729422057878</v>
      </c>
      <c r="O73" s="101">
        <v>0</v>
      </c>
      <c r="P73" s="101">
        <v>0</v>
      </c>
      <c r="Q73" s="101">
        <v>0</v>
      </c>
      <c r="R73" s="101">
        <v>1912.5237763731877</v>
      </c>
      <c r="S73" s="101">
        <v>2033.7711766744223</v>
      </c>
      <c r="T73" s="101">
        <v>2108.0572477960723</v>
      </c>
      <c r="U73" s="101">
        <v>1992.2839542980855</v>
      </c>
      <c r="V73" s="101">
        <v>1927.881503813496</v>
      </c>
      <c r="W73" s="101">
        <v>0</v>
      </c>
      <c r="X73" s="101">
        <v>2078.1646804782354</v>
      </c>
      <c r="Y73" s="101">
        <v>1745.3857770670045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1786.0088563863742</v>
      </c>
      <c r="D74" s="104">
        <v>0</v>
      </c>
      <c r="E74" s="104">
        <v>0</v>
      </c>
      <c r="F74" s="104">
        <v>1954.6871699219791</v>
      </c>
      <c r="G74" s="104">
        <v>1947.4207022294802</v>
      </c>
      <c r="H74" s="104">
        <v>1901.7947671000716</v>
      </c>
      <c r="I74" s="104">
        <v>0</v>
      </c>
      <c r="J74" s="104">
        <v>1908.1416593577185</v>
      </c>
      <c r="K74" s="104">
        <v>1927.6727485531055</v>
      </c>
      <c r="L74" s="104">
        <v>1956.421658926547</v>
      </c>
      <c r="M74" s="104">
        <v>2098.0840700950175</v>
      </c>
      <c r="N74" s="104">
        <v>1983.1817861639438</v>
      </c>
      <c r="O74" s="104">
        <v>0</v>
      </c>
      <c r="P74" s="104">
        <v>0</v>
      </c>
      <c r="Q74" s="104">
        <v>0</v>
      </c>
      <c r="R74" s="104">
        <v>1746.0668903443766</v>
      </c>
      <c r="S74" s="104">
        <v>1873.2048957243585</v>
      </c>
      <c r="T74" s="104">
        <v>1936.6822477506769</v>
      </c>
      <c r="U74" s="104">
        <v>1839.2048801113817</v>
      </c>
      <c r="V74" s="104">
        <v>1775.7263494020672</v>
      </c>
      <c r="W74" s="104">
        <v>0</v>
      </c>
      <c r="X74" s="104">
        <v>1946.6608441927724</v>
      </c>
      <c r="Y74" s="104">
        <v>1638.0174806968473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850.29352534255463</v>
      </c>
      <c r="D75" s="98">
        <v>0</v>
      </c>
      <c r="E75" s="98">
        <v>0</v>
      </c>
      <c r="F75" s="98">
        <v>1010.4518629946987</v>
      </c>
      <c r="G75" s="98">
        <v>990.77355836174843</v>
      </c>
      <c r="H75" s="98">
        <v>957.98647278373573</v>
      </c>
      <c r="I75" s="98">
        <v>0</v>
      </c>
      <c r="J75" s="98">
        <v>961.57635432096401</v>
      </c>
      <c r="K75" s="98">
        <v>982.87111583575484</v>
      </c>
      <c r="L75" s="98">
        <v>988.94312824519034</v>
      </c>
      <c r="M75" s="98">
        <v>1100.8745926909685</v>
      </c>
      <c r="N75" s="98">
        <v>1039.3514387839164</v>
      </c>
      <c r="O75" s="98">
        <v>0</v>
      </c>
      <c r="P75" s="98">
        <v>0</v>
      </c>
      <c r="Q75" s="98">
        <v>0</v>
      </c>
      <c r="R75" s="98">
        <v>837.55412454459292</v>
      </c>
      <c r="S75" s="98">
        <v>949.78732920919356</v>
      </c>
      <c r="T75" s="98">
        <v>900.50567227942838</v>
      </c>
      <c r="U75" s="98">
        <v>857.67800991035813</v>
      </c>
      <c r="V75" s="98">
        <v>757.34772432715772</v>
      </c>
      <c r="W75" s="98">
        <v>0</v>
      </c>
      <c r="X75" s="98">
        <v>871.00125728147611</v>
      </c>
      <c r="Y75" s="98">
        <v>648.39309302438221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935.71533104381945</v>
      </c>
      <c r="D76" s="98">
        <v>0</v>
      </c>
      <c r="E76" s="98">
        <v>0</v>
      </c>
      <c r="F76" s="98">
        <v>944.23530692728036</v>
      </c>
      <c r="G76" s="98">
        <v>956.64714386773187</v>
      </c>
      <c r="H76" s="98">
        <v>943.80829431633572</v>
      </c>
      <c r="I76" s="98">
        <v>0</v>
      </c>
      <c r="J76" s="98">
        <v>946.56530503675469</v>
      </c>
      <c r="K76" s="98">
        <v>944.80163271735091</v>
      </c>
      <c r="L76" s="98">
        <v>967.47853068135657</v>
      </c>
      <c r="M76" s="98">
        <v>997.2094774040487</v>
      </c>
      <c r="N76" s="98">
        <v>943.83034738002709</v>
      </c>
      <c r="O76" s="98">
        <v>0</v>
      </c>
      <c r="P76" s="98">
        <v>0</v>
      </c>
      <c r="Q76" s="98">
        <v>0</v>
      </c>
      <c r="R76" s="98">
        <v>908.51276579978378</v>
      </c>
      <c r="S76" s="98">
        <v>923.41756651516482</v>
      </c>
      <c r="T76" s="98">
        <v>1036.1765754712487</v>
      </c>
      <c r="U76" s="98">
        <v>981.52687020102394</v>
      </c>
      <c r="V76" s="98">
        <v>1018.3786250749096</v>
      </c>
      <c r="W76" s="98">
        <v>0</v>
      </c>
      <c r="X76" s="98">
        <v>1075.6595869112966</v>
      </c>
      <c r="Y76" s="98">
        <v>989.6243876724651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831.44261707184023</v>
      </c>
      <c r="D77" s="122">
        <v>854.07842919966095</v>
      </c>
      <c r="E77" s="122">
        <v>872.77478327983613</v>
      </c>
      <c r="F77" s="122">
        <v>898.42999504670718</v>
      </c>
      <c r="G77" s="122">
        <v>916.75701123449153</v>
      </c>
      <c r="H77" s="122">
        <v>897.52019817562837</v>
      </c>
      <c r="I77" s="122">
        <v>847.89800885347336</v>
      </c>
      <c r="J77" s="122">
        <v>810.15648920636954</v>
      </c>
      <c r="K77" s="122">
        <v>806.51360672640226</v>
      </c>
      <c r="L77" s="122">
        <v>825.34253550457845</v>
      </c>
      <c r="M77" s="122">
        <v>755.39607649568359</v>
      </c>
      <c r="N77" s="122">
        <v>763.75283831430932</v>
      </c>
      <c r="O77" s="122">
        <v>759.74056087522933</v>
      </c>
      <c r="P77" s="122">
        <v>715.85053525183343</v>
      </c>
      <c r="Q77" s="122">
        <v>679.04999233712999</v>
      </c>
      <c r="R77" s="122">
        <v>647.43037052992133</v>
      </c>
      <c r="S77" s="122">
        <v>685.70489035145283</v>
      </c>
      <c r="T77" s="122">
        <v>647.54835530945161</v>
      </c>
      <c r="U77" s="122">
        <v>643.63160883961302</v>
      </c>
      <c r="V77" s="122">
        <v>618.57723113407098</v>
      </c>
      <c r="W77" s="122">
        <v>646.51822293940904</v>
      </c>
      <c r="X77" s="122">
        <v>726.41025964997323</v>
      </c>
      <c r="Y77" s="122">
        <v>645.68306442423102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1016.3363574310354</v>
      </c>
      <c r="D78" s="98">
        <v>1061.9743620279007</v>
      </c>
      <c r="E78" s="98">
        <v>1105.1575157209816</v>
      </c>
      <c r="F78" s="98">
        <v>1128.7632056348637</v>
      </c>
      <c r="G78" s="98">
        <v>1140.457172913982</v>
      </c>
      <c r="H78" s="98">
        <v>1089.457009895383</v>
      </c>
      <c r="I78" s="98">
        <v>1105.6157182710083</v>
      </c>
      <c r="J78" s="98">
        <v>983.23472010320654</v>
      </c>
      <c r="K78" s="98">
        <v>1018.256909827684</v>
      </c>
      <c r="L78" s="98">
        <v>1050.2056689893789</v>
      </c>
      <c r="M78" s="98">
        <v>902.31740858707883</v>
      </c>
      <c r="N78" s="98">
        <v>949.24729456876787</v>
      </c>
      <c r="O78" s="98">
        <v>1045.0159790498167</v>
      </c>
      <c r="P78" s="98">
        <v>901.03676499276219</v>
      </c>
      <c r="Q78" s="98">
        <v>893.49172490033061</v>
      </c>
      <c r="R78" s="98">
        <v>837.78457831259709</v>
      </c>
      <c r="S78" s="98">
        <v>858.50173260529982</v>
      </c>
      <c r="T78" s="98">
        <v>865.2990525496499</v>
      </c>
      <c r="U78" s="98">
        <v>902.15150657373636</v>
      </c>
      <c r="V78" s="98">
        <v>859.47746750013653</v>
      </c>
      <c r="W78" s="98">
        <v>998.98206860839969</v>
      </c>
      <c r="X78" s="98">
        <v>946.0963284353287</v>
      </c>
      <c r="Y78" s="98">
        <v>921.89596599226502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829.74619002816553</v>
      </c>
      <c r="D79" s="33">
        <v>850.81158755637864</v>
      </c>
      <c r="E79" s="33">
        <v>869.29288788380336</v>
      </c>
      <c r="F79" s="33">
        <v>895.17744274420193</v>
      </c>
      <c r="G79" s="33">
        <v>913.61478963008551</v>
      </c>
      <c r="H79" s="33">
        <v>894.74898112459118</v>
      </c>
      <c r="I79" s="33">
        <v>844.51119580159957</v>
      </c>
      <c r="J79" s="33">
        <v>804.74286374822373</v>
      </c>
      <c r="K79" s="33">
        <v>799.79776028191293</v>
      </c>
      <c r="L79" s="33">
        <v>818.39634177239611</v>
      </c>
      <c r="M79" s="33">
        <v>749.23366903983481</v>
      </c>
      <c r="N79" s="33">
        <v>756.5011523783777</v>
      </c>
      <c r="O79" s="33">
        <v>749.08671198540787</v>
      </c>
      <c r="P79" s="33">
        <v>710.73889511143204</v>
      </c>
      <c r="Q79" s="33">
        <v>675.13125750342863</v>
      </c>
      <c r="R79" s="33">
        <v>643.31073739798376</v>
      </c>
      <c r="S79" s="33">
        <v>679.92597035865288</v>
      </c>
      <c r="T79" s="33">
        <v>638.31707959693131</v>
      </c>
      <c r="U79" s="33">
        <v>630.08288279368753</v>
      </c>
      <c r="V79" s="33">
        <v>610.94723500339217</v>
      </c>
      <c r="W79" s="33">
        <v>637.31963838272384</v>
      </c>
      <c r="X79" s="33">
        <v>724.76162050541552</v>
      </c>
      <c r="Y79" s="33">
        <v>641.25160334581017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19007.470429847548</v>
      </c>
      <c r="D81" s="117">
        <f t="shared" si="28"/>
        <v>16687.611429316097</v>
      </c>
      <c r="E81" s="117">
        <f t="shared" si="28"/>
        <v>17352.659251182311</v>
      </c>
      <c r="F81" s="117">
        <f t="shared" si="28"/>
        <v>16525.398369472234</v>
      </c>
      <c r="G81" s="117">
        <f t="shared" si="28"/>
        <v>14556.759115236029</v>
      </c>
      <c r="H81" s="117">
        <f t="shared" si="28"/>
        <v>13214.782487744116</v>
      </c>
      <c r="I81" s="117">
        <f t="shared" si="28"/>
        <v>12383.961142672175</v>
      </c>
      <c r="J81" s="117">
        <f t="shared" si="28"/>
        <v>11887.56151982667</v>
      </c>
      <c r="K81" s="117">
        <f t="shared" si="28"/>
        <v>12225.251646584184</v>
      </c>
      <c r="L81" s="117">
        <f t="shared" si="28"/>
        <v>14276.639060707785</v>
      </c>
      <c r="M81" s="117">
        <f t="shared" si="28"/>
        <v>13255.68029072794</v>
      </c>
      <c r="N81" s="117">
        <f t="shared" si="28"/>
        <v>14509.822895909267</v>
      </c>
      <c r="O81" s="117">
        <f t="shared" si="28"/>
        <v>15006.420835450515</v>
      </c>
      <c r="P81" s="117">
        <f t="shared" si="28"/>
        <v>0</v>
      </c>
      <c r="Q81" s="117">
        <f t="shared" si="28"/>
        <v>11816.668605973759</v>
      </c>
      <c r="R81" s="117">
        <f t="shared" ref="R81:V81" si="29">R82+R85+R87+R100</f>
        <v>8824.9263748755166</v>
      </c>
      <c r="S81" s="117">
        <f t="shared" si="29"/>
        <v>8416.8589749555813</v>
      </c>
      <c r="T81" s="117">
        <f t="shared" si="29"/>
        <v>8777.6924133779012</v>
      </c>
      <c r="U81" s="117">
        <f t="shared" si="29"/>
        <v>9013.583763907618</v>
      </c>
      <c r="V81" s="117">
        <f t="shared" si="29"/>
        <v>8907.0919203700396</v>
      </c>
      <c r="W81" s="117">
        <f t="shared" ref="W81:Y81" si="30">W82+W85+W87+W100</f>
        <v>6792.4713321539057</v>
      </c>
      <c r="X81" s="117">
        <f t="shared" si="30"/>
        <v>6490.6692590445027</v>
      </c>
      <c r="Y81" s="117">
        <f t="shared" si="30"/>
        <v>4565.9734628258911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16168.04304417524</v>
      </c>
      <c r="D82" s="122">
        <f t="shared" si="31"/>
        <v>13751.286626314684</v>
      </c>
      <c r="E82" s="122">
        <f t="shared" si="31"/>
        <v>14376.004760896189</v>
      </c>
      <c r="F82" s="122">
        <f t="shared" si="31"/>
        <v>13348.667859017442</v>
      </c>
      <c r="G82" s="122">
        <f t="shared" si="31"/>
        <v>11464.815058560083</v>
      </c>
      <c r="H82" s="122">
        <f t="shared" si="31"/>
        <v>10144.970264225734</v>
      </c>
      <c r="I82" s="122">
        <f t="shared" si="31"/>
        <v>9240.1827619641317</v>
      </c>
      <c r="J82" s="122">
        <f t="shared" si="31"/>
        <v>8876.1555537397417</v>
      </c>
      <c r="K82" s="122">
        <f t="shared" si="31"/>
        <v>9342.4933209452101</v>
      </c>
      <c r="L82" s="122">
        <f t="shared" si="31"/>
        <v>11253.453457358246</v>
      </c>
      <c r="M82" s="122">
        <f t="shared" si="31"/>
        <v>10246.389536626173</v>
      </c>
      <c r="N82" s="122">
        <f t="shared" si="31"/>
        <v>11697.931632793512</v>
      </c>
      <c r="O82" s="122">
        <f t="shared" si="31"/>
        <v>12281.29134123579</v>
      </c>
      <c r="P82" s="122">
        <f t="shared" si="31"/>
        <v>0</v>
      </c>
      <c r="Q82" s="122">
        <f t="shared" si="31"/>
        <v>9076.1511889666745</v>
      </c>
      <c r="R82" s="122">
        <f t="shared" ref="R82:V82" si="32">SUM(R83:R84)</f>
        <v>6401.7622893852904</v>
      </c>
      <c r="S82" s="122">
        <f t="shared" si="32"/>
        <v>5834.4001792824956</v>
      </c>
      <c r="T82" s="122">
        <f t="shared" si="32"/>
        <v>6031.3084062175994</v>
      </c>
      <c r="U82" s="122">
        <f t="shared" si="32"/>
        <v>6479.8192592335399</v>
      </c>
      <c r="V82" s="122">
        <f t="shared" si="32"/>
        <v>6447.8464848270423</v>
      </c>
      <c r="W82" s="122">
        <f t="shared" ref="W82:Y82" si="33">SUM(W83:W84)</f>
        <v>4246.2286415468307</v>
      </c>
      <c r="X82" s="122">
        <f t="shared" si="33"/>
        <v>3693.5675480001078</v>
      </c>
      <c r="Y82" s="122">
        <f t="shared" si="33"/>
        <v>2180.1166744192292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16067.233100362195</v>
      </c>
      <c r="D83" s="98">
        <v>13665.337211169081</v>
      </c>
      <c r="E83" s="98">
        <v>14286.660502771216</v>
      </c>
      <c r="F83" s="98">
        <v>13264.867584379781</v>
      </c>
      <c r="G83" s="98">
        <v>11392.368045263836</v>
      </c>
      <c r="H83" s="98">
        <v>10081.145809570351</v>
      </c>
      <c r="I83" s="98">
        <v>9181.9814088286221</v>
      </c>
      <c r="J83" s="98">
        <v>8819.7810754653765</v>
      </c>
      <c r="K83" s="98">
        <v>9282.8884206200491</v>
      </c>
      <c r="L83" s="98">
        <v>11181.518966699927</v>
      </c>
      <c r="M83" s="98">
        <v>10181.059224269362</v>
      </c>
      <c r="N83" s="98">
        <v>11623.011765912835</v>
      </c>
      <c r="O83" s="98">
        <v>12202.326178859894</v>
      </c>
      <c r="P83" s="98">
        <v>0</v>
      </c>
      <c r="Q83" s="98">
        <v>9016.8834973055091</v>
      </c>
      <c r="R83" s="98">
        <v>6359.8044156995365</v>
      </c>
      <c r="S83" s="98">
        <v>5795.836578712805</v>
      </c>
      <c r="T83" s="98">
        <v>5990.8867839278446</v>
      </c>
      <c r="U83" s="98">
        <v>6436.3393599751644</v>
      </c>
      <c r="V83" s="98">
        <v>6404.0883091796268</v>
      </c>
      <c r="W83" s="98">
        <v>4217.3805709140652</v>
      </c>
      <c r="X83" s="98">
        <v>3668.1042280059828</v>
      </c>
      <c r="Y83" s="98">
        <v>2165.0735297291294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100.80994381304546</v>
      </c>
      <c r="D84" s="98">
        <v>85.949415145604036</v>
      </c>
      <c r="E84" s="98">
        <v>89.344258124973166</v>
      </c>
      <c r="F84" s="98">
        <v>83.800274637660337</v>
      </c>
      <c r="G84" s="98">
        <v>72.447013296247022</v>
      </c>
      <c r="H84" s="98">
        <v>63.824454655383313</v>
      </c>
      <c r="I84" s="98">
        <v>58.201353135508896</v>
      </c>
      <c r="J84" s="98">
        <v>56.374478274366034</v>
      </c>
      <c r="K84" s="98">
        <v>59.604900325161559</v>
      </c>
      <c r="L84" s="98">
        <v>71.93449065831868</v>
      </c>
      <c r="M84" s="98">
        <v>65.330312356810921</v>
      </c>
      <c r="N84" s="98">
        <v>74.919866880675841</v>
      </c>
      <c r="O84" s="98">
        <v>78.965162375895787</v>
      </c>
      <c r="P84" s="98">
        <v>0</v>
      </c>
      <c r="Q84" s="98">
        <v>59.267691661165266</v>
      </c>
      <c r="R84" s="98">
        <v>41.957873685753732</v>
      </c>
      <c r="S84" s="98">
        <v>38.563600569690763</v>
      </c>
      <c r="T84" s="98">
        <v>40.421622289754602</v>
      </c>
      <c r="U84" s="98">
        <v>43.479899258375234</v>
      </c>
      <c r="V84" s="98">
        <v>43.758175647415221</v>
      </c>
      <c r="W84" s="98">
        <v>28.848070632765729</v>
      </c>
      <c r="X84" s="98">
        <v>25.463319994124991</v>
      </c>
      <c r="Y84" s="98">
        <v>15.043144690099608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1.1874645364705607</v>
      </c>
      <c r="D85" s="122">
        <f t="shared" si="34"/>
        <v>0.7730621177657554</v>
      </c>
      <c r="E85" s="122">
        <f t="shared" si="34"/>
        <v>24.627502895356624</v>
      </c>
      <c r="F85" s="122">
        <f t="shared" si="34"/>
        <v>28.092914223419232</v>
      </c>
      <c r="G85" s="122">
        <f t="shared" si="34"/>
        <v>28.678559086991491</v>
      </c>
      <c r="H85" s="122">
        <f t="shared" si="34"/>
        <v>55.046140367795189</v>
      </c>
      <c r="I85" s="122">
        <f t="shared" si="34"/>
        <v>34.514177043836149</v>
      </c>
      <c r="J85" s="122">
        <f t="shared" si="34"/>
        <v>28.298405022560829</v>
      </c>
      <c r="K85" s="122">
        <f t="shared" si="34"/>
        <v>26.032291916399089</v>
      </c>
      <c r="L85" s="122">
        <f t="shared" si="34"/>
        <v>33.876174665526946</v>
      </c>
      <c r="M85" s="122">
        <f t="shared" si="34"/>
        <v>30.039502240900763</v>
      </c>
      <c r="N85" s="122">
        <f t="shared" si="34"/>
        <v>25.401217286711745</v>
      </c>
      <c r="O85" s="122">
        <f t="shared" si="34"/>
        <v>23.00836770511242</v>
      </c>
      <c r="P85" s="122">
        <f t="shared" si="34"/>
        <v>0</v>
      </c>
      <c r="Q85" s="122">
        <f t="shared" si="34"/>
        <v>6.9536298460329551</v>
      </c>
      <c r="R85" s="122">
        <f t="shared" si="34"/>
        <v>3.2872977895285636</v>
      </c>
      <c r="S85" s="122">
        <f t="shared" si="34"/>
        <v>6.1608152721854994</v>
      </c>
      <c r="T85" s="122">
        <f t="shared" si="34"/>
        <v>6.3638446379820586</v>
      </c>
      <c r="U85" s="122">
        <f t="shared" si="34"/>
        <v>8.3677622333714226</v>
      </c>
      <c r="V85" s="122">
        <f t="shared" si="34"/>
        <v>13.984320947657242</v>
      </c>
      <c r="W85" s="122">
        <f t="shared" si="34"/>
        <v>5.1658930261486606</v>
      </c>
      <c r="X85" s="122">
        <f t="shared" si="34"/>
        <v>15.486157383431902</v>
      </c>
      <c r="Y85" s="122">
        <f t="shared" si="34"/>
        <v>34.027424792326286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1.1874645364705607</v>
      </c>
      <c r="D86" s="98">
        <f>IF(RES_hhdet_in_fec!D86=0,0,RES_hhdet_in_fec!D86*1000*11630/RES_hhdet_in_new!D83)</f>
        <v>0.7730621177657554</v>
      </c>
      <c r="E86" s="98">
        <f>IF(RES_hhdet_in_fec!E86=0,0,RES_hhdet_in_fec!E86*1000*11630/RES_hhdet_in_new!E83)</f>
        <v>24.627502895356624</v>
      </c>
      <c r="F86" s="98">
        <f>IF(RES_hhdet_in_fec!F86=0,0,RES_hhdet_in_fec!F86*1000*11630/RES_hhdet_in_new!F83)</f>
        <v>28.092914223419232</v>
      </c>
      <c r="G86" s="98">
        <f>IF(RES_hhdet_in_fec!G86=0,0,RES_hhdet_in_fec!G86*1000*11630/RES_hhdet_in_new!G83)</f>
        <v>28.678559086991491</v>
      </c>
      <c r="H86" s="98">
        <f>IF(RES_hhdet_in_fec!H86=0,0,RES_hhdet_in_fec!H86*1000*11630/RES_hhdet_in_new!H83)</f>
        <v>55.046140367795189</v>
      </c>
      <c r="I86" s="98">
        <f>IF(RES_hhdet_in_fec!I86=0,0,RES_hhdet_in_fec!I86*1000*11630/RES_hhdet_in_new!I83)</f>
        <v>34.514177043836149</v>
      </c>
      <c r="J86" s="98">
        <f>IF(RES_hhdet_in_fec!J86=0,0,RES_hhdet_in_fec!J86*1000*11630/RES_hhdet_in_new!J83)</f>
        <v>28.298405022560829</v>
      </c>
      <c r="K86" s="98">
        <f>IF(RES_hhdet_in_fec!K86=0,0,RES_hhdet_in_fec!K86*1000*11630/RES_hhdet_in_new!K83)</f>
        <v>26.032291916399089</v>
      </c>
      <c r="L86" s="98">
        <f>IF(RES_hhdet_in_fec!L86=0,0,RES_hhdet_in_fec!L86*1000*11630/RES_hhdet_in_new!L83)</f>
        <v>33.876174665526946</v>
      </c>
      <c r="M86" s="98">
        <f>IF(RES_hhdet_in_fec!M86=0,0,RES_hhdet_in_fec!M86*1000*11630/RES_hhdet_in_new!M83)</f>
        <v>30.039502240900763</v>
      </c>
      <c r="N86" s="98">
        <f>IF(RES_hhdet_in_fec!N86=0,0,RES_hhdet_in_fec!N86*1000*11630/RES_hhdet_in_new!N83)</f>
        <v>25.401217286711745</v>
      </c>
      <c r="O86" s="98">
        <f>IF(RES_hhdet_in_fec!O86=0,0,RES_hhdet_in_fec!O86*1000*11630/RES_hhdet_in_new!O83)</f>
        <v>23.00836770511242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6.9536298460329551</v>
      </c>
      <c r="R86" s="98">
        <f>IF(RES_hhdet_in_fec!R86=0,0,RES_hhdet_in_fec!R86*1000*11630/RES_hhdet_in_new!R83)</f>
        <v>3.2872977895285636</v>
      </c>
      <c r="S86" s="98">
        <f>IF(RES_hhdet_in_fec!S86=0,0,RES_hhdet_in_fec!S86*1000*11630/RES_hhdet_in_new!S83)</f>
        <v>6.1608152721854994</v>
      </c>
      <c r="T86" s="98">
        <f>IF(RES_hhdet_in_fec!T86=0,0,RES_hhdet_in_fec!T86*1000*11630/RES_hhdet_in_new!T83)</f>
        <v>6.3638446379820586</v>
      </c>
      <c r="U86" s="98">
        <f>IF(RES_hhdet_in_fec!U86=0,0,RES_hhdet_in_fec!U86*1000*11630/RES_hhdet_in_new!U83)</f>
        <v>8.3677622333714226</v>
      </c>
      <c r="V86" s="98">
        <f>IF(RES_hhdet_in_fec!V86=0,0,RES_hhdet_in_fec!V86*1000*11630/RES_hhdet_in_new!V83)</f>
        <v>13.984320947657242</v>
      </c>
      <c r="W86" s="98">
        <f>IF(RES_hhdet_in_fec!W86=0,0,RES_hhdet_in_fec!W86*1000*11630/RES_hhdet_in_new!W83)</f>
        <v>5.1658930261486606</v>
      </c>
      <c r="X86" s="98">
        <f>IF(RES_hhdet_in_fec!X86=0,0,RES_hhdet_in_fec!X86*1000*11630/RES_hhdet_in_new!X83)</f>
        <v>15.486157383431902</v>
      </c>
      <c r="Y86" s="98">
        <f>IF(RES_hhdet_in_fec!Y86=0,0,RES_hhdet_in_fec!Y86*1000*11630/RES_hhdet_in_new!Y83)</f>
        <v>34.027424792326286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2008.493731107669</v>
      </c>
      <c r="D87" s="122">
        <v>2084.7401533272705</v>
      </c>
      <c r="E87" s="122">
        <v>2082.734099506963</v>
      </c>
      <c r="F87" s="122">
        <v>2253.4601534871708</v>
      </c>
      <c r="G87" s="122">
        <v>2149.6507079588673</v>
      </c>
      <c r="H87" s="122">
        <v>2120.0171020259968</v>
      </c>
      <c r="I87" s="122">
        <v>2264.7530078626078</v>
      </c>
      <c r="J87" s="122">
        <v>2178.3646973161426</v>
      </c>
      <c r="K87" s="122">
        <v>2056.9282734406611</v>
      </c>
      <c r="L87" s="122">
        <v>2170.9130869116161</v>
      </c>
      <c r="M87" s="122">
        <v>2230.0175828210313</v>
      </c>
      <c r="N87" s="122">
        <v>2029.9888934506653</v>
      </c>
      <c r="O87" s="122">
        <v>1953.0344145242047</v>
      </c>
      <c r="P87" s="122">
        <v>0</v>
      </c>
      <c r="Q87" s="122">
        <v>2058.4325296576226</v>
      </c>
      <c r="R87" s="122">
        <v>1776.5660503027138</v>
      </c>
      <c r="S87" s="122">
        <v>1896.3720100422474</v>
      </c>
      <c r="T87" s="122">
        <v>2101.7030829253895</v>
      </c>
      <c r="U87" s="122">
        <v>1895.3138596470192</v>
      </c>
      <c r="V87" s="122">
        <v>1834.3138795919474</v>
      </c>
      <c r="W87" s="122">
        <v>1903.7571591982032</v>
      </c>
      <c r="X87" s="122">
        <v>2056.8539331555476</v>
      </c>
      <c r="Y87" s="122">
        <v>1710.5777602685257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2289.555829836494</v>
      </c>
      <c r="D88" s="98">
        <v>2275.4776190023072</v>
      </c>
      <c r="E88" s="98">
        <v>2479.4262292060757</v>
      </c>
      <c r="F88" s="98">
        <v>2364.8366708516173</v>
      </c>
      <c r="G88" s="98">
        <v>2192.3921826938217</v>
      </c>
      <c r="H88" s="98">
        <v>2225.3336510455142</v>
      </c>
      <c r="I88" s="98">
        <v>2407.5794169375063</v>
      </c>
      <c r="J88" s="98">
        <v>2344.4855320119214</v>
      </c>
      <c r="K88" s="98">
        <v>2112.7078167039372</v>
      </c>
      <c r="L88" s="98">
        <v>2271.3696843867533</v>
      </c>
      <c r="M88" s="98">
        <v>2270.9701410859261</v>
      </c>
      <c r="N88" s="98">
        <v>1935.7560174061468</v>
      </c>
      <c r="O88" s="98">
        <v>1950.2457674666716</v>
      </c>
      <c r="P88" s="98">
        <v>0</v>
      </c>
      <c r="Q88" s="98">
        <v>2192.246179607007</v>
      </c>
      <c r="R88" s="98">
        <v>1757.2326416811138</v>
      </c>
      <c r="S88" s="98">
        <v>1897.3377076647187</v>
      </c>
      <c r="T88" s="98">
        <v>2224.3227921052517</v>
      </c>
      <c r="U88" s="98">
        <v>1906.5533519738401</v>
      </c>
      <c r="V88" s="98">
        <v>1809.5928037759245</v>
      </c>
      <c r="W88" s="98">
        <v>1973.3795485643279</v>
      </c>
      <c r="X88" s="98">
        <v>2121.9542774875677</v>
      </c>
      <c r="Y88" s="98">
        <v>1719.7348039642541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1874.6730135500393</v>
      </c>
      <c r="D89" s="98">
        <v>1886.0772865565491</v>
      </c>
      <c r="E89" s="98">
        <v>2071.2581709344822</v>
      </c>
      <c r="F89" s="98">
        <v>2009.4373275271469</v>
      </c>
      <c r="G89" s="98">
        <v>1872.0074876003075</v>
      </c>
      <c r="H89" s="98">
        <v>1912.2958632833129</v>
      </c>
      <c r="I89" s="98">
        <v>2113.6842212310676</v>
      </c>
      <c r="J89" s="98">
        <v>2045.9980118213066</v>
      </c>
      <c r="K89" s="98">
        <v>1859.2046561074719</v>
      </c>
      <c r="L89" s="98">
        <v>2011.6914202082526</v>
      </c>
      <c r="M89" s="98">
        <v>2032.0140734380325</v>
      </c>
      <c r="N89" s="98">
        <v>1741.5776851167561</v>
      </c>
      <c r="O89" s="98">
        <v>1769.7443754108465</v>
      </c>
      <c r="P89" s="98">
        <v>0</v>
      </c>
      <c r="Q89" s="98">
        <v>1985.2750816413713</v>
      </c>
      <c r="R89" s="98">
        <v>0</v>
      </c>
      <c r="S89" s="98">
        <v>0</v>
      </c>
      <c r="T89" s="98">
        <v>2060.8097745687592</v>
      </c>
      <c r="U89" s="98">
        <v>1778.5943097266832</v>
      </c>
      <c r="V89" s="98">
        <v>1691.7229077358238</v>
      </c>
      <c r="W89" s="98">
        <v>1866.5818897020183</v>
      </c>
      <c r="X89" s="98">
        <v>2006.8038213232214</v>
      </c>
      <c r="Y89" s="98">
        <v>1621.4276764104591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950.30512722873777</v>
      </c>
      <c r="D90" s="101">
        <v>971.77887639186508</v>
      </c>
      <c r="E90" s="101">
        <v>1058.9279895297759</v>
      </c>
      <c r="F90" s="101">
        <v>1077.8622607228758</v>
      </c>
      <c r="G90" s="101">
        <v>982.30175936129331</v>
      </c>
      <c r="H90" s="101">
        <v>988.59747815983599</v>
      </c>
      <c r="I90" s="101">
        <v>1190.6366727324685</v>
      </c>
      <c r="J90" s="101">
        <v>1045.9975773327651</v>
      </c>
      <c r="K90" s="101">
        <v>952.66598863970432</v>
      </c>
      <c r="L90" s="101">
        <v>1018.3506918642935</v>
      </c>
      <c r="M90" s="101">
        <v>1057.4798853598038</v>
      </c>
      <c r="N90" s="101">
        <v>903.89008129472711</v>
      </c>
      <c r="O90" s="101">
        <v>951.10698545119851</v>
      </c>
      <c r="P90" s="101">
        <v>0</v>
      </c>
      <c r="Q90" s="101">
        <v>950.69057034497018</v>
      </c>
      <c r="R90" s="101">
        <v>0</v>
      </c>
      <c r="S90" s="101">
        <v>0</v>
      </c>
      <c r="T90" s="101">
        <v>953.60048863951511</v>
      </c>
      <c r="U90" s="101">
        <v>822.94877740894492</v>
      </c>
      <c r="V90" s="101">
        <v>721.10952352726451</v>
      </c>
      <c r="W90" s="101">
        <v>891.8606572715064</v>
      </c>
      <c r="X90" s="101">
        <v>905.95674413283973</v>
      </c>
      <c r="Y90" s="101">
        <v>649.12530369287686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924.36788632130163</v>
      </c>
      <c r="D91" s="104">
        <v>914.2984101646839</v>
      </c>
      <c r="E91" s="104">
        <v>1012.3301814047064</v>
      </c>
      <c r="F91" s="104">
        <v>931.57506680427105</v>
      </c>
      <c r="G91" s="104">
        <v>889.70572823901455</v>
      </c>
      <c r="H91" s="104">
        <v>923.69838512347667</v>
      </c>
      <c r="I91" s="104">
        <v>923.04754849859899</v>
      </c>
      <c r="J91" s="104">
        <v>1000.0004344885415</v>
      </c>
      <c r="K91" s="104">
        <v>906.53866746776737</v>
      </c>
      <c r="L91" s="104">
        <v>993.34072834395943</v>
      </c>
      <c r="M91" s="104">
        <v>974.53418807822891</v>
      </c>
      <c r="N91" s="104">
        <v>837.68760382202902</v>
      </c>
      <c r="O91" s="104">
        <v>818.63738995964809</v>
      </c>
      <c r="P91" s="104">
        <v>0</v>
      </c>
      <c r="Q91" s="104">
        <v>1034.5845112964012</v>
      </c>
      <c r="R91" s="104">
        <v>0</v>
      </c>
      <c r="S91" s="104">
        <v>0</v>
      </c>
      <c r="T91" s="104">
        <v>1107.2092859292443</v>
      </c>
      <c r="U91" s="104">
        <v>955.64553231773823</v>
      </c>
      <c r="V91" s="104">
        <v>970.6133842085593</v>
      </c>
      <c r="W91" s="104">
        <v>974.72123243051192</v>
      </c>
      <c r="X91" s="104">
        <v>1100.8470771903819</v>
      </c>
      <c r="Y91" s="104">
        <v>972.3023727175821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2320.5377338962708</v>
      </c>
      <c r="D92" s="101">
        <v>2333.1683609497659</v>
      </c>
      <c r="E92" s="101">
        <v>2006.2107533980768</v>
      </c>
      <c r="F92" s="101">
        <v>2802.2839124714847</v>
      </c>
      <c r="G92" s="101">
        <v>2448.5296106313326</v>
      </c>
      <c r="H92" s="101">
        <v>2603.223093893645</v>
      </c>
      <c r="I92" s="101">
        <v>2169.7593448344865</v>
      </c>
      <c r="J92" s="101">
        <v>2479.9961448600416</v>
      </c>
      <c r="K92" s="101">
        <v>2404.6560274995613</v>
      </c>
      <c r="L92" s="101">
        <v>2486.4632379889272</v>
      </c>
      <c r="M92" s="101">
        <v>2665.6857879018635</v>
      </c>
      <c r="N92" s="101">
        <v>2378.9949959105802</v>
      </c>
      <c r="O92" s="101">
        <v>2058.6528311678485</v>
      </c>
      <c r="P92" s="101">
        <v>0</v>
      </c>
      <c r="Q92" s="101">
        <v>1616.9589643465088</v>
      </c>
      <c r="R92" s="101">
        <v>2101.5714111810385</v>
      </c>
      <c r="S92" s="101">
        <v>1691.0574952204045</v>
      </c>
      <c r="T92" s="101">
        <v>2364.3015252241985</v>
      </c>
      <c r="U92" s="101">
        <v>2094.0226903771959</v>
      </c>
      <c r="V92" s="101">
        <v>2243.8967636282896</v>
      </c>
      <c r="W92" s="101">
        <v>2017.9208894278931</v>
      </c>
      <c r="X92" s="101">
        <v>2286.3018819530503</v>
      </c>
      <c r="Y92" s="101">
        <v>1636.358546133328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1908.0355009780224</v>
      </c>
      <c r="D93" s="104">
        <v>1929.0875693287401</v>
      </c>
      <c r="E93" s="104">
        <v>1660.0127613615707</v>
      </c>
      <c r="F93" s="104">
        <v>2347.7815120752639</v>
      </c>
      <c r="G93" s="104">
        <v>2047.7956620638215</v>
      </c>
      <c r="H93" s="104">
        <v>2177.7426197274644</v>
      </c>
      <c r="I93" s="104">
        <v>0</v>
      </c>
      <c r="J93" s="104">
        <v>2082.5688506063693</v>
      </c>
      <c r="K93" s="104">
        <v>2027.5037159037827</v>
      </c>
      <c r="L93" s="104">
        <v>2099.366120652694</v>
      </c>
      <c r="M93" s="104">
        <v>2275.614729429858</v>
      </c>
      <c r="N93" s="104">
        <v>2048.3668847680492</v>
      </c>
      <c r="O93" s="104">
        <v>1802.6469347656976</v>
      </c>
      <c r="P93" s="104">
        <v>0</v>
      </c>
      <c r="Q93" s="104">
        <v>0</v>
      </c>
      <c r="R93" s="104">
        <v>1886.5513304288759</v>
      </c>
      <c r="S93" s="104">
        <v>0</v>
      </c>
      <c r="T93" s="104">
        <v>2148.8086124255601</v>
      </c>
      <c r="U93" s="104">
        <v>1914.8185615674436</v>
      </c>
      <c r="V93" s="104">
        <v>2051.9926225259178</v>
      </c>
      <c r="W93" s="104">
        <v>0</v>
      </c>
      <c r="X93" s="104">
        <v>2106.4408151789153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963.37200809670355</v>
      </c>
      <c r="D94" s="98">
        <v>996.60988960681084</v>
      </c>
      <c r="E94" s="98">
        <v>854.1594910376424</v>
      </c>
      <c r="F94" s="98">
        <v>1279.7894196329855</v>
      </c>
      <c r="G94" s="98">
        <v>1098.0208750987363</v>
      </c>
      <c r="H94" s="98">
        <v>1158.4485557595065</v>
      </c>
      <c r="I94" s="98">
        <v>0</v>
      </c>
      <c r="J94" s="98">
        <v>1105.5496624250793</v>
      </c>
      <c r="K94" s="98">
        <v>1085.2371090661095</v>
      </c>
      <c r="L94" s="98">
        <v>1114.2910401647175</v>
      </c>
      <c r="M94" s="98">
        <v>1243.0576900450835</v>
      </c>
      <c r="N94" s="98">
        <v>1113.8377138527399</v>
      </c>
      <c r="O94" s="98">
        <v>1003.2255971953059</v>
      </c>
      <c r="P94" s="98">
        <v>0</v>
      </c>
      <c r="Q94" s="98">
        <v>0</v>
      </c>
      <c r="R94" s="98">
        <v>924.50142780153192</v>
      </c>
      <c r="S94" s="98">
        <v>0</v>
      </c>
      <c r="T94" s="98">
        <v>1014.8217070459506</v>
      </c>
      <c r="U94" s="98">
        <v>906.44483576917844</v>
      </c>
      <c r="V94" s="98">
        <v>904.58087368205713</v>
      </c>
      <c r="W94" s="98">
        <v>0</v>
      </c>
      <c r="X94" s="98">
        <v>976.04065868323607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944.66349288131846</v>
      </c>
      <c r="D95" s="98">
        <v>932.47767972192923</v>
      </c>
      <c r="E95" s="98">
        <v>805.85327032392809</v>
      </c>
      <c r="F95" s="98">
        <v>1067.9920924422781</v>
      </c>
      <c r="G95" s="98">
        <v>949.77478696508513</v>
      </c>
      <c r="H95" s="98">
        <v>1019.2940639679576</v>
      </c>
      <c r="I95" s="98">
        <v>0</v>
      </c>
      <c r="J95" s="98">
        <v>977.01918818128991</v>
      </c>
      <c r="K95" s="98">
        <v>942.26660683767295</v>
      </c>
      <c r="L95" s="98">
        <v>985.07508048797672</v>
      </c>
      <c r="M95" s="98">
        <v>1032.557039384774</v>
      </c>
      <c r="N95" s="98">
        <v>934.5291709153089</v>
      </c>
      <c r="O95" s="98">
        <v>799.42133757039164</v>
      </c>
      <c r="P95" s="98">
        <v>0</v>
      </c>
      <c r="Q95" s="98">
        <v>0</v>
      </c>
      <c r="R95" s="98">
        <v>962.04990262734395</v>
      </c>
      <c r="S95" s="98">
        <v>0</v>
      </c>
      <c r="T95" s="98">
        <v>1133.9869053796092</v>
      </c>
      <c r="U95" s="98">
        <v>1008.373725798265</v>
      </c>
      <c r="V95" s="98">
        <v>1147.4117488438606</v>
      </c>
      <c r="W95" s="98">
        <v>0</v>
      </c>
      <c r="X95" s="98">
        <v>1130.4001564956791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2049.6794578020076</v>
      </c>
      <c r="D96" s="101">
        <v>2141.4833767908262</v>
      </c>
      <c r="E96" s="101">
        <v>2179.2072258491221</v>
      </c>
      <c r="F96" s="101">
        <v>2215.2778618246757</v>
      </c>
      <c r="G96" s="101">
        <v>2209.9507771349404</v>
      </c>
      <c r="H96" s="101">
        <v>2159.6286406063195</v>
      </c>
      <c r="I96" s="101">
        <v>2344.1035637526152</v>
      </c>
      <c r="J96" s="101">
        <v>2162.5268352889971</v>
      </c>
      <c r="K96" s="101">
        <v>2178.7145674345206</v>
      </c>
      <c r="L96" s="101">
        <v>2210.9856519820205</v>
      </c>
      <c r="M96" s="101">
        <v>2354.2871154082318</v>
      </c>
      <c r="N96" s="101">
        <v>2217.2729422057882</v>
      </c>
      <c r="O96" s="101">
        <v>2134.3704957476634</v>
      </c>
      <c r="P96" s="101">
        <v>0</v>
      </c>
      <c r="Q96" s="101">
        <v>1923.6742922639542</v>
      </c>
      <c r="R96" s="101">
        <v>1912.5237763731875</v>
      </c>
      <c r="S96" s="101">
        <v>2033.7711766744219</v>
      </c>
      <c r="T96" s="101">
        <v>2108.0572477960723</v>
      </c>
      <c r="U96" s="101">
        <v>1992.2839542980848</v>
      </c>
      <c r="V96" s="101">
        <v>1927.8815038134956</v>
      </c>
      <c r="W96" s="101">
        <v>0</v>
      </c>
      <c r="X96" s="101">
        <v>2078.1646804782354</v>
      </c>
      <c r="Y96" s="101">
        <v>1745.3857770670045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1786.008856386374</v>
      </c>
      <c r="D97" s="104">
        <v>1873.5034953626323</v>
      </c>
      <c r="E97" s="104">
        <v>1908.4876463228943</v>
      </c>
      <c r="F97" s="104">
        <v>1954.6871699219794</v>
      </c>
      <c r="G97" s="104">
        <v>1947.4207022294797</v>
      </c>
      <c r="H97" s="104">
        <v>1901.7947671000716</v>
      </c>
      <c r="I97" s="104">
        <v>2091.4733638046032</v>
      </c>
      <c r="J97" s="104">
        <v>1908.1416593577187</v>
      </c>
      <c r="K97" s="104">
        <v>1927.6727485531051</v>
      </c>
      <c r="L97" s="104">
        <v>1956.4216589265466</v>
      </c>
      <c r="M97" s="104">
        <v>2098.0840700950166</v>
      </c>
      <c r="N97" s="104">
        <v>1983.181786163944</v>
      </c>
      <c r="O97" s="104">
        <v>1928.3129002956373</v>
      </c>
      <c r="P97" s="104">
        <v>0</v>
      </c>
      <c r="Q97" s="104">
        <v>1745.2966388759157</v>
      </c>
      <c r="R97" s="104">
        <v>1746.066890344377</v>
      </c>
      <c r="S97" s="104">
        <v>1873.2048957243587</v>
      </c>
      <c r="T97" s="104">
        <v>1936.6822477506769</v>
      </c>
      <c r="U97" s="104">
        <v>1839.204880111382</v>
      </c>
      <c r="V97" s="104">
        <v>1775.7263494020669</v>
      </c>
      <c r="W97" s="104">
        <v>1846.9381828500379</v>
      </c>
      <c r="X97" s="104">
        <v>1946.6608441927731</v>
      </c>
      <c r="Y97" s="104">
        <v>1638.0174806968475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850.2935253425544</v>
      </c>
      <c r="D98" s="98">
        <v>915.46288647402025</v>
      </c>
      <c r="E98" s="98">
        <v>930.98626050925452</v>
      </c>
      <c r="F98" s="98">
        <v>1010.4518629946989</v>
      </c>
      <c r="G98" s="98">
        <v>990.7735583617482</v>
      </c>
      <c r="H98" s="98">
        <v>957.98647278373585</v>
      </c>
      <c r="I98" s="98">
        <v>1160.2580484249972</v>
      </c>
      <c r="J98" s="98">
        <v>961.57635432096401</v>
      </c>
      <c r="K98" s="98">
        <v>982.87111583575461</v>
      </c>
      <c r="L98" s="98">
        <v>988.94312824519056</v>
      </c>
      <c r="M98" s="98">
        <v>1100.8745926909687</v>
      </c>
      <c r="N98" s="98">
        <v>1039.3514387839164</v>
      </c>
      <c r="O98" s="98">
        <v>1045.6963255636576</v>
      </c>
      <c r="P98" s="98">
        <v>0</v>
      </c>
      <c r="Q98" s="98">
        <v>829.06442991182416</v>
      </c>
      <c r="R98" s="98">
        <v>837.55412454459304</v>
      </c>
      <c r="S98" s="98">
        <v>949.7873292091939</v>
      </c>
      <c r="T98" s="98">
        <v>900.50567227942838</v>
      </c>
      <c r="U98" s="98">
        <v>857.67800991035801</v>
      </c>
      <c r="V98" s="98">
        <v>757.34772432715761</v>
      </c>
      <c r="W98" s="98">
        <v>880.6146726429605</v>
      </c>
      <c r="X98" s="98">
        <v>871.00125728147623</v>
      </c>
      <c r="Y98" s="98">
        <v>648.39309302438232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935.71533104381911</v>
      </c>
      <c r="D99" s="98">
        <v>958.04060888861193</v>
      </c>
      <c r="E99" s="98">
        <v>977.50138581363933</v>
      </c>
      <c r="F99" s="98">
        <v>944.23530692728025</v>
      </c>
      <c r="G99" s="98">
        <v>956.64714386773153</v>
      </c>
      <c r="H99" s="98">
        <v>943.8082943163356</v>
      </c>
      <c r="I99" s="98">
        <v>931.21531537960595</v>
      </c>
      <c r="J99" s="98">
        <v>946.56530503675458</v>
      </c>
      <c r="K99" s="98">
        <v>944.8016327173508</v>
      </c>
      <c r="L99" s="98">
        <v>967.47853068135635</v>
      </c>
      <c r="M99" s="98">
        <v>997.20947740404836</v>
      </c>
      <c r="N99" s="98">
        <v>943.83034738002698</v>
      </c>
      <c r="O99" s="98">
        <v>882.61657473197965</v>
      </c>
      <c r="P99" s="98">
        <v>0</v>
      </c>
      <c r="Q99" s="98">
        <v>916.23220896409134</v>
      </c>
      <c r="R99" s="98">
        <v>908.51276579978378</v>
      </c>
      <c r="S99" s="98">
        <v>923.41756651516482</v>
      </c>
      <c r="T99" s="98">
        <v>1036.176575471249</v>
      </c>
      <c r="U99" s="98">
        <v>981.52687020102394</v>
      </c>
      <c r="V99" s="98">
        <v>1018.3786250749095</v>
      </c>
      <c r="W99" s="98">
        <v>966.32351020707756</v>
      </c>
      <c r="X99" s="98">
        <v>1075.6595869112966</v>
      </c>
      <c r="Y99" s="98">
        <v>989.62438767246522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829.74619002816553</v>
      </c>
      <c r="D100" s="122">
        <v>850.81158755637875</v>
      </c>
      <c r="E100" s="122">
        <v>869.29288788380359</v>
      </c>
      <c r="F100" s="122">
        <v>895.17744274420193</v>
      </c>
      <c r="G100" s="122">
        <v>913.61478963008562</v>
      </c>
      <c r="H100" s="122">
        <v>894.74898112459118</v>
      </c>
      <c r="I100" s="122">
        <v>844.51119580159957</v>
      </c>
      <c r="J100" s="122">
        <v>804.74286374822384</v>
      </c>
      <c r="K100" s="122">
        <v>799.79776028191293</v>
      </c>
      <c r="L100" s="122">
        <v>818.39634177239623</v>
      </c>
      <c r="M100" s="122">
        <v>749.23366903983481</v>
      </c>
      <c r="N100" s="122">
        <v>756.5011523783777</v>
      </c>
      <c r="O100" s="122">
        <v>749.08671198540776</v>
      </c>
      <c r="P100" s="122">
        <v>0</v>
      </c>
      <c r="Q100" s="122">
        <v>675.13125750342863</v>
      </c>
      <c r="R100" s="122">
        <v>643.31073739798376</v>
      </c>
      <c r="S100" s="122">
        <v>679.92597035865288</v>
      </c>
      <c r="T100" s="122">
        <v>638.31707959693142</v>
      </c>
      <c r="U100" s="122">
        <v>630.08288279368753</v>
      </c>
      <c r="V100" s="122">
        <v>610.94723500339205</v>
      </c>
      <c r="W100" s="122">
        <v>637.31963838272372</v>
      </c>
      <c r="X100" s="122">
        <v>724.76162050541541</v>
      </c>
      <c r="Y100" s="122">
        <v>641.25160334581017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829.74619002816553</v>
      </c>
      <c r="D103" s="33">
        <v>850.81158755637875</v>
      </c>
      <c r="E103" s="33">
        <v>869.29288788380359</v>
      </c>
      <c r="F103" s="33">
        <v>895.17744274420193</v>
      </c>
      <c r="G103" s="33">
        <v>913.61478963008562</v>
      </c>
      <c r="H103" s="33">
        <v>894.74898112459118</v>
      </c>
      <c r="I103" s="33">
        <v>844.51119580159957</v>
      </c>
      <c r="J103" s="33">
        <v>804.74286374822384</v>
      </c>
      <c r="K103" s="33">
        <v>799.79776028191293</v>
      </c>
      <c r="L103" s="33">
        <v>818.39634177239623</v>
      </c>
      <c r="M103" s="33">
        <v>749.23366903983481</v>
      </c>
      <c r="N103" s="33">
        <v>756.5011523783777</v>
      </c>
      <c r="O103" s="33">
        <v>749.08671198540776</v>
      </c>
      <c r="P103" s="33">
        <v>0</v>
      </c>
      <c r="Q103" s="33">
        <v>675.13125750342863</v>
      </c>
      <c r="R103" s="33">
        <v>643.31073739798376</v>
      </c>
      <c r="S103" s="33">
        <v>679.92597035865288</v>
      </c>
      <c r="T103" s="33">
        <v>638.31707959693142</v>
      </c>
      <c r="U103" s="33">
        <v>630.08288279368753</v>
      </c>
      <c r="V103" s="33">
        <v>610.94723500339205</v>
      </c>
      <c r="W103" s="33">
        <v>637.31963838272372</v>
      </c>
      <c r="X103" s="33">
        <v>724.76162050541541</v>
      </c>
      <c r="Y103" s="33">
        <v>641.25160334581017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12101.762233488145</v>
      </c>
      <c r="F105" s="117">
        <f t="shared" si="35"/>
        <v>16581.344142434351</v>
      </c>
      <c r="G105" s="117">
        <f t="shared" si="35"/>
        <v>13827.259159877145</v>
      </c>
      <c r="H105" s="117">
        <f t="shared" si="35"/>
        <v>11330.210375059494</v>
      </c>
      <c r="I105" s="117">
        <f t="shared" si="35"/>
        <v>9623.2787945289256</v>
      </c>
      <c r="J105" s="117">
        <f t="shared" si="35"/>
        <v>9069.7832229968608</v>
      </c>
      <c r="K105" s="117">
        <f t="shared" si="35"/>
        <v>10546.907193139412</v>
      </c>
      <c r="L105" s="117">
        <f t="shared" si="35"/>
        <v>13105.127582151548</v>
      </c>
      <c r="M105" s="117">
        <f t="shared" si="35"/>
        <v>12344.572759796407</v>
      </c>
      <c r="N105" s="117">
        <f t="shared" si="35"/>
        <v>13177.470531154397</v>
      </c>
      <c r="O105" s="117">
        <f t="shared" si="35"/>
        <v>12899.495338622883</v>
      </c>
      <c r="P105" s="117">
        <f t="shared" si="35"/>
        <v>10688.058126229182</v>
      </c>
      <c r="Q105" s="117">
        <f t="shared" si="35"/>
        <v>10395.221106630797</v>
      </c>
      <c r="R105" s="117">
        <f t="shared" ref="R105:V105" si="36">R106+R109+R111+R120</f>
        <v>9619.3866869576232</v>
      </c>
      <c r="S105" s="117">
        <f t="shared" si="36"/>
        <v>8606.23606775603</v>
      </c>
      <c r="T105" s="117">
        <f t="shared" si="36"/>
        <v>7468.5636590136673</v>
      </c>
      <c r="U105" s="117">
        <f t="shared" si="36"/>
        <v>8050.3226777035852</v>
      </c>
      <c r="V105" s="117">
        <f t="shared" si="36"/>
        <v>7907.1489827649093</v>
      </c>
      <c r="W105" s="117">
        <f t="shared" ref="W105:Y105" si="37">W106+W109+W111+W120</f>
        <v>7091.4792737552752</v>
      </c>
      <c r="X105" s="117">
        <f t="shared" si="37"/>
        <v>5846.3360351921683</v>
      </c>
      <c r="Y105" s="117">
        <f t="shared" si="37"/>
        <v>4870.3232030529616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9296.5004047633702</v>
      </c>
      <c r="F106" s="122">
        <f t="shared" si="38"/>
        <v>13352.182213948694</v>
      </c>
      <c r="G106" s="122">
        <f t="shared" si="38"/>
        <v>10744.677130905971</v>
      </c>
      <c r="H106" s="122">
        <f t="shared" si="38"/>
        <v>8364.9577140508554</v>
      </c>
      <c r="I106" s="122">
        <f t="shared" si="38"/>
        <v>6642.195008347876</v>
      </c>
      <c r="J106" s="122">
        <f t="shared" si="38"/>
        <v>6292.5066403596456</v>
      </c>
      <c r="K106" s="122">
        <f t="shared" si="38"/>
        <v>7776.4304307958428</v>
      </c>
      <c r="L106" s="122">
        <f t="shared" si="38"/>
        <v>10164.154248614217</v>
      </c>
      <c r="M106" s="122">
        <f t="shared" si="38"/>
        <v>9438.3721939539428</v>
      </c>
      <c r="N106" s="122">
        <f t="shared" si="38"/>
        <v>10289.382900130962</v>
      </c>
      <c r="O106" s="122">
        <f t="shared" si="38"/>
        <v>10196.87963968334</v>
      </c>
      <c r="P106" s="122">
        <f t="shared" si="38"/>
        <v>8222.6709366840241</v>
      </c>
      <c r="Q106" s="122">
        <f t="shared" si="38"/>
        <v>7950.2337298974126</v>
      </c>
      <c r="R106" s="122">
        <f t="shared" ref="R106:V106" si="39">SUM(R107:R108)</f>
        <v>7163.6221359083056</v>
      </c>
      <c r="S106" s="122">
        <f t="shared" si="39"/>
        <v>5992.2520162221736</v>
      </c>
      <c r="T106" s="122">
        <f t="shared" si="39"/>
        <v>4899.7611245664903</v>
      </c>
      <c r="U106" s="122">
        <f t="shared" si="39"/>
        <v>5576.7072020766573</v>
      </c>
      <c r="V106" s="122">
        <f t="shared" si="39"/>
        <v>5492.8314615802419</v>
      </c>
      <c r="W106" s="122">
        <f t="shared" ref="W106:Y106" si="40">SUM(W107:W108)</f>
        <v>4511.9801045367985</v>
      </c>
      <c r="X106" s="122">
        <f t="shared" si="40"/>
        <v>3127.2831792165889</v>
      </c>
      <c r="Y106" s="122">
        <f t="shared" si="40"/>
        <v>2434.6450585110342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9260.7103525049497</v>
      </c>
      <c r="F107" s="98">
        <v>13300.933507599488</v>
      </c>
      <c r="G107" s="98">
        <v>10703.698742783426</v>
      </c>
      <c r="H107" s="98">
        <v>8333.5983286169812</v>
      </c>
      <c r="I107" s="98">
        <v>6617.5747376277795</v>
      </c>
      <c r="J107" s="98">
        <v>6269.2740639205631</v>
      </c>
      <c r="K107" s="98">
        <v>7747.9304122153317</v>
      </c>
      <c r="L107" s="98">
        <v>10127.259549406133</v>
      </c>
      <c r="M107" s="98">
        <v>9404.5344950468589</v>
      </c>
      <c r="N107" s="98">
        <v>10252.607054245373</v>
      </c>
      <c r="O107" s="98">
        <v>10160.472539278053</v>
      </c>
      <c r="P107" s="98">
        <v>8193.2445352530704</v>
      </c>
      <c r="Q107" s="98">
        <v>7921.6652998789041</v>
      </c>
      <c r="R107" s="98">
        <v>7138.0785434141353</v>
      </c>
      <c r="S107" s="98">
        <v>5970.9922363801197</v>
      </c>
      <c r="T107" s="98">
        <v>4882.3725808012632</v>
      </c>
      <c r="U107" s="98">
        <v>5557.1336936339994</v>
      </c>
      <c r="V107" s="98">
        <v>5473.5194235559566</v>
      </c>
      <c r="W107" s="98">
        <v>4496.2131929261259</v>
      </c>
      <c r="X107" s="98">
        <v>3116.2148963664176</v>
      </c>
      <c r="Y107" s="98">
        <v>2426.0357848369081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35.790052258419671</v>
      </c>
      <c r="F108" s="98">
        <v>51.24870634920638</v>
      </c>
      <c r="G108" s="98">
        <v>40.978388122544196</v>
      </c>
      <c r="H108" s="98">
        <v>31.359385433875083</v>
      </c>
      <c r="I108" s="98">
        <v>24.62027072009618</v>
      </c>
      <c r="J108" s="98">
        <v>23.232576439082546</v>
      </c>
      <c r="K108" s="98">
        <v>28.500018580510673</v>
      </c>
      <c r="L108" s="98">
        <v>36.894699208084113</v>
      </c>
      <c r="M108" s="98">
        <v>33.837698907083727</v>
      </c>
      <c r="N108" s="98">
        <v>36.775845885590357</v>
      </c>
      <c r="O108" s="98">
        <v>36.407100405286826</v>
      </c>
      <c r="P108" s="98">
        <v>29.426401430954506</v>
      </c>
      <c r="Q108" s="98">
        <v>28.568430018508735</v>
      </c>
      <c r="R108" s="98">
        <v>25.543592494169861</v>
      </c>
      <c r="S108" s="98">
        <v>21.259779842053863</v>
      </c>
      <c r="T108" s="98">
        <v>17.388543765226768</v>
      </c>
      <c r="U108" s="98">
        <v>19.573508442657904</v>
      </c>
      <c r="V108" s="98">
        <v>19.312038024285052</v>
      </c>
      <c r="W108" s="98">
        <v>15.766911610672887</v>
      </c>
      <c r="X108" s="98">
        <v>11.068282850171123</v>
      </c>
      <c r="Y108" s="98">
        <v>8.6092736741260136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23.269714452806557</v>
      </c>
      <c r="F109" s="122">
        <f t="shared" si="41"/>
        <v>27.047912144891587</v>
      </c>
      <c r="G109" s="122">
        <f t="shared" si="41"/>
        <v>28.172035297250673</v>
      </c>
      <c r="H109" s="122">
        <f t="shared" si="41"/>
        <v>53.737235435352815</v>
      </c>
      <c r="I109" s="122">
        <f t="shared" si="41"/>
        <v>34.356895863468843</v>
      </c>
      <c r="J109" s="122">
        <f t="shared" si="41"/>
        <v>28.341798294530918</v>
      </c>
      <c r="K109" s="122">
        <f t="shared" si="41"/>
        <v>26.5825833613656</v>
      </c>
      <c r="L109" s="122">
        <f t="shared" si="41"/>
        <v>34.190880671206806</v>
      </c>
      <c r="M109" s="122">
        <f t="shared" si="41"/>
        <v>29.826492376207902</v>
      </c>
      <c r="N109" s="122">
        <f t="shared" si="41"/>
        <v>25.543272657412459</v>
      </c>
      <c r="O109" s="122">
        <f t="shared" si="41"/>
        <v>21.56141772527674</v>
      </c>
      <c r="P109" s="122">
        <f t="shared" si="41"/>
        <v>8.0750391924189895</v>
      </c>
      <c r="Q109" s="122">
        <f t="shared" si="41"/>
        <v>6.996901893235</v>
      </c>
      <c r="R109" s="122">
        <f t="shared" si="41"/>
        <v>3.3438197786638799</v>
      </c>
      <c r="S109" s="122">
        <f t="shared" si="41"/>
        <v>5.9678300142962311</v>
      </c>
      <c r="T109" s="122">
        <f t="shared" si="41"/>
        <v>6.4195405867230466</v>
      </c>
      <c r="U109" s="122">
        <f t="shared" si="41"/>
        <v>8.8724353592186898</v>
      </c>
      <c r="V109" s="122">
        <f t="shared" si="41"/>
        <v>13.808911108766745</v>
      </c>
      <c r="W109" s="122">
        <f t="shared" si="41"/>
        <v>5.1337632342345936</v>
      </c>
      <c r="X109" s="122">
        <f t="shared" si="41"/>
        <v>15.527963121709817</v>
      </c>
      <c r="Y109" s="122">
        <f t="shared" si="41"/>
        <v>33.926893742886563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23.269714452806557</v>
      </c>
      <c r="F110" s="98">
        <f>IF(RES_hhdet_in_fec!F110=0,0,RES_hhdet_in_fec!F110*1000*11630/RES_hhdet_in_new!F107)</f>
        <v>27.047912144891587</v>
      </c>
      <c r="G110" s="98">
        <f>IF(RES_hhdet_in_fec!G110=0,0,RES_hhdet_in_fec!G110*1000*11630/RES_hhdet_in_new!G107)</f>
        <v>28.172035297250673</v>
      </c>
      <c r="H110" s="98">
        <f>IF(RES_hhdet_in_fec!H110=0,0,RES_hhdet_in_fec!H110*1000*11630/RES_hhdet_in_new!H107)</f>
        <v>53.737235435352815</v>
      </c>
      <c r="I110" s="98">
        <f>IF(RES_hhdet_in_fec!I110=0,0,RES_hhdet_in_fec!I110*1000*11630/RES_hhdet_in_new!I107)</f>
        <v>34.356895863468843</v>
      </c>
      <c r="J110" s="98">
        <f>IF(RES_hhdet_in_fec!J110=0,0,RES_hhdet_in_fec!J110*1000*11630/RES_hhdet_in_new!J107)</f>
        <v>28.341798294530918</v>
      </c>
      <c r="K110" s="98">
        <f>IF(RES_hhdet_in_fec!K110=0,0,RES_hhdet_in_fec!K110*1000*11630/RES_hhdet_in_new!K107)</f>
        <v>26.5825833613656</v>
      </c>
      <c r="L110" s="98">
        <f>IF(RES_hhdet_in_fec!L110=0,0,RES_hhdet_in_fec!L110*1000*11630/RES_hhdet_in_new!L107)</f>
        <v>34.190880671206806</v>
      </c>
      <c r="M110" s="98">
        <f>IF(RES_hhdet_in_fec!M110=0,0,RES_hhdet_in_fec!M110*1000*11630/RES_hhdet_in_new!M107)</f>
        <v>29.826492376207902</v>
      </c>
      <c r="N110" s="98">
        <f>IF(RES_hhdet_in_fec!N110=0,0,RES_hhdet_in_fec!N110*1000*11630/RES_hhdet_in_new!N107)</f>
        <v>25.543272657412459</v>
      </c>
      <c r="O110" s="98">
        <f>IF(RES_hhdet_in_fec!O110=0,0,RES_hhdet_in_fec!O110*1000*11630/RES_hhdet_in_new!O107)</f>
        <v>21.56141772527674</v>
      </c>
      <c r="P110" s="98">
        <f>IF(RES_hhdet_in_fec!P110=0,0,RES_hhdet_in_fec!P110*1000*11630/RES_hhdet_in_new!P107)</f>
        <v>8.0750391924189895</v>
      </c>
      <c r="Q110" s="98">
        <f>IF(RES_hhdet_in_fec!Q110=0,0,RES_hhdet_in_fec!Q110*1000*11630/RES_hhdet_in_new!Q107)</f>
        <v>6.996901893235</v>
      </c>
      <c r="R110" s="98">
        <f>IF(RES_hhdet_in_fec!R110=0,0,RES_hhdet_in_fec!R110*1000*11630/RES_hhdet_in_new!R107)</f>
        <v>3.3438197786638799</v>
      </c>
      <c r="S110" s="98">
        <f>IF(RES_hhdet_in_fec!S110=0,0,RES_hhdet_in_fec!S110*1000*11630/RES_hhdet_in_new!S107)</f>
        <v>5.9678300142962311</v>
      </c>
      <c r="T110" s="98">
        <f>IF(RES_hhdet_in_fec!T110=0,0,RES_hhdet_in_fec!T110*1000*11630/RES_hhdet_in_new!T107)</f>
        <v>6.4195405867230466</v>
      </c>
      <c r="U110" s="98">
        <f>IF(RES_hhdet_in_fec!U110=0,0,RES_hhdet_in_fec!U110*1000*11630/RES_hhdet_in_new!U107)</f>
        <v>8.8724353592186898</v>
      </c>
      <c r="V110" s="98">
        <f>IF(RES_hhdet_in_fec!V110=0,0,RES_hhdet_in_fec!V110*1000*11630/RES_hhdet_in_new!V107)</f>
        <v>13.808911108766745</v>
      </c>
      <c r="W110" s="98">
        <f>IF(RES_hhdet_in_fec!W110=0,0,RES_hhdet_in_fec!W110*1000*11630/RES_hhdet_in_new!W107)</f>
        <v>5.1337632342345936</v>
      </c>
      <c r="X110" s="98">
        <f>IF(RES_hhdet_in_fec!X110=0,0,RES_hhdet_in_fec!X110*1000*11630/RES_hhdet_in_new!X107)</f>
        <v>15.527963121709817</v>
      </c>
      <c r="Y110" s="98">
        <f>IF(RES_hhdet_in_fec!Y110=0,0,RES_hhdet_in_fec!Y110*1000*11630/RES_hhdet_in_new!Y107)</f>
        <v>33.926893742886563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1912.6992263881657</v>
      </c>
      <c r="F111" s="122">
        <v>2306.9365735965621</v>
      </c>
      <c r="G111" s="122">
        <v>2140.7952040438363</v>
      </c>
      <c r="H111" s="122">
        <v>2016.7664444486968</v>
      </c>
      <c r="I111" s="122">
        <v>2102.2156945159813</v>
      </c>
      <c r="J111" s="122">
        <v>1944.1919205944587</v>
      </c>
      <c r="K111" s="122">
        <v>1944.0964187002899</v>
      </c>
      <c r="L111" s="122">
        <v>2088.3861110937287</v>
      </c>
      <c r="M111" s="122">
        <v>2127.1404044264218</v>
      </c>
      <c r="N111" s="122">
        <v>2106.0432059876443</v>
      </c>
      <c r="O111" s="122">
        <v>1931.967569228857</v>
      </c>
      <c r="P111" s="122">
        <v>1746.5732552413069</v>
      </c>
      <c r="Q111" s="122">
        <v>1762.8592173367215</v>
      </c>
      <c r="R111" s="122">
        <v>1809.1099938726695</v>
      </c>
      <c r="S111" s="122">
        <v>1928.0902511609077</v>
      </c>
      <c r="T111" s="122">
        <v>1924.0659142635232</v>
      </c>
      <c r="U111" s="122">
        <v>1834.6601574740214</v>
      </c>
      <c r="V111" s="122">
        <v>1789.561375072509</v>
      </c>
      <c r="W111" s="122">
        <v>1937.0457676015187</v>
      </c>
      <c r="X111" s="122">
        <v>1978.7632723484535</v>
      </c>
      <c r="Y111" s="122">
        <v>1760.4996474532315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1741.5454311484327</v>
      </c>
      <c r="F112" s="98">
        <v>2558.115133417019</v>
      </c>
      <c r="G112" s="98">
        <v>2212.9809027168963</v>
      </c>
      <c r="H112" s="98">
        <v>1968.4828849219618</v>
      </c>
      <c r="I112" s="98">
        <v>1842.1625248735484</v>
      </c>
      <c r="J112" s="98">
        <v>1733.8109625843279</v>
      </c>
      <c r="K112" s="98">
        <v>1831.4586211683095</v>
      </c>
      <c r="L112" s="98">
        <v>2066.3398428932151</v>
      </c>
      <c r="M112" s="98">
        <v>2045.8416731635205</v>
      </c>
      <c r="N112" s="98">
        <v>2148.5392438572385</v>
      </c>
      <c r="O112" s="98">
        <v>1855.6435960288488</v>
      </c>
      <c r="P112" s="98">
        <v>1808.2786373731126</v>
      </c>
      <c r="Q112" s="98">
        <v>1761.7535353376156</v>
      </c>
      <c r="R112" s="98">
        <v>2214.4985301328297</v>
      </c>
      <c r="S112" s="98">
        <v>1992.3327515113426</v>
      </c>
      <c r="T112" s="98">
        <v>1590.9529133468241</v>
      </c>
      <c r="U112" s="98">
        <v>1706.5517291270357</v>
      </c>
      <c r="V112" s="98">
        <v>1580.683506887239</v>
      </c>
      <c r="W112" s="98">
        <v>2321.6164217917585</v>
      </c>
      <c r="X112" s="98">
        <v>1938.2036966875114</v>
      </c>
      <c r="Y112" s="98">
        <v>1970.4049932234675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1573.5751373904682</v>
      </c>
      <c r="F113" s="98">
        <v>2330.7525030627767</v>
      </c>
      <c r="G113" s="98">
        <v>0</v>
      </c>
      <c r="H113" s="98">
        <v>1800.0306607333812</v>
      </c>
      <c r="I113" s="98">
        <v>0</v>
      </c>
      <c r="J113" s="98">
        <v>1595.1360085096039</v>
      </c>
      <c r="K113" s="98">
        <v>1691.0038500785072</v>
      </c>
      <c r="L113" s="98">
        <v>1913.189046033893</v>
      </c>
      <c r="M113" s="98">
        <v>1904.037162949201</v>
      </c>
      <c r="N113" s="98">
        <v>2006.2179326138787</v>
      </c>
      <c r="O113" s="98">
        <v>1741.4611682997793</v>
      </c>
      <c r="P113" s="98">
        <v>1693.3699538153935</v>
      </c>
      <c r="Q113" s="98">
        <v>1652.9732714164079</v>
      </c>
      <c r="R113" s="98">
        <v>2086.1187961178216</v>
      </c>
      <c r="S113" s="98">
        <v>0</v>
      </c>
      <c r="T113" s="98">
        <v>0</v>
      </c>
      <c r="U113" s="98">
        <v>0</v>
      </c>
      <c r="V113" s="98">
        <v>0</v>
      </c>
      <c r="W113" s="98">
        <v>2212.4339110247893</v>
      </c>
      <c r="X113" s="98">
        <v>0</v>
      </c>
      <c r="Y113" s="98">
        <v>1869.7002595937222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740.99725472169098</v>
      </c>
      <c r="F114" s="101">
        <v>1170.7566085663832</v>
      </c>
      <c r="G114" s="101">
        <v>0</v>
      </c>
      <c r="H114" s="101">
        <v>874.32406681635837</v>
      </c>
      <c r="I114" s="101">
        <v>0</v>
      </c>
      <c r="J114" s="101">
        <v>769.43853294235055</v>
      </c>
      <c r="K114" s="101">
        <v>823.94556609395386</v>
      </c>
      <c r="L114" s="101">
        <v>925.17962019103697</v>
      </c>
      <c r="M114" s="101">
        <v>951.06648366430716</v>
      </c>
      <c r="N114" s="101">
        <v>1007.3677335404158</v>
      </c>
      <c r="O114" s="101">
        <v>904.53548608265112</v>
      </c>
      <c r="P114" s="101">
        <v>788.21647829605115</v>
      </c>
      <c r="Q114" s="101">
        <v>759.31448079908262</v>
      </c>
      <c r="R114" s="101">
        <v>981.45142059714181</v>
      </c>
      <c r="S114" s="101">
        <v>0</v>
      </c>
      <c r="T114" s="101">
        <v>0</v>
      </c>
      <c r="U114" s="101">
        <v>0</v>
      </c>
      <c r="V114" s="101">
        <v>0</v>
      </c>
      <c r="W114" s="101">
        <v>1059.8123541052746</v>
      </c>
      <c r="X114" s="101">
        <v>0</v>
      </c>
      <c r="Y114" s="101">
        <v>752.27922599271255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832.57788266877719</v>
      </c>
      <c r="F115" s="104">
        <v>1159.9958944963935</v>
      </c>
      <c r="G115" s="104">
        <v>0</v>
      </c>
      <c r="H115" s="104">
        <v>925.70659391702304</v>
      </c>
      <c r="I115" s="104">
        <v>0</v>
      </c>
      <c r="J115" s="104">
        <v>825.69747556725326</v>
      </c>
      <c r="K115" s="104">
        <v>867.0582839845531</v>
      </c>
      <c r="L115" s="104">
        <v>988.00942584285599</v>
      </c>
      <c r="M115" s="104">
        <v>952.97067928489378</v>
      </c>
      <c r="N115" s="104">
        <v>998.85019907346305</v>
      </c>
      <c r="O115" s="104">
        <v>836.92568221712827</v>
      </c>
      <c r="P115" s="104">
        <v>905.15347551934212</v>
      </c>
      <c r="Q115" s="104">
        <v>893.65879061732539</v>
      </c>
      <c r="R115" s="104">
        <v>1104.66737552068</v>
      </c>
      <c r="S115" s="104">
        <v>0</v>
      </c>
      <c r="T115" s="104">
        <v>0</v>
      </c>
      <c r="U115" s="104">
        <v>0</v>
      </c>
      <c r="V115" s="104">
        <v>0</v>
      </c>
      <c r="W115" s="104">
        <v>1152.6215569195147</v>
      </c>
      <c r="X115" s="104">
        <v>0</v>
      </c>
      <c r="Y115" s="104">
        <v>1117.4210336010096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2179.2072258491221</v>
      </c>
      <c r="F116" s="101">
        <v>2215.2778618246757</v>
      </c>
      <c r="G116" s="101">
        <v>2209.9507771349408</v>
      </c>
      <c r="H116" s="101">
        <v>2159.6286406063195</v>
      </c>
      <c r="I116" s="101">
        <v>2344.1035637526156</v>
      </c>
      <c r="J116" s="101">
        <v>2162.5268352889966</v>
      </c>
      <c r="K116" s="101">
        <v>2178.7145674345211</v>
      </c>
      <c r="L116" s="101">
        <v>2210.98565198202</v>
      </c>
      <c r="M116" s="101">
        <v>2354.2871154082322</v>
      </c>
      <c r="N116" s="101">
        <v>2217.2729422057882</v>
      </c>
      <c r="O116" s="101">
        <v>2134.3704957476634</v>
      </c>
      <c r="P116" s="101">
        <v>1895.2837891463985</v>
      </c>
      <c r="Q116" s="101">
        <v>1923.6742922639542</v>
      </c>
      <c r="R116" s="101">
        <v>1912.523776373188</v>
      </c>
      <c r="S116" s="101">
        <v>2033.7711766744219</v>
      </c>
      <c r="T116" s="101">
        <v>2108.0572477960723</v>
      </c>
      <c r="U116" s="101">
        <v>1992.2839542980851</v>
      </c>
      <c r="V116" s="101">
        <v>1927.8815038134958</v>
      </c>
      <c r="W116" s="101">
        <v>0</v>
      </c>
      <c r="X116" s="101">
        <v>2078.1646804782354</v>
      </c>
      <c r="Y116" s="101">
        <v>1745.3857770670045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1908.4876463228936</v>
      </c>
      <c r="F117" s="104">
        <v>1954.6871699219791</v>
      </c>
      <c r="G117" s="104">
        <v>1947.4207022294795</v>
      </c>
      <c r="H117" s="104">
        <v>1901.7947671000713</v>
      </c>
      <c r="I117" s="104">
        <v>2091.4733638046027</v>
      </c>
      <c r="J117" s="104">
        <v>1908.1416593577185</v>
      </c>
      <c r="K117" s="104">
        <v>1927.6727485531055</v>
      </c>
      <c r="L117" s="104">
        <v>1956.4216589265473</v>
      </c>
      <c r="M117" s="104">
        <v>2098.0840700950175</v>
      </c>
      <c r="N117" s="104">
        <v>1983.1817861639436</v>
      </c>
      <c r="O117" s="104">
        <v>1928.3129002956373</v>
      </c>
      <c r="P117" s="104">
        <v>1706.0301577926939</v>
      </c>
      <c r="Q117" s="104">
        <v>1745.2966388759155</v>
      </c>
      <c r="R117" s="104">
        <v>1746.0668903443766</v>
      </c>
      <c r="S117" s="104">
        <v>1873.2048957243585</v>
      </c>
      <c r="T117" s="104">
        <v>1936.6822477506771</v>
      </c>
      <c r="U117" s="104">
        <v>1839.2048801113826</v>
      </c>
      <c r="V117" s="104">
        <v>1775.7263494020669</v>
      </c>
      <c r="W117" s="104">
        <v>1846.9381828500377</v>
      </c>
      <c r="X117" s="104">
        <v>1946.6608441927726</v>
      </c>
      <c r="Y117" s="104">
        <v>1638.0174806968473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930.98626050925452</v>
      </c>
      <c r="F118" s="98">
        <v>1010.451862994699</v>
      </c>
      <c r="G118" s="98">
        <v>990.7735583617482</v>
      </c>
      <c r="H118" s="98">
        <v>957.98647278373585</v>
      </c>
      <c r="I118" s="98">
        <v>1160.2580484249972</v>
      </c>
      <c r="J118" s="98">
        <v>961.5763543209639</v>
      </c>
      <c r="K118" s="98">
        <v>982.87111583575472</v>
      </c>
      <c r="L118" s="98">
        <v>988.94312824519056</v>
      </c>
      <c r="M118" s="98">
        <v>1100.8745926909687</v>
      </c>
      <c r="N118" s="98">
        <v>1039.3514387839166</v>
      </c>
      <c r="O118" s="98">
        <v>1045.6963255636576</v>
      </c>
      <c r="P118" s="98">
        <v>818.00171001949423</v>
      </c>
      <c r="Q118" s="98">
        <v>829.06442991182416</v>
      </c>
      <c r="R118" s="98">
        <v>837.55412454459281</v>
      </c>
      <c r="S118" s="98">
        <v>949.78732920919344</v>
      </c>
      <c r="T118" s="98">
        <v>900.5056722794285</v>
      </c>
      <c r="U118" s="98">
        <v>857.67800991035824</v>
      </c>
      <c r="V118" s="98">
        <v>757.34772432715749</v>
      </c>
      <c r="W118" s="98">
        <v>880.6146726429605</v>
      </c>
      <c r="X118" s="98">
        <v>871.00125728147634</v>
      </c>
      <c r="Y118" s="98">
        <v>648.3930930243821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977.5013858136391</v>
      </c>
      <c r="F119" s="98">
        <v>944.23530692728013</v>
      </c>
      <c r="G119" s="98">
        <v>956.64714386773153</v>
      </c>
      <c r="H119" s="98">
        <v>943.80829431633572</v>
      </c>
      <c r="I119" s="98">
        <v>931.21531537960584</v>
      </c>
      <c r="J119" s="98">
        <v>946.56530503675447</v>
      </c>
      <c r="K119" s="98">
        <v>944.8016327173508</v>
      </c>
      <c r="L119" s="98">
        <v>967.47853068135646</v>
      </c>
      <c r="M119" s="98">
        <v>997.20947740404915</v>
      </c>
      <c r="N119" s="98">
        <v>943.83034738002732</v>
      </c>
      <c r="O119" s="98">
        <v>882.61657473197965</v>
      </c>
      <c r="P119" s="98">
        <v>888.02844777319979</v>
      </c>
      <c r="Q119" s="98">
        <v>916.23220896409134</v>
      </c>
      <c r="R119" s="98">
        <v>908.51276579978366</v>
      </c>
      <c r="S119" s="98">
        <v>923.41756651516505</v>
      </c>
      <c r="T119" s="98">
        <v>1036.1765754712487</v>
      </c>
      <c r="U119" s="98">
        <v>981.52687020102417</v>
      </c>
      <c r="V119" s="98">
        <v>1018.3786250749091</v>
      </c>
      <c r="W119" s="98">
        <v>966.32351020707745</v>
      </c>
      <c r="X119" s="98">
        <v>1075.6595869112966</v>
      </c>
      <c r="Y119" s="98">
        <v>989.62438767246533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869.29288788380359</v>
      </c>
      <c r="F120" s="122">
        <v>895.17744274420193</v>
      </c>
      <c r="G120" s="122">
        <v>913.61478963008551</v>
      </c>
      <c r="H120" s="122">
        <v>894.74898112459141</v>
      </c>
      <c r="I120" s="122">
        <v>844.5111958015998</v>
      </c>
      <c r="J120" s="122">
        <v>804.74286374822384</v>
      </c>
      <c r="K120" s="122">
        <v>799.79776028191293</v>
      </c>
      <c r="L120" s="122">
        <v>818.39634177239611</v>
      </c>
      <c r="M120" s="122">
        <v>749.23366903983469</v>
      </c>
      <c r="N120" s="122">
        <v>756.5011523783777</v>
      </c>
      <c r="O120" s="122">
        <v>749.08671198540765</v>
      </c>
      <c r="P120" s="122">
        <v>710.73889511143204</v>
      </c>
      <c r="Q120" s="122">
        <v>675.13125750342863</v>
      </c>
      <c r="R120" s="122">
        <v>643.31073739798364</v>
      </c>
      <c r="S120" s="122">
        <v>679.92597035865288</v>
      </c>
      <c r="T120" s="122">
        <v>638.31707959693131</v>
      </c>
      <c r="U120" s="122">
        <v>630.08288279368753</v>
      </c>
      <c r="V120" s="122">
        <v>610.94723500339205</v>
      </c>
      <c r="W120" s="122">
        <v>637.31963838272384</v>
      </c>
      <c r="X120" s="122">
        <v>724.76162050541552</v>
      </c>
      <c r="Y120" s="122">
        <v>641.25160334581005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869.29288788380359</v>
      </c>
      <c r="F122" s="33">
        <v>895.17744274420193</v>
      </c>
      <c r="G122" s="33">
        <v>913.61478963008551</v>
      </c>
      <c r="H122" s="33">
        <v>894.74898112459141</v>
      </c>
      <c r="I122" s="33">
        <v>844.5111958015998</v>
      </c>
      <c r="J122" s="33">
        <v>804.74286374822384</v>
      </c>
      <c r="K122" s="33">
        <v>799.79776028191293</v>
      </c>
      <c r="L122" s="33">
        <v>818.39634177239611</v>
      </c>
      <c r="M122" s="33">
        <v>749.23366903983469</v>
      </c>
      <c r="N122" s="33">
        <v>756.5011523783777</v>
      </c>
      <c r="O122" s="33">
        <v>749.08671198540765</v>
      </c>
      <c r="P122" s="33">
        <v>710.73889511143204</v>
      </c>
      <c r="Q122" s="33">
        <v>675.13125750342863</v>
      </c>
      <c r="R122" s="33">
        <v>643.31073739798364</v>
      </c>
      <c r="S122" s="33">
        <v>679.92597035865288</v>
      </c>
      <c r="T122" s="33">
        <v>638.31707959693131</v>
      </c>
      <c r="U122" s="33">
        <v>630.08288279368753</v>
      </c>
      <c r="V122" s="33">
        <v>610.94723500339205</v>
      </c>
      <c r="W122" s="33">
        <v>637.31963838272384</v>
      </c>
      <c r="X122" s="33">
        <v>724.76162050541552</v>
      </c>
      <c r="Y122" s="33">
        <v>641.25160334581005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14707.058792987718</v>
      </c>
      <c r="D124" s="117">
        <f t="shared" si="42"/>
        <v>13892.065977524298</v>
      </c>
      <c r="E124" s="117">
        <f t="shared" si="42"/>
        <v>12614.720962467271</v>
      </c>
      <c r="F124" s="117">
        <f t="shared" si="42"/>
        <v>13749.424875243907</v>
      </c>
      <c r="G124" s="117">
        <f t="shared" si="42"/>
        <v>13119.797863728232</v>
      </c>
      <c r="H124" s="117">
        <f t="shared" si="42"/>
        <v>10905.64472519505</v>
      </c>
      <c r="I124" s="117">
        <f t="shared" si="42"/>
        <v>10255.034234719287</v>
      </c>
      <c r="J124" s="117">
        <f t="shared" si="42"/>
        <v>9450.4715168553157</v>
      </c>
      <c r="K124" s="117">
        <f t="shared" si="42"/>
        <v>10820.362486775748</v>
      </c>
      <c r="L124" s="117">
        <f t="shared" si="42"/>
        <v>12529.926684141523</v>
      </c>
      <c r="M124" s="117">
        <f t="shared" si="42"/>
        <v>11940.000931155739</v>
      </c>
      <c r="N124" s="117">
        <f t="shared" si="42"/>
        <v>10395.969640142865</v>
      </c>
      <c r="O124" s="117">
        <f t="shared" si="42"/>
        <v>13251.765295193092</v>
      </c>
      <c r="P124" s="117">
        <f t="shared" si="42"/>
        <v>10497.396998136302</v>
      </c>
      <c r="Q124" s="117">
        <f t="shared" si="42"/>
        <v>10396.956029207478</v>
      </c>
      <c r="R124" s="117">
        <f t="shared" ref="R124:V124" si="43">R125+R128+R130+R139</f>
        <v>8672.4574487800091</v>
      </c>
      <c r="S124" s="117">
        <f t="shared" si="43"/>
        <v>8266.919441184411</v>
      </c>
      <c r="T124" s="117">
        <f t="shared" si="43"/>
        <v>7502.8758250111568</v>
      </c>
      <c r="U124" s="117">
        <f t="shared" si="43"/>
        <v>8317.2883618919586</v>
      </c>
      <c r="V124" s="117">
        <f t="shared" si="43"/>
        <v>8897.3457964748923</v>
      </c>
      <c r="W124" s="117">
        <f t="shared" ref="W124:Y124" si="44">W125+W128+W130+W139</f>
        <v>6326.9685970711625</v>
      </c>
      <c r="X124" s="117">
        <f t="shared" si="44"/>
        <v>5561.3763512507167</v>
      </c>
      <c r="Y124" s="117">
        <f t="shared" si="44"/>
        <v>4492.993533693566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11925.061930564745</v>
      </c>
      <c r="D125" s="122">
        <f t="shared" si="45"/>
        <v>10999.998151493659</v>
      </c>
      <c r="E125" s="122">
        <f t="shared" si="45"/>
        <v>9716.7714013171226</v>
      </c>
      <c r="F125" s="122">
        <f t="shared" si="45"/>
        <v>10693.307121418229</v>
      </c>
      <c r="G125" s="122">
        <f t="shared" si="45"/>
        <v>10086.852831534225</v>
      </c>
      <c r="H125" s="122">
        <f t="shared" si="45"/>
        <v>7933.2406858585127</v>
      </c>
      <c r="I125" s="122">
        <f t="shared" si="45"/>
        <v>7262.7873275156071</v>
      </c>
      <c r="J125" s="122">
        <f t="shared" si="45"/>
        <v>6690.1320075042895</v>
      </c>
      <c r="K125" s="122">
        <f t="shared" si="45"/>
        <v>8045.8496098742871</v>
      </c>
      <c r="L125" s="122">
        <f t="shared" si="45"/>
        <v>9632.246152684309</v>
      </c>
      <c r="M125" s="122">
        <f t="shared" si="45"/>
        <v>9041.1645245836608</v>
      </c>
      <c r="N125" s="122">
        <f t="shared" si="45"/>
        <v>7604.6858976504227</v>
      </c>
      <c r="O125" s="122">
        <f t="shared" si="45"/>
        <v>10576.261276301781</v>
      </c>
      <c r="P125" s="122">
        <f t="shared" si="45"/>
        <v>8053.9598223547055</v>
      </c>
      <c r="Q125" s="122">
        <f t="shared" si="45"/>
        <v>7957.9922886923205</v>
      </c>
      <c r="R125" s="122">
        <f t="shared" ref="R125:V125" si="46">SUM(R126:R127)</f>
        <v>6253.1847056477091</v>
      </c>
      <c r="S125" s="122">
        <f t="shared" si="46"/>
        <v>5665.8741386392667</v>
      </c>
      <c r="T125" s="122">
        <f t="shared" si="46"/>
        <v>4945.5044741295624</v>
      </c>
      <c r="U125" s="122">
        <f t="shared" si="46"/>
        <v>5819.3662874231741</v>
      </c>
      <c r="V125" s="122">
        <f t="shared" si="46"/>
        <v>6448.7339127206424</v>
      </c>
      <c r="W125" s="122">
        <f t="shared" ref="W125:Y125" si="47">SUM(W126:W127)</f>
        <v>3760.6324533229817</v>
      </c>
      <c r="X125" s="122">
        <f t="shared" si="47"/>
        <v>2887.1633943466859</v>
      </c>
      <c r="Y125" s="122">
        <f t="shared" si="47"/>
        <v>2131.2457546042174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11873.786277499192</v>
      </c>
      <c r="D126" s="98">
        <v>10953.428117746824</v>
      </c>
      <c r="E126" s="98">
        <v>9676.586459589189</v>
      </c>
      <c r="F126" s="98">
        <v>10649.410172635491</v>
      </c>
      <c r="G126" s="98">
        <v>10045.886226043021</v>
      </c>
      <c r="H126" s="98">
        <v>7901.7040489483734</v>
      </c>
      <c r="I126" s="98">
        <v>7234.3609432900512</v>
      </c>
      <c r="J126" s="98">
        <v>6664.1566526029046</v>
      </c>
      <c r="K126" s="98">
        <v>8014.963958639788</v>
      </c>
      <c r="L126" s="98">
        <v>9595.7656909739944</v>
      </c>
      <c r="M126" s="98">
        <v>9007.4543116199675</v>
      </c>
      <c r="N126" s="98">
        <v>7576.4877632232974</v>
      </c>
      <c r="O126" s="98">
        <v>10537.144401646148</v>
      </c>
      <c r="P126" s="98">
        <v>8024.1247074019393</v>
      </c>
      <c r="Q126" s="98">
        <v>7928.4095017448035</v>
      </c>
      <c r="R126" s="98">
        <v>6230.1415431251971</v>
      </c>
      <c r="S126" s="98">
        <v>5645.115191436129</v>
      </c>
      <c r="T126" s="98">
        <v>4927.3902385584333</v>
      </c>
      <c r="U126" s="98">
        <v>5798.2959567141861</v>
      </c>
      <c r="V126" s="98">
        <v>6425.3571219696414</v>
      </c>
      <c r="W126" s="98">
        <v>3747.0901784025609</v>
      </c>
      <c r="X126" s="98">
        <v>2876.6310508930301</v>
      </c>
      <c r="Y126" s="98">
        <v>2123.4762508953195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51.275653065553932</v>
      </c>
      <c r="D127" s="98">
        <v>46.570033746835961</v>
      </c>
      <c r="E127" s="98">
        <v>40.184941727933605</v>
      </c>
      <c r="F127" s="98">
        <v>43.896948782737212</v>
      </c>
      <c r="G127" s="98">
        <v>40.96660549120292</v>
      </c>
      <c r="H127" s="98">
        <v>31.536636910138906</v>
      </c>
      <c r="I127" s="98">
        <v>28.426384225555818</v>
      </c>
      <c r="J127" s="98">
        <v>25.975354901384669</v>
      </c>
      <c r="K127" s="98">
        <v>30.88565123449877</v>
      </c>
      <c r="L127" s="98">
        <v>36.480461710314117</v>
      </c>
      <c r="M127" s="98">
        <v>33.710212963693479</v>
      </c>
      <c r="N127" s="98">
        <v>28.198134427125179</v>
      </c>
      <c r="O127" s="98">
        <v>39.116874655632444</v>
      </c>
      <c r="P127" s="98">
        <v>29.835114952766528</v>
      </c>
      <c r="Q127" s="98">
        <v>29.582786947517032</v>
      </c>
      <c r="R127" s="98">
        <v>23.04316252251169</v>
      </c>
      <c r="S127" s="98">
        <v>20.758947203137495</v>
      </c>
      <c r="T127" s="98">
        <v>18.11423557112936</v>
      </c>
      <c r="U127" s="98">
        <v>21.070330708988067</v>
      </c>
      <c r="V127" s="98">
        <v>23.376790751000733</v>
      </c>
      <c r="W127" s="98">
        <v>13.542274920420642</v>
      </c>
      <c r="X127" s="98">
        <v>10.532343453655644</v>
      </c>
      <c r="Y127" s="98">
        <v>7.7695037088977621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1.1846034154430487</v>
      </c>
      <c r="D128" s="122">
        <f t="shared" si="48"/>
        <v>0.77362937570828694</v>
      </c>
      <c r="E128" s="122">
        <f t="shared" si="48"/>
        <v>24.62507238661625</v>
      </c>
      <c r="F128" s="122">
        <f t="shared" si="48"/>
        <v>28.090542586823183</v>
      </c>
      <c r="G128" s="122">
        <f t="shared" si="48"/>
        <v>28.678945489389093</v>
      </c>
      <c r="H128" s="122">
        <f t="shared" si="48"/>
        <v>55.052886110026137</v>
      </c>
      <c r="I128" s="122">
        <f t="shared" si="48"/>
        <v>34.51628782630398</v>
      </c>
      <c r="J128" s="122">
        <f t="shared" si="48"/>
        <v>28.302759839856822</v>
      </c>
      <c r="K128" s="122">
        <f t="shared" si="48"/>
        <v>26.035190437213661</v>
      </c>
      <c r="L128" s="122">
        <f t="shared" si="48"/>
        <v>33.871865925500785</v>
      </c>
      <c r="M128" s="122">
        <f t="shared" si="48"/>
        <v>30.041565378523106</v>
      </c>
      <c r="N128" s="122">
        <f t="shared" si="48"/>
        <v>25.406255893183197</v>
      </c>
      <c r="O128" s="122">
        <f t="shared" si="48"/>
        <v>23.006542343662847</v>
      </c>
      <c r="P128" s="122">
        <f t="shared" si="48"/>
        <v>8.2478864892150359</v>
      </c>
      <c r="Q128" s="122">
        <f t="shared" si="48"/>
        <v>6.9595481087545856</v>
      </c>
      <c r="R128" s="122">
        <f t="shared" si="48"/>
        <v>3.2914200755999992</v>
      </c>
      <c r="S128" s="122">
        <f t="shared" si="48"/>
        <v>6.1605791578003934</v>
      </c>
      <c r="T128" s="122">
        <f t="shared" si="48"/>
        <v>6.3798640730358791</v>
      </c>
      <c r="U128" s="122">
        <f t="shared" si="48"/>
        <v>8.3669284581547849</v>
      </c>
      <c r="V128" s="122">
        <f t="shared" si="48"/>
        <v>13.978914839666105</v>
      </c>
      <c r="W128" s="122">
        <f t="shared" si="48"/>
        <v>5.1669258610538282</v>
      </c>
      <c r="X128" s="122">
        <f t="shared" si="48"/>
        <v>15.485605074564388</v>
      </c>
      <c r="Y128" s="122">
        <f t="shared" si="48"/>
        <v>34.027191106942816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1.1846034154430487</v>
      </c>
      <c r="D129" s="98">
        <f>IF(RES_hhdet_in_fec!D129=0,0,RES_hhdet_in_fec!D129*1000*11630/RES_hhdet_in_new!D126)</f>
        <v>0.77362937570828694</v>
      </c>
      <c r="E129" s="98">
        <f>IF(RES_hhdet_in_fec!E129=0,0,RES_hhdet_in_fec!E129*1000*11630/RES_hhdet_in_new!E126)</f>
        <v>24.62507238661625</v>
      </c>
      <c r="F129" s="98">
        <f>IF(RES_hhdet_in_fec!F129=0,0,RES_hhdet_in_fec!F129*1000*11630/RES_hhdet_in_new!F126)</f>
        <v>28.090542586823183</v>
      </c>
      <c r="G129" s="98">
        <f>IF(RES_hhdet_in_fec!G129=0,0,RES_hhdet_in_fec!G129*1000*11630/RES_hhdet_in_new!G126)</f>
        <v>28.678945489389093</v>
      </c>
      <c r="H129" s="98">
        <f>IF(RES_hhdet_in_fec!H129=0,0,RES_hhdet_in_fec!H129*1000*11630/RES_hhdet_in_new!H126)</f>
        <v>55.052886110026137</v>
      </c>
      <c r="I129" s="98">
        <f>IF(RES_hhdet_in_fec!I129=0,0,RES_hhdet_in_fec!I129*1000*11630/RES_hhdet_in_new!I126)</f>
        <v>34.51628782630398</v>
      </c>
      <c r="J129" s="98">
        <f>IF(RES_hhdet_in_fec!J129=0,0,RES_hhdet_in_fec!J129*1000*11630/RES_hhdet_in_new!J126)</f>
        <v>28.302759839856822</v>
      </c>
      <c r="K129" s="98">
        <f>IF(RES_hhdet_in_fec!K129=0,0,RES_hhdet_in_fec!K129*1000*11630/RES_hhdet_in_new!K126)</f>
        <v>26.035190437213661</v>
      </c>
      <c r="L129" s="98">
        <f>IF(RES_hhdet_in_fec!L129=0,0,RES_hhdet_in_fec!L129*1000*11630/RES_hhdet_in_new!L126)</f>
        <v>33.871865925500785</v>
      </c>
      <c r="M129" s="98">
        <f>IF(RES_hhdet_in_fec!M129=0,0,RES_hhdet_in_fec!M129*1000*11630/RES_hhdet_in_new!M126)</f>
        <v>30.041565378523106</v>
      </c>
      <c r="N129" s="98">
        <f>IF(RES_hhdet_in_fec!N129=0,0,RES_hhdet_in_fec!N129*1000*11630/RES_hhdet_in_new!N126)</f>
        <v>25.406255893183197</v>
      </c>
      <c r="O129" s="98">
        <f>IF(RES_hhdet_in_fec!O129=0,0,RES_hhdet_in_fec!O129*1000*11630/RES_hhdet_in_new!O126)</f>
        <v>23.006542343662847</v>
      </c>
      <c r="P129" s="98">
        <f>IF(RES_hhdet_in_fec!P129=0,0,RES_hhdet_in_fec!P129*1000*11630/RES_hhdet_in_new!P126)</f>
        <v>8.2478864892150359</v>
      </c>
      <c r="Q129" s="98">
        <f>IF(RES_hhdet_in_fec!Q129=0,0,RES_hhdet_in_fec!Q129*1000*11630/RES_hhdet_in_new!Q126)</f>
        <v>6.9595481087545856</v>
      </c>
      <c r="R129" s="98">
        <f>IF(RES_hhdet_in_fec!R129=0,0,RES_hhdet_in_fec!R129*1000*11630/RES_hhdet_in_new!R126)</f>
        <v>3.2914200755999992</v>
      </c>
      <c r="S129" s="98">
        <f>IF(RES_hhdet_in_fec!S129=0,0,RES_hhdet_in_fec!S129*1000*11630/RES_hhdet_in_new!S126)</f>
        <v>6.1605791578003934</v>
      </c>
      <c r="T129" s="98">
        <f>IF(RES_hhdet_in_fec!T129=0,0,RES_hhdet_in_fec!T129*1000*11630/RES_hhdet_in_new!T126)</f>
        <v>6.3798640730358791</v>
      </c>
      <c r="U129" s="98">
        <f>IF(RES_hhdet_in_fec!U129=0,0,RES_hhdet_in_fec!U129*1000*11630/RES_hhdet_in_new!U126)</f>
        <v>8.3669284581547849</v>
      </c>
      <c r="V129" s="98">
        <f>IF(RES_hhdet_in_fec!V129=0,0,RES_hhdet_in_fec!V129*1000*11630/RES_hhdet_in_new!V126)</f>
        <v>13.978914839666105</v>
      </c>
      <c r="W129" s="98">
        <f>IF(RES_hhdet_in_fec!W129=0,0,RES_hhdet_in_fec!W129*1000*11630/RES_hhdet_in_new!W126)</f>
        <v>5.1669258610538282</v>
      </c>
      <c r="X129" s="98">
        <f>IF(RES_hhdet_in_fec!X129=0,0,RES_hhdet_in_fec!X129*1000*11630/RES_hhdet_in_new!X126)</f>
        <v>15.485605074564388</v>
      </c>
      <c r="Y129" s="98">
        <f>IF(RES_hhdet_in_fec!Y129=0,0,RES_hhdet_in_fec!Y129*1000*11630/RES_hhdet_in_new!Y126)</f>
        <v>34.027191106942816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1951.0660689793651</v>
      </c>
      <c r="D130" s="122">
        <v>2040.4826090985541</v>
      </c>
      <c r="E130" s="122">
        <v>2004.0316008797288</v>
      </c>
      <c r="F130" s="122">
        <v>2132.8497684946519</v>
      </c>
      <c r="G130" s="122">
        <v>2090.6512970745316</v>
      </c>
      <c r="H130" s="122">
        <v>2022.6021721019206</v>
      </c>
      <c r="I130" s="122">
        <v>2113.2194235757765</v>
      </c>
      <c r="J130" s="122">
        <v>1927.2938857629445</v>
      </c>
      <c r="K130" s="122">
        <v>1948.6799261823339</v>
      </c>
      <c r="L130" s="122">
        <v>2045.4123237593174</v>
      </c>
      <c r="M130" s="122">
        <v>2119.5611721537189</v>
      </c>
      <c r="N130" s="122">
        <v>2009.3763342208813</v>
      </c>
      <c r="O130" s="122">
        <v>1903.4107645622403</v>
      </c>
      <c r="P130" s="122">
        <v>1724.4503941809489</v>
      </c>
      <c r="Q130" s="122">
        <v>1756.8729349029747</v>
      </c>
      <c r="R130" s="122">
        <v>1772.6705856587164</v>
      </c>
      <c r="S130" s="122">
        <v>1914.9587530286913</v>
      </c>
      <c r="T130" s="122">
        <v>1912.6744072116285</v>
      </c>
      <c r="U130" s="122">
        <v>1859.4722632169419</v>
      </c>
      <c r="V130" s="122">
        <v>1823.6857339111921</v>
      </c>
      <c r="W130" s="122">
        <v>1923.8495795044039</v>
      </c>
      <c r="X130" s="122">
        <v>1933.9657313240507</v>
      </c>
      <c r="Y130" s="122">
        <v>1686.4689846365959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1776.8089604574618</v>
      </c>
      <c r="D131" s="98">
        <v>1914.4625318343442</v>
      </c>
      <c r="E131" s="98">
        <v>1751.8601096412174</v>
      </c>
      <c r="F131" s="98">
        <v>1972.9110471925233</v>
      </c>
      <c r="G131" s="98">
        <v>2007.7818770931874</v>
      </c>
      <c r="H131" s="98">
        <v>1817.5790216234072</v>
      </c>
      <c r="I131" s="98">
        <v>1971.7265007373417</v>
      </c>
      <c r="J131" s="98">
        <v>1838.4744727369573</v>
      </c>
      <c r="K131" s="98">
        <v>1887.1876195930877</v>
      </c>
      <c r="L131" s="98">
        <v>1960.834053666109</v>
      </c>
      <c r="M131" s="98">
        <v>2044.0429160023516</v>
      </c>
      <c r="N131" s="98">
        <v>1790.1786854490081</v>
      </c>
      <c r="O131" s="98">
        <v>1718.5926234285068</v>
      </c>
      <c r="P131" s="98">
        <v>1731.8275373613458</v>
      </c>
      <c r="Q131" s="98">
        <v>1719.3251460461336</v>
      </c>
      <c r="R131" s="98">
        <v>1777.6821874461261</v>
      </c>
      <c r="S131" s="98">
        <v>1909.6653946337613</v>
      </c>
      <c r="T131" s="98">
        <v>1724.9841982595271</v>
      </c>
      <c r="U131" s="98">
        <v>1838.1521935525243</v>
      </c>
      <c r="V131" s="98">
        <v>1794.6677275563666</v>
      </c>
      <c r="W131" s="98">
        <v>2052.334336844212</v>
      </c>
      <c r="X131" s="98">
        <v>1682.3311439398954</v>
      </c>
      <c r="Y131" s="98">
        <v>1716.0864366333694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1673.574730413374</v>
      </c>
      <c r="D132" s="98">
        <v>1807.1036600357038</v>
      </c>
      <c r="E132" s="98">
        <v>1654.9122192509003</v>
      </c>
      <c r="F132" s="98">
        <v>1870.9308414090124</v>
      </c>
      <c r="G132" s="98">
        <v>1904.3244026165316</v>
      </c>
      <c r="H132" s="98">
        <v>1724.6495357471165</v>
      </c>
      <c r="I132" s="98">
        <v>1881.7478670406135</v>
      </c>
      <c r="J132" s="98">
        <v>1748.118933509689</v>
      </c>
      <c r="K132" s="98">
        <v>1797.4229716550985</v>
      </c>
      <c r="L132" s="98">
        <v>1868.6846040202049</v>
      </c>
      <c r="M132" s="98">
        <v>1953.624435493326</v>
      </c>
      <c r="N132" s="98">
        <v>1713.7620173943117</v>
      </c>
      <c r="O132" s="98">
        <v>1651.9646006293674</v>
      </c>
      <c r="P132" s="98">
        <v>1665.1047217731677</v>
      </c>
      <c r="Q132" s="98">
        <v>1657.7468680153925</v>
      </c>
      <c r="R132" s="98">
        <v>1718.997286017197</v>
      </c>
      <c r="S132" s="98">
        <v>1853.0221349850451</v>
      </c>
      <c r="T132" s="98">
        <v>0</v>
      </c>
      <c r="U132" s="98">
        <v>1787.2429733086697</v>
      </c>
      <c r="V132" s="98">
        <v>1744.858371216819</v>
      </c>
      <c r="W132" s="98">
        <v>2004.3157687976525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737.55260152866902</v>
      </c>
      <c r="D133" s="101">
        <v>818.20248255481442</v>
      </c>
      <c r="E133" s="101">
        <v>746.9867680577828</v>
      </c>
      <c r="F133" s="101">
        <v>899.63312780756837</v>
      </c>
      <c r="G133" s="101">
        <v>901.14946278348998</v>
      </c>
      <c r="H133" s="101">
        <v>807.23443905841998</v>
      </c>
      <c r="I133" s="101">
        <v>974.71305866249031</v>
      </c>
      <c r="J133" s="101">
        <v>818.63885238725288</v>
      </c>
      <c r="K133" s="101">
        <v>851.95565185627117</v>
      </c>
      <c r="L133" s="101">
        <v>878.98469071271825</v>
      </c>
      <c r="M133" s="101">
        <v>952.45070161486717</v>
      </c>
      <c r="N133" s="101">
        <v>836.7399193327675</v>
      </c>
      <c r="O133" s="101">
        <v>837.91850864529772</v>
      </c>
      <c r="P133" s="101">
        <v>754.66038359073059</v>
      </c>
      <c r="Q133" s="101">
        <v>742.16759316507546</v>
      </c>
      <c r="R133" s="101">
        <v>781.3528153246524</v>
      </c>
      <c r="S133" s="101">
        <v>892.52504187239072</v>
      </c>
      <c r="T133" s="101">
        <v>0</v>
      </c>
      <c r="U133" s="101">
        <v>796.35272876963484</v>
      </c>
      <c r="V133" s="101">
        <v>718.84942772212992</v>
      </c>
      <c r="W133" s="101">
        <v>933.72379331231184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936.02212888470524</v>
      </c>
      <c r="D134" s="104">
        <v>988.90117748088949</v>
      </c>
      <c r="E134" s="104">
        <v>907.92545119311751</v>
      </c>
      <c r="F134" s="104">
        <v>971.29771360144412</v>
      </c>
      <c r="G134" s="104">
        <v>1003.1749398330419</v>
      </c>
      <c r="H134" s="104">
        <v>917.41509668869674</v>
      </c>
      <c r="I134" s="104">
        <v>907.03480837812333</v>
      </c>
      <c r="J134" s="104">
        <v>929.48008112243622</v>
      </c>
      <c r="K134" s="104">
        <v>945.46731979882713</v>
      </c>
      <c r="L134" s="104">
        <v>989.6999133074869</v>
      </c>
      <c r="M134" s="104">
        <v>1001.1737338784585</v>
      </c>
      <c r="N134" s="104">
        <v>877.02209806154394</v>
      </c>
      <c r="O134" s="104">
        <v>814.04609198406979</v>
      </c>
      <c r="P134" s="104">
        <v>910.44433818243726</v>
      </c>
      <c r="Q134" s="104">
        <v>915.57927485031723</v>
      </c>
      <c r="R134" s="104">
        <v>937.64447069254436</v>
      </c>
      <c r="S134" s="104">
        <v>960.4970931126544</v>
      </c>
      <c r="T134" s="104">
        <v>0</v>
      </c>
      <c r="U134" s="104">
        <v>990.89024453903494</v>
      </c>
      <c r="V134" s="104">
        <v>1026.0089434946892</v>
      </c>
      <c r="W134" s="104">
        <v>1070.5919754853403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2049.6794578020076</v>
      </c>
      <c r="D135" s="101">
        <v>2141.4833767908262</v>
      </c>
      <c r="E135" s="101">
        <v>2179.2072258491216</v>
      </c>
      <c r="F135" s="101">
        <v>2215.2778618246757</v>
      </c>
      <c r="G135" s="101">
        <v>2209.9507771349404</v>
      </c>
      <c r="H135" s="101">
        <v>2159.6286406063195</v>
      </c>
      <c r="I135" s="101">
        <v>2344.1035637526152</v>
      </c>
      <c r="J135" s="101">
        <v>2162.5268352889971</v>
      </c>
      <c r="K135" s="101">
        <v>2178.7145674345206</v>
      </c>
      <c r="L135" s="101">
        <v>2210.9856519820205</v>
      </c>
      <c r="M135" s="101">
        <v>2354.2871154082318</v>
      </c>
      <c r="N135" s="101">
        <v>2217.2729422057878</v>
      </c>
      <c r="O135" s="101">
        <v>2134.3704957476634</v>
      </c>
      <c r="P135" s="101">
        <v>1895.283789146398</v>
      </c>
      <c r="Q135" s="101">
        <v>1923.6742922639544</v>
      </c>
      <c r="R135" s="101">
        <v>1912.5237763731873</v>
      </c>
      <c r="S135" s="101">
        <v>2033.7711766744219</v>
      </c>
      <c r="T135" s="101">
        <v>2108.0572477960727</v>
      </c>
      <c r="U135" s="101">
        <v>1992.2839542980848</v>
      </c>
      <c r="V135" s="101">
        <v>1927.8815038134958</v>
      </c>
      <c r="W135" s="101">
        <v>0</v>
      </c>
      <c r="X135" s="101">
        <v>2078.1646804782354</v>
      </c>
      <c r="Y135" s="101">
        <v>1745.3857770670045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1786.008856386374</v>
      </c>
      <c r="D136" s="104">
        <v>1873.5034953626318</v>
      </c>
      <c r="E136" s="104">
        <v>1908.4876463228934</v>
      </c>
      <c r="F136" s="104">
        <v>1954.6871699219794</v>
      </c>
      <c r="G136" s="104">
        <v>1947.4207022294802</v>
      </c>
      <c r="H136" s="104">
        <v>1901.7947671000713</v>
      </c>
      <c r="I136" s="104">
        <v>2091.4733638046027</v>
      </c>
      <c r="J136" s="104">
        <v>1908.1416593577185</v>
      </c>
      <c r="K136" s="104">
        <v>1927.6727485531053</v>
      </c>
      <c r="L136" s="104">
        <v>1956.4216589265468</v>
      </c>
      <c r="M136" s="104">
        <v>2098.0840700950175</v>
      </c>
      <c r="N136" s="104">
        <v>1983.1817861639443</v>
      </c>
      <c r="O136" s="104">
        <v>1928.3129002956368</v>
      </c>
      <c r="P136" s="104">
        <v>1706.0301577926939</v>
      </c>
      <c r="Q136" s="104">
        <v>1745.2966388759153</v>
      </c>
      <c r="R136" s="104">
        <v>1746.0668903443768</v>
      </c>
      <c r="S136" s="104">
        <v>1873.2048957243585</v>
      </c>
      <c r="T136" s="104">
        <v>1936.6822477506773</v>
      </c>
      <c r="U136" s="104">
        <v>1839.204880111382</v>
      </c>
      <c r="V136" s="104">
        <v>1775.7263494020674</v>
      </c>
      <c r="W136" s="104">
        <v>1846.9381828500375</v>
      </c>
      <c r="X136" s="104">
        <v>1946.6608441927731</v>
      </c>
      <c r="Y136" s="104">
        <v>1638.0174806968473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850.29352534255463</v>
      </c>
      <c r="D137" s="98">
        <v>915.46288647402048</v>
      </c>
      <c r="E137" s="98">
        <v>930.98626050925441</v>
      </c>
      <c r="F137" s="98">
        <v>1010.4518629946988</v>
      </c>
      <c r="G137" s="98">
        <v>990.77355836174831</v>
      </c>
      <c r="H137" s="98">
        <v>957.98647278373573</v>
      </c>
      <c r="I137" s="98">
        <v>1160.2580484249972</v>
      </c>
      <c r="J137" s="98">
        <v>961.57635432096379</v>
      </c>
      <c r="K137" s="98">
        <v>982.87111583575472</v>
      </c>
      <c r="L137" s="98">
        <v>988.94312824519056</v>
      </c>
      <c r="M137" s="98">
        <v>1100.8745926909685</v>
      </c>
      <c r="N137" s="98">
        <v>1039.3514387839168</v>
      </c>
      <c r="O137" s="98">
        <v>1045.6963255636576</v>
      </c>
      <c r="P137" s="98">
        <v>818.00171001949423</v>
      </c>
      <c r="Q137" s="98">
        <v>829.06442991182416</v>
      </c>
      <c r="R137" s="98">
        <v>837.5541245445927</v>
      </c>
      <c r="S137" s="98">
        <v>949.78732920919356</v>
      </c>
      <c r="T137" s="98">
        <v>900.50567227942838</v>
      </c>
      <c r="U137" s="98">
        <v>857.67800991035824</v>
      </c>
      <c r="V137" s="98">
        <v>757.34772432715749</v>
      </c>
      <c r="W137" s="98">
        <v>880.61467264296027</v>
      </c>
      <c r="X137" s="98">
        <v>871.00125728147623</v>
      </c>
      <c r="Y137" s="98">
        <v>648.39309302438221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935.71533104381933</v>
      </c>
      <c r="D138" s="98">
        <v>958.04060888861193</v>
      </c>
      <c r="E138" s="98">
        <v>977.50138581363933</v>
      </c>
      <c r="F138" s="98">
        <v>944.23530692728048</v>
      </c>
      <c r="G138" s="98">
        <v>956.64714386773187</v>
      </c>
      <c r="H138" s="98">
        <v>943.80829431633572</v>
      </c>
      <c r="I138" s="98">
        <v>931.21531537960573</v>
      </c>
      <c r="J138" s="98">
        <v>946.56530503675469</v>
      </c>
      <c r="K138" s="98">
        <v>944.80163271735091</v>
      </c>
      <c r="L138" s="98">
        <v>967.47853068135635</v>
      </c>
      <c r="M138" s="98">
        <v>997.2094774040487</v>
      </c>
      <c r="N138" s="98">
        <v>943.83034738002721</v>
      </c>
      <c r="O138" s="98">
        <v>882.61657473197931</v>
      </c>
      <c r="P138" s="98">
        <v>888.02844777319979</v>
      </c>
      <c r="Q138" s="98">
        <v>916.232208964091</v>
      </c>
      <c r="R138" s="98">
        <v>908.51276579978378</v>
      </c>
      <c r="S138" s="98">
        <v>923.41756651516482</v>
      </c>
      <c r="T138" s="98">
        <v>1036.176575471249</v>
      </c>
      <c r="U138" s="98">
        <v>981.52687020102405</v>
      </c>
      <c r="V138" s="98">
        <v>1018.3786250749095</v>
      </c>
      <c r="W138" s="98">
        <v>966.32351020707722</v>
      </c>
      <c r="X138" s="98">
        <v>1075.6595869112969</v>
      </c>
      <c r="Y138" s="98">
        <v>989.62438767246488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829.74619002816553</v>
      </c>
      <c r="D139" s="122">
        <v>850.81158755637887</v>
      </c>
      <c r="E139" s="122">
        <v>869.29288788380347</v>
      </c>
      <c r="F139" s="122">
        <v>895.17744274420181</v>
      </c>
      <c r="G139" s="122">
        <v>913.61478963008562</v>
      </c>
      <c r="H139" s="122">
        <v>894.7489811245913</v>
      </c>
      <c r="I139" s="122">
        <v>844.51119580159968</v>
      </c>
      <c r="J139" s="122">
        <v>804.74286374822373</v>
      </c>
      <c r="K139" s="122">
        <v>799.79776028191293</v>
      </c>
      <c r="L139" s="122">
        <v>818.39634177239611</v>
      </c>
      <c r="M139" s="122">
        <v>749.23366903983458</v>
      </c>
      <c r="N139" s="122">
        <v>756.5011523783777</v>
      </c>
      <c r="O139" s="122">
        <v>749.08671198540776</v>
      </c>
      <c r="P139" s="122">
        <v>710.73889511143193</v>
      </c>
      <c r="Q139" s="122">
        <v>675.13125750342863</v>
      </c>
      <c r="R139" s="122">
        <v>643.31073739798364</v>
      </c>
      <c r="S139" s="122">
        <v>679.92597035865288</v>
      </c>
      <c r="T139" s="122">
        <v>638.31707959693131</v>
      </c>
      <c r="U139" s="122">
        <v>630.08288279368742</v>
      </c>
      <c r="V139" s="122">
        <v>610.94723500339217</v>
      </c>
      <c r="W139" s="122">
        <v>637.31963838272384</v>
      </c>
      <c r="X139" s="122">
        <v>724.76162050541529</v>
      </c>
      <c r="Y139" s="122">
        <v>641.25160334581017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829.74619002816553</v>
      </c>
      <c r="D141" s="33">
        <v>850.81158755637887</v>
      </c>
      <c r="E141" s="33">
        <v>869.29288788380347</v>
      </c>
      <c r="F141" s="33">
        <v>895.17744274420181</v>
      </c>
      <c r="G141" s="33">
        <v>913.61478963008562</v>
      </c>
      <c r="H141" s="33">
        <v>894.7489811245913</v>
      </c>
      <c r="I141" s="33">
        <v>844.51119580159968</v>
      </c>
      <c r="J141" s="33">
        <v>804.74286374822373</v>
      </c>
      <c r="K141" s="33">
        <v>799.79776028191293</v>
      </c>
      <c r="L141" s="33">
        <v>818.39634177239611</v>
      </c>
      <c r="M141" s="33">
        <v>749.23366903983458</v>
      </c>
      <c r="N141" s="33">
        <v>756.5011523783777</v>
      </c>
      <c r="O141" s="33">
        <v>749.08671198540776</v>
      </c>
      <c r="P141" s="33">
        <v>710.73889511143193</v>
      </c>
      <c r="Q141" s="33">
        <v>675.13125750342863</v>
      </c>
      <c r="R141" s="33">
        <v>643.31073739798364</v>
      </c>
      <c r="S141" s="33">
        <v>679.92597035865288</v>
      </c>
      <c r="T141" s="33">
        <v>638.31707959693131</v>
      </c>
      <c r="U141" s="33">
        <v>630.08288279368742</v>
      </c>
      <c r="V141" s="33">
        <v>610.94723500339217</v>
      </c>
      <c r="W141" s="33">
        <v>637.31963838272384</v>
      </c>
      <c r="X141" s="33">
        <v>724.76162050541529</v>
      </c>
      <c r="Y141" s="33">
        <v>641.25160334581017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7687.8139765470014</v>
      </c>
      <c r="D143" s="117">
        <f t="shared" si="49"/>
        <v>7228.7076298120801</v>
      </c>
      <c r="E143" s="117">
        <f t="shared" si="49"/>
        <v>7340.7119625628002</v>
      </c>
      <c r="F143" s="117">
        <f t="shared" si="49"/>
        <v>7086.5117950362801</v>
      </c>
      <c r="G143" s="117">
        <f t="shared" si="49"/>
        <v>6467.2767760214383</v>
      </c>
      <c r="H143" s="117">
        <f t="shared" si="49"/>
        <v>5839.9158572088772</v>
      </c>
      <c r="I143" s="117">
        <f t="shared" si="49"/>
        <v>5761.8041165992272</v>
      </c>
      <c r="J143" s="117">
        <f t="shared" si="49"/>
        <v>5289.3471883366547</v>
      </c>
      <c r="K143" s="117">
        <f t="shared" si="49"/>
        <v>5763.2388698265595</v>
      </c>
      <c r="L143" s="117">
        <f t="shared" si="49"/>
        <v>6054.7188617789625</v>
      </c>
      <c r="M143" s="117">
        <f t="shared" si="49"/>
        <v>6123.2554237503045</v>
      </c>
      <c r="N143" s="117">
        <f t="shared" si="49"/>
        <v>5849.9934890767154</v>
      </c>
      <c r="O143" s="117">
        <f t="shared" si="49"/>
        <v>5698.0471248215836</v>
      </c>
      <c r="P143" s="117">
        <f t="shared" si="49"/>
        <v>5055.9664850829704</v>
      </c>
      <c r="Q143" s="117">
        <f t="shared" si="49"/>
        <v>4728.3968402353566</v>
      </c>
      <c r="R143" s="117">
        <f t="shared" ref="R143:V143" si="50">R144+R146+R148+R157</f>
        <v>4128.5889252575053</v>
      </c>
      <c r="S143" s="117">
        <f t="shared" si="50"/>
        <v>4147.8597789249279</v>
      </c>
      <c r="T143" s="117">
        <f t="shared" si="50"/>
        <v>4269.1178290471862</v>
      </c>
      <c r="U143" s="117">
        <f t="shared" si="50"/>
        <v>4243.3483899726361</v>
      </c>
      <c r="V143" s="117">
        <f t="shared" si="50"/>
        <v>4439.7206276927327</v>
      </c>
      <c r="W143" s="117">
        <f t="shared" ref="W143:Y143" si="51">W144+W146+W148+W157</f>
        <v>3563.369544390695</v>
      </c>
      <c r="X143" s="117">
        <f t="shared" si="51"/>
        <v>3656.7199959142681</v>
      </c>
      <c r="Y143" s="117">
        <f t="shared" si="51"/>
        <v>3048.8569388585179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4847.493541562927</v>
      </c>
      <c r="D144" s="122">
        <f t="shared" si="52"/>
        <v>4304.8538063223405</v>
      </c>
      <c r="E144" s="122">
        <f t="shared" si="52"/>
        <v>4316.0629717325482</v>
      </c>
      <c r="F144" s="122">
        <f t="shared" si="52"/>
        <v>3882.66024943712</v>
      </c>
      <c r="G144" s="122">
        <f t="shared" si="52"/>
        <v>3332.0083640016078</v>
      </c>
      <c r="H144" s="122">
        <f t="shared" si="52"/>
        <v>2740.8376572350257</v>
      </c>
      <c r="I144" s="122">
        <f t="shared" si="52"/>
        <v>2638.9596983948722</v>
      </c>
      <c r="J144" s="122">
        <f t="shared" si="52"/>
        <v>2341.5384511908073</v>
      </c>
      <c r="K144" s="122">
        <f t="shared" si="52"/>
        <v>2822.7228472153283</v>
      </c>
      <c r="L144" s="122">
        <f t="shared" si="52"/>
        <v>2959.2803465470115</v>
      </c>
      <c r="M144" s="122">
        <f t="shared" si="52"/>
        <v>2997.9497818418281</v>
      </c>
      <c r="N144" s="122">
        <f t="shared" si="52"/>
        <v>2828.8911063516944</v>
      </c>
      <c r="O144" s="122">
        <f t="shared" si="52"/>
        <v>2800.6933051646147</v>
      </c>
      <c r="P144" s="122">
        <f t="shared" si="52"/>
        <v>2486.036175534025</v>
      </c>
      <c r="Q144" s="122">
        <f t="shared" si="52"/>
        <v>2239.60143153335</v>
      </c>
      <c r="R144" s="122">
        <f t="shared" si="52"/>
        <v>1653.8924223298618</v>
      </c>
      <c r="S144" s="122">
        <f t="shared" si="52"/>
        <v>1510.8358051882221</v>
      </c>
      <c r="T144" s="122">
        <f t="shared" si="52"/>
        <v>1527.4223796968904</v>
      </c>
      <c r="U144" s="122">
        <f t="shared" si="52"/>
        <v>1640.6181721276805</v>
      </c>
      <c r="V144" s="122">
        <f t="shared" si="52"/>
        <v>1819.9175647420914</v>
      </c>
      <c r="W144" s="122">
        <f t="shared" si="52"/>
        <v>1018.6108383717597</v>
      </c>
      <c r="X144" s="122">
        <f t="shared" si="52"/>
        <v>829.32525204659771</v>
      </c>
      <c r="Y144" s="122">
        <f t="shared" si="52"/>
        <v>642.08029837287813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4847.493541562927</v>
      </c>
      <c r="D145" s="98">
        <v>4304.8538063223405</v>
      </c>
      <c r="E145" s="98">
        <v>4316.0629717325482</v>
      </c>
      <c r="F145" s="98">
        <v>3882.66024943712</v>
      </c>
      <c r="G145" s="98">
        <v>3332.0083640016078</v>
      </c>
      <c r="H145" s="98">
        <v>2740.8376572350257</v>
      </c>
      <c r="I145" s="98">
        <v>2638.9596983948722</v>
      </c>
      <c r="J145" s="98">
        <v>2341.5384511908073</v>
      </c>
      <c r="K145" s="98">
        <v>2822.7228472153283</v>
      </c>
      <c r="L145" s="98">
        <v>2959.2803465470115</v>
      </c>
      <c r="M145" s="98">
        <v>2997.9497818418281</v>
      </c>
      <c r="N145" s="98">
        <v>2828.8911063516944</v>
      </c>
      <c r="O145" s="98">
        <v>2800.6933051646147</v>
      </c>
      <c r="P145" s="98">
        <v>2486.036175534025</v>
      </c>
      <c r="Q145" s="98">
        <v>2239.60143153335</v>
      </c>
      <c r="R145" s="98">
        <v>1653.8924223298618</v>
      </c>
      <c r="S145" s="98">
        <v>1510.8358051882221</v>
      </c>
      <c r="T145" s="98">
        <v>1527.4223796968904</v>
      </c>
      <c r="U145" s="98">
        <v>1640.6181721276805</v>
      </c>
      <c r="V145" s="98">
        <v>1819.9175647420914</v>
      </c>
      <c r="W145" s="98">
        <v>1018.6108383717597</v>
      </c>
      <c r="X145" s="98">
        <v>829.32525204659771</v>
      </c>
      <c r="Y145" s="98">
        <v>642.08029837287813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11.843481354328603</v>
      </c>
      <c r="D146" s="122">
        <f t="shared" si="53"/>
        <v>7.7382024709350361</v>
      </c>
      <c r="E146" s="122">
        <f t="shared" si="53"/>
        <v>136.72640824549487</v>
      </c>
      <c r="F146" s="122">
        <f t="shared" si="53"/>
        <v>78.012462656569127</v>
      </c>
      <c r="G146" s="122">
        <f t="shared" si="53"/>
        <v>82.089936044387073</v>
      </c>
      <c r="H146" s="122">
        <f t="shared" si="53"/>
        <v>113.4869903538595</v>
      </c>
      <c r="I146" s="122">
        <f t="shared" si="53"/>
        <v>90.030149216857154</v>
      </c>
      <c r="J146" s="122">
        <f t="shared" si="53"/>
        <v>86.194267460335283</v>
      </c>
      <c r="K146" s="122">
        <f t="shared" si="53"/>
        <v>113.17404037520168</v>
      </c>
      <c r="L146" s="122">
        <f t="shared" si="53"/>
        <v>144.14634016638001</v>
      </c>
      <c r="M146" s="122">
        <f t="shared" si="53"/>
        <v>167.03503574645134</v>
      </c>
      <c r="N146" s="122">
        <f t="shared" si="53"/>
        <v>159.58782126566632</v>
      </c>
      <c r="O146" s="122">
        <f t="shared" si="53"/>
        <v>161.87955308429164</v>
      </c>
      <c r="P146" s="122">
        <f t="shared" si="53"/>
        <v>81.874283444324448</v>
      </c>
      <c r="Q146" s="122">
        <f t="shared" si="53"/>
        <v>68.838027068088607</v>
      </c>
      <c r="R146" s="122">
        <f t="shared" si="53"/>
        <v>32.643005331599767</v>
      </c>
      <c r="S146" s="122">
        <f t="shared" si="53"/>
        <v>61.038004197493869</v>
      </c>
      <c r="T146" s="122">
        <f t="shared" si="53"/>
        <v>63.00649030768848</v>
      </c>
      <c r="U146" s="122">
        <f t="shared" si="53"/>
        <v>82.857138235898361</v>
      </c>
      <c r="V146" s="122">
        <f t="shared" si="53"/>
        <v>138.32254067960079</v>
      </c>
      <c r="W146" s="122">
        <f t="shared" si="53"/>
        <v>51.109298415739026</v>
      </c>
      <c r="X146" s="122">
        <f t="shared" si="53"/>
        <v>94.837416347490787</v>
      </c>
      <c r="Y146" s="122">
        <f t="shared" si="53"/>
        <v>86.416694509608064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11.843481354328603</v>
      </c>
      <c r="D147" s="98">
        <f>IF(RES_hhdet_in_fec!D147=0,0,RES_hhdet_in_fec!D147*1000*11630/RES_hhdet_in_new!D145)</f>
        <v>7.7382024709350361</v>
      </c>
      <c r="E147" s="98">
        <f>IF(RES_hhdet_in_fec!E147=0,0,RES_hhdet_in_fec!E147*1000*11630/RES_hhdet_in_new!E145)</f>
        <v>136.72640824549487</v>
      </c>
      <c r="F147" s="98">
        <f>IF(RES_hhdet_in_fec!F147=0,0,RES_hhdet_in_fec!F147*1000*11630/RES_hhdet_in_new!F145)</f>
        <v>78.012462656569127</v>
      </c>
      <c r="G147" s="98">
        <f>IF(RES_hhdet_in_fec!G147=0,0,RES_hhdet_in_fec!G147*1000*11630/RES_hhdet_in_new!G145)</f>
        <v>82.089936044387073</v>
      </c>
      <c r="H147" s="98">
        <f>IF(RES_hhdet_in_fec!H147=0,0,RES_hhdet_in_fec!H147*1000*11630/RES_hhdet_in_new!H145)</f>
        <v>113.4869903538595</v>
      </c>
      <c r="I147" s="98">
        <f>IF(RES_hhdet_in_fec!I147=0,0,RES_hhdet_in_fec!I147*1000*11630/RES_hhdet_in_new!I145)</f>
        <v>90.030149216857154</v>
      </c>
      <c r="J147" s="98">
        <f>IF(RES_hhdet_in_fec!J147=0,0,RES_hhdet_in_fec!J147*1000*11630/RES_hhdet_in_new!J145)</f>
        <v>86.194267460335283</v>
      </c>
      <c r="K147" s="98">
        <f>IF(RES_hhdet_in_fec!K147=0,0,RES_hhdet_in_fec!K147*1000*11630/RES_hhdet_in_new!K145)</f>
        <v>113.17404037520168</v>
      </c>
      <c r="L147" s="98">
        <f>IF(RES_hhdet_in_fec!L147=0,0,RES_hhdet_in_fec!L147*1000*11630/RES_hhdet_in_new!L145)</f>
        <v>144.14634016638001</v>
      </c>
      <c r="M147" s="98">
        <f>IF(RES_hhdet_in_fec!M147=0,0,RES_hhdet_in_fec!M147*1000*11630/RES_hhdet_in_new!M145)</f>
        <v>167.03503574645134</v>
      </c>
      <c r="N147" s="98">
        <f>IF(RES_hhdet_in_fec!N147=0,0,RES_hhdet_in_fec!N147*1000*11630/RES_hhdet_in_new!N145)</f>
        <v>159.58782126566632</v>
      </c>
      <c r="O147" s="98">
        <f>IF(RES_hhdet_in_fec!O147=0,0,RES_hhdet_in_fec!O147*1000*11630/RES_hhdet_in_new!O145)</f>
        <v>161.87955308429164</v>
      </c>
      <c r="P147" s="98">
        <f>IF(RES_hhdet_in_fec!P147=0,0,RES_hhdet_in_fec!P147*1000*11630/RES_hhdet_in_new!P145)</f>
        <v>81.874283444324448</v>
      </c>
      <c r="Q147" s="98">
        <f>IF(RES_hhdet_in_fec!Q147=0,0,RES_hhdet_in_fec!Q147*1000*11630/RES_hhdet_in_new!Q145)</f>
        <v>68.838027068088607</v>
      </c>
      <c r="R147" s="98">
        <f>IF(RES_hhdet_in_fec!R147=0,0,RES_hhdet_in_fec!R147*1000*11630/RES_hhdet_in_new!R145)</f>
        <v>32.643005331599767</v>
      </c>
      <c r="S147" s="98">
        <f>IF(RES_hhdet_in_fec!S147=0,0,RES_hhdet_in_fec!S147*1000*11630/RES_hhdet_in_new!S145)</f>
        <v>61.038004197493869</v>
      </c>
      <c r="T147" s="98">
        <f>IF(RES_hhdet_in_fec!T147=0,0,RES_hhdet_in_fec!T147*1000*11630/RES_hhdet_in_new!T145)</f>
        <v>63.00649030768848</v>
      </c>
      <c r="U147" s="98">
        <f>IF(RES_hhdet_in_fec!U147=0,0,RES_hhdet_in_fec!U147*1000*11630/RES_hhdet_in_new!U145)</f>
        <v>82.857138235898361</v>
      </c>
      <c r="V147" s="98">
        <f>IF(RES_hhdet_in_fec!V147=0,0,RES_hhdet_in_fec!V147*1000*11630/RES_hhdet_in_new!V145)</f>
        <v>138.32254067960079</v>
      </c>
      <c r="W147" s="98">
        <f>IF(RES_hhdet_in_fec!W147=0,0,RES_hhdet_in_fec!W147*1000*11630/RES_hhdet_in_new!W145)</f>
        <v>51.109298415739026</v>
      </c>
      <c r="X147" s="98">
        <f>IF(RES_hhdet_in_fec!X147=0,0,RES_hhdet_in_fec!X147*1000*11630/RES_hhdet_in_new!X145)</f>
        <v>94.837416347490787</v>
      </c>
      <c r="Y147" s="98">
        <f>IF(RES_hhdet_in_fec!Y147=0,0,RES_hhdet_in_fec!Y147*1000*11630/RES_hhdet_in_new!Y145)</f>
        <v>86.416694509608064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1998.7307636015796</v>
      </c>
      <c r="D148" s="122">
        <v>2065.3040334624252</v>
      </c>
      <c r="E148" s="122">
        <v>2018.629694700953</v>
      </c>
      <c r="F148" s="122">
        <v>2230.6616401983888</v>
      </c>
      <c r="G148" s="122">
        <v>2139.5636863453583</v>
      </c>
      <c r="H148" s="122">
        <v>2090.8422284953999</v>
      </c>
      <c r="I148" s="122">
        <v>2188.303073185898</v>
      </c>
      <c r="J148" s="122">
        <v>2056.8716059372882</v>
      </c>
      <c r="K148" s="122">
        <v>2027.5442219541164</v>
      </c>
      <c r="L148" s="122">
        <v>2132.8958332931747</v>
      </c>
      <c r="M148" s="122">
        <v>2209.0369371221905</v>
      </c>
      <c r="N148" s="122">
        <v>2105.013409080977</v>
      </c>
      <c r="O148" s="122">
        <v>1986.3875545872697</v>
      </c>
      <c r="P148" s="122">
        <v>1777.3171309931893</v>
      </c>
      <c r="Q148" s="122">
        <v>1744.826124130489</v>
      </c>
      <c r="R148" s="122">
        <v>1798.7427601980598</v>
      </c>
      <c r="S148" s="122">
        <v>1896.0599991805586</v>
      </c>
      <c r="T148" s="122">
        <v>2040.3718794456756</v>
      </c>
      <c r="U148" s="122">
        <v>1889.7901968153692</v>
      </c>
      <c r="V148" s="122">
        <v>1870.5332872676486</v>
      </c>
      <c r="W148" s="122">
        <v>1856.3297692204721</v>
      </c>
      <c r="X148" s="122">
        <v>2007.7957070147638</v>
      </c>
      <c r="Y148" s="122">
        <v>1679.1083426302214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2320.5377338962699</v>
      </c>
      <c r="D149" s="98">
        <v>2333.1683609497659</v>
      </c>
      <c r="E149" s="98">
        <v>2006.2107533980768</v>
      </c>
      <c r="F149" s="98">
        <v>2802.2839124714851</v>
      </c>
      <c r="G149" s="98">
        <v>2448.5296106313326</v>
      </c>
      <c r="H149" s="98">
        <v>2603.2230938936459</v>
      </c>
      <c r="I149" s="98">
        <v>2169.7593448344869</v>
      </c>
      <c r="J149" s="98">
        <v>2479.996144860042</v>
      </c>
      <c r="K149" s="98">
        <v>2404.6560274995618</v>
      </c>
      <c r="L149" s="98">
        <v>2486.4632379889272</v>
      </c>
      <c r="M149" s="98">
        <v>2665.6857879018626</v>
      </c>
      <c r="N149" s="98">
        <v>2378.9949959105802</v>
      </c>
      <c r="O149" s="98">
        <v>2058.6528311678485</v>
      </c>
      <c r="P149" s="98">
        <v>2101.4548673007121</v>
      </c>
      <c r="Q149" s="98">
        <v>1616.9589643465092</v>
      </c>
      <c r="R149" s="98">
        <v>2101.5714111810389</v>
      </c>
      <c r="S149" s="98">
        <v>1691.0574952204042</v>
      </c>
      <c r="T149" s="98">
        <v>2364.3015252241985</v>
      </c>
      <c r="U149" s="98">
        <v>2094.0226903771963</v>
      </c>
      <c r="V149" s="98">
        <v>2243.8967636282896</v>
      </c>
      <c r="W149" s="98">
        <v>2017.9208894278936</v>
      </c>
      <c r="X149" s="98">
        <v>2286.3018819530494</v>
      </c>
      <c r="Y149" s="98">
        <v>1636.358546133328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1908.0355009780221</v>
      </c>
      <c r="D150" s="98">
        <v>1929.0875693287403</v>
      </c>
      <c r="E150" s="98">
        <v>1660.0127613615705</v>
      </c>
      <c r="F150" s="98">
        <v>2347.7815120752634</v>
      </c>
      <c r="G150" s="98">
        <v>2047.7956620638208</v>
      </c>
      <c r="H150" s="98">
        <v>2177.7426197274644</v>
      </c>
      <c r="I150" s="98">
        <v>0</v>
      </c>
      <c r="J150" s="98">
        <v>2082.5688506063693</v>
      </c>
      <c r="K150" s="98">
        <v>2027.5037159037824</v>
      </c>
      <c r="L150" s="98">
        <v>2099.366120652694</v>
      </c>
      <c r="M150" s="98">
        <v>2275.6147294298576</v>
      </c>
      <c r="N150" s="98">
        <v>2048.3668847680492</v>
      </c>
      <c r="O150" s="98">
        <v>1802.6469347656976</v>
      </c>
      <c r="P150" s="98">
        <v>1844.0173049649732</v>
      </c>
      <c r="Q150" s="98">
        <v>0</v>
      </c>
      <c r="R150" s="98">
        <v>1886.5513304288756</v>
      </c>
      <c r="S150" s="98">
        <v>0</v>
      </c>
      <c r="T150" s="98">
        <v>2148.8086124255597</v>
      </c>
      <c r="U150" s="98">
        <v>1914.8185615674431</v>
      </c>
      <c r="V150" s="98">
        <v>2051.9926225259178</v>
      </c>
      <c r="W150" s="98">
        <v>0</v>
      </c>
      <c r="X150" s="98">
        <v>2106.4408151789148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963.37200809670355</v>
      </c>
      <c r="D151" s="101">
        <v>996.60988960681084</v>
      </c>
      <c r="E151" s="101">
        <v>854.1594910376424</v>
      </c>
      <c r="F151" s="101">
        <v>1279.7894196329855</v>
      </c>
      <c r="G151" s="101">
        <v>1098.020875098736</v>
      </c>
      <c r="H151" s="101">
        <v>1158.4485557595067</v>
      </c>
      <c r="I151" s="101">
        <v>0</v>
      </c>
      <c r="J151" s="101">
        <v>1105.5496624250793</v>
      </c>
      <c r="K151" s="101">
        <v>1085.2371090661095</v>
      </c>
      <c r="L151" s="101">
        <v>1114.2910401647175</v>
      </c>
      <c r="M151" s="101">
        <v>1243.057690045084</v>
      </c>
      <c r="N151" s="101">
        <v>1113.8377138527401</v>
      </c>
      <c r="O151" s="101">
        <v>1003.225597195306</v>
      </c>
      <c r="P151" s="101">
        <v>916.48358107630861</v>
      </c>
      <c r="Q151" s="101">
        <v>0</v>
      </c>
      <c r="R151" s="101">
        <v>924.5014278015318</v>
      </c>
      <c r="S151" s="101">
        <v>0</v>
      </c>
      <c r="T151" s="101">
        <v>1014.8217070459509</v>
      </c>
      <c r="U151" s="101">
        <v>906.44483576917821</v>
      </c>
      <c r="V151" s="101">
        <v>904.5808736820569</v>
      </c>
      <c r="W151" s="101">
        <v>0</v>
      </c>
      <c r="X151" s="101">
        <v>976.04065868323607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944.66349288131835</v>
      </c>
      <c r="D152" s="104">
        <v>932.47767972192901</v>
      </c>
      <c r="E152" s="104">
        <v>805.85327032392831</v>
      </c>
      <c r="F152" s="104">
        <v>1067.9920924422781</v>
      </c>
      <c r="G152" s="104">
        <v>949.77478696508513</v>
      </c>
      <c r="H152" s="104">
        <v>1019.2940639679581</v>
      </c>
      <c r="I152" s="104">
        <v>0</v>
      </c>
      <c r="J152" s="104">
        <v>977.01918818129013</v>
      </c>
      <c r="K152" s="104">
        <v>942.26660683767295</v>
      </c>
      <c r="L152" s="104">
        <v>985.07508048797649</v>
      </c>
      <c r="M152" s="104">
        <v>1032.5570393847738</v>
      </c>
      <c r="N152" s="104">
        <v>934.5291709153089</v>
      </c>
      <c r="O152" s="104">
        <v>799.42133757039142</v>
      </c>
      <c r="P152" s="104">
        <v>927.53372388866455</v>
      </c>
      <c r="Q152" s="104">
        <v>0</v>
      </c>
      <c r="R152" s="104">
        <v>962.04990262734373</v>
      </c>
      <c r="S152" s="104">
        <v>0</v>
      </c>
      <c r="T152" s="104">
        <v>1133.986905379609</v>
      </c>
      <c r="U152" s="104">
        <v>1008.3737257982648</v>
      </c>
      <c r="V152" s="104">
        <v>1147.4117488438608</v>
      </c>
      <c r="W152" s="104">
        <v>0</v>
      </c>
      <c r="X152" s="104">
        <v>1130.4001564956791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2049.6794578020072</v>
      </c>
      <c r="D153" s="101">
        <v>2141.4833767908258</v>
      </c>
      <c r="E153" s="101">
        <v>2179.2072258491216</v>
      </c>
      <c r="F153" s="101">
        <v>2215.2778618246753</v>
      </c>
      <c r="G153" s="101">
        <v>2209.9507771349404</v>
      </c>
      <c r="H153" s="101">
        <v>2159.6286406063195</v>
      </c>
      <c r="I153" s="101">
        <v>2344.1035637526152</v>
      </c>
      <c r="J153" s="101">
        <v>2162.5268352889971</v>
      </c>
      <c r="K153" s="101">
        <v>2178.7145674345211</v>
      </c>
      <c r="L153" s="101">
        <v>2210.98565198202</v>
      </c>
      <c r="M153" s="101">
        <v>2354.2871154082313</v>
      </c>
      <c r="N153" s="101">
        <v>2217.2729422057878</v>
      </c>
      <c r="O153" s="101">
        <v>2134.370495747663</v>
      </c>
      <c r="P153" s="101">
        <v>1895.2837891463978</v>
      </c>
      <c r="Q153" s="101">
        <v>1923.6742922639546</v>
      </c>
      <c r="R153" s="101">
        <v>1912.5237763731875</v>
      </c>
      <c r="S153" s="101">
        <v>2033.7711766744226</v>
      </c>
      <c r="T153" s="101">
        <v>2108.0572477960723</v>
      </c>
      <c r="U153" s="101">
        <v>1992.2839542980853</v>
      </c>
      <c r="V153" s="101">
        <v>1927.8815038134958</v>
      </c>
      <c r="W153" s="101">
        <v>0</v>
      </c>
      <c r="X153" s="101">
        <v>2078.1646804782354</v>
      </c>
      <c r="Y153" s="101">
        <v>1745.3857770670047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1786.0088563863737</v>
      </c>
      <c r="D154" s="104">
        <v>1873.5034953626316</v>
      </c>
      <c r="E154" s="104">
        <v>1908.4876463228939</v>
      </c>
      <c r="F154" s="104">
        <v>1954.6871699219796</v>
      </c>
      <c r="G154" s="104">
        <v>1947.4207022294804</v>
      </c>
      <c r="H154" s="104">
        <v>1901.7947671000713</v>
      </c>
      <c r="I154" s="104">
        <v>2091.4733638046032</v>
      </c>
      <c r="J154" s="104">
        <v>1908.1416593577185</v>
      </c>
      <c r="K154" s="104">
        <v>1927.6727485531057</v>
      </c>
      <c r="L154" s="104">
        <v>1956.4216589265473</v>
      </c>
      <c r="M154" s="104">
        <v>2098.0840700950171</v>
      </c>
      <c r="N154" s="104">
        <v>1983.1817861639436</v>
      </c>
      <c r="O154" s="104">
        <v>1928.3129002956373</v>
      </c>
      <c r="P154" s="104">
        <v>1706.0301577926944</v>
      </c>
      <c r="Q154" s="104">
        <v>1745.2966388759148</v>
      </c>
      <c r="R154" s="104">
        <v>1746.0668903443768</v>
      </c>
      <c r="S154" s="104">
        <v>1873.2048957243587</v>
      </c>
      <c r="T154" s="104">
        <v>1936.6822477506773</v>
      </c>
      <c r="U154" s="104">
        <v>1839.204880111382</v>
      </c>
      <c r="V154" s="104">
        <v>1775.7263494020669</v>
      </c>
      <c r="W154" s="104">
        <v>1846.9381828500377</v>
      </c>
      <c r="X154" s="104">
        <v>1946.6608441927733</v>
      </c>
      <c r="Y154" s="104">
        <v>1638.0174806968473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850.29352534255463</v>
      </c>
      <c r="D155" s="98">
        <v>915.46288647401991</v>
      </c>
      <c r="E155" s="98">
        <v>930.98626050925452</v>
      </c>
      <c r="F155" s="98">
        <v>1010.4518629946994</v>
      </c>
      <c r="G155" s="98">
        <v>990.7735583617482</v>
      </c>
      <c r="H155" s="98">
        <v>957.98647278373551</v>
      </c>
      <c r="I155" s="98">
        <v>1160.258048424997</v>
      </c>
      <c r="J155" s="98">
        <v>961.5763543209639</v>
      </c>
      <c r="K155" s="98">
        <v>982.87111583575484</v>
      </c>
      <c r="L155" s="98">
        <v>988.94312824519068</v>
      </c>
      <c r="M155" s="98">
        <v>1100.8745926909685</v>
      </c>
      <c r="N155" s="98">
        <v>1039.3514387839164</v>
      </c>
      <c r="O155" s="98">
        <v>1045.6963255636576</v>
      </c>
      <c r="P155" s="98">
        <v>818.00171001949434</v>
      </c>
      <c r="Q155" s="98">
        <v>829.06442991182405</v>
      </c>
      <c r="R155" s="98">
        <v>837.55412454459292</v>
      </c>
      <c r="S155" s="98">
        <v>949.78732920919379</v>
      </c>
      <c r="T155" s="98">
        <v>900.50567227942861</v>
      </c>
      <c r="U155" s="98">
        <v>857.67800991035824</v>
      </c>
      <c r="V155" s="98">
        <v>757.34772432715749</v>
      </c>
      <c r="W155" s="98">
        <v>880.61467264296016</v>
      </c>
      <c r="X155" s="98">
        <v>871.00125728147623</v>
      </c>
      <c r="Y155" s="98">
        <v>648.39309302438221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935.71533104381922</v>
      </c>
      <c r="D156" s="98">
        <v>958.0406088886117</v>
      </c>
      <c r="E156" s="98">
        <v>977.50138581363933</v>
      </c>
      <c r="F156" s="98">
        <v>944.23530692728036</v>
      </c>
      <c r="G156" s="98">
        <v>956.64714386773187</v>
      </c>
      <c r="H156" s="98">
        <v>943.8082943163356</v>
      </c>
      <c r="I156" s="98">
        <v>931.21531537960595</v>
      </c>
      <c r="J156" s="98">
        <v>946.56530503675469</v>
      </c>
      <c r="K156" s="98">
        <v>944.80163271735069</v>
      </c>
      <c r="L156" s="98">
        <v>967.47853068135646</v>
      </c>
      <c r="M156" s="98">
        <v>997.20947740404836</v>
      </c>
      <c r="N156" s="98">
        <v>943.83034738002709</v>
      </c>
      <c r="O156" s="98">
        <v>882.61657473197965</v>
      </c>
      <c r="P156" s="98">
        <v>888.02844777320001</v>
      </c>
      <c r="Q156" s="98">
        <v>916.232208964091</v>
      </c>
      <c r="R156" s="98">
        <v>908.51276579978401</v>
      </c>
      <c r="S156" s="98">
        <v>923.41756651516459</v>
      </c>
      <c r="T156" s="98">
        <v>1036.1765754712487</v>
      </c>
      <c r="U156" s="98">
        <v>981.52687020102371</v>
      </c>
      <c r="V156" s="98">
        <v>1018.3786250749095</v>
      </c>
      <c r="W156" s="98">
        <v>966.32351020707756</v>
      </c>
      <c r="X156" s="98">
        <v>1075.6595869112971</v>
      </c>
      <c r="Y156" s="98">
        <v>989.6243876724651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829.74619002816576</v>
      </c>
      <c r="D157" s="122">
        <v>850.81158755637887</v>
      </c>
      <c r="E157" s="122">
        <v>869.29288788380347</v>
      </c>
      <c r="F157" s="122">
        <v>895.17744274420193</v>
      </c>
      <c r="G157" s="122">
        <v>913.61478963008551</v>
      </c>
      <c r="H157" s="122">
        <v>894.74898112459118</v>
      </c>
      <c r="I157" s="122">
        <v>844.51119580159968</v>
      </c>
      <c r="J157" s="122">
        <v>804.74286374822395</v>
      </c>
      <c r="K157" s="122">
        <v>799.79776028191293</v>
      </c>
      <c r="L157" s="122">
        <v>818.39634177239623</v>
      </c>
      <c r="M157" s="122">
        <v>749.23366903983481</v>
      </c>
      <c r="N157" s="122">
        <v>756.5011523783777</v>
      </c>
      <c r="O157" s="122">
        <v>749.08671198540765</v>
      </c>
      <c r="P157" s="122">
        <v>710.73889511143216</v>
      </c>
      <c r="Q157" s="122">
        <v>675.13125750342863</v>
      </c>
      <c r="R157" s="122">
        <v>643.31073739798376</v>
      </c>
      <c r="S157" s="122">
        <v>679.92597035865288</v>
      </c>
      <c r="T157" s="122">
        <v>638.31707959693142</v>
      </c>
      <c r="U157" s="122">
        <v>630.08288279368753</v>
      </c>
      <c r="V157" s="122">
        <v>610.94723500339217</v>
      </c>
      <c r="W157" s="122">
        <v>637.31963838272384</v>
      </c>
      <c r="X157" s="122">
        <v>724.76162050541541</v>
      </c>
      <c r="Y157" s="122">
        <v>641.25160334581005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829.74619002816576</v>
      </c>
      <c r="D159" s="33">
        <v>850.81158755637887</v>
      </c>
      <c r="E159" s="33">
        <v>869.29288788380347</v>
      </c>
      <c r="F159" s="33">
        <v>895.17744274420193</v>
      </c>
      <c r="G159" s="33">
        <v>913.61478963008551</v>
      </c>
      <c r="H159" s="33">
        <v>894.74898112459118</v>
      </c>
      <c r="I159" s="33">
        <v>844.51119580159968</v>
      </c>
      <c r="J159" s="33">
        <v>804.74286374822395</v>
      </c>
      <c r="K159" s="33">
        <v>799.79776028191293</v>
      </c>
      <c r="L159" s="33">
        <v>818.39634177239623</v>
      </c>
      <c r="M159" s="33">
        <v>749.23366903983481</v>
      </c>
      <c r="N159" s="33">
        <v>756.5011523783777</v>
      </c>
      <c r="O159" s="33">
        <v>749.08671198540765</v>
      </c>
      <c r="P159" s="33">
        <v>710.73889511143216</v>
      </c>
      <c r="Q159" s="33">
        <v>675.13125750342863</v>
      </c>
      <c r="R159" s="33">
        <v>643.31073739798376</v>
      </c>
      <c r="S159" s="33">
        <v>679.92597035865288</v>
      </c>
      <c r="T159" s="33">
        <v>638.31707959693142</v>
      </c>
      <c r="U159" s="33">
        <v>630.08288279368753</v>
      </c>
      <c r="V159" s="33">
        <v>610.94723500339217</v>
      </c>
      <c r="W159" s="33">
        <v>637.31963838272384</v>
      </c>
      <c r="X159" s="33">
        <v>724.76162050541541</v>
      </c>
      <c r="Y159" s="33">
        <v>641.25160334581005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15841.355630246519</v>
      </c>
      <c r="D161" s="117">
        <f t="shared" si="54"/>
        <v>14370.462854782647</v>
      </c>
      <c r="E161" s="117">
        <f t="shared" si="54"/>
        <v>14512.592112784523</v>
      </c>
      <c r="F161" s="117">
        <f t="shared" si="54"/>
        <v>14501.21347146476</v>
      </c>
      <c r="G161" s="117">
        <f t="shared" si="54"/>
        <v>13709.608408636104</v>
      </c>
      <c r="H161" s="117">
        <f t="shared" si="54"/>
        <v>11904.758742084225</v>
      </c>
      <c r="I161" s="117">
        <f t="shared" si="54"/>
        <v>10752.018566611718</v>
      </c>
      <c r="J161" s="117">
        <f t="shared" si="54"/>
        <v>10193.162300402466</v>
      </c>
      <c r="K161" s="117">
        <f t="shared" si="54"/>
        <v>11548.580390134925</v>
      </c>
      <c r="L161" s="117">
        <f t="shared" si="54"/>
        <v>13203.856729905952</v>
      </c>
      <c r="M161" s="117">
        <f t="shared" si="54"/>
        <v>12369.136182463728</v>
      </c>
      <c r="N161" s="117">
        <f t="shared" si="54"/>
        <v>12681.153370709706</v>
      </c>
      <c r="O161" s="117">
        <f t="shared" si="54"/>
        <v>13941.348599309293</v>
      </c>
      <c r="P161" s="117">
        <f t="shared" si="54"/>
        <v>11254.746387712477</v>
      </c>
      <c r="Q161" s="117">
        <f t="shared" si="54"/>
        <v>10951.494344586983</v>
      </c>
      <c r="R161" s="117">
        <f t="shared" ref="R161:V161" si="55">R162+R164+R166+R175</f>
        <v>8775.7766313492302</v>
      </c>
      <c r="S161" s="117">
        <f t="shared" si="55"/>
        <v>8453.9052861795626</v>
      </c>
      <c r="T161" s="117">
        <f t="shared" si="55"/>
        <v>8360.1236254705909</v>
      </c>
      <c r="U161" s="117">
        <f t="shared" si="55"/>
        <v>8312.8033429857987</v>
      </c>
      <c r="V161" s="117">
        <f t="shared" si="55"/>
        <v>8719.9774274623451</v>
      </c>
      <c r="W161" s="117">
        <f t="shared" ref="W161:Y161" si="56">W162+W164+W166+W175</f>
        <v>6065.621881013778</v>
      </c>
      <c r="X161" s="117">
        <f t="shared" si="56"/>
        <v>5900.3147621887229</v>
      </c>
      <c r="Y161" s="117">
        <f t="shared" si="56"/>
        <v>4471.6845081506062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13006.94448366182</v>
      </c>
      <c r="D162" s="122">
        <f t="shared" si="57"/>
        <v>11450.426678223901</v>
      </c>
      <c r="E162" s="122">
        <f t="shared" si="57"/>
        <v>11501.851980692692</v>
      </c>
      <c r="F162" s="122">
        <f t="shared" si="57"/>
        <v>11299.054125836374</v>
      </c>
      <c r="G162" s="122">
        <f t="shared" si="57"/>
        <v>10575.841593479705</v>
      </c>
      <c r="H162" s="122">
        <f t="shared" si="57"/>
        <v>8807.9950474812886</v>
      </c>
      <c r="I162" s="122">
        <f t="shared" si="57"/>
        <v>7630.4120206617508</v>
      </c>
      <c r="J162" s="122">
        <f t="shared" si="57"/>
        <v>7246.2670841498038</v>
      </c>
      <c r="K162" s="122">
        <f t="shared" si="57"/>
        <v>8609.4190194856237</v>
      </c>
      <c r="L162" s="122">
        <f t="shared" si="57"/>
        <v>10110.250220357815</v>
      </c>
      <c r="M162" s="122">
        <f t="shared" si="57"/>
        <v>9261.1377459212144</v>
      </c>
      <c r="N162" s="122">
        <f t="shared" si="57"/>
        <v>9693.1118786601946</v>
      </c>
      <c r="O162" s="122">
        <f t="shared" si="57"/>
        <v>11091.208201560657</v>
      </c>
      <c r="P162" s="122">
        <f t="shared" si="57"/>
        <v>8725.5898929841478</v>
      </c>
      <c r="Q162" s="122">
        <f t="shared" si="57"/>
        <v>8497.0150330135039</v>
      </c>
      <c r="R162" s="122">
        <f t="shared" si="57"/>
        <v>6317.1943382925028</v>
      </c>
      <c r="S162" s="122">
        <f t="shared" si="57"/>
        <v>5847.2328369987954</v>
      </c>
      <c r="T162" s="122">
        <f t="shared" si="57"/>
        <v>5649.8601924079749</v>
      </c>
      <c r="U162" s="122">
        <f t="shared" si="57"/>
        <v>5751.3233705563653</v>
      </c>
      <c r="V162" s="122">
        <f t="shared" si="57"/>
        <v>6169.2712880686004</v>
      </c>
      <c r="W162" s="122">
        <f t="shared" si="57"/>
        <v>3546.4286845636102</v>
      </c>
      <c r="X162" s="122">
        <f t="shared" si="57"/>
        <v>3090.8672447192994</v>
      </c>
      <c r="Y162" s="122">
        <f t="shared" si="57"/>
        <v>2067.6636846716997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13006.94448366182</v>
      </c>
      <c r="D163" s="33">
        <v>11450.426678223901</v>
      </c>
      <c r="E163" s="33">
        <v>11501.851980692692</v>
      </c>
      <c r="F163" s="33">
        <v>11299.054125836374</v>
      </c>
      <c r="G163" s="33">
        <v>10575.841593479705</v>
      </c>
      <c r="H163" s="33">
        <v>8807.9950474812886</v>
      </c>
      <c r="I163" s="33">
        <v>7630.4120206617508</v>
      </c>
      <c r="J163" s="33">
        <v>7246.2670841498038</v>
      </c>
      <c r="K163" s="33">
        <v>8609.4190194856237</v>
      </c>
      <c r="L163" s="33">
        <v>10110.250220357815</v>
      </c>
      <c r="M163" s="33">
        <v>9261.1377459212144</v>
      </c>
      <c r="N163" s="33">
        <v>9693.1118786601946</v>
      </c>
      <c r="O163" s="33">
        <v>11091.208201560657</v>
      </c>
      <c r="P163" s="33">
        <v>8725.5898929841478</v>
      </c>
      <c r="Q163" s="33">
        <v>8497.0150330135039</v>
      </c>
      <c r="R163" s="33">
        <v>6317.1943382925028</v>
      </c>
      <c r="S163" s="33">
        <v>5847.2328369987954</v>
      </c>
      <c r="T163" s="33">
        <v>5649.8601924079749</v>
      </c>
      <c r="U163" s="33">
        <v>5751.3233705563653</v>
      </c>
      <c r="V163" s="33">
        <v>6169.2712880686004</v>
      </c>
      <c r="W163" s="33">
        <v>3546.4286845636102</v>
      </c>
      <c r="X163" s="33">
        <v>3090.8672447192994</v>
      </c>
      <c r="Y163" s="33">
        <v>2067.6636846716997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5.917361523497914</v>
      </c>
      <c r="D164" s="122">
        <f t="shared" si="58"/>
        <v>3.8968745905473083</v>
      </c>
      <c r="E164" s="122">
        <f t="shared" si="58"/>
        <v>122.81639662280976</v>
      </c>
      <c r="F164" s="122">
        <f t="shared" si="58"/>
        <v>76.305239891331595</v>
      </c>
      <c r="G164" s="122">
        <f t="shared" si="58"/>
        <v>80.577755664510789</v>
      </c>
      <c r="H164" s="122">
        <f t="shared" si="58"/>
        <v>111.20959916820807</v>
      </c>
      <c r="I164" s="122">
        <f t="shared" si="58"/>
        <v>88.813088596557478</v>
      </c>
      <c r="J164" s="122">
        <f t="shared" si="58"/>
        <v>85.230460653586334</v>
      </c>
      <c r="K164" s="122">
        <f t="shared" si="58"/>
        <v>111.78470425745253</v>
      </c>
      <c r="L164" s="122">
        <f t="shared" si="58"/>
        <v>142.22138063830013</v>
      </c>
      <c r="M164" s="122">
        <f t="shared" si="58"/>
        <v>149.69023720902206</v>
      </c>
      <c r="N164" s="122">
        <f t="shared" si="58"/>
        <v>126.58980439688165</v>
      </c>
      <c r="O164" s="122">
        <f t="shared" si="58"/>
        <v>114.68431501736237</v>
      </c>
      <c r="P164" s="122">
        <f t="shared" si="58"/>
        <v>41.104907507998618</v>
      </c>
      <c r="Q164" s="122">
        <f t="shared" si="58"/>
        <v>34.535990114044544</v>
      </c>
      <c r="R164" s="122">
        <f t="shared" si="58"/>
        <v>16.499561989495302</v>
      </c>
      <c r="S164" s="122">
        <f t="shared" si="58"/>
        <v>30.689979237247314</v>
      </c>
      <c r="T164" s="122">
        <f t="shared" si="58"/>
        <v>31.616393020794526</v>
      </c>
      <c r="U164" s="122">
        <f t="shared" si="58"/>
        <v>42.187138030848082</v>
      </c>
      <c r="V164" s="122">
        <f t="shared" si="58"/>
        <v>69.013787678233285</v>
      </c>
      <c r="W164" s="122">
        <f t="shared" si="58"/>
        <v>25.543548595748778</v>
      </c>
      <c r="X164" s="122">
        <f t="shared" si="58"/>
        <v>76.909020247194789</v>
      </c>
      <c r="Y164" s="122">
        <f t="shared" si="58"/>
        <v>83.654635066087295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5.917361523497914</v>
      </c>
      <c r="D165" s="98">
        <f>IF(RES_hhdet_in_fec!D165=0,0,RES_hhdet_in_fec!D165*1000*11630/RES_hhdet_in_new!D163)</f>
        <v>3.8968745905473083</v>
      </c>
      <c r="E165" s="98">
        <f>IF(RES_hhdet_in_fec!E165=0,0,RES_hhdet_in_fec!E165*1000*11630/RES_hhdet_in_new!E163)</f>
        <v>122.81639662280976</v>
      </c>
      <c r="F165" s="98">
        <f>IF(RES_hhdet_in_fec!F165=0,0,RES_hhdet_in_fec!F165*1000*11630/RES_hhdet_in_new!F163)</f>
        <v>76.305239891331595</v>
      </c>
      <c r="G165" s="98">
        <f>IF(RES_hhdet_in_fec!G165=0,0,RES_hhdet_in_fec!G165*1000*11630/RES_hhdet_in_new!G163)</f>
        <v>80.577755664510789</v>
      </c>
      <c r="H165" s="98">
        <f>IF(RES_hhdet_in_fec!H165=0,0,RES_hhdet_in_fec!H165*1000*11630/RES_hhdet_in_new!H163)</f>
        <v>111.20959916820807</v>
      </c>
      <c r="I165" s="98">
        <f>IF(RES_hhdet_in_fec!I165=0,0,RES_hhdet_in_fec!I165*1000*11630/RES_hhdet_in_new!I163)</f>
        <v>88.813088596557478</v>
      </c>
      <c r="J165" s="98">
        <f>IF(RES_hhdet_in_fec!J165=0,0,RES_hhdet_in_fec!J165*1000*11630/RES_hhdet_in_new!J163)</f>
        <v>85.230460653586334</v>
      </c>
      <c r="K165" s="98">
        <f>IF(RES_hhdet_in_fec!K165=0,0,RES_hhdet_in_fec!K165*1000*11630/RES_hhdet_in_new!K163)</f>
        <v>111.78470425745253</v>
      </c>
      <c r="L165" s="98">
        <f>IF(RES_hhdet_in_fec!L165=0,0,RES_hhdet_in_fec!L165*1000*11630/RES_hhdet_in_new!L163)</f>
        <v>142.22138063830013</v>
      </c>
      <c r="M165" s="98">
        <f>IF(RES_hhdet_in_fec!M165=0,0,RES_hhdet_in_fec!M165*1000*11630/RES_hhdet_in_new!M163)</f>
        <v>149.69023720902206</v>
      </c>
      <c r="N165" s="98">
        <f>IF(RES_hhdet_in_fec!N165=0,0,RES_hhdet_in_fec!N165*1000*11630/RES_hhdet_in_new!N163)</f>
        <v>126.58980439688165</v>
      </c>
      <c r="O165" s="98">
        <f>IF(RES_hhdet_in_fec!O165=0,0,RES_hhdet_in_fec!O165*1000*11630/RES_hhdet_in_new!O163)</f>
        <v>114.68431501736237</v>
      </c>
      <c r="P165" s="98">
        <f>IF(RES_hhdet_in_fec!P165=0,0,RES_hhdet_in_fec!P165*1000*11630/RES_hhdet_in_new!P163)</f>
        <v>41.104907507998618</v>
      </c>
      <c r="Q165" s="98">
        <f>IF(RES_hhdet_in_fec!Q165=0,0,RES_hhdet_in_fec!Q165*1000*11630/RES_hhdet_in_new!Q163)</f>
        <v>34.535990114044544</v>
      </c>
      <c r="R165" s="98">
        <f>IF(RES_hhdet_in_fec!R165=0,0,RES_hhdet_in_fec!R165*1000*11630/RES_hhdet_in_new!R163)</f>
        <v>16.499561989495302</v>
      </c>
      <c r="S165" s="98">
        <f>IF(RES_hhdet_in_fec!S165=0,0,RES_hhdet_in_fec!S165*1000*11630/RES_hhdet_in_new!S163)</f>
        <v>30.689979237247314</v>
      </c>
      <c r="T165" s="98">
        <f>IF(RES_hhdet_in_fec!T165=0,0,RES_hhdet_in_fec!T165*1000*11630/RES_hhdet_in_new!T163)</f>
        <v>31.616393020794526</v>
      </c>
      <c r="U165" s="98">
        <f>IF(RES_hhdet_in_fec!U165=0,0,RES_hhdet_in_fec!U165*1000*11630/RES_hhdet_in_new!U163)</f>
        <v>42.187138030848082</v>
      </c>
      <c r="V165" s="98">
        <f>IF(RES_hhdet_in_fec!V165=0,0,RES_hhdet_in_fec!V165*1000*11630/RES_hhdet_in_new!V163)</f>
        <v>69.013787678233285</v>
      </c>
      <c r="W165" s="98">
        <f>IF(RES_hhdet_in_fec!W165=0,0,RES_hhdet_in_fec!W165*1000*11630/RES_hhdet_in_new!W163)</f>
        <v>25.543548595748778</v>
      </c>
      <c r="X165" s="98">
        <f>IF(RES_hhdet_in_fec!X165=0,0,RES_hhdet_in_fec!X165*1000*11630/RES_hhdet_in_new!X163)</f>
        <v>76.909020247194789</v>
      </c>
      <c r="Y165" s="98">
        <f>IF(RES_hhdet_in_fec!Y165=0,0,RES_hhdet_in_fec!Y165*1000*11630/RES_hhdet_in_new!Y163)</f>
        <v>83.654635066087295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1998.7475950330356</v>
      </c>
      <c r="D166" s="122">
        <v>2065.3277144118201</v>
      </c>
      <c r="E166" s="122">
        <v>2018.6308475852179</v>
      </c>
      <c r="F166" s="122">
        <v>2230.6766629928543</v>
      </c>
      <c r="G166" s="122">
        <v>2139.5742698618023</v>
      </c>
      <c r="H166" s="122">
        <v>2090.8051143101375</v>
      </c>
      <c r="I166" s="122">
        <v>2188.2822615518103</v>
      </c>
      <c r="J166" s="122">
        <v>2056.9218918508518</v>
      </c>
      <c r="K166" s="122">
        <v>2027.5789061099356</v>
      </c>
      <c r="L166" s="122">
        <v>2132.9887871374408</v>
      </c>
      <c r="M166" s="122">
        <v>2209.0745302936562</v>
      </c>
      <c r="N166" s="122">
        <v>2104.9505352742531</v>
      </c>
      <c r="O166" s="122">
        <v>1986.3693707458647</v>
      </c>
      <c r="P166" s="122">
        <v>1777.3126921088979</v>
      </c>
      <c r="Q166" s="122">
        <v>1744.8120639560077</v>
      </c>
      <c r="R166" s="122">
        <v>1798.771993669249</v>
      </c>
      <c r="S166" s="122">
        <v>1896.0564995848674</v>
      </c>
      <c r="T166" s="122">
        <v>2040.3299604448896</v>
      </c>
      <c r="U166" s="122">
        <v>1889.2099516048977</v>
      </c>
      <c r="V166" s="122">
        <v>1870.7451167121194</v>
      </c>
      <c r="W166" s="122">
        <v>1856.3300094716958</v>
      </c>
      <c r="X166" s="122">
        <v>2007.7768767168134</v>
      </c>
      <c r="Y166" s="122">
        <v>1679.1145850670084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2320.5377338962703</v>
      </c>
      <c r="D167" s="98">
        <v>2333.1683609497659</v>
      </c>
      <c r="E167" s="98">
        <v>2006.2107533980766</v>
      </c>
      <c r="F167" s="98">
        <v>2802.2839124714842</v>
      </c>
      <c r="G167" s="98">
        <v>2448.5296106313331</v>
      </c>
      <c r="H167" s="98">
        <v>2603.223093893645</v>
      </c>
      <c r="I167" s="98">
        <v>2169.7593448344869</v>
      </c>
      <c r="J167" s="98">
        <v>2479.9961448600416</v>
      </c>
      <c r="K167" s="98">
        <v>2404.6560274995622</v>
      </c>
      <c r="L167" s="98">
        <v>2486.4632379889267</v>
      </c>
      <c r="M167" s="98">
        <v>2665.6857879018626</v>
      </c>
      <c r="N167" s="98">
        <v>2378.9949959105802</v>
      </c>
      <c r="O167" s="98">
        <v>2058.6528311678485</v>
      </c>
      <c r="P167" s="98">
        <v>2101.4548673007116</v>
      </c>
      <c r="Q167" s="98">
        <v>1616.9589643465088</v>
      </c>
      <c r="R167" s="98">
        <v>2101.5714111810389</v>
      </c>
      <c r="S167" s="98">
        <v>1691.0574952204047</v>
      </c>
      <c r="T167" s="98">
        <v>2364.3015252241989</v>
      </c>
      <c r="U167" s="98">
        <v>2094.0226903771963</v>
      </c>
      <c r="V167" s="98">
        <v>2243.89676362829</v>
      </c>
      <c r="W167" s="98">
        <v>2017.9208894278929</v>
      </c>
      <c r="X167" s="98">
        <v>2286.3018819530498</v>
      </c>
      <c r="Y167" s="98">
        <v>1636.3585461333275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1908.0355009780217</v>
      </c>
      <c r="D168" s="98">
        <v>1929.0875693287398</v>
      </c>
      <c r="E168" s="98">
        <v>1660.0127613615709</v>
      </c>
      <c r="F168" s="98">
        <v>2347.7815120752639</v>
      </c>
      <c r="G168" s="98">
        <v>2047.7956620638208</v>
      </c>
      <c r="H168" s="98">
        <v>2177.7426197274649</v>
      </c>
      <c r="I168" s="98">
        <v>0</v>
      </c>
      <c r="J168" s="98">
        <v>2082.5688506063693</v>
      </c>
      <c r="K168" s="98">
        <v>2027.5037159037827</v>
      </c>
      <c r="L168" s="98">
        <v>2099.3661206526945</v>
      </c>
      <c r="M168" s="98">
        <v>2275.6147294298585</v>
      </c>
      <c r="N168" s="98">
        <v>2048.3668847680487</v>
      </c>
      <c r="O168" s="98">
        <v>1802.6469347656973</v>
      </c>
      <c r="P168" s="98">
        <v>1844.0173049649732</v>
      </c>
      <c r="Q168" s="98">
        <v>0</v>
      </c>
      <c r="R168" s="98">
        <v>1886.5513304288754</v>
      </c>
      <c r="S168" s="98">
        <v>0</v>
      </c>
      <c r="T168" s="98">
        <v>2148.8086124255601</v>
      </c>
      <c r="U168" s="98">
        <v>0</v>
      </c>
      <c r="V168" s="98">
        <v>2051.9926225259178</v>
      </c>
      <c r="W168" s="98">
        <v>0</v>
      </c>
      <c r="X168" s="98">
        <v>2106.4408151789153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963.37200809670344</v>
      </c>
      <c r="D169" s="101">
        <v>996.60988960681073</v>
      </c>
      <c r="E169" s="101">
        <v>854.15949103764251</v>
      </c>
      <c r="F169" s="101">
        <v>1279.7894196329855</v>
      </c>
      <c r="G169" s="101">
        <v>1098.020875098736</v>
      </c>
      <c r="H169" s="101">
        <v>1158.4485557595062</v>
      </c>
      <c r="I169" s="101">
        <v>0</v>
      </c>
      <c r="J169" s="101">
        <v>1105.5496624250793</v>
      </c>
      <c r="K169" s="101">
        <v>1085.2371090661097</v>
      </c>
      <c r="L169" s="101">
        <v>1114.2910401647175</v>
      </c>
      <c r="M169" s="101">
        <v>1243.057690045084</v>
      </c>
      <c r="N169" s="101">
        <v>1113.8377138527399</v>
      </c>
      <c r="O169" s="101">
        <v>1003.2255971953059</v>
      </c>
      <c r="P169" s="101">
        <v>916.48358107630861</v>
      </c>
      <c r="Q169" s="101">
        <v>0</v>
      </c>
      <c r="R169" s="101">
        <v>924.5014278015318</v>
      </c>
      <c r="S169" s="101">
        <v>0</v>
      </c>
      <c r="T169" s="101">
        <v>1014.8217070459506</v>
      </c>
      <c r="U169" s="101">
        <v>0</v>
      </c>
      <c r="V169" s="101">
        <v>904.58087368205724</v>
      </c>
      <c r="W169" s="101">
        <v>0</v>
      </c>
      <c r="X169" s="101">
        <v>976.04065868323607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944.66349288131835</v>
      </c>
      <c r="D170" s="104">
        <v>932.47767972192912</v>
      </c>
      <c r="E170" s="104">
        <v>805.85327032392843</v>
      </c>
      <c r="F170" s="104">
        <v>1067.9920924422784</v>
      </c>
      <c r="G170" s="104">
        <v>949.77478696508513</v>
      </c>
      <c r="H170" s="104">
        <v>1019.2940639679584</v>
      </c>
      <c r="I170" s="104">
        <v>0</v>
      </c>
      <c r="J170" s="104">
        <v>977.01918818129013</v>
      </c>
      <c r="K170" s="104">
        <v>942.26660683767284</v>
      </c>
      <c r="L170" s="104">
        <v>985.07508048797672</v>
      </c>
      <c r="M170" s="104">
        <v>1032.557039384774</v>
      </c>
      <c r="N170" s="104">
        <v>934.5291709153089</v>
      </c>
      <c r="O170" s="104">
        <v>799.42133757039164</v>
      </c>
      <c r="P170" s="104">
        <v>927.53372388866455</v>
      </c>
      <c r="Q170" s="104">
        <v>0</v>
      </c>
      <c r="R170" s="104">
        <v>962.04990262734384</v>
      </c>
      <c r="S170" s="104">
        <v>0</v>
      </c>
      <c r="T170" s="104">
        <v>1133.9869053796094</v>
      </c>
      <c r="U170" s="104">
        <v>0</v>
      </c>
      <c r="V170" s="104">
        <v>1147.4117488438603</v>
      </c>
      <c r="W170" s="104">
        <v>0</v>
      </c>
      <c r="X170" s="104">
        <v>1130.4001564956793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2049.6794578020072</v>
      </c>
      <c r="D171" s="101">
        <v>2141.4833767908258</v>
      </c>
      <c r="E171" s="101">
        <v>2179.2072258491221</v>
      </c>
      <c r="F171" s="101">
        <v>2215.2778618246757</v>
      </c>
      <c r="G171" s="101">
        <v>2209.9507771349404</v>
      </c>
      <c r="H171" s="101">
        <v>2159.6286406063195</v>
      </c>
      <c r="I171" s="101">
        <v>2344.1035637526152</v>
      </c>
      <c r="J171" s="101">
        <v>2162.5268352889966</v>
      </c>
      <c r="K171" s="101">
        <v>2178.7145674345206</v>
      </c>
      <c r="L171" s="101">
        <v>2210.9856519820205</v>
      </c>
      <c r="M171" s="101">
        <v>2354.2871154082318</v>
      </c>
      <c r="N171" s="101">
        <v>2217.2729422057882</v>
      </c>
      <c r="O171" s="101">
        <v>2134.370495747663</v>
      </c>
      <c r="P171" s="101">
        <v>1895.283789146398</v>
      </c>
      <c r="Q171" s="101">
        <v>1923.6742922639546</v>
      </c>
      <c r="R171" s="101">
        <v>1912.5237763731875</v>
      </c>
      <c r="S171" s="101">
        <v>2033.7711766744223</v>
      </c>
      <c r="T171" s="101">
        <v>2108.0572477960727</v>
      </c>
      <c r="U171" s="101">
        <v>1992.2839542980853</v>
      </c>
      <c r="V171" s="101">
        <v>1927.881503813496</v>
      </c>
      <c r="W171" s="101">
        <v>0</v>
      </c>
      <c r="X171" s="101">
        <v>2078.1646804782358</v>
      </c>
      <c r="Y171" s="101">
        <v>1745.385777067004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1786.0088563863735</v>
      </c>
      <c r="D172" s="104">
        <v>1873.5034953626316</v>
      </c>
      <c r="E172" s="104">
        <v>1908.4876463228941</v>
      </c>
      <c r="F172" s="104">
        <v>1954.6871699219791</v>
      </c>
      <c r="G172" s="104">
        <v>1947.42070222948</v>
      </c>
      <c r="H172" s="104">
        <v>1901.7947671000716</v>
      </c>
      <c r="I172" s="104">
        <v>2091.4733638046032</v>
      </c>
      <c r="J172" s="104">
        <v>1908.1416593577187</v>
      </c>
      <c r="K172" s="104">
        <v>1927.6727485531057</v>
      </c>
      <c r="L172" s="104">
        <v>1956.4216589265468</v>
      </c>
      <c r="M172" s="104">
        <v>2098.0840700950171</v>
      </c>
      <c r="N172" s="104">
        <v>1983.1817861639436</v>
      </c>
      <c r="O172" s="104">
        <v>1928.3129002956368</v>
      </c>
      <c r="P172" s="104">
        <v>1706.0301577926941</v>
      </c>
      <c r="Q172" s="104">
        <v>1745.2966388759155</v>
      </c>
      <c r="R172" s="104">
        <v>1746.0668903443766</v>
      </c>
      <c r="S172" s="104">
        <v>1873.2048957243583</v>
      </c>
      <c r="T172" s="104">
        <v>1936.6822477506771</v>
      </c>
      <c r="U172" s="104">
        <v>1839.2048801113822</v>
      </c>
      <c r="V172" s="104">
        <v>1775.7263494020669</v>
      </c>
      <c r="W172" s="104">
        <v>1846.9381828500379</v>
      </c>
      <c r="X172" s="104">
        <v>1946.6608441927731</v>
      </c>
      <c r="Y172" s="104">
        <v>1638.0174806968473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850.29352534255452</v>
      </c>
      <c r="D173" s="98">
        <v>915.46288647402014</v>
      </c>
      <c r="E173" s="98">
        <v>930.98626050925452</v>
      </c>
      <c r="F173" s="98">
        <v>1010.451862994699</v>
      </c>
      <c r="G173" s="98">
        <v>990.7735583617482</v>
      </c>
      <c r="H173" s="98">
        <v>957.98647278373573</v>
      </c>
      <c r="I173" s="98">
        <v>1160.2580484249972</v>
      </c>
      <c r="J173" s="98">
        <v>961.5763543209639</v>
      </c>
      <c r="K173" s="98">
        <v>982.87111583575472</v>
      </c>
      <c r="L173" s="98">
        <v>988.94312824519056</v>
      </c>
      <c r="M173" s="98">
        <v>1100.8745926909687</v>
      </c>
      <c r="N173" s="98">
        <v>1039.3514387839164</v>
      </c>
      <c r="O173" s="98">
        <v>1045.6963255636574</v>
      </c>
      <c r="P173" s="98">
        <v>818.00171001949423</v>
      </c>
      <c r="Q173" s="98">
        <v>829.06442991182416</v>
      </c>
      <c r="R173" s="98">
        <v>837.55412454459292</v>
      </c>
      <c r="S173" s="98">
        <v>949.78732920919356</v>
      </c>
      <c r="T173" s="98">
        <v>900.50567227942838</v>
      </c>
      <c r="U173" s="98">
        <v>857.67800991035813</v>
      </c>
      <c r="V173" s="98">
        <v>757.34772432715749</v>
      </c>
      <c r="W173" s="98">
        <v>880.6146726429605</v>
      </c>
      <c r="X173" s="98">
        <v>871.00125728147623</v>
      </c>
      <c r="Y173" s="98">
        <v>648.3930930243821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935.71533104381911</v>
      </c>
      <c r="D174" s="33">
        <v>958.04060888861159</v>
      </c>
      <c r="E174" s="33">
        <v>977.50138581363956</v>
      </c>
      <c r="F174" s="33">
        <v>944.23530692728036</v>
      </c>
      <c r="G174" s="33">
        <v>956.64714386773153</v>
      </c>
      <c r="H174" s="33">
        <v>943.80829431633583</v>
      </c>
      <c r="I174" s="33">
        <v>931.21531537960607</v>
      </c>
      <c r="J174" s="33">
        <v>946.56530503675469</v>
      </c>
      <c r="K174" s="33">
        <v>944.80163271735069</v>
      </c>
      <c r="L174" s="33">
        <v>967.47853068135646</v>
      </c>
      <c r="M174" s="33">
        <v>997.20947740404836</v>
      </c>
      <c r="N174" s="33">
        <v>943.83034738002698</v>
      </c>
      <c r="O174" s="33">
        <v>882.61657473197954</v>
      </c>
      <c r="P174" s="33">
        <v>888.02844777319979</v>
      </c>
      <c r="Q174" s="33">
        <v>916.23220896409123</v>
      </c>
      <c r="R174" s="33">
        <v>908.51276579978355</v>
      </c>
      <c r="S174" s="33">
        <v>923.41756651516459</v>
      </c>
      <c r="T174" s="33">
        <v>1036.176575471249</v>
      </c>
      <c r="U174" s="33">
        <v>981.5268702010236</v>
      </c>
      <c r="V174" s="33">
        <v>1018.3786250749092</v>
      </c>
      <c r="W174" s="33">
        <v>966.32351020707733</v>
      </c>
      <c r="X174" s="33">
        <v>1075.6595869112969</v>
      </c>
      <c r="Y174" s="33">
        <v>989.6243876724651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829.74619002816564</v>
      </c>
      <c r="D175" s="122">
        <v>850.81158755637864</v>
      </c>
      <c r="E175" s="122">
        <v>869.2928878838037</v>
      </c>
      <c r="F175" s="122">
        <v>895.17744274420193</v>
      </c>
      <c r="G175" s="122">
        <v>913.61478963008585</v>
      </c>
      <c r="H175" s="122">
        <v>894.7489811245913</v>
      </c>
      <c r="I175" s="122">
        <v>844.51119580159957</v>
      </c>
      <c r="J175" s="122">
        <v>804.74286374822373</v>
      </c>
      <c r="K175" s="122">
        <v>799.79776028191316</v>
      </c>
      <c r="L175" s="122">
        <v>818.396341772396</v>
      </c>
      <c r="M175" s="122">
        <v>749.23366903983492</v>
      </c>
      <c r="N175" s="122">
        <v>756.50115237837781</v>
      </c>
      <c r="O175" s="122">
        <v>749.08671198540787</v>
      </c>
      <c r="P175" s="122">
        <v>710.73889511143216</v>
      </c>
      <c r="Q175" s="122">
        <v>675.13125750342863</v>
      </c>
      <c r="R175" s="122">
        <v>643.31073739798353</v>
      </c>
      <c r="S175" s="122">
        <v>679.92597035865288</v>
      </c>
      <c r="T175" s="122">
        <v>638.31707959693131</v>
      </c>
      <c r="U175" s="122">
        <v>630.08288279368753</v>
      </c>
      <c r="V175" s="122">
        <v>610.94723500339217</v>
      </c>
      <c r="W175" s="122">
        <v>637.31963838272384</v>
      </c>
      <c r="X175" s="122">
        <v>724.76162050541552</v>
      </c>
      <c r="Y175" s="122">
        <v>641.25160334581017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829.74619002816564</v>
      </c>
      <c r="D177" s="33">
        <v>850.81158755637864</v>
      </c>
      <c r="E177" s="33">
        <v>869.2928878838037</v>
      </c>
      <c r="F177" s="33">
        <v>895.17744274420193</v>
      </c>
      <c r="G177" s="33">
        <v>913.61478963008585</v>
      </c>
      <c r="H177" s="33">
        <v>894.7489811245913</v>
      </c>
      <c r="I177" s="33">
        <v>844.51119580159957</v>
      </c>
      <c r="J177" s="33">
        <v>804.74286374822373</v>
      </c>
      <c r="K177" s="33">
        <v>799.79776028191316</v>
      </c>
      <c r="L177" s="33">
        <v>818.396341772396</v>
      </c>
      <c r="M177" s="33">
        <v>749.23366903983492</v>
      </c>
      <c r="N177" s="33">
        <v>756.50115237837781</v>
      </c>
      <c r="O177" s="33">
        <v>749.08671198540787</v>
      </c>
      <c r="P177" s="33">
        <v>710.73889511143216</v>
      </c>
      <c r="Q177" s="33">
        <v>675.13125750342863</v>
      </c>
      <c r="R177" s="33">
        <v>643.31073739798353</v>
      </c>
      <c r="S177" s="33">
        <v>679.92597035865288</v>
      </c>
      <c r="T177" s="33">
        <v>638.31707959693131</v>
      </c>
      <c r="U177" s="33">
        <v>630.08288279368753</v>
      </c>
      <c r="V177" s="33">
        <v>610.94723500339217</v>
      </c>
      <c r="W177" s="33">
        <v>637.31963838272384</v>
      </c>
      <c r="X177" s="33">
        <v>724.76162050541552</v>
      </c>
      <c r="Y177" s="33">
        <v>641.25160334581017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13634.973839582373</v>
      </c>
      <c r="D3" s="117">
        <f t="shared" si="0"/>
        <v>11448.893566535387</v>
      </c>
      <c r="E3" s="117">
        <f t="shared" si="0"/>
        <v>12028.241136862656</v>
      </c>
      <c r="F3" s="117">
        <f t="shared" si="0"/>
        <v>10657.227478673434</v>
      </c>
      <c r="G3" s="117">
        <f t="shared" si="0"/>
        <v>10521.148663896985</v>
      </c>
      <c r="H3" s="117">
        <f t="shared" si="0"/>
        <v>9999.355590782503</v>
      </c>
      <c r="I3" s="117">
        <f t="shared" si="0"/>
        <v>10222.967549013083</v>
      </c>
      <c r="J3" s="117">
        <f t="shared" si="0"/>
        <v>8186.5238913971189</v>
      </c>
      <c r="K3" s="117">
        <f t="shared" si="0"/>
        <v>8976.0054565358732</v>
      </c>
      <c r="L3" s="117">
        <f t="shared" si="0"/>
        <v>12943.814794735854</v>
      </c>
      <c r="M3" s="117">
        <f t="shared" si="0"/>
        <v>12159.870855569618</v>
      </c>
      <c r="N3" s="117">
        <f t="shared" si="0"/>
        <v>10677.627939957321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5966.2956323999888</v>
      </c>
      <c r="X3" s="117">
        <f t="shared" si="2"/>
        <v>5256.6525259996752</v>
      </c>
      <c r="Y3" s="117">
        <f t="shared" si="2"/>
        <v>4472.3382155000827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11389.82982819612</v>
      </c>
      <c r="D4" s="122">
        <f t="shared" si="3"/>
        <v>9118.1843487545266</v>
      </c>
      <c r="E4" s="122">
        <f t="shared" si="3"/>
        <v>9616.4328621597051</v>
      </c>
      <c r="F4" s="122">
        <f t="shared" si="3"/>
        <v>8121.6591312710761</v>
      </c>
      <c r="G4" s="122">
        <f t="shared" si="3"/>
        <v>7996.119063078314</v>
      </c>
      <c r="H4" s="122">
        <f t="shared" si="3"/>
        <v>7428.8404296842027</v>
      </c>
      <c r="I4" s="122">
        <f t="shared" si="3"/>
        <v>7634.0351258683058</v>
      </c>
      <c r="J4" s="122">
        <f t="shared" si="3"/>
        <v>5757.3839456412206</v>
      </c>
      <c r="K4" s="122">
        <f t="shared" si="3"/>
        <v>6541.81117798576</v>
      </c>
      <c r="L4" s="122">
        <f t="shared" si="3"/>
        <v>10430.422877212808</v>
      </c>
      <c r="M4" s="122">
        <f t="shared" si="3"/>
        <v>9582.8614313922844</v>
      </c>
      <c r="N4" s="122">
        <f t="shared" si="3"/>
        <v>8207.9433401467741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3637.8773099999844</v>
      </c>
      <c r="X4" s="122">
        <f t="shared" si="5"/>
        <v>2680.4829098876107</v>
      </c>
      <c r="Y4" s="122">
        <f t="shared" si="5"/>
        <v>2168.7805299376296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11281.828649469782</v>
      </c>
      <c r="D5" s="98">
        <v>9033.1614545536286</v>
      </c>
      <c r="E5" s="98">
        <v>9528.949917418764</v>
      </c>
      <c r="F5" s="98">
        <v>8048.4183857163762</v>
      </c>
      <c r="G5" s="98">
        <v>7924.8747645916092</v>
      </c>
      <c r="H5" s="98">
        <v>7364.1406056573942</v>
      </c>
      <c r="I5" s="98">
        <v>7568.6645320824291</v>
      </c>
      <c r="J5" s="98">
        <v>5708.5511324605523</v>
      </c>
      <c r="K5" s="98">
        <v>6487.0388553649209</v>
      </c>
      <c r="L5" s="98">
        <v>10344.403759069048</v>
      </c>
      <c r="M5" s="98">
        <v>9505.2377867426712</v>
      </c>
      <c r="N5" s="98">
        <v>8142.0323913618877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3610.4056941445547</v>
      </c>
      <c r="X5" s="98">
        <v>2660.0295581442019</v>
      </c>
      <c r="Y5" s="98">
        <v>2152.2824251180132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108.0011787263376</v>
      </c>
      <c r="D6" s="98">
        <v>85.022894200897611</v>
      </c>
      <c r="E6" s="98">
        <v>87.482944740941747</v>
      </c>
      <c r="F6" s="98">
        <v>73.240745554700169</v>
      </c>
      <c r="G6" s="98">
        <v>71.244298486704764</v>
      </c>
      <c r="H6" s="98">
        <v>64.699824026808145</v>
      </c>
      <c r="I6" s="98">
        <v>65.370593785877034</v>
      </c>
      <c r="J6" s="98">
        <v>48.832813180668275</v>
      </c>
      <c r="K6" s="98">
        <v>54.772322620839347</v>
      </c>
      <c r="L6" s="98">
        <v>86.019118143760906</v>
      </c>
      <c r="M6" s="98">
        <v>77.623644649612572</v>
      </c>
      <c r="N6" s="98">
        <v>65.910948784886301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27.471615855429523</v>
      </c>
      <c r="X6" s="98">
        <v>20.453351743409005</v>
      </c>
      <c r="Y6" s="98">
        <v>16.498104819616184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2.8002464421203674</v>
      </c>
      <c r="D7" s="122">
        <f t="shared" si="6"/>
        <v>2.0119991337535428</v>
      </c>
      <c r="E7" s="122">
        <f t="shared" si="6"/>
        <v>64.958445322830954</v>
      </c>
      <c r="F7" s="122">
        <f t="shared" si="6"/>
        <v>77.330756356015542</v>
      </c>
      <c r="G7" s="122">
        <f t="shared" si="6"/>
        <v>82.160098451396024</v>
      </c>
      <c r="H7" s="122">
        <f t="shared" si="6"/>
        <v>163.8750698971063</v>
      </c>
      <c r="I7" s="122">
        <f t="shared" si="6"/>
        <v>106.64163195858043</v>
      </c>
      <c r="J7" s="122">
        <f t="shared" si="6"/>
        <v>90.753097973183259</v>
      </c>
      <c r="K7" s="122">
        <f t="shared" si="6"/>
        <v>86.533400973174039</v>
      </c>
      <c r="L7" s="122">
        <f t="shared" si="6"/>
        <v>116.77956293166039</v>
      </c>
      <c r="M7" s="122">
        <f t="shared" si="6"/>
        <v>107.66029043575929</v>
      </c>
      <c r="N7" s="122">
        <f t="shared" si="6"/>
        <v>95.255952393826803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22.492095989824577</v>
      </c>
      <c r="X7" s="122">
        <f t="shared" si="6"/>
        <v>68.113789052309656</v>
      </c>
      <c r="Y7" s="122">
        <f t="shared" si="6"/>
        <v>151.52672229765977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2.8002464421203674</v>
      </c>
      <c r="D8" s="98">
        <f>IF(RES_hhdet_in_tes!D8=0,0,RES_hhdet_in_tes!D8*1000*11630/RES_hhdet_in_new!D5)</f>
        <v>2.0119991337535428</v>
      </c>
      <c r="E8" s="98">
        <f>IF(RES_hhdet_in_tes!E8=0,0,RES_hhdet_in_tes!E8*1000*11630/RES_hhdet_in_new!E5)</f>
        <v>64.958445322830954</v>
      </c>
      <c r="F8" s="98">
        <f>IF(RES_hhdet_in_tes!F8=0,0,RES_hhdet_in_tes!F8*1000*11630/RES_hhdet_in_new!F5)</f>
        <v>77.330756356015542</v>
      </c>
      <c r="G8" s="98">
        <f>IF(RES_hhdet_in_tes!G8=0,0,RES_hhdet_in_tes!G8*1000*11630/RES_hhdet_in_new!G5)</f>
        <v>82.160098451396024</v>
      </c>
      <c r="H8" s="98">
        <f>IF(RES_hhdet_in_tes!H8=0,0,RES_hhdet_in_tes!H8*1000*11630/RES_hhdet_in_new!H5)</f>
        <v>163.8750698971063</v>
      </c>
      <c r="I8" s="98">
        <f>IF(RES_hhdet_in_tes!I8=0,0,RES_hhdet_in_tes!I8*1000*11630/RES_hhdet_in_new!I5)</f>
        <v>106.64163195858043</v>
      </c>
      <c r="J8" s="98">
        <f>IF(RES_hhdet_in_tes!J8=0,0,RES_hhdet_in_tes!J8*1000*11630/RES_hhdet_in_new!J5)</f>
        <v>90.753097973183259</v>
      </c>
      <c r="K8" s="98">
        <f>IF(RES_hhdet_in_tes!K8=0,0,RES_hhdet_in_tes!K8*1000*11630/RES_hhdet_in_new!K5)</f>
        <v>86.533400973174039</v>
      </c>
      <c r="L8" s="98">
        <f>IF(RES_hhdet_in_tes!L8=0,0,RES_hhdet_in_tes!L8*1000*11630/RES_hhdet_in_new!L5)</f>
        <v>116.77956293166039</v>
      </c>
      <c r="M8" s="98">
        <f>IF(RES_hhdet_in_tes!M8=0,0,RES_hhdet_in_tes!M8*1000*11630/RES_hhdet_in_new!M5)</f>
        <v>107.66029043575929</v>
      </c>
      <c r="N8" s="98">
        <f>IF(RES_hhdet_in_tes!N8=0,0,RES_hhdet_in_tes!N8*1000*11630/RES_hhdet_in_new!N5)</f>
        <v>95.255952393826803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22.492095989824577</v>
      </c>
      <c r="X8" s="98">
        <f>IF(RES_hhdet_in_tes!X8=0,0,RES_hhdet_in_tes!X8*1000*11630/RES_hhdet_in_new!X5)</f>
        <v>68.113789052309656</v>
      </c>
      <c r="Y8" s="98">
        <f>IF(RES_hhdet_in_tes!Y8=0,0,RES_hhdet_in_tes!Y8*1000*11630/RES_hhdet_in_new!Y5)</f>
        <v>151.52672229765977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1600.2227584930708</v>
      </c>
      <c r="D9" s="122">
        <v>1669.2711209173062</v>
      </c>
      <c r="E9" s="122">
        <v>1672.0265119820317</v>
      </c>
      <c r="F9" s="122">
        <v>1762.2084243379877</v>
      </c>
      <c r="G9" s="122">
        <v>1731.3231043018372</v>
      </c>
      <c r="H9" s="122">
        <v>1708.588631010186</v>
      </c>
      <c r="I9" s="122">
        <v>1822.2543149582452</v>
      </c>
      <c r="J9" s="122">
        <v>1708.2274967147935</v>
      </c>
      <c r="K9" s="122">
        <v>1720.0665775543566</v>
      </c>
      <c r="L9" s="122">
        <v>1752.9650835706575</v>
      </c>
      <c r="M9" s="122">
        <v>1878.1869627462622</v>
      </c>
      <c r="N9" s="122">
        <v>1774.8915587024658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1739.7115425839347</v>
      </c>
      <c r="X9" s="122">
        <v>1858.8025668860537</v>
      </c>
      <c r="Y9" s="122">
        <v>1573.3877702430232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1615.1183080290446</v>
      </c>
      <c r="D11" s="98">
        <v>1627.5161936689549</v>
      </c>
      <c r="E11" s="98">
        <v>1402.9773712659548</v>
      </c>
      <c r="F11" s="98">
        <v>1964.7012290668645</v>
      </c>
      <c r="G11" s="98">
        <v>1721.5492044472198</v>
      </c>
      <c r="H11" s="98">
        <v>1835.950060872326</v>
      </c>
      <c r="I11" s="98">
        <v>1535.4180840186932</v>
      </c>
      <c r="J11" s="98">
        <v>1761.8325571027715</v>
      </c>
      <c r="K11" s="98">
        <v>1716.2611707889687</v>
      </c>
      <c r="L11" s="98">
        <v>1784.2942723208707</v>
      </c>
      <c r="M11" s="98">
        <v>1933.9848244239915</v>
      </c>
      <c r="N11" s="98">
        <v>1756.9981506112501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1736.7147164825794</v>
      </c>
      <c r="X11" s="98">
        <v>1973.7830211210839</v>
      </c>
      <c r="Y11" s="98">
        <v>1414.8878682783952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1615.180392904821</v>
      </c>
      <c r="D12" s="98">
        <v>1627.6691460786237</v>
      </c>
      <c r="E12" s="98">
        <v>1403.1815596614715</v>
      </c>
      <c r="F12" s="98">
        <v>1965.2615784174191</v>
      </c>
      <c r="G12" s="98">
        <v>1721.787898746597</v>
      </c>
      <c r="H12" s="98">
        <v>1836.3019114525102</v>
      </c>
      <c r="I12" s="98">
        <v>0</v>
      </c>
      <c r="J12" s="98">
        <v>1762.4209690636576</v>
      </c>
      <c r="K12" s="98">
        <v>1716.8265813576777</v>
      </c>
      <c r="L12" s="98">
        <v>1784.6940293176656</v>
      </c>
      <c r="M12" s="98">
        <v>1934.4092829393096</v>
      </c>
      <c r="N12" s="98">
        <v>1757.1499862950673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1973.0240003719409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670.51690002350256</v>
      </c>
      <c r="D13" s="101">
        <v>695.19146635669483</v>
      </c>
      <c r="E13" s="101">
        <v>597.32828933754331</v>
      </c>
      <c r="F13" s="101">
        <v>897.26948597514104</v>
      </c>
      <c r="G13" s="101">
        <v>772.01311178151207</v>
      </c>
      <c r="H13" s="101">
        <v>817.00784748455249</v>
      </c>
      <c r="I13" s="101">
        <v>0</v>
      </c>
      <c r="J13" s="101">
        <v>785.40178088236792</v>
      </c>
      <c r="K13" s="101">
        <v>774.55997452000486</v>
      </c>
      <c r="L13" s="101">
        <v>799.61894882968886</v>
      </c>
      <c r="M13" s="101">
        <v>901.85224355453579</v>
      </c>
      <c r="N13" s="101">
        <v>822.6208153797586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842.62384387626196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944.66349288131846</v>
      </c>
      <c r="D14" s="104">
        <v>932.47767972192901</v>
      </c>
      <c r="E14" s="104">
        <v>805.85327032392831</v>
      </c>
      <c r="F14" s="104">
        <v>1067.9920924422781</v>
      </c>
      <c r="G14" s="104">
        <v>949.77478696508479</v>
      </c>
      <c r="H14" s="104">
        <v>1019.2940639679578</v>
      </c>
      <c r="I14" s="104">
        <v>0</v>
      </c>
      <c r="J14" s="104">
        <v>977.01918818129002</v>
      </c>
      <c r="K14" s="104">
        <v>942.26660683767295</v>
      </c>
      <c r="L14" s="104">
        <v>985.07508048797661</v>
      </c>
      <c r="M14" s="104">
        <v>1032.557039384774</v>
      </c>
      <c r="N14" s="104">
        <v>934.5291709153089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1130.4001564956791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1598.0771755015915</v>
      </c>
      <c r="D15" s="101">
        <v>1671.657091067616</v>
      </c>
      <c r="E15" s="101">
        <v>1703.3360037308883</v>
      </c>
      <c r="F15" s="101">
        <v>1733.8256445782724</v>
      </c>
      <c r="G15" s="101">
        <v>1732.1284013605011</v>
      </c>
      <c r="H15" s="101">
        <v>1695.26312269863</v>
      </c>
      <c r="I15" s="101">
        <v>1843.0856135161291</v>
      </c>
      <c r="J15" s="101">
        <v>1703.455852247024</v>
      </c>
      <c r="K15" s="101">
        <v>1719.8684194709731</v>
      </c>
      <c r="L15" s="101">
        <v>1749.6149782624436</v>
      </c>
      <c r="M15" s="101">
        <v>1871.6612100519765</v>
      </c>
      <c r="N15" s="101">
        <v>1776.1642895487114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1853.3706481977908</v>
      </c>
      <c r="Y15" s="101">
        <v>1578.4014612474123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1598.6651743251093</v>
      </c>
      <c r="D16" s="104">
        <v>1672.6574218740357</v>
      </c>
      <c r="E16" s="104">
        <v>1705.1891420279669</v>
      </c>
      <c r="F16" s="104">
        <v>1735.0829847120706</v>
      </c>
      <c r="G16" s="104">
        <v>1733.2015529122011</v>
      </c>
      <c r="H16" s="104">
        <v>1695.807554197632</v>
      </c>
      <c r="I16" s="104">
        <v>1843.4851272112194</v>
      </c>
      <c r="J16" s="104">
        <v>1704.013879279074</v>
      </c>
      <c r="K16" s="104">
        <v>1720.676094568772</v>
      </c>
      <c r="L16" s="104">
        <v>1750.0569740450278</v>
      </c>
      <c r="M16" s="104">
        <v>1872.4061595700518</v>
      </c>
      <c r="N16" s="104">
        <v>1776.4111608285373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1739.8858412933271</v>
      </c>
      <c r="X16" s="104">
        <v>1852.4450745837048</v>
      </c>
      <c r="Y16" s="104">
        <v>1575.9845029772923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662.94984328128999</v>
      </c>
      <c r="D17" s="98">
        <v>714.61681298542385</v>
      </c>
      <c r="E17" s="98">
        <v>727.68775621432781</v>
      </c>
      <c r="F17" s="98">
        <v>790.84767778478999</v>
      </c>
      <c r="G17" s="98">
        <v>776.55440904446948</v>
      </c>
      <c r="H17" s="98">
        <v>751.9992598812961</v>
      </c>
      <c r="I17" s="98">
        <v>912.26981183161331</v>
      </c>
      <c r="J17" s="98">
        <v>757.44857424231884</v>
      </c>
      <c r="K17" s="98">
        <v>775.87446185142142</v>
      </c>
      <c r="L17" s="98">
        <v>782.57844336367145</v>
      </c>
      <c r="M17" s="98">
        <v>875.19668216600314</v>
      </c>
      <c r="N17" s="98">
        <v>832.58081344851007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773.56233108624986</v>
      </c>
      <c r="X17" s="98">
        <v>776.78548767240829</v>
      </c>
      <c r="Y17" s="98">
        <v>586.36011530482733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935.71533104381922</v>
      </c>
      <c r="D18" s="98">
        <v>958.0406088886117</v>
      </c>
      <c r="E18" s="98">
        <v>977.50138581363922</v>
      </c>
      <c r="F18" s="98">
        <v>944.23530692728025</v>
      </c>
      <c r="G18" s="98">
        <v>956.64714386773164</v>
      </c>
      <c r="H18" s="98">
        <v>943.80829431633606</v>
      </c>
      <c r="I18" s="98">
        <v>931.21531537960607</v>
      </c>
      <c r="J18" s="98">
        <v>946.56530503675515</v>
      </c>
      <c r="K18" s="98">
        <v>944.80163271735069</v>
      </c>
      <c r="L18" s="98">
        <v>967.47853068135635</v>
      </c>
      <c r="M18" s="98">
        <v>997.20947740404858</v>
      </c>
      <c r="N18" s="98">
        <v>943.83034738002743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966.32351020707733</v>
      </c>
      <c r="X18" s="98">
        <v>1075.6595869112971</v>
      </c>
      <c r="Y18" s="98">
        <v>989.6243876724651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642.12100645106216</v>
      </c>
      <c r="D19" s="122">
        <v>659.42609772979984</v>
      </c>
      <c r="E19" s="122">
        <v>674.82331739808785</v>
      </c>
      <c r="F19" s="122">
        <v>696.02916670835486</v>
      </c>
      <c r="G19" s="122">
        <v>711.54639806543923</v>
      </c>
      <c r="H19" s="122">
        <v>698.05146019100698</v>
      </c>
      <c r="I19" s="122">
        <v>660.03647622795165</v>
      </c>
      <c r="J19" s="122">
        <v>630.15935106792142</v>
      </c>
      <c r="K19" s="122">
        <v>627.5943000225808</v>
      </c>
      <c r="L19" s="122">
        <v>643.64727102072754</v>
      </c>
      <c r="M19" s="122">
        <v>591.16217099531275</v>
      </c>
      <c r="N19" s="122">
        <v>599.53708871425488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566.21468382624505</v>
      </c>
      <c r="X19" s="122">
        <v>649.25326017370082</v>
      </c>
      <c r="Y19" s="122">
        <v>578.64319302177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642.12100645106216</v>
      </c>
      <c r="D22" s="33">
        <v>659.42609772979984</v>
      </c>
      <c r="E22" s="33">
        <v>674.82331739808785</v>
      </c>
      <c r="F22" s="33">
        <v>696.02916670835486</v>
      </c>
      <c r="G22" s="33">
        <v>711.54639806543923</v>
      </c>
      <c r="H22" s="33">
        <v>698.05146019100698</v>
      </c>
      <c r="I22" s="33">
        <v>660.03647622795165</v>
      </c>
      <c r="J22" s="33">
        <v>630.15935106792142</v>
      </c>
      <c r="K22" s="33">
        <v>627.5943000225808</v>
      </c>
      <c r="L22" s="33">
        <v>643.64727102072754</v>
      </c>
      <c r="M22" s="33">
        <v>591.16217099531275</v>
      </c>
      <c r="N22" s="33">
        <v>599.53708871425488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566.21468382624505</v>
      </c>
      <c r="X22" s="33">
        <v>649.25326017370082</v>
      </c>
      <c r="Y22" s="33">
        <v>578.64319302177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13470.78245379878</v>
      </c>
      <c r="D24" s="117">
        <f t="shared" si="7"/>
        <v>11573.178061523429</v>
      </c>
      <c r="E24" s="117">
        <f t="shared" si="7"/>
        <v>10520.986606951354</v>
      </c>
      <c r="F24" s="117">
        <f t="shared" si="7"/>
        <v>13467.969131660198</v>
      </c>
      <c r="G24" s="117">
        <f t="shared" si="7"/>
        <v>11721.766231855176</v>
      </c>
      <c r="H24" s="117">
        <f t="shared" si="7"/>
        <v>10922.961740768154</v>
      </c>
      <c r="I24" s="117">
        <f t="shared" si="7"/>
        <v>7839.2096506187163</v>
      </c>
      <c r="J24" s="117">
        <f t="shared" si="7"/>
        <v>8696.0884814599103</v>
      </c>
      <c r="K24" s="117">
        <f t="shared" si="7"/>
        <v>9870.2291112701605</v>
      </c>
      <c r="L24" s="117">
        <f t="shared" si="7"/>
        <v>11241.429532239659</v>
      </c>
      <c r="M24" s="117">
        <f t="shared" si="7"/>
        <v>11180.445889385672</v>
      </c>
      <c r="N24" s="117">
        <f t="shared" si="7"/>
        <v>10232.423856543666</v>
      </c>
      <c r="O24" s="117">
        <f t="shared" si="7"/>
        <v>12456.088329584021</v>
      </c>
      <c r="P24" s="117">
        <f t="shared" si="7"/>
        <v>10142.400691034491</v>
      </c>
      <c r="Q24" s="117">
        <f t="shared" si="7"/>
        <v>8400.3516574126206</v>
      </c>
      <c r="R24" s="117">
        <f t="shared" ref="R24:V24" si="8">R25+R28+R30+R39</f>
        <v>8060.4783148288134</v>
      </c>
      <c r="S24" s="117">
        <f t="shared" si="8"/>
        <v>6240.8883301230244</v>
      </c>
      <c r="T24" s="117">
        <f t="shared" si="8"/>
        <v>8293.3662986319432</v>
      </c>
      <c r="U24" s="117">
        <f t="shared" si="8"/>
        <v>7779.6783330427979</v>
      </c>
      <c r="V24" s="117">
        <f t="shared" si="8"/>
        <v>8830.8060043071309</v>
      </c>
      <c r="W24" s="117">
        <f t="shared" ref="W24:Y24" si="9">W25+W28+W30+W39</f>
        <v>5887.2988953942058</v>
      </c>
      <c r="X24" s="117">
        <f t="shared" si="9"/>
        <v>5837.7403683796156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11225.55210241348</v>
      </c>
      <c r="D25" s="122">
        <f t="shared" si="10"/>
        <v>9242.5661355377342</v>
      </c>
      <c r="E25" s="122">
        <f t="shared" si="10"/>
        <v>8109.1009270084214</v>
      </c>
      <c r="F25" s="122">
        <f t="shared" si="10"/>
        <v>10932.338554088949</v>
      </c>
      <c r="G25" s="122">
        <f t="shared" si="10"/>
        <v>9196.6692732359024</v>
      </c>
      <c r="H25" s="122">
        <f t="shared" si="10"/>
        <v>8352.4833534674199</v>
      </c>
      <c r="I25" s="122">
        <f t="shared" si="10"/>
        <v>5250.2796918829627</v>
      </c>
      <c r="J25" s="122">
        <f t="shared" si="10"/>
        <v>6266.9635193356862</v>
      </c>
      <c r="K25" s="122">
        <f t="shared" si="10"/>
        <v>7436.0422643858956</v>
      </c>
      <c r="L25" s="122">
        <f t="shared" si="10"/>
        <v>8728.0865369295316</v>
      </c>
      <c r="M25" s="122">
        <f t="shared" si="10"/>
        <v>8603.4323321395641</v>
      </c>
      <c r="N25" s="122">
        <f t="shared" si="10"/>
        <v>7762.8392591064767</v>
      </c>
      <c r="O25" s="122">
        <f t="shared" si="10"/>
        <v>10053.813801302891</v>
      </c>
      <c r="P25" s="122">
        <f t="shared" si="10"/>
        <v>7965.3631880831608</v>
      </c>
      <c r="Q25" s="122">
        <f t="shared" si="10"/>
        <v>6254.9675742152367</v>
      </c>
      <c r="R25" s="122">
        <f t="shared" ref="R25:V25" si="11">SUM(R26:R27)</f>
        <v>5895.3449037884875</v>
      </c>
      <c r="S25" s="122">
        <f t="shared" si="11"/>
        <v>3945.8355336476184</v>
      </c>
      <c r="T25" s="122">
        <f t="shared" si="11"/>
        <v>5888.233489456652</v>
      </c>
      <c r="U25" s="122">
        <f t="shared" si="11"/>
        <v>5469.1639436808409</v>
      </c>
      <c r="V25" s="122">
        <f t="shared" si="11"/>
        <v>6531.9274830146687</v>
      </c>
      <c r="W25" s="122">
        <f t="shared" ref="W25:Y25" si="12">SUM(W26:W27)</f>
        <v>3558.9415174882274</v>
      </c>
      <c r="X25" s="122">
        <f t="shared" si="12"/>
        <v>3261.4831080299659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10963.175342328006</v>
      </c>
      <c r="D26" s="98">
        <v>9030.0813766374304</v>
      </c>
      <c r="E26" s="98">
        <v>7927.1577154316283</v>
      </c>
      <c r="F26" s="98">
        <v>10689.159711639866</v>
      </c>
      <c r="G26" s="98">
        <v>8994.5183962807496</v>
      </c>
      <c r="H26" s="98">
        <v>8172.9683089822574</v>
      </c>
      <c r="I26" s="98">
        <v>5139.3090953568017</v>
      </c>
      <c r="J26" s="98">
        <v>6135.7455837925972</v>
      </c>
      <c r="K26" s="98">
        <v>7282.3242800370399</v>
      </c>
      <c r="L26" s="98">
        <v>8550.3352817816631</v>
      </c>
      <c r="M26" s="98">
        <v>8431.2987792865097</v>
      </c>
      <c r="N26" s="98">
        <v>7608.8523148371751</v>
      </c>
      <c r="O26" s="98">
        <v>9855.6997405345555</v>
      </c>
      <c r="P26" s="98">
        <v>7808.9085102162571</v>
      </c>
      <c r="Q26" s="98">
        <v>6132.2375337363383</v>
      </c>
      <c r="R26" s="98">
        <v>5781.0539352926589</v>
      </c>
      <c r="S26" s="98">
        <v>3870.0240410078454</v>
      </c>
      <c r="T26" s="98">
        <v>5775.4968531989689</v>
      </c>
      <c r="U26" s="98">
        <v>5365.9498663849754</v>
      </c>
      <c r="V26" s="98">
        <v>6408.8685810082852</v>
      </c>
      <c r="W26" s="98">
        <v>3492.5052423716161</v>
      </c>
      <c r="X26" s="98">
        <v>3199.9705184591144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262.37676008547407</v>
      </c>
      <c r="D27" s="98">
        <v>212.4847589003044</v>
      </c>
      <c r="E27" s="98">
        <v>181.94321157679317</v>
      </c>
      <c r="F27" s="98">
        <v>243.17884244908223</v>
      </c>
      <c r="G27" s="98">
        <v>202.15087695515319</v>
      </c>
      <c r="H27" s="98">
        <v>179.5150444851626</v>
      </c>
      <c r="I27" s="98">
        <v>110.97059652616065</v>
      </c>
      <c r="J27" s="98">
        <v>131.21793554308886</v>
      </c>
      <c r="K27" s="98">
        <v>153.71798434885531</v>
      </c>
      <c r="L27" s="98">
        <v>177.75125514786927</v>
      </c>
      <c r="M27" s="98">
        <v>172.13355285305454</v>
      </c>
      <c r="N27" s="98">
        <v>153.98694426930166</v>
      </c>
      <c r="O27" s="98">
        <v>198.11406076833578</v>
      </c>
      <c r="P27" s="98">
        <v>156.45467786690372</v>
      </c>
      <c r="Q27" s="98">
        <v>122.73004047889823</v>
      </c>
      <c r="R27" s="98">
        <v>114.29096849582827</v>
      </c>
      <c r="S27" s="98">
        <v>75.811492639773007</v>
      </c>
      <c r="T27" s="98">
        <v>112.73663625768334</v>
      </c>
      <c r="U27" s="98">
        <v>103.21407729586547</v>
      </c>
      <c r="V27" s="98">
        <v>123.05890200638341</v>
      </c>
      <c r="W27" s="98">
        <v>66.436275116611171</v>
      </c>
      <c r="X27" s="98">
        <v>61.512589570851574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2.8869011342195439</v>
      </c>
      <c r="D28" s="122">
        <f t="shared" si="13"/>
        <v>1.9138889089025366</v>
      </c>
      <c r="E28" s="122">
        <f t="shared" si="13"/>
        <v>65.038696155223107</v>
      </c>
      <c r="F28" s="122">
        <f t="shared" si="13"/>
        <v>77.402876141551744</v>
      </c>
      <c r="G28" s="122">
        <f t="shared" si="13"/>
        <v>82.227094573070758</v>
      </c>
      <c r="H28" s="122">
        <f t="shared" si="13"/>
        <v>163.83848201115927</v>
      </c>
      <c r="I28" s="122">
        <f t="shared" si="13"/>
        <v>106.64781954949808</v>
      </c>
      <c r="J28" s="122">
        <f t="shared" si="13"/>
        <v>90.736854408812988</v>
      </c>
      <c r="K28" s="122">
        <f t="shared" si="13"/>
        <v>86.525788372941008</v>
      </c>
      <c r="L28" s="122">
        <f t="shared" si="13"/>
        <v>116.73016309136059</v>
      </c>
      <c r="M28" s="122">
        <f t="shared" si="13"/>
        <v>107.6648380319152</v>
      </c>
      <c r="N28" s="122">
        <f t="shared" si="13"/>
        <v>95.155078543947383</v>
      </c>
      <c r="O28" s="122">
        <f t="shared" si="13"/>
        <v>90.502570929757923</v>
      </c>
      <c r="P28" s="122">
        <f t="shared" si="13"/>
        <v>33.821102575856479</v>
      </c>
      <c r="Q28" s="122">
        <f t="shared" si="13"/>
        <v>29.595113096635384</v>
      </c>
      <c r="R28" s="122">
        <f t="shared" si="13"/>
        <v>14.175501592656827</v>
      </c>
      <c r="S28" s="122">
        <f t="shared" si="13"/>
        <v>26.453823459311163</v>
      </c>
      <c r="T28" s="122">
        <f t="shared" si="13"/>
        <v>27.354999655669285</v>
      </c>
      <c r="U28" s="122">
        <f t="shared" si="13"/>
        <v>36.001469239751316</v>
      </c>
      <c r="V28" s="122">
        <f t="shared" si="13"/>
        <v>60.174684844136365</v>
      </c>
      <c r="W28" s="122">
        <f t="shared" si="13"/>
        <v>22.431165792925711</v>
      </c>
      <c r="X28" s="122">
        <f t="shared" si="13"/>
        <v>68.209675210311275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2.8869011342195439</v>
      </c>
      <c r="D29" s="98">
        <f>IF(RES_hhdet_in_tes!D29=0,0,RES_hhdet_in_tes!D29*1000*11630/RES_hhdet_in_new!D26)</f>
        <v>1.9138889089025366</v>
      </c>
      <c r="E29" s="98">
        <f>IF(RES_hhdet_in_tes!E29=0,0,RES_hhdet_in_tes!E29*1000*11630/RES_hhdet_in_new!E26)</f>
        <v>65.038696155223107</v>
      </c>
      <c r="F29" s="98">
        <f>IF(RES_hhdet_in_tes!F29=0,0,RES_hhdet_in_tes!F29*1000*11630/RES_hhdet_in_new!F26)</f>
        <v>77.402876141551744</v>
      </c>
      <c r="G29" s="98">
        <f>IF(RES_hhdet_in_tes!G29=0,0,RES_hhdet_in_tes!G29*1000*11630/RES_hhdet_in_new!G26)</f>
        <v>82.227094573070758</v>
      </c>
      <c r="H29" s="98">
        <f>IF(RES_hhdet_in_tes!H29=0,0,RES_hhdet_in_tes!H29*1000*11630/RES_hhdet_in_new!H26)</f>
        <v>163.83848201115927</v>
      </c>
      <c r="I29" s="98">
        <f>IF(RES_hhdet_in_tes!I29=0,0,RES_hhdet_in_tes!I29*1000*11630/RES_hhdet_in_new!I26)</f>
        <v>106.64781954949808</v>
      </c>
      <c r="J29" s="98">
        <f>IF(RES_hhdet_in_tes!J29=0,0,RES_hhdet_in_tes!J29*1000*11630/RES_hhdet_in_new!J26)</f>
        <v>90.736854408812988</v>
      </c>
      <c r="K29" s="98">
        <f>IF(RES_hhdet_in_tes!K29=0,0,RES_hhdet_in_tes!K29*1000*11630/RES_hhdet_in_new!K26)</f>
        <v>86.525788372941008</v>
      </c>
      <c r="L29" s="98">
        <f>IF(RES_hhdet_in_tes!L29=0,0,RES_hhdet_in_tes!L29*1000*11630/RES_hhdet_in_new!L26)</f>
        <v>116.73016309136059</v>
      </c>
      <c r="M29" s="98">
        <f>IF(RES_hhdet_in_tes!M29=0,0,RES_hhdet_in_tes!M29*1000*11630/RES_hhdet_in_new!M26)</f>
        <v>107.6648380319152</v>
      </c>
      <c r="N29" s="98">
        <f>IF(RES_hhdet_in_tes!N29=0,0,RES_hhdet_in_tes!N29*1000*11630/RES_hhdet_in_new!N26)</f>
        <v>95.155078543947383</v>
      </c>
      <c r="O29" s="98">
        <f>IF(RES_hhdet_in_tes!O29=0,0,RES_hhdet_in_tes!O29*1000*11630/RES_hhdet_in_new!O26)</f>
        <v>90.502570929757923</v>
      </c>
      <c r="P29" s="98">
        <f>IF(RES_hhdet_in_tes!P29=0,0,RES_hhdet_in_tes!P29*1000*11630/RES_hhdet_in_new!P26)</f>
        <v>33.821102575856479</v>
      </c>
      <c r="Q29" s="98">
        <f>IF(RES_hhdet_in_tes!Q29=0,0,RES_hhdet_in_tes!Q29*1000*11630/RES_hhdet_in_new!Q26)</f>
        <v>29.595113096635384</v>
      </c>
      <c r="R29" s="98">
        <f>IF(RES_hhdet_in_tes!R29=0,0,RES_hhdet_in_tes!R29*1000*11630/RES_hhdet_in_new!R26)</f>
        <v>14.175501592656827</v>
      </c>
      <c r="S29" s="98">
        <f>IF(RES_hhdet_in_tes!S29=0,0,RES_hhdet_in_tes!S29*1000*11630/RES_hhdet_in_new!S26)</f>
        <v>26.453823459311163</v>
      </c>
      <c r="T29" s="98">
        <f>IF(RES_hhdet_in_tes!T29=0,0,RES_hhdet_in_tes!T29*1000*11630/RES_hhdet_in_new!T26)</f>
        <v>27.354999655669285</v>
      </c>
      <c r="U29" s="98">
        <f>IF(RES_hhdet_in_tes!U29=0,0,RES_hhdet_in_tes!U29*1000*11630/RES_hhdet_in_new!U26)</f>
        <v>36.001469239751316</v>
      </c>
      <c r="V29" s="98">
        <f>IF(RES_hhdet_in_tes!V29=0,0,RES_hhdet_in_tes!V29*1000*11630/RES_hhdet_in_new!V26)</f>
        <v>60.174684844136365</v>
      </c>
      <c r="W29" s="98">
        <f>IF(RES_hhdet_in_tes!W29=0,0,RES_hhdet_in_tes!W29*1000*11630/RES_hhdet_in_new!W26)</f>
        <v>22.431165792925711</v>
      </c>
      <c r="X29" s="98">
        <f>IF(RES_hhdet_in_tes!X29=0,0,RES_hhdet_in_tes!X29*1000*11630/RES_hhdet_in_new!X26)</f>
        <v>68.209675210311275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1600.2224438000189</v>
      </c>
      <c r="D30" s="122">
        <v>1669.271939346992</v>
      </c>
      <c r="E30" s="122">
        <v>1672.0236663896205</v>
      </c>
      <c r="F30" s="122">
        <v>1762.1985347213429</v>
      </c>
      <c r="G30" s="122">
        <v>1731.323465980764</v>
      </c>
      <c r="H30" s="122">
        <v>1708.5884450985693</v>
      </c>
      <c r="I30" s="122">
        <v>1822.2456629583041</v>
      </c>
      <c r="J30" s="122">
        <v>1708.228756647489</v>
      </c>
      <c r="K30" s="122">
        <v>1720.0667584887431</v>
      </c>
      <c r="L30" s="122">
        <v>1752.9655611980404</v>
      </c>
      <c r="M30" s="122">
        <v>1878.18654821888</v>
      </c>
      <c r="N30" s="122">
        <v>1774.8924301789884</v>
      </c>
      <c r="O30" s="122">
        <v>1714.4778669324264</v>
      </c>
      <c r="P30" s="122">
        <v>1571.9408531682961</v>
      </c>
      <c r="Q30" s="122">
        <v>1567.530690975952</v>
      </c>
      <c r="R30" s="122">
        <v>1621.2749104592274</v>
      </c>
      <c r="S30" s="122">
        <v>1699.1592108413374</v>
      </c>
      <c r="T30" s="122">
        <v>1833.4741724049011</v>
      </c>
      <c r="U30" s="122">
        <v>1728.0696508024882</v>
      </c>
      <c r="V30" s="122">
        <v>1701.4585541053768</v>
      </c>
      <c r="W30" s="122">
        <v>1739.7115282868072</v>
      </c>
      <c r="X30" s="122">
        <v>1858.7943249656373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1615.1183080290446</v>
      </c>
      <c r="D31" s="98">
        <v>1627.5161936689549</v>
      </c>
      <c r="E31" s="98">
        <v>1402.9773712659546</v>
      </c>
      <c r="F31" s="98">
        <v>1964.7012290668645</v>
      </c>
      <c r="G31" s="98">
        <v>1721.5492044472201</v>
      </c>
      <c r="H31" s="98">
        <v>1835.9500608723263</v>
      </c>
      <c r="I31" s="98">
        <v>1535.4180840186928</v>
      </c>
      <c r="J31" s="98">
        <v>1761.8325571027715</v>
      </c>
      <c r="K31" s="98">
        <v>1716.2611707889687</v>
      </c>
      <c r="L31" s="98">
        <v>1784.2942723208707</v>
      </c>
      <c r="M31" s="98">
        <v>1933.9848244239922</v>
      </c>
      <c r="N31" s="98">
        <v>1756.9981506112499</v>
      </c>
      <c r="O31" s="98">
        <v>1559.6417477034083</v>
      </c>
      <c r="P31" s="98">
        <v>1640.6297801031164</v>
      </c>
      <c r="Q31" s="98">
        <v>1296.0204889494735</v>
      </c>
      <c r="R31" s="98">
        <v>1712.8135054671502</v>
      </c>
      <c r="S31" s="98">
        <v>1399.4919185377385</v>
      </c>
      <c r="T31" s="98">
        <v>1983.2977829528697</v>
      </c>
      <c r="U31" s="98">
        <v>1776.6688796177748</v>
      </c>
      <c r="V31" s="98">
        <v>1920.7806180275752</v>
      </c>
      <c r="W31" s="98">
        <v>1736.7147164825792</v>
      </c>
      <c r="X31" s="98">
        <v>1973.7830211210837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1615.180392904821</v>
      </c>
      <c r="D32" s="98">
        <v>1627.6691460786237</v>
      </c>
      <c r="E32" s="98">
        <v>1403.1815596614715</v>
      </c>
      <c r="F32" s="98">
        <v>1965.2615784174195</v>
      </c>
      <c r="G32" s="98">
        <v>1721.787898746597</v>
      </c>
      <c r="H32" s="98">
        <v>1836.3019114525107</v>
      </c>
      <c r="I32" s="98">
        <v>0</v>
      </c>
      <c r="J32" s="98">
        <v>1762.420969063658</v>
      </c>
      <c r="K32" s="98">
        <v>1716.8265813576777</v>
      </c>
      <c r="L32" s="98">
        <v>1784.6940293176647</v>
      </c>
      <c r="M32" s="98">
        <v>1934.4092829393094</v>
      </c>
      <c r="N32" s="98">
        <v>1757.149986295067</v>
      </c>
      <c r="O32" s="98">
        <v>1559.4681507394012</v>
      </c>
      <c r="P32" s="98">
        <v>1643.0429073053449</v>
      </c>
      <c r="Q32" s="98">
        <v>0</v>
      </c>
      <c r="R32" s="98">
        <v>1715.5329976758412</v>
      </c>
      <c r="S32" s="98">
        <v>0</v>
      </c>
      <c r="T32" s="98">
        <v>1985.2715745318756</v>
      </c>
      <c r="U32" s="98">
        <v>1777.4448243121274</v>
      </c>
      <c r="V32" s="98">
        <v>1921.7349876712458</v>
      </c>
      <c r="W32" s="98">
        <v>0</v>
      </c>
      <c r="X32" s="98">
        <v>1973.0240003719412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670.51690002350256</v>
      </c>
      <c r="D33" s="101">
        <v>695.19146635669483</v>
      </c>
      <c r="E33" s="101">
        <v>597.32828933754331</v>
      </c>
      <c r="F33" s="101">
        <v>897.26948597514092</v>
      </c>
      <c r="G33" s="101">
        <v>772.01311178151207</v>
      </c>
      <c r="H33" s="101">
        <v>817.00784748455271</v>
      </c>
      <c r="I33" s="101">
        <v>0</v>
      </c>
      <c r="J33" s="101">
        <v>785.40178088236792</v>
      </c>
      <c r="K33" s="101">
        <v>774.55997452000497</v>
      </c>
      <c r="L33" s="101">
        <v>799.61894882968886</v>
      </c>
      <c r="M33" s="101">
        <v>901.85224355453545</v>
      </c>
      <c r="N33" s="101">
        <v>822.62081537975826</v>
      </c>
      <c r="O33" s="101">
        <v>760.04681316900962</v>
      </c>
      <c r="P33" s="101">
        <v>715.50918341668034</v>
      </c>
      <c r="Q33" s="101">
        <v>0</v>
      </c>
      <c r="R33" s="101">
        <v>753.48309504849738</v>
      </c>
      <c r="S33" s="101">
        <v>0</v>
      </c>
      <c r="T33" s="101">
        <v>851.28466915226636</v>
      </c>
      <c r="U33" s="101">
        <v>769.07109851386235</v>
      </c>
      <c r="V33" s="101">
        <v>774.32323882738535</v>
      </c>
      <c r="W33" s="101">
        <v>0</v>
      </c>
      <c r="X33" s="101">
        <v>842.62384387626196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944.66349288131835</v>
      </c>
      <c r="D34" s="104">
        <v>932.47767972192901</v>
      </c>
      <c r="E34" s="104">
        <v>805.85327032392831</v>
      </c>
      <c r="F34" s="104">
        <v>1067.9920924422784</v>
      </c>
      <c r="G34" s="104">
        <v>949.77478696508479</v>
      </c>
      <c r="H34" s="104">
        <v>1019.294063967958</v>
      </c>
      <c r="I34" s="104">
        <v>0</v>
      </c>
      <c r="J34" s="104">
        <v>977.01918818129025</v>
      </c>
      <c r="K34" s="104">
        <v>942.26660683767261</v>
      </c>
      <c r="L34" s="104">
        <v>985.07508048797615</v>
      </c>
      <c r="M34" s="104">
        <v>1032.5570393847743</v>
      </c>
      <c r="N34" s="104">
        <v>934.52917091530878</v>
      </c>
      <c r="O34" s="104">
        <v>799.42133757039164</v>
      </c>
      <c r="P34" s="104">
        <v>927.53372388866455</v>
      </c>
      <c r="Q34" s="104">
        <v>0</v>
      </c>
      <c r="R34" s="104">
        <v>962.04990262734373</v>
      </c>
      <c r="S34" s="104">
        <v>0</v>
      </c>
      <c r="T34" s="104">
        <v>1133.9869053796092</v>
      </c>
      <c r="U34" s="104">
        <v>1008.3737257982648</v>
      </c>
      <c r="V34" s="104">
        <v>1147.4117488438608</v>
      </c>
      <c r="W34" s="104">
        <v>0</v>
      </c>
      <c r="X34" s="104">
        <v>1130.4001564956793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1598.077175501591</v>
      </c>
      <c r="D35" s="101">
        <v>1671.6570910676157</v>
      </c>
      <c r="E35" s="101">
        <v>1703.3360037308876</v>
      </c>
      <c r="F35" s="101">
        <v>1733.8256445782722</v>
      </c>
      <c r="G35" s="101">
        <v>1732.1284013605009</v>
      </c>
      <c r="H35" s="101">
        <v>1695.26312269863</v>
      </c>
      <c r="I35" s="101">
        <v>1843.0856135161293</v>
      </c>
      <c r="J35" s="101">
        <v>1703.4558522470238</v>
      </c>
      <c r="K35" s="101">
        <v>1719.8684194709731</v>
      </c>
      <c r="L35" s="101">
        <v>1749.6149782624436</v>
      </c>
      <c r="M35" s="101">
        <v>1871.661210051976</v>
      </c>
      <c r="N35" s="101">
        <v>1776.1642895487112</v>
      </c>
      <c r="O35" s="101">
        <v>1729.4672204520562</v>
      </c>
      <c r="P35" s="101">
        <v>1558.436437518204</v>
      </c>
      <c r="Q35" s="101">
        <v>1604.0095545726999</v>
      </c>
      <c r="R35" s="101">
        <v>1609.6676273759974</v>
      </c>
      <c r="S35" s="101">
        <v>1727.1230346852694</v>
      </c>
      <c r="T35" s="101">
        <v>1806.0552901377705</v>
      </c>
      <c r="U35" s="101">
        <v>1721.87778497408</v>
      </c>
      <c r="V35" s="101">
        <v>1680.4854016286026</v>
      </c>
      <c r="W35" s="101">
        <v>0</v>
      </c>
      <c r="X35" s="101">
        <v>1853.3706481977908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1598.6651743251091</v>
      </c>
      <c r="D36" s="104">
        <v>1672.6574218740354</v>
      </c>
      <c r="E36" s="104">
        <v>1705.1891420279669</v>
      </c>
      <c r="F36" s="104">
        <v>1735.0829847120706</v>
      </c>
      <c r="G36" s="104">
        <v>1733.2015529122014</v>
      </c>
      <c r="H36" s="104">
        <v>1695.807554197632</v>
      </c>
      <c r="I36" s="104">
        <v>1843.4851272112198</v>
      </c>
      <c r="J36" s="104">
        <v>1704.0138792790733</v>
      </c>
      <c r="K36" s="104">
        <v>1720.676094568772</v>
      </c>
      <c r="L36" s="104">
        <v>1750.0569740450278</v>
      </c>
      <c r="M36" s="104">
        <v>1872.4061595700516</v>
      </c>
      <c r="N36" s="104">
        <v>1776.411160828537</v>
      </c>
      <c r="O36" s="104">
        <v>1729.9378440301648</v>
      </c>
      <c r="P36" s="104">
        <v>1560.6473337399964</v>
      </c>
      <c r="Q36" s="104">
        <v>1607.5276493007568</v>
      </c>
      <c r="R36" s="104">
        <v>1613.4366873268157</v>
      </c>
      <c r="S36" s="104">
        <v>1729.9977723629759</v>
      </c>
      <c r="T36" s="104">
        <v>1807.6750890527269</v>
      </c>
      <c r="U36" s="104">
        <v>1722.7950557623194</v>
      </c>
      <c r="V36" s="104">
        <v>1678.5394244658014</v>
      </c>
      <c r="W36" s="104">
        <v>1739.8858412933278</v>
      </c>
      <c r="X36" s="104">
        <v>1852.4450745837046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662.94984328128987</v>
      </c>
      <c r="D37" s="98">
        <v>714.61681298542396</v>
      </c>
      <c r="E37" s="98">
        <v>727.68775621432758</v>
      </c>
      <c r="F37" s="98">
        <v>790.84767778479022</v>
      </c>
      <c r="G37" s="98">
        <v>776.55440904446959</v>
      </c>
      <c r="H37" s="98">
        <v>751.9992598812961</v>
      </c>
      <c r="I37" s="98">
        <v>912.26981183161342</v>
      </c>
      <c r="J37" s="98">
        <v>757.44857424231873</v>
      </c>
      <c r="K37" s="98">
        <v>775.87446185142142</v>
      </c>
      <c r="L37" s="98">
        <v>782.57844336367157</v>
      </c>
      <c r="M37" s="98">
        <v>875.19668216600326</v>
      </c>
      <c r="N37" s="98">
        <v>832.58081344850984</v>
      </c>
      <c r="O37" s="98">
        <v>847.32126929818548</v>
      </c>
      <c r="P37" s="98">
        <v>672.6188859667966</v>
      </c>
      <c r="Q37" s="98">
        <v>691.29544033666582</v>
      </c>
      <c r="R37" s="98">
        <v>704.92392152703189</v>
      </c>
      <c r="S37" s="98">
        <v>806.5802058478107</v>
      </c>
      <c r="T37" s="98">
        <v>771.49851358147805</v>
      </c>
      <c r="U37" s="98">
        <v>741.26818556129558</v>
      </c>
      <c r="V37" s="98">
        <v>660.16079939089173</v>
      </c>
      <c r="W37" s="98">
        <v>773.56233108624986</v>
      </c>
      <c r="X37" s="98">
        <v>776.78548767240829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935.71533104381922</v>
      </c>
      <c r="D38" s="98">
        <v>958.04060888861159</v>
      </c>
      <c r="E38" s="98">
        <v>977.50138581363956</v>
      </c>
      <c r="F38" s="98">
        <v>944.23530692728048</v>
      </c>
      <c r="G38" s="98">
        <v>956.64714386773153</v>
      </c>
      <c r="H38" s="98">
        <v>943.80829431633595</v>
      </c>
      <c r="I38" s="98">
        <v>931.21531537960607</v>
      </c>
      <c r="J38" s="98">
        <v>946.56530503675481</v>
      </c>
      <c r="K38" s="98">
        <v>944.80163271735091</v>
      </c>
      <c r="L38" s="98">
        <v>967.47853068135635</v>
      </c>
      <c r="M38" s="98">
        <v>997.2094774040487</v>
      </c>
      <c r="N38" s="98">
        <v>943.83034738002732</v>
      </c>
      <c r="O38" s="98">
        <v>882.61657473197954</v>
      </c>
      <c r="P38" s="98">
        <v>888.02844777319979</v>
      </c>
      <c r="Q38" s="98">
        <v>916.23220896409111</v>
      </c>
      <c r="R38" s="98">
        <v>908.51276579978366</v>
      </c>
      <c r="S38" s="98">
        <v>923.41756651516505</v>
      </c>
      <c r="T38" s="98">
        <v>1036.176575471249</v>
      </c>
      <c r="U38" s="98">
        <v>981.52687020102383</v>
      </c>
      <c r="V38" s="98">
        <v>1018.3786250749095</v>
      </c>
      <c r="W38" s="98">
        <v>966.32351020707756</v>
      </c>
      <c r="X38" s="98">
        <v>1075.6595869112966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642.12100645106216</v>
      </c>
      <c r="D39" s="122">
        <v>659.42609772979995</v>
      </c>
      <c r="E39" s="122">
        <v>674.82331739808774</v>
      </c>
      <c r="F39" s="122">
        <v>696.02916670835509</v>
      </c>
      <c r="G39" s="122">
        <v>711.54639806543935</v>
      </c>
      <c r="H39" s="122">
        <v>698.05146019100687</v>
      </c>
      <c r="I39" s="122">
        <v>660.03647622795165</v>
      </c>
      <c r="J39" s="122">
        <v>630.15935106792142</v>
      </c>
      <c r="K39" s="122">
        <v>627.59430002258091</v>
      </c>
      <c r="L39" s="122">
        <v>643.64727102072766</v>
      </c>
      <c r="M39" s="122">
        <v>591.16217099531286</v>
      </c>
      <c r="N39" s="122">
        <v>599.53708871425488</v>
      </c>
      <c r="O39" s="122">
        <v>597.29409041894576</v>
      </c>
      <c r="P39" s="122">
        <v>571.27554720717751</v>
      </c>
      <c r="Q39" s="122">
        <v>548.25827912479633</v>
      </c>
      <c r="R39" s="122">
        <v>529.6829989884418</v>
      </c>
      <c r="S39" s="122">
        <v>569.4397621747579</v>
      </c>
      <c r="T39" s="122">
        <v>544.30363711472091</v>
      </c>
      <c r="U39" s="122">
        <v>546.44326931971671</v>
      </c>
      <c r="V39" s="122">
        <v>537.2452823429486</v>
      </c>
      <c r="W39" s="122">
        <v>566.21468382624494</v>
      </c>
      <c r="X39" s="122">
        <v>649.25326017370082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642.12100645106216</v>
      </c>
      <c r="D41" s="33">
        <v>659.42609772979995</v>
      </c>
      <c r="E41" s="33">
        <v>674.82331739808774</v>
      </c>
      <c r="F41" s="33">
        <v>696.02916670835509</v>
      </c>
      <c r="G41" s="33">
        <v>711.54639806543935</v>
      </c>
      <c r="H41" s="33">
        <v>698.05146019100687</v>
      </c>
      <c r="I41" s="33">
        <v>660.03647622795165</v>
      </c>
      <c r="J41" s="33">
        <v>630.15935106792142</v>
      </c>
      <c r="K41" s="33">
        <v>627.59430002258091</v>
      </c>
      <c r="L41" s="33">
        <v>643.64727102072766</v>
      </c>
      <c r="M41" s="33">
        <v>591.16217099531286</v>
      </c>
      <c r="N41" s="33">
        <v>599.53708871425488</v>
      </c>
      <c r="O41" s="33">
        <v>597.29409041894576</v>
      </c>
      <c r="P41" s="33">
        <v>571.27554720717751</v>
      </c>
      <c r="Q41" s="33">
        <v>548.25827912479633</v>
      </c>
      <c r="R41" s="33">
        <v>529.6829989884418</v>
      </c>
      <c r="S41" s="33">
        <v>569.4397621747579</v>
      </c>
      <c r="T41" s="33">
        <v>544.30363711472091</v>
      </c>
      <c r="U41" s="33">
        <v>546.44326931971671</v>
      </c>
      <c r="V41" s="33">
        <v>537.2452823429486</v>
      </c>
      <c r="W41" s="33">
        <v>566.21468382624494</v>
      </c>
      <c r="X41" s="33">
        <v>649.25326017370082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13826.090839403874</v>
      </c>
      <c r="D43" s="117">
        <f t="shared" si="14"/>
        <v>11853.582429937713</v>
      </c>
      <c r="E43" s="117">
        <f t="shared" si="14"/>
        <v>12004.453217223236</v>
      </c>
      <c r="F43" s="117">
        <f t="shared" si="14"/>
        <v>11574.278607948328</v>
      </c>
      <c r="G43" s="117">
        <f t="shared" si="14"/>
        <v>11476.274444744908</v>
      </c>
      <c r="H43" s="117">
        <f t="shared" si="14"/>
        <v>10963.747692839204</v>
      </c>
      <c r="I43" s="117">
        <f t="shared" si="14"/>
        <v>7401.7425052818762</v>
      </c>
      <c r="J43" s="117">
        <f t="shared" si="14"/>
        <v>9290.4522756469978</v>
      </c>
      <c r="K43" s="117">
        <f t="shared" si="14"/>
        <v>10002.889759279462</v>
      </c>
      <c r="L43" s="117">
        <f t="shared" si="14"/>
        <v>10967.189259017166</v>
      </c>
      <c r="M43" s="117">
        <f t="shared" si="14"/>
        <v>10337.752952233785</v>
      </c>
      <c r="N43" s="117">
        <f t="shared" si="14"/>
        <v>10723.306403501107</v>
      </c>
      <c r="O43" s="117">
        <f t="shared" si="14"/>
        <v>12029.583794074259</v>
      </c>
      <c r="P43" s="117">
        <f t="shared" si="14"/>
        <v>10093.201660033317</v>
      </c>
      <c r="Q43" s="117">
        <f t="shared" si="14"/>
        <v>9559.0854635062624</v>
      </c>
      <c r="R43" s="117">
        <f t="shared" ref="R43:V43" si="15">R44+R47+R49+R58</f>
        <v>7607.2427776883906</v>
      </c>
      <c r="S43" s="117">
        <f t="shared" si="15"/>
        <v>7413.6541736404342</v>
      </c>
      <c r="T43" s="117">
        <f t="shared" si="15"/>
        <v>6716.6352923161385</v>
      </c>
      <c r="U43" s="117">
        <f t="shared" si="15"/>
        <v>8179.1678962347278</v>
      </c>
      <c r="V43" s="117">
        <f t="shared" si="15"/>
        <v>9642.0218927125479</v>
      </c>
      <c r="W43" s="117">
        <f t="shared" ref="W43:Y43" si="16">W44+W47+W49+W58</f>
        <v>4488.8479285856556</v>
      </c>
      <c r="X43" s="117">
        <f t="shared" si="16"/>
        <v>5545.1243201446014</v>
      </c>
      <c r="Y43" s="117">
        <f t="shared" si="16"/>
        <v>4516.2558246797362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11496.739197515888</v>
      </c>
      <c r="D44" s="122">
        <f t="shared" si="17"/>
        <v>9531.8189577001958</v>
      </c>
      <c r="E44" s="122">
        <f t="shared" si="17"/>
        <v>9548.4944398091193</v>
      </c>
      <c r="F44" s="122">
        <f t="shared" si="17"/>
        <v>9107.3466946822136</v>
      </c>
      <c r="G44" s="122">
        <f t="shared" si="17"/>
        <v>8921.6936926958988</v>
      </c>
      <c r="H44" s="122">
        <f t="shared" si="17"/>
        <v>8268.3505497873139</v>
      </c>
      <c r="I44" s="122">
        <f t="shared" si="17"/>
        <v>5163.0141723245069</v>
      </c>
      <c r="J44" s="122">
        <f t="shared" si="17"/>
        <v>6745.3613237014288</v>
      </c>
      <c r="K44" s="122">
        <f t="shared" si="17"/>
        <v>7535.0870161851517</v>
      </c>
      <c r="L44" s="122">
        <f t="shared" si="17"/>
        <v>8478.4166241526455</v>
      </c>
      <c r="M44" s="122">
        <f t="shared" si="17"/>
        <v>7822.4251368270734</v>
      </c>
      <c r="N44" s="122">
        <f t="shared" si="17"/>
        <v>8205.0883095194949</v>
      </c>
      <c r="O44" s="122">
        <f t="shared" si="17"/>
        <v>9674.1586231450583</v>
      </c>
      <c r="P44" s="122">
        <f t="shared" si="17"/>
        <v>7903.9034888312708</v>
      </c>
      <c r="Q44" s="122">
        <f t="shared" si="17"/>
        <v>7378.3171851578254</v>
      </c>
      <c r="R44" s="122">
        <f t="shared" ref="R44:V44" si="18">SUM(R45:R46)</f>
        <v>5505.8419803316256</v>
      </c>
      <c r="S44" s="122">
        <f t="shared" si="18"/>
        <v>5084.9223074352658</v>
      </c>
      <c r="T44" s="122">
        <f t="shared" si="18"/>
        <v>4555.715931706025</v>
      </c>
      <c r="U44" s="122">
        <f t="shared" si="18"/>
        <v>5706.3336833626208</v>
      </c>
      <c r="V44" s="122">
        <f t="shared" si="18"/>
        <v>7194.1827665687442</v>
      </c>
      <c r="W44" s="122">
        <f t="shared" ref="W44:Y44" si="19">SUM(W45:W46)</f>
        <v>2587.0668026365561</v>
      </c>
      <c r="X44" s="122">
        <f t="shared" si="19"/>
        <v>2993.8737350048023</v>
      </c>
      <c r="Y44" s="122">
        <f t="shared" si="19"/>
        <v>2100.5344798711071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11228.023934812385</v>
      </c>
      <c r="D45" s="98">
        <v>9312.6843338947219</v>
      </c>
      <c r="E45" s="98">
        <v>9334.2556777392365</v>
      </c>
      <c r="F45" s="98">
        <v>8904.762955069893</v>
      </c>
      <c r="G45" s="98">
        <v>8725.5870207780172</v>
      </c>
      <c r="H45" s="98">
        <v>8090.643722494111</v>
      </c>
      <c r="I45" s="98">
        <v>5053.8880312045103</v>
      </c>
      <c r="J45" s="98">
        <v>6604.1266755887618</v>
      </c>
      <c r="K45" s="98">
        <v>7379.3215771466112</v>
      </c>
      <c r="L45" s="98">
        <v>8305.7500047013837</v>
      </c>
      <c r="M45" s="98">
        <v>7665.9176199725498</v>
      </c>
      <c r="N45" s="98">
        <v>8042.3287270947376</v>
      </c>
      <c r="O45" s="98">
        <v>9483.5258058653199</v>
      </c>
      <c r="P45" s="98">
        <v>7748.6559947702026</v>
      </c>
      <c r="Q45" s="98">
        <v>7233.5456645933591</v>
      </c>
      <c r="R45" s="98">
        <v>5399.1021673797641</v>
      </c>
      <c r="S45" s="98">
        <v>4987.2254960003538</v>
      </c>
      <c r="T45" s="98">
        <v>4468.4917938035951</v>
      </c>
      <c r="U45" s="98">
        <v>5598.643738073798</v>
      </c>
      <c r="V45" s="98">
        <v>7058.6472398211936</v>
      </c>
      <c r="W45" s="98">
        <v>2538.7729262127823</v>
      </c>
      <c r="X45" s="98">
        <v>2937.4083417501547</v>
      </c>
      <c r="Y45" s="98">
        <v>2061.0377844009804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268.71526270350233</v>
      </c>
      <c r="D46" s="98">
        <v>219.13462380547418</v>
      </c>
      <c r="E46" s="98">
        <v>214.23876206988285</v>
      </c>
      <c r="F46" s="98">
        <v>202.58373961232124</v>
      </c>
      <c r="G46" s="98">
        <v>196.10667191788153</v>
      </c>
      <c r="H46" s="98">
        <v>177.70682729320305</v>
      </c>
      <c r="I46" s="98">
        <v>109.12614111999655</v>
      </c>
      <c r="J46" s="98">
        <v>141.23464811266732</v>
      </c>
      <c r="K46" s="98">
        <v>155.76543903854051</v>
      </c>
      <c r="L46" s="98">
        <v>172.66661945126185</v>
      </c>
      <c r="M46" s="98">
        <v>156.50751685452352</v>
      </c>
      <c r="N46" s="98">
        <v>162.75958242475656</v>
      </c>
      <c r="O46" s="98">
        <v>190.63281727973774</v>
      </c>
      <c r="P46" s="98">
        <v>155.24749406106835</v>
      </c>
      <c r="Q46" s="98">
        <v>144.77152056446616</v>
      </c>
      <c r="R46" s="98">
        <v>106.73981295186107</v>
      </c>
      <c r="S46" s="98">
        <v>97.696811434911837</v>
      </c>
      <c r="T46" s="98">
        <v>87.224137902430272</v>
      </c>
      <c r="U46" s="98">
        <v>107.68994528882243</v>
      </c>
      <c r="V46" s="98">
        <v>135.53552674755062</v>
      </c>
      <c r="W46" s="98">
        <v>48.293876423773632</v>
      </c>
      <c r="X46" s="98">
        <v>56.465393254647772</v>
      </c>
      <c r="Y46" s="98">
        <v>39.496695470126845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2.8767926480414134</v>
      </c>
      <c r="D47" s="122">
        <f t="shared" si="20"/>
        <v>1.9641177980934339</v>
      </c>
      <c r="E47" s="122">
        <f t="shared" si="20"/>
        <v>65.167305501676594</v>
      </c>
      <c r="F47" s="122">
        <f t="shared" si="20"/>
        <v>77.369481959547471</v>
      </c>
      <c r="G47" s="122">
        <f t="shared" si="20"/>
        <v>82.173998211298994</v>
      </c>
      <c r="H47" s="122">
        <f t="shared" si="20"/>
        <v>163.88250571852961</v>
      </c>
      <c r="I47" s="122">
        <f t="shared" si="20"/>
        <v>106.67319876987277</v>
      </c>
      <c r="J47" s="122">
        <f t="shared" si="20"/>
        <v>90.735138508116293</v>
      </c>
      <c r="K47" s="122">
        <f t="shared" si="20"/>
        <v>86.544689484857926</v>
      </c>
      <c r="L47" s="122">
        <f t="shared" si="20"/>
        <v>116.72398641231045</v>
      </c>
      <c r="M47" s="122">
        <f t="shared" si="20"/>
        <v>107.67748603432277</v>
      </c>
      <c r="N47" s="122">
        <f t="shared" si="20"/>
        <v>95.143104255309879</v>
      </c>
      <c r="O47" s="122">
        <f t="shared" si="20"/>
        <v>90.363478746774504</v>
      </c>
      <c r="P47" s="122">
        <f t="shared" si="20"/>
        <v>33.933189429721246</v>
      </c>
      <c r="Q47" s="122">
        <f t="shared" si="20"/>
        <v>29.62006854380963</v>
      </c>
      <c r="R47" s="122">
        <f t="shared" si="20"/>
        <v>14.132410232974596</v>
      </c>
      <c r="S47" s="122">
        <f t="shared" si="20"/>
        <v>26.443960116335138</v>
      </c>
      <c r="T47" s="122">
        <f t="shared" si="20"/>
        <v>27.339026761822744</v>
      </c>
      <c r="U47" s="122">
        <f t="shared" si="20"/>
        <v>35.99294107619415</v>
      </c>
      <c r="V47" s="122">
        <f t="shared" si="20"/>
        <v>60.309249751356326</v>
      </c>
      <c r="W47" s="122">
        <f t="shared" si="20"/>
        <v>22.471154323412314</v>
      </c>
      <c r="X47" s="122">
        <f t="shared" si="20"/>
        <v>68.127418353418079</v>
      </c>
      <c r="Y47" s="122">
        <f t="shared" si="20"/>
        <v>151.51461796138724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2.8767926480414134</v>
      </c>
      <c r="D48" s="98">
        <f>IF(RES_hhdet_in_tes!D48=0,0,RES_hhdet_in_tes!D48*1000*11630/RES_hhdet_in_new!D45)</f>
        <v>1.9641177980934339</v>
      </c>
      <c r="E48" s="98">
        <f>IF(RES_hhdet_in_tes!E48=0,0,RES_hhdet_in_tes!E48*1000*11630/RES_hhdet_in_new!E45)</f>
        <v>65.167305501676594</v>
      </c>
      <c r="F48" s="98">
        <f>IF(RES_hhdet_in_tes!F48=0,0,RES_hhdet_in_tes!F48*1000*11630/RES_hhdet_in_new!F45)</f>
        <v>77.369481959547471</v>
      </c>
      <c r="G48" s="98">
        <f>IF(RES_hhdet_in_tes!G48=0,0,RES_hhdet_in_tes!G48*1000*11630/RES_hhdet_in_new!G45)</f>
        <v>82.173998211298994</v>
      </c>
      <c r="H48" s="98">
        <f>IF(RES_hhdet_in_tes!H48=0,0,RES_hhdet_in_tes!H48*1000*11630/RES_hhdet_in_new!H45)</f>
        <v>163.88250571852961</v>
      </c>
      <c r="I48" s="98">
        <f>IF(RES_hhdet_in_tes!I48=0,0,RES_hhdet_in_tes!I48*1000*11630/RES_hhdet_in_new!I45)</f>
        <v>106.67319876987277</v>
      </c>
      <c r="J48" s="98">
        <f>IF(RES_hhdet_in_tes!J48=0,0,RES_hhdet_in_tes!J48*1000*11630/RES_hhdet_in_new!J45)</f>
        <v>90.735138508116293</v>
      </c>
      <c r="K48" s="98">
        <f>IF(RES_hhdet_in_tes!K48=0,0,RES_hhdet_in_tes!K48*1000*11630/RES_hhdet_in_new!K45)</f>
        <v>86.544689484857926</v>
      </c>
      <c r="L48" s="98">
        <f>IF(RES_hhdet_in_tes!L48=0,0,RES_hhdet_in_tes!L48*1000*11630/RES_hhdet_in_new!L45)</f>
        <v>116.72398641231045</v>
      </c>
      <c r="M48" s="98">
        <f>IF(RES_hhdet_in_tes!M48=0,0,RES_hhdet_in_tes!M48*1000*11630/RES_hhdet_in_new!M45)</f>
        <v>107.67748603432277</v>
      </c>
      <c r="N48" s="98">
        <f>IF(RES_hhdet_in_tes!N48=0,0,RES_hhdet_in_tes!N48*1000*11630/RES_hhdet_in_new!N45)</f>
        <v>95.143104255309879</v>
      </c>
      <c r="O48" s="98">
        <f>IF(RES_hhdet_in_tes!O48=0,0,RES_hhdet_in_tes!O48*1000*11630/RES_hhdet_in_new!O45)</f>
        <v>90.363478746774504</v>
      </c>
      <c r="P48" s="98">
        <f>IF(RES_hhdet_in_tes!P48=0,0,RES_hhdet_in_tes!P48*1000*11630/RES_hhdet_in_new!P45)</f>
        <v>33.933189429721246</v>
      </c>
      <c r="Q48" s="98">
        <f>IF(RES_hhdet_in_tes!Q48=0,0,RES_hhdet_in_tes!Q48*1000*11630/RES_hhdet_in_new!Q45)</f>
        <v>29.62006854380963</v>
      </c>
      <c r="R48" s="98">
        <f>IF(RES_hhdet_in_tes!R48=0,0,RES_hhdet_in_tes!R48*1000*11630/RES_hhdet_in_new!R45)</f>
        <v>14.132410232974596</v>
      </c>
      <c r="S48" s="98">
        <f>IF(RES_hhdet_in_tes!S48=0,0,RES_hhdet_in_tes!S48*1000*11630/RES_hhdet_in_new!S45)</f>
        <v>26.443960116335138</v>
      </c>
      <c r="T48" s="98">
        <f>IF(RES_hhdet_in_tes!T48=0,0,RES_hhdet_in_tes!T48*1000*11630/RES_hhdet_in_new!T45)</f>
        <v>27.339026761822744</v>
      </c>
      <c r="U48" s="98">
        <f>IF(RES_hhdet_in_tes!U48=0,0,RES_hhdet_in_tes!U48*1000*11630/RES_hhdet_in_new!U45)</f>
        <v>35.99294107619415</v>
      </c>
      <c r="V48" s="98">
        <f>IF(RES_hhdet_in_tes!V48=0,0,RES_hhdet_in_tes!V48*1000*11630/RES_hhdet_in_new!V45)</f>
        <v>60.309249751356326</v>
      </c>
      <c r="W48" s="98">
        <f>IF(RES_hhdet_in_tes!W48=0,0,RES_hhdet_in_tes!W48*1000*11630/RES_hhdet_in_new!W45)</f>
        <v>22.471154323412314</v>
      </c>
      <c r="X48" s="98">
        <f>IF(RES_hhdet_in_tes!X48=0,0,RES_hhdet_in_tes!X48*1000*11630/RES_hhdet_in_new!X45)</f>
        <v>68.127418353418079</v>
      </c>
      <c r="Y48" s="98">
        <f>IF(RES_hhdet_in_tes!Y48=0,0,RES_hhdet_in_tes!Y48*1000*11630/RES_hhdet_in_new!Y45)</f>
        <v>151.51461796138724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1684.3538427888827</v>
      </c>
      <c r="D49" s="122">
        <v>1660.373256709624</v>
      </c>
      <c r="E49" s="122">
        <v>1715.9681545143528</v>
      </c>
      <c r="F49" s="122">
        <v>1693.5332645982128</v>
      </c>
      <c r="G49" s="122">
        <v>1760.860355772269</v>
      </c>
      <c r="H49" s="122">
        <v>1833.4631771423544</v>
      </c>
      <c r="I49" s="122">
        <v>1472.0186579595452</v>
      </c>
      <c r="J49" s="122">
        <v>1824.1964623695317</v>
      </c>
      <c r="K49" s="122">
        <v>1753.6637535868706</v>
      </c>
      <c r="L49" s="122">
        <v>1728.4013774314833</v>
      </c>
      <c r="M49" s="122">
        <v>1816.4881583770748</v>
      </c>
      <c r="N49" s="122">
        <v>1823.5379010120478</v>
      </c>
      <c r="O49" s="122">
        <v>1667.7676017634808</v>
      </c>
      <c r="P49" s="122">
        <v>1584.0894345651488</v>
      </c>
      <c r="Q49" s="122">
        <v>1602.8899306798298</v>
      </c>
      <c r="R49" s="122">
        <v>1557.5853881353485</v>
      </c>
      <c r="S49" s="122">
        <v>1732.8481439140758</v>
      </c>
      <c r="T49" s="122">
        <v>1589.2766967335701</v>
      </c>
      <c r="U49" s="122">
        <v>1890.3980024761963</v>
      </c>
      <c r="V49" s="122">
        <v>1850.2845940494994</v>
      </c>
      <c r="W49" s="122">
        <v>1313.0952877994416</v>
      </c>
      <c r="X49" s="122">
        <v>1833.8699066126803</v>
      </c>
      <c r="Y49" s="122">
        <v>1685.5635338254722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1713.0021993462829</v>
      </c>
      <c r="D50" s="98">
        <v>1656.2735292747682</v>
      </c>
      <c r="E50" s="98">
        <v>1720.1304754714047</v>
      </c>
      <c r="F50" s="98">
        <v>1677.027848971785</v>
      </c>
      <c r="G50" s="98">
        <v>1772.7496196368832</v>
      </c>
      <c r="H50" s="98">
        <v>1892.6236666495772</v>
      </c>
      <c r="I50" s="98">
        <v>1393.2582236606306</v>
      </c>
      <c r="J50" s="98">
        <v>1849.9043525259146</v>
      </c>
      <c r="K50" s="98">
        <v>1763.2599881743336</v>
      </c>
      <c r="L50" s="98">
        <v>1724.1595377028941</v>
      </c>
      <c r="M50" s="98">
        <v>1783.7152077307383</v>
      </c>
      <c r="N50" s="98">
        <v>1858.0328943245092</v>
      </c>
      <c r="O50" s="98">
        <v>1504.8160233402461</v>
      </c>
      <c r="P50" s="98">
        <v>1704.0825129899522</v>
      </c>
      <c r="Q50" s="98">
        <v>1592.9834985315622</v>
      </c>
      <c r="R50" s="98">
        <v>1557.5357988566579</v>
      </c>
      <c r="S50" s="98">
        <v>1732.8072007161722</v>
      </c>
      <c r="T50" s="98">
        <v>1589.2628372632337</v>
      </c>
      <c r="U50" s="98">
        <v>1890.2275793719953</v>
      </c>
      <c r="V50" s="98">
        <v>2193.1905785227464</v>
      </c>
      <c r="W50" s="98">
        <v>1278.0993120331445</v>
      </c>
      <c r="X50" s="98">
        <v>1828.3305391679874</v>
      </c>
      <c r="Y50" s="98">
        <v>1687.9609904064896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1713.1670554326633</v>
      </c>
      <c r="D51" s="98">
        <v>1656.4879525310973</v>
      </c>
      <c r="E51" s="98">
        <v>1720.7344187521619</v>
      </c>
      <c r="F51" s="98">
        <v>1677.4816162863453</v>
      </c>
      <c r="G51" s="98">
        <v>1773.5681354189439</v>
      </c>
      <c r="H51" s="98">
        <v>1894.0589557187282</v>
      </c>
      <c r="I51" s="98">
        <v>0</v>
      </c>
      <c r="J51" s="98">
        <v>1851.361632587852</v>
      </c>
      <c r="K51" s="98">
        <v>1764.5157109343429</v>
      </c>
      <c r="L51" s="98">
        <v>0</v>
      </c>
      <c r="M51" s="98">
        <v>1783.8160858396068</v>
      </c>
      <c r="N51" s="98">
        <v>1858.1402622651992</v>
      </c>
      <c r="O51" s="98">
        <v>0</v>
      </c>
      <c r="P51" s="98">
        <v>1707.4615086932361</v>
      </c>
      <c r="Q51" s="98">
        <v>1596.0217719993323</v>
      </c>
      <c r="R51" s="98">
        <v>1560.5811013148577</v>
      </c>
      <c r="S51" s="98">
        <v>1735.8772101550228</v>
      </c>
      <c r="T51" s="98">
        <v>1591.35890952471</v>
      </c>
      <c r="U51" s="98">
        <v>1894.9597998953429</v>
      </c>
      <c r="V51" s="98">
        <v>2199.5358655801842</v>
      </c>
      <c r="W51" s="98">
        <v>0</v>
      </c>
      <c r="X51" s="98">
        <v>0</v>
      </c>
      <c r="Y51" s="98">
        <v>1682.9977098242136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711.59590963815822</v>
      </c>
      <c r="D52" s="101">
        <v>707.6349285752251</v>
      </c>
      <c r="E52" s="101">
        <v>734.48164535574404</v>
      </c>
      <c r="F52" s="101">
        <v>764.26462494782993</v>
      </c>
      <c r="G52" s="101">
        <v>795.64226866293484</v>
      </c>
      <c r="H52" s="101">
        <v>843.53116391873186</v>
      </c>
      <c r="I52" s="101">
        <v>0</v>
      </c>
      <c r="J52" s="101">
        <v>826.21480359000861</v>
      </c>
      <c r="K52" s="101">
        <v>796.75006842701544</v>
      </c>
      <c r="L52" s="101">
        <v>0</v>
      </c>
      <c r="M52" s="101">
        <v>830.00796533194193</v>
      </c>
      <c r="N52" s="101">
        <v>871.23305749547217</v>
      </c>
      <c r="O52" s="101">
        <v>0</v>
      </c>
      <c r="P52" s="101">
        <v>745.34385671025268</v>
      </c>
      <c r="Q52" s="101">
        <v>687.55446406536032</v>
      </c>
      <c r="R52" s="101">
        <v>682.16894732921594</v>
      </c>
      <c r="S52" s="101">
        <v>808.73241498655682</v>
      </c>
      <c r="T52" s="101">
        <v>674.15714871368721</v>
      </c>
      <c r="U52" s="101">
        <v>823.96538128932161</v>
      </c>
      <c r="V52" s="101">
        <v>898.5906468631739</v>
      </c>
      <c r="W52" s="101">
        <v>0</v>
      </c>
      <c r="X52" s="101">
        <v>0</v>
      </c>
      <c r="Y52" s="101">
        <v>637.78236824079977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1001.5711457945051</v>
      </c>
      <c r="D53" s="104">
        <v>948.85302395587246</v>
      </c>
      <c r="E53" s="104">
        <v>986.25277339641787</v>
      </c>
      <c r="F53" s="104">
        <v>913.21699133851541</v>
      </c>
      <c r="G53" s="104">
        <v>977.92586675600944</v>
      </c>
      <c r="H53" s="104">
        <v>1050.5277917999963</v>
      </c>
      <c r="I53" s="104">
        <v>0</v>
      </c>
      <c r="J53" s="104">
        <v>1025.1468289978434</v>
      </c>
      <c r="K53" s="104">
        <v>967.76564250732736</v>
      </c>
      <c r="L53" s="104">
        <v>0</v>
      </c>
      <c r="M53" s="104">
        <v>953.80812050766485</v>
      </c>
      <c r="N53" s="104">
        <v>986.90720476972672</v>
      </c>
      <c r="O53" s="104">
        <v>0</v>
      </c>
      <c r="P53" s="104">
        <v>962.11765198298303</v>
      </c>
      <c r="Q53" s="104">
        <v>908.46730793397182</v>
      </c>
      <c r="R53" s="104">
        <v>878.41215398564179</v>
      </c>
      <c r="S53" s="104">
        <v>927.14479516846575</v>
      </c>
      <c r="T53" s="104">
        <v>917.20176081102272</v>
      </c>
      <c r="U53" s="104">
        <v>1070.9944186060211</v>
      </c>
      <c r="V53" s="104">
        <v>1300.9452187170104</v>
      </c>
      <c r="W53" s="104">
        <v>0</v>
      </c>
      <c r="X53" s="104">
        <v>0</v>
      </c>
      <c r="Y53" s="104">
        <v>1045.2153415834141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1598.077175501591</v>
      </c>
      <c r="D54" s="101">
        <v>1671.6570910676153</v>
      </c>
      <c r="E54" s="101">
        <v>1703.3360037308876</v>
      </c>
      <c r="F54" s="101">
        <v>1733.8256445782724</v>
      </c>
      <c r="G54" s="101">
        <v>1732.1284013605009</v>
      </c>
      <c r="H54" s="101">
        <v>1695.2631226986302</v>
      </c>
      <c r="I54" s="101">
        <v>1843.0856135161296</v>
      </c>
      <c r="J54" s="101">
        <v>1703.4558522470236</v>
      </c>
      <c r="K54" s="101">
        <v>1719.8684194709729</v>
      </c>
      <c r="L54" s="101">
        <v>1749.6149782624436</v>
      </c>
      <c r="M54" s="101">
        <v>1871.661210051976</v>
      </c>
      <c r="N54" s="101">
        <v>1776.1642895487114</v>
      </c>
      <c r="O54" s="101">
        <v>1729.4672204520562</v>
      </c>
      <c r="P54" s="101">
        <v>1558.4364375182035</v>
      </c>
      <c r="Q54" s="101">
        <v>1604.0095545726999</v>
      </c>
      <c r="R54" s="101">
        <v>0</v>
      </c>
      <c r="S54" s="101">
        <v>0</v>
      </c>
      <c r="T54" s="101">
        <v>0</v>
      </c>
      <c r="U54" s="101">
        <v>0</v>
      </c>
      <c r="V54" s="101">
        <v>1680.4854016286031</v>
      </c>
      <c r="W54" s="101">
        <v>0</v>
      </c>
      <c r="X54" s="101">
        <v>1853.3706481977906</v>
      </c>
      <c r="Y54" s="101">
        <v>1578.4014612474123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1598.6651743251091</v>
      </c>
      <c r="D55" s="104">
        <v>1672.6574218740359</v>
      </c>
      <c r="E55" s="104">
        <v>1705.1891420279671</v>
      </c>
      <c r="F55" s="104">
        <v>1735.0829847120706</v>
      </c>
      <c r="G55" s="104">
        <v>1733.2015529122011</v>
      </c>
      <c r="H55" s="104">
        <v>1695.8075541976323</v>
      </c>
      <c r="I55" s="104">
        <v>1843.4851272112198</v>
      </c>
      <c r="J55" s="104">
        <v>1704.0138792790733</v>
      </c>
      <c r="K55" s="104">
        <v>1720.6760945687724</v>
      </c>
      <c r="L55" s="104">
        <v>1750.0569740450283</v>
      </c>
      <c r="M55" s="104">
        <v>1872.4061595700523</v>
      </c>
      <c r="N55" s="104">
        <v>1776.4111608285373</v>
      </c>
      <c r="O55" s="104">
        <v>1729.937844030165</v>
      </c>
      <c r="P55" s="104">
        <v>1560.6473337399962</v>
      </c>
      <c r="Q55" s="104">
        <v>1607.5276493007566</v>
      </c>
      <c r="R55" s="104">
        <v>0</v>
      </c>
      <c r="S55" s="104">
        <v>0</v>
      </c>
      <c r="T55" s="104">
        <v>0</v>
      </c>
      <c r="U55" s="104">
        <v>0</v>
      </c>
      <c r="V55" s="104">
        <v>1678.5394244658009</v>
      </c>
      <c r="W55" s="104">
        <v>1739.8858412933273</v>
      </c>
      <c r="X55" s="104">
        <v>1852.4450745837053</v>
      </c>
      <c r="Y55" s="104">
        <v>1575.9845029772923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662.94984328128987</v>
      </c>
      <c r="D56" s="98">
        <v>714.61681298542385</v>
      </c>
      <c r="E56" s="98">
        <v>727.68775621432769</v>
      </c>
      <c r="F56" s="98">
        <v>790.84767778479011</v>
      </c>
      <c r="G56" s="98">
        <v>776.55440904446948</v>
      </c>
      <c r="H56" s="98">
        <v>751.9992598812961</v>
      </c>
      <c r="I56" s="98">
        <v>912.26981183161365</v>
      </c>
      <c r="J56" s="98">
        <v>757.44857424231873</v>
      </c>
      <c r="K56" s="98">
        <v>775.8744618514213</v>
      </c>
      <c r="L56" s="98">
        <v>782.57844336367168</v>
      </c>
      <c r="M56" s="98">
        <v>875.19668216600326</v>
      </c>
      <c r="N56" s="98">
        <v>832.58081344850996</v>
      </c>
      <c r="O56" s="98">
        <v>847.3212692981856</v>
      </c>
      <c r="P56" s="98">
        <v>672.61888596679671</v>
      </c>
      <c r="Q56" s="98">
        <v>691.29544033666559</v>
      </c>
      <c r="R56" s="98">
        <v>0</v>
      </c>
      <c r="S56" s="98">
        <v>0</v>
      </c>
      <c r="T56" s="98">
        <v>0</v>
      </c>
      <c r="U56" s="98">
        <v>0</v>
      </c>
      <c r="V56" s="98">
        <v>660.16079939089184</v>
      </c>
      <c r="W56" s="98">
        <v>773.56233108624974</v>
      </c>
      <c r="X56" s="98">
        <v>776.78548767240818</v>
      </c>
      <c r="Y56" s="98">
        <v>586.3601153048271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935.71533104381933</v>
      </c>
      <c r="D57" s="98">
        <v>958.04060888861216</v>
      </c>
      <c r="E57" s="98">
        <v>977.50138581363922</v>
      </c>
      <c r="F57" s="98">
        <v>944.23530692728025</v>
      </c>
      <c r="G57" s="98">
        <v>956.64714386773176</v>
      </c>
      <c r="H57" s="98">
        <v>943.80829431633583</v>
      </c>
      <c r="I57" s="98">
        <v>931.21531537960607</v>
      </c>
      <c r="J57" s="98">
        <v>946.56530503675458</v>
      </c>
      <c r="K57" s="98">
        <v>944.80163271735091</v>
      </c>
      <c r="L57" s="98">
        <v>967.47853068135657</v>
      </c>
      <c r="M57" s="98">
        <v>997.2094774040487</v>
      </c>
      <c r="N57" s="98">
        <v>943.83034738002709</v>
      </c>
      <c r="O57" s="98">
        <v>882.61657473197977</v>
      </c>
      <c r="P57" s="98">
        <v>888.02844777319967</v>
      </c>
      <c r="Q57" s="98">
        <v>916.23220896409089</v>
      </c>
      <c r="R57" s="98">
        <v>0</v>
      </c>
      <c r="S57" s="98">
        <v>0</v>
      </c>
      <c r="T57" s="98">
        <v>0</v>
      </c>
      <c r="U57" s="98">
        <v>0</v>
      </c>
      <c r="V57" s="98">
        <v>1018.3786250749092</v>
      </c>
      <c r="W57" s="98">
        <v>966.32351020707756</v>
      </c>
      <c r="X57" s="98">
        <v>1075.6595869112969</v>
      </c>
      <c r="Y57" s="98">
        <v>989.62438767246533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642.12100645106227</v>
      </c>
      <c r="D58" s="122">
        <v>659.42609772979984</v>
      </c>
      <c r="E58" s="122">
        <v>674.82331739808785</v>
      </c>
      <c r="F58" s="122">
        <v>696.02916670835498</v>
      </c>
      <c r="G58" s="122">
        <v>711.54639806543958</v>
      </c>
      <c r="H58" s="122">
        <v>698.05146019100687</v>
      </c>
      <c r="I58" s="122">
        <v>660.03647622795154</v>
      </c>
      <c r="J58" s="122">
        <v>630.15935106792153</v>
      </c>
      <c r="K58" s="122">
        <v>627.59430002258091</v>
      </c>
      <c r="L58" s="122">
        <v>643.64727102072743</v>
      </c>
      <c r="M58" s="122">
        <v>591.16217099531286</v>
      </c>
      <c r="N58" s="122">
        <v>599.53708871425499</v>
      </c>
      <c r="O58" s="122">
        <v>597.29409041894576</v>
      </c>
      <c r="P58" s="122">
        <v>571.27554720717751</v>
      </c>
      <c r="Q58" s="122">
        <v>548.25827912479645</v>
      </c>
      <c r="R58" s="122">
        <v>529.6829989884418</v>
      </c>
      <c r="S58" s="122">
        <v>569.43976217475779</v>
      </c>
      <c r="T58" s="122">
        <v>544.30363711472091</v>
      </c>
      <c r="U58" s="122">
        <v>546.44326931971682</v>
      </c>
      <c r="V58" s="122">
        <v>537.2452823429486</v>
      </c>
      <c r="W58" s="122">
        <v>566.21468382624516</v>
      </c>
      <c r="X58" s="122">
        <v>649.25326017370082</v>
      </c>
      <c r="Y58" s="122">
        <v>578.64319302176989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642.12100645106227</v>
      </c>
      <c r="D60" s="33">
        <v>659.42609772979984</v>
      </c>
      <c r="E60" s="33">
        <v>674.82331739808785</v>
      </c>
      <c r="F60" s="33">
        <v>696.02916670835498</v>
      </c>
      <c r="G60" s="33">
        <v>711.54639806543958</v>
      </c>
      <c r="H60" s="33">
        <v>698.05146019100687</v>
      </c>
      <c r="I60" s="33">
        <v>660.03647622795154</v>
      </c>
      <c r="J60" s="33">
        <v>630.15935106792153</v>
      </c>
      <c r="K60" s="33">
        <v>627.59430002258091</v>
      </c>
      <c r="L60" s="33">
        <v>643.64727102072743</v>
      </c>
      <c r="M60" s="33">
        <v>591.16217099531286</v>
      </c>
      <c r="N60" s="33">
        <v>599.53708871425499</v>
      </c>
      <c r="O60" s="33">
        <v>597.29409041894576</v>
      </c>
      <c r="P60" s="33">
        <v>571.27554720717751</v>
      </c>
      <c r="Q60" s="33">
        <v>548.25827912479645</v>
      </c>
      <c r="R60" s="33">
        <v>529.6829989884418</v>
      </c>
      <c r="S60" s="33">
        <v>569.43976217475779</v>
      </c>
      <c r="T60" s="33">
        <v>544.30363711472091</v>
      </c>
      <c r="U60" s="33">
        <v>546.44326931971682</v>
      </c>
      <c r="V60" s="33">
        <v>537.2452823429486</v>
      </c>
      <c r="W60" s="33">
        <v>566.21468382624516</v>
      </c>
      <c r="X60" s="33">
        <v>649.25326017370082</v>
      </c>
      <c r="Y60" s="33">
        <v>578.64319302176989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12992.568953861612</v>
      </c>
      <c r="D62" s="117">
        <f t="shared" si="21"/>
        <v>11964.825085055572</v>
      </c>
      <c r="E62" s="117">
        <f t="shared" si="21"/>
        <v>12027.161250607929</v>
      </c>
      <c r="F62" s="117">
        <f t="shared" si="21"/>
        <v>12004.102537140763</v>
      </c>
      <c r="G62" s="117">
        <f t="shared" si="21"/>
        <v>11374.242363157829</v>
      </c>
      <c r="H62" s="117">
        <f t="shared" si="21"/>
        <v>9850.6076365116132</v>
      </c>
      <c r="I62" s="117">
        <f t="shared" si="21"/>
        <v>9219.3042280223381</v>
      </c>
      <c r="J62" s="117">
        <f t="shared" si="21"/>
        <v>8530.7881858705223</v>
      </c>
      <c r="K62" s="117">
        <f t="shared" si="21"/>
        <v>9893.5090322130982</v>
      </c>
      <c r="L62" s="117">
        <f t="shared" si="21"/>
        <v>11299.063547046759</v>
      </c>
      <c r="M62" s="117">
        <f t="shared" si="21"/>
        <v>10255.881178162857</v>
      </c>
      <c r="N62" s="117">
        <f t="shared" si="21"/>
        <v>10963.012760592948</v>
      </c>
      <c r="O62" s="117">
        <f t="shared" si="21"/>
        <v>11946.946816675276</v>
      </c>
      <c r="P62" s="117">
        <f t="shared" si="21"/>
        <v>9562.0824247119726</v>
      </c>
      <c r="Q62" s="117">
        <f t="shared" si="21"/>
        <v>9456.834656599538</v>
      </c>
      <c r="R62" s="117">
        <f t="shared" ref="R62:V62" si="22">R63+R66+R68+R77</f>
        <v>8086.0466420997172</v>
      </c>
      <c r="S62" s="117">
        <f t="shared" si="22"/>
        <v>7370.3595722493774</v>
      </c>
      <c r="T62" s="117">
        <f t="shared" si="22"/>
        <v>7571.1690703051772</v>
      </c>
      <c r="U62" s="117">
        <f t="shared" si="22"/>
        <v>7875.7833844943179</v>
      </c>
      <c r="V62" s="117">
        <f t="shared" si="22"/>
        <v>8228.3950999503122</v>
      </c>
      <c r="W62" s="117">
        <f t="shared" ref="W62:Y62" si="23">W63+W66+W68+W77</f>
        <v>6489.9775974412087</v>
      </c>
      <c r="X62" s="117">
        <f t="shared" si="23"/>
        <v>5273.0667472243913</v>
      </c>
      <c r="Y62" s="117">
        <f t="shared" si="23"/>
        <v>4366.1463507765811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10738.251432569563</v>
      </c>
      <c r="D63" s="122">
        <f t="shared" si="24"/>
        <v>9627.0082322072176</v>
      </c>
      <c r="E63" s="122">
        <f t="shared" si="24"/>
        <v>9561.3067025356486</v>
      </c>
      <c r="F63" s="122">
        <f t="shared" si="24"/>
        <v>9480.0112079718929</v>
      </c>
      <c r="G63" s="122">
        <f t="shared" si="24"/>
        <v>8822.7969690179143</v>
      </c>
      <c r="H63" s="122">
        <f t="shared" si="24"/>
        <v>7309.5034628470385</v>
      </c>
      <c r="I63" s="122">
        <f t="shared" si="24"/>
        <v>6663.4040961883939</v>
      </c>
      <c r="J63" s="122">
        <f t="shared" si="24"/>
        <v>6116.5017343949039</v>
      </c>
      <c r="K63" s="122">
        <f t="shared" si="24"/>
        <v>7448.4268712806852</v>
      </c>
      <c r="L63" s="122">
        <f t="shared" si="24"/>
        <v>8744.6838813248451</v>
      </c>
      <c r="M63" s="122">
        <f t="shared" si="24"/>
        <v>7855.238648522628</v>
      </c>
      <c r="N63" s="122">
        <f t="shared" si="24"/>
        <v>8527.3653375167014</v>
      </c>
      <c r="O63" s="122">
        <f t="shared" si="24"/>
        <v>9581.4724243595829</v>
      </c>
      <c r="P63" s="122">
        <f t="shared" si="24"/>
        <v>7348.3525126443456</v>
      </c>
      <c r="Q63" s="122">
        <f t="shared" si="24"/>
        <v>7276.742975287134</v>
      </c>
      <c r="R63" s="122">
        <f t="shared" ref="R63:V63" si="25">SUM(R64:R65)</f>
        <v>5883.058266289805</v>
      </c>
      <c r="S63" s="122">
        <f t="shared" si="25"/>
        <v>5082.5889436168573</v>
      </c>
      <c r="T63" s="122">
        <f t="shared" si="25"/>
        <v>5166.6094455052862</v>
      </c>
      <c r="U63" s="122">
        <f t="shared" si="25"/>
        <v>5558.4569734350189</v>
      </c>
      <c r="V63" s="122">
        <f t="shared" si="25"/>
        <v>5938.3762678707462</v>
      </c>
      <c r="W63" s="122">
        <f t="shared" ref="W63:Y63" si="26">SUM(W64:W65)</f>
        <v>4010.974797158548</v>
      </c>
      <c r="X63" s="122">
        <f t="shared" si="26"/>
        <v>2809.5222539250267</v>
      </c>
      <c r="Y63" s="122">
        <f t="shared" si="26"/>
        <v>2043.6153064145419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10487.264434856101</v>
      </c>
      <c r="D64" s="98">
        <v>9405.6852258955314</v>
      </c>
      <c r="E64" s="98">
        <v>9346.7804728107185</v>
      </c>
      <c r="F64" s="98">
        <v>9269.1379222102951</v>
      </c>
      <c r="G64" s="98">
        <v>8628.8641340431186</v>
      </c>
      <c r="H64" s="98">
        <v>7152.4045757534523</v>
      </c>
      <c r="I64" s="98">
        <v>6522.5655178947309</v>
      </c>
      <c r="J64" s="98">
        <v>5988.4341737881205</v>
      </c>
      <c r="K64" s="98">
        <v>7294.4528721404749</v>
      </c>
      <c r="L64" s="98">
        <v>8566.5946140839587</v>
      </c>
      <c r="M64" s="98">
        <v>7698.0746138817503</v>
      </c>
      <c r="N64" s="98">
        <v>8358.2129324283469</v>
      </c>
      <c r="O64" s="98">
        <v>9392.6660223667677</v>
      </c>
      <c r="P64" s="98">
        <v>7204.017082096967</v>
      </c>
      <c r="Q64" s="98">
        <v>7133.9644637576675</v>
      </c>
      <c r="R64" s="98">
        <v>5769.0054944936101</v>
      </c>
      <c r="S64" s="98">
        <v>4984.936963192371</v>
      </c>
      <c r="T64" s="98">
        <v>5067.6890866597359</v>
      </c>
      <c r="U64" s="98">
        <v>5453.5577578310067</v>
      </c>
      <c r="V64" s="98">
        <v>5826.4996334278194</v>
      </c>
      <c r="W64" s="98">
        <v>3936.100224536212</v>
      </c>
      <c r="X64" s="98">
        <v>2756.5337871534625</v>
      </c>
      <c r="Y64" s="98">
        <v>2005.1888715290274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250.98699771346219</v>
      </c>
      <c r="D65" s="98">
        <v>221.32300631168624</v>
      </c>
      <c r="E65" s="98">
        <v>214.52622972493032</v>
      </c>
      <c r="F65" s="98">
        <v>210.87328576159771</v>
      </c>
      <c r="G65" s="98">
        <v>193.93283497479644</v>
      </c>
      <c r="H65" s="98">
        <v>157.09888709358617</v>
      </c>
      <c r="I65" s="98">
        <v>140.83857829366318</v>
      </c>
      <c r="J65" s="98">
        <v>128.06756060678313</v>
      </c>
      <c r="K65" s="98">
        <v>153.97399914020983</v>
      </c>
      <c r="L65" s="98">
        <v>178.08926724088715</v>
      </c>
      <c r="M65" s="98">
        <v>157.16403464087736</v>
      </c>
      <c r="N65" s="98">
        <v>169.1524050883543</v>
      </c>
      <c r="O65" s="98">
        <v>188.8064019928153</v>
      </c>
      <c r="P65" s="98">
        <v>144.33543054737865</v>
      </c>
      <c r="Q65" s="98">
        <v>142.77851152946633</v>
      </c>
      <c r="R65" s="98">
        <v>114.05277179619513</v>
      </c>
      <c r="S65" s="98">
        <v>97.651980424486638</v>
      </c>
      <c r="T65" s="98">
        <v>98.920358845550581</v>
      </c>
      <c r="U65" s="98">
        <v>104.89921560401184</v>
      </c>
      <c r="V65" s="98">
        <v>111.8766344429268</v>
      </c>
      <c r="W65" s="98">
        <v>74.874572622336004</v>
      </c>
      <c r="X65" s="98">
        <v>52.988466771564283</v>
      </c>
      <c r="Y65" s="98">
        <v>38.426434885514475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2.8765044736725129</v>
      </c>
      <c r="D66" s="122">
        <f t="shared" si="27"/>
        <v>1.9650017720772655</v>
      </c>
      <c r="E66" s="122">
        <f t="shared" si="27"/>
        <v>65.157120695966867</v>
      </c>
      <c r="F66" s="122">
        <f t="shared" si="27"/>
        <v>77.375932726485644</v>
      </c>
      <c r="G66" s="122">
        <f t="shared" si="27"/>
        <v>82.169005930301381</v>
      </c>
      <c r="H66" s="122">
        <f t="shared" si="27"/>
        <v>163.87771184434936</v>
      </c>
      <c r="I66" s="122">
        <f t="shared" si="27"/>
        <v>106.66945589460659</v>
      </c>
      <c r="J66" s="122">
        <f t="shared" si="27"/>
        <v>90.73928264182409</v>
      </c>
      <c r="K66" s="122">
        <f t="shared" si="27"/>
        <v>86.548519429344267</v>
      </c>
      <c r="L66" s="122">
        <f t="shared" si="27"/>
        <v>116.72173646808159</v>
      </c>
      <c r="M66" s="122">
        <f t="shared" si="27"/>
        <v>107.68102672997998</v>
      </c>
      <c r="N66" s="122">
        <f t="shared" si="27"/>
        <v>95.140668846145601</v>
      </c>
      <c r="O66" s="122">
        <f t="shared" si="27"/>
        <v>90.370044453867081</v>
      </c>
      <c r="P66" s="122">
        <f t="shared" si="27"/>
        <v>33.935332288610191</v>
      </c>
      <c r="Q66" s="122">
        <f t="shared" si="27"/>
        <v>29.630721943510164</v>
      </c>
      <c r="R66" s="122">
        <f t="shared" si="27"/>
        <v>14.114487269337729</v>
      </c>
      <c r="S66" s="122">
        <f t="shared" si="27"/>
        <v>26.442278249591741</v>
      </c>
      <c r="T66" s="122">
        <f t="shared" si="27"/>
        <v>27.339662154038646</v>
      </c>
      <c r="U66" s="122">
        <f t="shared" si="27"/>
        <v>35.982755413575049</v>
      </c>
      <c r="V66" s="122">
        <f t="shared" si="27"/>
        <v>60.297864688512966</v>
      </c>
      <c r="W66" s="122">
        <f t="shared" si="27"/>
        <v>22.483478614671075</v>
      </c>
      <c r="X66" s="122">
        <f t="shared" si="27"/>
        <v>68.131611801474719</v>
      </c>
      <c r="Y66" s="122">
        <f t="shared" si="27"/>
        <v>151.51616932122661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2.8765044736725129</v>
      </c>
      <c r="D67" s="98">
        <f>IF(RES_hhdet_in_tes!D67=0,0,RES_hhdet_in_tes!D67*1000*11630/RES_hhdet_in_new!D64)</f>
        <v>1.9650017720772655</v>
      </c>
      <c r="E67" s="98">
        <f>IF(RES_hhdet_in_tes!E67=0,0,RES_hhdet_in_tes!E67*1000*11630/RES_hhdet_in_new!E64)</f>
        <v>65.157120695966867</v>
      </c>
      <c r="F67" s="98">
        <f>IF(RES_hhdet_in_tes!F67=0,0,RES_hhdet_in_tes!F67*1000*11630/RES_hhdet_in_new!F64)</f>
        <v>77.375932726485644</v>
      </c>
      <c r="G67" s="98">
        <f>IF(RES_hhdet_in_tes!G67=0,0,RES_hhdet_in_tes!G67*1000*11630/RES_hhdet_in_new!G64)</f>
        <v>82.169005930301381</v>
      </c>
      <c r="H67" s="98">
        <f>IF(RES_hhdet_in_tes!H67=0,0,RES_hhdet_in_tes!H67*1000*11630/RES_hhdet_in_new!H64)</f>
        <v>163.87771184434936</v>
      </c>
      <c r="I67" s="98">
        <f>IF(RES_hhdet_in_tes!I67=0,0,RES_hhdet_in_tes!I67*1000*11630/RES_hhdet_in_new!I64)</f>
        <v>106.66945589460659</v>
      </c>
      <c r="J67" s="98">
        <f>IF(RES_hhdet_in_tes!J67=0,0,RES_hhdet_in_tes!J67*1000*11630/RES_hhdet_in_new!J64)</f>
        <v>90.73928264182409</v>
      </c>
      <c r="K67" s="98">
        <f>IF(RES_hhdet_in_tes!K67=0,0,RES_hhdet_in_tes!K67*1000*11630/RES_hhdet_in_new!K64)</f>
        <v>86.548519429344267</v>
      </c>
      <c r="L67" s="98">
        <f>IF(RES_hhdet_in_tes!L67=0,0,RES_hhdet_in_tes!L67*1000*11630/RES_hhdet_in_new!L64)</f>
        <v>116.72173646808159</v>
      </c>
      <c r="M67" s="98">
        <f>IF(RES_hhdet_in_tes!M67=0,0,RES_hhdet_in_tes!M67*1000*11630/RES_hhdet_in_new!M64)</f>
        <v>107.68102672997998</v>
      </c>
      <c r="N67" s="98">
        <f>IF(RES_hhdet_in_tes!N67=0,0,RES_hhdet_in_tes!N67*1000*11630/RES_hhdet_in_new!N64)</f>
        <v>95.140668846145601</v>
      </c>
      <c r="O67" s="98">
        <f>IF(RES_hhdet_in_tes!O67=0,0,RES_hhdet_in_tes!O67*1000*11630/RES_hhdet_in_new!O64)</f>
        <v>90.370044453867081</v>
      </c>
      <c r="P67" s="98">
        <f>IF(RES_hhdet_in_tes!P67=0,0,RES_hhdet_in_tes!P67*1000*11630/RES_hhdet_in_new!P64)</f>
        <v>33.935332288610191</v>
      </c>
      <c r="Q67" s="98">
        <f>IF(RES_hhdet_in_tes!Q67=0,0,RES_hhdet_in_tes!Q67*1000*11630/RES_hhdet_in_new!Q64)</f>
        <v>29.630721943510164</v>
      </c>
      <c r="R67" s="98">
        <f>IF(RES_hhdet_in_tes!R67=0,0,RES_hhdet_in_tes!R67*1000*11630/RES_hhdet_in_new!R64)</f>
        <v>14.114487269337729</v>
      </c>
      <c r="S67" s="98">
        <f>IF(RES_hhdet_in_tes!S67=0,0,RES_hhdet_in_tes!S67*1000*11630/RES_hhdet_in_new!S64)</f>
        <v>26.442278249591741</v>
      </c>
      <c r="T67" s="98">
        <f>IF(RES_hhdet_in_tes!T67=0,0,RES_hhdet_in_tes!T67*1000*11630/RES_hhdet_in_new!T64)</f>
        <v>27.339662154038646</v>
      </c>
      <c r="U67" s="98">
        <f>IF(RES_hhdet_in_tes!U67=0,0,RES_hhdet_in_tes!U67*1000*11630/RES_hhdet_in_new!U64)</f>
        <v>35.982755413575049</v>
      </c>
      <c r="V67" s="98">
        <f>IF(RES_hhdet_in_tes!V67=0,0,RES_hhdet_in_tes!V67*1000*11630/RES_hhdet_in_new!V64)</f>
        <v>60.297864688512966</v>
      </c>
      <c r="W67" s="98">
        <f>IF(RES_hhdet_in_tes!W67=0,0,RES_hhdet_in_tes!W67*1000*11630/RES_hhdet_in_new!W64)</f>
        <v>22.483478614671075</v>
      </c>
      <c r="X67" s="98">
        <f>IF(RES_hhdet_in_tes!X67=0,0,RES_hhdet_in_tes!X67*1000*11630/RES_hhdet_in_new!X64)</f>
        <v>68.131611801474719</v>
      </c>
      <c r="Y67" s="98">
        <f>IF(RES_hhdet_in_tes!Y67=0,0,RES_hhdet_in_tes!Y67*1000*11630/RES_hhdet_in_new!Y64)</f>
        <v>151.51616932122661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1609.4157579034757</v>
      </c>
      <c r="D68" s="122">
        <v>1676.4154299898621</v>
      </c>
      <c r="E68" s="122">
        <v>1725.6931278647658</v>
      </c>
      <c r="F68" s="122">
        <v>1750.6043374613662</v>
      </c>
      <c r="G68" s="122">
        <v>1757.7606200941518</v>
      </c>
      <c r="H68" s="122">
        <v>1679.4637952776475</v>
      </c>
      <c r="I68" s="122">
        <v>1788.8319822745043</v>
      </c>
      <c r="J68" s="122">
        <v>1693.9403248774947</v>
      </c>
      <c r="K68" s="122">
        <v>1730.7462166314922</v>
      </c>
      <c r="L68" s="122">
        <v>1793.7032559667009</v>
      </c>
      <c r="M68" s="122">
        <v>1702.9766409131516</v>
      </c>
      <c r="N68" s="122">
        <v>1741.2834979805348</v>
      </c>
      <c r="O68" s="122">
        <v>1675.8812240506559</v>
      </c>
      <c r="P68" s="122">
        <v>1608.7873588986035</v>
      </c>
      <c r="Q68" s="122">
        <v>1602.0470220792331</v>
      </c>
      <c r="R68" s="122">
        <v>1659.331186772509</v>
      </c>
      <c r="S68" s="122">
        <v>1692.9310800341707</v>
      </c>
      <c r="T68" s="122">
        <v>1832.9758380036108</v>
      </c>
      <c r="U68" s="122">
        <v>1733.8640506469126</v>
      </c>
      <c r="V68" s="122">
        <v>1692.3513262776344</v>
      </c>
      <c r="W68" s="122">
        <v>1888.6913599616648</v>
      </c>
      <c r="X68" s="122">
        <v>1746.551095022327</v>
      </c>
      <c r="Y68" s="122">
        <v>1592.3270249983443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1611.3281594970395</v>
      </c>
      <c r="D69" s="98">
        <v>1676.4139588578819</v>
      </c>
      <c r="E69" s="98">
        <v>1725.6851963675681</v>
      </c>
      <c r="F69" s="98">
        <v>1750.6420863005778</v>
      </c>
      <c r="G69" s="98">
        <v>1759.3912092834173</v>
      </c>
      <c r="H69" s="98">
        <v>1678.4145850732452</v>
      </c>
      <c r="I69" s="98">
        <v>1788.8229438488086</v>
      </c>
      <c r="J69" s="98">
        <v>1691.4949941661994</v>
      </c>
      <c r="K69" s="98">
        <v>1732.7444588106819</v>
      </c>
      <c r="L69" s="98">
        <v>1801.8473848182346</v>
      </c>
      <c r="M69" s="98">
        <v>1700.7103273446999</v>
      </c>
      <c r="N69" s="98">
        <v>1739.1361082552132</v>
      </c>
      <c r="O69" s="98">
        <v>1675.8784525327794</v>
      </c>
      <c r="P69" s="98">
        <v>1608.6327601309147</v>
      </c>
      <c r="Q69" s="98">
        <v>1601.9831638585695</v>
      </c>
      <c r="R69" s="98">
        <v>1660.9426006436793</v>
      </c>
      <c r="S69" s="98">
        <v>1690.8571266792226</v>
      </c>
      <c r="T69" s="98">
        <v>1836.6533203674453</v>
      </c>
      <c r="U69" s="98">
        <v>1734.6960115126149</v>
      </c>
      <c r="V69" s="98">
        <v>1695.5436843796542</v>
      </c>
      <c r="W69" s="98">
        <v>1888.6160766150686</v>
      </c>
      <c r="X69" s="98">
        <v>1739.2674217063873</v>
      </c>
      <c r="Y69" s="98">
        <v>1602.9517505455851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1611.4626332285889</v>
      </c>
      <c r="D70" s="98">
        <v>1676.6890820720487</v>
      </c>
      <c r="E70" s="98">
        <v>1726.3698998631626</v>
      </c>
      <c r="F70" s="98">
        <v>1751.2358457841249</v>
      </c>
      <c r="G70" s="98">
        <v>1760.2702879198985</v>
      </c>
      <c r="H70" s="98">
        <v>1679.5284008611216</v>
      </c>
      <c r="I70" s="98">
        <v>1789.9201734659409</v>
      </c>
      <c r="J70" s="98">
        <v>1692.8060410297078</v>
      </c>
      <c r="K70" s="98">
        <v>1734.3401623190923</v>
      </c>
      <c r="L70" s="98">
        <v>1803.0544525529267</v>
      </c>
      <c r="M70" s="98">
        <v>0</v>
      </c>
      <c r="N70" s="98">
        <v>1739.5822709204197</v>
      </c>
      <c r="O70" s="98">
        <v>1676.1281624131889</v>
      </c>
      <c r="P70" s="98">
        <v>1612.4084804455956</v>
      </c>
      <c r="Q70" s="98">
        <v>1606.0853237800993</v>
      </c>
      <c r="R70" s="98">
        <v>1665.4625606001259</v>
      </c>
      <c r="S70" s="98">
        <v>1693.7437840077323</v>
      </c>
      <c r="T70" s="98">
        <v>1840.7455366539095</v>
      </c>
      <c r="U70" s="98">
        <v>1738.0961119780293</v>
      </c>
      <c r="V70" s="98">
        <v>1698.2834870349182</v>
      </c>
      <c r="W70" s="98">
        <v>1891.7385821974776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668.95364178903299</v>
      </c>
      <c r="D71" s="101">
        <v>716.35445902934612</v>
      </c>
      <c r="E71" s="101">
        <v>736.92354081017572</v>
      </c>
      <c r="F71" s="101">
        <v>798.30662436506395</v>
      </c>
      <c r="G71" s="101">
        <v>789.57279582502542</v>
      </c>
      <c r="H71" s="101">
        <v>745.99687610022738</v>
      </c>
      <c r="I71" s="101">
        <v>884.53058948367959</v>
      </c>
      <c r="J71" s="101">
        <v>753.67245626120825</v>
      </c>
      <c r="K71" s="101">
        <v>782.72711453728937</v>
      </c>
      <c r="L71" s="101">
        <v>808.15213857661399</v>
      </c>
      <c r="M71" s="101">
        <v>0</v>
      </c>
      <c r="N71" s="101">
        <v>814.21626270116144</v>
      </c>
      <c r="O71" s="101">
        <v>818.24554003058392</v>
      </c>
      <c r="P71" s="101">
        <v>701.70898789929765</v>
      </c>
      <c r="Q71" s="101">
        <v>691.92995353922777</v>
      </c>
      <c r="R71" s="101">
        <v>730.4377432332443</v>
      </c>
      <c r="S71" s="101">
        <v>788.00830419906367</v>
      </c>
      <c r="T71" s="101">
        <v>786.02288769056622</v>
      </c>
      <c r="U71" s="101">
        <v>751.22490771318758</v>
      </c>
      <c r="V71" s="101">
        <v>678.62424265485265</v>
      </c>
      <c r="W71" s="101">
        <v>857.27407634547785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942.50899143955576</v>
      </c>
      <c r="D72" s="104">
        <v>960.33462304270222</v>
      </c>
      <c r="E72" s="104">
        <v>989.44635905298708</v>
      </c>
      <c r="F72" s="104">
        <v>952.92922141906115</v>
      </c>
      <c r="G72" s="104">
        <v>970.69749209487281</v>
      </c>
      <c r="H72" s="104">
        <v>933.53152476089417</v>
      </c>
      <c r="I72" s="104">
        <v>905.38958398226134</v>
      </c>
      <c r="J72" s="104">
        <v>939.13358476849965</v>
      </c>
      <c r="K72" s="104">
        <v>951.61304778180283</v>
      </c>
      <c r="L72" s="104">
        <v>994.9023139763126</v>
      </c>
      <c r="M72" s="104">
        <v>0</v>
      </c>
      <c r="N72" s="104">
        <v>925.36600821925845</v>
      </c>
      <c r="O72" s="104">
        <v>857.88262238260484</v>
      </c>
      <c r="P72" s="104">
        <v>910.69949254629773</v>
      </c>
      <c r="Q72" s="104">
        <v>914.15537024087155</v>
      </c>
      <c r="R72" s="104">
        <v>935.02481736688128</v>
      </c>
      <c r="S72" s="104">
        <v>905.73547980866863</v>
      </c>
      <c r="T72" s="104">
        <v>1054.7226489633435</v>
      </c>
      <c r="U72" s="104">
        <v>986.87120426484171</v>
      </c>
      <c r="V72" s="104">
        <v>1019.6592443800657</v>
      </c>
      <c r="W72" s="104">
        <v>1034.4645058520002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1598.0771755015908</v>
      </c>
      <c r="D73" s="101">
        <v>0</v>
      </c>
      <c r="E73" s="101">
        <v>0</v>
      </c>
      <c r="F73" s="101">
        <v>1733.8256445782722</v>
      </c>
      <c r="G73" s="101">
        <v>1732.1284013605007</v>
      </c>
      <c r="H73" s="101">
        <v>1695.2631226986302</v>
      </c>
      <c r="I73" s="101">
        <v>0</v>
      </c>
      <c r="J73" s="101">
        <v>1703.4558522470238</v>
      </c>
      <c r="K73" s="101">
        <v>1719.8684194709735</v>
      </c>
      <c r="L73" s="101">
        <v>1749.6149782624439</v>
      </c>
      <c r="M73" s="101">
        <v>1871.6612100519765</v>
      </c>
      <c r="N73" s="101">
        <v>1776.1642895487107</v>
      </c>
      <c r="O73" s="101">
        <v>0</v>
      </c>
      <c r="P73" s="101">
        <v>0</v>
      </c>
      <c r="Q73" s="101">
        <v>0</v>
      </c>
      <c r="R73" s="101">
        <v>1609.6676273759977</v>
      </c>
      <c r="S73" s="101">
        <v>1727.1230346852697</v>
      </c>
      <c r="T73" s="101">
        <v>1806.0552901377707</v>
      </c>
      <c r="U73" s="101">
        <v>1721.8777849740802</v>
      </c>
      <c r="V73" s="101">
        <v>1680.4854016286033</v>
      </c>
      <c r="W73" s="101">
        <v>0</v>
      </c>
      <c r="X73" s="101">
        <v>1853.3706481977911</v>
      </c>
      <c r="Y73" s="101">
        <v>1578.401461247412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1598.6651743251091</v>
      </c>
      <c r="D74" s="104">
        <v>0</v>
      </c>
      <c r="E74" s="104">
        <v>0</v>
      </c>
      <c r="F74" s="104">
        <v>1735.0829847120704</v>
      </c>
      <c r="G74" s="104">
        <v>1733.2015529122016</v>
      </c>
      <c r="H74" s="104">
        <v>1695.8075541976316</v>
      </c>
      <c r="I74" s="104">
        <v>0</v>
      </c>
      <c r="J74" s="104">
        <v>1704.0138792790733</v>
      </c>
      <c r="K74" s="104">
        <v>1720.6760945687724</v>
      </c>
      <c r="L74" s="104">
        <v>1750.0569740450283</v>
      </c>
      <c r="M74" s="104">
        <v>1872.4061595700516</v>
      </c>
      <c r="N74" s="104">
        <v>1776.4111608285368</v>
      </c>
      <c r="O74" s="104">
        <v>0</v>
      </c>
      <c r="P74" s="104">
        <v>0</v>
      </c>
      <c r="Q74" s="104">
        <v>0</v>
      </c>
      <c r="R74" s="104">
        <v>1613.4366873268154</v>
      </c>
      <c r="S74" s="104">
        <v>1729.9977723629754</v>
      </c>
      <c r="T74" s="104">
        <v>1807.6750890527264</v>
      </c>
      <c r="U74" s="104">
        <v>1722.7950557623196</v>
      </c>
      <c r="V74" s="104">
        <v>1678.5394244658016</v>
      </c>
      <c r="W74" s="104">
        <v>0</v>
      </c>
      <c r="X74" s="104">
        <v>1852.4450745837046</v>
      </c>
      <c r="Y74" s="104">
        <v>1575.9845029772923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662.94984328128999</v>
      </c>
      <c r="D75" s="98">
        <v>0</v>
      </c>
      <c r="E75" s="98">
        <v>0</v>
      </c>
      <c r="F75" s="98">
        <v>790.84767778479011</v>
      </c>
      <c r="G75" s="98">
        <v>776.55440904446959</v>
      </c>
      <c r="H75" s="98">
        <v>751.99925988129598</v>
      </c>
      <c r="I75" s="98">
        <v>0</v>
      </c>
      <c r="J75" s="98">
        <v>757.44857424231873</v>
      </c>
      <c r="K75" s="98">
        <v>775.87446185142153</v>
      </c>
      <c r="L75" s="98">
        <v>782.57844336367168</v>
      </c>
      <c r="M75" s="98">
        <v>875.19668216600314</v>
      </c>
      <c r="N75" s="98">
        <v>832.58081344850996</v>
      </c>
      <c r="O75" s="98">
        <v>0</v>
      </c>
      <c r="P75" s="98">
        <v>0</v>
      </c>
      <c r="Q75" s="98">
        <v>0</v>
      </c>
      <c r="R75" s="98">
        <v>704.92392152703167</v>
      </c>
      <c r="S75" s="98">
        <v>806.58020584781059</v>
      </c>
      <c r="T75" s="98">
        <v>771.49851358147794</v>
      </c>
      <c r="U75" s="98">
        <v>741.26818556129547</v>
      </c>
      <c r="V75" s="98">
        <v>660.16079939089195</v>
      </c>
      <c r="W75" s="98">
        <v>0</v>
      </c>
      <c r="X75" s="98">
        <v>776.78548767240818</v>
      </c>
      <c r="Y75" s="98">
        <v>586.3601153048271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935.71533104381945</v>
      </c>
      <c r="D76" s="98">
        <v>0</v>
      </c>
      <c r="E76" s="98">
        <v>0</v>
      </c>
      <c r="F76" s="98">
        <v>944.23530692728036</v>
      </c>
      <c r="G76" s="98">
        <v>956.64714386773187</v>
      </c>
      <c r="H76" s="98">
        <v>943.80829431633572</v>
      </c>
      <c r="I76" s="98">
        <v>0</v>
      </c>
      <c r="J76" s="98">
        <v>946.56530503675469</v>
      </c>
      <c r="K76" s="98">
        <v>944.80163271735091</v>
      </c>
      <c r="L76" s="98">
        <v>967.47853068135657</v>
      </c>
      <c r="M76" s="98">
        <v>997.2094774040487</v>
      </c>
      <c r="N76" s="98">
        <v>943.83034738002709</v>
      </c>
      <c r="O76" s="98">
        <v>0</v>
      </c>
      <c r="P76" s="98">
        <v>0</v>
      </c>
      <c r="Q76" s="98">
        <v>0</v>
      </c>
      <c r="R76" s="98">
        <v>908.51276579978378</v>
      </c>
      <c r="S76" s="98">
        <v>923.41756651516482</v>
      </c>
      <c r="T76" s="98">
        <v>1036.1765754712487</v>
      </c>
      <c r="U76" s="98">
        <v>981.52687020102394</v>
      </c>
      <c r="V76" s="98">
        <v>1018.3786250749096</v>
      </c>
      <c r="W76" s="98">
        <v>0</v>
      </c>
      <c r="X76" s="98">
        <v>1075.6595869112966</v>
      </c>
      <c r="Y76" s="98">
        <v>989.6243876724651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642.02525891489972</v>
      </c>
      <c r="D77" s="122">
        <v>659.43642108641438</v>
      </c>
      <c r="E77" s="122">
        <v>675.00429951154808</v>
      </c>
      <c r="F77" s="122">
        <v>696.11105898101914</v>
      </c>
      <c r="G77" s="122">
        <v>711.5157681154617</v>
      </c>
      <c r="H77" s="122">
        <v>697.76266654257802</v>
      </c>
      <c r="I77" s="122">
        <v>660.39869366483333</v>
      </c>
      <c r="J77" s="122">
        <v>629.60684395629801</v>
      </c>
      <c r="K77" s="122">
        <v>627.78742487157535</v>
      </c>
      <c r="L77" s="122">
        <v>643.95467328713119</v>
      </c>
      <c r="M77" s="122">
        <v>589.98486199709714</v>
      </c>
      <c r="N77" s="122">
        <v>599.22325624956579</v>
      </c>
      <c r="O77" s="122">
        <v>599.22312381117058</v>
      </c>
      <c r="P77" s="122">
        <v>571.00722088041357</v>
      </c>
      <c r="Q77" s="122">
        <v>548.41393728965977</v>
      </c>
      <c r="R77" s="122">
        <v>529.54270176806619</v>
      </c>
      <c r="S77" s="122">
        <v>568.39727034875716</v>
      </c>
      <c r="T77" s="122">
        <v>544.24412464224145</v>
      </c>
      <c r="U77" s="122">
        <v>547.47960499881117</v>
      </c>
      <c r="V77" s="122">
        <v>537.36964111341945</v>
      </c>
      <c r="W77" s="122">
        <v>567.82796170632446</v>
      </c>
      <c r="X77" s="122">
        <v>648.86178647556369</v>
      </c>
      <c r="Y77" s="122">
        <v>578.6878500424682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631.5897260947454</v>
      </c>
      <c r="D78" s="98">
        <v>660.09338095396799</v>
      </c>
      <c r="E78" s="98">
        <v>687.08309949410841</v>
      </c>
      <c r="F78" s="98">
        <v>701.91035391335129</v>
      </c>
      <c r="G78" s="98">
        <v>709.33516928291135</v>
      </c>
      <c r="H78" s="98">
        <v>677.76057680962197</v>
      </c>
      <c r="I78" s="98">
        <v>687.9614338321984</v>
      </c>
      <c r="J78" s="98">
        <v>611.94271957661806</v>
      </c>
      <c r="K78" s="98">
        <v>633.87644042234342</v>
      </c>
      <c r="L78" s="98">
        <v>653.90594149659557</v>
      </c>
      <c r="M78" s="98">
        <v>561.91599320834791</v>
      </c>
      <c r="N78" s="98">
        <v>591.19558062946135</v>
      </c>
      <c r="O78" s="98">
        <v>650.87636324892947</v>
      </c>
      <c r="P78" s="98">
        <v>561.28620386263276</v>
      </c>
      <c r="Q78" s="98">
        <v>556.93189218517489</v>
      </c>
      <c r="R78" s="98">
        <v>523.06004533158068</v>
      </c>
      <c r="S78" s="98">
        <v>537.22547772439316</v>
      </c>
      <c r="T78" s="98">
        <v>542.84032274308095</v>
      </c>
      <c r="U78" s="98">
        <v>567.25367031459075</v>
      </c>
      <c r="V78" s="98">
        <v>541.29599398274399</v>
      </c>
      <c r="W78" s="98">
        <v>629.64422509352403</v>
      </c>
      <c r="X78" s="98">
        <v>596.69675202246117</v>
      </c>
      <c r="Y78" s="98">
        <v>581.47132146288357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642.12100645106227</v>
      </c>
      <c r="D79" s="33">
        <v>659.42609772979972</v>
      </c>
      <c r="E79" s="33">
        <v>674.82331739808774</v>
      </c>
      <c r="F79" s="33">
        <v>696.02916670835521</v>
      </c>
      <c r="G79" s="33">
        <v>711.54639806543912</v>
      </c>
      <c r="H79" s="33">
        <v>698.05146019100675</v>
      </c>
      <c r="I79" s="33">
        <v>660.03647622795154</v>
      </c>
      <c r="J79" s="33">
        <v>630.15935106792142</v>
      </c>
      <c r="K79" s="33">
        <v>627.59430002258091</v>
      </c>
      <c r="L79" s="33">
        <v>643.64727102072754</v>
      </c>
      <c r="M79" s="33">
        <v>591.16217099531286</v>
      </c>
      <c r="N79" s="33">
        <v>599.53708871425499</v>
      </c>
      <c r="O79" s="33">
        <v>597.29409041894587</v>
      </c>
      <c r="P79" s="33">
        <v>571.27554720717751</v>
      </c>
      <c r="Q79" s="33">
        <v>548.25827912479633</v>
      </c>
      <c r="R79" s="33">
        <v>529.6829989884418</v>
      </c>
      <c r="S79" s="33">
        <v>569.4397621747579</v>
      </c>
      <c r="T79" s="33">
        <v>544.30363711472091</v>
      </c>
      <c r="U79" s="33">
        <v>546.44326931971671</v>
      </c>
      <c r="V79" s="33">
        <v>537.24528234294871</v>
      </c>
      <c r="W79" s="33">
        <v>566.21468382624516</v>
      </c>
      <c r="X79" s="33">
        <v>649.25326017370082</v>
      </c>
      <c r="Y79" s="33">
        <v>578.64319302176989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12875.991813056391</v>
      </c>
      <c r="D81" s="117">
        <f t="shared" si="28"/>
        <v>11541.356384756496</v>
      </c>
      <c r="E81" s="117">
        <f t="shared" si="28"/>
        <v>12246.247199749463</v>
      </c>
      <c r="F81" s="117">
        <f t="shared" si="28"/>
        <v>11819.51559904062</v>
      </c>
      <c r="G81" s="117">
        <f t="shared" si="28"/>
        <v>10632.533454909284</v>
      </c>
      <c r="H81" s="117">
        <f t="shared" si="28"/>
        <v>9888.3369882203569</v>
      </c>
      <c r="I81" s="117">
        <f t="shared" si="28"/>
        <v>9386.6415893971807</v>
      </c>
      <c r="J81" s="117">
        <f t="shared" si="28"/>
        <v>9116.4886432227831</v>
      </c>
      <c r="K81" s="117">
        <f t="shared" si="28"/>
        <v>9528.288308731193</v>
      </c>
      <c r="L81" s="117">
        <f t="shared" si="28"/>
        <v>11248.895063644397</v>
      </c>
      <c r="M81" s="117">
        <f t="shared" si="28"/>
        <v>10622.818387717749</v>
      </c>
      <c r="N81" s="117">
        <f t="shared" si="28"/>
        <v>11709.644149107247</v>
      </c>
      <c r="O81" s="117">
        <f t="shared" si="28"/>
        <v>12200.127167739018</v>
      </c>
      <c r="P81" s="117">
        <f t="shared" si="28"/>
        <v>0</v>
      </c>
      <c r="Q81" s="117">
        <f t="shared" si="28"/>
        <v>9790.4319566223694</v>
      </c>
      <c r="R81" s="117">
        <f t="shared" ref="R81:V81" si="29">R82+R85+R87+R100</f>
        <v>7439.478924120599</v>
      </c>
      <c r="S81" s="117">
        <f t="shared" si="29"/>
        <v>7237.3995784916469</v>
      </c>
      <c r="T81" s="117">
        <f t="shared" si="29"/>
        <v>7657.9044937992348</v>
      </c>
      <c r="U81" s="117">
        <f t="shared" si="29"/>
        <v>7989.7614988435244</v>
      </c>
      <c r="V81" s="117">
        <f t="shared" si="29"/>
        <v>7989.7391903446696</v>
      </c>
      <c r="W81" s="117">
        <f t="shared" ref="W81:Y81" si="30">W82+W85+W87+W100</f>
        <v>6163.9115424933561</v>
      </c>
      <c r="X81" s="117">
        <f t="shared" si="30"/>
        <v>5939.3411951470844</v>
      </c>
      <c r="Y81" s="117">
        <f t="shared" si="30"/>
        <v>4271.4999845889224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10631.440495015575</v>
      </c>
      <c r="D82" s="122">
        <f t="shared" si="31"/>
        <v>9217.548041983473</v>
      </c>
      <c r="E82" s="122">
        <f t="shared" si="31"/>
        <v>9821.0349734167212</v>
      </c>
      <c r="F82" s="122">
        <f t="shared" si="31"/>
        <v>9292.6042813923978</v>
      </c>
      <c r="G82" s="122">
        <f t="shared" si="31"/>
        <v>8131.1060167055166</v>
      </c>
      <c r="H82" s="122">
        <f t="shared" si="31"/>
        <v>7328.3304286886278</v>
      </c>
      <c r="I82" s="122">
        <f t="shared" si="31"/>
        <v>6796.8049313563288</v>
      </c>
      <c r="J82" s="122">
        <f t="shared" si="31"/>
        <v>6646.5455299475561</v>
      </c>
      <c r="K82" s="122">
        <f t="shared" si="31"/>
        <v>7118.9970509213672</v>
      </c>
      <c r="L82" s="122">
        <f t="shared" si="31"/>
        <v>8722.562765282184</v>
      </c>
      <c r="M82" s="122">
        <f t="shared" si="31"/>
        <v>8065.2143223993644</v>
      </c>
      <c r="N82" s="122">
        <f t="shared" si="31"/>
        <v>9329.831139510683</v>
      </c>
      <c r="O82" s="122">
        <f t="shared" si="31"/>
        <v>9899.7841305136262</v>
      </c>
      <c r="P82" s="122">
        <f t="shared" si="31"/>
        <v>0</v>
      </c>
      <c r="Q82" s="122">
        <f t="shared" si="31"/>
        <v>7462.5807257874594</v>
      </c>
      <c r="R82" s="122">
        <f t="shared" ref="R82:V82" si="32">SUM(R83:R84)</f>
        <v>5347.7299303026484</v>
      </c>
      <c r="S82" s="122">
        <f t="shared" si="32"/>
        <v>4960.0489887306903</v>
      </c>
      <c r="T82" s="122">
        <f t="shared" si="32"/>
        <v>5217.4199807041532</v>
      </c>
      <c r="U82" s="122">
        <f t="shared" si="32"/>
        <v>5694.6218202174668</v>
      </c>
      <c r="V82" s="122">
        <f t="shared" si="32"/>
        <v>5741.0379436404328</v>
      </c>
      <c r="W82" s="122">
        <f t="shared" ref="W82:Y82" si="33">SUM(W83:W84)</f>
        <v>3820.151757526623</v>
      </c>
      <c r="X82" s="122">
        <f t="shared" si="33"/>
        <v>3337.0566804653936</v>
      </c>
      <c r="Y82" s="122">
        <f t="shared" si="33"/>
        <v>1977.5167917548524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10530.63055120253</v>
      </c>
      <c r="D83" s="98">
        <v>9131.5986268378692</v>
      </c>
      <c r="E83" s="98">
        <v>9731.6907152917483</v>
      </c>
      <c r="F83" s="98">
        <v>9208.8040067547372</v>
      </c>
      <c r="G83" s="98">
        <v>8058.6590034092696</v>
      </c>
      <c r="H83" s="98">
        <v>7264.5059740332445</v>
      </c>
      <c r="I83" s="98">
        <v>6738.6035782208201</v>
      </c>
      <c r="J83" s="98">
        <v>6590.17105167319</v>
      </c>
      <c r="K83" s="98">
        <v>7059.3921505962053</v>
      </c>
      <c r="L83" s="98">
        <v>8650.6282746238649</v>
      </c>
      <c r="M83" s="98">
        <v>7999.8840100425532</v>
      </c>
      <c r="N83" s="98">
        <v>9254.9112726300064</v>
      </c>
      <c r="O83" s="98">
        <v>9820.8189681377298</v>
      </c>
      <c r="P83" s="98">
        <v>0</v>
      </c>
      <c r="Q83" s="98">
        <v>7403.313034126294</v>
      </c>
      <c r="R83" s="98">
        <v>5305.7720566168946</v>
      </c>
      <c r="S83" s="98">
        <v>4921.4853881609997</v>
      </c>
      <c r="T83" s="98">
        <v>5176.9983584143984</v>
      </c>
      <c r="U83" s="98">
        <v>5651.1419209590913</v>
      </c>
      <c r="V83" s="98">
        <v>5697.2797679930172</v>
      </c>
      <c r="W83" s="98">
        <v>3791.303686893857</v>
      </c>
      <c r="X83" s="98">
        <v>3311.5933604712686</v>
      </c>
      <c r="Y83" s="98">
        <v>1962.4736470647529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100.80994381304546</v>
      </c>
      <c r="D84" s="98">
        <v>85.949415145604036</v>
      </c>
      <c r="E84" s="98">
        <v>89.344258124973166</v>
      </c>
      <c r="F84" s="98">
        <v>83.800274637660337</v>
      </c>
      <c r="G84" s="98">
        <v>72.447013296247022</v>
      </c>
      <c r="H84" s="98">
        <v>63.824454655383313</v>
      </c>
      <c r="I84" s="98">
        <v>58.201353135508896</v>
      </c>
      <c r="J84" s="98">
        <v>56.374478274366034</v>
      </c>
      <c r="K84" s="98">
        <v>59.604900325161559</v>
      </c>
      <c r="L84" s="98">
        <v>71.93449065831868</v>
      </c>
      <c r="M84" s="98">
        <v>65.330312356810921</v>
      </c>
      <c r="N84" s="98">
        <v>74.919866880675841</v>
      </c>
      <c r="O84" s="98">
        <v>78.965162375895787</v>
      </c>
      <c r="P84" s="98">
        <v>0</v>
      </c>
      <c r="Q84" s="98">
        <v>59.267691661165266</v>
      </c>
      <c r="R84" s="98">
        <v>41.957873685753732</v>
      </c>
      <c r="S84" s="98">
        <v>38.563600569690763</v>
      </c>
      <c r="T84" s="98">
        <v>40.421622289754602</v>
      </c>
      <c r="U84" s="98">
        <v>43.479899258375234</v>
      </c>
      <c r="V84" s="98">
        <v>43.758175647415221</v>
      </c>
      <c r="W84" s="98">
        <v>28.848070632765729</v>
      </c>
      <c r="X84" s="98">
        <v>25.463319994124991</v>
      </c>
      <c r="Y84" s="98">
        <v>15.043144690099608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2.8858488711991317</v>
      </c>
      <c r="D85" s="122">
        <f t="shared" si="34"/>
        <v>1.9612165996095483</v>
      </c>
      <c r="E85" s="122">
        <f t="shared" si="34"/>
        <v>65.145401243088358</v>
      </c>
      <c r="F85" s="122">
        <f t="shared" si="34"/>
        <v>77.378654923890593</v>
      </c>
      <c r="G85" s="122">
        <f t="shared" si="34"/>
        <v>82.165192185606415</v>
      </c>
      <c r="H85" s="122">
        <f t="shared" si="34"/>
        <v>163.87772485572776</v>
      </c>
      <c r="I85" s="122">
        <f t="shared" si="34"/>
        <v>106.6726592301286</v>
      </c>
      <c r="J85" s="122">
        <f t="shared" si="34"/>
        <v>90.736402875620911</v>
      </c>
      <c r="K85" s="122">
        <f t="shared" si="34"/>
        <v>86.550521036508584</v>
      </c>
      <c r="L85" s="122">
        <f t="shared" si="34"/>
        <v>116.72788174816209</v>
      </c>
      <c r="M85" s="122">
        <f t="shared" si="34"/>
        <v>107.67245389899028</v>
      </c>
      <c r="N85" s="122">
        <f t="shared" si="34"/>
        <v>95.130295152524965</v>
      </c>
      <c r="O85" s="122">
        <f t="shared" si="34"/>
        <v>90.369324236601997</v>
      </c>
      <c r="P85" s="122">
        <f t="shared" si="34"/>
        <v>0</v>
      </c>
      <c r="Q85" s="122">
        <f t="shared" si="34"/>
        <v>29.605169675729119</v>
      </c>
      <c r="R85" s="122">
        <f t="shared" si="34"/>
        <v>14.097730204691983</v>
      </c>
      <c r="S85" s="122">
        <f t="shared" si="34"/>
        <v>26.442187883689762</v>
      </c>
      <c r="T85" s="122">
        <f t="shared" si="34"/>
        <v>27.337970827351334</v>
      </c>
      <c r="U85" s="122">
        <f t="shared" si="34"/>
        <v>35.982074395825308</v>
      </c>
      <c r="V85" s="122">
        <f t="shared" si="34"/>
        <v>60.303858257947233</v>
      </c>
      <c r="W85" s="122">
        <f t="shared" si="34"/>
        <v>22.482867661947548</v>
      </c>
      <c r="X85" s="122">
        <f t="shared" si="34"/>
        <v>68.130972044999936</v>
      </c>
      <c r="Y85" s="122">
        <f t="shared" si="34"/>
        <v>151.51706081452363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2.8858488711991317</v>
      </c>
      <c r="D86" s="98">
        <f>IF(RES_hhdet_in_tes!D86=0,0,RES_hhdet_in_tes!D86*1000*11630/RES_hhdet_in_new!D83)</f>
        <v>1.9612165996095483</v>
      </c>
      <c r="E86" s="98">
        <f>IF(RES_hhdet_in_tes!E86=0,0,RES_hhdet_in_tes!E86*1000*11630/RES_hhdet_in_new!E83)</f>
        <v>65.145401243088358</v>
      </c>
      <c r="F86" s="98">
        <f>IF(RES_hhdet_in_tes!F86=0,0,RES_hhdet_in_tes!F86*1000*11630/RES_hhdet_in_new!F83)</f>
        <v>77.378654923890593</v>
      </c>
      <c r="G86" s="98">
        <f>IF(RES_hhdet_in_tes!G86=0,0,RES_hhdet_in_tes!G86*1000*11630/RES_hhdet_in_new!G83)</f>
        <v>82.165192185606415</v>
      </c>
      <c r="H86" s="98">
        <f>IF(RES_hhdet_in_tes!H86=0,0,RES_hhdet_in_tes!H86*1000*11630/RES_hhdet_in_new!H83)</f>
        <v>163.87772485572776</v>
      </c>
      <c r="I86" s="98">
        <f>IF(RES_hhdet_in_tes!I86=0,0,RES_hhdet_in_tes!I86*1000*11630/RES_hhdet_in_new!I83)</f>
        <v>106.6726592301286</v>
      </c>
      <c r="J86" s="98">
        <f>IF(RES_hhdet_in_tes!J86=0,0,RES_hhdet_in_tes!J86*1000*11630/RES_hhdet_in_new!J83)</f>
        <v>90.736402875620911</v>
      </c>
      <c r="K86" s="98">
        <f>IF(RES_hhdet_in_tes!K86=0,0,RES_hhdet_in_tes!K86*1000*11630/RES_hhdet_in_new!K83)</f>
        <v>86.550521036508584</v>
      </c>
      <c r="L86" s="98">
        <f>IF(RES_hhdet_in_tes!L86=0,0,RES_hhdet_in_tes!L86*1000*11630/RES_hhdet_in_new!L83)</f>
        <v>116.72788174816209</v>
      </c>
      <c r="M86" s="98">
        <f>IF(RES_hhdet_in_tes!M86=0,0,RES_hhdet_in_tes!M86*1000*11630/RES_hhdet_in_new!M83)</f>
        <v>107.67245389899028</v>
      </c>
      <c r="N86" s="98">
        <f>IF(RES_hhdet_in_tes!N86=0,0,RES_hhdet_in_tes!N86*1000*11630/RES_hhdet_in_new!N83)</f>
        <v>95.130295152524965</v>
      </c>
      <c r="O86" s="98">
        <f>IF(RES_hhdet_in_tes!O86=0,0,RES_hhdet_in_tes!O86*1000*11630/RES_hhdet_in_new!O83)</f>
        <v>90.369324236601997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29.605169675729119</v>
      </c>
      <c r="R86" s="98">
        <f>IF(RES_hhdet_in_tes!R86=0,0,RES_hhdet_in_tes!R86*1000*11630/RES_hhdet_in_new!R83)</f>
        <v>14.097730204691983</v>
      </c>
      <c r="S86" s="98">
        <f>IF(RES_hhdet_in_tes!S86=0,0,RES_hhdet_in_tes!S86*1000*11630/RES_hhdet_in_new!S83)</f>
        <v>26.442187883689762</v>
      </c>
      <c r="T86" s="98">
        <f>IF(RES_hhdet_in_tes!T86=0,0,RES_hhdet_in_tes!T86*1000*11630/RES_hhdet_in_new!T83)</f>
        <v>27.337970827351334</v>
      </c>
      <c r="U86" s="98">
        <f>IF(RES_hhdet_in_tes!U86=0,0,RES_hhdet_in_tes!U86*1000*11630/RES_hhdet_in_new!U83)</f>
        <v>35.982074395825308</v>
      </c>
      <c r="V86" s="98">
        <f>IF(RES_hhdet_in_tes!V86=0,0,RES_hhdet_in_tes!V86*1000*11630/RES_hhdet_in_new!V83)</f>
        <v>60.303858257947233</v>
      </c>
      <c r="W86" s="98">
        <f>IF(RES_hhdet_in_tes!W86=0,0,RES_hhdet_in_tes!W86*1000*11630/RES_hhdet_in_new!W83)</f>
        <v>22.482867661947548</v>
      </c>
      <c r="X86" s="98">
        <f>IF(RES_hhdet_in_tes!X86=0,0,RES_hhdet_in_tes!X86*1000*11630/RES_hhdet_in_new!X83)</f>
        <v>68.130972044999936</v>
      </c>
      <c r="Y86" s="98">
        <f>IF(RES_hhdet_in_tes!Y86=0,0,RES_hhdet_in_tes!Y86*1000*11630/RES_hhdet_in_new!Y83)</f>
        <v>151.51706081452363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1599.5444627185545</v>
      </c>
      <c r="D87" s="122">
        <v>1662.4210284436147</v>
      </c>
      <c r="E87" s="122">
        <v>1685.2435076915663</v>
      </c>
      <c r="F87" s="122">
        <v>1753.5034960159767</v>
      </c>
      <c r="G87" s="122">
        <v>1707.7158479527234</v>
      </c>
      <c r="H87" s="122">
        <v>1698.0773744849944</v>
      </c>
      <c r="I87" s="122">
        <v>1823.1275225827721</v>
      </c>
      <c r="J87" s="122">
        <v>1749.0473593316854</v>
      </c>
      <c r="K87" s="122">
        <v>1695.1464367507351</v>
      </c>
      <c r="L87" s="122">
        <v>1765.957145593324</v>
      </c>
      <c r="M87" s="122">
        <v>1858.7694404240826</v>
      </c>
      <c r="N87" s="122">
        <v>1685.1456257297857</v>
      </c>
      <c r="O87" s="122">
        <v>1612.6796225698442</v>
      </c>
      <c r="P87" s="122">
        <v>0</v>
      </c>
      <c r="Q87" s="122">
        <v>1749.9877820343827</v>
      </c>
      <c r="R87" s="122">
        <v>1547.9682646248161</v>
      </c>
      <c r="S87" s="122">
        <v>1681.4686397025087</v>
      </c>
      <c r="T87" s="122">
        <v>1868.8429051530097</v>
      </c>
      <c r="U87" s="122">
        <v>1712.7143349105149</v>
      </c>
      <c r="V87" s="122">
        <v>1651.1521061033409</v>
      </c>
      <c r="W87" s="122">
        <v>1755.0622334785405</v>
      </c>
      <c r="X87" s="122">
        <v>1884.9002824629895</v>
      </c>
      <c r="Y87" s="122">
        <v>1563.8229389977764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1580.1913466699409</v>
      </c>
      <c r="D88" s="98">
        <v>1595.6532890051758</v>
      </c>
      <c r="E88" s="98">
        <v>1766.3662174433566</v>
      </c>
      <c r="F88" s="98">
        <v>1711.371053339313</v>
      </c>
      <c r="G88" s="98">
        <v>1611.4570064328709</v>
      </c>
      <c r="H88" s="98">
        <v>1661.0793454972406</v>
      </c>
      <c r="I88" s="98">
        <v>1824.7330199831506</v>
      </c>
      <c r="J88" s="98">
        <v>1803.8443718371768</v>
      </c>
      <c r="K88" s="98">
        <v>1649.7122811890406</v>
      </c>
      <c r="L88" s="98">
        <v>1799.4424373579961</v>
      </c>
      <c r="M88" s="98">
        <v>1822.8567112909602</v>
      </c>
      <c r="N88" s="98">
        <v>1571.3239113136435</v>
      </c>
      <c r="O88" s="98">
        <v>1597.5179250432327</v>
      </c>
      <c r="P88" s="98">
        <v>0</v>
      </c>
      <c r="Q88" s="98">
        <v>1826.4359887924024</v>
      </c>
      <c r="R88" s="98">
        <v>1484.055745273706</v>
      </c>
      <c r="S88" s="98">
        <v>1626.7388972343367</v>
      </c>
      <c r="T88" s="98">
        <v>1935.8937243169605</v>
      </c>
      <c r="U88" s="98">
        <v>1682.1364215687386</v>
      </c>
      <c r="V88" s="98">
        <v>1614.7468599155486</v>
      </c>
      <c r="W88" s="98">
        <v>1776.8050399388931</v>
      </c>
      <c r="X88" s="98">
        <v>1918.749891493891</v>
      </c>
      <c r="Y88" s="98">
        <v>1561.2881864696305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1580.243545335115</v>
      </c>
      <c r="D89" s="98">
        <v>1595.7475034677022</v>
      </c>
      <c r="E89" s="98">
        <v>1766.720292059274</v>
      </c>
      <c r="F89" s="98">
        <v>1711.5960700407109</v>
      </c>
      <c r="G89" s="98">
        <v>1611.7193647815036</v>
      </c>
      <c r="H89" s="98">
        <v>1661.6276620255931</v>
      </c>
      <c r="I89" s="98">
        <v>1825.4452165686291</v>
      </c>
      <c r="J89" s="98">
        <v>1804.7897228267202</v>
      </c>
      <c r="K89" s="98">
        <v>1650.4298808689332</v>
      </c>
      <c r="L89" s="98">
        <v>1800.106559397231</v>
      </c>
      <c r="M89" s="98">
        <v>1823.3495340878258</v>
      </c>
      <c r="N89" s="98">
        <v>1571.4082200393566</v>
      </c>
      <c r="O89" s="98">
        <v>1597.7240482867192</v>
      </c>
      <c r="P89" s="98">
        <v>0</v>
      </c>
      <c r="Q89" s="98">
        <v>1826.6376520594972</v>
      </c>
      <c r="R89" s="98">
        <v>0</v>
      </c>
      <c r="S89" s="98">
        <v>0</v>
      </c>
      <c r="T89" s="98">
        <v>1937.1559141861881</v>
      </c>
      <c r="U89" s="98">
        <v>1681.7265046293094</v>
      </c>
      <c r="V89" s="98">
        <v>1614.0782213482587</v>
      </c>
      <c r="W89" s="98">
        <v>1777.7408603151218</v>
      </c>
      <c r="X89" s="98">
        <v>1920.0468228895343</v>
      </c>
      <c r="Y89" s="98">
        <v>1561.6209501273036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655.87565901381333</v>
      </c>
      <c r="D90" s="101">
        <v>681.44909330301857</v>
      </c>
      <c r="E90" s="101">
        <v>754.39011065456748</v>
      </c>
      <c r="F90" s="101">
        <v>780.02100323643981</v>
      </c>
      <c r="G90" s="101">
        <v>722.01363654248917</v>
      </c>
      <c r="H90" s="101">
        <v>737.9292769021165</v>
      </c>
      <c r="I90" s="101">
        <v>902.39766807002979</v>
      </c>
      <c r="J90" s="101">
        <v>804.78928833817861</v>
      </c>
      <c r="K90" s="101">
        <v>743.89121340116571</v>
      </c>
      <c r="L90" s="101">
        <v>806.76583105327143</v>
      </c>
      <c r="M90" s="101">
        <v>848.81534600959696</v>
      </c>
      <c r="N90" s="101">
        <v>733.72061621732746</v>
      </c>
      <c r="O90" s="101">
        <v>779.08665832707095</v>
      </c>
      <c r="P90" s="101">
        <v>0</v>
      </c>
      <c r="Q90" s="101">
        <v>792.05314076309594</v>
      </c>
      <c r="R90" s="101">
        <v>0</v>
      </c>
      <c r="S90" s="101">
        <v>0</v>
      </c>
      <c r="T90" s="101">
        <v>829.94662825694354</v>
      </c>
      <c r="U90" s="101">
        <v>726.08097231157114</v>
      </c>
      <c r="V90" s="101">
        <v>643.46483713969985</v>
      </c>
      <c r="W90" s="101">
        <v>803.0196278846098</v>
      </c>
      <c r="X90" s="101">
        <v>819.19974569915257</v>
      </c>
      <c r="Y90" s="101">
        <v>589.318577409721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924.36788632130163</v>
      </c>
      <c r="D91" s="104">
        <v>914.2984101646839</v>
      </c>
      <c r="E91" s="104">
        <v>1012.3301814047064</v>
      </c>
      <c r="F91" s="104">
        <v>931.57506680427105</v>
      </c>
      <c r="G91" s="104">
        <v>889.70572823901455</v>
      </c>
      <c r="H91" s="104">
        <v>923.69838512347667</v>
      </c>
      <c r="I91" s="104">
        <v>923.04754849859899</v>
      </c>
      <c r="J91" s="104">
        <v>1000.0004344885415</v>
      </c>
      <c r="K91" s="104">
        <v>906.53866746776737</v>
      </c>
      <c r="L91" s="104">
        <v>993.34072834395943</v>
      </c>
      <c r="M91" s="104">
        <v>974.53418807822891</v>
      </c>
      <c r="N91" s="104">
        <v>837.68760382202902</v>
      </c>
      <c r="O91" s="104">
        <v>818.63738995964809</v>
      </c>
      <c r="P91" s="104">
        <v>0</v>
      </c>
      <c r="Q91" s="104">
        <v>1034.5845112964012</v>
      </c>
      <c r="R91" s="104">
        <v>0</v>
      </c>
      <c r="S91" s="104">
        <v>0</v>
      </c>
      <c r="T91" s="104">
        <v>1107.2092859292443</v>
      </c>
      <c r="U91" s="104">
        <v>955.64553231773823</v>
      </c>
      <c r="V91" s="104">
        <v>970.6133842085593</v>
      </c>
      <c r="W91" s="104">
        <v>974.72123243051192</v>
      </c>
      <c r="X91" s="104">
        <v>1100.8470771903819</v>
      </c>
      <c r="Y91" s="104">
        <v>972.3023727175821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1615.1183080290446</v>
      </c>
      <c r="D92" s="101">
        <v>1627.5161936689547</v>
      </c>
      <c r="E92" s="101">
        <v>1402.9773712659546</v>
      </c>
      <c r="F92" s="101">
        <v>1964.7012290668642</v>
      </c>
      <c r="G92" s="101">
        <v>1721.5492044472198</v>
      </c>
      <c r="H92" s="101">
        <v>1835.9500608723258</v>
      </c>
      <c r="I92" s="101">
        <v>1535.4180840186928</v>
      </c>
      <c r="J92" s="101">
        <v>1761.8325571027717</v>
      </c>
      <c r="K92" s="101">
        <v>1716.2611707889682</v>
      </c>
      <c r="L92" s="101">
        <v>1784.2942723208707</v>
      </c>
      <c r="M92" s="101">
        <v>1933.9848244239924</v>
      </c>
      <c r="N92" s="101">
        <v>1756.9981506112499</v>
      </c>
      <c r="O92" s="101">
        <v>1559.6417477034081</v>
      </c>
      <c r="P92" s="101">
        <v>0</v>
      </c>
      <c r="Q92" s="101">
        <v>1296.0204889494735</v>
      </c>
      <c r="R92" s="101">
        <v>1712.8135054671502</v>
      </c>
      <c r="S92" s="101">
        <v>1399.4919185377382</v>
      </c>
      <c r="T92" s="101">
        <v>1983.2977829528697</v>
      </c>
      <c r="U92" s="101">
        <v>1776.6688796177741</v>
      </c>
      <c r="V92" s="101">
        <v>1920.7806180275752</v>
      </c>
      <c r="W92" s="101">
        <v>1736.7147164825794</v>
      </c>
      <c r="X92" s="101">
        <v>1973.7830211210842</v>
      </c>
      <c r="Y92" s="101">
        <v>1414.8878682783954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1615.180392904821</v>
      </c>
      <c r="D93" s="104">
        <v>1627.6691460786242</v>
      </c>
      <c r="E93" s="104">
        <v>1403.1815596614715</v>
      </c>
      <c r="F93" s="104">
        <v>1965.2615784174195</v>
      </c>
      <c r="G93" s="104">
        <v>1721.7878987465974</v>
      </c>
      <c r="H93" s="104">
        <v>1836.3019114525102</v>
      </c>
      <c r="I93" s="104">
        <v>0</v>
      </c>
      <c r="J93" s="104">
        <v>1762.4209690636574</v>
      </c>
      <c r="K93" s="104">
        <v>1716.8265813576777</v>
      </c>
      <c r="L93" s="104">
        <v>1784.6940293176654</v>
      </c>
      <c r="M93" s="104">
        <v>1934.4092829393098</v>
      </c>
      <c r="N93" s="104">
        <v>1757.1499862950677</v>
      </c>
      <c r="O93" s="104">
        <v>1559.4681507394014</v>
      </c>
      <c r="P93" s="104">
        <v>0</v>
      </c>
      <c r="Q93" s="104">
        <v>0</v>
      </c>
      <c r="R93" s="104">
        <v>1715.5329976758412</v>
      </c>
      <c r="S93" s="104">
        <v>0</v>
      </c>
      <c r="T93" s="104">
        <v>1985.2715745318756</v>
      </c>
      <c r="U93" s="104">
        <v>1777.4448243121269</v>
      </c>
      <c r="V93" s="104">
        <v>1921.7349876712458</v>
      </c>
      <c r="W93" s="104">
        <v>0</v>
      </c>
      <c r="X93" s="104">
        <v>1973.0240003719409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670.51690002350267</v>
      </c>
      <c r="D94" s="98">
        <v>695.19146635669495</v>
      </c>
      <c r="E94" s="98">
        <v>597.32828933754342</v>
      </c>
      <c r="F94" s="98">
        <v>897.26948597514092</v>
      </c>
      <c r="G94" s="98">
        <v>772.01311178151229</v>
      </c>
      <c r="H94" s="98">
        <v>817.00784748455249</v>
      </c>
      <c r="I94" s="98">
        <v>0</v>
      </c>
      <c r="J94" s="98">
        <v>785.40178088236792</v>
      </c>
      <c r="K94" s="98">
        <v>774.55997452000486</v>
      </c>
      <c r="L94" s="98">
        <v>799.61894882968886</v>
      </c>
      <c r="M94" s="98">
        <v>901.85224355453545</v>
      </c>
      <c r="N94" s="98">
        <v>822.6208153797586</v>
      </c>
      <c r="O94" s="98">
        <v>760.04681316900962</v>
      </c>
      <c r="P94" s="98">
        <v>0</v>
      </c>
      <c r="Q94" s="98">
        <v>0</v>
      </c>
      <c r="R94" s="98">
        <v>753.48309504849738</v>
      </c>
      <c r="S94" s="98">
        <v>0</v>
      </c>
      <c r="T94" s="98">
        <v>851.28466915226625</v>
      </c>
      <c r="U94" s="98">
        <v>769.07109851386235</v>
      </c>
      <c r="V94" s="98">
        <v>774.32323882738547</v>
      </c>
      <c r="W94" s="98">
        <v>0</v>
      </c>
      <c r="X94" s="98">
        <v>842.62384387626196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944.66349288131846</v>
      </c>
      <c r="D95" s="98">
        <v>932.47767972192923</v>
      </c>
      <c r="E95" s="98">
        <v>805.85327032392809</v>
      </c>
      <c r="F95" s="98">
        <v>1067.9920924422781</v>
      </c>
      <c r="G95" s="98">
        <v>949.77478696508513</v>
      </c>
      <c r="H95" s="98">
        <v>1019.2940639679576</v>
      </c>
      <c r="I95" s="98">
        <v>0</v>
      </c>
      <c r="J95" s="98">
        <v>977.01918818128991</v>
      </c>
      <c r="K95" s="98">
        <v>942.26660683767295</v>
      </c>
      <c r="L95" s="98">
        <v>985.07508048797672</v>
      </c>
      <c r="M95" s="98">
        <v>1032.557039384774</v>
      </c>
      <c r="N95" s="98">
        <v>934.5291709153089</v>
      </c>
      <c r="O95" s="98">
        <v>799.42133757039164</v>
      </c>
      <c r="P95" s="98">
        <v>0</v>
      </c>
      <c r="Q95" s="98">
        <v>0</v>
      </c>
      <c r="R95" s="98">
        <v>962.04990262734395</v>
      </c>
      <c r="S95" s="98">
        <v>0</v>
      </c>
      <c r="T95" s="98">
        <v>1133.9869053796092</v>
      </c>
      <c r="U95" s="98">
        <v>1008.373725798265</v>
      </c>
      <c r="V95" s="98">
        <v>1147.4117488438606</v>
      </c>
      <c r="W95" s="98">
        <v>0</v>
      </c>
      <c r="X95" s="98">
        <v>1130.4001564956791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1598.0771755015912</v>
      </c>
      <c r="D96" s="101">
        <v>1671.6570910676157</v>
      </c>
      <c r="E96" s="101">
        <v>1703.3360037308876</v>
      </c>
      <c r="F96" s="101">
        <v>1733.8256445782724</v>
      </c>
      <c r="G96" s="101">
        <v>1732.1284013605014</v>
      </c>
      <c r="H96" s="101">
        <v>1695.2631226986298</v>
      </c>
      <c r="I96" s="101">
        <v>1843.0856135161291</v>
      </c>
      <c r="J96" s="101">
        <v>1703.455852247024</v>
      </c>
      <c r="K96" s="101">
        <v>1719.8684194709731</v>
      </c>
      <c r="L96" s="101">
        <v>1749.6149782624439</v>
      </c>
      <c r="M96" s="101">
        <v>1871.661210051976</v>
      </c>
      <c r="N96" s="101">
        <v>1776.1642895487112</v>
      </c>
      <c r="O96" s="101">
        <v>1729.4672204520562</v>
      </c>
      <c r="P96" s="101">
        <v>0</v>
      </c>
      <c r="Q96" s="101">
        <v>1604.0095545726999</v>
      </c>
      <c r="R96" s="101">
        <v>1609.6676273759974</v>
      </c>
      <c r="S96" s="101">
        <v>1727.1230346852692</v>
      </c>
      <c r="T96" s="101">
        <v>1806.0552901377705</v>
      </c>
      <c r="U96" s="101">
        <v>1721.8777849740798</v>
      </c>
      <c r="V96" s="101">
        <v>1680.4854016286029</v>
      </c>
      <c r="W96" s="101">
        <v>0</v>
      </c>
      <c r="X96" s="101">
        <v>1853.3706481977908</v>
      </c>
      <c r="Y96" s="101">
        <v>1578.401461247412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1598.6651743251093</v>
      </c>
      <c r="D97" s="104">
        <v>1672.6574218740357</v>
      </c>
      <c r="E97" s="104">
        <v>1705.1891420279671</v>
      </c>
      <c r="F97" s="104">
        <v>1735.0829847120706</v>
      </c>
      <c r="G97" s="104">
        <v>1733.2015529122009</v>
      </c>
      <c r="H97" s="104">
        <v>1695.8075541976318</v>
      </c>
      <c r="I97" s="104">
        <v>1843.4851272112196</v>
      </c>
      <c r="J97" s="104">
        <v>1704.0138792790731</v>
      </c>
      <c r="K97" s="104">
        <v>1720.676094568772</v>
      </c>
      <c r="L97" s="104">
        <v>1750.056974045028</v>
      </c>
      <c r="M97" s="104">
        <v>1872.4061595700516</v>
      </c>
      <c r="N97" s="104">
        <v>1776.411160828537</v>
      </c>
      <c r="O97" s="104">
        <v>1729.9378440301653</v>
      </c>
      <c r="P97" s="104">
        <v>0</v>
      </c>
      <c r="Q97" s="104">
        <v>1607.5276493007573</v>
      </c>
      <c r="R97" s="104">
        <v>1613.4366873268157</v>
      </c>
      <c r="S97" s="104">
        <v>1729.9977723629756</v>
      </c>
      <c r="T97" s="104">
        <v>1807.6750890527269</v>
      </c>
      <c r="U97" s="104">
        <v>1722.7950557623192</v>
      </c>
      <c r="V97" s="104">
        <v>1678.5394244658012</v>
      </c>
      <c r="W97" s="104">
        <v>1739.8858412933278</v>
      </c>
      <c r="X97" s="104">
        <v>1852.4450745837048</v>
      </c>
      <c r="Y97" s="104">
        <v>1575.9845029772923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662.94984328128999</v>
      </c>
      <c r="D98" s="98">
        <v>714.61681298542373</v>
      </c>
      <c r="E98" s="98">
        <v>727.68775621432758</v>
      </c>
      <c r="F98" s="98">
        <v>790.84767778479022</v>
      </c>
      <c r="G98" s="98">
        <v>776.55440904446971</v>
      </c>
      <c r="H98" s="98">
        <v>751.99925988129598</v>
      </c>
      <c r="I98" s="98">
        <v>912.26981183161342</v>
      </c>
      <c r="J98" s="98">
        <v>757.44857424231861</v>
      </c>
      <c r="K98" s="98">
        <v>775.87446185142153</v>
      </c>
      <c r="L98" s="98">
        <v>782.57844336367168</v>
      </c>
      <c r="M98" s="98">
        <v>875.19668216600314</v>
      </c>
      <c r="N98" s="98">
        <v>832.58081344850973</v>
      </c>
      <c r="O98" s="98">
        <v>847.32126929818537</v>
      </c>
      <c r="P98" s="98">
        <v>0</v>
      </c>
      <c r="Q98" s="98">
        <v>691.29544033666605</v>
      </c>
      <c r="R98" s="98">
        <v>704.92392152703201</v>
      </c>
      <c r="S98" s="98">
        <v>806.5802058478107</v>
      </c>
      <c r="T98" s="98">
        <v>771.49851358147771</v>
      </c>
      <c r="U98" s="98">
        <v>741.26818556129547</v>
      </c>
      <c r="V98" s="98">
        <v>660.16079939089184</v>
      </c>
      <c r="W98" s="98">
        <v>773.56233108625008</v>
      </c>
      <c r="X98" s="98">
        <v>776.78548767240818</v>
      </c>
      <c r="Y98" s="98">
        <v>586.3601153048271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935.71533104381911</v>
      </c>
      <c r="D99" s="98">
        <v>958.04060888861193</v>
      </c>
      <c r="E99" s="98">
        <v>977.50138581363933</v>
      </c>
      <c r="F99" s="98">
        <v>944.23530692728025</v>
      </c>
      <c r="G99" s="98">
        <v>956.64714386773153</v>
      </c>
      <c r="H99" s="98">
        <v>943.8082943163356</v>
      </c>
      <c r="I99" s="98">
        <v>931.21531537960595</v>
      </c>
      <c r="J99" s="98">
        <v>946.56530503675458</v>
      </c>
      <c r="K99" s="98">
        <v>944.8016327173508</v>
      </c>
      <c r="L99" s="98">
        <v>967.47853068135635</v>
      </c>
      <c r="M99" s="98">
        <v>997.20947740404836</v>
      </c>
      <c r="N99" s="98">
        <v>943.83034738002698</v>
      </c>
      <c r="O99" s="98">
        <v>882.61657473197965</v>
      </c>
      <c r="P99" s="98">
        <v>0</v>
      </c>
      <c r="Q99" s="98">
        <v>916.23220896409134</v>
      </c>
      <c r="R99" s="98">
        <v>908.51276579978378</v>
      </c>
      <c r="S99" s="98">
        <v>923.41756651516482</v>
      </c>
      <c r="T99" s="98">
        <v>1036.176575471249</v>
      </c>
      <c r="U99" s="98">
        <v>981.52687020102394</v>
      </c>
      <c r="V99" s="98">
        <v>1018.3786250749095</v>
      </c>
      <c r="W99" s="98">
        <v>966.32351020707756</v>
      </c>
      <c r="X99" s="98">
        <v>1075.6595869112966</v>
      </c>
      <c r="Y99" s="98">
        <v>989.62438767246522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642.12100645106227</v>
      </c>
      <c r="D100" s="122">
        <v>659.42609772979995</v>
      </c>
      <c r="E100" s="122">
        <v>674.82331739808797</v>
      </c>
      <c r="F100" s="122">
        <v>696.02916670835509</v>
      </c>
      <c r="G100" s="122">
        <v>711.54639806543946</v>
      </c>
      <c r="H100" s="122">
        <v>698.05146019100687</v>
      </c>
      <c r="I100" s="122">
        <v>660.03647622795154</v>
      </c>
      <c r="J100" s="122">
        <v>630.15935106792142</v>
      </c>
      <c r="K100" s="122">
        <v>627.59430002258068</v>
      </c>
      <c r="L100" s="122">
        <v>643.64727102072766</v>
      </c>
      <c r="M100" s="122">
        <v>591.16217099531275</v>
      </c>
      <c r="N100" s="122">
        <v>599.53708871425488</v>
      </c>
      <c r="O100" s="122">
        <v>597.29409041894576</v>
      </c>
      <c r="P100" s="122">
        <v>0</v>
      </c>
      <c r="Q100" s="122">
        <v>548.25827912479645</v>
      </c>
      <c r="R100" s="122">
        <v>529.6829989884418</v>
      </c>
      <c r="S100" s="122">
        <v>569.4397621747579</v>
      </c>
      <c r="T100" s="122">
        <v>544.30363711472091</v>
      </c>
      <c r="U100" s="122">
        <v>546.44326931971671</v>
      </c>
      <c r="V100" s="122">
        <v>537.2452823429486</v>
      </c>
      <c r="W100" s="122">
        <v>566.21468382624505</v>
      </c>
      <c r="X100" s="122">
        <v>649.25326017370071</v>
      </c>
      <c r="Y100" s="122">
        <v>578.64319302176978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642.12100645106227</v>
      </c>
      <c r="D103" s="33">
        <v>659.42609772979995</v>
      </c>
      <c r="E103" s="33">
        <v>674.82331739808797</v>
      </c>
      <c r="F103" s="33">
        <v>696.02916670835509</v>
      </c>
      <c r="G103" s="33">
        <v>711.54639806543946</v>
      </c>
      <c r="H103" s="33">
        <v>698.05146019100687</v>
      </c>
      <c r="I103" s="33">
        <v>660.03647622795154</v>
      </c>
      <c r="J103" s="33">
        <v>630.15935106792142</v>
      </c>
      <c r="K103" s="33">
        <v>627.59430002258068</v>
      </c>
      <c r="L103" s="33">
        <v>643.64727102072766</v>
      </c>
      <c r="M103" s="33">
        <v>591.16217099531275</v>
      </c>
      <c r="N103" s="33">
        <v>599.53708871425488</v>
      </c>
      <c r="O103" s="33">
        <v>597.29409041894576</v>
      </c>
      <c r="P103" s="33">
        <v>0</v>
      </c>
      <c r="Q103" s="33">
        <v>548.25827912479645</v>
      </c>
      <c r="R103" s="33">
        <v>529.6829989884418</v>
      </c>
      <c r="S103" s="33">
        <v>569.4397621747579</v>
      </c>
      <c r="T103" s="33">
        <v>544.30363711472091</v>
      </c>
      <c r="U103" s="33">
        <v>546.44326931971671</v>
      </c>
      <c r="V103" s="33">
        <v>537.2452823429486</v>
      </c>
      <c r="W103" s="33">
        <v>566.21468382624505</v>
      </c>
      <c r="X103" s="33">
        <v>649.25326017370071</v>
      </c>
      <c r="Y103" s="33">
        <v>578.64319302176978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10174.398310714221</v>
      </c>
      <c r="F105" s="117">
        <f t="shared" si="35"/>
        <v>13973.967896297594</v>
      </c>
      <c r="G105" s="117">
        <f t="shared" si="35"/>
        <v>11728.770081588909</v>
      </c>
      <c r="H105" s="117">
        <f t="shared" si="35"/>
        <v>9714.2578547581124</v>
      </c>
      <c r="I105" s="117">
        <f t="shared" si="35"/>
        <v>8265.6879013777525</v>
      </c>
      <c r="J105" s="117">
        <f t="shared" si="35"/>
        <v>7820.3766860572377</v>
      </c>
      <c r="K105" s="117">
        <f t="shared" si="35"/>
        <v>9176.5740967029378</v>
      </c>
      <c r="L105" s="117">
        <f t="shared" si="35"/>
        <v>11432.454894750674</v>
      </c>
      <c r="M105" s="117">
        <f t="shared" si="35"/>
        <v>10864.505794894836</v>
      </c>
      <c r="N105" s="117">
        <f t="shared" si="35"/>
        <v>11631.241025649781</v>
      </c>
      <c r="O105" s="117">
        <f t="shared" si="35"/>
        <v>11466.927726714464</v>
      </c>
      <c r="P105" s="117">
        <f t="shared" si="35"/>
        <v>9548.8949273886028</v>
      </c>
      <c r="Q105" s="117">
        <f t="shared" si="35"/>
        <v>9342.4085286755526</v>
      </c>
      <c r="R105" s="117">
        <f t="shared" ref="R105:V105" si="36">R106+R109+R111+R120</f>
        <v>8674.2277999689359</v>
      </c>
      <c r="S105" s="117">
        <f t="shared" si="36"/>
        <v>7780.6439095282958</v>
      </c>
      <c r="T105" s="117">
        <f t="shared" si="36"/>
        <v>6793.0157339145653</v>
      </c>
      <c r="U105" s="117">
        <f t="shared" si="36"/>
        <v>7378.3758237103266</v>
      </c>
      <c r="V105" s="117">
        <f t="shared" si="36"/>
        <v>7281.753179937391</v>
      </c>
      <c r="W105" s="117">
        <f t="shared" ref="W105:Y105" si="37">W106+W109+W111+W120</f>
        <v>6560.0786224004914</v>
      </c>
      <c r="X105" s="117">
        <f t="shared" si="37"/>
        <v>5438.2194252052986</v>
      </c>
      <c r="Y105" s="117">
        <f t="shared" si="37"/>
        <v>4624.7271891861783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7832.5467005900109</v>
      </c>
      <c r="F106" s="122">
        <f t="shared" si="38"/>
        <v>11314.679391037591</v>
      </c>
      <c r="G106" s="122">
        <f t="shared" si="38"/>
        <v>9157.4579050510147</v>
      </c>
      <c r="H106" s="122">
        <f t="shared" si="38"/>
        <v>7170.01631737154</v>
      </c>
      <c r="I106" s="122">
        <f t="shared" si="38"/>
        <v>5725.7332323012342</v>
      </c>
      <c r="J106" s="122">
        <f t="shared" si="38"/>
        <v>5455.0044487916593</v>
      </c>
      <c r="K106" s="122">
        <f t="shared" si="38"/>
        <v>6779.3814515344948</v>
      </c>
      <c r="L106" s="122">
        <f t="shared" si="38"/>
        <v>8910.5886736099601</v>
      </c>
      <c r="M106" s="122">
        <f t="shared" si="38"/>
        <v>8320.8841451251628</v>
      </c>
      <c r="N106" s="122">
        <f t="shared" si="38"/>
        <v>9122.6753493947926</v>
      </c>
      <c r="O106" s="122">
        <f t="shared" si="38"/>
        <v>9092.2370759864571</v>
      </c>
      <c r="P106" s="122">
        <f t="shared" si="38"/>
        <v>7373.0251896596337</v>
      </c>
      <c r="Q106" s="122">
        <f t="shared" si="38"/>
        <v>7165.7126106863452</v>
      </c>
      <c r="R106" s="122">
        <f t="shared" ref="R106:V106" si="39">SUM(R107:R108)</f>
        <v>6485.7603468618945</v>
      </c>
      <c r="S106" s="122">
        <f t="shared" si="39"/>
        <v>5447.6045351303874</v>
      </c>
      <c r="T106" s="122">
        <f t="shared" si="39"/>
        <v>4471.463240842033</v>
      </c>
      <c r="U106" s="122">
        <f t="shared" si="39"/>
        <v>5107.5647865845558</v>
      </c>
      <c r="V106" s="122">
        <f t="shared" si="39"/>
        <v>5048.1361097138588</v>
      </c>
      <c r="W106" s="122">
        <f t="shared" ref="W106:Y106" si="40">SUM(W107:W108)</f>
        <v>4160.0406054346622</v>
      </c>
      <c r="X106" s="122">
        <f t="shared" si="40"/>
        <v>2890.0056725465338</v>
      </c>
      <c r="Y106" s="122">
        <f t="shared" si="40"/>
        <v>2254.8779965908329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7796.7566483315914</v>
      </c>
      <c r="F107" s="98">
        <v>11263.430684688385</v>
      </c>
      <c r="G107" s="98">
        <v>9116.4795169284698</v>
      </c>
      <c r="H107" s="98">
        <v>7138.6569319376649</v>
      </c>
      <c r="I107" s="98">
        <v>5701.1129615811378</v>
      </c>
      <c r="J107" s="98">
        <v>5431.7718723525768</v>
      </c>
      <c r="K107" s="98">
        <v>6750.8814329539837</v>
      </c>
      <c r="L107" s="98">
        <v>8873.6939744018764</v>
      </c>
      <c r="M107" s="98">
        <v>8287.0464462180789</v>
      </c>
      <c r="N107" s="98">
        <v>9085.899503509203</v>
      </c>
      <c r="O107" s="98">
        <v>9055.8299755811695</v>
      </c>
      <c r="P107" s="98">
        <v>7343.598788228679</v>
      </c>
      <c r="Q107" s="98">
        <v>7137.1441806678367</v>
      </c>
      <c r="R107" s="98">
        <v>6460.2167543677242</v>
      </c>
      <c r="S107" s="98">
        <v>5426.3447552883335</v>
      </c>
      <c r="T107" s="98">
        <v>4454.0746970768059</v>
      </c>
      <c r="U107" s="98">
        <v>5087.991278141898</v>
      </c>
      <c r="V107" s="98">
        <v>5028.8240716895734</v>
      </c>
      <c r="W107" s="98">
        <v>4144.2736938239896</v>
      </c>
      <c r="X107" s="98">
        <v>2878.9373896963625</v>
      </c>
      <c r="Y107" s="98">
        <v>2246.2687229167068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35.790052258419671</v>
      </c>
      <c r="F108" s="98">
        <v>51.24870634920638</v>
      </c>
      <c r="G108" s="98">
        <v>40.978388122544196</v>
      </c>
      <c r="H108" s="98">
        <v>31.359385433875083</v>
      </c>
      <c r="I108" s="98">
        <v>24.62027072009618</v>
      </c>
      <c r="J108" s="98">
        <v>23.232576439082546</v>
      </c>
      <c r="K108" s="98">
        <v>28.500018580510673</v>
      </c>
      <c r="L108" s="98">
        <v>36.894699208084113</v>
      </c>
      <c r="M108" s="98">
        <v>33.837698907083727</v>
      </c>
      <c r="N108" s="98">
        <v>36.775845885590357</v>
      </c>
      <c r="O108" s="98">
        <v>36.407100405286826</v>
      </c>
      <c r="P108" s="98">
        <v>29.426401430954506</v>
      </c>
      <c r="Q108" s="98">
        <v>28.568430018508735</v>
      </c>
      <c r="R108" s="98">
        <v>25.543592494169861</v>
      </c>
      <c r="S108" s="98">
        <v>21.259779842053863</v>
      </c>
      <c r="T108" s="98">
        <v>17.388543765226768</v>
      </c>
      <c r="U108" s="98">
        <v>19.573508442657904</v>
      </c>
      <c r="V108" s="98">
        <v>19.312038024285052</v>
      </c>
      <c r="W108" s="98">
        <v>15.766911610672887</v>
      </c>
      <c r="X108" s="98">
        <v>11.068282850171123</v>
      </c>
      <c r="Y108" s="98">
        <v>8.6092736741260136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61.553738975541556</v>
      </c>
      <c r="F109" s="122">
        <f t="shared" si="41"/>
        <v>74.500318607976084</v>
      </c>
      <c r="G109" s="122">
        <f t="shared" si="41"/>
        <v>80.713981739349578</v>
      </c>
      <c r="H109" s="122">
        <f t="shared" si="41"/>
        <v>159.98098730159779</v>
      </c>
      <c r="I109" s="122">
        <f t="shared" si="41"/>
        <v>106.18655168842699</v>
      </c>
      <c r="J109" s="122">
        <f t="shared" si="41"/>
        <v>90.875539671649889</v>
      </c>
      <c r="K109" s="122">
        <f t="shared" si="41"/>
        <v>88.380095298995286</v>
      </c>
      <c r="L109" s="122">
        <f t="shared" si="41"/>
        <v>117.81227116872489</v>
      </c>
      <c r="M109" s="122">
        <f t="shared" si="41"/>
        <v>106.90894940906087</v>
      </c>
      <c r="N109" s="122">
        <f t="shared" si="41"/>
        <v>95.662307819092305</v>
      </c>
      <c r="O109" s="122">
        <f t="shared" si="41"/>
        <v>84.686179149657804</v>
      </c>
      <c r="P109" s="122">
        <f t="shared" si="41"/>
        <v>33.223037759023775</v>
      </c>
      <c r="Q109" s="122">
        <f t="shared" si="41"/>
        <v>29.789400980529383</v>
      </c>
      <c r="R109" s="122">
        <f t="shared" si="41"/>
        <v>14.340127396695845</v>
      </c>
      <c r="S109" s="122">
        <f t="shared" si="41"/>
        <v>25.613896136178859</v>
      </c>
      <c r="T109" s="122">
        <f t="shared" si="41"/>
        <v>27.577230945801613</v>
      </c>
      <c r="U109" s="122">
        <f t="shared" si="41"/>
        <v>38.152210861628504</v>
      </c>
      <c r="V109" s="122">
        <f t="shared" si="41"/>
        <v>59.547447553337811</v>
      </c>
      <c r="W109" s="122">
        <f t="shared" si="41"/>
        <v>22.343033202357812</v>
      </c>
      <c r="X109" s="122">
        <f t="shared" si="41"/>
        <v>68.314895371840223</v>
      </c>
      <c r="Y109" s="122">
        <f t="shared" si="41"/>
        <v>151.06941691479653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61.553738975541556</v>
      </c>
      <c r="F110" s="98">
        <f>IF(RES_hhdet_in_tes!F110=0,0,RES_hhdet_in_tes!F110*1000*11630/RES_hhdet_in_new!F107)</f>
        <v>74.500318607976084</v>
      </c>
      <c r="G110" s="98">
        <f>IF(RES_hhdet_in_tes!G110=0,0,RES_hhdet_in_tes!G110*1000*11630/RES_hhdet_in_new!G107)</f>
        <v>80.713981739349578</v>
      </c>
      <c r="H110" s="98">
        <f>IF(RES_hhdet_in_tes!H110=0,0,RES_hhdet_in_tes!H110*1000*11630/RES_hhdet_in_new!H107)</f>
        <v>159.98098730159779</v>
      </c>
      <c r="I110" s="98">
        <f>IF(RES_hhdet_in_tes!I110=0,0,RES_hhdet_in_tes!I110*1000*11630/RES_hhdet_in_new!I107)</f>
        <v>106.18655168842699</v>
      </c>
      <c r="J110" s="98">
        <f>IF(RES_hhdet_in_tes!J110=0,0,RES_hhdet_in_tes!J110*1000*11630/RES_hhdet_in_new!J107)</f>
        <v>90.875539671649889</v>
      </c>
      <c r="K110" s="98">
        <f>IF(RES_hhdet_in_tes!K110=0,0,RES_hhdet_in_tes!K110*1000*11630/RES_hhdet_in_new!K107)</f>
        <v>88.380095298995286</v>
      </c>
      <c r="L110" s="98">
        <f>IF(RES_hhdet_in_tes!L110=0,0,RES_hhdet_in_tes!L110*1000*11630/RES_hhdet_in_new!L107)</f>
        <v>117.81227116872489</v>
      </c>
      <c r="M110" s="98">
        <f>IF(RES_hhdet_in_tes!M110=0,0,RES_hhdet_in_tes!M110*1000*11630/RES_hhdet_in_new!M107)</f>
        <v>106.90894940906087</v>
      </c>
      <c r="N110" s="98">
        <f>IF(RES_hhdet_in_tes!N110=0,0,RES_hhdet_in_tes!N110*1000*11630/RES_hhdet_in_new!N107)</f>
        <v>95.662307819092305</v>
      </c>
      <c r="O110" s="98">
        <f>IF(RES_hhdet_in_tes!O110=0,0,RES_hhdet_in_tes!O110*1000*11630/RES_hhdet_in_new!O107)</f>
        <v>84.686179149657804</v>
      </c>
      <c r="P110" s="98">
        <f>IF(RES_hhdet_in_tes!P110=0,0,RES_hhdet_in_tes!P110*1000*11630/RES_hhdet_in_new!P107)</f>
        <v>33.223037759023775</v>
      </c>
      <c r="Q110" s="98">
        <f>IF(RES_hhdet_in_tes!Q110=0,0,RES_hhdet_in_tes!Q110*1000*11630/RES_hhdet_in_new!Q107)</f>
        <v>29.789400980529383</v>
      </c>
      <c r="R110" s="98">
        <f>IF(RES_hhdet_in_tes!R110=0,0,RES_hhdet_in_tes!R110*1000*11630/RES_hhdet_in_new!R107)</f>
        <v>14.340127396695845</v>
      </c>
      <c r="S110" s="98">
        <f>IF(RES_hhdet_in_tes!S110=0,0,RES_hhdet_in_tes!S110*1000*11630/RES_hhdet_in_new!S107)</f>
        <v>25.613896136178859</v>
      </c>
      <c r="T110" s="98">
        <f>IF(RES_hhdet_in_tes!T110=0,0,RES_hhdet_in_tes!T110*1000*11630/RES_hhdet_in_new!T107)</f>
        <v>27.577230945801613</v>
      </c>
      <c r="U110" s="98">
        <f>IF(RES_hhdet_in_tes!U110=0,0,RES_hhdet_in_tes!U110*1000*11630/RES_hhdet_in_new!U107)</f>
        <v>38.152210861628504</v>
      </c>
      <c r="V110" s="98">
        <f>IF(RES_hhdet_in_tes!V110=0,0,RES_hhdet_in_tes!V110*1000*11630/RES_hhdet_in_new!V107)</f>
        <v>59.547447553337811</v>
      </c>
      <c r="W110" s="98">
        <f>IF(RES_hhdet_in_tes!W110=0,0,RES_hhdet_in_tes!W110*1000*11630/RES_hhdet_in_new!W107)</f>
        <v>22.343033202357812</v>
      </c>
      <c r="X110" s="98">
        <f>IF(RES_hhdet_in_tes!X110=0,0,RES_hhdet_in_tes!X110*1000*11630/RES_hhdet_in_new!X107)</f>
        <v>68.314895371840223</v>
      </c>
      <c r="Y110" s="98">
        <f>IF(RES_hhdet_in_tes!Y110=0,0,RES_hhdet_in_tes!Y110*1000*11630/RES_hhdet_in_new!Y107)</f>
        <v>151.06941691479653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1605.4745537505808</v>
      </c>
      <c r="F111" s="122">
        <v>1888.7590199436731</v>
      </c>
      <c r="G111" s="122">
        <v>1779.0517967331077</v>
      </c>
      <c r="H111" s="122">
        <v>1686.2090898939671</v>
      </c>
      <c r="I111" s="122">
        <v>1773.73164116014</v>
      </c>
      <c r="J111" s="122">
        <v>1644.3373465260077</v>
      </c>
      <c r="K111" s="122">
        <v>1681.2182498468669</v>
      </c>
      <c r="L111" s="122">
        <v>1760.4066789512624</v>
      </c>
      <c r="M111" s="122">
        <v>1845.5505293653014</v>
      </c>
      <c r="N111" s="122">
        <v>1813.3662797216418</v>
      </c>
      <c r="O111" s="122">
        <v>1692.7103811594036</v>
      </c>
      <c r="P111" s="122">
        <v>1571.3711527627693</v>
      </c>
      <c r="Q111" s="122">
        <v>1598.6482378838816</v>
      </c>
      <c r="R111" s="122">
        <v>1644.4443267219049</v>
      </c>
      <c r="S111" s="122">
        <v>1737.9857160869726</v>
      </c>
      <c r="T111" s="122">
        <v>1749.6716250120101</v>
      </c>
      <c r="U111" s="122">
        <v>1686.215556944426</v>
      </c>
      <c r="V111" s="122">
        <v>1636.8243403272461</v>
      </c>
      <c r="W111" s="122">
        <v>1811.4802999372255</v>
      </c>
      <c r="X111" s="122">
        <v>1830.6455971132234</v>
      </c>
      <c r="Y111" s="122">
        <v>1640.1365826587794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1447.4847490384936</v>
      </c>
      <c r="F112" s="98">
        <v>2138.5438777070572</v>
      </c>
      <c r="G112" s="98">
        <v>1860.7175738642991</v>
      </c>
      <c r="H112" s="98">
        <v>1664.6582995574718</v>
      </c>
      <c r="I112" s="98">
        <v>1566.7447374350211</v>
      </c>
      <c r="J112" s="98">
        <v>1482.9807746590941</v>
      </c>
      <c r="K112" s="98">
        <v>1575.3657164642566</v>
      </c>
      <c r="L112" s="98">
        <v>1787.4082843710416</v>
      </c>
      <c r="M112" s="98">
        <v>1779.6885243676763</v>
      </c>
      <c r="N112" s="98">
        <v>1879.6908046250551</v>
      </c>
      <c r="O112" s="98">
        <v>1632.7452569001109</v>
      </c>
      <c r="P112" s="98">
        <v>1600.0291181907021</v>
      </c>
      <c r="Q112" s="98">
        <v>1566.9770758772447</v>
      </c>
      <c r="R112" s="98">
        <v>1978.566601381684</v>
      </c>
      <c r="S112" s="98">
        <v>1787.4432429807339</v>
      </c>
      <c r="T112" s="98">
        <v>1432.8258707668977</v>
      </c>
      <c r="U112" s="98">
        <v>1542.4975405865489</v>
      </c>
      <c r="V112" s="98">
        <v>1433.6865496071739</v>
      </c>
      <c r="W112" s="98">
        <v>2112.5233144157978</v>
      </c>
      <c r="X112" s="98">
        <v>1768.9232424443917</v>
      </c>
      <c r="Y112" s="98">
        <v>1803.4592831821458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1448.4574377497743</v>
      </c>
      <c r="F113" s="98">
        <v>2138.7299416189576</v>
      </c>
      <c r="G113" s="98">
        <v>0</v>
      </c>
      <c r="H113" s="98">
        <v>1665.0835148326405</v>
      </c>
      <c r="I113" s="98">
        <v>0</v>
      </c>
      <c r="J113" s="98">
        <v>1483.8214442463966</v>
      </c>
      <c r="K113" s="98">
        <v>1575.791521009111</v>
      </c>
      <c r="L113" s="98">
        <v>1788.3006864252866</v>
      </c>
      <c r="M113" s="98">
        <v>1780.3084586892919</v>
      </c>
      <c r="N113" s="98">
        <v>1880.1651999633045</v>
      </c>
      <c r="O113" s="98">
        <v>1632.8091308275505</v>
      </c>
      <c r="P113" s="98">
        <v>1602.5953910769542</v>
      </c>
      <c r="Q113" s="98">
        <v>1569.0247603332771</v>
      </c>
      <c r="R113" s="98">
        <v>1981.5552917911125</v>
      </c>
      <c r="S113" s="98">
        <v>0</v>
      </c>
      <c r="T113" s="98">
        <v>0</v>
      </c>
      <c r="U113" s="98">
        <v>0</v>
      </c>
      <c r="V113" s="98">
        <v>0</v>
      </c>
      <c r="W113" s="98">
        <v>2116.9834066799413</v>
      </c>
      <c r="X113" s="98">
        <v>0</v>
      </c>
      <c r="Y113" s="98">
        <v>1805.9622006847101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615.87955508099697</v>
      </c>
      <c r="F114" s="101">
        <v>978.73404712256388</v>
      </c>
      <c r="G114" s="101">
        <v>0</v>
      </c>
      <c r="H114" s="101">
        <v>739.37692091561757</v>
      </c>
      <c r="I114" s="101">
        <v>0</v>
      </c>
      <c r="J114" s="101">
        <v>658.12396867914356</v>
      </c>
      <c r="K114" s="101">
        <v>708.73323702455787</v>
      </c>
      <c r="L114" s="101">
        <v>800.29126058243071</v>
      </c>
      <c r="M114" s="101">
        <v>827.33777940439802</v>
      </c>
      <c r="N114" s="101">
        <v>881.3150008898416</v>
      </c>
      <c r="O114" s="101">
        <v>795.88344861042219</v>
      </c>
      <c r="P114" s="101">
        <v>697.44191555761188</v>
      </c>
      <c r="Q114" s="101">
        <v>675.36596971595168</v>
      </c>
      <c r="R114" s="101">
        <v>876.88791627043247</v>
      </c>
      <c r="S114" s="101">
        <v>0</v>
      </c>
      <c r="T114" s="101">
        <v>0</v>
      </c>
      <c r="U114" s="101">
        <v>0</v>
      </c>
      <c r="V114" s="101">
        <v>0</v>
      </c>
      <c r="W114" s="101">
        <v>964.36184976042682</v>
      </c>
      <c r="X114" s="101">
        <v>0</v>
      </c>
      <c r="Y114" s="101">
        <v>688.54116708370032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832.57788266877719</v>
      </c>
      <c r="F115" s="104">
        <v>1159.9958944963935</v>
      </c>
      <c r="G115" s="104">
        <v>0</v>
      </c>
      <c r="H115" s="104">
        <v>925.70659391702304</v>
      </c>
      <c r="I115" s="104">
        <v>0</v>
      </c>
      <c r="J115" s="104">
        <v>825.69747556725326</v>
      </c>
      <c r="K115" s="104">
        <v>867.0582839845531</v>
      </c>
      <c r="L115" s="104">
        <v>988.00942584285599</v>
      </c>
      <c r="M115" s="104">
        <v>952.97067928489378</v>
      </c>
      <c r="N115" s="104">
        <v>998.85019907346305</v>
      </c>
      <c r="O115" s="104">
        <v>836.92568221712827</v>
      </c>
      <c r="P115" s="104">
        <v>905.15347551934212</v>
      </c>
      <c r="Q115" s="104">
        <v>893.65879061732539</v>
      </c>
      <c r="R115" s="104">
        <v>1104.66737552068</v>
      </c>
      <c r="S115" s="104">
        <v>0</v>
      </c>
      <c r="T115" s="104">
        <v>0</v>
      </c>
      <c r="U115" s="104">
        <v>0</v>
      </c>
      <c r="V115" s="104">
        <v>0</v>
      </c>
      <c r="W115" s="104">
        <v>1152.6215569195147</v>
      </c>
      <c r="X115" s="104">
        <v>0</v>
      </c>
      <c r="Y115" s="104">
        <v>1117.4210336010096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1703.336003730888</v>
      </c>
      <c r="F116" s="101">
        <v>1733.8256445782727</v>
      </c>
      <c r="G116" s="101">
        <v>1732.1284013605011</v>
      </c>
      <c r="H116" s="101">
        <v>1695.2631226986298</v>
      </c>
      <c r="I116" s="101">
        <v>1843.0856135161296</v>
      </c>
      <c r="J116" s="101">
        <v>1703.455852247024</v>
      </c>
      <c r="K116" s="101">
        <v>1719.8684194709731</v>
      </c>
      <c r="L116" s="101">
        <v>1749.6149782624434</v>
      </c>
      <c r="M116" s="101">
        <v>1871.6612100519765</v>
      </c>
      <c r="N116" s="101">
        <v>1776.1642895487107</v>
      </c>
      <c r="O116" s="101">
        <v>1729.4672204520562</v>
      </c>
      <c r="P116" s="101">
        <v>1558.4364375182042</v>
      </c>
      <c r="Q116" s="101">
        <v>1604.0095545727002</v>
      </c>
      <c r="R116" s="101">
        <v>1609.6676273759977</v>
      </c>
      <c r="S116" s="101">
        <v>1727.1230346852692</v>
      </c>
      <c r="T116" s="101">
        <v>1806.0552901377703</v>
      </c>
      <c r="U116" s="101">
        <v>1721.87778497408</v>
      </c>
      <c r="V116" s="101">
        <v>1680.4854016286031</v>
      </c>
      <c r="W116" s="101">
        <v>0</v>
      </c>
      <c r="X116" s="101">
        <v>1853.3706481977906</v>
      </c>
      <c r="Y116" s="101">
        <v>1578.4014612474123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1705.1891420279667</v>
      </c>
      <c r="F117" s="104">
        <v>1735.0829847120701</v>
      </c>
      <c r="G117" s="104">
        <v>1733.2015529122011</v>
      </c>
      <c r="H117" s="104">
        <v>1695.8075541976318</v>
      </c>
      <c r="I117" s="104">
        <v>1843.4851272112196</v>
      </c>
      <c r="J117" s="104">
        <v>1704.0138792790731</v>
      </c>
      <c r="K117" s="104">
        <v>1720.6760945687722</v>
      </c>
      <c r="L117" s="104">
        <v>1750.0569740450283</v>
      </c>
      <c r="M117" s="104">
        <v>1872.4061595700525</v>
      </c>
      <c r="N117" s="104">
        <v>1776.411160828537</v>
      </c>
      <c r="O117" s="104">
        <v>1729.937844030165</v>
      </c>
      <c r="P117" s="104">
        <v>1560.6473337399966</v>
      </c>
      <c r="Q117" s="104">
        <v>1607.5276493007573</v>
      </c>
      <c r="R117" s="104">
        <v>1613.4366873268157</v>
      </c>
      <c r="S117" s="104">
        <v>1729.9977723629756</v>
      </c>
      <c r="T117" s="104">
        <v>1807.6750890527267</v>
      </c>
      <c r="U117" s="104">
        <v>1722.7950557623194</v>
      </c>
      <c r="V117" s="104">
        <v>1678.5394244658009</v>
      </c>
      <c r="W117" s="104">
        <v>1739.8858412933278</v>
      </c>
      <c r="X117" s="104">
        <v>1852.4450745837048</v>
      </c>
      <c r="Y117" s="104">
        <v>1575.9845029772923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727.68775621432758</v>
      </c>
      <c r="F118" s="98">
        <v>790.84767778479022</v>
      </c>
      <c r="G118" s="98">
        <v>776.55440904446948</v>
      </c>
      <c r="H118" s="98">
        <v>751.9992598812961</v>
      </c>
      <c r="I118" s="98">
        <v>912.26981183161354</v>
      </c>
      <c r="J118" s="98">
        <v>757.44857424231861</v>
      </c>
      <c r="K118" s="98">
        <v>775.87446185142142</v>
      </c>
      <c r="L118" s="98">
        <v>782.57844336367168</v>
      </c>
      <c r="M118" s="98">
        <v>875.19668216600348</v>
      </c>
      <c r="N118" s="98">
        <v>832.58081344850984</v>
      </c>
      <c r="O118" s="98">
        <v>847.32126929818537</v>
      </c>
      <c r="P118" s="98">
        <v>672.6188859667966</v>
      </c>
      <c r="Q118" s="98">
        <v>691.29544033666593</v>
      </c>
      <c r="R118" s="98">
        <v>704.92392152703178</v>
      </c>
      <c r="S118" s="98">
        <v>806.58020584781048</v>
      </c>
      <c r="T118" s="98">
        <v>771.49851358147782</v>
      </c>
      <c r="U118" s="98">
        <v>741.26818556129547</v>
      </c>
      <c r="V118" s="98">
        <v>660.16079939089173</v>
      </c>
      <c r="W118" s="98">
        <v>773.56233108624997</v>
      </c>
      <c r="X118" s="98">
        <v>776.78548767240841</v>
      </c>
      <c r="Y118" s="98">
        <v>586.36011530482699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977.5013858136391</v>
      </c>
      <c r="F119" s="98">
        <v>944.23530692728013</v>
      </c>
      <c r="G119" s="98">
        <v>956.64714386773153</v>
      </c>
      <c r="H119" s="98">
        <v>943.80829431633572</v>
      </c>
      <c r="I119" s="98">
        <v>931.21531537960584</v>
      </c>
      <c r="J119" s="98">
        <v>946.56530503675447</v>
      </c>
      <c r="K119" s="98">
        <v>944.8016327173508</v>
      </c>
      <c r="L119" s="98">
        <v>967.47853068135646</v>
      </c>
      <c r="M119" s="98">
        <v>997.20947740404915</v>
      </c>
      <c r="N119" s="98">
        <v>943.83034738002732</v>
      </c>
      <c r="O119" s="98">
        <v>882.61657473197965</v>
      </c>
      <c r="P119" s="98">
        <v>888.02844777319979</v>
      </c>
      <c r="Q119" s="98">
        <v>916.23220896409134</v>
      </c>
      <c r="R119" s="98">
        <v>908.51276579978366</v>
      </c>
      <c r="S119" s="98">
        <v>923.41756651516505</v>
      </c>
      <c r="T119" s="98">
        <v>1036.1765754712487</v>
      </c>
      <c r="U119" s="98">
        <v>981.52687020102417</v>
      </c>
      <c r="V119" s="98">
        <v>1018.3786250749091</v>
      </c>
      <c r="W119" s="98">
        <v>966.32351020707745</v>
      </c>
      <c r="X119" s="98">
        <v>1075.6595869112966</v>
      </c>
      <c r="Y119" s="98">
        <v>989.62438767246533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674.82331739808785</v>
      </c>
      <c r="F120" s="122">
        <v>696.02916670835509</v>
      </c>
      <c r="G120" s="122">
        <v>711.54639806543935</v>
      </c>
      <c r="H120" s="122">
        <v>698.05146019100698</v>
      </c>
      <c r="I120" s="122">
        <v>660.03647622795165</v>
      </c>
      <c r="J120" s="122">
        <v>630.15935106792131</v>
      </c>
      <c r="K120" s="122">
        <v>627.5943000225808</v>
      </c>
      <c r="L120" s="122">
        <v>643.64727102072743</v>
      </c>
      <c r="M120" s="122">
        <v>591.16217099531286</v>
      </c>
      <c r="N120" s="122">
        <v>599.53708871425511</v>
      </c>
      <c r="O120" s="122">
        <v>597.29409041894576</v>
      </c>
      <c r="P120" s="122">
        <v>571.27554720717751</v>
      </c>
      <c r="Q120" s="122">
        <v>548.25827912479645</v>
      </c>
      <c r="R120" s="122">
        <v>529.6829989884418</v>
      </c>
      <c r="S120" s="122">
        <v>569.43976217475779</v>
      </c>
      <c r="T120" s="122">
        <v>544.30363711472103</v>
      </c>
      <c r="U120" s="122">
        <v>546.44326931971682</v>
      </c>
      <c r="V120" s="122">
        <v>537.2452823429486</v>
      </c>
      <c r="W120" s="122">
        <v>566.21468382624505</v>
      </c>
      <c r="X120" s="122">
        <v>649.25326017370082</v>
      </c>
      <c r="Y120" s="122">
        <v>578.64319302176989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674.82331739808785</v>
      </c>
      <c r="F122" s="33">
        <v>696.02916670835509</v>
      </c>
      <c r="G122" s="33">
        <v>711.54639806543935</v>
      </c>
      <c r="H122" s="33">
        <v>698.05146019100698</v>
      </c>
      <c r="I122" s="33">
        <v>660.03647622795165</v>
      </c>
      <c r="J122" s="33">
        <v>630.15935106792131</v>
      </c>
      <c r="K122" s="33">
        <v>627.5943000225808</v>
      </c>
      <c r="L122" s="33">
        <v>643.64727102072743</v>
      </c>
      <c r="M122" s="33">
        <v>591.16217099531286</v>
      </c>
      <c r="N122" s="33">
        <v>599.53708871425511</v>
      </c>
      <c r="O122" s="33">
        <v>597.29409041894576</v>
      </c>
      <c r="P122" s="33">
        <v>571.27554720717751</v>
      </c>
      <c r="Q122" s="33">
        <v>548.25827912479645</v>
      </c>
      <c r="R122" s="33">
        <v>529.6829989884418</v>
      </c>
      <c r="S122" s="33">
        <v>569.43976217475779</v>
      </c>
      <c r="T122" s="33">
        <v>544.30363711472103</v>
      </c>
      <c r="U122" s="33">
        <v>546.44326931971682</v>
      </c>
      <c r="V122" s="33">
        <v>537.2452823429486</v>
      </c>
      <c r="W122" s="33">
        <v>566.21468382624505</v>
      </c>
      <c r="X122" s="33">
        <v>649.25326017370082</v>
      </c>
      <c r="Y122" s="33">
        <v>578.64319302176989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13007.159691434239</v>
      </c>
      <c r="D124" s="117">
        <f t="shared" si="42"/>
        <v>12278.552931304435</v>
      </c>
      <c r="E124" s="117">
        <f t="shared" si="42"/>
        <v>11231.403039363637</v>
      </c>
      <c r="F124" s="117">
        <f t="shared" si="42"/>
        <v>12204.517203021307</v>
      </c>
      <c r="G124" s="117">
        <f t="shared" si="42"/>
        <v>11689.881649604666</v>
      </c>
      <c r="H124" s="117">
        <f t="shared" si="42"/>
        <v>9764.7245967770523</v>
      </c>
      <c r="I124" s="117">
        <f t="shared" si="42"/>
        <v>9203.3237651900199</v>
      </c>
      <c r="J124" s="117">
        <f t="shared" si="42"/>
        <v>8508.7134117305777</v>
      </c>
      <c r="K124" s="117">
        <f t="shared" si="42"/>
        <v>9782.1508413006777</v>
      </c>
      <c r="L124" s="117">
        <f t="shared" si="42"/>
        <v>11337.102234675824</v>
      </c>
      <c r="M124" s="117">
        <f t="shared" si="42"/>
        <v>10861.233976088404</v>
      </c>
      <c r="N124" s="117">
        <f t="shared" si="42"/>
        <v>9433.2581574952528</v>
      </c>
      <c r="O124" s="117">
        <f t="shared" si="42"/>
        <v>12145.539816276918</v>
      </c>
      <c r="P124" s="117">
        <f t="shared" si="42"/>
        <v>9644.7005909334657</v>
      </c>
      <c r="Q124" s="117">
        <f t="shared" si="42"/>
        <v>9605.1143850256503</v>
      </c>
      <c r="R124" s="117">
        <f t="shared" ref="R124:V124" si="43">R125+R128+R130+R139</f>
        <v>8019.4497611862662</v>
      </c>
      <c r="S124" s="117">
        <f t="shared" si="43"/>
        <v>7659.6870036604741</v>
      </c>
      <c r="T124" s="117">
        <f t="shared" si="43"/>
        <v>6988.0455358832342</v>
      </c>
      <c r="U124" s="117">
        <f t="shared" si="43"/>
        <v>7808.4221740262328</v>
      </c>
      <c r="V124" s="117">
        <f t="shared" si="43"/>
        <v>8394.4148224639084</v>
      </c>
      <c r="W124" s="117">
        <f t="shared" ref="W124:Y124" si="44">W125+W128+W130+W139</f>
        <v>5984.1578286910362</v>
      </c>
      <c r="X124" s="117">
        <f t="shared" si="44"/>
        <v>5273.8297403954466</v>
      </c>
      <c r="Y124" s="117">
        <f t="shared" si="44"/>
        <v>4354.3106527932387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10763.809323481286</v>
      </c>
      <c r="D125" s="122">
        <f t="shared" si="45"/>
        <v>9942.1314053741753</v>
      </c>
      <c r="E125" s="122">
        <f t="shared" si="45"/>
        <v>8794.3552155748166</v>
      </c>
      <c r="F125" s="122">
        <f t="shared" si="45"/>
        <v>9691.5597895703922</v>
      </c>
      <c r="G125" s="122">
        <f t="shared" si="45"/>
        <v>9154.8248353901054</v>
      </c>
      <c r="H125" s="122">
        <f t="shared" si="45"/>
        <v>7210.5431312585542</v>
      </c>
      <c r="I125" s="122">
        <f t="shared" si="45"/>
        <v>6610.8896479994801</v>
      </c>
      <c r="J125" s="122">
        <f t="shared" si="45"/>
        <v>6099.0083005873948</v>
      </c>
      <c r="K125" s="122">
        <f t="shared" si="45"/>
        <v>7346.858757520592</v>
      </c>
      <c r="L125" s="122">
        <f t="shared" si="45"/>
        <v>8810.5444928728793</v>
      </c>
      <c r="M125" s="122">
        <f t="shared" si="45"/>
        <v>8289.5346207974253</v>
      </c>
      <c r="N125" s="122">
        <f t="shared" si="45"/>
        <v>6994.8744792311945</v>
      </c>
      <c r="O125" s="122">
        <f t="shared" si="45"/>
        <v>9768.9707249800485</v>
      </c>
      <c r="P125" s="122">
        <f t="shared" si="45"/>
        <v>7475.4317003145379</v>
      </c>
      <c r="Q125" s="122">
        <f t="shared" si="45"/>
        <v>7420.1399710006035</v>
      </c>
      <c r="R125" s="122">
        <f t="shared" ref="R125:V125" si="46">SUM(R126:R127)</f>
        <v>5850.8774671734936</v>
      </c>
      <c r="S125" s="122">
        <f t="shared" si="46"/>
        <v>5319.2712139308333</v>
      </c>
      <c r="T125" s="122">
        <f t="shared" si="46"/>
        <v>4658.0748558274563</v>
      </c>
      <c r="U125" s="122">
        <f t="shared" si="46"/>
        <v>5498.1496795116764</v>
      </c>
      <c r="V125" s="122">
        <f t="shared" si="46"/>
        <v>6110.6560255812547</v>
      </c>
      <c r="W125" s="122">
        <f t="shared" ref="W125:Y125" si="47">SUM(W126:W127)</f>
        <v>3573.0785425837144</v>
      </c>
      <c r="X125" s="122">
        <f t="shared" si="47"/>
        <v>2750.0681666987366</v>
      </c>
      <c r="Y125" s="122">
        <f t="shared" si="47"/>
        <v>2034.9315889766892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10712.533670415733</v>
      </c>
      <c r="D126" s="98">
        <v>9895.5613716273401</v>
      </c>
      <c r="E126" s="98">
        <v>8754.170273846883</v>
      </c>
      <c r="F126" s="98">
        <v>9647.6628407876542</v>
      </c>
      <c r="G126" s="98">
        <v>9113.8582298989022</v>
      </c>
      <c r="H126" s="98">
        <v>7179.0064943484149</v>
      </c>
      <c r="I126" s="98">
        <v>6582.4632637739242</v>
      </c>
      <c r="J126" s="98">
        <v>6073.03294568601</v>
      </c>
      <c r="K126" s="98">
        <v>7315.9731062860928</v>
      </c>
      <c r="L126" s="98">
        <v>8774.0640311625648</v>
      </c>
      <c r="M126" s="98">
        <v>8255.824407833732</v>
      </c>
      <c r="N126" s="98">
        <v>6966.6763448040692</v>
      </c>
      <c r="O126" s="98">
        <v>9729.8538503244163</v>
      </c>
      <c r="P126" s="98">
        <v>7445.5965853617718</v>
      </c>
      <c r="Q126" s="98">
        <v>7390.5571840530865</v>
      </c>
      <c r="R126" s="98">
        <v>5827.8343046509817</v>
      </c>
      <c r="S126" s="98">
        <v>5298.5122667276955</v>
      </c>
      <c r="T126" s="98">
        <v>4639.9606202563273</v>
      </c>
      <c r="U126" s="98">
        <v>5477.0793488026884</v>
      </c>
      <c r="V126" s="98">
        <v>6087.2792348302537</v>
      </c>
      <c r="W126" s="98">
        <v>3559.5362676632935</v>
      </c>
      <c r="X126" s="98">
        <v>2739.5358232450808</v>
      </c>
      <c r="Y126" s="98">
        <v>2027.1620852677916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51.275653065553932</v>
      </c>
      <c r="D127" s="98">
        <v>46.570033746835961</v>
      </c>
      <c r="E127" s="98">
        <v>40.184941727933605</v>
      </c>
      <c r="F127" s="98">
        <v>43.896948782737212</v>
      </c>
      <c r="G127" s="98">
        <v>40.96660549120292</v>
      </c>
      <c r="H127" s="98">
        <v>31.536636910138906</v>
      </c>
      <c r="I127" s="98">
        <v>28.426384225555818</v>
      </c>
      <c r="J127" s="98">
        <v>25.975354901384669</v>
      </c>
      <c r="K127" s="98">
        <v>30.88565123449877</v>
      </c>
      <c r="L127" s="98">
        <v>36.480461710314117</v>
      </c>
      <c r="M127" s="98">
        <v>33.710212963693479</v>
      </c>
      <c r="N127" s="98">
        <v>28.198134427125179</v>
      </c>
      <c r="O127" s="98">
        <v>39.116874655632444</v>
      </c>
      <c r="P127" s="98">
        <v>29.835114952766528</v>
      </c>
      <c r="Q127" s="98">
        <v>29.582786947517032</v>
      </c>
      <c r="R127" s="98">
        <v>23.04316252251169</v>
      </c>
      <c r="S127" s="98">
        <v>20.758947203137495</v>
      </c>
      <c r="T127" s="98">
        <v>18.11423557112936</v>
      </c>
      <c r="U127" s="98">
        <v>21.070330708988067</v>
      </c>
      <c r="V127" s="98">
        <v>23.376790751000733</v>
      </c>
      <c r="W127" s="98">
        <v>13.542274920420642</v>
      </c>
      <c r="X127" s="98">
        <v>10.532343453655644</v>
      </c>
      <c r="Y127" s="98">
        <v>7.7695037088977621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2.8788956000621666</v>
      </c>
      <c r="D128" s="122">
        <f t="shared" si="48"/>
        <v>1.9626557021959858</v>
      </c>
      <c r="E128" s="122">
        <f t="shared" si="48"/>
        <v>65.138971989266366</v>
      </c>
      <c r="F128" s="122">
        <f t="shared" si="48"/>
        <v>77.372122527560649</v>
      </c>
      <c r="G128" s="122">
        <f t="shared" si="48"/>
        <v>82.166299243571331</v>
      </c>
      <c r="H128" s="122">
        <f t="shared" si="48"/>
        <v>163.89780758781183</v>
      </c>
      <c r="I128" s="122">
        <f t="shared" si="48"/>
        <v>106.67918300668035</v>
      </c>
      <c r="J128" s="122">
        <f t="shared" si="48"/>
        <v>90.750366222894527</v>
      </c>
      <c r="K128" s="122">
        <f t="shared" si="48"/>
        <v>86.560157855561698</v>
      </c>
      <c r="L128" s="122">
        <f t="shared" si="48"/>
        <v>116.71303502768015</v>
      </c>
      <c r="M128" s="122">
        <f t="shared" si="48"/>
        <v>107.67984893132963</v>
      </c>
      <c r="N128" s="122">
        <f t="shared" si="48"/>
        <v>95.149165276557866</v>
      </c>
      <c r="O128" s="122">
        <f t="shared" si="48"/>
        <v>90.362154815337547</v>
      </c>
      <c r="P128" s="122">
        <f t="shared" si="48"/>
        <v>33.934181337545517</v>
      </c>
      <c r="Q128" s="122">
        <f t="shared" si="48"/>
        <v>29.6303667563818</v>
      </c>
      <c r="R128" s="122">
        <f t="shared" si="48"/>
        <v>14.115408821167433</v>
      </c>
      <c r="S128" s="122">
        <f t="shared" si="48"/>
        <v>26.441174481947108</v>
      </c>
      <c r="T128" s="122">
        <f t="shared" si="48"/>
        <v>27.406787536916841</v>
      </c>
      <c r="U128" s="122">
        <f t="shared" si="48"/>
        <v>35.978489092964423</v>
      </c>
      <c r="V128" s="122">
        <f t="shared" si="48"/>
        <v>60.280545780262777</v>
      </c>
      <c r="W128" s="122">
        <f t="shared" si="48"/>
        <v>22.487362739637305</v>
      </c>
      <c r="X128" s="122">
        <f t="shared" si="48"/>
        <v>68.12854217559584</v>
      </c>
      <c r="Y128" s="122">
        <f t="shared" si="48"/>
        <v>151.51602026200825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2.8788956000621666</v>
      </c>
      <c r="D129" s="98">
        <f>IF(RES_hhdet_in_tes!D129=0,0,RES_hhdet_in_tes!D129*1000*11630/RES_hhdet_in_new!D126)</f>
        <v>1.9626557021959858</v>
      </c>
      <c r="E129" s="98">
        <f>IF(RES_hhdet_in_tes!E129=0,0,RES_hhdet_in_tes!E129*1000*11630/RES_hhdet_in_new!E126)</f>
        <v>65.138971989266366</v>
      </c>
      <c r="F129" s="98">
        <f>IF(RES_hhdet_in_tes!F129=0,0,RES_hhdet_in_tes!F129*1000*11630/RES_hhdet_in_new!F126)</f>
        <v>77.372122527560649</v>
      </c>
      <c r="G129" s="98">
        <f>IF(RES_hhdet_in_tes!G129=0,0,RES_hhdet_in_tes!G129*1000*11630/RES_hhdet_in_new!G126)</f>
        <v>82.166299243571331</v>
      </c>
      <c r="H129" s="98">
        <f>IF(RES_hhdet_in_tes!H129=0,0,RES_hhdet_in_tes!H129*1000*11630/RES_hhdet_in_new!H126)</f>
        <v>163.89780758781183</v>
      </c>
      <c r="I129" s="98">
        <f>IF(RES_hhdet_in_tes!I129=0,0,RES_hhdet_in_tes!I129*1000*11630/RES_hhdet_in_new!I126)</f>
        <v>106.67918300668035</v>
      </c>
      <c r="J129" s="98">
        <f>IF(RES_hhdet_in_tes!J129=0,0,RES_hhdet_in_tes!J129*1000*11630/RES_hhdet_in_new!J126)</f>
        <v>90.750366222894527</v>
      </c>
      <c r="K129" s="98">
        <f>IF(RES_hhdet_in_tes!K129=0,0,RES_hhdet_in_tes!K129*1000*11630/RES_hhdet_in_new!K126)</f>
        <v>86.560157855561698</v>
      </c>
      <c r="L129" s="98">
        <f>IF(RES_hhdet_in_tes!L129=0,0,RES_hhdet_in_tes!L129*1000*11630/RES_hhdet_in_new!L126)</f>
        <v>116.71303502768015</v>
      </c>
      <c r="M129" s="98">
        <f>IF(RES_hhdet_in_tes!M129=0,0,RES_hhdet_in_tes!M129*1000*11630/RES_hhdet_in_new!M126)</f>
        <v>107.67984893132963</v>
      </c>
      <c r="N129" s="98">
        <f>IF(RES_hhdet_in_tes!N129=0,0,RES_hhdet_in_tes!N129*1000*11630/RES_hhdet_in_new!N126)</f>
        <v>95.149165276557866</v>
      </c>
      <c r="O129" s="98">
        <f>IF(RES_hhdet_in_tes!O129=0,0,RES_hhdet_in_tes!O129*1000*11630/RES_hhdet_in_new!O126)</f>
        <v>90.362154815337547</v>
      </c>
      <c r="P129" s="98">
        <f>IF(RES_hhdet_in_tes!P129=0,0,RES_hhdet_in_tes!P129*1000*11630/RES_hhdet_in_new!P126)</f>
        <v>33.934181337545517</v>
      </c>
      <c r="Q129" s="98">
        <f>IF(RES_hhdet_in_tes!Q129=0,0,RES_hhdet_in_tes!Q129*1000*11630/RES_hhdet_in_new!Q126)</f>
        <v>29.6303667563818</v>
      </c>
      <c r="R129" s="98">
        <f>IF(RES_hhdet_in_tes!R129=0,0,RES_hhdet_in_tes!R129*1000*11630/RES_hhdet_in_new!R126)</f>
        <v>14.115408821167433</v>
      </c>
      <c r="S129" s="98">
        <f>IF(RES_hhdet_in_tes!S129=0,0,RES_hhdet_in_tes!S129*1000*11630/RES_hhdet_in_new!S126)</f>
        <v>26.441174481947108</v>
      </c>
      <c r="T129" s="98">
        <f>IF(RES_hhdet_in_tes!T129=0,0,RES_hhdet_in_tes!T129*1000*11630/RES_hhdet_in_new!T126)</f>
        <v>27.406787536916841</v>
      </c>
      <c r="U129" s="98">
        <f>IF(RES_hhdet_in_tes!U129=0,0,RES_hhdet_in_tes!U129*1000*11630/RES_hhdet_in_new!U126)</f>
        <v>35.978489092964423</v>
      </c>
      <c r="V129" s="98">
        <f>IF(RES_hhdet_in_tes!V129=0,0,RES_hhdet_in_tes!V129*1000*11630/RES_hhdet_in_new!V126)</f>
        <v>60.280545780262777</v>
      </c>
      <c r="W129" s="98">
        <f>IF(RES_hhdet_in_tes!W129=0,0,RES_hhdet_in_tes!W129*1000*11630/RES_hhdet_in_new!W126)</f>
        <v>22.487362739637305</v>
      </c>
      <c r="X129" s="98">
        <f>IF(RES_hhdet_in_tes!X129=0,0,RES_hhdet_in_tes!X129*1000*11630/RES_hhdet_in_new!X126)</f>
        <v>68.12854217559584</v>
      </c>
      <c r="Y129" s="98">
        <f>IF(RES_hhdet_in_tes!Y129=0,0,RES_hhdet_in_tes!Y129*1000*11630/RES_hhdet_in_new!Y126)</f>
        <v>151.51602026200825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1598.3504659018295</v>
      </c>
      <c r="D130" s="122">
        <v>1675.0327724982631</v>
      </c>
      <c r="E130" s="122">
        <v>1697.0855344014647</v>
      </c>
      <c r="F130" s="122">
        <v>1739.5561242149995</v>
      </c>
      <c r="G130" s="122">
        <v>1741.3441169055498</v>
      </c>
      <c r="H130" s="122">
        <v>1692.2321977396784</v>
      </c>
      <c r="I130" s="122">
        <v>1825.7184579559073</v>
      </c>
      <c r="J130" s="122">
        <v>1688.7953938523665</v>
      </c>
      <c r="K130" s="122">
        <v>1721.1376259019426</v>
      </c>
      <c r="L130" s="122">
        <v>1766.1974357545366</v>
      </c>
      <c r="M130" s="122">
        <v>1872.857335364336</v>
      </c>
      <c r="N130" s="122">
        <v>1743.697424273246</v>
      </c>
      <c r="O130" s="122">
        <v>1688.9128460625875</v>
      </c>
      <c r="P130" s="122">
        <v>1564.0591620742059</v>
      </c>
      <c r="Q130" s="122">
        <v>1607.0857681438688</v>
      </c>
      <c r="R130" s="122">
        <v>1624.7738862031629</v>
      </c>
      <c r="S130" s="122">
        <v>1744.5348530729366</v>
      </c>
      <c r="T130" s="122">
        <v>1758.2602554041405</v>
      </c>
      <c r="U130" s="122">
        <v>1727.8507361018758</v>
      </c>
      <c r="V130" s="122">
        <v>1686.2329687594422</v>
      </c>
      <c r="W130" s="122">
        <v>1822.3772395414392</v>
      </c>
      <c r="X130" s="122">
        <v>1806.3797713474135</v>
      </c>
      <c r="Y130" s="122">
        <v>1589.219850532771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1600.2866353966242</v>
      </c>
      <c r="D131" s="98">
        <v>1726.898442202616</v>
      </c>
      <c r="E131" s="98">
        <v>1582.7017368853005</v>
      </c>
      <c r="F131" s="98">
        <v>1785.2056685676118</v>
      </c>
      <c r="G131" s="98">
        <v>1819.6744803190616</v>
      </c>
      <c r="H131" s="98">
        <v>1649.9866915870223</v>
      </c>
      <c r="I131" s="98">
        <v>1792.9190555284392</v>
      </c>
      <c r="J131" s="98">
        <v>1674.6703274076165</v>
      </c>
      <c r="K131" s="98">
        <v>1722.2139131467736</v>
      </c>
      <c r="L131" s="98">
        <v>1792.9107484369761</v>
      </c>
      <c r="M131" s="98">
        <v>1874.028815076173</v>
      </c>
      <c r="N131" s="98">
        <v>1647.2458598925023</v>
      </c>
      <c r="O131" s="98">
        <v>1588.875707976782</v>
      </c>
      <c r="P131" s="98">
        <v>1609.9216531092734</v>
      </c>
      <c r="Q131" s="98">
        <v>1606.5513348356328</v>
      </c>
      <c r="R131" s="98">
        <v>1667.6184899812304</v>
      </c>
      <c r="S131" s="98">
        <v>1798.2625296466817</v>
      </c>
      <c r="T131" s="98">
        <v>1630.3130727666612</v>
      </c>
      <c r="U131" s="98">
        <v>1743.3476059578581</v>
      </c>
      <c r="V131" s="98">
        <v>1707.7315634247368</v>
      </c>
      <c r="W131" s="98">
        <v>1958.8428171666096</v>
      </c>
      <c r="X131" s="98">
        <v>1609.7640565576819</v>
      </c>
      <c r="Y131" s="98">
        <v>1646.0522539596166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1600.3003925560338</v>
      </c>
      <c r="D132" s="98">
        <v>1726.9425697960478</v>
      </c>
      <c r="E132" s="98">
        <v>1582.7837054161203</v>
      </c>
      <c r="F132" s="98">
        <v>1785.3385502010885</v>
      </c>
      <c r="G132" s="98">
        <v>1819.8964667522935</v>
      </c>
      <c r="H132" s="98">
        <v>1650.217393365444</v>
      </c>
      <c r="I132" s="98">
        <v>1793.3553076435476</v>
      </c>
      <c r="J132" s="98">
        <v>1675.179961803949</v>
      </c>
      <c r="K132" s="98">
        <v>1722.9469205431694</v>
      </c>
      <c r="L132" s="98">
        <v>1793.4094861517044</v>
      </c>
      <c r="M132" s="98">
        <v>1874.4039609896615</v>
      </c>
      <c r="N132" s="98">
        <v>1646.9543842243538</v>
      </c>
      <c r="O132" s="98">
        <v>1588.7197089315655</v>
      </c>
      <c r="P132" s="98">
        <v>1611.9830688447207</v>
      </c>
      <c r="Q132" s="98">
        <v>1609.0666819373696</v>
      </c>
      <c r="R132" s="98">
        <v>1670.6204836356726</v>
      </c>
      <c r="S132" s="98">
        <v>1800.9555022562442</v>
      </c>
      <c r="T132" s="98">
        <v>0</v>
      </c>
      <c r="U132" s="98">
        <v>1746.1702632818792</v>
      </c>
      <c r="V132" s="98">
        <v>1710.0363198282471</v>
      </c>
      <c r="W132" s="98">
        <v>1961.7811511046434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664.27826367132843</v>
      </c>
      <c r="D133" s="101">
        <v>738.0413923151583</v>
      </c>
      <c r="E133" s="101">
        <v>674.85825422300275</v>
      </c>
      <c r="F133" s="101">
        <v>814.04083659964465</v>
      </c>
      <c r="G133" s="101">
        <v>816.72152691925135</v>
      </c>
      <c r="H133" s="101">
        <v>732.80229667674712</v>
      </c>
      <c r="I133" s="101">
        <v>886.32049926542413</v>
      </c>
      <c r="J133" s="101">
        <v>745.69988068151258</v>
      </c>
      <c r="K133" s="101">
        <v>777.47960074434206</v>
      </c>
      <c r="L133" s="101">
        <v>803.7095728442174</v>
      </c>
      <c r="M133" s="101">
        <v>873.23022711120302</v>
      </c>
      <c r="N133" s="101">
        <v>769.93228616280942</v>
      </c>
      <c r="O133" s="101">
        <v>774.67361694749559</v>
      </c>
      <c r="P133" s="101">
        <v>701.53873066228368</v>
      </c>
      <c r="Q133" s="101">
        <v>693.48740708705236</v>
      </c>
      <c r="R133" s="101">
        <v>732.97601294312813</v>
      </c>
      <c r="S133" s="101">
        <v>840.45840914358962</v>
      </c>
      <c r="T133" s="101">
        <v>0</v>
      </c>
      <c r="U133" s="101">
        <v>755.28001874284405</v>
      </c>
      <c r="V133" s="101">
        <v>684.0273763335581</v>
      </c>
      <c r="W133" s="101">
        <v>891.18917561930311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936.02212888470524</v>
      </c>
      <c r="D134" s="104">
        <v>988.90117748088949</v>
      </c>
      <c r="E134" s="104">
        <v>907.92545119311751</v>
      </c>
      <c r="F134" s="104">
        <v>971.29771360144412</v>
      </c>
      <c r="G134" s="104">
        <v>1003.1749398330419</v>
      </c>
      <c r="H134" s="104">
        <v>917.41509668869674</v>
      </c>
      <c r="I134" s="104">
        <v>907.03480837812333</v>
      </c>
      <c r="J134" s="104">
        <v>929.48008112243622</v>
      </c>
      <c r="K134" s="104">
        <v>945.46731979882713</v>
      </c>
      <c r="L134" s="104">
        <v>989.6999133074869</v>
      </c>
      <c r="M134" s="104">
        <v>1001.1737338784585</v>
      </c>
      <c r="N134" s="104">
        <v>877.02209806154394</v>
      </c>
      <c r="O134" s="104">
        <v>814.04609198406979</v>
      </c>
      <c r="P134" s="104">
        <v>910.44433818243726</v>
      </c>
      <c r="Q134" s="104">
        <v>915.57927485031723</v>
      </c>
      <c r="R134" s="104">
        <v>937.64447069254436</v>
      </c>
      <c r="S134" s="104">
        <v>960.4970931126544</v>
      </c>
      <c r="T134" s="104">
        <v>0</v>
      </c>
      <c r="U134" s="104">
        <v>990.89024453903494</v>
      </c>
      <c r="V134" s="104">
        <v>1026.0089434946892</v>
      </c>
      <c r="W134" s="104">
        <v>1070.5919754853403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1598.0771755015912</v>
      </c>
      <c r="D135" s="101">
        <v>1671.657091067616</v>
      </c>
      <c r="E135" s="101">
        <v>1703.336003730888</v>
      </c>
      <c r="F135" s="101">
        <v>1733.8256445782724</v>
      </c>
      <c r="G135" s="101">
        <v>1732.1284013605009</v>
      </c>
      <c r="H135" s="101">
        <v>1695.2631226986296</v>
      </c>
      <c r="I135" s="101">
        <v>1843.0856135161293</v>
      </c>
      <c r="J135" s="101">
        <v>1703.4558522470243</v>
      </c>
      <c r="K135" s="101">
        <v>1719.8684194709733</v>
      </c>
      <c r="L135" s="101">
        <v>1749.6149782624436</v>
      </c>
      <c r="M135" s="101">
        <v>1871.6612100519762</v>
      </c>
      <c r="N135" s="101">
        <v>1776.1642895487112</v>
      </c>
      <c r="O135" s="101">
        <v>1729.4672204520562</v>
      </c>
      <c r="P135" s="101">
        <v>1558.4364375182035</v>
      </c>
      <c r="Q135" s="101">
        <v>1604.0095545726997</v>
      </c>
      <c r="R135" s="101">
        <v>1609.6676273759977</v>
      </c>
      <c r="S135" s="101">
        <v>1727.123034685269</v>
      </c>
      <c r="T135" s="101">
        <v>1806.0552901377705</v>
      </c>
      <c r="U135" s="101">
        <v>1721.87778497408</v>
      </c>
      <c r="V135" s="101">
        <v>1680.4854016286033</v>
      </c>
      <c r="W135" s="101">
        <v>0</v>
      </c>
      <c r="X135" s="101">
        <v>1853.3706481977908</v>
      </c>
      <c r="Y135" s="101">
        <v>1578.4014612474123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1598.6651743251093</v>
      </c>
      <c r="D136" s="104">
        <v>1672.6574218740357</v>
      </c>
      <c r="E136" s="104">
        <v>1705.1891420279667</v>
      </c>
      <c r="F136" s="104">
        <v>1735.0829847120706</v>
      </c>
      <c r="G136" s="104">
        <v>1733.2015529122014</v>
      </c>
      <c r="H136" s="104">
        <v>1695.8075541976316</v>
      </c>
      <c r="I136" s="104">
        <v>1843.4851272112192</v>
      </c>
      <c r="J136" s="104">
        <v>1704.0138792790733</v>
      </c>
      <c r="K136" s="104">
        <v>1720.6760945687722</v>
      </c>
      <c r="L136" s="104">
        <v>1750.056974045028</v>
      </c>
      <c r="M136" s="104">
        <v>1872.4061595700518</v>
      </c>
      <c r="N136" s="104">
        <v>1776.4111608285375</v>
      </c>
      <c r="O136" s="104">
        <v>1729.9378440301646</v>
      </c>
      <c r="P136" s="104">
        <v>1560.6473337399964</v>
      </c>
      <c r="Q136" s="104">
        <v>1607.5276493007568</v>
      </c>
      <c r="R136" s="104">
        <v>1613.4366873268157</v>
      </c>
      <c r="S136" s="104">
        <v>1729.9977723629752</v>
      </c>
      <c r="T136" s="104">
        <v>1807.6750890527269</v>
      </c>
      <c r="U136" s="104">
        <v>1722.7950557623196</v>
      </c>
      <c r="V136" s="104">
        <v>1678.5394244658014</v>
      </c>
      <c r="W136" s="104">
        <v>1739.8858412933268</v>
      </c>
      <c r="X136" s="104">
        <v>1852.445074583705</v>
      </c>
      <c r="Y136" s="104">
        <v>1575.9845029772923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662.94984328128999</v>
      </c>
      <c r="D137" s="98">
        <v>714.61681298542385</v>
      </c>
      <c r="E137" s="98">
        <v>727.68775621432758</v>
      </c>
      <c r="F137" s="98">
        <v>790.84767778479022</v>
      </c>
      <c r="G137" s="98">
        <v>776.55440904446971</v>
      </c>
      <c r="H137" s="98">
        <v>751.99925988129598</v>
      </c>
      <c r="I137" s="98">
        <v>912.26981183161365</v>
      </c>
      <c r="J137" s="98">
        <v>757.44857424231873</v>
      </c>
      <c r="K137" s="98">
        <v>775.87446185142164</v>
      </c>
      <c r="L137" s="98">
        <v>782.57844336367157</v>
      </c>
      <c r="M137" s="98">
        <v>875.19668216600292</v>
      </c>
      <c r="N137" s="98">
        <v>832.58081344851007</v>
      </c>
      <c r="O137" s="98">
        <v>847.32126929818526</v>
      </c>
      <c r="P137" s="98">
        <v>672.61888596679671</v>
      </c>
      <c r="Q137" s="98">
        <v>691.29544033666582</v>
      </c>
      <c r="R137" s="98">
        <v>704.92392152703178</v>
      </c>
      <c r="S137" s="98">
        <v>806.58020584781059</v>
      </c>
      <c r="T137" s="98">
        <v>771.49851358147794</v>
      </c>
      <c r="U137" s="98">
        <v>741.26818556129558</v>
      </c>
      <c r="V137" s="98">
        <v>660.16079939089184</v>
      </c>
      <c r="W137" s="98">
        <v>773.56233108624986</v>
      </c>
      <c r="X137" s="98">
        <v>776.78548767240829</v>
      </c>
      <c r="Y137" s="98">
        <v>586.36011530482722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935.71533104381933</v>
      </c>
      <c r="D138" s="98">
        <v>958.04060888861193</v>
      </c>
      <c r="E138" s="98">
        <v>977.50138581363933</v>
      </c>
      <c r="F138" s="98">
        <v>944.23530692728048</v>
      </c>
      <c r="G138" s="98">
        <v>956.64714386773187</v>
      </c>
      <c r="H138" s="98">
        <v>943.80829431633572</v>
      </c>
      <c r="I138" s="98">
        <v>931.21531537960573</v>
      </c>
      <c r="J138" s="98">
        <v>946.56530503675469</v>
      </c>
      <c r="K138" s="98">
        <v>944.80163271735091</v>
      </c>
      <c r="L138" s="98">
        <v>967.47853068135635</v>
      </c>
      <c r="M138" s="98">
        <v>997.2094774040487</v>
      </c>
      <c r="N138" s="98">
        <v>943.83034738002721</v>
      </c>
      <c r="O138" s="98">
        <v>882.61657473197931</v>
      </c>
      <c r="P138" s="98">
        <v>888.02844777319979</v>
      </c>
      <c r="Q138" s="98">
        <v>916.232208964091</v>
      </c>
      <c r="R138" s="98">
        <v>908.51276579978378</v>
      </c>
      <c r="S138" s="98">
        <v>923.41756651516482</v>
      </c>
      <c r="T138" s="98">
        <v>1036.176575471249</v>
      </c>
      <c r="U138" s="98">
        <v>981.52687020102405</v>
      </c>
      <c r="V138" s="98">
        <v>1018.3786250749095</v>
      </c>
      <c r="W138" s="98">
        <v>966.32351020707722</v>
      </c>
      <c r="X138" s="98">
        <v>1075.6595869112969</v>
      </c>
      <c r="Y138" s="98">
        <v>989.62438767246488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642.12100645106227</v>
      </c>
      <c r="D139" s="122">
        <v>659.42609772979984</v>
      </c>
      <c r="E139" s="122">
        <v>674.82331739808785</v>
      </c>
      <c r="F139" s="122">
        <v>696.02916670835498</v>
      </c>
      <c r="G139" s="122">
        <v>711.54639806543935</v>
      </c>
      <c r="H139" s="122">
        <v>698.05146019100687</v>
      </c>
      <c r="I139" s="122">
        <v>660.03647622795154</v>
      </c>
      <c r="J139" s="122">
        <v>630.15935106792142</v>
      </c>
      <c r="K139" s="122">
        <v>627.5943000225808</v>
      </c>
      <c r="L139" s="122">
        <v>643.64727102072754</v>
      </c>
      <c r="M139" s="122">
        <v>591.16217099531298</v>
      </c>
      <c r="N139" s="122">
        <v>599.53708871425488</v>
      </c>
      <c r="O139" s="122">
        <v>597.29409041894587</v>
      </c>
      <c r="P139" s="122">
        <v>571.27554720717751</v>
      </c>
      <c r="Q139" s="122">
        <v>548.25827912479622</v>
      </c>
      <c r="R139" s="122">
        <v>529.6829989884418</v>
      </c>
      <c r="S139" s="122">
        <v>569.4397621747579</v>
      </c>
      <c r="T139" s="122">
        <v>544.30363711472091</v>
      </c>
      <c r="U139" s="122">
        <v>546.44326931971659</v>
      </c>
      <c r="V139" s="122">
        <v>537.2452823429486</v>
      </c>
      <c r="W139" s="122">
        <v>566.21468382624516</v>
      </c>
      <c r="X139" s="122">
        <v>649.25326017370082</v>
      </c>
      <c r="Y139" s="122">
        <v>578.64319302177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642.12100645106227</v>
      </c>
      <c r="D141" s="33">
        <v>659.42609772979984</v>
      </c>
      <c r="E141" s="33">
        <v>674.82331739808785</v>
      </c>
      <c r="F141" s="33">
        <v>696.02916670835498</v>
      </c>
      <c r="G141" s="33">
        <v>711.54639806543935</v>
      </c>
      <c r="H141" s="33">
        <v>698.05146019100687</v>
      </c>
      <c r="I141" s="33">
        <v>660.03647622795154</v>
      </c>
      <c r="J141" s="33">
        <v>630.15935106792142</v>
      </c>
      <c r="K141" s="33">
        <v>627.5943000225808</v>
      </c>
      <c r="L141" s="33">
        <v>643.64727102072754</v>
      </c>
      <c r="M141" s="33">
        <v>591.16217099531298</v>
      </c>
      <c r="N141" s="33">
        <v>599.53708871425488</v>
      </c>
      <c r="O141" s="33">
        <v>597.29409041894587</v>
      </c>
      <c r="P141" s="33">
        <v>571.27554720717751</v>
      </c>
      <c r="Q141" s="33">
        <v>548.25827912479622</v>
      </c>
      <c r="R141" s="33">
        <v>529.6829989884418</v>
      </c>
      <c r="S141" s="33">
        <v>569.4397621747579</v>
      </c>
      <c r="T141" s="33">
        <v>544.30363711472091</v>
      </c>
      <c r="U141" s="33">
        <v>546.44326931971659</v>
      </c>
      <c r="V141" s="33">
        <v>537.2452823429486</v>
      </c>
      <c r="W141" s="33">
        <v>566.21468382624516</v>
      </c>
      <c r="X141" s="33">
        <v>649.25326017370082</v>
      </c>
      <c r="Y141" s="33">
        <v>578.64319302177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12849.80197542345</v>
      </c>
      <c r="D143" s="117">
        <f t="shared" si="49"/>
        <v>12010.335203756058</v>
      </c>
      <c r="E143" s="117">
        <f t="shared" si="49"/>
        <v>12668.426135823129</v>
      </c>
      <c r="F143" s="117">
        <f t="shared" si="49"/>
        <v>11879.936906683095</v>
      </c>
      <c r="G143" s="117">
        <f t="shared" si="49"/>
        <v>10794.463719927138</v>
      </c>
      <c r="H143" s="117">
        <f t="shared" si="49"/>
        <v>9600.5336714912737</v>
      </c>
      <c r="I143" s="117">
        <f t="shared" si="49"/>
        <v>9537.5150203572903</v>
      </c>
      <c r="J143" s="117">
        <f t="shared" si="49"/>
        <v>8787.722388976661</v>
      </c>
      <c r="K143" s="117">
        <f t="shared" si="49"/>
        <v>10363.992734230722</v>
      </c>
      <c r="L143" s="117">
        <f t="shared" si="49"/>
        <v>11117.7549223928</v>
      </c>
      <c r="M143" s="117">
        <f t="shared" si="49"/>
        <v>11666.058833290705</v>
      </c>
      <c r="N143" s="117">
        <f t="shared" si="49"/>
        <v>11395.648049751278</v>
      </c>
      <c r="O143" s="117">
        <f t="shared" si="49"/>
        <v>11657.843999240622</v>
      </c>
      <c r="P143" s="117">
        <f t="shared" si="49"/>
        <v>10563.83086846858</v>
      </c>
      <c r="Q143" s="117">
        <f t="shared" si="49"/>
        <v>9937.9767560155142</v>
      </c>
      <c r="R143" s="117">
        <f t="shared" ref="R143:V143" si="50">R144+R146+R148+R157</f>
        <v>7852.3459813631334</v>
      </c>
      <c r="S143" s="117">
        <f t="shared" si="50"/>
        <v>7611.0715282557912</v>
      </c>
      <c r="T143" s="117">
        <f t="shared" si="50"/>
        <v>7784.8562559000256</v>
      </c>
      <c r="U143" s="117">
        <f t="shared" si="50"/>
        <v>8148.0553940002919</v>
      </c>
      <c r="V143" s="117">
        <f t="shared" si="50"/>
        <v>8973.3984847721986</v>
      </c>
      <c r="W143" s="117">
        <f t="shared" ref="W143:Y143" si="51">W144+W146+W148+W157</f>
        <v>6017.5874640139409</v>
      </c>
      <c r="X143" s="117">
        <f t="shared" si="51"/>
        <v>5824.6265865569239</v>
      </c>
      <c r="Y143" s="117">
        <f t="shared" si="51"/>
        <v>4833.5307282125805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10578.675964237262</v>
      </c>
      <c r="D144" s="122">
        <f t="shared" si="52"/>
        <v>9662.0056281388152</v>
      </c>
      <c r="E144" s="122">
        <f t="shared" si="52"/>
        <v>9959.9078879622302</v>
      </c>
      <c r="F144" s="122">
        <f t="shared" si="52"/>
        <v>9206.8246796815474</v>
      </c>
      <c r="G144" s="122">
        <f t="shared" si="52"/>
        <v>8116.4030714973451</v>
      </c>
      <c r="H144" s="122">
        <f t="shared" si="52"/>
        <v>6856.0315888022651</v>
      </c>
      <c r="I144" s="122">
        <f t="shared" si="52"/>
        <v>6776.9735642837823</v>
      </c>
      <c r="J144" s="122">
        <f t="shared" si="52"/>
        <v>6172.9607507258997</v>
      </c>
      <c r="K144" s="122">
        <f t="shared" si="52"/>
        <v>7640.0579116306808</v>
      </c>
      <c r="L144" s="122">
        <f t="shared" si="52"/>
        <v>8224.4542373607237</v>
      </c>
      <c r="M144" s="122">
        <f t="shared" si="52"/>
        <v>8597.9955288107703</v>
      </c>
      <c r="N144" s="122">
        <f t="shared" si="52"/>
        <v>8423.5450327792369</v>
      </c>
      <c r="O144" s="122">
        <f t="shared" si="52"/>
        <v>8710.2570446027476</v>
      </c>
      <c r="P144" s="122">
        <f t="shared" si="52"/>
        <v>8083.7642676167525</v>
      </c>
      <c r="Q144" s="122">
        <f t="shared" si="52"/>
        <v>7529.1159626464932</v>
      </c>
      <c r="R144" s="122">
        <f t="shared" si="52"/>
        <v>5561.3980062424334</v>
      </c>
      <c r="S144" s="122">
        <f t="shared" si="52"/>
        <v>5080.4886230289703</v>
      </c>
      <c r="T144" s="122">
        <f t="shared" si="52"/>
        <v>5136.4153613476083</v>
      </c>
      <c r="U144" s="122">
        <f t="shared" si="52"/>
        <v>5517.2504007689167</v>
      </c>
      <c r="V144" s="122">
        <f t="shared" si="52"/>
        <v>6138.2158801105788</v>
      </c>
      <c r="W144" s="122">
        <f t="shared" si="52"/>
        <v>3489.2245366826437</v>
      </c>
      <c r="X144" s="122">
        <f t="shared" si="52"/>
        <v>2899.3380354274273</v>
      </c>
      <c r="Y144" s="122">
        <f t="shared" si="52"/>
        <v>2296.7058079055341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10578.675964237262</v>
      </c>
      <c r="D145" s="98">
        <v>9662.0056281388152</v>
      </c>
      <c r="E145" s="98">
        <v>9959.9078879622302</v>
      </c>
      <c r="F145" s="98">
        <v>9206.8246796815474</v>
      </c>
      <c r="G145" s="98">
        <v>8116.4030714973451</v>
      </c>
      <c r="H145" s="98">
        <v>6856.0315888022651</v>
      </c>
      <c r="I145" s="98">
        <v>6776.9735642837823</v>
      </c>
      <c r="J145" s="98">
        <v>6172.9607507258997</v>
      </c>
      <c r="K145" s="98">
        <v>7640.0579116306808</v>
      </c>
      <c r="L145" s="98">
        <v>8224.4542373607237</v>
      </c>
      <c r="M145" s="98">
        <v>8597.9955288107703</v>
      </c>
      <c r="N145" s="98">
        <v>8423.5450327792369</v>
      </c>
      <c r="O145" s="98">
        <v>8710.2570446027476</v>
      </c>
      <c r="P145" s="98">
        <v>8083.7642676167525</v>
      </c>
      <c r="Q145" s="98">
        <v>7529.1159626464932</v>
      </c>
      <c r="R145" s="98">
        <v>5561.3980062424334</v>
      </c>
      <c r="S145" s="98">
        <v>5080.4886230289703</v>
      </c>
      <c r="T145" s="98">
        <v>5136.4153613476083</v>
      </c>
      <c r="U145" s="98">
        <v>5517.2504007689167</v>
      </c>
      <c r="V145" s="98">
        <v>6138.2158801105788</v>
      </c>
      <c r="W145" s="98">
        <v>3489.2245366826437</v>
      </c>
      <c r="X145" s="98">
        <v>2899.3380354274273</v>
      </c>
      <c r="Y145" s="98">
        <v>2296.7058079055341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28.782752029836725</v>
      </c>
      <c r="D146" s="122">
        <f t="shared" si="53"/>
        <v>19.631399325320405</v>
      </c>
      <c r="E146" s="122">
        <f t="shared" si="53"/>
        <v>361.67275113216823</v>
      </c>
      <c r="F146" s="122">
        <f t="shared" si="53"/>
        <v>214.8762274948794</v>
      </c>
      <c r="G146" s="122">
        <f t="shared" si="53"/>
        <v>235.19087382080801</v>
      </c>
      <c r="H146" s="122">
        <f t="shared" si="53"/>
        <v>337.86183110478703</v>
      </c>
      <c r="I146" s="122">
        <f t="shared" si="53"/>
        <v>278.25537939524935</v>
      </c>
      <c r="J146" s="122">
        <f t="shared" si="53"/>
        <v>276.37450844366549</v>
      </c>
      <c r="K146" s="122">
        <f t="shared" si="53"/>
        <v>376.27390602938101</v>
      </c>
      <c r="L146" s="122">
        <f t="shared" si="53"/>
        <v>496.68822160413271</v>
      </c>
      <c r="M146" s="122">
        <f t="shared" si="53"/>
        <v>598.71405463696772</v>
      </c>
      <c r="N146" s="122">
        <f t="shared" si="53"/>
        <v>597.67358266303552</v>
      </c>
      <c r="O146" s="122">
        <f t="shared" si="53"/>
        <v>635.80980656442</v>
      </c>
      <c r="P146" s="122">
        <f t="shared" si="53"/>
        <v>336.85439111150112</v>
      </c>
      <c r="Q146" s="122">
        <f t="shared" si="53"/>
        <v>293.07879720630422</v>
      </c>
      <c r="R146" s="122">
        <f t="shared" si="53"/>
        <v>139.99105395961476</v>
      </c>
      <c r="S146" s="122">
        <f t="shared" si="53"/>
        <v>261.97480426369469</v>
      </c>
      <c r="T146" s="122">
        <f t="shared" si="53"/>
        <v>270.66493479192917</v>
      </c>
      <c r="U146" s="122">
        <f t="shared" si="53"/>
        <v>356.29259401507437</v>
      </c>
      <c r="V146" s="122">
        <f t="shared" si="53"/>
        <v>596.48108179462213</v>
      </c>
      <c r="W146" s="122">
        <f t="shared" si="53"/>
        <v>222.43658294115409</v>
      </c>
      <c r="X146" s="122">
        <f t="shared" si="53"/>
        <v>417.23490224267653</v>
      </c>
      <c r="Y146" s="122">
        <f t="shared" si="53"/>
        <v>384.7956064061363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28.782752029836725</v>
      </c>
      <c r="D147" s="98">
        <f>IF(RES_hhdet_in_tes!D147=0,0,RES_hhdet_in_tes!D147*1000*11630/RES_hhdet_in_new!D145)</f>
        <v>19.631399325320405</v>
      </c>
      <c r="E147" s="98">
        <f>IF(RES_hhdet_in_tes!E147=0,0,RES_hhdet_in_tes!E147*1000*11630/RES_hhdet_in_new!E145)</f>
        <v>361.67275113216823</v>
      </c>
      <c r="F147" s="98">
        <f>IF(RES_hhdet_in_tes!F147=0,0,RES_hhdet_in_tes!F147*1000*11630/RES_hhdet_in_new!F145)</f>
        <v>214.8762274948794</v>
      </c>
      <c r="G147" s="98">
        <f>IF(RES_hhdet_in_tes!G147=0,0,RES_hhdet_in_tes!G147*1000*11630/RES_hhdet_in_new!G145)</f>
        <v>235.19087382080801</v>
      </c>
      <c r="H147" s="98">
        <f>IF(RES_hhdet_in_tes!H147=0,0,RES_hhdet_in_tes!H147*1000*11630/RES_hhdet_in_new!H145)</f>
        <v>337.86183110478703</v>
      </c>
      <c r="I147" s="98">
        <f>IF(RES_hhdet_in_tes!I147=0,0,RES_hhdet_in_tes!I147*1000*11630/RES_hhdet_in_new!I145)</f>
        <v>278.25537939524935</v>
      </c>
      <c r="J147" s="98">
        <f>IF(RES_hhdet_in_tes!J147=0,0,RES_hhdet_in_tes!J147*1000*11630/RES_hhdet_in_new!J145)</f>
        <v>276.37450844366549</v>
      </c>
      <c r="K147" s="98">
        <f>IF(RES_hhdet_in_tes!K147=0,0,RES_hhdet_in_tes!K147*1000*11630/RES_hhdet_in_new!K145)</f>
        <v>376.27390602938101</v>
      </c>
      <c r="L147" s="98">
        <f>IF(RES_hhdet_in_tes!L147=0,0,RES_hhdet_in_tes!L147*1000*11630/RES_hhdet_in_new!L145)</f>
        <v>496.68822160413271</v>
      </c>
      <c r="M147" s="98">
        <f>IF(RES_hhdet_in_tes!M147=0,0,RES_hhdet_in_tes!M147*1000*11630/RES_hhdet_in_new!M145)</f>
        <v>598.71405463696772</v>
      </c>
      <c r="N147" s="98">
        <f>IF(RES_hhdet_in_tes!N147=0,0,RES_hhdet_in_tes!N147*1000*11630/RES_hhdet_in_new!N145)</f>
        <v>597.67358266303552</v>
      </c>
      <c r="O147" s="98">
        <f>IF(RES_hhdet_in_tes!O147=0,0,RES_hhdet_in_tes!O147*1000*11630/RES_hhdet_in_new!O145)</f>
        <v>635.80980656442</v>
      </c>
      <c r="P147" s="98">
        <f>IF(RES_hhdet_in_tes!P147=0,0,RES_hhdet_in_tes!P147*1000*11630/RES_hhdet_in_new!P145)</f>
        <v>336.85439111150112</v>
      </c>
      <c r="Q147" s="98">
        <f>IF(RES_hhdet_in_tes!Q147=0,0,RES_hhdet_in_tes!Q147*1000*11630/RES_hhdet_in_new!Q145)</f>
        <v>293.07879720630422</v>
      </c>
      <c r="R147" s="98">
        <f>IF(RES_hhdet_in_tes!R147=0,0,RES_hhdet_in_tes!R147*1000*11630/RES_hhdet_in_new!R145)</f>
        <v>139.99105395961476</v>
      </c>
      <c r="S147" s="98">
        <f>IF(RES_hhdet_in_tes!S147=0,0,RES_hhdet_in_tes!S147*1000*11630/RES_hhdet_in_new!S145)</f>
        <v>261.97480426369469</v>
      </c>
      <c r="T147" s="98">
        <f>IF(RES_hhdet_in_tes!T147=0,0,RES_hhdet_in_tes!T147*1000*11630/RES_hhdet_in_new!T145)</f>
        <v>270.66493479192917</v>
      </c>
      <c r="U147" s="98">
        <f>IF(RES_hhdet_in_tes!U147=0,0,RES_hhdet_in_tes!U147*1000*11630/RES_hhdet_in_new!U145)</f>
        <v>356.29259401507437</v>
      </c>
      <c r="V147" s="98">
        <f>IF(RES_hhdet_in_tes!V147=0,0,RES_hhdet_in_tes!V147*1000*11630/RES_hhdet_in_new!V145)</f>
        <v>596.48108179462213</v>
      </c>
      <c r="W147" s="98">
        <f>IF(RES_hhdet_in_tes!W147=0,0,RES_hhdet_in_tes!W147*1000*11630/RES_hhdet_in_new!W145)</f>
        <v>222.43658294115409</v>
      </c>
      <c r="X147" s="98">
        <f>IF(RES_hhdet_in_tes!X147=0,0,RES_hhdet_in_tes!X147*1000*11630/RES_hhdet_in_new!X145)</f>
        <v>417.23490224267653</v>
      </c>
      <c r="Y147" s="98">
        <f>IF(RES_hhdet_in_tes!Y147=0,0,RES_hhdet_in_tes!Y147*1000*11630/RES_hhdet_in_new!Y145)</f>
        <v>384.7956064061363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1600.2222527052907</v>
      </c>
      <c r="D148" s="122">
        <v>1669.2720785621227</v>
      </c>
      <c r="E148" s="122">
        <v>1672.0221793306428</v>
      </c>
      <c r="F148" s="122">
        <v>1762.2068327983136</v>
      </c>
      <c r="G148" s="122">
        <v>1731.3233765435448</v>
      </c>
      <c r="H148" s="122">
        <v>1708.5887913932149</v>
      </c>
      <c r="I148" s="122">
        <v>1822.2496004503064</v>
      </c>
      <c r="J148" s="122">
        <v>1708.2277787391745</v>
      </c>
      <c r="K148" s="122">
        <v>1720.0666165480789</v>
      </c>
      <c r="L148" s="122">
        <v>1752.9651924072161</v>
      </c>
      <c r="M148" s="122">
        <v>1878.1870788476542</v>
      </c>
      <c r="N148" s="122">
        <v>1774.8923455947515</v>
      </c>
      <c r="O148" s="122">
        <v>1714.4830576545082</v>
      </c>
      <c r="P148" s="122">
        <v>1571.9366625331472</v>
      </c>
      <c r="Q148" s="122">
        <v>1567.5237170379203</v>
      </c>
      <c r="R148" s="122">
        <v>1621.2739221726438</v>
      </c>
      <c r="S148" s="122">
        <v>1699.1683387883688</v>
      </c>
      <c r="T148" s="122">
        <v>1833.4723226457668</v>
      </c>
      <c r="U148" s="122">
        <v>1728.0691298965842</v>
      </c>
      <c r="V148" s="122">
        <v>1701.4562405240504</v>
      </c>
      <c r="W148" s="122">
        <v>1739.7116605638978</v>
      </c>
      <c r="X148" s="122">
        <v>1858.8003887131194</v>
      </c>
      <c r="Y148" s="122">
        <v>1573.3861208791404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1615.1183080290446</v>
      </c>
      <c r="D149" s="98">
        <v>1627.5161936689551</v>
      </c>
      <c r="E149" s="98">
        <v>1402.9773712659544</v>
      </c>
      <c r="F149" s="98">
        <v>1964.7012290668645</v>
      </c>
      <c r="G149" s="98">
        <v>1721.5492044472198</v>
      </c>
      <c r="H149" s="98">
        <v>1835.9500608723263</v>
      </c>
      <c r="I149" s="98">
        <v>1535.418084018693</v>
      </c>
      <c r="J149" s="98">
        <v>1761.8325571027719</v>
      </c>
      <c r="K149" s="98">
        <v>1716.2611707889689</v>
      </c>
      <c r="L149" s="98">
        <v>1784.2942723208703</v>
      </c>
      <c r="M149" s="98">
        <v>1933.9848244239922</v>
      </c>
      <c r="N149" s="98">
        <v>1756.9981506112499</v>
      </c>
      <c r="O149" s="98">
        <v>1559.6417477034083</v>
      </c>
      <c r="P149" s="98">
        <v>1640.6297801031164</v>
      </c>
      <c r="Q149" s="98">
        <v>1296.0204889494737</v>
      </c>
      <c r="R149" s="98">
        <v>1712.8135054671504</v>
      </c>
      <c r="S149" s="98">
        <v>1399.4919185377385</v>
      </c>
      <c r="T149" s="98">
        <v>1983.2977829528693</v>
      </c>
      <c r="U149" s="98">
        <v>1776.6688796177748</v>
      </c>
      <c r="V149" s="98">
        <v>1920.7806180275747</v>
      </c>
      <c r="W149" s="98">
        <v>1736.7147164825797</v>
      </c>
      <c r="X149" s="98">
        <v>1973.7830211210839</v>
      </c>
      <c r="Y149" s="98">
        <v>1414.8878682783954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1615.1803929048212</v>
      </c>
      <c r="D150" s="98">
        <v>1627.6691460786242</v>
      </c>
      <c r="E150" s="98">
        <v>1403.1815596614715</v>
      </c>
      <c r="F150" s="98">
        <v>1965.2615784174191</v>
      </c>
      <c r="G150" s="98">
        <v>1721.7878987465974</v>
      </c>
      <c r="H150" s="98">
        <v>1836.3019114525107</v>
      </c>
      <c r="I150" s="98">
        <v>0</v>
      </c>
      <c r="J150" s="98">
        <v>1762.420969063658</v>
      </c>
      <c r="K150" s="98">
        <v>1716.8265813576779</v>
      </c>
      <c r="L150" s="98">
        <v>1784.6940293176654</v>
      </c>
      <c r="M150" s="98">
        <v>1934.4092829393094</v>
      </c>
      <c r="N150" s="98">
        <v>1757.1499862950673</v>
      </c>
      <c r="O150" s="98">
        <v>1559.4681507394012</v>
      </c>
      <c r="P150" s="98">
        <v>1643.0429073053449</v>
      </c>
      <c r="Q150" s="98">
        <v>0</v>
      </c>
      <c r="R150" s="98">
        <v>1715.5329976758412</v>
      </c>
      <c r="S150" s="98">
        <v>0</v>
      </c>
      <c r="T150" s="98">
        <v>1985.2715745318758</v>
      </c>
      <c r="U150" s="98">
        <v>1777.4448243121271</v>
      </c>
      <c r="V150" s="98">
        <v>1921.7349876712458</v>
      </c>
      <c r="W150" s="98">
        <v>0</v>
      </c>
      <c r="X150" s="98">
        <v>1973.0240003719412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670.51690002350267</v>
      </c>
      <c r="D151" s="101">
        <v>695.19146635669472</v>
      </c>
      <c r="E151" s="101">
        <v>597.32828933754331</v>
      </c>
      <c r="F151" s="101">
        <v>897.26948597514104</v>
      </c>
      <c r="G151" s="101">
        <v>772.01311178151207</v>
      </c>
      <c r="H151" s="101">
        <v>817.0078474845526</v>
      </c>
      <c r="I151" s="101">
        <v>0</v>
      </c>
      <c r="J151" s="101">
        <v>785.40178088236803</v>
      </c>
      <c r="K151" s="101">
        <v>774.55997452000486</v>
      </c>
      <c r="L151" s="101">
        <v>799.61894882968886</v>
      </c>
      <c r="M151" s="101">
        <v>901.85224355453545</v>
      </c>
      <c r="N151" s="101">
        <v>822.6208153797586</v>
      </c>
      <c r="O151" s="101">
        <v>760.04681316900974</v>
      </c>
      <c r="P151" s="101">
        <v>715.50918341668034</v>
      </c>
      <c r="Q151" s="101">
        <v>0</v>
      </c>
      <c r="R151" s="101">
        <v>753.48309504849738</v>
      </c>
      <c r="S151" s="101">
        <v>0</v>
      </c>
      <c r="T151" s="101">
        <v>851.28466915226647</v>
      </c>
      <c r="U151" s="101">
        <v>769.07109851386224</v>
      </c>
      <c r="V151" s="101">
        <v>774.32323882738535</v>
      </c>
      <c r="W151" s="101">
        <v>0</v>
      </c>
      <c r="X151" s="101">
        <v>842.62384387626196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944.66349288131835</v>
      </c>
      <c r="D152" s="104">
        <v>932.47767972192901</v>
      </c>
      <c r="E152" s="104">
        <v>805.85327032392831</v>
      </c>
      <c r="F152" s="104">
        <v>1067.9920924422781</v>
      </c>
      <c r="G152" s="104">
        <v>949.77478696508513</v>
      </c>
      <c r="H152" s="104">
        <v>1019.2940639679581</v>
      </c>
      <c r="I152" s="104">
        <v>0</v>
      </c>
      <c r="J152" s="104">
        <v>977.01918818129013</v>
      </c>
      <c r="K152" s="104">
        <v>942.26660683767295</v>
      </c>
      <c r="L152" s="104">
        <v>985.07508048797649</v>
      </c>
      <c r="M152" s="104">
        <v>1032.5570393847738</v>
      </c>
      <c r="N152" s="104">
        <v>934.5291709153089</v>
      </c>
      <c r="O152" s="104">
        <v>799.42133757039142</v>
      </c>
      <c r="P152" s="104">
        <v>927.53372388866455</v>
      </c>
      <c r="Q152" s="104">
        <v>0</v>
      </c>
      <c r="R152" s="104">
        <v>962.04990262734373</v>
      </c>
      <c r="S152" s="104">
        <v>0</v>
      </c>
      <c r="T152" s="104">
        <v>1133.986905379609</v>
      </c>
      <c r="U152" s="104">
        <v>1008.3737257982648</v>
      </c>
      <c r="V152" s="104">
        <v>1147.4117488438608</v>
      </c>
      <c r="W152" s="104">
        <v>0</v>
      </c>
      <c r="X152" s="104">
        <v>1130.4001564956791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1598.077175501591</v>
      </c>
      <c r="D153" s="101">
        <v>1671.6570910676157</v>
      </c>
      <c r="E153" s="101">
        <v>1703.3360037308883</v>
      </c>
      <c r="F153" s="101">
        <v>1733.825644578272</v>
      </c>
      <c r="G153" s="101">
        <v>1732.1284013605007</v>
      </c>
      <c r="H153" s="101">
        <v>1695.26312269863</v>
      </c>
      <c r="I153" s="101">
        <v>1843.0856135161291</v>
      </c>
      <c r="J153" s="101">
        <v>1703.4558522470243</v>
      </c>
      <c r="K153" s="101">
        <v>1719.8684194709735</v>
      </c>
      <c r="L153" s="101">
        <v>1749.6149782624434</v>
      </c>
      <c r="M153" s="101">
        <v>1871.6612100519756</v>
      </c>
      <c r="N153" s="101">
        <v>1776.1642895487109</v>
      </c>
      <c r="O153" s="101">
        <v>1729.4672204520562</v>
      </c>
      <c r="P153" s="101">
        <v>1558.4364375182038</v>
      </c>
      <c r="Q153" s="101">
        <v>1604.0095545727002</v>
      </c>
      <c r="R153" s="101">
        <v>1609.6676273759974</v>
      </c>
      <c r="S153" s="101">
        <v>1727.1230346852692</v>
      </c>
      <c r="T153" s="101">
        <v>1806.0552901377703</v>
      </c>
      <c r="U153" s="101">
        <v>1721.8777849740798</v>
      </c>
      <c r="V153" s="101">
        <v>1680.4854016286033</v>
      </c>
      <c r="W153" s="101">
        <v>0</v>
      </c>
      <c r="X153" s="101">
        <v>1853.3706481977908</v>
      </c>
      <c r="Y153" s="101">
        <v>1578.401461247412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1598.6651743251093</v>
      </c>
      <c r="D154" s="104">
        <v>1672.6574218740352</v>
      </c>
      <c r="E154" s="104">
        <v>1705.1891420279667</v>
      </c>
      <c r="F154" s="104">
        <v>1735.0829847120706</v>
      </c>
      <c r="G154" s="104">
        <v>1733.2015529122014</v>
      </c>
      <c r="H154" s="104">
        <v>1695.8075541976316</v>
      </c>
      <c r="I154" s="104">
        <v>1843.4851272112194</v>
      </c>
      <c r="J154" s="104">
        <v>1704.0138792790731</v>
      </c>
      <c r="K154" s="104">
        <v>1720.6760945687724</v>
      </c>
      <c r="L154" s="104">
        <v>1750.0569740450283</v>
      </c>
      <c r="M154" s="104">
        <v>1872.4061595700512</v>
      </c>
      <c r="N154" s="104">
        <v>1776.4111608285368</v>
      </c>
      <c r="O154" s="104">
        <v>1729.9378440301648</v>
      </c>
      <c r="P154" s="104">
        <v>1560.6473337399968</v>
      </c>
      <c r="Q154" s="104">
        <v>1607.5276493007566</v>
      </c>
      <c r="R154" s="104">
        <v>1613.4366873268159</v>
      </c>
      <c r="S154" s="104">
        <v>1729.9977723629754</v>
      </c>
      <c r="T154" s="104">
        <v>1807.6750890527271</v>
      </c>
      <c r="U154" s="104">
        <v>1722.7950557623194</v>
      </c>
      <c r="V154" s="104">
        <v>1678.5394244658009</v>
      </c>
      <c r="W154" s="104">
        <v>1739.8858412933273</v>
      </c>
      <c r="X154" s="104">
        <v>1852.4450745837048</v>
      </c>
      <c r="Y154" s="104">
        <v>1575.9845029772923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662.9498432812901</v>
      </c>
      <c r="D155" s="98">
        <v>714.61681298542362</v>
      </c>
      <c r="E155" s="98">
        <v>727.68775621432769</v>
      </c>
      <c r="F155" s="98">
        <v>790.84767778479045</v>
      </c>
      <c r="G155" s="98">
        <v>776.55440904446959</v>
      </c>
      <c r="H155" s="98">
        <v>751.99925988129598</v>
      </c>
      <c r="I155" s="98">
        <v>912.26981183161342</v>
      </c>
      <c r="J155" s="98">
        <v>757.44857424231861</v>
      </c>
      <c r="K155" s="98">
        <v>775.87446185142164</v>
      </c>
      <c r="L155" s="98">
        <v>782.57844336367179</v>
      </c>
      <c r="M155" s="98">
        <v>875.19668216600303</v>
      </c>
      <c r="N155" s="98">
        <v>832.58081344850984</v>
      </c>
      <c r="O155" s="98">
        <v>847.32126929818537</v>
      </c>
      <c r="P155" s="98">
        <v>672.61888596679682</v>
      </c>
      <c r="Q155" s="98">
        <v>691.29544033666571</v>
      </c>
      <c r="R155" s="98">
        <v>704.92392152703178</v>
      </c>
      <c r="S155" s="98">
        <v>806.5802058478107</v>
      </c>
      <c r="T155" s="98">
        <v>771.49851358147794</v>
      </c>
      <c r="U155" s="98">
        <v>741.26818556129547</v>
      </c>
      <c r="V155" s="98">
        <v>660.16079939089173</v>
      </c>
      <c r="W155" s="98">
        <v>773.56233108624997</v>
      </c>
      <c r="X155" s="98">
        <v>776.78548767240807</v>
      </c>
      <c r="Y155" s="98">
        <v>586.36011530482722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935.71533104381922</v>
      </c>
      <c r="D156" s="98">
        <v>958.0406088886117</v>
      </c>
      <c r="E156" s="98">
        <v>977.50138581363933</v>
      </c>
      <c r="F156" s="98">
        <v>944.23530692728036</v>
      </c>
      <c r="G156" s="98">
        <v>956.64714386773187</v>
      </c>
      <c r="H156" s="98">
        <v>943.8082943163356</v>
      </c>
      <c r="I156" s="98">
        <v>931.21531537960595</v>
      </c>
      <c r="J156" s="98">
        <v>946.56530503675469</v>
      </c>
      <c r="K156" s="98">
        <v>944.80163271735069</v>
      </c>
      <c r="L156" s="98">
        <v>967.47853068135646</v>
      </c>
      <c r="M156" s="98">
        <v>997.20947740404836</v>
      </c>
      <c r="N156" s="98">
        <v>943.83034738002709</v>
      </c>
      <c r="O156" s="98">
        <v>882.61657473197965</v>
      </c>
      <c r="P156" s="98">
        <v>888.02844777320001</v>
      </c>
      <c r="Q156" s="98">
        <v>916.232208964091</v>
      </c>
      <c r="R156" s="98">
        <v>908.51276579978401</v>
      </c>
      <c r="S156" s="98">
        <v>923.41756651516459</v>
      </c>
      <c r="T156" s="98">
        <v>1036.1765754712487</v>
      </c>
      <c r="U156" s="98">
        <v>981.52687020102371</v>
      </c>
      <c r="V156" s="98">
        <v>1018.3786250749095</v>
      </c>
      <c r="W156" s="98">
        <v>966.32351020707756</v>
      </c>
      <c r="X156" s="98">
        <v>1075.6595869112971</v>
      </c>
      <c r="Y156" s="98">
        <v>989.6243876724651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642.12100645106216</v>
      </c>
      <c r="D157" s="122">
        <v>659.42609772980006</v>
      </c>
      <c r="E157" s="122">
        <v>674.82331739808785</v>
      </c>
      <c r="F157" s="122">
        <v>696.02916670835498</v>
      </c>
      <c r="G157" s="122">
        <v>711.54639806543946</v>
      </c>
      <c r="H157" s="122">
        <v>698.05146019100675</v>
      </c>
      <c r="I157" s="122">
        <v>660.03647622795154</v>
      </c>
      <c r="J157" s="122">
        <v>630.15935106792142</v>
      </c>
      <c r="K157" s="122">
        <v>627.5943000225808</v>
      </c>
      <c r="L157" s="122">
        <v>643.64727102072754</v>
      </c>
      <c r="M157" s="122">
        <v>591.16217099531275</v>
      </c>
      <c r="N157" s="122">
        <v>599.53708871425499</v>
      </c>
      <c r="O157" s="122">
        <v>597.29409041894587</v>
      </c>
      <c r="P157" s="122">
        <v>571.27554720717762</v>
      </c>
      <c r="Q157" s="122">
        <v>548.25827912479633</v>
      </c>
      <c r="R157" s="122">
        <v>529.68299898844168</v>
      </c>
      <c r="S157" s="122">
        <v>569.4397621747579</v>
      </c>
      <c r="T157" s="122">
        <v>544.30363711472103</v>
      </c>
      <c r="U157" s="122">
        <v>546.44326931971659</v>
      </c>
      <c r="V157" s="122">
        <v>537.24528234294849</v>
      </c>
      <c r="W157" s="122">
        <v>566.21468382624505</v>
      </c>
      <c r="X157" s="122">
        <v>649.25326017370071</v>
      </c>
      <c r="Y157" s="122">
        <v>578.64319302176989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642.12100645106216</v>
      </c>
      <c r="D159" s="33">
        <v>659.42609772980006</v>
      </c>
      <c r="E159" s="33">
        <v>674.82331739808785</v>
      </c>
      <c r="F159" s="33">
        <v>696.02916670835498</v>
      </c>
      <c r="G159" s="33">
        <v>711.54639806543946</v>
      </c>
      <c r="H159" s="33">
        <v>698.05146019100675</v>
      </c>
      <c r="I159" s="33">
        <v>660.03647622795154</v>
      </c>
      <c r="J159" s="33">
        <v>630.15935106792142</v>
      </c>
      <c r="K159" s="33">
        <v>627.5943000225808</v>
      </c>
      <c r="L159" s="33">
        <v>643.64727102072754</v>
      </c>
      <c r="M159" s="33">
        <v>591.16217099531275</v>
      </c>
      <c r="N159" s="33">
        <v>599.53708871425499</v>
      </c>
      <c r="O159" s="33">
        <v>597.29409041894587</v>
      </c>
      <c r="P159" s="33">
        <v>571.27554720717762</v>
      </c>
      <c r="Q159" s="33">
        <v>548.25827912479633</v>
      </c>
      <c r="R159" s="33">
        <v>529.68299898844168</v>
      </c>
      <c r="S159" s="33">
        <v>569.4397621747579</v>
      </c>
      <c r="T159" s="33">
        <v>544.30363711472103</v>
      </c>
      <c r="U159" s="33">
        <v>546.44326931971659</v>
      </c>
      <c r="V159" s="33">
        <v>537.24528234294849</v>
      </c>
      <c r="W159" s="33">
        <v>566.21468382624505</v>
      </c>
      <c r="X159" s="33">
        <v>649.25326017370071</v>
      </c>
      <c r="Y159" s="33">
        <v>578.64319302176989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13077.490819406936</v>
      </c>
      <c r="D161" s="117">
        <f t="shared" si="54"/>
        <v>11894.332652242021</v>
      </c>
      <c r="E161" s="117">
        <f t="shared" si="54"/>
        <v>12300.320258690328</v>
      </c>
      <c r="F161" s="117">
        <f t="shared" si="54"/>
        <v>12156.634808081561</v>
      </c>
      <c r="G161" s="117">
        <f t="shared" si="54"/>
        <v>11582.082588757119</v>
      </c>
      <c r="H161" s="117">
        <f t="shared" si="54"/>
        <v>10179.763684450118</v>
      </c>
      <c r="I161" s="117">
        <f t="shared" si="54"/>
        <v>9223.5593301654662</v>
      </c>
      <c r="J161" s="117">
        <f t="shared" si="54"/>
        <v>8771.4992735217929</v>
      </c>
      <c r="K161" s="117">
        <f t="shared" si="54"/>
        <v>10059.87957883202</v>
      </c>
      <c r="L161" s="117">
        <f t="shared" si="54"/>
        <v>11532.480416117789</v>
      </c>
      <c r="M161" s="117">
        <f t="shared" si="54"/>
        <v>10944.5487083957</v>
      </c>
      <c r="N161" s="117">
        <f t="shared" si="54"/>
        <v>11170.992684113069</v>
      </c>
      <c r="O161" s="117">
        <f t="shared" si="54"/>
        <v>12295.812310017085</v>
      </c>
      <c r="P161" s="117">
        <f t="shared" si="54"/>
        <v>9825.6901948946688</v>
      </c>
      <c r="Q161" s="117">
        <f t="shared" si="54"/>
        <v>9619.3895892793826</v>
      </c>
      <c r="R161" s="117">
        <f t="shared" ref="R161:V161" si="55">R162+R164+R166+R175</f>
        <v>7760.7387138731119</v>
      </c>
      <c r="S161" s="117">
        <f t="shared" si="55"/>
        <v>7614.1766844189315</v>
      </c>
      <c r="T161" s="117">
        <f t="shared" si="55"/>
        <v>7645.482042090578</v>
      </c>
      <c r="U161" s="117">
        <f t="shared" si="55"/>
        <v>7774.2199964020183</v>
      </c>
      <c r="V161" s="117">
        <f t="shared" si="55"/>
        <v>8328.85441294259</v>
      </c>
      <c r="W161" s="117">
        <f t="shared" ref="W161:Y161" si="56">W162+W164+W166+W175</f>
        <v>5787.5822322572531</v>
      </c>
      <c r="X161" s="117">
        <f t="shared" si="56"/>
        <v>5806.9860301972067</v>
      </c>
      <c r="Y161" s="117">
        <f t="shared" si="56"/>
        <v>4519.6049884281938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10820.766861991007</v>
      </c>
      <c r="D162" s="122">
        <f t="shared" si="57"/>
        <v>9555.7486484619767</v>
      </c>
      <c r="E162" s="122">
        <f t="shared" si="57"/>
        <v>9628.5989381154141</v>
      </c>
      <c r="F162" s="122">
        <f t="shared" si="57"/>
        <v>9488.2221925316153</v>
      </c>
      <c r="G162" s="122">
        <f t="shared" si="57"/>
        <v>8908.3549306715395</v>
      </c>
      <c r="H162" s="122">
        <f t="shared" si="57"/>
        <v>7442.0442500542986</v>
      </c>
      <c r="I162" s="122">
        <f t="shared" si="57"/>
        <v>6466.778090468074</v>
      </c>
      <c r="J162" s="122">
        <f t="shared" si="57"/>
        <v>6159.8272630715146</v>
      </c>
      <c r="K162" s="122">
        <f t="shared" si="57"/>
        <v>7340.5644101818116</v>
      </c>
      <c r="L162" s="122">
        <f t="shared" si="57"/>
        <v>8645.8086858759452</v>
      </c>
      <c r="M162" s="122">
        <f t="shared" si="57"/>
        <v>7938.6557426286718</v>
      </c>
      <c r="N162" s="122">
        <f t="shared" si="57"/>
        <v>8322.4690810299435</v>
      </c>
      <c r="O162" s="122">
        <f t="shared" si="57"/>
        <v>9533.5732880862688</v>
      </c>
      <c r="P162" s="122">
        <f t="shared" si="57"/>
        <v>7513.3673945797746</v>
      </c>
      <c r="Q162" s="122">
        <f t="shared" si="57"/>
        <v>7356.5715022460136</v>
      </c>
      <c r="R162" s="122">
        <f t="shared" si="57"/>
        <v>5539.0116049244834</v>
      </c>
      <c r="S162" s="122">
        <f t="shared" si="57"/>
        <v>5213.8459255813987</v>
      </c>
      <c r="T162" s="122">
        <f t="shared" si="57"/>
        <v>5131.9254219162367</v>
      </c>
      <c r="U162" s="122">
        <f t="shared" si="57"/>
        <v>5318.4943906924391</v>
      </c>
      <c r="V162" s="122">
        <f t="shared" si="57"/>
        <v>5792.3075152043866</v>
      </c>
      <c r="W162" s="122">
        <f t="shared" si="57"/>
        <v>3370.4859126528431</v>
      </c>
      <c r="X162" s="122">
        <f t="shared" si="57"/>
        <v>2960.592297782001</v>
      </c>
      <c r="Y162" s="122">
        <f t="shared" si="57"/>
        <v>1995.0698162254002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10820.766861991007</v>
      </c>
      <c r="D163" s="33">
        <v>9555.7486484619767</v>
      </c>
      <c r="E163" s="33">
        <v>9628.5989381154141</v>
      </c>
      <c r="F163" s="33">
        <v>9488.2221925316153</v>
      </c>
      <c r="G163" s="33">
        <v>8908.3549306715395</v>
      </c>
      <c r="H163" s="33">
        <v>7442.0442500542986</v>
      </c>
      <c r="I163" s="33">
        <v>6466.778090468074</v>
      </c>
      <c r="J163" s="33">
        <v>6159.8272630715146</v>
      </c>
      <c r="K163" s="33">
        <v>7340.5644101818116</v>
      </c>
      <c r="L163" s="33">
        <v>8645.8086858759452</v>
      </c>
      <c r="M163" s="33">
        <v>7938.6557426286718</v>
      </c>
      <c r="N163" s="33">
        <v>8322.4690810299435</v>
      </c>
      <c r="O163" s="33">
        <v>9533.5732880862688</v>
      </c>
      <c r="P163" s="33">
        <v>7513.3673945797746</v>
      </c>
      <c r="Q163" s="33">
        <v>7356.5715022460136</v>
      </c>
      <c r="R163" s="33">
        <v>5539.0116049244834</v>
      </c>
      <c r="S163" s="33">
        <v>5213.8459255813987</v>
      </c>
      <c r="T163" s="33">
        <v>5131.9254219162367</v>
      </c>
      <c r="U163" s="33">
        <v>5318.4943906924391</v>
      </c>
      <c r="V163" s="33">
        <v>5792.3075152043866</v>
      </c>
      <c r="W163" s="33">
        <v>3370.4859126528431</v>
      </c>
      <c r="X163" s="33">
        <v>2960.592297782001</v>
      </c>
      <c r="Y163" s="33">
        <v>1995.0698162254002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14.380733528109859</v>
      </c>
      <c r="D164" s="122">
        <f t="shared" si="58"/>
        <v>9.8861591558336102</v>
      </c>
      <c r="E164" s="122">
        <f t="shared" si="58"/>
        <v>324.8775757420276</v>
      </c>
      <c r="F164" s="122">
        <f t="shared" si="58"/>
        <v>210.17388155173765</v>
      </c>
      <c r="G164" s="122">
        <f t="shared" si="58"/>
        <v>230.85841795526221</v>
      </c>
      <c r="H164" s="122">
        <f t="shared" si="58"/>
        <v>331.08181558294683</v>
      </c>
      <c r="I164" s="122">
        <f t="shared" si="58"/>
        <v>274.49382098848957</v>
      </c>
      <c r="J164" s="122">
        <f t="shared" si="58"/>
        <v>273.28414477681866</v>
      </c>
      <c r="K164" s="122">
        <f t="shared" si="58"/>
        <v>371.65472899832287</v>
      </c>
      <c r="L164" s="122">
        <f t="shared" si="58"/>
        <v>490.05534612801341</v>
      </c>
      <c r="M164" s="122">
        <f t="shared" si="58"/>
        <v>536.54401580170941</v>
      </c>
      <c r="N164" s="122">
        <f t="shared" si="58"/>
        <v>474.09245469017804</v>
      </c>
      <c r="O164" s="122">
        <f t="shared" si="58"/>
        <v>450.44238606955912</v>
      </c>
      <c r="P164" s="122">
        <f t="shared" si="58"/>
        <v>169.11743233413637</v>
      </c>
      <c r="Q164" s="122">
        <f t="shared" si="58"/>
        <v>147.03742791671553</v>
      </c>
      <c r="R164" s="122">
        <f t="shared" si="58"/>
        <v>70.759142711209677</v>
      </c>
      <c r="S164" s="122">
        <f t="shared" si="58"/>
        <v>131.72123514262663</v>
      </c>
      <c r="T164" s="122">
        <f t="shared" si="58"/>
        <v>135.81853097259599</v>
      </c>
      <c r="U164" s="122">
        <f t="shared" si="58"/>
        <v>181.40820649983061</v>
      </c>
      <c r="V164" s="122">
        <f t="shared" si="58"/>
        <v>297.60455910370547</v>
      </c>
      <c r="W164" s="122">
        <f t="shared" si="58"/>
        <v>111.16997967007829</v>
      </c>
      <c r="X164" s="122">
        <f t="shared" si="58"/>
        <v>338.35936047478975</v>
      </c>
      <c r="Y164" s="122">
        <f t="shared" si="58"/>
        <v>372.49672892036079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14.380733528109859</v>
      </c>
      <c r="D165" s="98">
        <f>IF(RES_hhdet_in_tes!D165=0,0,RES_hhdet_in_tes!D165*1000*11630/RES_hhdet_in_new!D163)</f>
        <v>9.8861591558336102</v>
      </c>
      <c r="E165" s="98">
        <f>IF(RES_hhdet_in_tes!E165=0,0,RES_hhdet_in_tes!E165*1000*11630/RES_hhdet_in_new!E163)</f>
        <v>324.8775757420276</v>
      </c>
      <c r="F165" s="98">
        <f>IF(RES_hhdet_in_tes!F165=0,0,RES_hhdet_in_tes!F165*1000*11630/RES_hhdet_in_new!F163)</f>
        <v>210.17388155173765</v>
      </c>
      <c r="G165" s="98">
        <f>IF(RES_hhdet_in_tes!G165=0,0,RES_hhdet_in_tes!G165*1000*11630/RES_hhdet_in_new!G163)</f>
        <v>230.85841795526221</v>
      </c>
      <c r="H165" s="98">
        <f>IF(RES_hhdet_in_tes!H165=0,0,RES_hhdet_in_tes!H165*1000*11630/RES_hhdet_in_new!H163)</f>
        <v>331.08181558294683</v>
      </c>
      <c r="I165" s="98">
        <f>IF(RES_hhdet_in_tes!I165=0,0,RES_hhdet_in_tes!I165*1000*11630/RES_hhdet_in_new!I163)</f>
        <v>274.49382098848957</v>
      </c>
      <c r="J165" s="98">
        <f>IF(RES_hhdet_in_tes!J165=0,0,RES_hhdet_in_tes!J165*1000*11630/RES_hhdet_in_new!J163)</f>
        <v>273.28414477681866</v>
      </c>
      <c r="K165" s="98">
        <f>IF(RES_hhdet_in_tes!K165=0,0,RES_hhdet_in_tes!K165*1000*11630/RES_hhdet_in_new!K163)</f>
        <v>371.65472899832287</v>
      </c>
      <c r="L165" s="98">
        <f>IF(RES_hhdet_in_tes!L165=0,0,RES_hhdet_in_tes!L165*1000*11630/RES_hhdet_in_new!L163)</f>
        <v>490.05534612801341</v>
      </c>
      <c r="M165" s="98">
        <f>IF(RES_hhdet_in_tes!M165=0,0,RES_hhdet_in_tes!M165*1000*11630/RES_hhdet_in_new!M163)</f>
        <v>536.54401580170941</v>
      </c>
      <c r="N165" s="98">
        <f>IF(RES_hhdet_in_tes!N165=0,0,RES_hhdet_in_tes!N165*1000*11630/RES_hhdet_in_new!N163)</f>
        <v>474.09245469017804</v>
      </c>
      <c r="O165" s="98">
        <f>IF(RES_hhdet_in_tes!O165=0,0,RES_hhdet_in_tes!O165*1000*11630/RES_hhdet_in_new!O163)</f>
        <v>450.44238606955912</v>
      </c>
      <c r="P165" s="98">
        <f>IF(RES_hhdet_in_tes!P165=0,0,RES_hhdet_in_tes!P165*1000*11630/RES_hhdet_in_new!P163)</f>
        <v>169.11743233413637</v>
      </c>
      <c r="Q165" s="98">
        <f>IF(RES_hhdet_in_tes!Q165=0,0,RES_hhdet_in_tes!Q165*1000*11630/RES_hhdet_in_new!Q163)</f>
        <v>147.03742791671553</v>
      </c>
      <c r="R165" s="98">
        <f>IF(RES_hhdet_in_tes!R165=0,0,RES_hhdet_in_tes!R165*1000*11630/RES_hhdet_in_new!R163)</f>
        <v>70.759142711209677</v>
      </c>
      <c r="S165" s="98">
        <f>IF(RES_hhdet_in_tes!S165=0,0,RES_hhdet_in_tes!S165*1000*11630/RES_hhdet_in_new!S163)</f>
        <v>131.72123514262663</v>
      </c>
      <c r="T165" s="98">
        <f>IF(RES_hhdet_in_tes!T165=0,0,RES_hhdet_in_tes!T165*1000*11630/RES_hhdet_in_new!T163)</f>
        <v>135.81853097259599</v>
      </c>
      <c r="U165" s="98">
        <f>IF(RES_hhdet_in_tes!U165=0,0,RES_hhdet_in_tes!U165*1000*11630/RES_hhdet_in_new!U163)</f>
        <v>181.40820649983061</v>
      </c>
      <c r="V165" s="98">
        <f>IF(RES_hhdet_in_tes!V165=0,0,RES_hhdet_in_tes!V165*1000*11630/RES_hhdet_in_new!V163)</f>
        <v>297.60455910370547</v>
      </c>
      <c r="W165" s="98">
        <f>IF(RES_hhdet_in_tes!W165=0,0,RES_hhdet_in_tes!W165*1000*11630/RES_hhdet_in_new!W163)</f>
        <v>111.16997967007829</v>
      </c>
      <c r="X165" s="98">
        <f>IF(RES_hhdet_in_tes!X165=0,0,RES_hhdet_in_tes!X165*1000*11630/RES_hhdet_in_new!X163)</f>
        <v>338.35936047478975</v>
      </c>
      <c r="Y165" s="98">
        <f>IF(RES_hhdet_in_tes!Y165=0,0,RES_hhdet_in_tes!Y165*1000*11630/RES_hhdet_in_new!Y163)</f>
        <v>372.49672892036079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1600.2222174367585</v>
      </c>
      <c r="D166" s="122">
        <v>1669.2717468944102</v>
      </c>
      <c r="E166" s="122">
        <v>1672.020427434798</v>
      </c>
      <c r="F166" s="122">
        <v>1762.2095672898517</v>
      </c>
      <c r="G166" s="122">
        <v>1731.3228420648775</v>
      </c>
      <c r="H166" s="122">
        <v>1708.5861586218662</v>
      </c>
      <c r="I166" s="122">
        <v>1822.2509424809512</v>
      </c>
      <c r="J166" s="122">
        <v>1708.2285146055378</v>
      </c>
      <c r="K166" s="122">
        <v>1720.066139629304</v>
      </c>
      <c r="L166" s="122">
        <v>1752.9691130931017</v>
      </c>
      <c r="M166" s="122">
        <v>1878.1867789700066</v>
      </c>
      <c r="N166" s="122">
        <v>1774.8940596786929</v>
      </c>
      <c r="O166" s="122">
        <v>1714.5025454423128</v>
      </c>
      <c r="P166" s="122">
        <v>1571.9298207735817</v>
      </c>
      <c r="Q166" s="122">
        <v>1567.5223799918572</v>
      </c>
      <c r="R166" s="122">
        <v>1621.2849672489772</v>
      </c>
      <c r="S166" s="122">
        <v>1699.1697615201488</v>
      </c>
      <c r="T166" s="122">
        <v>1833.4344520870247</v>
      </c>
      <c r="U166" s="122">
        <v>1727.8741298900325</v>
      </c>
      <c r="V166" s="122">
        <v>1701.6970562915499</v>
      </c>
      <c r="W166" s="122">
        <v>1739.7116561080868</v>
      </c>
      <c r="X166" s="122">
        <v>1858.7811117667147</v>
      </c>
      <c r="Y166" s="122">
        <v>1573.395250260663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1615.1183080290446</v>
      </c>
      <c r="D167" s="98">
        <v>1627.5161936689551</v>
      </c>
      <c r="E167" s="98">
        <v>1402.9773712659544</v>
      </c>
      <c r="F167" s="98">
        <v>1964.7012290668642</v>
      </c>
      <c r="G167" s="98">
        <v>1721.5492044472203</v>
      </c>
      <c r="H167" s="98">
        <v>1835.950060872326</v>
      </c>
      <c r="I167" s="98">
        <v>1535.4180840186932</v>
      </c>
      <c r="J167" s="98">
        <v>1761.8325571027715</v>
      </c>
      <c r="K167" s="98">
        <v>1716.2611707889691</v>
      </c>
      <c r="L167" s="98">
        <v>1784.2942723208703</v>
      </c>
      <c r="M167" s="98">
        <v>1933.984824423992</v>
      </c>
      <c r="N167" s="98">
        <v>1756.9981506112504</v>
      </c>
      <c r="O167" s="98">
        <v>1559.6417477034083</v>
      </c>
      <c r="P167" s="98">
        <v>1640.629780103116</v>
      </c>
      <c r="Q167" s="98">
        <v>1296.0204889494735</v>
      </c>
      <c r="R167" s="98">
        <v>1712.8135054671502</v>
      </c>
      <c r="S167" s="98">
        <v>1399.4919185377385</v>
      </c>
      <c r="T167" s="98">
        <v>1983.29778295287</v>
      </c>
      <c r="U167" s="98">
        <v>1776.6688796177746</v>
      </c>
      <c r="V167" s="98">
        <v>1920.7806180275752</v>
      </c>
      <c r="W167" s="98">
        <v>1736.7147164825792</v>
      </c>
      <c r="X167" s="98">
        <v>1973.7830211210844</v>
      </c>
      <c r="Y167" s="98">
        <v>1414.8878682783952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1615.180392904821</v>
      </c>
      <c r="D168" s="98">
        <v>1627.669146078624</v>
      </c>
      <c r="E168" s="98">
        <v>1403.181559661472</v>
      </c>
      <c r="F168" s="98">
        <v>1965.2615784174195</v>
      </c>
      <c r="G168" s="98">
        <v>1721.7878987465974</v>
      </c>
      <c r="H168" s="98">
        <v>1836.3019114525107</v>
      </c>
      <c r="I168" s="98">
        <v>0</v>
      </c>
      <c r="J168" s="98">
        <v>1762.420969063658</v>
      </c>
      <c r="K168" s="98">
        <v>1716.8265813576779</v>
      </c>
      <c r="L168" s="98">
        <v>1784.6940293176656</v>
      </c>
      <c r="M168" s="98">
        <v>1934.4092829393098</v>
      </c>
      <c r="N168" s="98">
        <v>1757.1499862950673</v>
      </c>
      <c r="O168" s="98">
        <v>1559.4681507394012</v>
      </c>
      <c r="P168" s="98">
        <v>1643.0429073053449</v>
      </c>
      <c r="Q168" s="98">
        <v>0</v>
      </c>
      <c r="R168" s="98">
        <v>1715.532997675841</v>
      </c>
      <c r="S168" s="98">
        <v>0</v>
      </c>
      <c r="T168" s="98">
        <v>1985.2715745318758</v>
      </c>
      <c r="U168" s="98">
        <v>0</v>
      </c>
      <c r="V168" s="98">
        <v>1921.7349876712458</v>
      </c>
      <c r="W168" s="98">
        <v>0</v>
      </c>
      <c r="X168" s="98">
        <v>1973.0240003719412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670.51690002350256</v>
      </c>
      <c r="D169" s="101">
        <v>695.19146635669483</v>
      </c>
      <c r="E169" s="101">
        <v>597.32828933754342</v>
      </c>
      <c r="F169" s="101">
        <v>897.26948597514092</v>
      </c>
      <c r="G169" s="101">
        <v>772.01311178151207</v>
      </c>
      <c r="H169" s="101">
        <v>817.00784748455249</v>
      </c>
      <c r="I169" s="101">
        <v>0</v>
      </c>
      <c r="J169" s="101">
        <v>785.40178088236803</v>
      </c>
      <c r="K169" s="101">
        <v>774.55997452000508</v>
      </c>
      <c r="L169" s="101">
        <v>799.61894882968886</v>
      </c>
      <c r="M169" s="101">
        <v>901.85224355453568</v>
      </c>
      <c r="N169" s="101">
        <v>822.62081537975837</v>
      </c>
      <c r="O169" s="101">
        <v>760.04681316900962</v>
      </c>
      <c r="P169" s="101">
        <v>715.50918341668034</v>
      </c>
      <c r="Q169" s="101">
        <v>0</v>
      </c>
      <c r="R169" s="101">
        <v>753.48309504849738</v>
      </c>
      <c r="S169" s="101">
        <v>0</v>
      </c>
      <c r="T169" s="101">
        <v>851.28466915226636</v>
      </c>
      <c r="U169" s="101">
        <v>0</v>
      </c>
      <c r="V169" s="101">
        <v>774.32323882738535</v>
      </c>
      <c r="W169" s="101">
        <v>0</v>
      </c>
      <c r="X169" s="101">
        <v>842.62384387626196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944.66349288131835</v>
      </c>
      <c r="D170" s="104">
        <v>932.47767972192912</v>
      </c>
      <c r="E170" s="104">
        <v>805.85327032392843</v>
      </c>
      <c r="F170" s="104">
        <v>1067.9920924422784</v>
      </c>
      <c r="G170" s="104">
        <v>949.77478696508513</v>
      </c>
      <c r="H170" s="104">
        <v>1019.2940639679584</v>
      </c>
      <c r="I170" s="104">
        <v>0</v>
      </c>
      <c r="J170" s="104">
        <v>977.01918818129013</v>
      </c>
      <c r="K170" s="104">
        <v>942.26660683767284</v>
      </c>
      <c r="L170" s="104">
        <v>985.07508048797672</v>
      </c>
      <c r="M170" s="104">
        <v>1032.557039384774</v>
      </c>
      <c r="N170" s="104">
        <v>934.5291709153089</v>
      </c>
      <c r="O170" s="104">
        <v>799.42133757039164</v>
      </c>
      <c r="P170" s="104">
        <v>927.53372388866455</v>
      </c>
      <c r="Q170" s="104">
        <v>0</v>
      </c>
      <c r="R170" s="104">
        <v>962.04990262734384</v>
      </c>
      <c r="S170" s="104">
        <v>0</v>
      </c>
      <c r="T170" s="104">
        <v>1133.9869053796094</v>
      </c>
      <c r="U170" s="104">
        <v>0</v>
      </c>
      <c r="V170" s="104">
        <v>1147.4117488438603</v>
      </c>
      <c r="W170" s="104">
        <v>0</v>
      </c>
      <c r="X170" s="104">
        <v>1130.4001564956793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1598.0771755015915</v>
      </c>
      <c r="D171" s="101">
        <v>1671.6570910676155</v>
      </c>
      <c r="E171" s="101">
        <v>1703.336003730888</v>
      </c>
      <c r="F171" s="101">
        <v>1733.8256445782727</v>
      </c>
      <c r="G171" s="101">
        <v>1732.1284013605011</v>
      </c>
      <c r="H171" s="101">
        <v>1695.2631226986298</v>
      </c>
      <c r="I171" s="101">
        <v>1843.0856135161293</v>
      </c>
      <c r="J171" s="101">
        <v>1703.4558522470238</v>
      </c>
      <c r="K171" s="101">
        <v>1719.8684194709733</v>
      </c>
      <c r="L171" s="101">
        <v>1749.6149782624441</v>
      </c>
      <c r="M171" s="101">
        <v>1871.661210051976</v>
      </c>
      <c r="N171" s="101">
        <v>1776.1642895487112</v>
      </c>
      <c r="O171" s="101">
        <v>1729.4672204520559</v>
      </c>
      <c r="P171" s="101">
        <v>1558.4364375182038</v>
      </c>
      <c r="Q171" s="101">
        <v>1604.0095545727004</v>
      </c>
      <c r="R171" s="101">
        <v>1609.6676273759974</v>
      </c>
      <c r="S171" s="101">
        <v>1727.1230346852694</v>
      </c>
      <c r="T171" s="101">
        <v>1806.0552901377707</v>
      </c>
      <c r="U171" s="101">
        <v>1721.87778497408</v>
      </c>
      <c r="V171" s="101">
        <v>1680.4854016286035</v>
      </c>
      <c r="W171" s="101">
        <v>0</v>
      </c>
      <c r="X171" s="101">
        <v>1853.3706481977908</v>
      </c>
      <c r="Y171" s="101">
        <v>1578.401461247412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1598.6651743251091</v>
      </c>
      <c r="D172" s="104">
        <v>1672.6574218740352</v>
      </c>
      <c r="E172" s="104">
        <v>1705.1891420279671</v>
      </c>
      <c r="F172" s="104">
        <v>1735.0829847120706</v>
      </c>
      <c r="G172" s="104">
        <v>1733.2015529122014</v>
      </c>
      <c r="H172" s="104">
        <v>1695.8075541976318</v>
      </c>
      <c r="I172" s="104">
        <v>1843.4851272112194</v>
      </c>
      <c r="J172" s="104">
        <v>1704.0138792790733</v>
      </c>
      <c r="K172" s="104">
        <v>1720.6760945687727</v>
      </c>
      <c r="L172" s="104">
        <v>1750.0569740450285</v>
      </c>
      <c r="M172" s="104">
        <v>1872.4061595700516</v>
      </c>
      <c r="N172" s="104">
        <v>1776.4111608285366</v>
      </c>
      <c r="O172" s="104">
        <v>1729.9378440301648</v>
      </c>
      <c r="P172" s="104">
        <v>1560.6473337399964</v>
      </c>
      <c r="Q172" s="104">
        <v>1607.5276493007573</v>
      </c>
      <c r="R172" s="104">
        <v>1613.4366873268154</v>
      </c>
      <c r="S172" s="104">
        <v>1729.9977723629752</v>
      </c>
      <c r="T172" s="104">
        <v>1807.6750890527271</v>
      </c>
      <c r="U172" s="104">
        <v>1722.7950557623192</v>
      </c>
      <c r="V172" s="104">
        <v>1678.5394244658009</v>
      </c>
      <c r="W172" s="104">
        <v>1739.8858412933273</v>
      </c>
      <c r="X172" s="104">
        <v>1852.445074583705</v>
      </c>
      <c r="Y172" s="104">
        <v>1575.9845029772921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662.94984328128999</v>
      </c>
      <c r="D173" s="98">
        <v>714.61681298542373</v>
      </c>
      <c r="E173" s="98">
        <v>727.68775621432758</v>
      </c>
      <c r="F173" s="98">
        <v>790.84767778479022</v>
      </c>
      <c r="G173" s="98">
        <v>776.55440904446971</v>
      </c>
      <c r="H173" s="98">
        <v>751.9992598812961</v>
      </c>
      <c r="I173" s="98">
        <v>912.26981183161365</v>
      </c>
      <c r="J173" s="98">
        <v>757.4485742423185</v>
      </c>
      <c r="K173" s="98">
        <v>775.87446185142164</v>
      </c>
      <c r="L173" s="98">
        <v>782.57844336367168</v>
      </c>
      <c r="M173" s="98">
        <v>875.19668216600314</v>
      </c>
      <c r="N173" s="98">
        <v>832.58081344850996</v>
      </c>
      <c r="O173" s="98">
        <v>847.32126929818514</v>
      </c>
      <c r="P173" s="98">
        <v>672.61888596679648</v>
      </c>
      <c r="Q173" s="98">
        <v>691.29544033666582</v>
      </c>
      <c r="R173" s="98">
        <v>704.92392152703178</v>
      </c>
      <c r="S173" s="98">
        <v>806.58020584781059</v>
      </c>
      <c r="T173" s="98">
        <v>771.49851358147771</v>
      </c>
      <c r="U173" s="98">
        <v>741.26818556129558</v>
      </c>
      <c r="V173" s="98">
        <v>660.16079939089173</v>
      </c>
      <c r="W173" s="98">
        <v>773.56233108624997</v>
      </c>
      <c r="X173" s="98">
        <v>776.78548767240818</v>
      </c>
      <c r="Y173" s="98">
        <v>586.3601153048271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935.71533104381911</v>
      </c>
      <c r="D174" s="33">
        <v>958.04060888861159</v>
      </c>
      <c r="E174" s="33">
        <v>977.50138581363956</v>
      </c>
      <c r="F174" s="33">
        <v>944.23530692728036</v>
      </c>
      <c r="G174" s="33">
        <v>956.64714386773153</v>
      </c>
      <c r="H174" s="33">
        <v>943.80829431633583</v>
      </c>
      <c r="I174" s="33">
        <v>931.21531537960607</v>
      </c>
      <c r="J174" s="33">
        <v>946.56530503675469</v>
      </c>
      <c r="K174" s="33">
        <v>944.80163271735069</v>
      </c>
      <c r="L174" s="33">
        <v>967.47853068135646</v>
      </c>
      <c r="M174" s="33">
        <v>997.20947740404836</v>
      </c>
      <c r="N174" s="33">
        <v>943.83034738002698</v>
      </c>
      <c r="O174" s="33">
        <v>882.61657473197954</v>
      </c>
      <c r="P174" s="33">
        <v>888.02844777319979</v>
      </c>
      <c r="Q174" s="33">
        <v>916.23220896409123</v>
      </c>
      <c r="R174" s="33">
        <v>908.51276579978355</v>
      </c>
      <c r="S174" s="33">
        <v>923.41756651516459</v>
      </c>
      <c r="T174" s="33">
        <v>1036.176575471249</v>
      </c>
      <c r="U174" s="33">
        <v>981.5268702010236</v>
      </c>
      <c r="V174" s="33">
        <v>1018.3786250749092</v>
      </c>
      <c r="W174" s="33">
        <v>966.32351020707733</v>
      </c>
      <c r="X174" s="33">
        <v>1075.6595869112969</v>
      </c>
      <c r="Y174" s="33">
        <v>989.6243876724651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642.12100645106227</v>
      </c>
      <c r="D175" s="122">
        <v>659.42609772979995</v>
      </c>
      <c r="E175" s="122">
        <v>674.82331739808785</v>
      </c>
      <c r="F175" s="122">
        <v>696.02916670835509</v>
      </c>
      <c r="G175" s="122">
        <v>711.54639806543946</v>
      </c>
      <c r="H175" s="122">
        <v>698.05146019100687</v>
      </c>
      <c r="I175" s="122">
        <v>660.03647622795154</v>
      </c>
      <c r="J175" s="122">
        <v>630.15935106792153</v>
      </c>
      <c r="K175" s="122">
        <v>627.59430002258091</v>
      </c>
      <c r="L175" s="122">
        <v>643.64727102072732</v>
      </c>
      <c r="M175" s="122">
        <v>591.16217099531286</v>
      </c>
      <c r="N175" s="122">
        <v>599.53708871425499</v>
      </c>
      <c r="O175" s="122">
        <v>597.29409041894587</v>
      </c>
      <c r="P175" s="122">
        <v>571.27554720717751</v>
      </c>
      <c r="Q175" s="122">
        <v>548.25827912479645</v>
      </c>
      <c r="R175" s="122">
        <v>529.6829989884418</v>
      </c>
      <c r="S175" s="122">
        <v>569.43976217475779</v>
      </c>
      <c r="T175" s="122">
        <v>544.30363711472103</v>
      </c>
      <c r="U175" s="122">
        <v>546.44326931971659</v>
      </c>
      <c r="V175" s="122">
        <v>537.2452823429486</v>
      </c>
      <c r="W175" s="122">
        <v>566.21468382624505</v>
      </c>
      <c r="X175" s="122">
        <v>649.25326017370082</v>
      </c>
      <c r="Y175" s="122">
        <v>578.64319302176989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642.12100645106227</v>
      </c>
      <c r="D177" s="33">
        <v>659.42609772979995</v>
      </c>
      <c r="E177" s="33">
        <v>674.82331739808785</v>
      </c>
      <c r="F177" s="33">
        <v>696.02916670835509</v>
      </c>
      <c r="G177" s="33">
        <v>711.54639806543946</v>
      </c>
      <c r="H177" s="33">
        <v>698.05146019100687</v>
      </c>
      <c r="I177" s="33">
        <v>660.03647622795154</v>
      </c>
      <c r="J177" s="33">
        <v>630.15935106792153</v>
      </c>
      <c r="K177" s="33">
        <v>627.59430002258091</v>
      </c>
      <c r="L177" s="33">
        <v>643.64727102072732</v>
      </c>
      <c r="M177" s="33">
        <v>591.16217099531286</v>
      </c>
      <c r="N177" s="33">
        <v>599.53708871425499</v>
      </c>
      <c r="O177" s="33">
        <v>597.29409041894587</v>
      </c>
      <c r="P177" s="33">
        <v>571.27554720717751</v>
      </c>
      <c r="Q177" s="33">
        <v>548.25827912479645</v>
      </c>
      <c r="R177" s="33">
        <v>529.6829989884418</v>
      </c>
      <c r="S177" s="33">
        <v>569.43976217475779</v>
      </c>
      <c r="T177" s="33">
        <v>544.30363711472103</v>
      </c>
      <c r="U177" s="33">
        <v>546.44326931971659</v>
      </c>
      <c r="V177" s="33">
        <v>537.2452823429486</v>
      </c>
      <c r="W177" s="33">
        <v>566.21468382624505</v>
      </c>
      <c r="X177" s="33">
        <v>649.25326017370082</v>
      </c>
      <c r="Y177" s="33">
        <v>578.64319302176989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5501.1682959422533</v>
      </c>
      <c r="D3" s="117">
        <f t="shared" si="0"/>
        <v>4346.6373452970465</v>
      </c>
      <c r="E3" s="117">
        <f t="shared" si="0"/>
        <v>4521.0413975254687</v>
      </c>
      <c r="F3" s="117">
        <f t="shared" si="0"/>
        <v>3826.9084488165222</v>
      </c>
      <c r="G3" s="117">
        <f t="shared" si="0"/>
        <v>3745.8826151247054</v>
      </c>
      <c r="H3" s="117">
        <f t="shared" si="0"/>
        <v>3461.3006465775329</v>
      </c>
      <c r="I3" s="117">
        <f t="shared" si="0"/>
        <v>3523.5613960740543</v>
      </c>
      <c r="J3" s="117">
        <f t="shared" si="0"/>
        <v>2677.4541993662415</v>
      </c>
      <c r="K3" s="117">
        <f t="shared" si="0"/>
        <v>3011.7561001964632</v>
      </c>
      <c r="L3" s="117">
        <f t="shared" si="0"/>
        <v>4720.9761457744198</v>
      </c>
      <c r="M3" s="117">
        <f t="shared" si="0"/>
        <v>4333.2388425021027</v>
      </c>
      <c r="N3" s="117">
        <f t="shared" si="0"/>
        <v>3673.6220817665544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1453.4176077898614</v>
      </c>
      <c r="X3" s="117">
        <f t="shared" si="2"/>
        <v>1062.7592020290463</v>
      </c>
      <c r="Y3" s="117">
        <f t="shared" si="2"/>
        <v>852.12528817979251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5440.6134163634279</v>
      </c>
      <c r="D4" s="122">
        <f t="shared" si="3"/>
        <v>4314.1568921526268</v>
      </c>
      <c r="E4" s="122">
        <f t="shared" si="3"/>
        <v>4472.1751617782229</v>
      </c>
      <c r="F4" s="122">
        <f t="shared" si="3"/>
        <v>3749.7417413961148</v>
      </c>
      <c r="G4" s="122">
        <f t="shared" si="3"/>
        <v>3682.6974203242426</v>
      </c>
      <c r="H4" s="122">
        <f t="shared" si="3"/>
        <v>3406.5213696440492</v>
      </c>
      <c r="I4" s="122">
        <f t="shared" si="3"/>
        <v>3489.8252381204638</v>
      </c>
      <c r="J4" s="122">
        <f t="shared" si="3"/>
        <v>2634.5705088139393</v>
      </c>
      <c r="K4" s="122">
        <f t="shared" si="3"/>
        <v>2957.5545857619645</v>
      </c>
      <c r="L4" s="122">
        <f t="shared" si="3"/>
        <v>4669.5303525146373</v>
      </c>
      <c r="M4" s="122">
        <f t="shared" si="3"/>
        <v>4275.1411325216086</v>
      </c>
      <c r="N4" s="122">
        <f t="shared" si="3"/>
        <v>3634.1657120122986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1428.2224645373972</v>
      </c>
      <c r="X4" s="122">
        <f t="shared" si="5"/>
        <v>1037.1099409973613</v>
      </c>
      <c r="Y4" s="122">
        <f t="shared" si="5"/>
        <v>843.99725836034372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5440.6134163634279</v>
      </c>
      <c r="D5" s="98">
        <v>4314.1568921526268</v>
      </c>
      <c r="E5" s="98">
        <v>4472.1751617782229</v>
      </c>
      <c r="F5" s="98">
        <v>3749.7417413961148</v>
      </c>
      <c r="G5" s="98">
        <v>3682.6974203242426</v>
      </c>
      <c r="H5" s="98">
        <v>3406.5213696440492</v>
      </c>
      <c r="I5" s="98">
        <v>3489.8252381204638</v>
      </c>
      <c r="J5" s="98">
        <v>2634.5705088139393</v>
      </c>
      <c r="K5" s="98">
        <v>2957.5545857619645</v>
      </c>
      <c r="L5" s="98">
        <v>4669.5303525146373</v>
      </c>
      <c r="M5" s="98">
        <v>4275.1411325216086</v>
      </c>
      <c r="N5" s="98">
        <v>3634.1657120122986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1428.2224645373972</v>
      </c>
      <c r="X5" s="98">
        <v>1037.1099409973613</v>
      </c>
      <c r="Y5" s="98">
        <v>843.99725836034372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60.554879578825052</v>
      </c>
      <c r="D9" s="122">
        <v>32.480453144420125</v>
      </c>
      <c r="E9" s="122">
        <v>48.866235747246122</v>
      </c>
      <c r="F9" s="122">
        <v>77.166707420407505</v>
      </c>
      <c r="G9" s="122">
        <v>63.18519480046298</v>
      </c>
      <c r="H9" s="122">
        <v>54.7792769334837</v>
      </c>
      <c r="I9" s="122">
        <v>33.736157953590322</v>
      </c>
      <c r="J9" s="122">
        <v>42.883690552302362</v>
      </c>
      <c r="K9" s="122">
        <v>54.201514434498826</v>
      </c>
      <c r="L9" s="122">
        <v>51.44579325978237</v>
      </c>
      <c r="M9" s="122">
        <v>58.097709980494095</v>
      </c>
      <c r="N9" s="122">
        <v>39.456369754255839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25.195143252464167</v>
      </c>
      <c r="X9" s="122">
        <v>25.649261031685043</v>
      </c>
      <c r="Y9" s="122">
        <v>8.1280298194487681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527.13335163187685</v>
      </c>
      <c r="D11" s="98">
        <v>530.00252487334899</v>
      </c>
      <c r="E11" s="98">
        <v>455.73083474190719</v>
      </c>
      <c r="F11" s="98">
        <v>636.56681355702244</v>
      </c>
      <c r="G11" s="98">
        <v>556.20798635101346</v>
      </c>
      <c r="H11" s="98">
        <v>591.34815800888055</v>
      </c>
      <c r="I11" s="98">
        <v>492.88253277260219</v>
      </c>
      <c r="J11" s="98">
        <v>563.3559242664071</v>
      </c>
      <c r="K11" s="98">
        <v>546.24166320680058</v>
      </c>
      <c r="L11" s="98">
        <v>564.82498914156474</v>
      </c>
      <c r="M11" s="98">
        <v>605.53718357978721</v>
      </c>
      <c r="N11" s="98">
        <v>540.41250327104751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458.39090924244027</v>
      </c>
      <c r="X11" s="98">
        <v>519.35633550445482</v>
      </c>
      <c r="Y11" s="98">
        <v>371.71520733964678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218.83958535924717</v>
      </c>
      <c r="D12" s="98">
        <v>226.38990252308324</v>
      </c>
      <c r="E12" s="98">
        <v>194.03086998411086</v>
      </c>
      <c r="F12" s="98">
        <v>290.71696456382909</v>
      </c>
      <c r="G12" s="98">
        <v>249.42642198742888</v>
      </c>
      <c r="H12" s="98">
        <v>263.1531739263296</v>
      </c>
      <c r="I12" s="98">
        <v>0</v>
      </c>
      <c r="J12" s="98">
        <v>251.13666131648105</v>
      </c>
      <c r="K12" s="98">
        <v>246.52246169545754</v>
      </c>
      <c r="L12" s="98">
        <v>253.12235268381724</v>
      </c>
      <c r="M12" s="98">
        <v>282.37298487064135</v>
      </c>
      <c r="N12" s="98">
        <v>253.01937507878847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221.71739602648393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218.83958535924717</v>
      </c>
      <c r="D13" s="101">
        <v>226.38990252308324</v>
      </c>
      <c r="E13" s="101">
        <v>194.03086998411086</v>
      </c>
      <c r="F13" s="101">
        <v>290.71696456382909</v>
      </c>
      <c r="G13" s="101">
        <v>249.42642198742888</v>
      </c>
      <c r="H13" s="101">
        <v>263.1531739263296</v>
      </c>
      <c r="I13" s="101">
        <v>0</v>
      </c>
      <c r="J13" s="101">
        <v>251.13666131648105</v>
      </c>
      <c r="K13" s="101">
        <v>246.52246169545754</v>
      </c>
      <c r="L13" s="101">
        <v>253.12235268381724</v>
      </c>
      <c r="M13" s="101">
        <v>282.37298487064135</v>
      </c>
      <c r="N13" s="101">
        <v>253.01937507878847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221.71739602648393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4182.0231033406262</v>
      </c>
      <c r="D24" s="117">
        <f t="shared" si="7"/>
        <v>3404.871474309216</v>
      </c>
      <c r="E24" s="117">
        <f t="shared" si="7"/>
        <v>2988.9383595196359</v>
      </c>
      <c r="F24" s="117">
        <f t="shared" si="7"/>
        <v>4014.5793244197989</v>
      </c>
      <c r="G24" s="117">
        <f t="shared" si="7"/>
        <v>3352.9601724936547</v>
      </c>
      <c r="H24" s="117">
        <f t="shared" si="7"/>
        <v>3022.3638723870818</v>
      </c>
      <c r="I24" s="117">
        <f t="shared" si="7"/>
        <v>1885.7375514424657</v>
      </c>
      <c r="J24" s="117">
        <f t="shared" si="7"/>
        <v>2235.9738851955249</v>
      </c>
      <c r="K24" s="117">
        <f t="shared" si="7"/>
        <v>2633.6750075050313</v>
      </c>
      <c r="L24" s="117">
        <f t="shared" si="7"/>
        <v>3050.233763553299</v>
      </c>
      <c r="M24" s="117">
        <f t="shared" si="7"/>
        <v>2963.2729177462847</v>
      </c>
      <c r="N24" s="117">
        <f t="shared" si="7"/>
        <v>2591.1834955194854</v>
      </c>
      <c r="O24" s="117">
        <f t="shared" si="7"/>
        <v>3228.3113511000811</v>
      </c>
      <c r="P24" s="117">
        <f t="shared" si="7"/>
        <v>2491.2803308002894</v>
      </c>
      <c r="Q24" s="117">
        <f t="shared" si="7"/>
        <v>1891.5236906927621</v>
      </c>
      <c r="R24" s="117">
        <f t="shared" ref="R24:V24" si="8">R25+R28+R30+R39</f>
        <v>1758.354267212176</v>
      </c>
      <c r="S24" s="117">
        <f t="shared" si="8"/>
        <v>1179.7224481262178</v>
      </c>
      <c r="T24" s="117">
        <f t="shared" si="8"/>
        <v>1784.4660559119066</v>
      </c>
      <c r="U24" s="117">
        <f t="shared" si="8"/>
        <v>1631.2487680450556</v>
      </c>
      <c r="V24" s="117">
        <f t="shared" si="8"/>
        <v>1934.0620260205851</v>
      </c>
      <c r="W24" s="117">
        <f t="shared" ref="W24:Y24" si="9">W25+W28+W30+W39</f>
        <v>1051.0828381018716</v>
      </c>
      <c r="X24" s="117">
        <f t="shared" si="9"/>
        <v>963.26554849309559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4121.4917435277457</v>
      </c>
      <c r="D25" s="122">
        <f t="shared" si="10"/>
        <v>3372.3823576066948</v>
      </c>
      <c r="E25" s="122">
        <f t="shared" si="10"/>
        <v>2940.0666937514475</v>
      </c>
      <c r="F25" s="122">
        <f t="shared" si="10"/>
        <v>3937.4467751555676</v>
      </c>
      <c r="G25" s="122">
        <f t="shared" si="10"/>
        <v>3289.7981025974659</v>
      </c>
      <c r="H25" s="122">
        <f t="shared" si="10"/>
        <v>2967.5801323351907</v>
      </c>
      <c r="I25" s="122">
        <f t="shared" si="10"/>
        <v>1851.9875292669183</v>
      </c>
      <c r="J25" s="122">
        <f t="shared" si="10"/>
        <v>2193.0661089218365</v>
      </c>
      <c r="K25" s="122">
        <f t="shared" si="10"/>
        <v>2579.4995810016371</v>
      </c>
      <c r="L25" s="122">
        <f t="shared" si="10"/>
        <v>2998.7732688960023</v>
      </c>
      <c r="M25" s="122">
        <f t="shared" si="10"/>
        <v>2905.17617771819</v>
      </c>
      <c r="N25" s="122">
        <f t="shared" si="10"/>
        <v>2551.7653469840639</v>
      </c>
      <c r="O25" s="122">
        <f t="shared" si="10"/>
        <v>3186.2170901288418</v>
      </c>
      <c r="P25" s="122">
        <f t="shared" si="10"/>
        <v>2423.887098311674</v>
      </c>
      <c r="Q25" s="122">
        <f t="shared" si="10"/>
        <v>1844.7313192324834</v>
      </c>
      <c r="R25" s="122">
        <f t="shared" ref="R25:V25" si="11">SUM(R26:R27)</f>
        <v>1719.0237936954763</v>
      </c>
      <c r="S25" s="122">
        <f t="shared" si="11"/>
        <v>1144.7004658522399</v>
      </c>
      <c r="T25" s="122">
        <f t="shared" si="11"/>
        <v>1705.4609954069026</v>
      </c>
      <c r="U25" s="122">
        <f t="shared" si="11"/>
        <v>1583.6365513854614</v>
      </c>
      <c r="V25" s="122">
        <f t="shared" si="11"/>
        <v>1887.917925642241</v>
      </c>
      <c r="W25" s="122">
        <f t="shared" ref="W25:Y25" si="12">SUM(W26:W27)</f>
        <v>1025.8856281778694</v>
      </c>
      <c r="X25" s="122">
        <f t="shared" si="12"/>
        <v>937.66165293788038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4121.4917435277457</v>
      </c>
      <c r="D26" s="98">
        <v>3372.3823576066948</v>
      </c>
      <c r="E26" s="98">
        <v>2940.0666937514475</v>
      </c>
      <c r="F26" s="98">
        <v>3937.4467751555676</v>
      </c>
      <c r="G26" s="98">
        <v>3289.7981025974659</v>
      </c>
      <c r="H26" s="98">
        <v>2967.5801323351907</v>
      </c>
      <c r="I26" s="98">
        <v>1851.9875292669183</v>
      </c>
      <c r="J26" s="98">
        <v>2193.0661089218365</v>
      </c>
      <c r="K26" s="98">
        <v>2579.4995810016371</v>
      </c>
      <c r="L26" s="98">
        <v>2998.7732688960023</v>
      </c>
      <c r="M26" s="98">
        <v>2905.17617771819</v>
      </c>
      <c r="N26" s="98">
        <v>2551.7653469840639</v>
      </c>
      <c r="O26" s="98">
        <v>3186.2170901288418</v>
      </c>
      <c r="P26" s="98">
        <v>2423.887098311674</v>
      </c>
      <c r="Q26" s="98">
        <v>1844.7313192324834</v>
      </c>
      <c r="R26" s="98">
        <v>1719.0237936954763</v>
      </c>
      <c r="S26" s="98">
        <v>1144.7004658522399</v>
      </c>
      <c r="T26" s="98">
        <v>1705.4609954069026</v>
      </c>
      <c r="U26" s="98">
        <v>1583.6365513854614</v>
      </c>
      <c r="V26" s="98">
        <v>1887.917925642241</v>
      </c>
      <c r="W26" s="98">
        <v>1025.8856281778694</v>
      </c>
      <c r="X26" s="98">
        <v>937.66165293788038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60.531359812880119</v>
      </c>
      <c r="D30" s="122">
        <v>32.489116702521372</v>
      </c>
      <c r="E30" s="122">
        <v>48.871665768188329</v>
      </c>
      <c r="F30" s="122">
        <v>77.132549264231315</v>
      </c>
      <c r="G30" s="122">
        <v>63.162069896188825</v>
      </c>
      <c r="H30" s="122">
        <v>54.783740051891272</v>
      </c>
      <c r="I30" s="122">
        <v>33.750022175547372</v>
      </c>
      <c r="J30" s="122">
        <v>42.907776273688519</v>
      </c>
      <c r="K30" s="122">
        <v>54.175426503394334</v>
      </c>
      <c r="L30" s="122">
        <v>51.460494657296621</v>
      </c>
      <c r="M30" s="122">
        <v>58.096740028094672</v>
      </c>
      <c r="N30" s="122">
        <v>39.418148535421338</v>
      </c>
      <c r="O30" s="122">
        <v>42.094260971239379</v>
      </c>
      <c r="P30" s="122">
        <v>67.393232488615411</v>
      </c>
      <c r="Q30" s="122">
        <v>46.792371460278773</v>
      </c>
      <c r="R30" s="122">
        <v>39.330473516699634</v>
      </c>
      <c r="S30" s="122">
        <v>35.021982273977933</v>
      </c>
      <c r="T30" s="122">
        <v>79.005060505004039</v>
      </c>
      <c r="U30" s="122">
        <v>47.612216659594218</v>
      </c>
      <c r="V30" s="122">
        <v>46.144100378344191</v>
      </c>
      <c r="W30" s="122">
        <v>25.197209924002316</v>
      </c>
      <c r="X30" s="122">
        <v>25.603895555215274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527.13335163187685</v>
      </c>
      <c r="D31" s="98">
        <v>530.00252487334899</v>
      </c>
      <c r="E31" s="98">
        <v>455.73083474190724</v>
      </c>
      <c r="F31" s="98">
        <v>636.56681355702256</v>
      </c>
      <c r="G31" s="98">
        <v>556.20798635101357</v>
      </c>
      <c r="H31" s="98">
        <v>591.34815800888055</v>
      </c>
      <c r="I31" s="98">
        <v>492.88253277260208</v>
      </c>
      <c r="J31" s="98">
        <v>563.3559242664071</v>
      </c>
      <c r="K31" s="98">
        <v>546.24166320680058</v>
      </c>
      <c r="L31" s="98">
        <v>564.82498914156486</v>
      </c>
      <c r="M31" s="98">
        <v>605.53718357978721</v>
      </c>
      <c r="N31" s="98">
        <v>540.41250327104751</v>
      </c>
      <c r="O31" s="98">
        <v>467.64357712808857</v>
      </c>
      <c r="P31" s="98">
        <v>477.36648765602979</v>
      </c>
      <c r="Q31" s="98">
        <v>367.30839834095292</v>
      </c>
      <c r="R31" s="98">
        <v>477.39296176388484</v>
      </c>
      <c r="S31" s="98">
        <v>384.14062061426722</v>
      </c>
      <c r="T31" s="98">
        <v>537.07473446992913</v>
      </c>
      <c r="U31" s="98">
        <v>475.67819434608413</v>
      </c>
      <c r="V31" s="98">
        <v>509.72358882580244</v>
      </c>
      <c r="W31" s="98">
        <v>458.39090924244033</v>
      </c>
      <c r="X31" s="98">
        <v>519.35633550445493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218.8395853592472</v>
      </c>
      <c r="D32" s="98">
        <v>226.38990252308324</v>
      </c>
      <c r="E32" s="98">
        <v>194.03086998411086</v>
      </c>
      <c r="F32" s="98">
        <v>290.71696456382904</v>
      </c>
      <c r="G32" s="98">
        <v>249.42642198742888</v>
      </c>
      <c r="H32" s="98">
        <v>263.15317392632954</v>
      </c>
      <c r="I32" s="98">
        <v>0</v>
      </c>
      <c r="J32" s="98">
        <v>251.13666131648105</v>
      </c>
      <c r="K32" s="98">
        <v>246.52246169545748</v>
      </c>
      <c r="L32" s="98">
        <v>253.12235268381724</v>
      </c>
      <c r="M32" s="98">
        <v>282.3729848706414</v>
      </c>
      <c r="N32" s="98">
        <v>253.01937507878839</v>
      </c>
      <c r="O32" s="98">
        <v>227.89272665888572</v>
      </c>
      <c r="P32" s="98">
        <v>208.18841027729431</v>
      </c>
      <c r="Q32" s="98">
        <v>0</v>
      </c>
      <c r="R32" s="98">
        <v>210.00974433939601</v>
      </c>
      <c r="S32" s="98">
        <v>0</v>
      </c>
      <c r="T32" s="98">
        <v>230.5268989725582</v>
      </c>
      <c r="U32" s="98">
        <v>205.90800889332658</v>
      </c>
      <c r="V32" s="98">
        <v>205.48459126561613</v>
      </c>
      <c r="W32" s="98">
        <v>0</v>
      </c>
      <c r="X32" s="98">
        <v>221.71739602648395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218.8395853592472</v>
      </c>
      <c r="D33" s="101">
        <v>226.38990252308324</v>
      </c>
      <c r="E33" s="101">
        <v>194.03086998411086</v>
      </c>
      <c r="F33" s="101">
        <v>290.71696456382904</v>
      </c>
      <c r="G33" s="101">
        <v>249.42642198742888</v>
      </c>
      <c r="H33" s="101">
        <v>263.15317392632954</v>
      </c>
      <c r="I33" s="101">
        <v>0</v>
      </c>
      <c r="J33" s="101">
        <v>251.13666131648105</v>
      </c>
      <c r="K33" s="101">
        <v>246.52246169545748</v>
      </c>
      <c r="L33" s="101">
        <v>253.12235268381724</v>
      </c>
      <c r="M33" s="101">
        <v>282.3729848706414</v>
      </c>
      <c r="N33" s="101">
        <v>253.01937507878839</v>
      </c>
      <c r="O33" s="101">
        <v>227.89272665888572</v>
      </c>
      <c r="P33" s="101">
        <v>208.18841027729431</v>
      </c>
      <c r="Q33" s="101">
        <v>0</v>
      </c>
      <c r="R33" s="101">
        <v>210.00974433939601</v>
      </c>
      <c r="S33" s="101">
        <v>0</v>
      </c>
      <c r="T33" s="101">
        <v>230.5268989725582</v>
      </c>
      <c r="U33" s="101">
        <v>205.90800889332658</v>
      </c>
      <c r="V33" s="101">
        <v>205.48459126561613</v>
      </c>
      <c r="W33" s="101">
        <v>0</v>
      </c>
      <c r="X33" s="101">
        <v>221.71739602648395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5742.0247264409263</v>
      </c>
      <c r="D43" s="117">
        <f t="shared" si="14"/>
        <v>4798.3418960690378</v>
      </c>
      <c r="E43" s="117">
        <f t="shared" si="14"/>
        <v>4786.3813234678601</v>
      </c>
      <c r="F43" s="117">
        <f t="shared" si="14"/>
        <v>4533.4848955077341</v>
      </c>
      <c r="G43" s="117">
        <f t="shared" si="14"/>
        <v>4438.7712344988167</v>
      </c>
      <c r="H43" s="117">
        <f t="shared" si="14"/>
        <v>4152.1918809260678</v>
      </c>
      <c r="I43" s="117">
        <f t="shared" si="14"/>
        <v>2709.7588614741367</v>
      </c>
      <c r="J43" s="117">
        <f t="shared" si="14"/>
        <v>3516.8720678223031</v>
      </c>
      <c r="K43" s="117">
        <f t="shared" si="14"/>
        <v>3757.3953849541708</v>
      </c>
      <c r="L43" s="117">
        <f t="shared" si="14"/>
        <v>4148.7425281442975</v>
      </c>
      <c r="M43" s="117">
        <f t="shared" si="14"/>
        <v>3674.7836572809788</v>
      </c>
      <c r="N43" s="117">
        <f t="shared" si="14"/>
        <v>3703.8389362106409</v>
      </c>
      <c r="O43" s="117">
        <f t="shared" si="14"/>
        <v>3882.0744721203837</v>
      </c>
      <c r="P43" s="117">
        <f t="shared" si="14"/>
        <v>3005.3388050930571</v>
      </c>
      <c r="Q43" s="117">
        <f t="shared" si="14"/>
        <v>2796.6093710975588</v>
      </c>
      <c r="R43" s="117">
        <f t="shared" ref="R43:V43" si="15">R44+R47+R49+R58</f>
        <v>2464.4704537991674</v>
      </c>
      <c r="S43" s="117">
        <f t="shared" si="15"/>
        <v>2354.6538189934176</v>
      </c>
      <c r="T43" s="117">
        <f t="shared" si="15"/>
        <v>2110.7670154344441</v>
      </c>
      <c r="U43" s="117">
        <f t="shared" si="15"/>
        <v>2590.8631670782565</v>
      </c>
      <c r="V43" s="117">
        <f t="shared" si="15"/>
        <v>2729.5153866052988</v>
      </c>
      <c r="W43" s="117">
        <f t="shared" ref="W43:Y43" si="16">W44+W47+W49+W58</f>
        <v>1274.0841910377435</v>
      </c>
      <c r="X43" s="117">
        <f t="shared" si="16"/>
        <v>1487.0151909761039</v>
      </c>
      <c r="Y43" s="117">
        <f t="shared" si="16"/>
        <v>1250.2785374535674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5199.6874878482167</v>
      </c>
      <c r="D44" s="122">
        <f t="shared" si="17"/>
        <v>4281.3479804496765</v>
      </c>
      <c r="E44" s="122">
        <f t="shared" si="17"/>
        <v>4258.8461321457344</v>
      </c>
      <c r="F44" s="122">
        <f t="shared" si="17"/>
        <v>4032.4040769307794</v>
      </c>
      <c r="G44" s="122">
        <f t="shared" si="17"/>
        <v>3920.730663084667</v>
      </c>
      <c r="H44" s="122">
        <f t="shared" si="17"/>
        <v>3606.2970536484154</v>
      </c>
      <c r="I44" s="122">
        <f t="shared" si="17"/>
        <v>2233.2099316702593</v>
      </c>
      <c r="J44" s="122">
        <f t="shared" si="17"/>
        <v>2893.0749939354509</v>
      </c>
      <c r="K44" s="122">
        <f t="shared" si="17"/>
        <v>3200.4388158893939</v>
      </c>
      <c r="L44" s="122">
        <f t="shared" si="17"/>
        <v>3563.7175104985972</v>
      </c>
      <c r="M44" s="122">
        <f t="shared" si="17"/>
        <v>3226.7646555566812</v>
      </c>
      <c r="N44" s="122">
        <f t="shared" si="17"/>
        <v>3287.5254749195683</v>
      </c>
      <c r="O44" s="122">
        <f t="shared" si="17"/>
        <v>3725.6163011574295</v>
      </c>
      <c r="P44" s="122">
        <f t="shared" si="17"/>
        <v>2912.9862882258776</v>
      </c>
      <c r="Q44" s="122">
        <f t="shared" si="17"/>
        <v>2629.0710780876921</v>
      </c>
      <c r="R44" s="122">
        <f t="shared" ref="R44:V44" si="18">SUM(R45:R46)</f>
        <v>1937.803713988925</v>
      </c>
      <c r="S44" s="122">
        <f t="shared" si="18"/>
        <v>1779.4563394555607</v>
      </c>
      <c r="T44" s="122">
        <f t="shared" si="18"/>
        <v>1591.0135526840445</v>
      </c>
      <c r="U44" s="122">
        <f t="shared" si="18"/>
        <v>1992.0967037167702</v>
      </c>
      <c r="V44" s="122">
        <f t="shared" si="18"/>
        <v>2506.3583528643267</v>
      </c>
      <c r="W44" s="122">
        <f t="shared" ref="W44:Y44" si="19">SUM(W45:W46)</f>
        <v>899.453488758101</v>
      </c>
      <c r="X44" s="122">
        <f t="shared" si="19"/>
        <v>1039.8298475899567</v>
      </c>
      <c r="Y44" s="122">
        <f t="shared" si="19"/>
        <v>729.05148728526012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5199.6874878482167</v>
      </c>
      <c r="D45" s="98">
        <v>4281.3479804496765</v>
      </c>
      <c r="E45" s="98">
        <v>4258.8461321457344</v>
      </c>
      <c r="F45" s="98">
        <v>4032.4040769307794</v>
      </c>
      <c r="G45" s="98">
        <v>3920.730663084667</v>
      </c>
      <c r="H45" s="98">
        <v>3606.2970536484154</v>
      </c>
      <c r="I45" s="98">
        <v>2233.2099316702593</v>
      </c>
      <c r="J45" s="98">
        <v>2893.0749939354509</v>
      </c>
      <c r="K45" s="98">
        <v>3200.4388158893939</v>
      </c>
      <c r="L45" s="98">
        <v>3563.7175104985972</v>
      </c>
      <c r="M45" s="98">
        <v>3226.7646555566812</v>
      </c>
      <c r="N45" s="98">
        <v>3287.5254749195683</v>
      </c>
      <c r="O45" s="98">
        <v>3725.6163011574295</v>
      </c>
      <c r="P45" s="98">
        <v>2912.9862882258776</v>
      </c>
      <c r="Q45" s="98">
        <v>2629.0710780876921</v>
      </c>
      <c r="R45" s="98">
        <v>1937.803713988925</v>
      </c>
      <c r="S45" s="98">
        <v>1779.4563394555607</v>
      </c>
      <c r="T45" s="98">
        <v>1591.0135526840445</v>
      </c>
      <c r="U45" s="98">
        <v>1992.0967037167702</v>
      </c>
      <c r="V45" s="98">
        <v>2506.3583528643267</v>
      </c>
      <c r="W45" s="98">
        <v>899.453488758101</v>
      </c>
      <c r="X45" s="98">
        <v>1039.8298475899567</v>
      </c>
      <c r="Y45" s="98">
        <v>729.05148728526012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542.33723859270924</v>
      </c>
      <c r="D49" s="122">
        <v>516.99391561936147</v>
      </c>
      <c r="E49" s="122">
        <v>527.53519132212534</v>
      </c>
      <c r="F49" s="122">
        <v>501.08081857695498</v>
      </c>
      <c r="G49" s="122">
        <v>518.04057141414967</v>
      </c>
      <c r="H49" s="122">
        <v>545.89482727765244</v>
      </c>
      <c r="I49" s="122">
        <v>476.54892980387734</v>
      </c>
      <c r="J49" s="122">
        <v>623.79707388685199</v>
      </c>
      <c r="K49" s="122">
        <v>556.95656906477677</v>
      </c>
      <c r="L49" s="122">
        <v>585.02501764570002</v>
      </c>
      <c r="M49" s="122">
        <v>448.0190017242976</v>
      </c>
      <c r="N49" s="122">
        <v>416.31346129107277</v>
      </c>
      <c r="O49" s="122">
        <v>156.45817096295445</v>
      </c>
      <c r="P49" s="122">
        <v>92.352516867179261</v>
      </c>
      <c r="Q49" s="122">
        <v>167.53829300986666</v>
      </c>
      <c r="R49" s="122">
        <v>526.66673981024235</v>
      </c>
      <c r="S49" s="122">
        <v>575.19747953785691</v>
      </c>
      <c r="T49" s="122">
        <v>519.75346275039954</v>
      </c>
      <c r="U49" s="122">
        <v>598.76646336148633</v>
      </c>
      <c r="V49" s="122">
        <v>223.15703374097208</v>
      </c>
      <c r="W49" s="122">
        <v>374.63070227964261</v>
      </c>
      <c r="X49" s="122">
        <v>447.18534338614734</v>
      </c>
      <c r="Y49" s="122">
        <v>521.2270501683073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727.57640031015342</v>
      </c>
      <c r="D50" s="98">
        <v>701.22524485086126</v>
      </c>
      <c r="E50" s="98">
        <v>725.64429997414106</v>
      </c>
      <c r="F50" s="98">
        <v>704.85473119869584</v>
      </c>
      <c r="G50" s="98">
        <v>742.08967801953781</v>
      </c>
      <c r="H50" s="98">
        <v>788.76056062861551</v>
      </c>
      <c r="I50" s="98">
        <v>577.63180014904981</v>
      </c>
      <c r="J50" s="98">
        <v>762.91485827164411</v>
      </c>
      <c r="K50" s="98">
        <v>722.29328159736258</v>
      </c>
      <c r="L50" s="98">
        <v>700.92990887037013</v>
      </c>
      <c r="M50" s="98">
        <v>714.11368925015199</v>
      </c>
      <c r="N50" s="98">
        <v>725.66077274463578</v>
      </c>
      <c r="O50" s="98">
        <v>567.31327364502613</v>
      </c>
      <c r="P50" s="98">
        <v>616.43250252361702</v>
      </c>
      <c r="Q50" s="98">
        <v>556.01391736833352</v>
      </c>
      <c r="R50" s="98">
        <v>531.53123985805325</v>
      </c>
      <c r="S50" s="98">
        <v>579.31765479779551</v>
      </c>
      <c r="T50" s="98">
        <v>521.73987754608095</v>
      </c>
      <c r="U50" s="98">
        <v>611.18253907621147</v>
      </c>
      <c r="V50" s="98">
        <v>700.54572809314652</v>
      </c>
      <c r="W50" s="98">
        <v>405.34967408199543</v>
      </c>
      <c r="X50" s="98">
        <v>578.22421480352989</v>
      </c>
      <c r="Y50" s="98">
        <v>532.99928897899088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302.24152111861906</v>
      </c>
      <c r="D51" s="98">
        <v>299.59512561458359</v>
      </c>
      <c r="E51" s="98">
        <v>309.84418158277339</v>
      </c>
      <c r="F51" s="98">
        <v>321.22038826758796</v>
      </c>
      <c r="G51" s="98">
        <v>333.06334319888498</v>
      </c>
      <c r="H51" s="98">
        <v>351.54591242012458</v>
      </c>
      <c r="I51" s="98">
        <v>0</v>
      </c>
      <c r="J51" s="98">
        <v>340.73737321723257</v>
      </c>
      <c r="K51" s="98">
        <v>326.3768391483365</v>
      </c>
      <c r="L51" s="98">
        <v>0</v>
      </c>
      <c r="M51" s="98">
        <v>332.29522720965662</v>
      </c>
      <c r="N51" s="98">
        <v>340.26289613816579</v>
      </c>
      <c r="O51" s="98">
        <v>0</v>
      </c>
      <c r="P51" s="98">
        <v>269.61967823163417</v>
      </c>
      <c r="Q51" s="98">
        <v>239.98355998129745</v>
      </c>
      <c r="R51" s="98">
        <v>232.79985386707068</v>
      </c>
      <c r="S51" s="98">
        <v>270.37801194231668</v>
      </c>
      <c r="T51" s="98">
        <v>221.31938152055051</v>
      </c>
      <c r="U51" s="98">
        <v>266.4193768745132</v>
      </c>
      <c r="V51" s="98">
        <v>287.02651065939955</v>
      </c>
      <c r="W51" s="98">
        <v>0</v>
      </c>
      <c r="X51" s="98">
        <v>0</v>
      </c>
      <c r="Y51" s="98">
        <v>201.3894578889649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302.24152111861906</v>
      </c>
      <c r="D52" s="101">
        <v>299.59512561458359</v>
      </c>
      <c r="E52" s="101">
        <v>309.84418158277339</v>
      </c>
      <c r="F52" s="101">
        <v>321.22038826758796</v>
      </c>
      <c r="G52" s="101">
        <v>333.06334319888498</v>
      </c>
      <c r="H52" s="101">
        <v>351.54591242012458</v>
      </c>
      <c r="I52" s="101">
        <v>0</v>
      </c>
      <c r="J52" s="101">
        <v>340.73737321723257</v>
      </c>
      <c r="K52" s="101">
        <v>326.3768391483365</v>
      </c>
      <c r="L52" s="101">
        <v>0</v>
      </c>
      <c r="M52" s="101">
        <v>332.29522720965662</v>
      </c>
      <c r="N52" s="101">
        <v>340.26289613816579</v>
      </c>
      <c r="O52" s="101">
        <v>0</v>
      </c>
      <c r="P52" s="101">
        <v>269.61967823163417</v>
      </c>
      <c r="Q52" s="101">
        <v>239.98355998129745</v>
      </c>
      <c r="R52" s="101">
        <v>232.79985386707068</v>
      </c>
      <c r="S52" s="101">
        <v>270.37801194231668</v>
      </c>
      <c r="T52" s="101">
        <v>221.31938152055051</v>
      </c>
      <c r="U52" s="101">
        <v>266.4193768745132</v>
      </c>
      <c r="V52" s="101">
        <v>287.02651065939955</v>
      </c>
      <c r="W52" s="101">
        <v>0</v>
      </c>
      <c r="X52" s="101">
        <v>0</v>
      </c>
      <c r="Y52" s="101">
        <v>201.3894578889649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3773.4224068103026</v>
      </c>
      <c r="D62" s="117">
        <f t="shared" si="21"/>
        <v>3490.963413348366</v>
      </c>
      <c r="E62" s="117">
        <f t="shared" si="21"/>
        <v>3458.4643105841933</v>
      </c>
      <c r="F62" s="117">
        <f t="shared" si="21"/>
        <v>3416.485307969474</v>
      </c>
      <c r="G62" s="117">
        <f t="shared" si="21"/>
        <v>3160.7125537504321</v>
      </c>
      <c r="H62" s="117">
        <f t="shared" si="21"/>
        <v>2655.6519207449742</v>
      </c>
      <c r="I62" s="117">
        <f t="shared" si="21"/>
        <v>2494.2330806945442</v>
      </c>
      <c r="J62" s="117">
        <f t="shared" si="21"/>
        <v>2193.9065434559966</v>
      </c>
      <c r="K62" s="117">
        <f t="shared" si="21"/>
        <v>2583.2538981547273</v>
      </c>
      <c r="L62" s="117">
        <f t="shared" si="21"/>
        <v>2952.0499118829571</v>
      </c>
      <c r="M62" s="117">
        <f t="shared" si="21"/>
        <v>2679.0895152181474</v>
      </c>
      <c r="N62" s="117">
        <f t="shared" si="21"/>
        <v>2770.0668122916477</v>
      </c>
      <c r="O62" s="117">
        <f t="shared" si="21"/>
        <v>2944.1313004700669</v>
      </c>
      <c r="P62" s="117">
        <f t="shared" si="21"/>
        <v>2216.3128214895573</v>
      </c>
      <c r="Q62" s="117">
        <f t="shared" si="21"/>
        <v>2120.3021978102915</v>
      </c>
      <c r="R62" s="117">
        <f t="shared" ref="R62:V62" si="22">R63+R66+R68+R77</f>
        <v>1753.0701917507802</v>
      </c>
      <c r="S62" s="117">
        <f t="shared" si="22"/>
        <v>1545.3739105200302</v>
      </c>
      <c r="T62" s="117">
        <f t="shared" si="22"/>
        <v>1545.7873289017882</v>
      </c>
      <c r="U62" s="117">
        <f t="shared" si="22"/>
        <v>1625.9959851940921</v>
      </c>
      <c r="V62" s="117">
        <f t="shared" si="22"/>
        <v>1639.8987609756464</v>
      </c>
      <c r="W62" s="117">
        <f t="shared" ref="W62:Y62" si="23">W63+W66+W68+W77</f>
        <v>1298.56477446793</v>
      </c>
      <c r="X62" s="117">
        <f t="shared" si="23"/>
        <v>970.51345131463381</v>
      </c>
      <c r="Y62" s="117">
        <f t="shared" si="23"/>
        <v>654.04611686208102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3369.9934746269382</v>
      </c>
      <c r="D63" s="122">
        <f t="shared" si="24"/>
        <v>3001.5450937967553</v>
      </c>
      <c r="E63" s="122">
        <f t="shared" si="24"/>
        <v>2960.7519248031936</v>
      </c>
      <c r="F63" s="122">
        <f t="shared" si="24"/>
        <v>2914.6997852595023</v>
      </c>
      <c r="G63" s="122">
        <f t="shared" si="24"/>
        <v>2692.0719969250626</v>
      </c>
      <c r="H63" s="122">
        <f t="shared" si="24"/>
        <v>2212.5100416459431</v>
      </c>
      <c r="I63" s="122">
        <f t="shared" si="24"/>
        <v>1996.7462048892537</v>
      </c>
      <c r="J63" s="122">
        <f t="shared" si="24"/>
        <v>1817.1565945402033</v>
      </c>
      <c r="K63" s="122">
        <f t="shared" si="24"/>
        <v>2187.5992805934839</v>
      </c>
      <c r="L63" s="122">
        <f t="shared" si="24"/>
        <v>2538.6848980641353</v>
      </c>
      <c r="M63" s="122">
        <f t="shared" si="24"/>
        <v>2229.7138922738013</v>
      </c>
      <c r="N63" s="122">
        <f t="shared" si="24"/>
        <v>2344.4500044159927</v>
      </c>
      <c r="O63" s="122">
        <f t="shared" si="24"/>
        <v>2521.8163688561553</v>
      </c>
      <c r="P63" s="122">
        <f t="shared" si="24"/>
        <v>1835.3994727464851</v>
      </c>
      <c r="Q63" s="122">
        <f t="shared" si="24"/>
        <v>1748.232657827564</v>
      </c>
      <c r="R63" s="122">
        <f t="shared" ref="R63:V63" si="25">SUM(R64:R65)</f>
        <v>1387.5995081465242</v>
      </c>
      <c r="S63" s="122">
        <f t="shared" si="25"/>
        <v>1180.7304678660289</v>
      </c>
      <c r="T63" s="122">
        <f t="shared" si="25"/>
        <v>1188.2553356845694</v>
      </c>
      <c r="U63" s="122">
        <f t="shared" si="25"/>
        <v>1265.9476053237433</v>
      </c>
      <c r="V63" s="122">
        <f t="shared" si="25"/>
        <v>1339.6100547220442</v>
      </c>
      <c r="W63" s="122">
        <f t="shared" ref="W63:Y63" si="26">SUM(W64:W65)</f>
        <v>892.06643229312704</v>
      </c>
      <c r="X63" s="122">
        <f t="shared" si="26"/>
        <v>620.26758521880799</v>
      </c>
      <c r="Y63" s="122">
        <f t="shared" si="26"/>
        <v>448.69546032406527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3369.9934746269382</v>
      </c>
      <c r="D64" s="98">
        <v>3001.5450937967553</v>
      </c>
      <c r="E64" s="98">
        <v>2960.7519248031936</v>
      </c>
      <c r="F64" s="98">
        <v>2914.6997852595023</v>
      </c>
      <c r="G64" s="98">
        <v>2692.0719969250626</v>
      </c>
      <c r="H64" s="98">
        <v>2212.5100416459431</v>
      </c>
      <c r="I64" s="98">
        <v>1996.7462048892537</v>
      </c>
      <c r="J64" s="98">
        <v>1817.1565945402033</v>
      </c>
      <c r="K64" s="98">
        <v>2187.5992805934839</v>
      </c>
      <c r="L64" s="98">
        <v>2538.6848980641353</v>
      </c>
      <c r="M64" s="98">
        <v>2229.7138922738013</v>
      </c>
      <c r="N64" s="98">
        <v>2344.4500044159927</v>
      </c>
      <c r="O64" s="98">
        <v>2521.8163688561553</v>
      </c>
      <c r="P64" s="98">
        <v>1835.3994727464851</v>
      </c>
      <c r="Q64" s="98">
        <v>1748.232657827564</v>
      </c>
      <c r="R64" s="98">
        <v>1387.5995081465242</v>
      </c>
      <c r="S64" s="98">
        <v>1180.7304678660289</v>
      </c>
      <c r="T64" s="98">
        <v>1188.2553356845694</v>
      </c>
      <c r="U64" s="98">
        <v>1265.9476053237433</v>
      </c>
      <c r="V64" s="98">
        <v>1339.6100547220442</v>
      </c>
      <c r="W64" s="98">
        <v>892.06643229312704</v>
      </c>
      <c r="X64" s="98">
        <v>620.26758521880799</v>
      </c>
      <c r="Y64" s="98">
        <v>448.69546032406527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401.56290283168039</v>
      </c>
      <c r="D68" s="122">
        <v>486.10042515521292</v>
      </c>
      <c r="E68" s="122">
        <v>494.41793176936744</v>
      </c>
      <c r="F68" s="122">
        <v>498.61193842710856</v>
      </c>
      <c r="G68" s="122">
        <v>465.45172798512942</v>
      </c>
      <c r="H68" s="122">
        <v>440.01402977394525</v>
      </c>
      <c r="I68" s="122">
        <v>494.60040489127579</v>
      </c>
      <c r="J68" s="122">
        <v>370.74680102293229</v>
      </c>
      <c r="K68" s="122">
        <v>389.36408172255869</v>
      </c>
      <c r="L68" s="122">
        <v>407.04599804408861</v>
      </c>
      <c r="M68" s="122">
        <v>442.10099204954969</v>
      </c>
      <c r="N68" s="122">
        <v>418.46992602818216</v>
      </c>
      <c r="O68" s="122">
        <v>414.79284718887669</v>
      </c>
      <c r="P68" s="122">
        <v>376.09442490729816</v>
      </c>
      <c r="Q68" s="122">
        <v>368.8766872109577</v>
      </c>
      <c r="R68" s="122">
        <v>361.93479863692028</v>
      </c>
      <c r="S68" s="122">
        <v>359.11302555373294</v>
      </c>
      <c r="T68" s="122">
        <v>350.51588402428263</v>
      </c>
      <c r="U68" s="122">
        <v>351.09138806609388</v>
      </c>
      <c r="V68" s="122">
        <v>295.03070425848961</v>
      </c>
      <c r="W68" s="122">
        <v>401.47343955786874</v>
      </c>
      <c r="X68" s="122">
        <v>348.8571221786425</v>
      </c>
      <c r="Y68" s="122">
        <v>202.49061957778818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472.44317668440596</v>
      </c>
      <c r="D69" s="98">
        <v>487.59356072853251</v>
      </c>
      <c r="E69" s="98">
        <v>497.72139120936947</v>
      </c>
      <c r="F69" s="98">
        <v>500.68764089738437</v>
      </c>
      <c r="G69" s="98">
        <v>498.73935589821457</v>
      </c>
      <c r="H69" s="98">
        <v>471.30139311789935</v>
      </c>
      <c r="I69" s="98">
        <v>496.66865724331632</v>
      </c>
      <c r="J69" s="98">
        <v>465.24029625344929</v>
      </c>
      <c r="K69" s="98">
        <v>470.89620949917747</v>
      </c>
      <c r="L69" s="98">
        <v>483.93601078760094</v>
      </c>
      <c r="M69" s="98">
        <v>448.02096015418033</v>
      </c>
      <c r="N69" s="98">
        <v>447.04826030479779</v>
      </c>
      <c r="O69" s="98">
        <v>417.16228830679131</v>
      </c>
      <c r="P69" s="98">
        <v>384.98152301051613</v>
      </c>
      <c r="Q69" s="98">
        <v>372.16786952741336</v>
      </c>
      <c r="R69" s="98">
        <v>379.28434960413563</v>
      </c>
      <c r="S69" s="98">
        <v>380.07672511230834</v>
      </c>
      <c r="T69" s="98">
        <v>408.40232195336381</v>
      </c>
      <c r="U69" s="98">
        <v>381.84149491823382</v>
      </c>
      <c r="V69" s="98">
        <v>369.99778742532379</v>
      </c>
      <c r="W69" s="98">
        <v>406.82977098472742</v>
      </c>
      <c r="X69" s="98">
        <v>372.77823123211857</v>
      </c>
      <c r="Y69" s="98">
        <v>342.22860768966126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196.13793858109113</v>
      </c>
      <c r="D70" s="98">
        <v>208.35535255256818</v>
      </c>
      <c r="E70" s="98">
        <v>212.54317457148261</v>
      </c>
      <c r="F70" s="98">
        <v>228.31752052227944</v>
      </c>
      <c r="G70" s="98">
        <v>223.8223230550941</v>
      </c>
      <c r="H70" s="98">
        <v>209.47706847548326</v>
      </c>
      <c r="I70" s="98">
        <v>245.59089074755815</v>
      </c>
      <c r="J70" s="98">
        <v>207.29520219589671</v>
      </c>
      <c r="K70" s="98">
        <v>212.71643919197729</v>
      </c>
      <c r="L70" s="98">
        <v>217.05163564209823</v>
      </c>
      <c r="M70" s="98">
        <v>0</v>
      </c>
      <c r="N70" s="98">
        <v>209.29584638295219</v>
      </c>
      <c r="O70" s="98">
        <v>203.67896094141594</v>
      </c>
      <c r="P70" s="98">
        <v>167.93453519475403</v>
      </c>
      <c r="Q70" s="98">
        <v>160.74706805946866</v>
      </c>
      <c r="R70" s="98">
        <v>166.79902379598701</v>
      </c>
      <c r="S70" s="98">
        <v>177.13123769924732</v>
      </c>
      <c r="T70" s="98">
        <v>174.78179952713808</v>
      </c>
      <c r="U70" s="98">
        <v>165.35971713619739</v>
      </c>
      <c r="V70" s="98">
        <v>148.08787917920688</v>
      </c>
      <c r="W70" s="98">
        <v>184.66676232887886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196.13793858109113</v>
      </c>
      <c r="D71" s="101">
        <v>208.35535255256818</v>
      </c>
      <c r="E71" s="101">
        <v>212.54317457148261</v>
      </c>
      <c r="F71" s="101">
        <v>228.31752052227944</v>
      </c>
      <c r="G71" s="101">
        <v>223.8223230550941</v>
      </c>
      <c r="H71" s="101">
        <v>209.47706847548326</v>
      </c>
      <c r="I71" s="101">
        <v>245.59089074755815</v>
      </c>
      <c r="J71" s="101">
        <v>207.29520219589671</v>
      </c>
      <c r="K71" s="101">
        <v>212.71643919197729</v>
      </c>
      <c r="L71" s="101">
        <v>217.05163564209823</v>
      </c>
      <c r="M71" s="101">
        <v>0</v>
      </c>
      <c r="N71" s="101">
        <v>209.29584638295219</v>
      </c>
      <c r="O71" s="101">
        <v>203.67896094141594</v>
      </c>
      <c r="P71" s="101">
        <v>167.93453519475403</v>
      </c>
      <c r="Q71" s="101">
        <v>160.74706805946866</v>
      </c>
      <c r="R71" s="101">
        <v>166.79902379598701</v>
      </c>
      <c r="S71" s="101">
        <v>177.13123769924732</v>
      </c>
      <c r="T71" s="101">
        <v>174.78179952713808</v>
      </c>
      <c r="U71" s="101">
        <v>165.35971713619739</v>
      </c>
      <c r="V71" s="101">
        <v>148.08787917920688</v>
      </c>
      <c r="W71" s="101">
        <v>184.66676232887886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1.8660293516842039</v>
      </c>
      <c r="D77" s="122">
        <v>3.3178943963975298</v>
      </c>
      <c r="E77" s="122">
        <v>3.2944540116324115</v>
      </c>
      <c r="F77" s="122">
        <v>3.1735842828630956</v>
      </c>
      <c r="G77" s="122">
        <v>3.1888288402401952</v>
      </c>
      <c r="H77" s="122">
        <v>3.1278493250857013</v>
      </c>
      <c r="I77" s="122">
        <v>2.8864709140149372</v>
      </c>
      <c r="J77" s="122">
        <v>6.0031478928610156</v>
      </c>
      <c r="K77" s="122">
        <v>6.2905358386846393</v>
      </c>
      <c r="L77" s="122">
        <v>6.3190157747332689</v>
      </c>
      <c r="M77" s="122">
        <v>7.2746308947960623</v>
      </c>
      <c r="N77" s="122">
        <v>7.1468818474725895</v>
      </c>
      <c r="O77" s="122">
        <v>7.5220844250349108</v>
      </c>
      <c r="P77" s="122">
        <v>4.8189238357742079</v>
      </c>
      <c r="Q77" s="122">
        <v>3.1928527717699957</v>
      </c>
      <c r="R77" s="122">
        <v>3.5358849673357824</v>
      </c>
      <c r="S77" s="122">
        <v>5.5304171002682736</v>
      </c>
      <c r="T77" s="122">
        <v>7.0161091929359198</v>
      </c>
      <c r="U77" s="122">
        <v>8.9569918042547609</v>
      </c>
      <c r="V77" s="122">
        <v>5.2580019951126689</v>
      </c>
      <c r="W77" s="122">
        <v>5.0249026169342734</v>
      </c>
      <c r="X77" s="122">
        <v>1.3887439171832838</v>
      </c>
      <c r="Y77" s="122">
        <v>2.8600369602276063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205.24474094399741</v>
      </c>
      <c r="D78" s="98">
        <v>214.46273270929484</v>
      </c>
      <c r="E78" s="98">
        <v>223.16729281004484</v>
      </c>
      <c r="F78" s="98">
        <v>227.914584260325</v>
      </c>
      <c r="G78" s="98">
        <v>230.20703981864278</v>
      </c>
      <c r="H78" s="98">
        <v>219.76531075092782</v>
      </c>
      <c r="I78" s="98">
        <v>222.53091566679541</v>
      </c>
      <c r="J78" s="98">
        <v>197.92891467177256</v>
      </c>
      <c r="K78" s="98">
        <v>204.6242600787684</v>
      </c>
      <c r="L78" s="98">
        <v>210.87905864586619</v>
      </c>
      <c r="M78" s="98">
        <v>180.71309130075699</v>
      </c>
      <c r="N78" s="98">
        <v>189.96050255917149</v>
      </c>
      <c r="O78" s="98">
        <v>208.93903731109231</v>
      </c>
      <c r="P78" s="98">
        <v>179.40052818275612</v>
      </c>
      <c r="Q78" s="98">
        <v>177.91273284869075</v>
      </c>
      <c r="R78" s="98">
        <v>166.91707941153567</v>
      </c>
      <c r="S78" s="98">
        <v>170.89671607372208</v>
      </c>
      <c r="T78" s="98">
        <v>172.51465091703162</v>
      </c>
      <c r="U78" s="98">
        <v>179.86314175461612</v>
      </c>
      <c r="V78" s="98">
        <v>171.26777470560083</v>
      </c>
      <c r="W78" s="98">
        <v>197.56501458336191</v>
      </c>
      <c r="X78" s="98">
        <v>186.44300077058656</v>
      </c>
      <c r="Y78" s="98">
        <v>181.1260971594493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58.478700329392815</v>
      </c>
      <c r="D81" s="117">
        <f t="shared" si="28"/>
        <v>29.453887931256904</v>
      </c>
      <c r="E81" s="117">
        <f t="shared" si="28"/>
        <v>42.023470346101881</v>
      </c>
      <c r="F81" s="117">
        <f t="shared" si="28"/>
        <v>63.944496637352131</v>
      </c>
      <c r="G81" s="117">
        <f t="shared" si="28"/>
        <v>50.733311858289625</v>
      </c>
      <c r="H81" s="117">
        <f t="shared" si="28"/>
        <v>42.660531451947136</v>
      </c>
      <c r="I81" s="117">
        <f t="shared" si="28"/>
        <v>21.852028296986038</v>
      </c>
      <c r="J81" s="117">
        <f t="shared" si="28"/>
        <v>24.583707015594754</v>
      </c>
      <c r="K81" s="117">
        <f t="shared" si="28"/>
        <v>34.992986925444747</v>
      </c>
      <c r="L81" s="117">
        <f t="shared" si="28"/>
        <v>37.07373338575524</v>
      </c>
      <c r="M81" s="117">
        <f t="shared" si="28"/>
        <v>37.709345425905639</v>
      </c>
      <c r="N81" s="117">
        <f t="shared" si="28"/>
        <v>22.043399353579293</v>
      </c>
      <c r="O81" s="117">
        <f t="shared" si="28"/>
        <v>5.4576330974581717</v>
      </c>
      <c r="P81" s="117">
        <f t="shared" si="28"/>
        <v>0</v>
      </c>
      <c r="Q81" s="117">
        <f t="shared" si="28"/>
        <v>13.827151322326813</v>
      </c>
      <c r="R81" s="117">
        <f t="shared" ref="R81:V81" si="29">R82+R85+R87+R100</f>
        <v>18.314103459599639</v>
      </c>
      <c r="S81" s="117">
        <f t="shared" si="29"/>
        <v>26.456329774708816</v>
      </c>
      <c r="T81" s="117">
        <f t="shared" si="29"/>
        <v>51.731604971299134</v>
      </c>
      <c r="U81" s="117">
        <f t="shared" si="29"/>
        <v>31.690330231139448</v>
      </c>
      <c r="V81" s="117">
        <f t="shared" si="29"/>
        <v>19.374798163934106</v>
      </c>
      <c r="W81" s="117">
        <f t="shared" ref="W81:Y81" si="30">W82+W85+W87+W100</f>
        <v>14.765478925851733</v>
      </c>
      <c r="X81" s="117">
        <f t="shared" si="30"/>
        <v>14.480500703384511</v>
      </c>
      <c r="Y81" s="117">
        <f t="shared" si="30"/>
        <v>1.7007780985612033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58.478700329392815</v>
      </c>
      <c r="D87" s="122">
        <v>29.453887931256904</v>
      </c>
      <c r="E87" s="122">
        <v>42.023470346101881</v>
      </c>
      <c r="F87" s="122">
        <v>63.944496637352131</v>
      </c>
      <c r="G87" s="122">
        <v>50.733311858289625</v>
      </c>
      <c r="H87" s="122">
        <v>42.660531451947136</v>
      </c>
      <c r="I87" s="122">
        <v>21.852028296986038</v>
      </c>
      <c r="J87" s="122">
        <v>24.583707015594754</v>
      </c>
      <c r="K87" s="122">
        <v>34.992986925444747</v>
      </c>
      <c r="L87" s="122">
        <v>37.07373338575524</v>
      </c>
      <c r="M87" s="122">
        <v>37.709345425905639</v>
      </c>
      <c r="N87" s="122">
        <v>22.043399353579293</v>
      </c>
      <c r="O87" s="122">
        <v>5.4576330974581717</v>
      </c>
      <c r="P87" s="122">
        <v>0</v>
      </c>
      <c r="Q87" s="122">
        <v>13.827151322326813</v>
      </c>
      <c r="R87" s="122">
        <v>18.314103459599639</v>
      </c>
      <c r="S87" s="122">
        <v>26.456329774708816</v>
      </c>
      <c r="T87" s="122">
        <v>51.731604971299134</v>
      </c>
      <c r="U87" s="122">
        <v>31.690330231139448</v>
      </c>
      <c r="V87" s="122">
        <v>19.374798163934106</v>
      </c>
      <c r="W87" s="122">
        <v>14.765478925851733</v>
      </c>
      <c r="X87" s="122">
        <v>14.480500703384511</v>
      </c>
      <c r="Y87" s="122">
        <v>1.7007780985612033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527.13335163187685</v>
      </c>
      <c r="D92" s="101">
        <v>530.00252487334899</v>
      </c>
      <c r="E92" s="101">
        <v>455.73083474190719</v>
      </c>
      <c r="F92" s="101">
        <v>636.56681355702244</v>
      </c>
      <c r="G92" s="101">
        <v>556.20798635101357</v>
      </c>
      <c r="H92" s="101">
        <v>591.34815800888043</v>
      </c>
      <c r="I92" s="101">
        <v>492.88253277260208</v>
      </c>
      <c r="J92" s="101">
        <v>563.3559242664071</v>
      </c>
      <c r="K92" s="101">
        <v>546.24166320680047</v>
      </c>
      <c r="L92" s="101">
        <v>564.82498914156486</v>
      </c>
      <c r="M92" s="101">
        <v>605.53718357978732</v>
      </c>
      <c r="N92" s="101">
        <v>540.41250327104751</v>
      </c>
      <c r="O92" s="101">
        <v>467.64357712808862</v>
      </c>
      <c r="P92" s="101">
        <v>0</v>
      </c>
      <c r="Q92" s="101">
        <v>367.30839834095298</v>
      </c>
      <c r="R92" s="101">
        <v>477.39296176388484</v>
      </c>
      <c r="S92" s="101">
        <v>384.14062061426711</v>
      </c>
      <c r="T92" s="101">
        <v>537.07473446992901</v>
      </c>
      <c r="U92" s="101">
        <v>475.67819434608396</v>
      </c>
      <c r="V92" s="101">
        <v>509.72358882580238</v>
      </c>
      <c r="W92" s="101">
        <v>458.39090924244033</v>
      </c>
      <c r="X92" s="101">
        <v>519.35633550445493</v>
      </c>
      <c r="Y92" s="101">
        <v>371.71520733964689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218.83958535924725</v>
      </c>
      <c r="D93" s="104">
        <v>226.38990252308324</v>
      </c>
      <c r="E93" s="104">
        <v>194.03086998411089</v>
      </c>
      <c r="F93" s="104">
        <v>290.71696456382904</v>
      </c>
      <c r="G93" s="104">
        <v>249.42642198742894</v>
      </c>
      <c r="H93" s="104">
        <v>263.15317392632954</v>
      </c>
      <c r="I93" s="104">
        <v>0</v>
      </c>
      <c r="J93" s="104">
        <v>251.13666131648105</v>
      </c>
      <c r="K93" s="104">
        <v>246.52246169545748</v>
      </c>
      <c r="L93" s="104">
        <v>253.12235268381724</v>
      </c>
      <c r="M93" s="104">
        <v>282.37298487064129</v>
      </c>
      <c r="N93" s="104">
        <v>253.01937507878847</v>
      </c>
      <c r="O93" s="104">
        <v>227.89272665888575</v>
      </c>
      <c r="P93" s="104">
        <v>0</v>
      </c>
      <c r="Q93" s="104">
        <v>0</v>
      </c>
      <c r="R93" s="104">
        <v>210.00974433939604</v>
      </c>
      <c r="S93" s="104">
        <v>0</v>
      </c>
      <c r="T93" s="104">
        <v>230.52689897255817</v>
      </c>
      <c r="U93" s="104">
        <v>205.90800889332661</v>
      </c>
      <c r="V93" s="104">
        <v>205.48459126561616</v>
      </c>
      <c r="W93" s="104">
        <v>0</v>
      </c>
      <c r="X93" s="104">
        <v>221.71739602648393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218.83958535924725</v>
      </c>
      <c r="D94" s="98">
        <v>226.38990252308324</v>
      </c>
      <c r="E94" s="98">
        <v>194.03086998411089</v>
      </c>
      <c r="F94" s="98">
        <v>290.71696456382904</v>
      </c>
      <c r="G94" s="98">
        <v>249.42642198742894</v>
      </c>
      <c r="H94" s="98">
        <v>263.15317392632954</v>
      </c>
      <c r="I94" s="98">
        <v>0</v>
      </c>
      <c r="J94" s="98">
        <v>251.13666131648105</v>
      </c>
      <c r="K94" s="98">
        <v>246.52246169545748</v>
      </c>
      <c r="L94" s="98">
        <v>253.12235268381724</v>
      </c>
      <c r="M94" s="98">
        <v>282.37298487064129</v>
      </c>
      <c r="N94" s="98">
        <v>253.01937507878847</v>
      </c>
      <c r="O94" s="98">
        <v>227.89272665888575</v>
      </c>
      <c r="P94" s="98">
        <v>0</v>
      </c>
      <c r="Q94" s="98">
        <v>0</v>
      </c>
      <c r="R94" s="98">
        <v>210.00974433939604</v>
      </c>
      <c r="S94" s="98">
        <v>0</v>
      </c>
      <c r="T94" s="98">
        <v>230.52689897255817</v>
      </c>
      <c r="U94" s="98">
        <v>205.90800889332661</v>
      </c>
      <c r="V94" s="98">
        <v>205.48459126561616</v>
      </c>
      <c r="W94" s="98">
        <v>0</v>
      </c>
      <c r="X94" s="98">
        <v>221.71739602648393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60.526808887826903</v>
      </c>
      <c r="D143" s="117">
        <f t="shared" si="49"/>
        <v>32.478304841299014</v>
      </c>
      <c r="E143" s="117">
        <f t="shared" si="49"/>
        <v>48.868797442498199</v>
      </c>
      <c r="F143" s="117">
        <f t="shared" si="49"/>
        <v>77.152469095203031</v>
      </c>
      <c r="G143" s="117">
        <f t="shared" si="49"/>
        <v>63.167137707180395</v>
      </c>
      <c r="H143" s="117">
        <f t="shared" si="49"/>
        <v>54.785428303583494</v>
      </c>
      <c r="I143" s="117">
        <f t="shared" si="49"/>
        <v>33.743705530704638</v>
      </c>
      <c r="J143" s="117">
        <f t="shared" si="49"/>
        <v>42.889851551707892</v>
      </c>
      <c r="K143" s="117">
        <f t="shared" si="49"/>
        <v>54.196360479994901</v>
      </c>
      <c r="L143" s="117">
        <f t="shared" si="49"/>
        <v>51.453716748725732</v>
      </c>
      <c r="M143" s="117">
        <f t="shared" si="49"/>
        <v>58.106314106873292</v>
      </c>
      <c r="N143" s="117">
        <f t="shared" si="49"/>
        <v>39.422400354814535</v>
      </c>
      <c r="O143" s="117">
        <f t="shared" si="49"/>
        <v>42.078507186514798</v>
      </c>
      <c r="P143" s="117">
        <f t="shared" si="49"/>
        <v>67.356017525343731</v>
      </c>
      <c r="Q143" s="117">
        <f t="shared" si="49"/>
        <v>46.800620963227523</v>
      </c>
      <c r="R143" s="117">
        <f t="shared" ref="R143:V143" si="50">R144+R146+R148+R157</f>
        <v>39.318050293911945</v>
      </c>
      <c r="S143" s="117">
        <f t="shared" si="50"/>
        <v>35.011404365770254</v>
      </c>
      <c r="T143" s="117">
        <f t="shared" si="50"/>
        <v>78.997984696438436</v>
      </c>
      <c r="U143" s="117">
        <f t="shared" si="50"/>
        <v>47.60493470195123</v>
      </c>
      <c r="V143" s="117">
        <f t="shared" si="50"/>
        <v>46.141806161045487</v>
      </c>
      <c r="W143" s="117">
        <f t="shared" ref="W143:Y143" si="51">W144+W146+W148+W157</f>
        <v>25.178089069563555</v>
      </c>
      <c r="X143" s="117">
        <f t="shared" si="51"/>
        <v>25.640094013298025</v>
      </c>
      <c r="Y143" s="117">
        <f t="shared" si="51"/>
        <v>8.1317384267015242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60.526808887826903</v>
      </c>
      <c r="D148" s="122">
        <v>32.478304841299014</v>
      </c>
      <c r="E148" s="122">
        <v>48.868797442498199</v>
      </c>
      <c r="F148" s="122">
        <v>77.152469095203031</v>
      </c>
      <c r="G148" s="122">
        <v>63.167137707180395</v>
      </c>
      <c r="H148" s="122">
        <v>54.785428303583494</v>
      </c>
      <c r="I148" s="122">
        <v>33.743705530704638</v>
      </c>
      <c r="J148" s="122">
        <v>42.889851551707892</v>
      </c>
      <c r="K148" s="122">
        <v>54.196360479994901</v>
      </c>
      <c r="L148" s="122">
        <v>51.453716748725732</v>
      </c>
      <c r="M148" s="122">
        <v>58.106314106873292</v>
      </c>
      <c r="N148" s="122">
        <v>39.422400354814535</v>
      </c>
      <c r="O148" s="122">
        <v>42.078507186514798</v>
      </c>
      <c r="P148" s="122">
        <v>67.356017525343731</v>
      </c>
      <c r="Q148" s="122">
        <v>46.800620963227523</v>
      </c>
      <c r="R148" s="122">
        <v>39.318050293911945</v>
      </c>
      <c r="S148" s="122">
        <v>35.011404365770254</v>
      </c>
      <c r="T148" s="122">
        <v>78.997984696438436</v>
      </c>
      <c r="U148" s="122">
        <v>47.60493470195123</v>
      </c>
      <c r="V148" s="122">
        <v>46.141806161045487</v>
      </c>
      <c r="W148" s="122">
        <v>25.178089069563555</v>
      </c>
      <c r="X148" s="122">
        <v>25.640094013298025</v>
      </c>
      <c r="Y148" s="122">
        <v>8.1317384267015242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527.13335163187674</v>
      </c>
      <c r="D149" s="98">
        <v>530.0025248733491</v>
      </c>
      <c r="E149" s="98">
        <v>455.73083474190713</v>
      </c>
      <c r="F149" s="98">
        <v>636.56681355702256</v>
      </c>
      <c r="G149" s="98">
        <v>556.20798635101357</v>
      </c>
      <c r="H149" s="98">
        <v>591.34815800888055</v>
      </c>
      <c r="I149" s="98">
        <v>492.88253277260213</v>
      </c>
      <c r="J149" s="98">
        <v>563.35592426640721</v>
      </c>
      <c r="K149" s="98">
        <v>546.24166320680058</v>
      </c>
      <c r="L149" s="98">
        <v>564.82498914156474</v>
      </c>
      <c r="M149" s="98">
        <v>605.53718357978732</v>
      </c>
      <c r="N149" s="98">
        <v>540.41250327104751</v>
      </c>
      <c r="O149" s="98">
        <v>467.64357712808857</v>
      </c>
      <c r="P149" s="98">
        <v>477.36648765602985</v>
      </c>
      <c r="Q149" s="98">
        <v>367.30839834095309</v>
      </c>
      <c r="R149" s="98">
        <v>477.39296176388484</v>
      </c>
      <c r="S149" s="98">
        <v>384.14062061426716</v>
      </c>
      <c r="T149" s="98">
        <v>537.07473446992901</v>
      </c>
      <c r="U149" s="98">
        <v>475.67819434608407</v>
      </c>
      <c r="V149" s="98">
        <v>509.72358882580232</v>
      </c>
      <c r="W149" s="98">
        <v>458.39090924244033</v>
      </c>
      <c r="X149" s="98">
        <v>519.35633550445471</v>
      </c>
      <c r="Y149" s="98">
        <v>371.71520733964684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218.83958535924725</v>
      </c>
      <c r="D150" s="98">
        <v>226.38990252308318</v>
      </c>
      <c r="E150" s="98">
        <v>194.03086998411086</v>
      </c>
      <c r="F150" s="98">
        <v>290.71696456382904</v>
      </c>
      <c r="G150" s="98">
        <v>249.42642198742891</v>
      </c>
      <c r="H150" s="98">
        <v>263.15317392632954</v>
      </c>
      <c r="I150" s="98">
        <v>0</v>
      </c>
      <c r="J150" s="98">
        <v>251.13666131648108</v>
      </c>
      <c r="K150" s="98">
        <v>246.52246169545748</v>
      </c>
      <c r="L150" s="98">
        <v>253.12235268381727</v>
      </c>
      <c r="M150" s="98">
        <v>282.37298487064135</v>
      </c>
      <c r="N150" s="98">
        <v>253.01937507878847</v>
      </c>
      <c r="O150" s="98">
        <v>227.89272665888578</v>
      </c>
      <c r="P150" s="98">
        <v>208.18841027729428</v>
      </c>
      <c r="Q150" s="98">
        <v>0</v>
      </c>
      <c r="R150" s="98">
        <v>210.00974433939601</v>
      </c>
      <c r="S150" s="98">
        <v>0</v>
      </c>
      <c r="T150" s="98">
        <v>230.5268989725582</v>
      </c>
      <c r="U150" s="98">
        <v>205.90800889332658</v>
      </c>
      <c r="V150" s="98">
        <v>205.48459126561613</v>
      </c>
      <c r="W150" s="98">
        <v>0</v>
      </c>
      <c r="X150" s="98">
        <v>221.71739602648398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218.83958535924725</v>
      </c>
      <c r="D151" s="101">
        <v>226.38990252308318</v>
      </c>
      <c r="E151" s="101">
        <v>194.03086998411086</v>
      </c>
      <c r="F151" s="101">
        <v>290.71696456382904</v>
      </c>
      <c r="G151" s="101">
        <v>249.42642198742891</v>
      </c>
      <c r="H151" s="101">
        <v>263.15317392632954</v>
      </c>
      <c r="I151" s="101">
        <v>0</v>
      </c>
      <c r="J151" s="101">
        <v>251.13666131648108</v>
      </c>
      <c r="K151" s="101">
        <v>246.52246169545748</v>
      </c>
      <c r="L151" s="101">
        <v>253.12235268381727</v>
      </c>
      <c r="M151" s="101">
        <v>282.37298487064135</v>
      </c>
      <c r="N151" s="101">
        <v>253.01937507878847</v>
      </c>
      <c r="O151" s="101">
        <v>227.89272665888578</v>
      </c>
      <c r="P151" s="101">
        <v>208.18841027729428</v>
      </c>
      <c r="Q151" s="101">
        <v>0</v>
      </c>
      <c r="R151" s="101">
        <v>210.00974433939601</v>
      </c>
      <c r="S151" s="101">
        <v>0</v>
      </c>
      <c r="T151" s="101">
        <v>230.5268989725582</v>
      </c>
      <c r="U151" s="101">
        <v>205.90800889332658</v>
      </c>
      <c r="V151" s="101">
        <v>205.48459126561613</v>
      </c>
      <c r="W151" s="101">
        <v>0</v>
      </c>
      <c r="X151" s="101">
        <v>221.71739602648398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60.540633075881154</v>
      </c>
      <c r="D161" s="117">
        <f t="shared" si="54"/>
        <v>32.493848057092727</v>
      </c>
      <c r="E161" s="117">
        <f t="shared" si="54"/>
        <v>48.883228393010945</v>
      </c>
      <c r="F161" s="117">
        <f t="shared" si="54"/>
        <v>77.168315966548718</v>
      </c>
      <c r="G161" s="117">
        <f t="shared" si="54"/>
        <v>63.194646103438302</v>
      </c>
      <c r="H161" s="117">
        <f t="shared" si="54"/>
        <v>54.76963978818663</v>
      </c>
      <c r="I161" s="117">
        <f t="shared" si="54"/>
        <v>33.74161020373635</v>
      </c>
      <c r="J161" s="117">
        <f t="shared" si="54"/>
        <v>42.932434017526106</v>
      </c>
      <c r="K161" s="117">
        <f t="shared" si="54"/>
        <v>54.234029101954782</v>
      </c>
      <c r="L161" s="117">
        <f t="shared" si="54"/>
        <v>51.535468078097331</v>
      </c>
      <c r="M161" s="117">
        <f t="shared" si="54"/>
        <v>58.121685743758647</v>
      </c>
      <c r="N161" s="117">
        <f t="shared" si="54"/>
        <v>39.353113240327822</v>
      </c>
      <c r="O161" s="117">
        <f t="shared" si="54"/>
        <v>42.021449231355071</v>
      </c>
      <c r="P161" s="117">
        <f t="shared" si="54"/>
        <v>67.318664232662243</v>
      </c>
      <c r="Q161" s="117">
        <f t="shared" si="54"/>
        <v>46.802509155427558</v>
      </c>
      <c r="R161" s="117">
        <f t="shared" ref="R161:V161" si="55">R162+R164+R166+R175</f>
        <v>39.378713175231297</v>
      </c>
      <c r="S161" s="117">
        <f t="shared" si="55"/>
        <v>35.009839020947638</v>
      </c>
      <c r="T161" s="117">
        <f t="shared" si="55"/>
        <v>78.946430463838055</v>
      </c>
      <c r="U161" s="117">
        <f t="shared" si="55"/>
        <v>46.182348965639235</v>
      </c>
      <c r="V161" s="117">
        <f t="shared" si="55"/>
        <v>46.514818597726524</v>
      </c>
      <c r="W161" s="117">
        <f t="shared" ref="W161:Y161" si="56">W162+W164+W166+W175</f>
        <v>25.178733163805973</v>
      </c>
      <c r="X161" s="117">
        <f t="shared" si="56"/>
        <v>25.56445760601742</v>
      </c>
      <c r="Y161" s="117">
        <f t="shared" si="56"/>
        <v>8.1109926788576292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60.540633075881154</v>
      </c>
      <c r="D166" s="122">
        <v>32.493848057092727</v>
      </c>
      <c r="E166" s="122">
        <v>48.883228393010945</v>
      </c>
      <c r="F166" s="122">
        <v>77.168315966548718</v>
      </c>
      <c r="G166" s="122">
        <v>63.194646103438302</v>
      </c>
      <c r="H166" s="122">
        <v>54.76963978818663</v>
      </c>
      <c r="I166" s="122">
        <v>33.74161020373635</v>
      </c>
      <c r="J166" s="122">
        <v>42.932434017526106</v>
      </c>
      <c r="K166" s="122">
        <v>54.234029101954782</v>
      </c>
      <c r="L166" s="122">
        <v>51.535468078097331</v>
      </c>
      <c r="M166" s="122">
        <v>58.121685743758647</v>
      </c>
      <c r="N166" s="122">
        <v>39.353113240327822</v>
      </c>
      <c r="O166" s="122">
        <v>42.021449231355071</v>
      </c>
      <c r="P166" s="122">
        <v>67.318664232662243</v>
      </c>
      <c r="Q166" s="122">
        <v>46.802509155427558</v>
      </c>
      <c r="R166" s="122">
        <v>39.378713175231297</v>
      </c>
      <c r="S166" s="122">
        <v>35.009839020947638</v>
      </c>
      <c r="T166" s="122">
        <v>78.946430463838055</v>
      </c>
      <c r="U166" s="122">
        <v>46.182348965639235</v>
      </c>
      <c r="V166" s="122">
        <v>46.514818597726524</v>
      </c>
      <c r="W166" s="122">
        <v>25.178733163805973</v>
      </c>
      <c r="X166" s="122">
        <v>25.56445760601742</v>
      </c>
      <c r="Y166" s="122">
        <v>8.1109926788576292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527.13335163187685</v>
      </c>
      <c r="D167" s="98">
        <v>530.00252487334899</v>
      </c>
      <c r="E167" s="98">
        <v>455.73083474190719</v>
      </c>
      <c r="F167" s="98">
        <v>636.56681355702256</v>
      </c>
      <c r="G167" s="98">
        <v>556.20798635101357</v>
      </c>
      <c r="H167" s="98">
        <v>591.34815800888055</v>
      </c>
      <c r="I167" s="98">
        <v>492.88253277260219</v>
      </c>
      <c r="J167" s="98">
        <v>563.3559242664071</v>
      </c>
      <c r="K167" s="98">
        <v>546.24166320680058</v>
      </c>
      <c r="L167" s="98">
        <v>564.82498914156463</v>
      </c>
      <c r="M167" s="98">
        <v>605.53718357978721</v>
      </c>
      <c r="N167" s="98">
        <v>540.41250327104751</v>
      </c>
      <c r="O167" s="98">
        <v>467.64357712808851</v>
      </c>
      <c r="P167" s="98">
        <v>477.36648765602979</v>
      </c>
      <c r="Q167" s="98">
        <v>367.30839834095303</v>
      </c>
      <c r="R167" s="98">
        <v>477.39296176388484</v>
      </c>
      <c r="S167" s="98">
        <v>384.14062061426716</v>
      </c>
      <c r="T167" s="98">
        <v>537.07473446992913</v>
      </c>
      <c r="U167" s="98">
        <v>475.67819434608407</v>
      </c>
      <c r="V167" s="98">
        <v>509.72358882580244</v>
      </c>
      <c r="W167" s="98">
        <v>458.39090924244027</v>
      </c>
      <c r="X167" s="98">
        <v>519.35633550445493</v>
      </c>
      <c r="Y167" s="98">
        <v>371.71520733964678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218.8395853592472</v>
      </c>
      <c r="D168" s="98">
        <v>226.38990252308318</v>
      </c>
      <c r="E168" s="98">
        <v>194.03086998411092</v>
      </c>
      <c r="F168" s="98">
        <v>290.71696456382904</v>
      </c>
      <c r="G168" s="98">
        <v>249.42642198742891</v>
      </c>
      <c r="H168" s="98">
        <v>263.15317392632954</v>
      </c>
      <c r="I168" s="98">
        <v>0</v>
      </c>
      <c r="J168" s="98">
        <v>251.13666131648108</v>
      </c>
      <c r="K168" s="98">
        <v>246.52246169545754</v>
      </c>
      <c r="L168" s="98">
        <v>253.12235268381727</v>
      </c>
      <c r="M168" s="98">
        <v>282.37298487064135</v>
      </c>
      <c r="N168" s="98">
        <v>253.01937507878839</v>
      </c>
      <c r="O168" s="98">
        <v>227.89272665888572</v>
      </c>
      <c r="P168" s="98">
        <v>208.18841027729431</v>
      </c>
      <c r="Q168" s="98">
        <v>0</v>
      </c>
      <c r="R168" s="98">
        <v>210.00974433939598</v>
      </c>
      <c r="S168" s="98">
        <v>0</v>
      </c>
      <c r="T168" s="98">
        <v>230.5268989725582</v>
      </c>
      <c r="U168" s="98">
        <v>0</v>
      </c>
      <c r="V168" s="98">
        <v>205.48459126561616</v>
      </c>
      <c r="W168" s="98">
        <v>0</v>
      </c>
      <c r="X168" s="98">
        <v>221.71739602648395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218.8395853592472</v>
      </c>
      <c r="D169" s="101">
        <v>226.38990252308318</v>
      </c>
      <c r="E169" s="101">
        <v>194.03086998411092</v>
      </c>
      <c r="F169" s="101">
        <v>290.71696456382904</v>
      </c>
      <c r="G169" s="101">
        <v>249.42642198742891</v>
      </c>
      <c r="H169" s="101">
        <v>263.15317392632954</v>
      </c>
      <c r="I169" s="101">
        <v>0</v>
      </c>
      <c r="J169" s="101">
        <v>251.13666131648108</v>
      </c>
      <c r="K169" s="101">
        <v>246.52246169545754</v>
      </c>
      <c r="L169" s="101">
        <v>253.12235268381727</v>
      </c>
      <c r="M169" s="101">
        <v>282.37298487064135</v>
      </c>
      <c r="N169" s="101">
        <v>253.01937507878839</v>
      </c>
      <c r="O169" s="101">
        <v>227.89272665888572</v>
      </c>
      <c r="P169" s="101">
        <v>208.18841027729431</v>
      </c>
      <c r="Q169" s="101">
        <v>0</v>
      </c>
      <c r="R169" s="101">
        <v>210.00974433939598</v>
      </c>
      <c r="S169" s="101">
        <v>0</v>
      </c>
      <c r="T169" s="101">
        <v>230.5268989725582</v>
      </c>
      <c r="U169" s="101">
        <v>0</v>
      </c>
      <c r="V169" s="101">
        <v>205.48459126561616</v>
      </c>
      <c r="W169" s="101">
        <v>0</v>
      </c>
      <c r="X169" s="101">
        <v>221.71739602648395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177.97033909247165</v>
      </c>
      <c r="D3" s="118">
        <f t="shared" si="0"/>
        <v>161.65748840623803</v>
      </c>
      <c r="E3" s="118">
        <f t="shared" si="0"/>
        <v>163.4390557989866</v>
      </c>
      <c r="F3" s="118">
        <f t="shared" si="0"/>
        <v>137.29556307722174</v>
      </c>
      <c r="G3" s="118">
        <f t="shared" si="0"/>
        <v>138.00703000702038</v>
      </c>
      <c r="H3" s="118">
        <f t="shared" si="0"/>
        <v>156.4377274600599</v>
      </c>
      <c r="I3" s="118">
        <f t="shared" si="0"/>
        <v>155.46199365067068</v>
      </c>
      <c r="J3" s="118">
        <f t="shared" si="0"/>
        <v>145.96823790529808</v>
      </c>
      <c r="K3" s="118">
        <f t="shared" si="0"/>
        <v>119.19691457324177</v>
      </c>
      <c r="L3" s="118">
        <f t="shared" si="0"/>
        <v>155.99605684618498</v>
      </c>
      <c r="M3" s="118">
        <f t="shared" si="0"/>
        <v>130.33746591970092</v>
      </c>
      <c r="N3" s="118">
        <f t="shared" si="0"/>
        <v>115.35947778352273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82.876505351039128</v>
      </c>
      <c r="X3" s="118">
        <f t="shared" si="2"/>
        <v>71.973959917340196</v>
      </c>
      <c r="Y3" s="118">
        <f t="shared" si="2"/>
        <v>59.744909189262607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150.21552884340787</v>
      </c>
      <c r="D4" s="123">
        <f t="shared" si="3"/>
        <v>130.45616164812589</v>
      </c>
      <c r="E4" s="123">
        <f t="shared" si="3"/>
        <v>133.12903090012827</v>
      </c>
      <c r="F4" s="123">
        <f t="shared" si="3"/>
        <v>106.13617602196838</v>
      </c>
      <c r="G4" s="123">
        <f t="shared" si="3"/>
        <v>106.7275900088934</v>
      </c>
      <c r="H4" s="123">
        <f t="shared" si="3"/>
        <v>119.13646353647765</v>
      </c>
      <c r="I4" s="123">
        <f t="shared" si="3"/>
        <v>118.74182270067861</v>
      </c>
      <c r="J4" s="123">
        <f t="shared" si="3"/>
        <v>105.10655895187739</v>
      </c>
      <c r="K4" s="123">
        <f t="shared" si="3"/>
        <v>88.953213033984667</v>
      </c>
      <c r="L4" s="123">
        <f t="shared" si="3"/>
        <v>127.39087448385919</v>
      </c>
      <c r="M4" s="123">
        <f t="shared" si="3"/>
        <v>104.584215921511</v>
      </c>
      <c r="N4" s="123">
        <f t="shared" si="3"/>
        <v>90.165848667390506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51.23438266011599</v>
      </c>
      <c r="X4" s="123">
        <f t="shared" si="5"/>
        <v>37.37597361170679</v>
      </c>
      <c r="Y4" s="123">
        <f t="shared" si="5"/>
        <v>30.119029085812592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149.15619830749742</v>
      </c>
      <c r="D5" s="99">
        <v>129.54670184587627</v>
      </c>
      <c r="E5" s="99">
        <v>132.21860274863056</v>
      </c>
      <c r="F5" s="99">
        <v>105.4125915632268</v>
      </c>
      <c r="G5" s="99">
        <v>106.00449537907284</v>
      </c>
      <c r="H5" s="99">
        <v>118.34275049597568</v>
      </c>
      <c r="I5" s="99">
        <v>117.95924374033329</v>
      </c>
      <c r="J5" s="99">
        <v>104.41609073902455</v>
      </c>
      <c r="K5" s="99">
        <v>88.372665352956801</v>
      </c>
      <c r="L5" s="99">
        <v>126.56660480658061</v>
      </c>
      <c r="M5" s="99">
        <v>103.91525393712153</v>
      </c>
      <c r="N5" s="99">
        <v>89.590665765048684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50.886514897067627</v>
      </c>
      <c r="X5" s="99">
        <v>37.118464793948533</v>
      </c>
      <c r="Y5" s="99">
        <v>29.911429419228078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1.0593305359104472</v>
      </c>
      <c r="D6" s="99">
        <v>0.90945980224962319</v>
      </c>
      <c r="E6" s="99">
        <v>0.91042815149770584</v>
      </c>
      <c r="F6" s="99">
        <v>0.7235844587415885</v>
      </c>
      <c r="G6" s="99">
        <v>0.72309462982056161</v>
      </c>
      <c r="H6" s="99">
        <v>0.79371304050197045</v>
      </c>
      <c r="I6" s="99">
        <v>0.78257896034531205</v>
      </c>
      <c r="J6" s="99">
        <v>0.69046821285283877</v>
      </c>
      <c r="K6" s="99">
        <v>0.58054768102786858</v>
      </c>
      <c r="L6" s="99">
        <v>0.82426967727858436</v>
      </c>
      <c r="M6" s="99">
        <v>0.66896198438947285</v>
      </c>
      <c r="N6" s="99">
        <v>0.57518290234182112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0.34786776304836647</v>
      </c>
      <c r="X6" s="99">
        <v>0.2575088177582544</v>
      </c>
      <c r="Y6" s="99">
        <v>0.20759966658451351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1.1301766088196101E-2</v>
      </c>
      <c r="D7" s="123">
        <f t="shared" si="6"/>
        <v>8.4832886593343565E-3</v>
      </c>
      <c r="E7" s="123">
        <f t="shared" si="6"/>
        <v>0.25556096687141833</v>
      </c>
      <c r="F7" s="123">
        <f t="shared" si="6"/>
        <v>0.27737310545990196</v>
      </c>
      <c r="G7" s="123">
        <f t="shared" si="6"/>
        <v>0.29105524121981757</v>
      </c>
      <c r="H7" s="123">
        <f t="shared" si="6"/>
        <v>0.67527434993228541</v>
      </c>
      <c r="I7" s="123">
        <f t="shared" si="6"/>
        <v>0.41306359570522594</v>
      </c>
      <c r="J7" s="123">
        <f t="shared" si="6"/>
        <v>0.40019697794994469</v>
      </c>
      <c r="K7" s="123">
        <f t="shared" si="6"/>
        <v>0.27586920852488894</v>
      </c>
      <c r="L7" s="123">
        <f t="shared" si="6"/>
        <v>0.32475881054479766</v>
      </c>
      <c r="M7" s="123">
        <f t="shared" si="6"/>
        <v>0.25885173274641521</v>
      </c>
      <c r="N7" s="123">
        <f t="shared" si="6"/>
        <v>0.22196076526623854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6.5441555298163617E-2</v>
      </c>
      <c r="X7" s="123">
        <f t="shared" si="6"/>
        <v>0.19492239607234688</v>
      </c>
      <c r="Y7" s="123">
        <f t="shared" si="6"/>
        <v>0.42820266690895814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1.1301766088196101E-2</v>
      </c>
      <c r="D8" s="99">
        <f>RES_hhdet_in_fech!D8/RES_summary!D$21</f>
        <v>8.4832886593343565E-3</v>
      </c>
      <c r="E8" s="99">
        <f>RES_hhdet_in_fech!E8/RES_summary!E$21</f>
        <v>0.25556096687141833</v>
      </c>
      <c r="F8" s="99">
        <f>RES_hhdet_in_fech!F8/RES_summary!F$21</f>
        <v>0.27737310545990196</v>
      </c>
      <c r="G8" s="99">
        <f>RES_hhdet_in_fech!G8/RES_summary!G$21</f>
        <v>0.29105524121981757</v>
      </c>
      <c r="H8" s="99">
        <f>RES_hhdet_in_fech!H8/RES_summary!H$21</f>
        <v>0.67527434993228541</v>
      </c>
      <c r="I8" s="99">
        <f>RES_hhdet_in_fech!I8/RES_summary!I$21</f>
        <v>0.41306359570522594</v>
      </c>
      <c r="J8" s="99">
        <f>RES_hhdet_in_fech!J8/RES_summary!J$21</f>
        <v>0.40019697794994469</v>
      </c>
      <c r="K8" s="99">
        <f>RES_hhdet_in_fech!K8/RES_summary!K$21</f>
        <v>0.27586920852488894</v>
      </c>
      <c r="L8" s="99">
        <f>RES_hhdet_in_fech!L8/RES_summary!L$21</f>
        <v>0.32475881054479766</v>
      </c>
      <c r="M8" s="99">
        <f>RES_hhdet_in_fech!M8/RES_summary!M$21</f>
        <v>0.25885173274641521</v>
      </c>
      <c r="N8" s="99">
        <f>RES_hhdet_in_fech!N8/RES_summary!N$21</f>
        <v>0.22196076526623854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6.5441555298163617E-2</v>
      </c>
      <c r="X8" s="99">
        <f>RES_hhdet_in_fech!X8/RES_summary!X$21</f>
        <v>0.19492239607234688</v>
      </c>
      <c r="Y8" s="99">
        <f>RES_hhdet_in_fech!Y8/RES_summary!Y$21</f>
        <v>0.42820266690895814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19.604935492217678</v>
      </c>
      <c r="D9" s="123">
        <v>22.092013093785081</v>
      </c>
      <c r="E9" s="123">
        <v>21.00780095819507</v>
      </c>
      <c r="F9" s="123">
        <v>22.038077688904675</v>
      </c>
      <c r="G9" s="123">
        <v>21.715643468992848</v>
      </c>
      <c r="H9" s="123">
        <v>25.649546515625872</v>
      </c>
      <c r="I9" s="123">
        <v>26.197107500603767</v>
      </c>
      <c r="J9" s="123">
        <v>29.082875445419781</v>
      </c>
      <c r="K9" s="123">
        <v>21.490544664163796</v>
      </c>
      <c r="L9" s="123">
        <v>20.438221689268246</v>
      </c>
      <c r="M9" s="123">
        <v>19.037488849830329</v>
      </c>
      <c r="N9" s="123">
        <v>18.36993470157427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23.506425708433774</v>
      </c>
      <c r="X9" s="123">
        <v>25.27827544485147</v>
      </c>
      <c r="Y9" s="123">
        <v>21.128652508714715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22.761015298523589</v>
      </c>
      <c r="D11" s="99">
        <v>24.957076045313567</v>
      </c>
      <c r="E11" s="99">
        <v>20.878478120961443</v>
      </c>
      <c r="F11" s="99">
        <v>27.685260065130709</v>
      </c>
      <c r="G11" s="99">
        <v>24.851372671380176</v>
      </c>
      <c r="H11" s="99">
        <v>31.935359145693251</v>
      </c>
      <c r="I11" s="99">
        <v>25.975104614193423</v>
      </c>
      <c r="J11" s="99">
        <v>35.065735403941943</v>
      </c>
      <c r="K11" s="99">
        <v>25.487644372842635</v>
      </c>
      <c r="L11" s="99">
        <v>23.826287631976278</v>
      </c>
      <c r="M11" s="99">
        <v>22.972928705977033</v>
      </c>
      <c r="N11" s="99">
        <v>20.760697147152698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25.552542286117955</v>
      </c>
      <c r="X11" s="99">
        <v>28.784665811554408</v>
      </c>
      <c r="Y11" s="99">
        <v>20.590697677353049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18.714983425401254</v>
      </c>
      <c r="D12" s="99">
        <v>20.634766856776789</v>
      </c>
      <c r="E12" s="99">
        <v>17.275622742974754</v>
      </c>
      <c r="F12" s="99">
        <v>23.1949880055456</v>
      </c>
      <c r="G12" s="99">
        <v>20.78411995992241</v>
      </c>
      <c r="H12" s="99">
        <v>26.715725152798147</v>
      </c>
      <c r="I12" s="99">
        <v>0</v>
      </c>
      <c r="J12" s="99">
        <v>29.446339433715419</v>
      </c>
      <c r="K12" s="99">
        <v>21.490097995141209</v>
      </c>
      <c r="L12" s="99">
        <v>20.116967856703162</v>
      </c>
      <c r="M12" s="99">
        <v>19.611289214476599</v>
      </c>
      <c r="N12" s="99">
        <v>17.875415717152062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26.520205137979438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9.4492430328386217</v>
      </c>
      <c r="D13" s="102">
        <v>10.66038320196656</v>
      </c>
      <c r="E13" s="102">
        <v>8.8891708985383957</v>
      </c>
      <c r="F13" s="102">
        <v>12.64372348335438</v>
      </c>
      <c r="G13" s="102">
        <v>11.144372463193482</v>
      </c>
      <c r="H13" s="102">
        <v>14.211409988936181</v>
      </c>
      <c r="I13" s="102">
        <v>0</v>
      </c>
      <c r="J13" s="102">
        <v>15.63184362962104</v>
      </c>
      <c r="K13" s="102">
        <v>11.502741839069072</v>
      </c>
      <c r="L13" s="102">
        <v>10.677583494124768</v>
      </c>
      <c r="M13" s="102">
        <v>10.712693829267447</v>
      </c>
      <c r="N13" s="102">
        <v>9.7200908316844679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12.288405306602174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9.2657403925626305</v>
      </c>
      <c r="D14" s="105">
        <v>9.974383654810234</v>
      </c>
      <c r="E14" s="105">
        <v>8.38645184443636</v>
      </c>
      <c r="F14" s="105">
        <v>10.551264522191223</v>
      </c>
      <c r="G14" s="105">
        <v>9.6397474967289263</v>
      </c>
      <c r="H14" s="105">
        <v>12.504315163861964</v>
      </c>
      <c r="I14" s="105">
        <v>0</v>
      </c>
      <c r="J14" s="105">
        <v>13.814495804094381</v>
      </c>
      <c r="K14" s="105">
        <v>9.9873561560721456</v>
      </c>
      <c r="L14" s="105">
        <v>9.4393843625783926</v>
      </c>
      <c r="M14" s="105">
        <v>8.8985953852091519</v>
      </c>
      <c r="N14" s="105">
        <v>8.155324885467591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14.231799831377263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20.104299453803431</v>
      </c>
      <c r="D15" s="102">
        <v>22.906689623798748</v>
      </c>
      <c r="E15" s="102">
        <v>22.678838855223724</v>
      </c>
      <c r="F15" s="102">
        <v>21.885913646434251</v>
      </c>
      <c r="G15" s="102">
        <v>22.429914716786257</v>
      </c>
      <c r="H15" s="102">
        <v>26.493509688380872</v>
      </c>
      <c r="I15" s="102">
        <v>28.06225282077191</v>
      </c>
      <c r="J15" s="102">
        <v>30.576899874353398</v>
      </c>
      <c r="K15" s="102">
        <v>23.09282552251139</v>
      </c>
      <c r="L15" s="102">
        <v>21.186550956974497</v>
      </c>
      <c r="M15" s="102">
        <v>20.289289270752114</v>
      </c>
      <c r="N15" s="102">
        <v>19.349402636339466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26.164207054687704</v>
      </c>
      <c r="Y15" s="102">
        <v>21.962613848206338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17.518083981014907</v>
      </c>
      <c r="D16" s="105">
        <v>20.040203693612778</v>
      </c>
      <c r="E16" s="105">
        <v>19.861481402383518</v>
      </c>
      <c r="F16" s="105">
        <v>19.311398964402752</v>
      </c>
      <c r="G16" s="105">
        <v>19.76536342829327</v>
      </c>
      <c r="H16" s="105">
        <v>23.330500966745863</v>
      </c>
      <c r="I16" s="105">
        <v>25.037910103697545</v>
      </c>
      <c r="J16" s="105">
        <v>26.980038125846608</v>
      </c>
      <c r="K16" s="105">
        <v>20.431960713079825</v>
      </c>
      <c r="L16" s="105">
        <v>18.747216714418069</v>
      </c>
      <c r="M16" s="105">
        <v>18.081326756585241</v>
      </c>
      <c r="N16" s="105">
        <v>17.30656706763688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23.387421312884836</v>
      </c>
      <c r="X16" s="105">
        <v>24.508566559312332</v>
      </c>
      <c r="Y16" s="105">
        <v>20.611572454549446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8.3401117145645873</v>
      </c>
      <c r="D17" s="99">
        <v>9.7923824344566004</v>
      </c>
      <c r="E17" s="99">
        <v>9.6887010689356696</v>
      </c>
      <c r="F17" s="99">
        <v>9.9827938510455017</v>
      </c>
      <c r="G17" s="99">
        <v>10.055864885149846</v>
      </c>
      <c r="H17" s="99">
        <v>11.752216756538349</v>
      </c>
      <c r="I17" s="99">
        <v>13.88993865105264</v>
      </c>
      <c r="J17" s="99">
        <v>13.596142913846732</v>
      </c>
      <c r="K17" s="99">
        <v>10.417735084884317</v>
      </c>
      <c r="L17" s="99">
        <v>9.476449546985517</v>
      </c>
      <c r="M17" s="99">
        <v>9.4873573047845632</v>
      </c>
      <c r="N17" s="99">
        <v>9.0700739123628473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11.151053432458768</v>
      </c>
      <c r="X17" s="99">
        <v>10.965953494677599</v>
      </c>
      <c r="Y17" s="99">
        <v>8.1588880298249151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9.1779722664503183</v>
      </c>
      <c r="D18" s="99">
        <v>10.247821259156183</v>
      </c>
      <c r="E18" s="99">
        <v>10.17278033344785</v>
      </c>
      <c r="F18" s="99">
        <v>9.3286051133572574</v>
      </c>
      <c r="G18" s="99">
        <v>9.7094985431434218</v>
      </c>
      <c r="H18" s="99">
        <v>11.578284210207517</v>
      </c>
      <c r="I18" s="99">
        <v>11.147971452644912</v>
      </c>
      <c r="J18" s="99">
        <v>13.383895211999874</v>
      </c>
      <c r="K18" s="99">
        <v>10.01422562819551</v>
      </c>
      <c r="L18" s="99">
        <v>9.2707671674325542</v>
      </c>
      <c r="M18" s="99">
        <v>8.5939694518006782</v>
      </c>
      <c r="N18" s="99">
        <v>8.2364931552740348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12.236367880426069</v>
      </c>
      <c r="X18" s="99">
        <v>13.542613064634736</v>
      </c>
      <c r="Y18" s="99">
        <v>12.452684424724527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8.1385729907579041</v>
      </c>
      <c r="D19" s="123">
        <v>9.1008303756677229</v>
      </c>
      <c r="E19" s="123">
        <v>9.0466629737918218</v>
      </c>
      <c r="F19" s="123">
        <v>8.8439362608887961</v>
      </c>
      <c r="G19" s="123">
        <v>9.2727412879142932</v>
      </c>
      <c r="H19" s="123">
        <v>10.976443058024108</v>
      </c>
      <c r="I19" s="123">
        <v>10.109999853683071</v>
      </c>
      <c r="J19" s="123">
        <v>11.37860653005098</v>
      </c>
      <c r="K19" s="123">
        <v>8.4772876665684169</v>
      </c>
      <c r="L19" s="123">
        <v>7.8422018625127601</v>
      </c>
      <c r="M19" s="123">
        <v>6.4569094156131595</v>
      </c>
      <c r="N19" s="123">
        <v>6.6017336492917256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8.0702554271912046</v>
      </c>
      <c r="X19" s="123">
        <v>9.1247884647095869</v>
      </c>
      <c r="Y19" s="123">
        <v>8.0690249278263426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8.1385729907579041</v>
      </c>
      <c r="D22" s="110">
        <v>9.1008303756677229</v>
      </c>
      <c r="E22" s="110">
        <v>9.0466629737918218</v>
      </c>
      <c r="F22" s="110">
        <v>8.8439362608887961</v>
      </c>
      <c r="G22" s="110">
        <v>9.2727412879142932</v>
      </c>
      <c r="H22" s="110">
        <v>10.976443058024108</v>
      </c>
      <c r="I22" s="110">
        <v>10.109999853683071</v>
      </c>
      <c r="J22" s="110">
        <v>11.37860653005098</v>
      </c>
      <c r="K22" s="110">
        <v>8.4772876665684169</v>
      </c>
      <c r="L22" s="110">
        <v>7.8422018625127601</v>
      </c>
      <c r="M22" s="110">
        <v>6.4569094156131595</v>
      </c>
      <c r="N22" s="110">
        <v>6.6017336492917256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8.0702554271912046</v>
      </c>
      <c r="X22" s="110">
        <v>9.1247884647095869</v>
      </c>
      <c r="Y22" s="110">
        <v>8.0690249278263426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208.28958788739121</v>
      </c>
      <c r="D24" s="118">
        <f t="shared" si="7"/>
        <v>192.27449527633058</v>
      </c>
      <c r="E24" s="118">
        <f t="shared" si="7"/>
        <v>166.8975231628601</v>
      </c>
      <c r="F24" s="118">
        <f t="shared" si="7"/>
        <v>204.8072322942464</v>
      </c>
      <c r="G24" s="118">
        <f t="shared" si="7"/>
        <v>180.31939829047337</v>
      </c>
      <c r="H24" s="118">
        <f t="shared" si="7"/>
        <v>199.76564029816976</v>
      </c>
      <c r="I24" s="118">
        <f t="shared" si="7"/>
        <v>135.64907037162897</v>
      </c>
      <c r="J24" s="118">
        <f t="shared" si="7"/>
        <v>179.22331533172823</v>
      </c>
      <c r="K24" s="118">
        <f t="shared" si="7"/>
        <v>152.23221252353656</v>
      </c>
      <c r="L24" s="118">
        <f t="shared" si="7"/>
        <v>156.80719038780367</v>
      </c>
      <c r="M24" s="118">
        <f t="shared" si="7"/>
        <v>137.45347839117761</v>
      </c>
      <c r="N24" s="118">
        <f t="shared" si="7"/>
        <v>124.56657534351484</v>
      </c>
      <c r="O24" s="118">
        <f t="shared" si="7"/>
        <v>138.25917175758138</v>
      </c>
      <c r="P24" s="118">
        <f t="shared" si="7"/>
        <v>107.06653248555193</v>
      </c>
      <c r="Q24" s="118">
        <f t="shared" si="7"/>
        <v>88.142422057503623</v>
      </c>
      <c r="R24" s="118">
        <f t="shared" ref="R24:V24" si="8">R25+R28+R30+R39</f>
        <v>115.40130164101433</v>
      </c>
      <c r="S24" s="118">
        <f t="shared" si="8"/>
        <v>93.908956085444416</v>
      </c>
      <c r="T24" s="118">
        <f t="shared" si="8"/>
        <v>116.23221332597716</v>
      </c>
      <c r="U24" s="118">
        <f t="shared" si="8"/>
        <v>93.877832447370366</v>
      </c>
      <c r="V24" s="118">
        <f t="shared" si="8"/>
        <v>86.83038058064048</v>
      </c>
      <c r="W24" s="118">
        <f t="shared" ref="W24:Y24" si="9">W25+W28+W30+W39</f>
        <v>89.670192094515556</v>
      </c>
      <c r="X24" s="118">
        <f t="shared" si="9"/>
        <v>87.341077149398757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180.53482500321653</v>
      </c>
      <c r="D25" s="123">
        <f t="shared" si="10"/>
        <v>161.07363274125987</v>
      </c>
      <c r="E25" s="123">
        <f t="shared" si="10"/>
        <v>136.58726925444552</v>
      </c>
      <c r="F25" s="123">
        <f t="shared" si="10"/>
        <v>173.64804978715279</v>
      </c>
      <c r="G25" s="123">
        <f t="shared" si="10"/>
        <v>149.03991037637678</v>
      </c>
      <c r="H25" s="123">
        <f t="shared" si="10"/>
        <v>162.46438997533434</v>
      </c>
      <c r="I25" s="123">
        <f t="shared" si="10"/>
        <v>98.928951845957073</v>
      </c>
      <c r="J25" s="123">
        <f t="shared" si="10"/>
        <v>138.36136848027132</v>
      </c>
      <c r="K25" s="123">
        <f t="shared" si="10"/>
        <v>121.9887913165206</v>
      </c>
      <c r="L25" s="123">
        <f t="shared" si="10"/>
        <v>128.2019972364225</v>
      </c>
      <c r="M25" s="123">
        <f t="shared" si="10"/>
        <v>111.7003071589901</v>
      </c>
      <c r="N25" s="123">
        <f t="shared" si="10"/>
        <v>99.373403942178243</v>
      </c>
      <c r="O25" s="123">
        <f t="shared" si="10"/>
        <v>115.80193782420851</v>
      </c>
      <c r="P25" s="123">
        <f t="shared" si="10"/>
        <v>87.005900485367334</v>
      </c>
      <c r="Q25" s="123">
        <f t="shared" si="10"/>
        <v>68.095171055489331</v>
      </c>
      <c r="R25" s="123">
        <f t="shared" ref="R25:V25" si="11">SUM(R26:R27)</f>
        <v>87.535680830168147</v>
      </c>
      <c r="S25" s="123">
        <f t="shared" si="11"/>
        <v>62.405479901757559</v>
      </c>
      <c r="T25" s="123">
        <f t="shared" si="11"/>
        <v>85.948468125547222</v>
      </c>
      <c r="U25" s="123">
        <f t="shared" si="11"/>
        <v>69.161750462438135</v>
      </c>
      <c r="V25" s="123">
        <f t="shared" si="11"/>
        <v>67.005079131440368</v>
      </c>
      <c r="W25" s="123">
        <f t="shared" ref="W25:Y25" si="12">SUM(W26:W27)</f>
        <v>58.028236920648858</v>
      </c>
      <c r="X25" s="123">
        <f t="shared" si="12"/>
        <v>52.743154053240858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177.96130018478775</v>
      </c>
      <c r="D26" s="99">
        <v>158.80075849219097</v>
      </c>
      <c r="E26" s="99">
        <v>134.69380050709213</v>
      </c>
      <c r="F26" s="99">
        <v>171.24555606923306</v>
      </c>
      <c r="G26" s="99">
        <v>146.98817828490189</v>
      </c>
      <c r="H26" s="99">
        <v>160.26216711124854</v>
      </c>
      <c r="I26" s="99">
        <v>97.600476012575484</v>
      </c>
      <c r="J26" s="99">
        <v>136.50602148001818</v>
      </c>
      <c r="K26" s="99">
        <v>120.35948996364986</v>
      </c>
      <c r="L26" s="99">
        <v>126.49871344465272</v>
      </c>
      <c r="M26" s="99">
        <v>110.21685706312856</v>
      </c>
      <c r="N26" s="99">
        <v>98.02961115569245</v>
      </c>
      <c r="O26" s="99">
        <v>114.1890789538332</v>
      </c>
      <c r="P26" s="99">
        <v>85.748611468115271</v>
      </c>
      <c r="Q26" s="99">
        <v>67.081372757464408</v>
      </c>
      <c r="R26" s="99">
        <v>86.23330326176054</v>
      </c>
      <c r="S26" s="99">
        <v>61.480541665854403</v>
      </c>
      <c r="T26" s="99">
        <v>84.67695636763743</v>
      </c>
      <c r="U26" s="99">
        <v>68.152733294642857</v>
      </c>
      <c r="V26" s="99">
        <v>66.027422989353767</v>
      </c>
      <c r="W26" s="99">
        <v>57.186967206784772</v>
      </c>
      <c r="X26" s="99">
        <v>51.968707184270194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2.5735248184287793</v>
      </c>
      <c r="D27" s="99">
        <v>2.2728742490689</v>
      </c>
      <c r="E27" s="99">
        <v>1.8934687473533784</v>
      </c>
      <c r="F27" s="99">
        <v>2.402493717919739</v>
      </c>
      <c r="G27" s="99">
        <v>2.0517320914748942</v>
      </c>
      <c r="H27" s="99">
        <v>2.2022228640858033</v>
      </c>
      <c r="I27" s="99">
        <v>1.3284758333815827</v>
      </c>
      <c r="J27" s="99">
        <v>1.8553470002531538</v>
      </c>
      <c r="K27" s="99">
        <v>1.6293013528707394</v>
      </c>
      <c r="L27" s="99">
        <v>1.7032837917697772</v>
      </c>
      <c r="M27" s="99">
        <v>1.483450095861536</v>
      </c>
      <c r="N27" s="99">
        <v>1.3437927864857995</v>
      </c>
      <c r="O27" s="99">
        <v>1.612858870375304</v>
      </c>
      <c r="P27" s="99">
        <v>1.2572890172520592</v>
      </c>
      <c r="Q27" s="99">
        <v>1.0137982980249203</v>
      </c>
      <c r="R27" s="99">
        <v>1.3023775684076022</v>
      </c>
      <c r="S27" s="99">
        <v>0.92493823590315394</v>
      </c>
      <c r="T27" s="99">
        <v>1.2715117579097983</v>
      </c>
      <c r="U27" s="99">
        <v>1.0090171677952824</v>
      </c>
      <c r="V27" s="99">
        <v>0.9776561420865989</v>
      </c>
      <c r="W27" s="99">
        <v>0.84126971386408955</v>
      </c>
      <c r="X27" s="99">
        <v>0.77444686897066128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1.1651503541949623E-2</v>
      </c>
      <c r="D28" s="123">
        <f t="shared" si="13"/>
        <v>8.0696218023856795E-3</v>
      </c>
      <c r="E28" s="123">
        <f t="shared" si="13"/>
        <v>0.25587669148915593</v>
      </c>
      <c r="F28" s="123">
        <f t="shared" si="13"/>
        <v>0.2776317876430579</v>
      </c>
      <c r="G28" s="123">
        <f t="shared" si="13"/>
        <v>0.29129257750254334</v>
      </c>
      <c r="H28" s="123">
        <f t="shared" si="13"/>
        <v>0.67512358349225399</v>
      </c>
      <c r="I28" s="123">
        <f t="shared" si="13"/>
        <v>0.41308756259795126</v>
      </c>
      <c r="J28" s="123">
        <f t="shared" si="13"/>
        <v>0.4001253481596973</v>
      </c>
      <c r="K28" s="123">
        <f t="shared" si="13"/>
        <v>0.27584493949145805</v>
      </c>
      <c r="L28" s="123">
        <f t="shared" si="13"/>
        <v>0.32462143176914449</v>
      </c>
      <c r="M28" s="123">
        <f t="shared" si="13"/>
        <v>0.25886266670488794</v>
      </c>
      <c r="N28" s="123">
        <f t="shared" si="13"/>
        <v>0.22172571395078877</v>
      </c>
      <c r="O28" s="123">
        <f t="shared" si="13"/>
        <v>0.18758873656011535</v>
      </c>
      <c r="P28" s="123">
        <f t="shared" si="13"/>
        <v>6.6060161310056556E-2</v>
      </c>
      <c r="Q28" s="123">
        <f t="shared" si="13"/>
        <v>5.7420199688322487E-2</v>
      </c>
      <c r="R28" s="123">
        <f t="shared" si="13"/>
        <v>3.7666327867396383E-2</v>
      </c>
      <c r="S28" s="123">
        <f t="shared" si="13"/>
        <v>7.5198111971643888E-2</v>
      </c>
      <c r="T28" s="123">
        <f t="shared" si="13"/>
        <v>7.1819985723496627E-2</v>
      </c>
      <c r="U28" s="123">
        <f t="shared" si="13"/>
        <v>8.1847040469746807E-2</v>
      </c>
      <c r="V28" s="123">
        <f t="shared" si="13"/>
        <v>0.11086212658079624</v>
      </c>
      <c r="W28" s="123">
        <f t="shared" si="13"/>
        <v>6.5264276717657416E-2</v>
      </c>
      <c r="X28" s="123">
        <f t="shared" si="13"/>
        <v>0.19519679513203644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1.1651503541949623E-2</v>
      </c>
      <c r="D29" s="99">
        <f>RES_hhdet_in_fech!D29/RES_summary!D$21</f>
        <v>8.0696218023856795E-3</v>
      </c>
      <c r="E29" s="99">
        <f>RES_hhdet_in_fech!E29/RES_summary!E$21</f>
        <v>0.25587669148915593</v>
      </c>
      <c r="F29" s="99">
        <f>RES_hhdet_in_fech!F29/RES_summary!F$21</f>
        <v>0.2776317876430579</v>
      </c>
      <c r="G29" s="99">
        <f>RES_hhdet_in_fech!G29/RES_summary!G$21</f>
        <v>0.29129257750254334</v>
      </c>
      <c r="H29" s="99">
        <f>RES_hhdet_in_fech!H29/RES_summary!H$21</f>
        <v>0.67512358349225399</v>
      </c>
      <c r="I29" s="99">
        <f>RES_hhdet_in_fech!I29/RES_summary!I$21</f>
        <v>0.41308756259795126</v>
      </c>
      <c r="J29" s="99">
        <f>RES_hhdet_in_fech!J29/RES_summary!J$21</f>
        <v>0.4001253481596973</v>
      </c>
      <c r="K29" s="99">
        <f>RES_hhdet_in_fech!K29/RES_summary!K$21</f>
        <v>0.27584493949145805</v>
      </c>
      <c r="L29" s="99">
        <f>RES_hhdet_in_fech!L29/RES_summary!L$21</f>
        <v>0.32462143176914449</v>
      </c>
      <c r="M29" s="99">
        <f>RES_hhdet_in_fech!M29/RES_summary!M$21</f>
        <v>0.25886266670488794</v>
      </c>
      <c r="N29" s="99">
        <f>RES_hhdet_in_fech!N29/RES_summary!N$21</f>
        <v>0.22172571395078877</v>
      </c>
      <c r="O29" s="99">
        <f>RES_hhdet_in_fech!O29/RES_summary!O$21</f>
        <v>0.18758873656011535</v>
      </c>
      <c r="P29" s="99">
        <f>RES_hhdet_in_fech!P29/RES_summary!P$21</f>
        <v>6.6060161310056556E-2</v>
      </c>
      <c r="Q29" s="99">
        <f>RES_hhdet_in_fech!Q29/RES_summary!Q$21</f>
        <v>5.7420199688322487E-2</v>
      </c>
      <c r="R29" s="99">
        <f>RES_hhdet_in_fech!R29/RES_summary!R$21</f>
        <v>3.7666327867396383E-2</v>
      </c>
      <c r="S29" s="99">
        <f>RES_hhdet_in_fech!S29/RES_summary!S$21</f>
        <v>7.5198111971643888E-2</v>
      </c>
      <c r="T29" s="99">
        <f>RES_hhdet_in_fech!T29/RES_summary!T$21</f>
        <v>7.1819985723496627E-2</v>
      </c>
      <c r="U29" s="99">
        <f>RES_hhdet_in_fech!U29/RES_summary!U$21</f>
        <v>8.1847040469746807E-2</v>
      </c>
      <c r="V29" s="99">
        <f>RES_hhdet_in_fech!V29/RES_summary!V$21</f>
        <v>0.11086212658079624</v>
      </c>
      <c r="W29" s="99">
        <f>RES_hhdet_in_fech!W29/RES_summary!W$21</f>
        <v>6.5264276717657416E-2</v>
      </c>
      <c r="X29" s="99">
        <f>RES_hhdet_in_fech!X29/RES_summary!X$21</f>
        <v>0.19519679513203644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19.604538389874836</v>
      </c>
      <c r="D30" s="123">
        <v>22.091962537600619</v>
      </c>
      <c r="E30" s="123">
        <v>21.007714243133581</v>
      </c>
      <c r="F30" s="123">
        <v>22.037614458561755</v>
      </c>
      <c r="G30" s="123">
        <v>21.715454048679749</v>
      </c>
      <c r="H30" s="123">
        <v>25.649683681319047</v>
      </c>
      <c r="I30" s="123">
        <v>26.197031109390867</v>
      </c>
      <c r="J30" s="123">
        <v>29.083214973246236</v>
      </c>
      <c r="K30" s="123">
        <v>21.490288600956056</v>
      </c>
      <c r="L30" s="123">
        <v>20.438369857099268</v>
      </c>
      <c r="M30" s="123">
        <v>19.037399149869483</v>
      </c>
      <c r="N30" s="123">
        <v>18.369712038094086</v>
      </c>
      <c r="O30" s="123">
        <v>16.171283760878605</v>
      </c>
      <c r="P30" s="123">
        <v>14.28298673869838</v>
      </c>
      <c r="Q30" s="123">
        <v>14.412981669630698</v>
      </c>
      <c r="R30" s="123">
        <v>20.497248610681702</v>
      </c>
      <c r="S30" s="123">
        <v>23.132840194551747</v>
      </c>
      <c r="T30" s="123">
        <v>23.012600319762818</v>
      </c>
      <c r="U30" s="123">
        <v>18.474566975428171</v>
      </c>
      <c r="V30" s="123">
        <v>14.86069605778092</v>
      </c>
      <c r="W30" s="123">
        <v>23.50643546995784</v>
      </c>
      <c r="X30" s="123">
        <v>25.277937836316287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22.761015298523592</v>
      </c>
      <c r="D31" s="99">
        <v>24.957076045313567</v>
      </c>
      <c r="E31" s="99">
        <v>20.878478120961439</v>
      </c>
      <c r="F31" s="99">
        <v>27.685260065130709</v>
      </c>
      <c r="G31" s="99">
        <v>24.851372671380187</v>
      </c>
      <c r="H31" s="99">
        <v>31.935359145693258</v>
      </c>
      <c r="I31" s="99">
        <v>25.97510461419342</v>
      </c>
      <c r="J31" s="99">
        <v>35.065735403941943</v>
      </c>
      <c r="K31" s="99">
        <v>25.487644372842635</v>
      </c>
      <c r="L31" s="99">
        <v>23.826287631976275</v>
      </c>
      <c r="M31" s="99">
        <v>22.97292870597704</v>
      </c>
      <c r="N31" s="99">
        <v>20.760697147152694</v>
      </c>
      <c r="O31" s="99">
        <v>16.759620528170903</v>
      </c>
      <c r="P31" s="99">
        <v>16.887549550648391</v>
      </c>
      <c r="Q31" s="99">
        <v>13.35671559818705</v>
      </c>
      <c r="R31" s="99">
        <v>23.947994319680646</v>
      </c>
      <c r="S31" s="99">
        <v>20.631749646087044</v>
      </c>
      <c r="T31" s="99">
        <v>26.666018149550332</v>
      </c>
      <c r="U31" s="99">
        <v>20.471091731864899</v>
      </c>
      <c r="V31" s="99">
        <v>17.82690579390707</v>
      </c>
      <c r="W31" s="99">
        <v>25.552542286117951</v>
      </c>
      <c r="X31" s="99">
        <v>28.784665811554412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18.71498342540125</v>
      </c>
      <c r="D32" s="99">
        <v>20.634766856776789</v>
      </c>
      <c r="E32" s="99">
        <v>17.275622742974754</v>
      </c>
      <c r="F32" s="99">
        <v>23.194988005545607</v>
      </c>
      <c r="G32" s="99">
        <v>20.78411995992241</v>
      </c>
      <c r="H32" s="99">
        <v>26.715725152798147</v>
      </c>
      <c r="I32" s="99">
        <v>0</v>
      </c>
      <c r="J32" s="99">
        <v>29.446339433715426</v>
      </c>
      <c r="K32" s="99">
        <v>21.490097995141216</v>
      </c>
      <c r="L32" s="99">
        <v>20.116967856703159</v>
      </c>
      <c r="M32" s="99">
        <v>19.611289214476603</v>
      </c>
      <c r="N32" s="99">
        <v>17.875415717152055</v>
      </c>
      <c r="O32" s="99">
        <v>14.67546062917506</v>
      </c>
      <c r="P32" s="99">
        <v>14.818749664535583</v>
      </c>
      <c r="Q32" s="99">
        <v>0</v>
      </c>
      <c r="R32" s="99">
        <v>21.497780329770933</v>
      </c>
      <c r="S32" s="99">
        <v>0</v>
      </c>
      <c r="T32" s="99">
        <v>24.235559148242086</v>
      </c>
      <c r="U32" s="99">
        <v>18.719198509097296</v>
      </c>
      <c r="V32" s="99">
        <v>16.302300428658036</v>
      </c>
      <c r="W32" s="99">
        <v>0</v>
      </c>
      <c r="X32" s="99">
        <v>26.520205137979438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9.4492430328386234</v>
      </c>
      <c r="D33" s="102">
        <v>10.66038320196656</v>
      </c>
      <c r="E33" s="102">
        <v>8.8891708985383957</v>
      </c>
      <c r="F33" s="102">
        <v>12.64372348335438</v>
      </c>
      <c r="G33" s="102">
        <v>11.144372463193482</v>
      </c>
      <c r="H33" s="102">
        <v>14.211409988936182</v>
      </c>
      <c r="I33" s="102">
        <v>0</v>
      </c>
      <c r="J33" s="102">
        <v>15.631843629621041</v>
      </c>
      <c r="K33" s="102">
        <v>11.502741839069072</v>
      </c>
      <c r="L33" s="102">
        <v>10.677583494124764</v>
      </c>
      <c r="M33" s="102">
        <v>10.712693829267447</v>
      </c>
      <c r="N33" s="102">
        <v>9.7200908316844643</v>
      </c>
      <c r="O33" s="102">
        <v>8.167321880883998</v>
      </c>
      <c r="P33" s="102">
        <v>7.3649746795000324</v>
      </c>
      <c r="Q33" s="102">
        <v>0</v>
      </c>
      <c r="R33" s="102">
        <v>10.53495247591208</v>
      </c>
      <c r="S33" s="102">
        <v>0</v>
      </c>
      <c r="T33" s="102">
        <v>11.445771095579209</v>
      </c>
      <c r="U33" s="102">
        <v>8.8613726432752209</v>
      </c>
      <c r="V33" s="102">
        <v>7.1865507716252024</v>
      </c>
      <c r="W33" s="102">
        <v>0</v>
      </c>
      <c r="X33" s="102">
        <v>12.288405306602174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9.2657403925626287</v>
      </c>
      <c r="D34" s="105">
        <v>9.974383654810234</v>
      </c>
      <c r="E34" s="105">
        <v>8.38645184443636</v>
      </c>
      <c r="F34" s="105">
        <v>10.551264522191225</v>
      </c>
      <c r="G34" s="105">
        <v>9.6397474967289263</v>
      </c>
      <c r="H34" s="105">
        <v>12.504315163861966</v>
      </c>
      <c r="I34" s="105">
        <v>0</v>
      </c>
      <c r="J34" s="105">
        <v>13.814495804094385</v>
      </c>
      <c r="K34" s="105">
        <v>9.987356156072142</v>
      </c>
      <c r="L34" s="105">
        <v>9.4393843625783873</v>
      </c>
      <c r="M34" s="105">
        <v>8.8985953852091537</v>
      </c>
      <c r="N34" s="105">
        <v>8.155324885467591</v>
      </c>
      <c r="O34" s="105">
        <v>6.5081387482910635</v>
      </c>
      <c r="P34" s="105">
        <v>7.4537749850355492</v>
      </c>
      <c r="Q34" s="105">
        <v>0</v>
      </c>
      <c r="R34" s="105">
        <v>10.962827853858851</v>
      </c>
      <c r="S34" s="105">
        <v>0</v>
      </c>
      <c r="T34" s="105">
        <v>12.789788052662878</v>
      </c>
      <c r="U34" s="105">
        <v>9.8578258658220772</v>
      </c>
      <c r="V34" s="105">
        <v>9.1157496570328327</v>
      </c>
      <c r="W34" s="105">
        <v>0</v>
      </c>
      <c r="X34" s="105">
        <v>14.231799831377264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20.104299453803431</v>
      </c>
      <c r="D35" s="102">
        <v>22.906689623798744</v>
      </c>
      <c r="E35" s="102">
        <v>22.67883885522372</v>
      </c>
      <c r="F35" s="102">
        <v>21.885913646434254</v>
      </c>
      <c r="G35" s="102">
        <v>22.429914716786257</v>
      </c>
      <c r="H35" s="102">
        <v>26.493509688380879</v>
      </c>
      <c r="I35" s="102">
        <v>28.062252820771906</v>
      </c>
      <c r="J35" s="102">
        <v>30.576899874353391</v>
      </c>
      <c r="K35" s="102">
        <v>23.092825522511387</v>
      </c>
      <c r="L35" s="102">
        <v>21.186550956974497</v>
      </c>
      <c r="M35" s="102">
        <v>20.289289270752104</v>
      </c>
      <c r="N35" s="102">
        <v>19.349402636339462</v>
      </c>
      <c r="O35" s="102">
        <v>17.376042737114762</v>
      </c>
      <c r="P35" s="102">
        <v>15.230733431293041</v>
      </c>
      <c r="Q35" s="102">
        <v>15.890304572879234</v>
      </c>
      <c r="R35" s="102">
        <v>21.793743619256801</v>
      </c>
      <c r="S35" s="102">
        <v>24.813028458920396</v>
      </c>
      <c r="T35" s="102">
        <v>23.775940687045264</v>
      </c>
      <c r="U35" s="102">
        <v>19.476497447605105</v>
      </c>
      <c r="V35" s="102">
        <v>15.316284825299697</v>
      </c>
      <c r="W35" s="102">
        <v>0</v>
      </c>
      <c r="X35" s="102">
        <v>26.164207054687704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17.518083981014904</v>
      </c>
      <c r="D36" s="105">
        <v>20.040203693612781</v>
      </c>
      <c r="E36" s="105">
        <v>19.861481402383522</v>
      </c>
      <c r="F36" s="105">
        <v>19.311398964402759</v>
      </c>
      <c r="G36" s="105">
        <v>19.765363428293266</v>
      </c>
      <c r="H36" s="105">
        <v>23.330500966745863</v>
      </c>
      <c r="I36" s="105">
        <v>25.037910103697552</v>
      </c>
      <c r="J36" s="105">
        <v>26.980038125846601</v>
      </c>
      <c r="K36" s="105">
        <v>20.431960713079832</v>
      </c>
      <c r="L36" s="105">
        <v>18.747216714418073</v>
      </c>
      <c r="M36" s="105">
        <v>18.081326756585245</v>
      </c>
      <c r="N36" s="105">
        <v>17.306567067636873</v>
      </c>
      <c r="O36" s="105">
        <v>15.698515057635065</v>
      </c>
      <c r="P36" s="105">
        <v>13.709867993325735</v>
      </c>
      <c r="Q36" s="105">
        <v>14.416835154105872</v>
      </c>
      <c r="R36" s="105">
        <v>19.896920822809701</v>
      </c>
      <c r="S36" s="105">
        <v>22.854039294135539</v>
      </c>
      <c r="T36" s="105">
        <v>21.843070106523033</v>
      </c>
      <c r="U36" s="105">
        <v>17.980001834493823</v>
      </c>
      <c r="V36" s="105">
        <v>14.107470031447955</v>
      </c>
      <c r="W36" s="105">
        <v>23.387421312884843</v>
      </c>
      <c r="X36" s="105">
        <v>24.508566559312321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8.3401117145645856</v>
      </c>
      <c r="D37" s="99">
        <v>9.7923824344565986</v>
      </c>
      <c r="E37" s="99">
        <v>9.6887010689356661</v>
      </c>
      <c r="F37" s="99">
        <v>9.9827938510455017</v>
      </c>
      <c r="G37" s="99">
        <v>10.055864885149848</v>
      </c>
      <c r="H37" s="99">
        <v>11.752216756538347</v>
      </c>
      <c r="I37" s="99">
        <v>13.88993865105264</v>
      </c>
      <c r="J37" s="99">
        <v>13.59614291384673</v>
      </c>
      <c r="K37" s="99">
        <v>10.417735084884317</v>
      </c>
      <c r="L37" s="99">
        <v>9.476449546985517</v>
      </c>
      <c r="M37" s="99">
        <v>9.487357304784565</v>
      </c>
      <c r="N37" s="99">
        <v>9.070073912362842</v>
      </c>
      <c r="O37" s="99">
        <v>8.5130787177008234</v>
      </c>
      <c r="P37" s="99">
        <v>6.5735622617550025</v>
      </c>
      <c r="Q37" s="99">
        <v>6.8483975456858195</v>
      </c>
      <c r="R37" s="99">
        <v>9.5441636245646198</v>
      </c>
      <c r="S37" s="99">
        <v>11.587881812803602</v>
      </c>
      <c r="T37" s="99">
        <v>10.156445928993428</v>
      </c>
      <c r="U37" s="99">
        <v>8.3846298791134988</v>
      </c>
      <c r="V37" s="99">
        <v>6.0168394347070144</v>
      </c>
      <c r="W37" s="99">
        <v>11.15105343245877</v>
      </c>
      <c r="X37" s="99">
        <v>10.965953494677597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9.1779722664503183</v>
      </c>
      <c r="D38" s="99">
        <v>10.247821259156181</v>
      </c>
      <c r="E38" s="99">
        <v>10.172780333447854</v>
      </c>
      <c r="F38" s="99">
        <v>9.3286051133572592</v>
      </c>
      <c r="G38" s="99">
        <v>9.70949854314342</v>
      </c>
      <c r="H38" s="99">
        <v>11.578284210207515</v>
      </c>
      <c r="I38" s="99">
        <v>11.147971452644912</v>
      </c>
      <c r="J38" s="99">
        <v>13.383895211999869</v>
      </c>
      <c r="K38" s="99">
        <v>10.014225628195511</v>
      </c>
      <c r="L38" s="99">
        <v>9.2707671674325542</v>
      </c>
      <c r="M38" s="99">
        <v>8.5939694518006782</v>
      </c>
      <c r="N38" s="99">
        <v>8.236493155274033</v>
      </c>
      <c r="O38" s="99">
        <v>7.1854363399342418</v>
      </c>
      <c r="P38" s="99">
        <v>7.1363057315707348</v>
      </c>
      <c r="Q38" s="99">
        <v>7.5684376084200515</v>
      </c>
      <c r="R38" s="99">
        <v>10.352757198245079</v>
      </c>
      <c r="S38" s="99">
        <v>11.266157481331941</v>
      </c>
      <c r="T38" s="99">
        <v>11.686624177529602</v>
      </c>
      <c r="U38" s="99">
        <v>9.5953719553803261</v>
      </c>
      <c r="V38" s="99">
        <v>8.090630596740942</v>
      </c>
      <c r="W38" s="99">
        <v>12.236367880426071</v>
      </c>
      <c r="X38" s="99">
        <v>13.542613064634729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8.1385729907579041</v>
      </c>
      <c r="D39" s="123">
        <v>9.1008303756677247</v>
      </c>
      <c r="E39" s="123">
        <v>9.0466629737918218</v>
      </c>
      <c r="F39" s="123">
        <v>8.8439362608887961</v>
      </c>
      <c r="G39" s="123">
        <v>9.2727412879142932</v>
      </c>
      <c r="H39" s="123">
        <v>10.976443058024108</v>
      </c>
      <c r="I39" s="123">
        <v>10.109999853683069</v>
      </c>
      <c r="J39" s="123">
        <v>11.378606530050979</v>
      </c>
      <c r="K39" s="123">
        <v>8.4772876665684187</v>
      </c>
      <c r="L39" s="123">
        <v>7.842201862512761</v>
      </c>
      <c r="M39" s="123">
        <v>6.4569094156131595</v>
      </c>
      <c r="N39" s="123">
        <v>6.6017336492917273</v>
      </c>
      <c r="O39" s="123">
        <v>6.0983614359341578</v>
      </c>
      <c r="P39" s="123">
        <v>5.7115851001761531</v>
      </c>
      <c r="Q39" s="123">
        <v>5.576849132695278</v>
      </c>
      <c r="R39" s="123">
        <v>7.3307058722970702</v>
      </c>
      <c r="S39" s="123">
        <v>8.2954378771634705</v>
      </c>
      <c r="T39" s="123">
        <v>7.1993248949436159</v>
      </c>
      <c r="U39" s="123">
        <v>6.159667969034305</v>
      </c>
      <c r="V39" s="123">
        <v>4.8537432648383909</v>
      </c>
      <c r="W39" s="123">
        <v>8.0702554271912028</v>
      </c>
      <c r="X39" s="123">
        <v>9.1247884647095869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8.1385729907579041</v>
      </c>
      <c r="D41" s="110">
        <v>9.1008303756677247</v>
      </c>
      <c r="E41" s="110">
        <v>9.0466629737918218</v>
      </c>
      <c r="F41" s="110">
        <v>8.8439362608887961</v>
      </c>
      <c r="G41" s="110">
        <v>9.2727412879142932</v>
      </c>
      <c r="H41" s="110">
        <v>10.976443058024108</v>
      </c>
      <c r="I41" s="110">
        <v>10.109999853683069</v>
      </c>
      <c r="J41" s="110">
        <v>11.378606530050979</v>
      </c>
      <c r="K41" s="110">
        <v>8.4772876665684187</v>
      </c>
      <c r="L41" s="110">
        <v>7.842201862512761</v>
      </c>
      <c r="M41" s="110">
        <v>6.4569094156131595</v>
      </c>
      <c r="N41" s="110">
        <v>6.6017336492917273</v>
      </c>
      <c r="O41" s="110">
        <v>6.0983614359341578</v>
      </c>
      <c r="P41" s="110">
        <v>5.7115851001761531</v>
      </c>
      <c r="Q41" s="110">
        <v>5.576849132695278</v>
      </c>
      <c r="R41" s="110">
        <v>7.3307058722970702</v>
      </c>
      <c r="S41" s="110">
        <v>8.2954378771634705</v>
      </c>
      <c r="T41" s="110">
        <v>7.1993248949436159</v>
      </c>
      <c r="U41" s="110">
        <v>6.159667969034305</v>
      </c>
      <c r="V41" s="110">
        <v>4.8537432648383909</v>
      </c>
      <c r="W41" s="110">
        <v>8.0702554271912028</v>
      </c>
      <c r="X41" s="110">
        <v>9.1247884647095869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226.86452047134961</v>
      </c>
      <c r="D43" s="118">
        <f t="shared" si="14"/>
        <v>209.68142077149915</v>
      </c>
      <c r="E43" s="118">
        <f t="shared" si="14"/>
        <v>204.05221815655079</v>
      </c>
      <c r="F43" s="118">
        <f t="shared" si="14"/>
        <v>185.24387823395412</v>
      </c>
      <c r="G43" s="118">
        <f t="shared" si="14"/>
        <v>186.93072282532097</v>
      </c>
      <c r="H43" s="118">
        <f t="shared" si="14"/>
        <v>212.56805959637788</v>
      </c>
      <c r="I43" s="118">
        <f t="shared" si="14"/>
        <v>138.13790328373494</v>
      </c>
      <c r="J43" s="118">
        <f t="shared" si="14"/>
        <v>205.51115877850754</v>
      </c>
      <c r="K43" s="118">
        <f t="shared" si="14"/>
        <v>164.6358301556767</v>
      </c>
      <c r="L43" s="118">
        <f t="shared" si="14"/>
        <v>162.2945998098499</v>
      </c>
      <c r="M43" s="118">
        <f t="shared" si="14"/>
        <v>133.79953209504399</v>
      </c>
      <c r="N43" s="118">
        <f t="shared" si="14"/>
        <v>137.22453983468031</v>
      </c>
      <c r="O43" s="118">
        <f t="shared" si="14"/>
        <v>138.05202836848878</v>
      </c>
      <c r="P43" s="118">
        <f t="shared" si="14"/>
        <v>109.40208192936646</v>
      </c>
      <c r="Q43" s="118">
        <f t="shared" si="14"/>
        <v>103.66714069065102</v>
      </c>
      <c r="R43" s="118">
        <f t="shared" ref="R43:V43" si="15">R44+R47+R49+R58</f>
        <v>114.0994116893898</v>
      </c>
      <c r="S43" s="118">
        <f t="shared" si="15"/>
        <v>117.48743743831967</v>
      </c>
      <c r="T43" s="118">
        <f t="shared" si="15"/>
        <v>97.649532187638542</v>
      </c>
      <c r="U43" s="118">
        <f t="shared" si="15"/>
        <v>102.71577459252642</v>
      </c>
      <c r="V43" s="118">
        <f t="shared" si="15"/>
        <v>97.418155469380252</v>
      </c>
      <c r="W43" s="118">
        <f t="shared" ref="W43:Y43" si="16">W44+W47+W49+W58</f>
        <v>71.087333108147646</v>
      </c>
      <c r="X43" s="118">
        <f t="shared" si="16"/>
        <v>85.956593136692987</v>
      </c>
      <c r="Y43" s="118">
        <f t="shared" si="16"/>
        <v>68.47432872051705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193.89038721386771</v>
      </c>
      <c r="D44" s="123">
        <f t="shared" si="17"/>
        <v>174.08741351563421</v>
      </c>
      <c r="E44" s="123">
        <f t="shared" si="17"/>
        <v>168.44381231497536</v>
      </c>
      <c r="F44" s="123">
        <f t="shared" si="17"/>
        <v>151.41028765320186</v>
      </c>
      <c r="G44" s="123">
        <f t="shared" si="17"/>
        <v>151.23163290454769</v>
      </c>
      <c r="H44" s="123">
        <f t="shared" si="17"/>
        <v>168.11178638161556</v>
      </c>
      <c r="I44" s="123">
        <f t="shared" si="17"/>
        <v>101.62114020125213</v>
      </c>
      <c r="J44" s="123">
        <f t="shared" si="17"/>
        <v>155.44717013130594</v>
      </c>
      <c r="K44" s="123">
        <f t="shared" si="17"/>
        <v>128.92494027799208</v>
      </c>
      <c r="L44" s="123">
        <f t="shared" si="17"/>
        <v>129.77214064254926</v>
      </c>
      <c r="M44" s="123">
        <f t="shared" si="17"/>
        <v>105.66849079155317</v>
      </c>
      <c r="N44" s="123">
        <f t="shared" si="17"/>
        <v>109.03109182</v>
      </c>
      <c r="O44" s="123">
        <f t="shared" si="17"/>
        <v>115.31896018199743</v>
      </c>
      <c r="P44" s="123">
        <f t="shared" si="17"/>
        <v>89.061291341331227</v>
      </c>
      <c r="Q44" s="123">
        <f t="shared" si="17"/>
        <v>82.66413165037207</v>
      </c>
      <c r="R44" s="123">
        <f t="shared" ref="R44:V44" si="18">SUM(R45:R46)</f>
        <v>84.05406925405839</v>
      </c>
      <c r="S44" s="123">
        <f t="shared" si="18"/>
        <v>82.638812771016873</v>
      </c>
      <c r="T44" s="123">
        <f t="shared" si="18"/>
        <v>68.314406231583973</v>
      </c>
      <c r="U44" s="123">
        <f t="shared" si="18"/>
        <v>74.131787834440843</v>
      </c>
      <c r="V44" s="123">
        <f t="shared" si="18"/>
        <v>75.831466890511422</v>
      </c>
      <c r="W44" s="123">
        <f t="shared" ref="W44:Y44" si="19">SUM(W45:W46)</f>
        <v>43.370008131791494</v>
      </c>
      <c r="X44" s="123">
        <f t="shared" si="19"/>
        <v>49.826833078387452</v>
      </c>
      <c r="Y44" s="123">
        <f t="shared" si="19"/>
        <v>34.908263709936485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191.25469113532483</v>
      </c>
      <c r="D45" s="99">
        <v>171.74340801564185</v>
      </c>
      <c r="E45" s="99">
        <v>166.2142463040457</v>
      </c>
      <c r="F45" s="99">
        <v>149.40885464665567</v>
      </c>
      <c r="G45" s="99">
        <v>149.24124652489564</v>
      </c>
      <c r="H45" s="99">
        <v>165.9317460440962</v>
      </c>
      <c r="I45" s="99">
        <v>100.31474512177783</v>
      </c>
      <c r="J45" s="99">
        <v>153.45019251065438</v>
      </c>
      <c r="K45" s="99">
        <v>127.27393736098767</v>
      </c>
      <c r="L45" s="99">
        <v>128.11757986858254</v>
      </c>
      <c r="M45" s="99">
        <v>104.31970615873325</v>
      </c>
      <c r="N45" s="99">
        <v>107.6107431415346</v>
      </c>
      <c r="O45" s="99">
        <v>113.76700657940184</v>
      </c>
      <c r="P45" s="99">
        <v>87.813703401487487</v>
      </c>
      <c r="Q45" s="99">
        <v>81.468262076973119</v>
      </c>
      <c r="R45" s="99">
        <v>82.837739216137663</v>
      </c>
      <c r="S45" s="99">
        <v>81.44686266852591</v>
      </c>
      <c r="T45" s="99">
        <v>67.330639812804321</v>
      </c>
      <c r="U45" s="99">
        <v>73.07901473950848</v>
      </c>
      <c r="V45" s="99">
        <v>74.754688713270639</v>
      </c>
      <c r="W45" s="99">
        <v>42.758472106794549</v>
      </c>
      <c r="X45" s="99">
        <v>49.115930687245381</v>
      </c>
      <c r="Y45" s="99">
        <v>34.411267182126863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2.6356960785428893</v>
      </c>
      <c r="D46" s="99">
        <v>2.3440054999923552</v>
      </c>
      <c r="E46" s="99">
        <v>2.2295660109296471</v>
      </c>
      <c r="F46" s="99">
        <v>2.0014330065461943</v>
      </c>
      <c r="G46" s="99">
        <v>1.9903863796520576</v>
      </c>
      <c r="H46" s="99">
        <v>2.1800403375193711</v>
      </c>
      <c r="I46" s="99">
        <v>1.3063950794742953</v>
      </c>
      <c r="J46" s="99">
        <v>1.9969776206515577</v>
      </c>
      <c r="K46" s="99">
        <v>1.6510029170044125</v>
      </c>
      <c r="L46" s="99">
        <v>1.6545607739667196</v>
      </c>
      <c r="M46" s="99">
        <v>1.3487846328199107</v>
      </c>
      <c r="N46" s="99">
        <v>1.4203486784654062</v>
      </c>
      <c r="O46" s="99">
        <v>1.551953602595586</v>
      </c>
      <c r="P46" s="99">
        <v>1.2475879398437346</v>
      </c>
      <c r="Q46" s="99">
        <v>1.1958695733989471</v>
      </c>
      <c r="R46" s="99">
        <v>1.2163300379207245</v>
      </c>
      <c r="S46" s="99">
        <v>1.1919501024909644</v>
      </c>
      <c r="T46" s="99">
        <v>0.98376641877965532</v>
      </c>
      <c r="U46" s="99">
        <v>1.0527730949323639</v>
      </c>
      <c r="V46" s="99">
        <v>1.0767781772407807</v>
      </c>
      <c r="W46" s="99">
        <v>0.61153602499694348</v>
      </c>
      <c r="X46" s="99">
        <v>0.71090239114206877</v>
      </c>
      <c r="Y46" s="99">
        <v>0.49699652780961984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1.1610705794804022E-2</v>
      </c>
      <c r="D47" s="123">
        <f t="shared" si="20"/>
        <v>8.2814042822564188E-3</v>
      </c>
      <c r="E47" s="123">
        <f t="shared" si="20"/>
        <v>0.25638266925332515</v>
      </c>
      <c r="F47" s="123">
        <f t="shared" si="20"/>
        <v>0.27751200803138348</v>
      </c>
      <c r="G47" s="123">
        <f t="shared" si="20"/>
        <v>0.29110448164245234</v>
      </c>
      <c r="H47" s="123">
        <f t="shared" si="20"/>
        <v>0.67530499046522929</v>
      </c>
      <c r="I47" s="123">
        <f t="shared" si="20"/>
        <v>0.41318586597001722</v>
      </c>
      <c r="J47" s="123">
        <f t="shared" si="20"/>
        <v>0.40011778149488225</v>
      </c>
      <c r="K47" s="123">
        <f t="shared" si="20"/>
        <v>0.27590519639487471</v>
      </c>
      <c r="L47" s="123">
        <f t="shared" si="20"/>
        <v>0.32460425469730858</v>
      </c>
      <c r="M47" s="123">
        <f t="shared" si="20"/>
        <v>0.25889307677833029</v>
      </c>
      <c r="N47" s="123">
        <f t="shared" si="20"/>
        <v>0.22169781204856948</v>
      </c>
      <c r="O47" s="123">
        <f t="shared" si="20"/>
        <v>0.18730043395607665</v>
      </c>
      <c r="P47" s="123">
        <f t="shared" si="20"/>
        <v>6.6279091950488381E-2</v>
      </c>
      <c r="Q47" s="123">
        <f t="shared" si="20"/>
        <v>5.7468618045616066E-2</v>
      </c>
      <c r="R47" s="123">
        <f t="shared" si="20"/>
        <v>3.7551827983816698E-2</v>
      </c>
      <c r="S47" s="123">
        <f t="shared" si="20"/>
        <v>7.5170074256390121E-2</v>
      </c>
      <c r="T47" s="123">
        <f t="shared" si="20"/>
        <v>7.1778049221121881E-2</v>
      </c>
      <c r="U47" s="123">
        <f t="shared" si="20"/>
        <v>8.1827652234695972E-2</v>
      </c>
      <c r="V47" s="123">
        <f t="shared" si="20"/>
        <v>0.11111004066320805</v>
      </c>
      <c r="W47" s="123">
        <f t="shared" si="20"/>
        <v>6.5380624773006074E-2</v>
      </c>
      <c r="X47" s="123">
        <f t="shared" si="20"/>
        <v>0.19496139927662909</v>
      </c>
      <c r="Y47" s="123">
        <f t="shared" si="20"/>
        <v>0.42816846100128397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1.1610705794804022E-2</v>
      </c>
      <c r="D48" s="99">
        <f>RES_hhdet_in_fech!D48/RES_summary!D$21</f>
        <v>8.2814042822564188E-3</v>
      </c>
      <c r="E48" s="99">
        <f>RES_hhdet_in_fech!E48/RES_summary!E$21</f>
        <v>0.25638266925332515</v>
      </c>
      <c r="F48" s="99">
        <f>RES_hhdet_in_fech!F48/RES_summary!F$21</f>
        <v>0.27751200803138348</v>
      </c>
      <c r="G48" s="99">
        <f>RES_hhdet_in_fech!G48/RES_summary!G$21</f>
        <v>0.29110448164245234</v>
      </c>
      <c r="H48" s="99">
        <f>RES_hhdet_in_fech!H48/RES_summary!H$21</f>
        <v>0.67530499046522929</v>
      </c>
      <c r="I48" s="99">
        <f>RES_hhdet_in_fech!I48/RES_summary!I$21</f>
        <v>0.41318586597001722</v>
      </c>
      <c r="J48" s="99">
        <f>RES_hhdet_in_fech!J48/RES_summary!J$21</f>
        <v>0.40011778149488225</v>
      </c>
      <c r="K48" s="99">
        <f>RES_hhdet_in_fech!K48/RES_summary!K$21</f>
        <v>0.27590519639487471</v>
      </c>
      <c r="L48" s="99">
        <f>RES_hhdet_in_fech!L48/RES_summary!L$21</f>
        <v>0.32460425469730858</v>
      </c>
      <c r="M48" s="99">
        <f>RES_hhdet_in_fech!M48/RES_summary!M$21</f>
        <v>0.25889307677833029</v>
      </c>
      <c r="N48" s="99">
        <f>RES_hhdet_in_fech!N48/RES_summary!N$21</f>
        <v>0.22169781204856948</v>
      </c>
      <c r="O48" s="99">
        <f>RES_hhdet_in_fech!O48/RES_summary!O$21</f>
        <v>0.18730043395607665</v>
      </c>
      <c r="P48" s="99">
        <f>RES_hhdet_in_fech!P48/RES_summary!P$21</f>
        <v>6.6279091950488381E-2</v>
      </c>
      <c r="Q48" s="99">
        <f>RES_hhdet_in_fech!Q48/RES_summary!Q$21</f>
        <v>5.7468618045616066E-2</v>
      </c>
      <c r="R48" s="99">
        <f>RES_hhdet_in_fech!R48/RES_summary!R$21</f>
        <v>3.7551827983816698E-2</v>
      </c>
      <c r="S48" s="99">
        <f>RES_hhdet_in_fech!S48/RES_summary!S$21</f>
        <v>7.5170074256390121E-2</v>
      </c>
      <c r="T48" s="99">
        <f>RES_hhdet_in_fech!T48/RES_summary!T$21</f>
        <v>7.1778049221121881E-2</v>
      </c>
      <c r="U48" s="99">
        <f>RES_hhdet_in_fech!U48/RES_summary!U$21</f>
        <v>8.1827652234695972E-2</v>
      </c>
      <c r="V48" s="99">
        <f>RES_hhdet_in_fech!V48/RES_summary!V$21</f>
        <v>0.11111004066320805</v>
      </c>
      <c r="W48" s="99">
        <f>RES_hhdet_in_fech!W48/RES_summary!W$21</f>
        <v>6.5380624773006074E-2</v>
      </c>
      <c r="X48" s="99">
        <f>RES_hhdet_in_fech!X48/RES_summary!X$21</f>
        <v>0.19496139927662909</v>
      </c>
      <c r="Y48" s="99">
        <f>RES_hhdet_in_fech!Y48/RES_summary!Y$21</f>
        <v>0.42816846100128397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24.823949560929197</v>
      </c>
      <c r="D49" s="123">
        <v>26.484895475914946</v>
      </c>
      <c r="E49" s="123">
        <v>26.305360198530277</v>
      </c>
      <c r="F49" s="123">
        <v>24.712142311832096</v>
      </c>
      <c r="G49" s="123">
        <v>26.135244151216508</v>
      </c>
      <c r="H49" s="123">
        <v>32.804525166272988</v>
      </c>
      <c r="I49" s="123">
        <v>25.993577362829729</v>
      </c>
      <c r="J49" s="123">
        <v>38.285264335655739</v>
      </c>
      <c r="K49" s="123">
        <v>26.957697014721315</v>
      </c>
      <c r="L49" s="123">
        <v>24.355653050090567</v>
      </c>
      <c r="M49" s="123">
        <v>21.415238811099329</v>
      </c>
      <c r="N49" s="123">
        <v>21.370016553339994</v>
      </c>
      <c r="O49" s="123">
        <v>16.447406316601114</v>
      </c>
      <c r="P49" s="123">
        <v>14.562926395908585</v>
      </c>
      <c r="Q49" s="123">
        <v>15.368691289538052</v>
      </c>
      <c r="R49" s="123">
        <v>22.677084735050506</v>
      </c>
      <c r="S49" s="123">
        <v>26.478016715882948</v>
      </c>
      <c r="T49" s="123">
        <v>22.064023011889827</v>
      </c>
      <c r="U49" s="123">
        <v>22.342491136816577</v>
      </c>
      <c r="V49" s="123">
        <v>16.621835273367243</v>
      </c>
      <c r="W49" s="123">
        <v>19.581688924391948</v>
      </c>
      <c r="X49" s="123">
        <v>26.810010194319329</v>
      </c>
      <c r="Y49" s="123">
        <v>25.06887162175294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26.761685205865174</v>
      </c>
      <c r="D50" s="99">
        <v>28.129181250210078</v>
      </c>
      <c r="E50" s="99">
        <v>28.320445647154799</v>
      </c>
      <c r="F50" s="99">
        <v>26.116315744038786</v>
      </c>
      <c r="G50" s="99">
        <v>28.247385015159523</v>
      </c>
      <c r="H50" s="99">
        <v>36.292189769397218</v>
      </c>
      <c r="I50" s="99">
        <v>25.946950165516903</v>
      </c>
      <c r="J50" s="99">
        <v>40.465398275684805</v>
      </c>
      <c r="K50" s="99">
        <v>28.723907928462651</v>
      </c>
      <c r="L50" s="99">
        <v>25.198810881453358</v>
      </c>
      <c r="M50" s="99">
        <v>23.086942550402004</v>
      </c>
      <c r="N50" s="99">
        <v>23.753091989536905</v>
      </c>
      <c r="O50" s="99">
        <v>17.323719813901583</v>
      </c>
      <c r="P50" s="99">
        <v>18.582724251892589</v>
      </c>
      <c r="Q50" s="99">
        <v>17.22946477793819</v>
      </c>
      <c r="R50" s="99">
        <v>22.722036248942487</v>
      </c>
      <c r="S50" s="99">
        <v>26.51574215426087</v>
      </c>
      <c r="T50" s="99">
        <v>22.079686066639066</v>
      </c>
      <c r="U50" s="99">
        <v>22.420908431978884</v>
      </c>
      <c r="V50" s="99">
        <v>20.894489318802343</v>
      </c>
      <c r="W50" s="99">
        <v>19.269626444680529</v>
      </c>
      <c r="X50" s="99">
        <v>27.312180470488116</v>
      </c>
      <c r="Y50" s="99">
        <v>25.157593477020427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20.94095480772928</v>
      </c>
      <c r="D51" s="99">
        <v>22.167602810473699</v>
      </c>
      <c r="E51" s="99">
        <v>22.356454017765817</v>
      </c>
      <c r="F51" s="99">
        <v>20.924033854908728</v>
      </c>
      <c r="G51" s="99">
        <v>22.603407231033888</v>
      </c>
      <c r="H51" s="99">
        <v>29.062692888468277</v>
      </c>
      <c r="I51" s="99">
        <v>0</v>
      </c>
      <c r="J51" s="99">
        <v>32.567879612810287</v>
      </c>
      <c r="K51" s="99">
        <v>23.236868395402233</v>
      </c>
      <c r="L51" s="99">
        <v>0</v>
      </c>
      <c r="M51" s="99">
        <v>18.962876192116536</v>
      </c>
      <c r="N51" s="99">
        <v>19.750253703337844</v>
      </c>
      <c r="O51" s="99">
        <v>0</v>
      </c>
      <c r="P51" s="99">
        <v>15.859541167695657</v>
      </c>
      <c r="Q51" s="99">
        <v>14.940779927791237</v>
      </c>
      <c r="R51" s="99">
        <v>19.961541251437332</v>
      </c>
      <c r="S51" s="99">
        <v>23.687007276798948</v>
      </c>
      <c r="T51" s="99">
        <v>19.710844127245867</v>
      </c>
      <c r="U51" s="99">
        <v>20.243457579339694</v>
      </c>
      <c r="V51" s="99">
        <v>18.896372443494226</v>
      </c>
      <c r="W51" s="99">
        <v>0</v>
      </c>
      <c r="X51" s="99">
        <v>0</v>
      </c>
      <c r="Y51" s="99">
        <v>22.65779155003743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11.117035188153913</v>
      </c>
      <c r="D52" s="102">
        <v>12.018057895055442</v>
      </c>
      <c r="E52" s="102">
        <v>12.092598679428471</v>
      </c>
      <c r="F52" s="102">
        <v>11.901875254710047</v>
      </c>
      <c r="G52" s="102">
        <v>12.677940104063023</v>
      </c>
      <c r="H52" s="102">
        <v>16.175214130938635</v>
      </c>
      <c r="I52" s="102">
        <v>0</v>
      </c>
      <c r="J52" s="102">
        <v>18.072886332142424</v>
      </c>
      <c r="K52" s="102">
        <v>12.97924058901244</v>
      </c>
      <c r="L52" s="102">
        <v>0</v>
      </c>
      <c r="M52" s="102">
        <v>10.742940425099112</v>
      </c>
      <c r="N52" s="102">
        <v>11.13784315779778</v>
      </c>
      <c r="O52" s="102">
        <v>0</v>
      </c>
      <c r="P52" s="102">
        <v>8.1278454866524648</v>
      </c>
      <c r="Q52" s="102">
        <v>7.4364834491055998</v>
      </c>
      <c r="R52" s="102">
        <v>9.951788947962342</v>
      </c>
      <c r="S52" s="102">
        <v>12.375375736385063</v>
      </c>
      <c r="T52" s="102">
        <v>9.3660896449397359</v>
      </c>
      <c r="U52" s="102">
        <v>9.7734540362310369</v>
      </c>
      <c r="V52" s="102">
        <v>8.5608578008322649</v>
      </c>
      <c r="W52" s="102">
        <v>0</v>
      </c>
      <c r="X52" s="102">
        <v>0</v>
      </c>
      <c r="Y52" s="102">
        <v>9.5055926281504046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9.8239196195753689</v>
      </c>
      <c r="D53" s="105">
        <v>10.149544915418257</v>
      </c>
      <c r="E53" s="105">
        <v>10.263855338337351</v>
      </c>
      <c r="F53" s="105">
        <v>9.0221586001986829</v>
      </c>
      <c r="G53" s="105">
        <v>9.925467126970867</v>
      </c>
      <c r="H53" s="105">
        <v>12.887478757529644</v>
      </c>
      <c r="I53" s="105">
        <v>0</v>
      </c>
      <c r="J53" s="105">
        <v>14.494993280667861</v>
      </c>
      <c r="K53" s="105">
        <v>10.25762780638979</v>
      </c>
      <c r="L53" s="105">
        <v>0</v>
      </c>
      <c r="M53" s="105">
        <v>8.2199357670174233</v>
      </c>
      <c r="N53" s="105">
        <v>8.6124105455400564</v>
      </c>
      <c r="O53" s="105">
        <v>0</v>
      </c>
      <c r="P53" s="105">
        <v>7.7316956810431927</v>
      </c>
      <c r="Q53" s="105">
        <v>7.504296478685637</v>
      </c>
      <c r="R53" s="105">
        <v>10.00975230347499</v>
      </c>
      <c r="S53" s="105">
        <v>11.311631540413888</v>
      </c>
      <c r="T53" s="105">
        <v>10.344754482306133</v>
      </c>
      <c r="U53" s="105">
        <v>10.470003543108659</v>
      </c>
      <c r="V53" s="105">
        <v>10.335514642661961</v>
      </c>
      <c r="W53" s="105">
        <v>0</v>
      </c>
      <c r="X53" s="105">
        <v>0</v>
      </c>
      <c r="Y53" s="105">
        <v>13.152198921887029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20.104299453803428</v>
      </c>
      <c r="D54" s="102">
        <v>22.906689623798744</v>
      </c>
      <c r="E54" s="102">
        <v>22.67883885522372</v>
      </c>
      <c r="F54" s="102">
        <v>21.885913646434251</v>
      </c>
      <c r="G54" s="102">
        <v>22.429914716786257</v>
      </c>
      <c r="H54" s="102">
        <v>26.493509688380879</v>
      </c>
      <c r="I54" s="102">
        <v>28.062252820771917</v>
      </c>
      <c r="J54" s="102">
        <v>30.576899874353391</v>
      </c>
      <c r="K54" s="102">
        <v>23.09282552251139</v>
      </c>
      <c r="L54" s="102">
        <v>21.186550956974497</v>
      </c>
      <c r="M54" s="102">
        <v>20.289289270752107</v>
      </c>
      <c r="N54" s="102">
        <v>19.349402636339462</v>
      </c>
      <c r="O54" s="102">
        <v>17.376042737114766</v>
      </c>
      <c r="P54" s="102">
        <v>15.230733431293041</v>
      </c>
      <c r="Q54" s="102">
        <v>15.890304572879232</v>
      </c>
      <c r="R54" s="102">
        <v>0</v>
      </c>
      <c r="S54" s="102">
        <v>0</v>
      </c>
      <c r="T54" s="102">
        <v>0</v>
      </c>
      <c r="U54" s="102">
        <v>0</v>
      </c>
      <c r="V54" s="102">
        <v>15.316284825299697</v>
      </c>
      <c r="W54" s="102">
        <v>0</v>
      </c>
      <c r="X54" s="102">
        <v>26.164207054687704</v>
      </c>
      <c r="Y54" s="102">
        <v>21.962613848206338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17.5180839810149</v>
      </c>
      <c r="D55" s="105">
        <v>20.040203693612789</v>
      </c>
      <c r="E55" s="105">
        <v>19.861481402383518</v>
      </c>
      <c r="F55" s="105">
        <v>19.311398964402759</v>
      </c>
      <c r="G55" s="105">
        <v>19.76536342829327</v>
      </c>
      <c r="H55" s="105">
        <v>23.330500966745863</v>
      </c>
      <c r="I55" s="105">
        <v>25.037910103697556</v>
      </c>
      <c r="J55" s="105">
        <v>26.980038125846594</v>
      </c>
      <c r="K55" s="105">
        <v>20.431960713079828</v>
      </c>
      <c r="L55" s="105">
        <v>18.747216714418073</v>
      </c>
      <c r="M55" s="105">
        <v>18.081326756585245</v>
      </c>
      <c r="N55" s="105">
        <v>17.306567067636877</v>
      </c>
      <c r="O55" s="105">
        <v>15.698515057635069</v>
      </c>
      <c r="P55" s="105">
        <v>13.709867993325734</v>
      </c>
      <c r="Q55" s="105">
        <v>14.416835154105868</v>
      </c>
      <c r="R55" s="105">
        <v>0</v>
      </c>
      <c r="S55" s="105">
        <v>0</v>
      </c>
      <c r="T55" s="105">
        <v>0</v>
      </c>
      <c r="U55" s="105">
        <v>0</v>
      </c>
      <c r="V55" s="105">
        <v>14.107470031447956</v>
      </c>
      <c r="W55" s="105">
        <v>23.387421312884836</v>
      </c>
      <c r="X55" s="105">
        <v>24.508566559312335</v>
      </c>
      <c r="Y55" s="105">
        <v>20.611572454549442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8.3401117145645856</v>
      </c>
      <c r="D56" s="99">
        <v>9.7923824344565986</v>
      </c>
      <c r="E56" s="99">
        <v>9.6887010689356678</v>
      </c>
      <c r="F56" s="99">
        <v>9.9827938510454999</v>
      </c>
      <c r="G56" s="99">
        <v>10.055864885149846</v>
      </c>
      <c r="H56" s="99">
        <v>11.752216756538351</v>
      </c>
      <c r="I56" s="99">
        <v>13.889938651052645</v>
      </c>
      <c r="J56" s="99">
        <v>13.596142913846728</v>
      </c>
      <c r="K56" s="99">
        <v>10.417735084884317</v>
      </c>
      <c r="L56" s="99">
        <v>9.4764495469855206</v>
      </c>
      <c r="M56" s="99">
        <v>9.487357304784565</v>
      </c>
      <c r="N56" s="99">
        <v>9.0700739123628473</v>
      </c>
      <c r="O56" s="99">
        <v>8.5130787177008251</v>
      </c>
      <c r="P56" s="99">
        <v>6.5735622617550025</v>
      </c>
      <c r="Q56" s="99">
        <v>6.8483975456858186</v>
      </c>
      <c r="R56" s="99">
        <v>0</v>
      </c>
      <c r="S56" s="99">
        <v>0</v>
      </c>
      <c r="T56" s="99">
        <v>0</v>
      </c>
      <c r="U56" s="99">
        <v>0</v>
      </c>
      <c r="V56" s="99">
        <v>6.0168394347070144</v>
      </c>
      <c r="W56" s="99">
        <v>11.151053432458768</v>
      </c>
      <c r="X56" s="99">
        <v>10.965953494677599</v>
      </c>
      <c r="Y56" s="99">
        <v>8.1588880298249133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9.17797226645032</v>
      </c>
      <c r="D57" s="99">
        <v>10.247821259156186</v>
      </c>
      <c r="E57" s="99">
        <v>10.17278033344785</v>
      </c>
      <c r="F57" s="99">
        <v>9.3286051133572574</v>
      </c>
      <c r="G57" s="99">
        <v>9.7094985431434218</v>
      </c>
      <c r="H57" s="99">
        <v>11.578284210207515</v>
      </c>
      <c r="I57" s="99">
        <v>11.147971452644912</v>
      </c>
      <c r="J57" s="99">
        <v>13.383895211999867</v>
      </c>
      <c r="K57" s="99">
        <v>10.014225628195511</v>
      </c>
      <c r="L57" s="99">
        <v>9.270767167432556</v>
      </c>
      <c r="M57" s="99">
        <v>8.5939694518006782</v>
      </c>
      <c r="N57" s="99">
        <v>8.2364931552740313</v>
      </c>
      <c r="O57" s="99">
        <v>7.1854363399342436</v>
      </c>
      <c r="P57" s="99">
        <v>7.1363057315707339</v>
      </c>
      <c r="Q57" s="99">
        <v>7.5684376084200498</v>
      </c>
      <c r="R57" s="99">
        <v>0</v>
      </c>
      <c r="S57" s="99">
        <v>0</v>
      </c>
      <c r="T57" s="99">
        <v>0</v>
      </c>
      <c r="U57" s="99">
        <v>0</v>
      </c>
      <c r="V57" s="99">
        <v>8.0906305967409402</v>
      </c>
      <c r="W57" s="99">
        <v>12.236367880426071</v>
      </c>
      <c r="X57" s="99">
        <v>13.542613064634732</v>
      </c>
      <c r="Y57" s="99">
        <v>12.452684424724529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8.1385729907579059</v>
      </c>
      <c r="D58" s="123">
        <v>9.1008303756677265</v>
      </c>
      <c r="E58" s="123">
        <v>9.0466629737918218</v>
      </c>
      <c r="F58" s="123">
        <v>8.8439362608887961</v>
      </c>
      <c r="G58" s="123">
        <v>9.272741287914295</v>
      </c>
      <c r="H58" s="123">
        <v>10.976443058024106</v>
      </c>
      <c r="I58" s="123">
        <v>10.109999853683069</v>
      </c>
      <c r="J58" s="123">
        <v>11.37860653005098</v>
      </c>
      <c r="K58" s="123">
        <v>8.4772876665684187</v>
      </c>
      <c r="L58" s="123">
        <v>7.842201862512761</v>
      </c>
      <c r="M58" s="123">
        <v>6.4569094156131595</v>
      </c>
      <c r="N58" s="123">
        <v>6.6017336492917273</v>
      </c>
      <c r="O58" s="123">
        <v>6.0983614359341596</v>
      </c>
      <c r="P58" s="123">
        <v>5.7115851001761522</v>
      </c>
      <c r="Q58" s="123">
        <v>5.5768491326952798</v>
      </c>
      <c r="R58" s="123">
        <v>7.3307058722970684</v>
      </c>
      <c r="S58" s="123">
        <v>8.2954378771634669</v>
      </c>
      <c r="T58" s="123">
        <v>7.1993248949436159</v>
      </c>
      <c r="U58" s="123">
        <v>6.159667969034305</v>
      </c>
      <c r="V58" s="123">
        <v>4.8537432648383918</v>
      </c>
      <c r="W58" s="123">
        <v>8.0702554271912028</v>
      </c>
      <c r="X58" s="123">
        <v>9.1247884647095869</v>
      </c>
      <c r="Y58" s="123">
        <v>8.0690249278263408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8.1385729907579059</v>
      </c>
      <c r="D60" s="110">
        <v>9.1008303756677265</v>
      </c>
      <c r="E60" s="110">
        <v>9.0466629737918218</v>
      </c>
      <c r="F60" s="110">
        <v>8.8439362608887961</v>
      </c>
      <c r="G60" s="110">
        <v>9.272741287914295</v>
      </c>
      <c r="H60" s="110">
        <v>10.976443058024106</v>
      </c>
      <c r="I60" s="110">
        <v>10.109999853683069</v>
      </c>
      <c r="J60" s="110">
        <v>11.37860653005098</v>
      </c>
      <c r="K60" s="110">
        <v>8.4772876665684187</v>
      </c>
      <c r="L60" s="110">
        <v>7.842201862512761</v>
      </c>
      <c r="M60" s="110">
        <v>6.4569094156131595</v>
      </c>
      <c r="N60" s="110">
        <v>6.6017336492917273</v>
      </c>
      <c r="O60" s="110">
        <v>6.0983614359341596</v>
      </c>
      <c r="P60" s="110">
        <v>5.7115851001761522</v>
      </c>
      <c r="Q60" s="110">
        <v>5.5768491326952798</v>
      </c>
      <c r="R60" s="110">
        <v>7.3307058722970684</v>
      </c>
      <c r="S60" s="110">
        <v>8.2954378771634669</v>
      </c>
      <c r="T60" s="110">
        <v>7.1993248949436159</v>
      </c>
      <c r="U60" s="110">
        <v>6.159667969034305</v>
      </c>
      <c r="V60" s="110">
        <v>4.8537432648383918</v>
      </c>
      <c r="W60" s="110">
        <v>8.0702554271912028</v>
      </c>
      <c r="X60" s="110">
        <v>9.1247884647095869</v>
      </c>
      <c r="Y60" s="110">
        <v>8.0690249278263408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196.68186683653681</v>
      </c>
      <c r="D62" s="118">
        <f t="shared" si="21"/>
        <v>196.29841259410267</v>
      </c>
      <c r="E62" s="118">
        <f t="shared" si="21"/>
        <v>189.75885035792746</v>
      </c>
      <c r="F62" s="118">
        <f t="shared" si="21"/>
        <v>178.32843840671131</v>
      </c>
      <c r="G62" s="118">
        <f t="shared" si="21"/>
        <v>171.73137866083115</v>
      </c>
      <c r="H62" s="118">
        <f t="shared" si="21"/>
        <v>176.56157565507993</v>
      </c>
      <c r="I62" s="118">
        <f t="shared" si="21"/>
        <v>160.52045478197886</v>
      </c>
      <c r="J62" s="118">
        <f t="shared" si="21"/>
        <v>173.12840028614764</v>
      </c>
      <c r="K62" s="118">
        <f t="shared" si="21"/>
        <v>150.00030731710035</v>
      </c>
      <c r="L62" s="118">
        <f t="shared" si="21"/>
        <v>153.70210056378582</v>
      </c>
      <c r="M62" s="118">
        <f t="shared" si="21"/>
        <v>123.33913683163826</v>
      </c>
      <c r="N62" s="118">
        <f t="shared" si="21"/>
        <v>129.9912492548774</v>
      </c>
      <c r="O62" s="118">
        <f t="shared" si="21"/>
        <v>127.55930510866158</v>
      </c>
      <c r="P62" s="118">
        <f t="shared" si="21"/>
        <v>96.537316169445759</v>
      </c>
      <c r="Q62" s="118">
        <f t="shared" si="21"/>
        <v>94.79054958456571</v>
      </c>
      <c r="R62" s="118">
        <f t="shared" ref="R62:V62" si="22">R63+R66+R68+R77</f>
        <v>109.69032297396488</v>
      </c>
      <c r="S62" s="118">
        <f t="shared" si="22"/>
        <v>105.29488026804341</v>
      </c>
      <c r="T62" s="118">
        <f t="shared" si="22"/>
        <v>98.692105662487847</v>
      </c>
      <c r="U62" s="118">
        <f t="shared" si="22"/>
        <v>88.14959790999805</v>
      </c>
      <c r="V62" s="118">
        <f t="shared" si="22"/>
        <v>74.030943559788838</v>
      </c>
      <c r="W62" s="118">
        <f t="shared" ref="W62:Y62" si="23">W63+W66+W68+W77</f>
        <v>92.340333701938277</v>
      </c>
      <c r="X62" s="118">
        <f t="shared" si="23"/>
        <v>73.533168520507758</v>
      </c>
      <c r="Y62" s="118">
        <f t="shared" si="23"/>
        <v>59.37459815216635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166.14251055586035</v>
      </c>
      <c r="D63" s="123">
        <f t="shared" si="24"/>
        <v>161.35187999621962</v>
      </c>
      <c r="E63" s="123">
        <f t="shared" si="24"/>
        <v>154.81970067126434</v>
      </c>
      <c r="F63" s="123">
        <f t="shared" si="24"/>
        <v>144.6969586261003</v>
      </c>
      <c r="G63" s="123">
        <f t="shared" si="24"/>
        <v>137.32886131852584</v>
      </c>
      <c r="H63" s="123">
        <f t="shared" si="24"/>
        <v>136.48123295940806</v>
      </c>
      <c r="I63" s="123">
        <f t="shared" si="24"/>
        <v>120.44939228417489</v>
      </c>
      <c r="J63" s="123">
        <f t="shared" si="24"/>
        <v>129.44653141508618</v>
      </c>
      <c r="K63" s="123">
        <f t="shared" si="24"/>
        <v>117.01579235958519</v>
      </c>
      <c r="L63" s="123">
        <f t="shared" si="24"/>
        <v>122.85669647827257</v>
      </c>
      <c r="M63" s="123">
        <f t="shared" si="24"/>
        <v>97.300308998750225</v>
      </c>
      <c r="N63" s="123">
        <f t="shared" si="24"/>
        <v>103.71251083021805</v>
      </c>
      <c r="O63" s="123">
        <f t="shared" si="24"/>
        <v>104.21992382098972</v>
      </c>
      <c r="P63" s="123">
        <f t="shared" si="24"/>
        <v>75.239043124553476</v>
      </c>
      <c r="Q63" s="123">
        <f t="shared" si="24"/>
        <v>73.703684375963491</v>
      </c>
      <c r="R63" s="123">
        <f t="shared" ref="R63:V63" si="25">SUM(R64:R65)</f>
        <v>80.663145719113743</v>
      </c>
      <c r="S63" s="123">
        <f t="shared" si="25"/>
        <v>73.557627472185132</v>
      </c>
      <c r="T63" s="123">
        <f t="shared" si="25"/>
        <v>68.336738658457875</v>
      </c>
      <c r="U63" s="123">
        <f t="shared" si="25"/>
        <v>63.099909002527831</v>
      </c>
      <c r="V63" s="123">
        <f t="shared" si="25"/>
        <v>54.297311821052418</v>
      </c>
      <c r="W63" s="123">
        <f t="shared" ref="W63:Y63" si="26">SUM(W64:W65)</f>
        <v>58.066363836046385</v>
      </c>
      <c r="X63" s="123">
        <f t="shared" si="26"/>
        <v>40.294563997649554</v>
      </c>
      <c r="Y63" s="123">
        <f t="shared" si="26"/>
        <v>29.220775736713779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163.68070232441448</v>
      </c>
      <c r="D64" s="99">
        <v>158.98446614321773</v>
      </c>
      <c r="E64" s="99">
        <v>152.58714300697216</v>
      </c>
      <c r="F64" s="99">
        <v>142.6136287639417</v>
      </c>
      <c r="G64" s="99">
        <v>135.36053831591641</v>
      </c>
      <c r="H64" s="99">
        <v>134.55400306025314</v>
      </c>
      <c r="I64" s="99">
        <v>118.7633542387108</v>
      </c>
      <c r="J64" s="99">
        <v>127.63572892518184</v>
      </c>
      <c r="K64" s="99">
        <v>115.38377743193219</v>
      </c>
      <c r="L64" s="99">
        <v>121.15017371910996</v>
      </c>
      <c r="M64" s="99">
        <v>95.94586648368157</v>
      </c>
      <c r="N64" s="99">
        <v>102.2363741171151</v>
      </c>
      <c r="O64" s="99">
        <v>102.68283917865409</v>
      </c>
      <c r="P64" s="99">
        <v>74.079145868033322</v>
      </c>
      <c r="Q64" s="99">
        <v>72.524277839321854</v>
      </c>
      <c r="R64" s="99">
        <v>79.363482468753787</v>
      </c>
      <c r="S64" s="99">
        <v>72.366224330507791</v>
      </c>
      <c r="T64" s="99">
        <v>67.221055207682554</v>
      </c>
      <c r="U64" s="99">
        <v>62.074417982254509</v>
      </c>
      <c r="V64" s="99">
        <v>53.408494538955829</v>
      </c>
      <c r="W64" s="99">
        <v>57.118241591457462</v>
      </c>
      <c r="X64" s="99">
        <v>39.627436301204149</v>
      </c>
      <c r="Y64" s="99">
        <v>28.737246558212057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2.4618082314458851</v>
      </c>
      <c r="D65" s="99">
        <v>2.3674138530018807</v>
      </c>
      <c r="E65" s="99">
        <v>2.2325576642921998</v>
      </c>
      <c r="F65" s="99">
        <v>2.0833298621585921</v>
      </c>
      <c r="G65" s="99">
        <v>1.9683230026094201</v>
      </c>
      <c r="H65" s="99">
        <v>1.9272298991549124</v>
      </c>
      <c r="I65" s="99">
        <v>1.6860380454640849</v>
      </c>
      <c r="J65" s="99">
        <v>1.8108024899043518</v>
      </c>
      <c r="K65" s="99">
        <v>1.6320149276529992</v>
      </c>
      <c r="L65" s="99">
        <v>1.7065227591626126</v>
      </c>
      <c r="M65" s="99">
        <v>1.3544425150686599</v>
      </c>
      <c r="N65" s="99">
        <v>1.4761367131029517</v>
      </c>
      <c r="O65" s="99">
        <v>1.5370846423356348</v>
      </c>
      <c r="P65" s="99">
        <v>1.1598972565201571</v>
      </c>
      <c r="Q65" s="99">
        <v>1.17940653664163</v>
      </c>
      <c r="R65" s="99">
        <v>1.2996632503599586</v>
      </c>
      <c r="S65" s="99">
        <v>1.1914031416773385</v>
      </c>
      <c r="T65" s="99">
        <v>1.1156834507753188</v>
      </c>
      <c r="U65" s="99">
        <v>1.0254910202733232</v>
      </c>
      <c r="V65" s="99">
        <v>0.88881728209659183</v>
      </c>
      <c r="W65" s="99">
        <v>0.94812224458892314</v>
      </c>
      <c r="X65" s="99">
        <v>0.66712769644540548</v>
      </c>
      <c r="Y65" s="99">
        <v>0.48352917850172256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1.1609542725989457E-2</v>
      </c>
      <c r="D66" s="123">
        <f t="shared" si="27"/>
        <v>8.2851314242548338E-3</v>
      </c>
      <c r="E66" s="123">
        <f t="shared" si="27"/>
        <v>0.25634259996315595</v>
      </c>
      <c r="F66" s="123">
        <f t="shared" si="27"/>
        <v>0.27753514590488365</v>
      </c>
      <c r="G66" s="123">
        <f t="shared" si="27"/>
        <v>0.29108679629911188</v>
      </c>
      <c r="H66" s="123">
        <f t="shared" si="27"/>
        <v>0.67528523651319283</v>
      </c>
      <c r="I66" s="123">
        <f t="shared" si="27"/>
        <v>0.41317136839071994</v>
      </c>
      <c r="J66" s="123">
        <f t="shared" si="27"/>
        <v>0.4001360560201947</v>
      </c>
      <c r="K66" s="123">
        <f t="shared" si="27"/>
        <v>0.27591740629003958</v>
      </c>
      <c r="L66" s="123">
        <f t="shared" si="27"/>
        <v>0.3245979977017075</v>
      </c>
      <c r="M66" s="123">
        <f t="shared" si="27"/>
        <v>0.25890158980762168</v>
      </c>
      <c r="N66" s="123">
        <f t="shared" si="27"/>
        <v>0.22169213717714931</v>
      </c>
      <c r="O66" s="123">
        <f t="shared" si="27"/>
        <v>0.18731404299154897</v>
      </c>
      <c r="P66" s="123">
        <f t="shared" si="27"/>
        <v>6.6283277432128182E-2</v>
      </c>
      <c r="Q66" s="123">
        <f t="shared" si="27"/>
        <v>5.7489287685774791E-2</v>
      </c>
      <c r="R66" s="123">
        <f t="shared" si="27"/>
        <v>3.7504204115250989E-2</v>
      </c>
      <c r="S66" s="123">
        <f t="shared" si="27"/>
        <v>7.5165293351887374E-2</v>
      </c>
      <c r="T66" s="123">
        <f t="shared" si="27"/>
        <v>7.1779717430240836E-2</v>
      </c>
      <c r="U66" s="123">
        <f t="shared" si="27"/>
        <v>8.1804495781412204E-2</v>
      </c>
      <c r="V66" s="123">
        <f t="shared" si="27"/>
        <v>0.11108906552588343</v>
      </c>
      <c r="W66" s="123">
        <f t="shared" si="27"/>
        <v>6.5416482737878978E-2</v>
      </c>
      <c r="X66" s="123">
        <f t="shared" si="27"/>
        <v>0.19497339973871436</v>
      </c>
      <c r="Y66" s="123">
        <f t="shared" si="27"/>
        <v>0.4281728450228644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1.1609542725989457E-2</v>
      </c>
      <c r="D67" s="99">
        <f>RES_hhdet_in_fech!D67/RES_summary!D$21</f>
        <v>8.2851314242548338E-3</v>
      </c>
      <c r="E67" s="99">
        <f>RES_hhdet_in_fech!E67/RES_summary!E$21</f>
        <v>0.25634259996315595</v>
      </c>
      <c r="F67" s="99">
        <f>RES_hhdet_in_fech!F67/RES_summary!F$21</f>
        <v>0.27753514590488365</v>
      </c>
      <c r="G67" s="99">
        <f>RES_hhdet_in_fech!G67/RES_summary!G$21</f>
        <v>0.29108679629911188</v>
      </c>
      <c r="H67" s="99">
        <f>RES_hhdet_in_fech!H67/RES_summary!H$21</f>
        <v>0.67528523651319283</v>
      </c>
      <c r="I67" s="99">
        <f>RES_hhdet_in_fech!I67/RES_summary!I$21</f>
        <v>0.41317136839071994</v>
      </c>
      <c r="J67" s="99">
        <f>RES_hhdet_in_fech!J67/RES_summary!J$21</f>
        <v>0.4001360560201947</v>
      </c>
      <c r="K67" s="99">
        <f>RES_hhdet_in_fech!K67/RES_summary!K$21</f>
        <v>0.27591740629003958</v>
      </c>
      <c r="L67" s="99">
        <f>RES_hhdet_in_fech!L67/RES_summary!L$21</f>
        <v>0.3245979977017075</v>
      </c>
      <c r="M67" s="99">
        <f>RES_hhdet_in_fech!M67/RES_summary!M$21</f>
        <v>0.25890158980762168</v>
      </c>
      <c r="N67" s="99">
        <f>RES_hhdet_in_fech!N67/RES_summary!N$21</f>
        <v>0.22169213717714931</v>
      </c>
      <c r="O67" s="99">
        <f>RES_hhdet_in_fech!O67/RES_summary!O$21</f>
        <v>0.18731404299154897</v>
      </c>
      <c r="P67" s="99">
        <f>RES_hhdet_in_fech!P67/RES_summary!P$21</f>
        <v>6.6283277432128182E-2</v>
      </c>
      <c r="Q67" s="99">
        <f>RES_hhdet_in_fech!Q67/RES_summary!Q$21</f>
        <v>5.7489287685774791E-2</v>
      </c>
      <c r="R67" s="99">
        <f>RES_hhdet_in_fech!R67/RES_summary!R$21</f>
        <v>3.7504204115250989E-2</v>
      </c>
      <c r="S67" s="99">
        <f>RES_hhdet_in_fech!S67/RES_summary!S$21</f>
        <v>7.5165293351887374E-2</v>
      </c>
      <c r="T67" s="99">
        <f>RES_hhdet_in_fech!T67/RES_summary!T$21</f>
        <v>7.1779717430240836E-2</v>
      </c>
      <c r="U67" s="99">
        <f>RES_hhdet_in_fech!U67/RES_summary!U$21</f>
        <v>8.1804495781412204E-2</v>
      </c>
      <c r="V67" s="99">
        <f>RES_hhdet_in_fech!V67/RES_summary!V$21</f>
        <v>0.11108906552588343</v>
      </c>
      <c r="W67" s="99">
        <f>RES_hhdet_in_fech!W67/RES_summary!W$21</f>
        <v>6.5416482737878978E-2</v>
      </c>
      <c r="X67" s="99">
        <f>RES_hhdet_in_fech!X67/RES_summary!X$21</f>
        <v>0.19497339973871436</v>
      </c>
      <c r="Y67" s="99">
        <f>RES_hhdet_in_fech!Y67/RES_summary!Y$21</f>
        <v>0.4281728450228644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22.372534327229733</v>
      </c>
      <c r="D68" s="123">
        <v>25.802472842153037</v>
      </c>
      <c r="E68" s="123">
        <v>25.599908300333411</v>
      </c>
      <c r="F68" s="123">
        <v>24.47787467174328</v>
      </c>
      <c r="G68" s="123">
        <v>24.806797252470204</v>
      </c>
      <c r="H68" s="123">
        <v>28.394618155479279</v>
      </c>
      <c r="I68" s="123">
        <v>29.507346307671597</v>
      </c>
      <c r="J68" s="123">
        <v>31.826580699109115</v>
      </c>
      <c r="K68" s="123">
        <v>24.160126686776326</v>
      </c>
      <c r="L68" s="123">
        <v>22.612043012053476</v>
      </c>
      <c r="M68" s="123">
        <v>19.269909087694295</v>
      </c>
      <c r="N68" s="123">
        <v>19.39202958976837</v>
      </c>
      <c r="O68" s="123">
        <v>16.966972163395869</v>
      </c>
      <c r="P68" s="123">
        <v>15.479326898972479</v>
      </c>
      <c r="Q68" s="123">
        <v>15.420156500642713</v>
      </c>
      <c r="R68" s="123">
        <v>21.612022806090614</v>
      </c>
      <c r="S68" s="123">
        <v>23.296143902827154</v>
      </c>
      <c r="T68" s="123">
        <v>22.980146498202028</v>
      </c>
      <c r="U68" s="123">
        <v>18.675764576201189</v>
      </c>
      <c r="V68" s="123">
        <v>14.70818199297487</v>
      </c>
      <c r="W68" s="123">
        <v>26.021818057227151</v>
      </c>
      <c r="X68" s="123">
        <v>23.898086201358218</v>
      </c>
      <c r="Y68" s="123">
        <v>21.600862489773025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22.946581811005288</v>
      </c>
      <c r="D69" s="99">
        <v>25.826632459230837</v>
      </c>
      <c r="E69" s="99">
        <v>25.650877556430686</v>
      </c>
      <c r="F69" s="99">
        <v>24.498194190272663</v>
      </c>
      <c r="G69" s="99">
        <v>25.077199930323768</v>
      </c>
      <c r="H69" s="99">
        <v>28.662237864787716</v>
      </c>
      <c r="I69" s="99">
        <v>29.541078147547736</v>
      </c>
      <c r="J69" s="99">
        <v>32.678132702537859</v>
      </c>
      <c r="K69" s="99">
        <v>24.837173751333996</v>
      </c>
      <c r="L69" s="99">
        <v>23.094213787838815</v>
      </c>
      <c r="M69" s="99">
        <v>19.278598646128589</v>
      </c>
      <c r="N69" s="99">
        <v>19.494803942433343</v>
      </c>
      <c r="O69" s="99">
        <v>16.985934697947439</v>
      </c>
      <c r="P69" s="99">
        <v>15.53836253255416</v>
      </c>
      <c r="Q69" s="99">
        <v>15.439138407364583</v>
      </c>
      <c r="R69" s="99">
        <v>21.693094191628919</v>
      </c>
      <c r="S69" s="99">
        <v>23.294662330508153</v>
      </c>
      <c r="T69" s="99">
        <v>23.103818014969526</v>
      </c>
      <c r="U69" s="99">
        <v>18.723198700203593</v>
      </c>
      <c r="V69" s="99">
        <v>14.75132613365713</v>
      </c>
      <c r="W69" s="99">
        <v>26.048958131929037</v>
      </c>
      <c r="X69" s="99">
        <v>23.81592390873563</v>
      </c>
      <c r="Y69" s="99">
        <v>21.918447472921638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18.77103456380571</v>
      </c>
      <c r="D70" s="99">
        <v>21.308430426160449</v>
      </c>
      <c r="E70" s="99">
        <v>21.250847278725619</v>
      </c>
      <c r="F70" s="99">
        <v>20.585867067517672</v>
      </c>
      <c r="G70" s="99">
        <v>21.106151664409822</v>
      </c>
      <c r="H70" s="99">
        <v>24.191579993875497</v>
      </c>
      <c r="I70" s="99">
        <v>25.446164387368686</v>
      </c>
      <c r="J70" s="99">
        <v>27.839075880264634</v>
      </c>
      <c r="K70" s="99">
        <v>21.306038876064385</v>
      </c>
      <c r="L70" s="99">
        <v>19.891610044840824</v>
      </c>
      <c r="M70" s="99">
        <v>0</v>
      </c>
      <c r="N70" s="99">
        <v>17.202298426198656</v>
      </c>
      <c r="O70" s="99">
        <v>15.277436883529276</v>
      </c>
      <c r="P70" s="99">
        <v>14.096552585833885</v>
      </c>
      <c r="Q70" s="99">
        <v>14.219768118316246</v>
      </c>
      <c r="R70" s="99">
        <v>20.19490698670085</v>
      </c>
      <c r="S70" s="99">
        <v>21.906688792638185</v>
      </c>
      <c r="T70" s="99">
        <v>21.783417785709059</v>
      </c>
      <c r="U70" s="99">
        <v>17.755858914170286</v>
      </c>
      <c r="V70" s="99">
        <v>14.00487399570491</v>
      </c>
      <c r="W70" s="99">
        <v>24.923277106912504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9.5264266180722537</v>
      </c>
      <c r="D71" s="102">
        <v>11.036070909649638</v>
      </c>
      <c r="E71" s="102">
        <v>10.953756544682625</v>
      </c>
      <c r="F71" s="102">
        <v>11.171370127633574</v>
      </c>
      <c r="G71" s="102">
        <v>11.254048989203108</v>
      </c>
      <c r="H71" s="102">
        <v>12.739367316830236</v>
      </c>
      <c r="I71" s="102">
        <v>14.607363662058637</v>
      </c>
      <c r="J71" s="102">
        <v>14.560260967305897</v>
      </c>
      <c r="K71" s="102">
        <v>11.219617090558552</v>
      </c>
      <c r="L71" s="102">
        <v>10.358057190992454</v>
      </c>
      <c r="M71" s="102">
        <v>0</v>
      </c>
      <c r="N71" s="102">
        <v>9.126937410335584</v>
      </c>
      <c r="O71" s="102">
        <v>8.2933611854970621</v>
      </c>
      <c r="P71" s="102">
        <v>6.7780595525380196</v>
      </c>
      <c r="Q71" s="102">
        <v>6.6684860127759782</v>
      </c>
      <c r="R71" s="102">
        <v>9.5400375418987391</v>
      </c>
      <c r="S71" s="102">
        <v>10.856261638146069</v>
      </c>
      <c r="T71" s="102">
        <v>9.8876198090396894</v>
      </c>
      <c r="U71" s="102">
        <v>8.1082409380716047</v>
      </c>
      <c r="V71" s="102">
        <v>5.9040693659688079</v>
      </c>
      <c r="W71" s="102">
        <v>11.824052965987189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9.2446079457334562</v>
      </c>
      <c r="D72" s="105">
        <v>10.272359516510811</v>
      </c>
      <c r="E72" s="105">
        <v>10.297090734042992</v>
      </c>
      <c r="F72" s="105">
        <v>9.4144969398840992</v>
      </c>
      <c r="G72" s="105">
        <v>9.8521026752067122</v>
      </c>
      <c r="H72" s="105">
        <v>11.452212677045262</v>
      </c>
      <c r="I72" s="105">
        <v>10.838800725310051</v>
      </c>
      <c r="J72" s="105">
        <v>13.278814912958737</v>
      </c>
      <c r="K72" s="105">
        <v>10.086421785505834</v>
      </c>
      <c r="L72" s="105">
        <v>9.53355285384837</v>
      </c>
      <c r="M72" s="105">
        <v>0</v>
      </c>
      <c r="N72" s="105">
        <v>8.0753610158630753</v>
      </c>
      <c r="O72" s="105">
        <v>6.9840756980322158</v>
      </c>
      <c r="P72" s="105">
        <v>7.3184930332958658</v>
      </c>
      <c r="Q72" s="105">
        <v>7.5512821055402632</v>
      </c>
      <c r="R72" s="105">
        <v>10.654869444802111</v>
      </c>
      <c r="S72" s="105">
        <v>11.050427154492114</v>
      </c>
      <c r="T72" s="105">
        <v>11.895797976669368</v>
      </c>
      <c r="U72" s="105">
        <v>9.6476179760986778</v>
      </c>
      <c r="V72" s="105">
        <v>8.1008046297360998</v>
      </c>
      <c r="W72" s="105">
        <v>13.099224140925319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20.104299453803431</v>
      </c>
      <c r="D73" s="102">
        <v>0</v>
      </c>
      <c r="E73" s="102">
        <v>0</v>
      </c>
      <c r="F73" s="102">
        <v>21.885913646434254</v>
      </c>
      <c r="G73" s="102">
        <v>22.429914716786257</v>
      </c>
      <c r="H73" s="102">
        <v>26.493509688380879</v>
      </c>
      <c r="I73" s="102">
        <v>0</v>
      </c>
      <c r="J73" s="102">
        <v>30.576899874353398</v>
      </c>
      <c r="K73" s="102">
        <v>23.092825522511397</v>
      </c>
      <c r="L73" s="102">
        <v>21.186550956974504</v>
      </c>
      <c r="M73" s="102">
        <v>20.289289270752114</v>
      </c>
      <c r="N73" s="102">
        <v>19.349402636339459</v>
      </c>
      <c r="O73" s="102">
        <v>0</v>
      </c>
      <c r="P73" s="102">
        <v>0</v>
      </c>
      <c r="Q73" s="102">
        <v>0</v>
      </c>
      <c r="R73" s="102">
        <v>21.793743619256801</v>
      </c>
      <c r="S73" s="102">
        <v>24.813028458920396</v>
      </c>
      <c r="T73" s="102">
        <v>23.77594068704526</v>
      </c>
      <c r="U73" s="102">
        <v>19.476497447605105</v>
      </c>
      <c r="V73" s="102">
        <v>15.316284825299702</v>
      </c>
      <c r="W73" s="102">
        <v>0</v>
      </c>
      <c r="X73" s="102">
        <v>26.164207054687704</v>
      </c>
      <c r="Y73" s="102">
        <v>21.962613848206338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17.518083981014907</v>
      </c>
      <c r="D74" s="105">
        <v>0</v>
      </c>
      <c r="E74" s="105">
        <v>0</v>
      </c>
      <c r="F74" s="105">
        <v>19.311398964402759</v>
      </c>
      <c r="G74" s="105">
        <v>19.765363428293274</v>
      </c>
      <c r="H74" s="105">
        <v>23.330500966745863</v>
      </c>
      <c r="I74" s="105">
        <v>0</v>
      </c>
      <c r="J74" s="105">
        <v>26.980038125846594</v>
      </c>
      <c r="K74" s="105">
        <v>20.431960713079828</v>
      </c>
      <c r="L74" s="105">
        <v>18.747216714418073</v>
      </c>
      <c r="M74" s="105">
        <v>18.081326756585245</v>
      </c>
      <c r="N74" s="105">
        <v>17.306567067636877</v>
      </c>
      <c r="O74" s="105">
        <v>0</v>
      </c>
      <c r="P74" s="105">
        <v>0</v>
      </c>
      <c r="Q74" s="105">
        <v>0</v>
      </c>
      <c r="R74" s="105">
        <v>19.896920822809697</v>
      </c>
      <c r="S74" s="105">
        <v>22.854039294135539</v>
      </c>
      <c r="T74" s="105">
        <v>21.843070106523022</v>
      </c>
      <c r="U74" s="105">
        <v>17.980001834493823</v>
      </c>
      <c r="V74" s="105">
        <v>14.107470031447958</v>
      </c>
      <c r="W74" s="105">
        <v>0</v>
      </c>
      <c r="X74" s="105">
        <v>24.508566559312321</v>
      </c>
      <c r="Y74" s="105">
        <v>20.611572454549439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8.3401117145645873</v>
      </c>
      <c r="D75" s="99">
        <v>0</v>
      </c>
      <c r="E75" s="99">
        <v>0</v>
      </c>
      <c r="F75" s="99">
        <v>9.9827938510454981</v>
      </c>
      <c r="G75" s="99">
        <v>10.05586488514985</v>
      </c>
      <c r="H75" s="99">
        <v>11.752216756538347</v>
      </c>
      <c r="I75" s="99">
        <v>0</v>
      </c>
      <c r="J75" s="99">
        <v>13.596142913846728</v>
      </c>
      <c r="K75" s="99">
        <v>10.417735084884319</v>
      </c>
      <c r="L75" s="99">
        <v>9.476449546985517</v>
      </c>
      <c r="M75" s="99">
        <v>9.4873573047845632</v>
      </c>
      <c r="N75" s="99">
        <v>9.070073912362842</v>
      </c>
      <c r="O75" s="99">
        <v>0</v>
      </c>
      <c r="P75" s="99">
        <v>0</v>
      </c>
      <c r="Q75" s="99">
        <v>0</v>
      </c>
      <c r="R75" s="99">
        <v>9.5441636245646198</v>
      </c>
      <c r="S75" s="99">
        <v>11.5878818128036</v>
      </c>
      <c r="T75" s="99">
        <v>10.156445928993426</v>
      </c>
      <c r="U75" s="99">
        <v>8.384629879113497</v>
      </c>
      <c r="V75" s="99">
        <v>6.0168394347070162</v>
      </c>
      <c r="W75" s="99">
        <v>0</v>
      </c>
      <c r="X75" s="99">
        <v>10.965953494677597</v>
      </c>
      <c r="Y75" s="99">
        <v>8.1588880298249133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9.17797226645032</v>
      </c>
      <c r="D76" s="99">
        <v>0</v>
      </c>
      <c r="E76" s="99">
        <v>0</v>
      </c>
      <c r="F76" s="99">
        <v>9.3286051133572574</v>
      </c>
      <c r="G76" s="99">
        <v>9.7094985431434235</v>
      </c>
      <c r="H76" s="99">
        <v>11.578284210207514</v>
      </c>
      <c r="I76" s="99">
        <v>0</v>
      </c>
      <c r="J76" s="99">
        <v>13.383895211999867</v>
      </c>
      <c r="K76" s="99">
        <v>10.014225628195511</v>
      </c>
      <c r="L76" s="99">
        <v>9.270767167432556</v>
      </c>
      <c r="M76" s="99">
        <v>8.5939694518006782</v>
      </c>
      <c r="N76" s="99">
        <v>8.2364931552740313</v>
      </c>
      <c r="O76" s="99">
        <v>0</v>
      </c>
      <c r="P76" s="99">
        <v>0</v>
      </c>
      <c r="Q76" s="99">
        <v>0</v>
      </c>
      <c r="R76" s="99">
        <v>10.352757198245081</v>
      </c>
      <c r="S76" s="99">
        <v>11.266157481331938</v>
      </c>
      <c r="T76" s="99">
        <v>11.6866241775296</v>
      </c>
      <c r="U76" s="99">
        <v>9.5953719553803278</v>
      </c>
      <c r="V76" s="99">
        <v>8.0906305967409438</v>
      </c>
      <c r="W76" s="99">
        <v>0</v>
      </c>
      <c r="X76" s="99">
        <v>13.542613064634729</v>
      </c>
      <c r="Y76" s="99">
        <v>12.452684424724527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8.1552124107207415</v>
      </c>
      <c r="D77" s="123">
        <v>9.1357746243057445</v>
      </c>
      <c r="E77" s="123">
        <v>9.0828987863665525</v>
      </c>
      <c r="F77" s="123">
        <v>8.876069962962859</v>
      </c>
      <c r="G77" s="123">
        <v>9.3046332935359928</v>
      </c>
      <c r="H77" s="123">
        <v>11.010439303679398</v>
      </c>
      <c r="I77" s="123">
        <v>10.150544821741656</v>
      </c>
      <c r="J77" s="123">
        <v>11.455152115932162</v>
      </c>
      <c r="K77" s="123">
        <v>8.5484708644488023</v>
      </c>
      <c r="L77" s="123">
        <v>7.9087630757580714</v>
      </c>
      <c r="M77" s="123">
        <v>6.5100171553861292</v>
      </c>
      <c r="N77" s="123">
        <v>6.6650166977138268</v>
      </c>
      <c r="O77" s="123">
        <v>6.1850950812844507</v>
      </c>
      <c r="P77" s="123">
        <v>5.7526628684876799</v>
      </c>
      <c r="Q77" s="123">
        <v>5.6092194202737344</v>
      </c>
      <c r="R77" s="123">
        <v>7.3776502446452668</v>
      </c>
      <c r="S77" s="123">
        <v>8.365943599679234</v>
      </c>
      <c r="T77" s="123">
        <v>7.3034407883976993</v>
      </c>
      <c r="U77" s="123">
        <v>6.2921198354876182</v>
      </c>
      <c r="V77" s="123">
        <v>4.9143606802356796</v>
      </c>
      <c r="W77" s="123">
        <v>8.1867353259268612</v>
      </c>
      <c r="X77" s="123">
        <v>9.1455449217612692</v>
      </c>
      <c r="Y77" s="123">
        <v>8.1247870806566826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9.9687443311221724</v>
      </c>
      <c r="D78" s="99">
        <v>11.359563825267523</v>
      </c>
      <c r="E78" s="99">
        <v>11.501287675342359</v>
      </c>
      <c r="F78" s="99">
        <v>11.151654820153706</v>
      </c>
      <c r="G78" s="99">
        <v>11.575080038556818</v>
      </c>
      <c r="H78" s="99">
        <v>13.365047723498561</v>
      </c>
      <c r="I78" s="99">
        <v>13.235792261273444</v>
      </c>
      <c r="J78" s="99">
        <v>13.902379891422662</v>
      </c>
      <c r="K78" s="99">
        <v>10.792799344721427</v>
      </c>
      <c r="L78" s="99">
        <v>10.063491774087691</v>
      </c>
      <c r="M78" s="99">
        <v>7.7761878731958225</v>
      </c>
      <c r="N78" s="99">
        <v>8.283765049599527</v>
      </c>
      <c r="O78" s="99">
        <v>8.5075399744863258</v>
      </c>
      <c r="P78" s="99">
        <v>7.2408421672725813</v>
      </c>
      <c r="Q78" s="99">
        <v>7.3805922858719253</v>
      </c>
      <c r="R78" s="99">
        <v>9.5467897097396222</v>
      </c>
      <c r="S78" s="99">
        <v>10.474151747002521</v>
      </c>
      <c r="T78" s="99">
        <v>9.7593644439617897</v>
      </c>
      <c r="U78" s="99">
        <v>8.819401208964182</v>
      </c>
      <c r="V78" s="99">
        <v>6.8282213751830518</v>
      </c>
      <c r="W78" s="99">
        <v>12.649916894624557</v>
      </c>
      <c r="X78" s="99">
        <v>11.911404550078922</v>
      </c>
      <c r="Y78" s="99">
        <v>11.60044121783284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8.1385729907579041</v>
      </c>
      <c r="D79" s="110">
        <v>9.1008303756677229</v>
      </c>
      <c r="E79" s="110">
        <v>9.0466629737918201</v>
      </c>
      <c r="F79" s="110">
        <v>8.8439362608887961</v>
      </c>
      <c r="G79" s="110">
        <v>9.2727412879142914</v>
      </c>
      <c r="H79" s="110">
        <v>10.976443058024104</v>
      </c>
      <c r="I79" s="110">
        <v>10.109999853683068</v>
      </c>
      <c r="J79" s="110">
        <v>11.378606530050979</v>
      </c>
      <c r="K79" s="110">
        <v>8.4772876665684169</v>
      </c>
      <c r="L79" s="110">
        <v>7.8422018625127601</v>
      </c>
      <c r="M79" s="110">
        <v>6.4569094156131595</v>
      </c>
      <c r="N79" s="110">
        <v>6.6017336492917273</v>
      </c>
      <c r="O79" s="110">
        <v>6.0983614359341605</v>
      </c>
      <c r="P79" s="110">
        <v>5.7115851001761522</v>
      </c>
      <c r="Q79" s="110">
        <v>5.5768491326952789</v>
      </c>
      <c r="R79" s="110">
        <v>7.3307058722970702</v>
      </c>
      <c r="S79" s="110">
        <v>8.2954378771634687</v>
      </c>
      <c r="T79" s="110">
        <v>7.1993248949436159</v>
      </c>
      <c r="U79" s="110">
        <v>6.159667969034305</v>
      </c>
      <c r="V79" s="110">
        <v>4.8537432648383918</v>
      </c>
      <c r="W79" s="110">
        <v>8.0702554271912028</v>
      </c>
      <c r="X79" s="110">
        <v>9.1247884647095869</v>
      </c>
      <c r="Y79" s="110">
        <v>8.0690249278263408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186.43494519418732</v>
      </c>
      <c r="D81" s="118">
        <f t="shared" si="28"/>
        <v>178.50147225832907</v>
      </c>
      <c r="E81" s="118">
        <f t="shared" si="28"/>
        <v>180.58776521990919</v>
      </c>
      <c r="F81" s="118">
        <f t="shared" si="28"/>
        <v>163.26324021009819</v>
      </c>
      <c r="G81" s="118">
        <f t="shared" si="28"/>
        <v>147.74395379558649</v>
      </c>
      <c r="H81" s="118">
        <f t="shared" si="28"/>
        <v>162.11396778411023</v>
      </c>
      <c r="I81" s="118">
        <f t="shared" si="28"/>
        <v>148.2536240642641</v>
      </c>
      <c r="J81" s="118">
        <f t="shared" si="28"/>
        <v>168.08336082145348</v>
      </c>
      <c r="K81" s="118">
        <f t="shared" si="28"/>
        <v>129.57897627489399</v>
      </c>
      <c r="L81" s="118">
        <f t="shared" si="28"/>
        <v>136.80447934289793</v>
      </c>
      <c r="M81" s="118">
        <f t="shared" si="28"/>
        <v>114.23769434874178</v>
      </c>
      <c r="N81" s="118">
        <f t="shared" si="28"/>
        <v>126.62239278292155</v>
      </c>
      <c r="O81" s="118">
        <f t="shared" si="28"/>
        <v>122.16820382750696</v>
      </c>
      <c r="P81" s="118">
        <f t="shared" si="28"/>
        <v>0</v>
      </c>
      <c r="Q81" s="118">
        <f t="shared" si="28"/>
        <v>97.610319969872847</v>
      </c>
      <c r="R81" s="118">
        <f t="shared" ref="R81:V81" si="29">R82+R85+R87+R100</f>
        <v>100.5625055483366</v>
      </c>
      <c r="S81" s="118">
        <f t="shared" si="29"/>
        <v>102.68990124139513</v>
      </c>
      <c r="T81" s="118">
        <f t="shared" si="29"/>
        <v>99.000107519750358</v>
      </c>
      <c r="U81" s="118">
        <f t="shared" si="29"/>
        <v>88.116475963574061</v>
      </c>
      <c r="V81" s="118">
        <f t="shared" si="29"/>
        <v>70.763455403071731</v>
      </c>
      <c r="W81" s="118">
        <f t="shared" ref="W81:Y81" si="30">W82+W85+W87+W100</f>
        <v>86.011751923195845</v>
      </c>
      <c r="X81" s="118">
        <f t="shared" si="30"/>
        <v>81.717881172947472</v>
      </c>
      <c r="Y81" s="118">
        <f t="shared" si="30"/>
        <v>57.454754887321876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158.58439606486075</v>
      </c>
      <c r="D82" s="123">
        <f t="shared" si="31"/>
        <v>147.09264526205706</v>
      </c>
      <c r="E82" s="123">
        <f t="shared" si="31"/>
        <v>149.60995516489103</v>
      </c>
      <c r="F82" s="123">
        <f t="shared" si="31"/>
        <v>131.87862213219267</v>
      </c>
      <c r="G82" s="123">
        <f t="shared" si="31"/>
        <v>116.36224058375375</v>
      </c>
      <c r="H82" s="123">
        <f t="shared" si="31"/>
        <v>124.45466916392675</v>
      </c>
      <c r="I82" s="123">
        <f t="shared" si="31"/>
        <v>110.61812659900941</v>
      </c>
      <c r="J82" s="123">
        <f t="shared" si="31"/>
        <v>125.50379269611041</v>
      </c>
      <c r="K82" s="123">
        <f t="shared" si="31"/>
        <v>99.023787434376615</v>
      </c>
      <c r="L82" s="123">
        <f t="shared" si="31"/>
        <v>107.83510282055877</v>
      </c>
      <c r="M82" s="123">
        <f t="shared" si="31"/>
        <v>88.303571781374572</v>
      </c>
      <c r="N82" s="123">
        <f t="shared" si="31"/>
        <v>102.08395406210927</v>
      </c>
      <c r="O82" s="123">
        <f t="shared" si="31"/>
        <v>99.982755401384594</v>
      </c>
      <c r="P82" s="123">
        <f t="shared" si="31"/>
        <v>0</v>
      </c>
      <c r="Q82" s="123">
        <f t="shared" si="31"/>
        <v>74.972570628079637</v>
      </c>
      <c r="R82" s="123">
        <f t="shared" ref="R82:V82" si="32">SUM(R83:R84)</f>
        <v>72.949872712623204</v>
      </c>
      <c r="S82" s="123">
        <f t="shared" si="32"/>
        <v>71.18260861872875</v>
      </c>
      <c r="T82" s="123">
        <f t="shared" si="32"/>
        <v>68.02473276350949</v>
      </c>
      <c r="U82" s="123">
        <f t="shared" si="32"/>
        <v>63.346483813783593</v>
      </c>
      <c r="V82" s="123">
        <f t="shared" si="32"/>
        <v>51.225686369244947</v>
      </c>
      <c r="W82" s="123">
        <f t="shared" ref="W82:Y82" si="33">SUM(W83:W84)</f>
        <v>53.769172759994724</v>
      </c>
      <c r="X82" s="123">
        <f t="shared" si="33"/>
        <v>46.502217559635831</v>
      </c>
      <c r="Y82" s="123">
        <f t="shared" si="33"/>
        <v>27.432938490404108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157.59560082147576</v>
      </c>
      <c r="D83" s="99">
        <v>146.17327479323848</v>
      </c>
      <c r="E83" s="99">
        <v>148.68015647084243</v>
      </c>
      <c r="F83" s="99">
        <v>131.05071444355778</v>
      </c>
      <c r="G83" s="99">
        <v>115.62693898946785</v>
      </c>
      <c r="H83" s="99">
        <v>123.67169482473976</v>
      </c>
      <c r="I83" s="99">
        <v>109.92137364344245</v>
      </c>
      <c r="J83" s="99">
        <v>124.70668962689747</v>
      </c>
      <c r="K83" s="99">
        <v>98.392017865260257</v>
      </c>
      <c r="L83" s="99">
        <v>107.14579769072662</v>
      </c>
      <c r="M83" s="99">
        <v>87.740553958747583</v>
      </c>
      <c r="N83" s="99">
        <v>101.43015333142746</v>
      </c>
      <c r="O83" s="99">
        <v>99.339895111233261</v>
      </c>
      <c r="P83" s="99">
        <v>0</v>
      </c>
      <c r="Q83" s="99">
        <v>74.482996236190743</v>
      </c>
      <c r="R83" s="99">
        <v>72.471751000771576</v>
      </c>
      <c r="S83" s="99">
        <v>70.712113348961552</v>
      </c>
      <c r="T83" s="99">
        <v>67.568833335237258</v>
      </c>
      <c r="U83" s="99">
        <v>62.921425857009439</v>
      </c>
      <c r="V83" s="99">
        <v>50.878044317425072</v>
      </c>
      <c r="W83" s="99">
        <v>53.403875216082753</v>
      </c>
      <c r="X83" s="99">
        <v>46.18163296743078</v>
      </c>
      <c r="Y83" s="99">
        <v>27.243646941090269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0.9887952433849968</v>
      </c>
      <c r="D84" s="99">
        <v>0.91937046881858064</v>
      </c>
      <c r="E84" s="99">
        <v>0.92979869404859683</v>
      </c>
      <c r="F84" s="99">
        <v>0.82790768863489017</v>
      </c>
      <c r="G84" s="99">
        <v>0.73530159428590702</v>
      </c>
      <c r="H84" s="99">
        <v>0.78297433918698667</v>
      </c>
      <c r="I84" s="99">
        <v>0.69675295556695915</v>
      </c>
      <c r="J84" s="99">
        <v>0.79710306921293805</v>
      </c>
      <c r="K84" s="99">
        <v>0.63176956911635751</v>
      </c>
      <c r="L84" s="99">
        <v>0.68930512983214431</v>
      </c>
      <c r="M84" s="99">
        <v>0.5630178226269934</v>
      </c>
      <c r="N84" s="99">
        <v>0.65380073068180988</v>
      </c>
      <c r="O84" s="99">
        <v>0.64286029015132584</v>
      </c>
      <c r="P84" s="99">
        <v>0</v>
      </c>
      <c r="Q84" s="99">
        <v>0.48957439188888713</v>
      </c>
      <c r="R84" s="99">
        <v>0.4781217118516225</v>
      </c>
      <c r="S84" s="99">
        <v>0.47049526976719391</v>
      </c>
      <c r="T84" s="99">
        <v>0.45589942827222618</v>
      </c>
      <c r="U84" s="99">
        <v>0.42505795677415209</v>
      </c>
      <c r="V84" s="99">
        <v>0.34764205181987229</v>
      </c>
      <c r="W84" s="99">
        <v>0.36529754391196823</v>
      </c>
      <c r="X84" s="99">
        <v>0.32058459220505114</v>
      </c>
      <c r="Y84" s="99">
        <v>0.18929154931383971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1.1647256619128446E-2</v>
      </c>
      <c r="D85" s="123">
        <f t="shared" si="34"/>
        <v>8.2691718196355665E-3</v>
      </c>
      <c r="E85" s="123">
        <f t="shared" si="34"/>
        <v>0.25629649302980884</v>
      </c>
      <c r="F85" s="123">
        <f t="shared" si="34"/>
        <v>0.27754490999337145</v>
      </c>
      <c r="G85" s="123">
        <f t="shared" si="34"/>
        <v>0.29107328596498289</v>
      </c>
      <c r="H85" s="123">
        <f t="shared" si="34"/>
        <v>0.67528529012873095</v>
      </c>
      <c r="I85" s="123">
        <f t="shared" si="34"/>
        <v>0.4131837761274047</v>
      </c>
      <c r="J85" s="123">
        <f t="shared" si="34"/>
        <v>0.40012335701864593</v>
      </c>
      <c r="K85" s="123">
        <f t="shared" si="34"/>
        <v>0.27592378743047768</v>
      </c>
      <c r="L85" s="123">
        <f t="shared" si="34"/>
        <v>0.3246150874543946</v>
      </c>
      <c r="M85" s="123">
        <f t="shared" si="34"/>
        <v>0.2588809778238787</v>
      </c>
      <c r="N85" s="123">
        <f t="shared" si="34"/>
        <v>0.22166796490321988</v>
      </c>
      <c r="O85" s="123">
        <f t="shared" si="34"/>
        <v>0.18731255016493181</v>
      </c>
      <c r="P85" s="123">
        <f t="shared" si="34"/>
        <v>0</v>
      </c>
      <c r="Q85" s="123">
        <f t="shared" si="34"/>
        <v>5.7439711381954424E-2</v>
      </c>
      <c r="R85" s="123">
        <f t="shared" si="34"/>
        <v>3.7459678206455731E-2</v>
      </c>
      <c r="S85" s="123">
        <f t="shared" si="34"/>
        <v>7.5165036476157243E-2</v>
      </c>
      <c r="T85" s="123">
        <f t="shared" si="34"/>
        <v>7.177527688701052E-2</v>
      </c>
      <c r="U85" s="123">
        <f t="shared" si="34"/>
        <v>8.1802947531062958E-2</v>
      </c>
      <c r="V85" s="123">
        <f t="shared" si="34"/>
        <v>0.11110010770840612</v>
      </c>
      <c r="W85" s="123">
        <f t="shared" si="34"/>
        <v>6.5414705149144714E-2</v>
      </c>
      <c r="X85" s="123">
        <f t="shared" si="34"/>
        <v>0.1949715689366594</v>
      </c>
      <c r="Y85" s="123">
        <f t="shared" si="34"/>
        <v>0.42817536431320152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1.1647256619128446E-2</v>
      </c>
      <c r="D86" s="99">
        <f>RES_hhdet_in_fech!D86/RES_summary!D$21</f>
        <v>8.2691718196355665E-3</v>
      </c>
      <c r="E86" s="99">
        <f>RES_hhdet_in_fech!E86/RES_summary!E$21</f>
        <v>0.25629649302980884</v>
      </c>
      <c r="F86" s="99">
        <f>RES_hhdet_in_fech!F86/RES_summary!F$21</f>
        <v>0.27754490999337145</v>
      </c>
      <c r="G86" s="99">
        <f>RES_hhdet_in_fech!G86/RES_summary!G$21</f>
        <v>0.29107328596498289</v>
      </c>
      <c r="H86" s="99">
        <f>RES_hhdet_in_fech!H86/RES_summary!H$21</f>
        <v>0.67528529012873095</v>
      </c>
      <c r="I86" s="99">
        <f>RES_hhdet_in_fech!I86/RES_summary!I$21</f>
        <v>0.4131837761274047</v>
      </c>
      <c r="J86" s="99">
        <f>RES_hhdet_in_fech!J86/RES_summary!J$21</f>
        <v>0.40012335701864593</v>
      </c>
      <c r="K86" s="99">
        <f>RES_hhdet_in_fech!K86/RES_summary!K$21</f>
        <v>0.27592378743047768</v>
      </c>
      <c r="L86" s="99">
        <f>RES_hhdet_in_fech!L86/RES_summary!L$21</f>
        <v>0.3246150874543946</v>
      </c>
      <c r="M86" s="99">
        <f>RES_hhdet_in_fech!M86/RES_summary!M$21</f>
        <v>0.2588809778238787</v>
      </c>
      <c r="N86" s="99">
        <f>RES_hhdet_in_fech!N86/RES_summary!N$21</f>
        <v>0.22166796490321988</v>
      </c>
      <c r="O86" s="99">
        <f>RES_hhdet_in_fech!O86/RES_summary!O$21</f>
        <v>0.18731255016493181</v>
      </c>
      <c r="P86" s="99">
        <f>RES_hhdet_in_fech!P86/RES_summary!P$21</f>
        <v>0</v>
      </c>
      <c r="Q86" s="99">
        <f>RES_hhdet_in_fech!Q86/RES_summary!Q$21</f>
        <v>5.7439711381954424E-2</v>
      </c>
      <c r="R86" s="99">
        <f>RES_hhdet_in_fech!R86/RES_summary!R$21</f>
        <v>3.7459678206455731E-2</v>
      </c>
      <c r="S86" s="99">
        <f>RES_hhdet_in_fech!S86/RES_summary!S$21</f>
        <v>7.5165036476157243E-2</v>
      </c>
      <c r="T86" s="99">
        <f>RES_hhdet_in_fech!T86/RES_summary!T$21</f>
        <v>7.177527688701052E-2</v>
      </c>
      <c r="U86" s="99">
        <f>RES_hhdet_in_fech!U86/RES_summary!U$21</f>
        <v>8.1802947531062958E-2</v>
      </c>
      <c r="V86" s="99">
        <f>RES_hhdet_in_fech!V86/RES_summary!V$21</f>
        <v>0.11110010770840612</v>
      </c>
      <c r="W86" s="99">
        <f>RES_hhdet_in_fech!W86/RES_summary!W$21</f>
        <v>6.5414705149144714E-2</v>
      </c>
      <c r="X86" s="99">
        <f>RES_hhdet_in_fech!X86/RES_summary!X$21</f>
        <v>0.1949715689366594</v>
      </c>
      <c r="Y86" s="99">
        <f>RES_hhdet_in_fech!Y86/RES_summary!Y$21</f>
        <v>0.42817536431320152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19.70032888194952</v>
      </c>
      <c r="D87" s="123">
        <v>22.299727448784637</v>
      </c>
      <c r="E87" s="123">
        <v>21.674850588196502</v>
      </c>
      <c r="F87" s="123">
        <v>22.263136907023348</v>
      </c>
      <c r="G87" s="123">
        <v>21.817898637953455</v>
      </c>
      <c r="H87" s="123">
        <v>26.007570272030652</v>
      </c>
      <c r="I87" s="123">
        <v>27.112313835444223</v>
      </c>
      <c r="J87" s="123">
        <v>30.800838238273467</v>
      </c>
      <c r="K87" s="123">
        <v>21.80197738651847</v>
      </c>
      <c r="L87" s="123">
        <v>20.802559572372019</v>
      </c>
      <c r="M87" s="123">
        <v>19.218332173930182</v>
      </c>
      <c r="N87" s="123">
        <v>17.715037106617334</v>
      </c>
      <c r="O87" s="123">
        <v>15.89977444002327</v>
      </c>
      <c r="P87" s="123">
        <v>0</v>
      </c>
      <c r="Q87" s="123">
        <v>17.003460497715977</v>
      </c>
      <c r="R87" s="123">
        <v>20.244467285209865</v>
      </c>
      <c r="S87" s="123">
        <v>23.136689709026765</v>
      </c>
      <c r="T87" s="123">
        <v>23.704274584410236</v>
      </c>
      <c r="U87" s="123">
        <v>18.528521233225106</v>
      </c>
      <c r="V87" s="123">
        <v>14.572925661279999</v>
      </c>
      <c r="W87" s="123">
        <v>24.10690903086077</v>
      </c>
      <c r="X87" s="123">
        <v>25.895903579665397</v>
      </c>
      <c r="Y87" s="123">
        <v>21.524616104778229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22.457129013038404</v>
      </c>
      <c r="D88" s="99">
        <v>24.339978600486571</v>
      </c>
      <c r="E88" s="99">
        <v>25.803194500545736</v>
      </c>
      <c r="F88" s="99">
        <v>23.363485031872607</v>
      </c>
      <c r="G88" s="99">
        <v>22.251703609129137</v>
      </c>
      <c r="H88" s="99">
        <v>27.299553976697613</v>
      </c>
      <c r="I88" s="99">
        <v>28.822149041925645</v>
      </c>
      <c r="J88" s="99">
        <v>33.149692387340259</v>
      </c>
      <c r="K88" s="99">
        <v>22.393200890302619</v>
      </c>
      <c r="L88" s="99">
        <v>21.765174964951953</v>
      </c>
      <c r="M88" s="99">
        <v>19.5712620674745</v>
      </c>
      <c r="N88" s="99">
        <v>16.892698176006586</v>
      </c>
      <c r="O88" s="99">
        <v>15.877071891170125</v>
      </c>
      <c r="P88" s="99">
        <v>0</v>
      </c>
      <c r="Q88" s="99">
        <v>18.10881375957295</v>
      </c>
      <c r="R88" s="99">
        <v>20.024157683838787</v>
      </c>
      <c r="S88" s="99">
        <v>23.148471704397686</v>
      </c>
      <c r="T88" s="99">
        <v>25.087253597703697</v>
      </c>
      <c r="U88" s="99">
        <v>18.638398112544163</v>
      </c>
      <c r="V88" s="99">
        <v>14.376526122388698</v>
      </c>
      <c r="W88" s="99">
        <v>24.988523893791719</v>
      </c>
      <c r="X88" s="99">
        <v>26.715520477418885</v>
      </c>
      <c r="Y88" s="99">
        <v>21.639841413316258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18.387747166471687</v>
      </c>
      <c r="D89" s="99">
        <v>20.17470108705281</v>
      </c>
      <c r="E89" s="99">
        <v>21.555421498699086</v>
      </c>
      <c r="F89" s="99">
        <v>19.852305025048526</v>
      </c>
      <c r="G89" s="99">
        <v>18.999956347668618</v>
      </c>
      <c r="H89" s="99">
        <v>23.459324454376222</v>
      </c>
      <c r="I89" s="99">
        <v>25.303805649485536</v>
      </c>
      <c r="J89" s="99">
        <v>28.92924856686264</v>
      </c>
      <c r="K89" s="99">
        <v>19.706247608509184</v>
      </c>
      <c r="L89" s="99">
        <v>19.276833726054925</v>
      </c>
      <c r="M89" s="99">
        <v>17.511934321177574</v>
      </c>
      <c r="N89" s="99">
        <v>15.198168529610161</v>
      </c>
      <c r="O89" s="99">
        <v>14.40759885042138</v>
      </c>
      <c r="P89" s="99">
        <v>0</v>
      </c>
      <c r="Q89" s="99">
        <v>16.399151267495572</v>
      </c>
      <c r="R89" s="99">
        <v>0</v>
      </c>
      <c r="S89" s="99">
        <v>0</v>
      </c>
      <c r="T89" s="99">
        <v>23.243055196274174</v>
      </c>
      <c r="U89" s="99">
        <v>17.387475042894291</v>
      </c>
      <c r="V89" s="99">
        <v>13.440094657847144</v>
      </c>
      <c r="W89" s="99">
        <v>23.63616577686313</v>
      </c>
      <c r="X89" s="99">
        <v>25.265769932706338</v>
      </c>
      <c r="Y89" s="99">
        <v>20.402818911265996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9.3210764139574138</v>
      </c>
      <c r="D90" s="102">
        <v>10.394774643467455</v>
      </c>
      <c r="E90" s="102">
        <v>11.020180618423906</v>
      </c>
      <c r="F90" s="102">
        <v>10.64877718838426</v>
      </c>
      <c r="G90" s="102">
        <v>9.9698802871922823</v>
      </c>
      <c r="H90" s="102">
        <v>12.127741025967884</v>
      </c>
      <c r="I90" s="102">
        <v>14.253613980439015</v>
      </c>
      <c r="J90" s="102">
        <v>14.789811006736468</v>
      </c>
      <c r="K90" s="102">
        <v>10.097582210042617</v>
      </c>
      <c r="L90" s="102">
        <v>9.7582446118146677</v>
      </c>
      <c r="M90" s="102">
        <v>9.1133809260755623</v>
      </c>
      <c r="N90" s="102">
        <v>7.8879477528671513</v>
      </c>
      <c r="O90" s="102">
        <v>7.7430210264311414</v>
      </c>
      <c r="P90" s="102">
        <v>0</v>
      </c>
      <c r="Q90" s="102">
        <v>7.8530771961228618</v>
      </c>
      <c r="R90" s="102">
        <v>0</v>
      </c>
      <c r="S90" s="102">
        <v>0</v>
      </c>
      <c r="T90" s="102">
        <v>10.755281281252845</v>
      </c>
      <c r="U90" s="102">
        <v>8.045118130945367</v>
      </c>
      <c r="V90" s="102">
        <v>5.7289407210621857</v>
      </c>
      <c r="W90" s="102">
        <v>11.29345916267123</v>
      </c>
      <c r="X90" s="102">
        <v>11.406044987073678</v>
      </c>
      <c r="Y90" s="102">
        <v>8.1681016147979211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9.0666707525142733</v>
      </c>
      <c r="D91" s="105">
        <v>9.779926443585353</v>
      </c>
      <c r="E91" s="105">
        <v>10.535240880275181</v>
      </c>
      <c r="F91" s="105">
        <v>9.2035278366642661</v>
      </c>
      <c r="G91" s="105">
        <v>9.0300760604763397</v>
      </c>
      <c r="H91" s="105">
        <v>11.331583428408337</v>
      </c>
      <c r="I91" s="105">
        <v>11.050191669046519</v>
      </c>
      <c r="J91" s="105">
        <v>14.139437560126174</v>
      </c>
      <c r="K91" s="105">
        <v>9.6086653984665631</v>
      </c>
      <c r="L91" s="105">
        <v>9.5185891142402586</v>
      </c>
      <c r="M91" s="105">
        <v>8.3985533951020113</v>
      </c>
      <c r="N91" s="105">
        <v>7.3102207767430096</v>
      </c>
      <c r="O91" s="105">
        <v>6.6645778239902391</v>
      </c>
      <c r="P91" s="105">
        <v>0</v>
      </c>
      <c r="Q91" s="105">
        <v>8.5460740713727095</v>
      </c>
      <c r="R91" s="105">
        <v>0</v>
      </c>
      <c r="S91" s="105">
        <v>0</v>
      </c>
      <c r="T91" s="105">
        <v>12.48777391502133</v>
      </c>
      <c r="U91" s="105">
        <v>9.342356911948924</v>
      </c>
      <c r="V91" s="105">
        <v>7.7111539367849593</v>
      </c>
      <c r="W91" s="105">
        <v>12.342706614191901</v>
      </c>
      <c r="X91" s="105">
        <v>13.859724945632662</v>
      </c>
      <c r="Y91" s="105">
        <v>12.234717296468075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22.761015298523596</v>
      </c>
      <c r="D92" s="102">
        <v>24.957076045313567</v>
      </c>
      <c r="E92" s="102">
        <v>20.878478120961439</v>
      </c>
      <c r="F92" s="102">
        <v>27.685260065130709</v>
      </c>
      <c r="G92" s="102">
        <v>24.851372671380183</v>
      </c>
      <c r="H92" s="102">
        <v>31.935359145693251</v>
      </c>
      <c r="I92" s="102">
        <v>25.975104614193413</v>
      </c>
      <c r="J92" s="102">
        <v>35.06573540394195</v>
      </c>
      <c r="K92" s="102">
        <v>25.487644372842627</v>
      </c>
      <c r="L92" s="102">
        <v>23.826287631976278</v>
      </c>
      <c r="M92" s="102">
        <v>22.972928705977044</v>
      </c>
      <c r="N92" s="102">
        <v>20.760697147152694</v>
      </c>
      <c r="O92" s="102">
        <v>16.759620528170903</v>
      </c>
      <c r="P92" s="102">
        <v>0</v>
      </c>
      <c r="Q92" s="102">
        <v>13.356715598187051</v>
      </c>
      <c r="R92" s="102">
        <v>23.947994319680639</v>
      </c>
      <c r="S92" s="102">
        <v>20.631749646087041</v>
      </c>
      <c r="T92" s="102">
        <v>26.666018149550332</v>
      </c>
      <c r="U92" s="102">
        <v>20.471091731864895</v>
      </c>
      <c r="V92" s="102">
        <v>17.82690579390707</v>
      </c>
      <c r="W92" s="102">
        <v>25.552542286117951</v>
      </c>
      <c r="X92" s="102">
        <v>28.784665811554419</v>
      </c>
      <c r="Y92" s="102">
        <v>20.590697677353052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18.714983425401257</v>
      </c>
      <c r="D93" s="105">
        <v>20.634766856776796</v>
      </c>
      <c r="E93" s="105">
        <v>17.275622742974754</v>
      </c>
      <c r="F93" s="105">
        <v>23.194988005545607</v>
      </c>
      <c r="G93" s="105">
        <v>20.784119959922414</v>
      </c>
      <c r="H93" s="105">
        <v>26.715725152798147</v>
      </c>
      <c r="I93" s="105">
        <v>0</v>
      </c>
      <c r="J93" s="105">
        <v>29.446339433715419</v>
      </c>
      <c r="K93" s="105">
        <v>21.490097995141216</v>
      </c>
      <c r="L93" s="105">
        <v>20.116967856703159</v>
      </c>
      <c r="M93" s="105">
        <v>19.611289214476599</v>
      </c>
      <c r="N93" s="105">
        <v>17.875415717152062</v>
      </c>
      <c r="O93" s="105">
        <v>14.675460629175062</v>
      </c>
      <c r="P93" s="105">
        <v>0</v>
      </c>
      <c r="Q93" s="105">
        <v>0</v>
      </c>
      <c r="R93" s="105">
        <v>21.497780329770933</v>
      </c>
      <c r="S93" s="105">
        <v>0</v>
      </c>
      <c r="T93" s="105">
        <v>24.235559148242089</v>
      </c>
      <c r="U93" s="105">
        <v>18.7191985090973</v>
      </c>
      <c r="V93" s="105">
        <v>16.302300428658036</v>
      </c>
      <c r="W93" s="105">
        <v>0</v>
      </c>
      <c r="X93" s="105">
        <v>26.520205137979438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9.4492430328386252</v>
      </c>
      <c r="D94" s="99">
        <v>10.66038320196656</v>
      </c>
      <c r="E94" s="99">
        <v>8.8891708985383957</v>
      </c>
      <c r="F94" s="99">
        <v>12.64372348335438</v>
      </c>
      <c r="G94" s="99">
        <v>11.144372463193484</v>
      </c>
      <c r="H94" s="99">
        <v>14.211409988936181</v>
      </c>
      <c r="I94" s="99">
        <v>0</v>
      </c>
      <c r="J94" s="99">
        <v>15.63184362962104</v>
      </c>
      <c r="K94" s="99">
        <v>11.502741839069071</v>
      </c>
      <c r="L94" s="99">
        <v>10.677583494124768</v>
      </c>
      <c r="M94" s="99">
        <v>10.712693829267444</v>
      </c>
      <c r="N94" s="99">
        <v>9.7200908316844661</v>
      </c>
      <c r="O94" s="99">
        <v>8.167321880883998</v>
      </c>
      <c r="P94" s="99">
        <v>0</v>
      </c>
      <c r="Q94" s="99">
        <v>0</v>
      </c>
      <c r="R94" s="99">
        <v>10.534952475912082</v>
      </c>
      <c r="S94" s="99">
        <v>0</v>
      </c>
      <c r="T94" s="99">
        <v>11.445771095579209</v>
      </c>
      <c r="U94" s="99">
        <v>8.8613726432752209</v>
      </c>
      <c r="V94" s="99">
        <v>7.1865507716252042</v>
      </c>
      <c r="W94" s="99">
        <v>0</v>
      </c>
      <c r="X94" s="99">
        <v>12.288405306602174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9.2657403925626305</v>
      </c>
      <c r="D95" s="99">
        <v>9.9743836548102376</v>
      </c>
      <c r="E95" s="99">
        <v>8.3864518444363583</v>
      </c>
      <c r="F95" s="99">
        <v>10.551264522191223</v>
      </c>
      <c r="G95" s="99">
        <v>9.6397474967289298</v>
      </c>
      <c r="H95" s="99">
        <v>12.504315163861962</v>
      </c>
      <c r="I95" s="99">
        <v>0</v>
      </c>
      <c r="J95" s="99">
        <v>13.814495804094379</v>
      </c>
      <c r="K95" s="99">
        <v>9.9873561560721456</v>
      </c>
      <c r="L95" s="99">
        <v>9.4393843625783926</v>
      </c>
      <c r="M95" s="99">
        <v>8.8985953852091519</v>
      </c>
      <c r="N95" s="99">
        <v>8.155324885467591</v>
      </c>
      <c r="O95" s="99">
        <v>6.5081387482910635</v>
      </c>
      <c r="P95" s="99">
        <v>0</v>
      </c>
      <c r="Q95" s="99">
        <v>0</v>
      </c>
      <c r="R95" s="99">
        <v>10.962827853858853</v>
      </c>
      <c r="S95" s="99">
        <v>0</v>
      </c>
      <c r="T95" s="99">
        <v>12.789788052662878</v>
      </c>
      <c r="U95" s="99">
        <v>9.857825865822079</v>
      </c>
      <c r="V95" s="99">
        <v>9.1157496570328309</v>
      </c>
      <c r="W95" s="99">
        <v>0</v>
      </c>
      <c r="X95" s="99">
        <v>14.231799831377263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20.104299453803431</v>
      </c>
      <c r="D96" s="102">
        <v>22.906689623798748</v>
      </c>
      <c r="E96" s="102">
        <v>22.678838855223724</v>
      </c>
      <c r="F96" s="102">
        <v>21.885913646434254</v>
      </c>
      <c r="G96" s="102">
        <v>22.429914716786257</v>
      </c>
      <c r="H96" s="102">
        <v>26.493509688380872</v>
      </c>
      <c r="I96" s="102">
        <v>28.06225282077191</v>
      </c>
      <c r="J96" s="102">
        <v>30.576899874353401</v>
      </c>
      <c r="K96" s="102">
        <v>23.09282552251139</v>
      </c>
      <c r="L96" s="102">
        <v>21.186550956974504</v>
      </c>
      <c r="M96" s="102">
        <v>20.289289270752107</v>
      </c>
      <c r="N96" s="102">
        <v>19.349402636339462</v>
      </c>
      <c r="O96" s="102">
        <v>17.376042737114766</v>
      </c>
      <c r="P96" s="102">
        <v>0</v>
      </c>
      <c r="Q96" s="102">
        <v>15.890304572879231</v>
      </c>
      <c r="R96" s="102">
        <v>21.793743619256798</v>
      </c>
      <c r="S96" s="102">
        <v>24.813028458920392</v>
      </c>
      <c r="T96" s="102">
        <v>23.77594068704526</v>
      </c>
      <c r="U96" s="102">
        <v>19.476497447605102</v>
      </c>
      <c r="V96" s="102">
        <v>15.316284825299698</v>
      </c>
      <c r="W96" s="102">
        <v>0</v>
      </c>
      <c r="X96" s="102">
        <v>26.164207054687704</v>
      </c>
      <c r="Y96" s="102">
        <v>21.962613848206338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17.518083981014907</v>
      </c>
      <c r="D97" s="105">
        <v>20.040203693612785</v>
      </c>
      <c r="E97" s="105">
        <v>19.861481402383525</v>
      </c>
      <c r="F97" s="105">
        <v>19.311398964402759</v>
      </c>
      <c r="G97" s="105">
        <v>19.765363428293266</v>
      </c>
      <c r="H97" s="105">
        <v>23.330500966745863</v>
      </c>
      <c r="I97" s="105">
        <v>25.037910103697552</v>
      </c>
      <c r="J97" s="105">
        <v>26.980038125846598</v>
      </c>
      <c r="K97" s="105">
        <v>20.431960713079825</v>
      </c>
      <c r="L97" s="105">
        <v>18.747216714418069</v>
      </c>
      <c r="M97" s="105">
        <v>18.081326756585238</v>
      </c>
      <c r="N97" s="105">
        <v>17.30656706763688</v>
      </c>
      <c r="O97" s="105">
        <v>15.698515057635067</v>
      </c>
      <c r="P97" s="105">
        <v>0</v>
      </c>
      <c r="Q97" s="105">
        <v>14.416835154105875</v>
      </c>
      <c r="R97" s="105">
        <v>19.896920822809705</v>
      </c>
      <c r="S97" s="105">
        <v>22.854039294135543</v>
      </c>
      <c r="T97" s="105">
        <v>21.843070106523022</v>
      </c>
      <c r="U97" s="105">
        <v>17.980001834493823</v>
      </c>
      <c r="V97" s="105">
        <v>14.107470031447956</v>
      </c>
      <c r="W97" s="105">
        <v>23.387421312884843</v>
      </c>
      <c r="X97" s="105">
        <v>24.508566559312332</v>
      </c>
      <c r="Y97" s="105">
        <v>20.611572454549442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8.3401117145645856</v>
      </c>
      <c r="D98" s="99">
        <v>9.7923824344566004</v>
      </c>
      <c r="E98" s="99">
        <v>9.6887010689356661</v>
      </c>
      <c r="F98" s="99">
        <v>9.9827938510455017</v>
      </c>
      <c r="G98" s="99">
        <v>10.055864885149848</v>
      </c>
      <c r="H98" s="99">
        <v>11.752216756538349</v>
      </c>
      <c r="I98" s="99">
        <v>13.889938651052642</v>
      </c>
      <c r="J98" s="99">
        <v>13.596142913846728</v>
      </c>
      <c r="K98" s="99">
        <v>10.417735084884317</v>
      </c>
      <c r="L98" s="99">
        <v>9.4764495469855188</v>
      </c>
      <c r="M98" s="99">
        <v>9.487357304784565</v>
      </c>
      <c r="N98" s="99">
        <v>9.070073912362842</v>
      </c>
      <c r="O98" s="99">
        <v>8.5130787177008234</v>
      </c>
      <c r="P98" s="99">
        <v>0</v>
      </c>
      <c r="Q98" s="99">
        <v>6.8483975456858213</v>
      </c>
      <c r="R98" s="99">
        <v>9.5441636245646215</v>
      </c>
      <c r="S98" s="99">
        <v>11.587881812803603</v>
      </c>
      <c r="T98" s="99">
        <v>10.156445928993426</v>
      </c>
      <c r="U98" s="99">
        <v>8.384629879113497</v>
      </c>
      <c r="V98" s="99">
        <v>6.0168394347070153</v>
      </c>
      <c r="W98" s="99">
        <v>11.151053432458772</v>
      </c>
      <c r="X98" s="99">
        <v>10.965953494677599</v>
      </c>
      <c r="Y98" s="99">
        <v>8.1588880298249151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9.1779722664503165</v>
      </c>
      <c r="D99" s="99">
        <v>10.247821259156185</v>
      </c>
      <c r="E99" s="99">
        <v>10.172780333447852</v>
      </c>
      <c r="F99" s="99">
        <v>9.3286051133572574</v>
      </c>
      <c r="G99" s="99">
        <v>9.70949854314342</v>
      </c>
      <c r="H99" s="99">
        <v>11.578284210207512</v>
      </c>
      <c r="I99" s="99">
        <v>11.14797145264491</v>
      </c>
      <c r="J99" s="99">
        <v>13.383895211999867</v>
      </c>
      <c r="K99" s="99">
        <v>10.01422562819551</v>
      </c>
      <c r="L99" s="99">
        <v>9.2707671674325542</v>
      </c>
      <c r="M99" s="99">
        <v>8.5939694518006764</v>
      </c>
      <c r="N99" s="99">
        <v>8.2364931552740295</v>
      </c>
      <c r="O99" s="99">
        <v>7.1854363399342427</v>
      </c>
      <c r="P99" s="99">
        <v>0</v>
      </c>
      <c r="Q99" s="99">
        <v>7.5684376084200533</v>
      </c>
      <c r="R99" s="99">
        <v>10.352757198245081</v>
      </c>
      <c r="S99" s="99">
        <v>11.266157481331938</v>
      </c>
      <c r="T99" s="99">
        <v>11.686624177529602</v>
      </c>
      <c r="U99" s="99">
        <v>9.5953719553803278</v>
      </c>
      <c r="V99" s="99">
        <v>8.090630596740942</v>
      </c>
      <c r="W99" s="99">
        <v>12.236367880426071</v>
      </c>
      <c r="X99" s="99">
        <v>13.542613064634729</v>
      </c>
      <c r="Y99" s="99">
        <v>12.452684424724527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8.1385729907579041</v>
      </c>
      <c r="D100" s="123">
        <v>9.1008303756677247</v>
      </c>
      <c r="E100" s="123">
        <v>9.0466629737918218</v>
      </c>
      <c r="F100" s="123">
        <v>8.8439362608887961</v>
      </c>
      <c r="G100" s="123">
        <v>9.2727412879142932</v>
      </c>
      <c r="H100" s="123">
        <v>10.976443058024104</v>
      </c>
      <c r="I100" s="123">
        <v>10.109999853683068</v>
      </c>
      <c r="J100" s="123">
        <v>11.37860653005098</v>
      </c>
      <c r="K100" s="123">
        <v>8.4772876665684169</v>
      </c>
      <c r="L100" s="123">
        <v>7.842201862512761</v>
      </c>
      <c r="M100" s="123">
        <v>6.4569094156131595</v>
      </c>
      <c r="N100" s="123">
        <v>6.6017336492917273</v>
      </c>
      <c r="O100" s="123">
        <v>6.0983614359341596</v>
      </c>
      <c r="P100" s="123">
        <v>0</v>
      </c>
      <c r="Q100" s="123">
        <v>5.5768491326952789</v>
      </c>
      <c r="R100" s="123">
        <v>7.3307058722970702</v>
      </c>
      <c r="S100" s="123">
        <v>8.2954378771634687</v>
      </c>
      <c r="T100" s="123">
        <v>7.1993248949436177</v>
      </c>
      <c r="U100" s="123">
        <v>6.159667969034305</v>
      </c>
      <c r="V100" s="123">
        <v>4.8537432648383909</v>
      </c>
      <c r="W100" s="123">
        <v>8.070255427191201</v>
      </c>
      <c r="X100" s="123">
        <v>9.1247884647095852</v>
      </c>
      <c r="Y100" s="123">
        <v>8.0690249278263408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8.1385729907579041</v>
      </c>
      <c r="D103" s="110">
        <v>9.1008303756677247</v>
      </c>
      <c r="E103" s="110">
        <v>9.0466629737918218</v>
      </c>
      <c r="F103" s="110">
        <v>8.8439362608887961</v>
      </c>
      <c r="G103" s="110">
        <v>9.2727412879142932</v>
      </c>
      <c r="H103" s="110">
        <v>10.976443058024104</v>
      </c>
      <c r="I103" s="110">
        <v>10.109999853683068</v>
      </c>
      <c r="J103" s="110">
        <v>11.37860653005098</v>
      </c>
      <c r="K103" s="110">
        <v>8.4772876665684169</v>
      </c>
      <c r="L103" s="110">
        <v>7.842201862512761</v>
      </c>
      <c r="M103" s="110">
        <v>6.4569094156131595</v>
      </c>
      <c r="N103" s="110">
        <v>6.6017336492917273</v>
      </c>
      <c r="O103" s="110">
        <v>6.0983614359341596</v>
      </c>
      <c r="P103" s="110">
        <v>0</v>
      </c>
      <c r="Q103" s="110">
        <v>5.5768491326952789</v>
      </c>
      <c r="R103" s="110">
        <v>7.3307058722970702</v>
      </c>
      <c r="S103" s="110">
        <v>8.2954378771634687</v>
      </c>
      <c r="T103" s="110">
        <v>7.1993248949436177</v>
      </c>
      <c r="U103" s="110">
        <v>6.159667969034305</v>
      </c>
      <c r="V103" s="110">
        <v>4.8537432648383909</v>
      </c>
      <c r="W103" s="110">
        <v>8.070255427191201</v>
      </c>
      <c r="X103" s="110">
        <v>9.1247884647095852</v>
      </c>
      <c r="Y103" s="110">
        <v>8.0690249278263408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125.9420913725035</v>
      </c>
      <c r="F105" s="118">
        <f t="shared" si="35"/>
        <v>163.81595839368686</v>
      </c>
      <c r="G105" s="118">
        <f t="shared" si="35"/>
        <v>140.33988762637878</v>
      </c>
      <c r="H105" s="118">
        <f t="shared" si="35"/>
        <v>138.99474784644318</v>
      </c>
      <c r="I105" s="118">
        <f t="shared" si="35"/>
        <v>115.20433084642659</v>
      </c>
      <c r="J105" s="118">
        <f t="shared" si="35"/>
        <v>128.24157784594789</v>
      </c>
      <c r="K105" s="118">
        <f t="shared" si="35"/>
        <v>111.78971823742977</v>
      </c>
      <c r="L105" s="118">
        <f t="shared" si="35"/>
        <v>125.57858666699465</v>
      </c>
      <c r="M105" s="118">
        <f t="shared" si="35"/>
        <v>106.38575304096923</v>
      </c>
      <c r="N105" s="118">
        <f t="shared" si="35"/>
        <v>114.99539735606434</v>
      </c>
      <c r="O105" s="118">
        <f t="shared" si="35"/>
        <v>105.01559253076519</v>
      </c>
      <c r="P105" s="118">
        <f t="shared" si="35"/>
        <v>85.890548503070576</v>
      </c>
      <c r="Q105" s="118">
        <f t="shared" si="35"/>
        <v>85.86860579832539</v>
      </c>
      <c r="R105" s="118">
        <f t="shared" ref="R105:V105" si="36">R106+R109+R111+R120</f>
        <v>109.61560312081542</v>
      </c>
      <c r="S105" s="118">
        <f t="shared" si="36"/>
        <v>105.00039676174609</v>
      </c>
      <c r="T105" s="118">
        <f t="shared" si="36"/>
        <v>84.23496409301903</v>
      </c>
      <c r="U105" s="118">
        <f t="shared" si="36"/>
        <v>78.699669666280982</v>
      </c>
      <c r="V105" s="118">
        <f t="shared" si="36"/>
        <v>62.8192893269348</v>
      </c>
      <c r="W105" s="118">
        <f t="shared" ref="W105:Y105" si="37">W106+W109+W111+W120</f>
        <v>89.79803170833658</v>
      </c>
      <c r="X105" s="118">
        <f t="shared" si="37"/>
        <v>73.605690623540482</v>
      </c>
      <c r="Y105" s="118">
        <f t="shared" si="37"/>
        <v>61.284461710441285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96.747951317479576</v>
      </c>
      <c r="F106" s="123">
        <f t="shared" si="38"/>
        <v>131.91334232232043</v>
      </c>
      <c r="G106" s="123">
        <f t="shared" si="38"/>
        <v>109.05319439651434</v>
      </c>
      <c r="H106" s="123">
        <f t="shared" si="38"/>
        <v>102.61814650591191</v>
      </c>
      <c r="I106" s="123">
        <f t="shared" si="38"/>
        <v>79.516519018781068</v>
      </c>
      <c r="J106" s="123">
        <f t="shared" si="38"/>
        <v>88.972466080527511</v>
      </c>
      <c r="K106" s="123">
        <f t="shared" si="38"/>
        <v>82.424634144607182</v>
      </c>
      <c r="L106" s="123">
        <f t="shared" si="38"/>
        <v>97.397001074960002</v>
      </c>
      <c r="M106" s="123">
        <f t="shared" si="38"/>
        <v>81.34006359498305</v>
      </c>
      <c r="N106" s="123">
        <f t="shared" si="38"/>
        <v>89.792018305169989</v>
      </c>
      <c r="O106" s="123">
        <f t="shared" si="38"/>
        <v>83.013430309945804</v>
      </c>
      <c r="P106" s="123">
        <f t="shared" si="38"/>
        <v>66.078394089087681</v>
      </c>
      <c r="Q106" s="123">
        <f t="shared" si="38"/>
        <v>65.672050565779017</v>
      </c>
      <c r="R106" s="123">
        <f t="shared" ref="R106:V106" si="39">SUM(R107:R108)</f>
        <v>81.631478857366389</v>
      </c>
      <c r="S106" s="123">
        <f t="shared" si="39"/>
        <v>73.108480205069995</v>
      </c>
      <c r="T106" s="123">
        <f t="shared" si="39"/>
        <v>55.262460258219988</v>
      </c>
      <c r="U106" s="123">
        <f t="shared" si="39"/>
        <v>54.517692296304112</v>
      </c>
      <c r="V106" s="123">
        <f t="shared" si="39"/>
        <v>43.638455473801251</v>
      </c>
      <c r="W106" s="123">
        <f t="shared" ref="W106:Y106" si="40">SUM(W107:W108)</f>
        <v>57.134332182856973</v>
      </c>
      <c r="X106" s="123">
        <f t="shared" si="40"/>
        <v>39.372666366765245</v>
      </c>
      <c r="Y106" s="123">
        <f t="shared" si="40"/>
        <v>30.635731068793302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96.375487047831029</v>
      </c>
      <c r="F107" s="99">
        <v>131.40702896949961</v>
      </c>
      <c r="G107" s="99">
        <v>108.63728388831214</v>
      </c>
      <c r="H107" s="99">
        <v>102.23344139217495</v>
      </c>
      <c r="I107" s="99">
        <v>79.221779369839467</v>
      </c>
      <c r="J107" s="99">
        <v>88.643970659333746</v>
      </c>
      <c r="K107" s="99">
        <v>82.122554208893973</v>
      </c>
      <c r="L107" s="99">
        <v>97.043461275136522</v>
      </c>
      <c r="M107" s="99">
        <v>81.048449689062579</v>
      </c>
      <c r="N107" s="99">
        <v>89.471087744124873</v>
      </c>
      <c r="O107" s="99">
        <v>82.717037844890157</v>
      </c>
      <c r="P107" s="99">
        <v>65.841919911128855</v>
      </c>
      <c r="Q107" s="99">
        <v>65.436064122549681</v>
      </c>
      <c r="R107" s="99">
        <v>81.340402472952292</v>
      </c>
      <c r="S107" s="99">
        <v>72.849100227469052</v>
      </c>
      <c r="T107" s="99">
        <v>55.066341777268697</v>
      </c>
      <c r="U107" s="99">
        <v>54.326342370305028</v>
      </c>
      <c r="V107" s="99">
        <v>43.485028681567456</v>
      </c>
      <c r="W107" s="99">
        <v>56.934678827879601</v>
      </c>
      <c r="X107" s="99">
        <v>39.233316079970322</v>
      </c>
      <c r="Y107" s="99">
        <v>30.527398483697933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0.37246426964854984</v>
      </c>
      <c r="F108" s="99">
        <v>0.50631335282082401</v>
      </c>
      <c r="G108" s="99">
        <v>0.41591050820219699</v>
      </c>
      <c r="H108" s="99">
        <v>0.38470511373695493</v>
      </c>
      <c r="I108" s="99">
        <v>0.29473964894159482</v>
      </c>
      <c r="J108" s="99">
        <v>0.32849542119376973</v>
      </c>
      <c r="K108" s="99">
        <v>0.30207993571321534</v>
      </c>
      <c r="L108" s="99">
        <v>0.35353979982348493</v>
      </c>
      <c r="M108" s="99">
        <v>0.29161390592047143</v>
      </c>
      <c r="N108" s="99">
        <v>0.32093056104511469</v>
      </c>
      <c r="O108" s="99">
        <v>0.29639246505564648</v>
      </c>
      <c r="P108" s="99">
        <v>0.23647417795882852</v>
      </c>
      <c r="Q108" s="99">
        <v>0.23598644322934065</v>
      </c>
      <c r="R108" s="99">
        <v>0.29107638441410111</v>
      </c>
      <c r="S108" s="99">
        <v>0.25937997760094766</v>
      </c>
      <c r="T108" s="99">
        <v>0.19611848095128973</v>
      </c>
      <c r="U108" s="99">
        <v>0.19134992599908529</v>
      </c>
      <c r="V108" s="99">
        <v>0.15342679223379421</v>
      </c>
      <c r="W108" s="99">
        <v>0.19965335497737283</v>
      </c>
      <c r="X108" s="99">
        <v>0.13935028679492523</v>
      </c>
      <c r="Y108" s="99">
        <v>0.10833258509536914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0.2421660950929721</v>
      </c>
      <c r="F109" s="123">
        <f t="shared" si="41"/>
        <v>0.2672207761024824</v>
      </c>
      <c r="G109" s="123">
        <f t="shared" si="41"/>
        <v>0.28593231833644633</v>
      </c>
      <c r="H109" s="123">
        <f t="shared" si="41"/>
        <v>0.659228138053226</v>
      </c>
      <c r="I109" s="123">
        <f t="shared" si="41"/>
        <v>0.41130089675480946</v>
      </c>
      <c r="J109" s="123">
        <f t="shared" si="41"/>
        <v>0.40073691321161348</v>
      </c>
      <c r="K109" s="123">
        <f t="shared" si="41"/>
        <v>0.28175648553379373</v>
      </c>
      <c r="L109" s="123">
        <f t="shared" si="41"/>
        <v>0.32763072657436143</v>
      </c>
      <c r="M109" s="123">
        <f t="shared" si="41"/>
        <v>0.25704525492755392</v>
      </c>
      <c r="N109" s="123">
        <f t="shared" si="41"/>
        <v>0.2229076348202704</v>
      </c>
      <c r="O109" s="123">
        <f t="shared" si="41"/>
        <v>0.17553284053242732</v>
      </c>
      <c r="P109" s="123">
        <f t="shared" si="41"/>
        <v>6.4892007250465331E-2</v>
      </c>
      <c r="Q109" s="123">
        <f t="shared" si="41"/>
        <v>5.7797155473346455E-2</v>
      </c>
      <c r="R109" s="123">
        <f t="shared" si="41"/>
        <v>3.8103762089376901E-2</v>
      </c>
      <c r="S109" s="123">
        <f t="shared" si="41"/>
        <v>7.2810519531931184E-2</v>
      </c>
      <c r="T109" s="123">
        <f t="shared" si="41"/>
        <v>7.2403449378606224E-2</v>
      </c>
      <c r="U109" s="123">
        <f t="shared" si="41"/>
        <v>8.6736614153350336E-2</v>
      </c>
      <c r="V109" s="123">
        <f t="shared" si="41"/>
        <v>0.10970654329674885</v>
      </c>
      <c r="W109" s="123">
        <f t="shared" si="41"/>
        <v>6.5007851802797167E-2</v>
      </c>
      <c r="X109" s="123">
        <f t="shared" si="41"/>
        <v>0.19549790546939547</v>
      </c>
      <c r="Y109" s="123">
        <f t="shared" si="41"/>
        <v>0.42691035766102758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0.2421660950929721</v>
      </c>
      <c r="F110" s="99">
        <f>RES_hhdet_in_fech!F110/RES_summary!F$21</f>
        <v>0.2672207761024824</v>
      </c>
      <c r="G110" s="99">
        <f>RES_hhdet_in_fech!G110/RES_summary!G$21</f>
        <v>0.28593231833644633</v>
      </c>
      <c r="H110" s="99">
        <f>RES_hhdet_in_fech!H110/RES_summary!H$21</f>
        <v>0.659228138053226</v>
      </c>
      <c r="I110" s="99">
        <f>RES_hhdet_in_fech!I110/RES_summary!I$21</f>
        <v>0.41130089675480946</v>
      </c>
      <c r="J110" s="99">
        <f>RES_hhdet_in_fech!J110/RES_summary!J$21</f>
        <v>0.40073691321161348</v>
      </c>
      <c r="K110" s="99">
        <f>RES_hhdet_in_fech!K110/RES_summary!K$21</f>
        <v>0.28175648553379373</v>
      </c>
      <c r="L110" s="99">
        <f>RES_hhdet_in_fech!L110/RES_summary!L$21</f>
        <v>0.32763072657436143</v>
      </c>
      <c r="M110" s="99">
        <f>RES_hhdet_in_fech!M110/RES_summary!M$21</f>
        <v>0.25704525492755392</v>
      </c>
      <c r="N110" s="99">
        <f>RES_hhdet_in_fech!N110/RES_summary!N$21</f>
        <v>0.2229076348202704</v>
      </c>
      <c r="O110" s="99">
        <f>RES_hhdet_in_fech!O110/RES_summary!O$21</f>
        <v>0.17553284053242732</v>
      </c>
      <c r="P110" s="99">
        <f>RES_hhdet_in_fech!P110/RES_summary!P$21</f>
        <v>6.4892007250465331E-2</v>
      </c>
      <c r="Q110" s="99">
        <f>RES_hhdet_in_fech!Q110/RES_summary!Q$21</f>
        <v>5.7797155473346455E-2</v>
      </c>
      <c r="R110" s="99">
        <f>RES_hhdet_in_fech!R110/RES_summary!R$21</f>
        <v>3.8103762089376901E-2</v>
      </c>
      <c r="S110" s="99">
        <f>RES_hhdet_in_fech!S110/RES_summary!S$21</f>
        <v>7.2810519531931184E-2</v>
      </c>
      <c r="T110" s="99">
        <f>RES_hhdet_in_fech!T110/RES_summary!T$21</f>
        <v>7.2403449378606224E-2</v>
      </c>
      <c r="U110" s="99">
        <f>RES_hhdet_in_fech!U110/RES_summary!U$21</f>
        <v>8.6736614153350336E-2</v>
      </c>
      <c r="V110" s="99">
        <f>RES_hhdet_in_fech!V110/RES_summary!V$21</f>
        <v>0.10970654329674885</v>
      </c>
      <c r="W110" s="99">
        <f>RES_hhdet_in_fech!W110/RES_summary!W$21</f>
        <v>6.5007851802797167E-2</v>
      </c>
      <c r="X110" s="99">
        <f>RES_hhdet_in_fech!X110/RES_summary!X$21</f>
        <v>0.19549790546939547</v>
      </c>
      <c r="Y110" s="99">
        <f>RES_hhdet_in_fech!Y110/RES_summary!Y$21</f>
        <v>0.42691035766102758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19.905310986139124</v>
      </c>
      <c r="F111" s="123">
        <v>22.791459034375155</v>
      </c>
      <c r="G111" s="123">
        <v>21.72801962361368</v>
      </c>
      <c r="H111" s="123">
        <v>24.740930144453948</v>
      </c>
      <c r="I111" s="123">
        <v>25.166511077207634</v>
      </c>
      <c r="J111" s="123">
        <v>27.48976832215779</v>
      </c>
      <c r="K111" s="123">
        <v>20.606039940720375</v>
      </c>
      <c r="L111" s="123">
        <v>20.011753002947529</v>
      </c>
      <c r="M111" s="123">
        <v>18.331734775445476</v>
      </c>
      <c r="N111" s="123">
        <v>18.378737766782351</v>
      </c>
      <c r="O111" s="123">
        <v>15.72826794435279</v>
      </c>
      <c r="P111" s="123">
        <v>14.035677306556275</v>
      </c>
      <c r="Q111" s="123">
        <v>14.561908944377748</v>
      </c>
      <c r="R111" s="123">
        <v>20.615314629062585</v>
      </c>
      <c r="S111" s="123">
        <v>23.523668159980694</v>
      </c>
      <c r="T111" s="123">
        <v>21.700775490476826</v>
      </c>
      <c r="U111" s="123">
        <v>17.935572786789219</v>
      </c>
      <c r="V111" s="123">
        <v>14.217384044998409</v>
      </c>
      <c r="W111" s="123">
        <v>24.528436246485612</v>
      </c>
      <c r="X111" s="123">
        <v>24.912737886596254</v>
      </c>
      <c r="Y111" s="123">
        <v>22.152795356160613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18.124126849238412</v>
      </c>
      <c r="F112" s="99">
        <v>25.272986234551414</v>
      </c>
      <c r="G112" s="99">
        <v>22.460669002848924</v>
      </c>
      <c r="H112" s="99">
        <v>24.148605645667931</v>
      </c>
      <c r="I112" s="99">
        <v>22.053304857911428</v>
      </c>
      <c r="J112" s="99">
        <v>24.515101194992798</v>
      </c>
      <c r="K112" s="99">
        <v>19.412159363372023</v>
      </c>
      <c r="L112" s="99">
        <v>19.800496822147533</v>
      </c>
      <c r="M112" s="99">
        <v>17.631100827639106</v>
      </c>
      <c r="N112" s="99">
        <v>18.749586538503657</v>
      </c>
      <c r="O112" s="99">
        <v>15.10690973928391</v>
      </c>
      <c r="P112" s="99">
        <v>14.53154934002567</v>
      </c>
      <c r="Q112" s="99">
        <v>14.552775577155865</v>
      </c>
      <c r="R112" s="99">
        <v>25.234830440883673</v>
      </c>
      <c r="S112" s="99">
        <v>24.307458887152912</v>
      </c>
      <c r="T112" s="99">
        <v>17.94372621671571</v>
      </c>
      <c r="U112" s="99">
        <v>16.683189323912899</v>
      </c>
      <c r="V112" s="99">
        <v>12.557928878019176</v>
      </c>
      <c r="W112" s="99">
        <v>29.398180127268844</v>
      </c>
      <c r="X112" s="99">
        <v>24.402090609404077</v>
      </c>
      <c r="Y112" s="99">
        <v>24.794085387509909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16.376073162826302</v>
      </c>
      <c r="F113" s="99">
        <v>23.026749326707971</v>
      </c>
      <c r="G113" s="99">
        <v>0</v>
      </c>
      <c r="H113" s="99">
        <v>22.08209728878834</v>
      </c>
      <c r="I113" s="99">
        <v>0</v>
      </c>
      <c r="J113" s="99">
        <v>22.554316192638492</v>
      </c>
      <c r="K113" s="99">
        <v>17.923438641960423</v>
      </c>
      <c r="L113" s="99">
        <v>18.332944484640251</v>
      </c>
      <c r="M113" s="99">
        <v>16.409026974027263</v>
      </c>
      <c r="N113" s="99">
        <v>17.507595846893096</v>
      </c>
      <c r="O113" s="99">
        <v>14.177343505117603</v>
      </c>
      <c r="P113" s="99">
        <v>13.608129038416561</v>
      </c>
      <c r="Q113" s="99">
        <v>13.654207907890056</v>
      </c>
      <c r="R113" s="99">
        <v>23.771907446881887</v>
      </c>
      <c r="S113" s="99">
        <v>0</v>
      </c>
      <c r="T113" s="99">
        <v>0</v>
      </c>
      <c r="U113" s="99">
        <v>0</v>
      </c>
      <c r="V113" s="99">
        <v>0</v>
      </c>
      <c r="W113" s="99">
        <v>28.015623091512861</v>
      </c>
      <c r="X113" s="99">
        <v>0</v>
      </c>
      <c r="Y113" s="99">
        <v>23.526893224919217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7.7115003716309687</v>
      </c>
      <c r="F114" s="102">
        <v>11.566530085291841</v>
      </c>
      <c r="G114" s="102">
        <v>0</v>
      </c>
      <c r="H114" s="102">
        <v>10.72587791226942</v>
      </c>
      <c r="I114" s="102">
        <v>0</v>
      </c>
      <c r="J114" s="102">
        <v>10.879423365908661</v>
      </c>
      <c r="K114" s="102">
        <v>8.7332372410120218</v>
      </c>
      <c r="L114" s="102">
        <v>8.8654420484186467</v>
      </c>
      <c r="M114" s="102">
        <v>8.1963082907312135</v>
      </c>
      <c r="N114" s="102">
        <v>8.7909627669650927</v>
      </c>
      <c r="O114" s="102">
        <v>7.3638795582691561</v>
      </c>
      <c r="P114" s="102">
        <v>6.3342044794709196</v>
      </c>
      <c r="Q114" s="102">
        <v>6.2722355936331757</v>
      </c>
      <c r="R114" s="102">
        <v>11.183913580311893</v>
      </c>
      <c r="S114" s="102">
        <v>0</v>
      </c>
      <c r="T114" s="102">
        <v>0</v>
      </c>
      <c r="U114" s="102">
        <v>0</v>
      </c>
      <c r="V114" s="102">
        <v>0</v>
      </c>
      <c r="W114" s="102">
        <v>13.420199045217789</v>
      </c>
      <c r="X114" s="102">
        <v>0</v>
      </c>
      <c r="Y114" s="102">
        <v>9.4661125142600628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8.6645727911953312</v>
      </c>
      <c r="F115" s="105">
        <v>11.460219241416128</v>
      </c>
      <c r="G115" s="105">
        <v>0</v>
      </c>
      <c r="H115" s="105">
        <v>11.356219376518924</v>
      </c>
      <c r="I115" s="105">
        <v>0</v>
      </c>
      <c r="J115" s="105">
        <v>11.674892826729828</v>
      </c>
      <c r="K115" s="105">
        <v>9.1902014009483999</v>
      </c>
      <c r="L115" s="105">
        <v>9.4675024362216025</v>
      </c>
      <c r="M115" s="105">
        <v>8.2127186832960479</v>
      </c>
      <c r="N115" s="105">
        <v>8.7166330799280018</v>
      </c>
      <c r="O115" s="105">
        <v>6.8134639468484473</v>
      </c>
      <c r="P115" s="105">
        <v>7.2739245589456383</v>
      </c>
      <c r="Q115" s="105">
        <v>7.3819723142568803</v>
      </c>
      <c r="R115" s="105">
        <v>12.587993866569997</v>
      </c>
      <c r="S115" s="105">
        <v>0</v>
      </c>
      <c r="T115" s="105">
        <v>0</v>
      </c>
      <c r="U115" s="105">
        <v>0</v>
      </c>
      <c r="V115" s="105">
        <v>0</v>
      </c>
      <c r="W115" s="105">
        <v>14.59542404629507</v>
      </c>
      <c r="X115" s="105">
        <v>0</v>
      </c>
      <c r="Y115" s="105">
        <v>14.060780710659154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22.678838855223724</v>
      </c>
      <c r="F116" s="102">
        <v>21.885913646434254</v>
      </c>
      <c r="G116" s="102">
        <v>22.429914716786261</v>
      </c>
      <c r="H116" s="102">
        <v>26.493509688380872</v>
      </c>
      <c r="I116" s="102">
        <v>28.062252820771917</v>
      </c>
      <c r="J116" s="102">
        <v>30.576899874353398</v>
      </c>
      <c r="K116" s="102">
        <v>23.092825522511397</v>
      </c>
      <c r="L116" s="102">
        <v>21.186550956974497</v>
      </c>
      <c r="M116" s="102">
        <v>20.289289270752114</v>
      </c>
      <c r="N116" s="102">
        <v>19.349402636339462</v>
      </c>
      <c r="O116" s="102">
        <v>17.376042737114766</v>
      </c>
      <c r="P116" s="102">
        <v>15.230733431293045</v>
      </c>
      <c r="Q116" s="102">
        <v>15.890304572879231</v>
      </c>
      <c r="R116" s="102">
        <v>21.793743619256801</v>
      </c>
      <c r="S116" s="102">
        <v>24.813028458920392</v>
      </c>
      <c r="T116" s="102">
        <v>23.77594068704526</v>
      </c>
      <c r="U116" s="102">
        <v>19.476497447605102</v>
      </c>
      <c r="V116" s="102">
        <v>15.3162848252997</v>
      </c>
      <c r="W116" s="102">
        <v>0</v>
      </c>
      <c r="X116" s="102">
        <v>26.164207054687704</v>
      </c>
      <c r="Y116" s="102">
        <v>21.962613848206338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19.861481402383518</v>
      </c>
      <c r="F117" s="105">
        <v>19.311398964402759</v>
      </c>
      <c r="G117" s="105">
        <v>19.765363428293266</v>
      </c>
      <c r="H117" s="105">
        <v>23.330500966745859</v>
      </c>
      <c r="I117" s="105">
        <v>25.037910103697545</v>
      </c>
      <c r="J117" s="105">
        <v>26.980038125846594</v>
      </c>
      <c r="K117" s="105">
        <v>20.431960713079828</v>
      </c>
      <c r="L117" s="105">
        <v>18.747216714418077</v>
      </c>
      <c r="M117" s="105">
        <v>18.081326756585245</v>
      </c>
      <c r="N117" s="105">
        <v>17.306567067636873</v>
      </c>
      <c r="O117" s="105">
        <v>15.698515057635067</v>
      </c>
      <c r="P117" s="105">
        <v>13.709867993325735</v>
      </c>
      <c r="Q117" s="105">
        <v>14.416835154105874</v>
      </c>
      <c r="R117" s="105">
        <v>19.896920822809697</v>
      </c>
      <c r="S117" s="105">
        <v>22.854039294135539</v>
      </c>
      <c r="T117" s="105">
        <v>21.843070106523026</v>
      </c>
      <c r="U117" s="105">
        <v>17.98000183449383</v>
      </c>
      <c r="V117" s="105">
        <v>14.107470031447956</v>
      </c>
      <c r="W117" s="105">
        <v>23.38742131288484</v>
      </c>
      <c r="X117" s="105">
        <v>24.508566559312325</v>
      </c>
      <c r="Y117" s="105">
        <v>20.611572454549439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9.6887010689356661</v>
      </c>
      <c r="F118" s="99">
        <v>9.9827938510455017</v>
      </c>
      <c r="G118" s="99">
        <v>10.055864885149848</v>
      </c>
      <c r="H118" s="99">
        <v>11.752216756538349</v>
      </c>
      <c r="I118" s="99">
        <v>13.889938651052642</v>
      </c>
      <c r="J118" s="99">
        <v>13.596142913846727</v>
      </c>
      <c r="K118" s="99">
        <v>10.417735084884319</v>
      </c>
      <c r="L118" s="99">
        <v>9.4764495469855188</v>
      </c>
      <c r="M118" s="99">
        <v>9.487357304784565</v>
      </c>
      <c r="N118" s="99">
        <v>9.0700739123628438</v>
      </c>
      <c r="O118" s="99">
        <v>8.5130787177008234</v>
      </c>
      <c r="P118" s="99">
        <v>6.5735622617550025</v>
      </c>
      <c r="Q118" s="99">
        <v>6.8483975456858213</v>
      </c>
      <c r="R118" s="99">
        <v>9.544163624564618</v>
      </c>
      <c r="S118" s="99">
        <v>11.587881812803598</v>
      </c>
      <c r="T118" s="99">
        <v>10.156445928993428</v>
      </c>
      <c r="U118" s="99">
        <v>8.3846298791134988</v>
      </c>
      <c r="V118" s="99">
        <v>6.0168394347070144</v>
      </c>
      <c r="W118" s="99">
        <v>11.151053432458772</v>
      </c>
      <c r="X118" s="99">
        <v>10.965953494677601</v>
      </c>
      <c r="Y118" s="99">
        <v>8.1588880298249116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10.17278033344785</v>
      </c>
      <c r="F119" s="99">
        <v>9.3286051133572556</v>
      </c>
      <c r="G119" s="99">
        <v>9.70949854314342</v>
      </c>
      <c r="H119" s="99">
        <v>11.578284210207514</v>
      </c>
      <c r="I119" s="99">
        <v>11.147971452644908</v>
      </c>
      <c r="J119" s="99">
        <v>13.383895211999866</v>
      </c>
      <c r="K119" s="99">
        <v>10.01422562819551</v>
      </c>
      <c r="L119" s="99">
        <v>9.270767167432556</v>
      </c>
      <c r="M119" s="99">
        <v>8.5939694518006817</v>
      </c>
      <c r="N119" s="99">
        <v>8.236493155274033</v>
      </c>
      <c r="O119" s="99">
        <v>7.1854363399342427</v>
      </c>
      <c r="P119" s="99">
        <v>7.1363057315707348</v>
      </c>
      <c r="Q119" s="99">
        <v>7.5684376084200533</v>
      </c>
      <c r="R119" s="99">
        <v>10.352757198245079</v>
      </c>
      <c r="S119" s="99">
        <v>11.266157481331941</v>
      </c>
      <c r="T119" s="99">
        <v>11.6866241775296</v>
      </c>
      <c r="U119" s="99">
        <v>9.5953719553803296</v>
      </c>
      <c r="V119" s="99">
        <v>8.0906305967409402</v>
      </c>
      <c r="W119" s="99">
        <v>12.236367880426071</v>
      </c>
      <c r="X119" s="99">
        <v>13.542613064634729</v>
      </c>
      <c r="Y119" s="99">
        <v>12.452684424724529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9.0466629737918218</v>
      </c>
      <c r="F120" s="123">
        <v>8.8439362608887961</v>
      </c>
      <c r="G120" s="123">
        <v>9.2727412879142914</v>
      </c>
      <c r="H120" s="123">
        <v>10.976443058024108</v>
      </c>
      <c r="I120" s="123">
        <v>10.109999853683071</v>
      </c>
      <c r="J120" s="123">
        <v>11.37860653005098</v>
      </c>
      <c r="K120" s="123">
        <v>8.4772876665684169</v>
      </c>
      <c r="L120" s="123">
        <v>7.8422018625127601</v>
      </c>
      <c r="M120" s="123">
        <v>6.4569094156131586</v>
      </c>
      <c r="N120" s="123">
        <v>6.6017336492917273</v>
      </c>
      <c r="O120" s="123">
        <v>6.0983614359341587</v>
      </c>
      <c r="P120" s="123">
        <v>5.7115851001761522</v>
      </c>
      <c r="Q120" s="123">
        <v>5.5768491326952789</v>
      </c>
      <c r="R120" s="123">
        <v>7.3307058722970684</v>
      </c>
      <c r="S120" s="123">
        <v>8.2954378771634687</v>
      </c>
      <c r="T120" s="123">
        <v>7.1993248949436159</v>
      </c>
      <c r="U120" s="123">
        <v>6.159667969034305</v>
      </c>
      <c r="V120" s="123">
        <v>4.8537432648383909</v>
      </c>
      <c r="W120" s="123">
        <v>8.0702554271912028</v>
      </c>
      <c r="X120" s="123">
        <v>9.1247884647095869</v>
      </c>
      <c r="Y120" s="123">
        <v>8.0690249278263408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9.0466629737918218</v>
      </c>
      <c r="F122" s="110">
        <v>8.8439362608887961</v>
      </c>
      <c r="G122" s="110">
        <v>9.2727412879142914</v>
      </c>
      <c r="H122" s="110">
        <v>10.976443058024108</v>
      </c>
      <c r="I122" s="110">
        <v>10.109999853683071</v>
      </c>
      <c r="J122" s="110">
        <v>11.37860653005098</v>
      </c>
      <c r="K122" s="110">
        <v>8.4772876665684169</v>
      </c>
      <c r="L122" s="110">
        <v>7.8422018625127601</v>
      </c>
      <c r="M122" s="110">
        <v>6.4569094156131586</v>
      </c>
      <c r="N122" s="110">
        <v>6.6017336492917273</v>
      </c>
      <c r="O122" s="110">
        <v>6.0983614359341587</v>
      </c>
      <c r="P122" s="110">
        <v>5.7115851001761522</v>
      </c>
      <c r="Q122" s="110">
        <v>5.5768491326952789</v>
      </c>
      <c r="R122" s="110">
        <v>7.3307058722970684</v>
      </c>
      <c r="S122" s="110">
        <v>8.2954378771634687</v>
      </c>
      <c r="T122" s="110">
        <v>7.1993248949436159</v>
      </c>
      <c r="U122" s="110">
        <v>6.159667969034305</v>
      </c>
      <c r="V122" s="110">
        <v>4.8537432648383909</v>
      </c>
      <c r="W122" s="110">
        <v>8.0702554271912028</v>
      </c>
      <c r="X122" s="110">
        <v>9.1247884647095869</v>
      </c>
      <c r="Y122" s="110">
        <v>8.0690249278263408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144.25431885627023</v>
      </c>
      <c r="D124" s="118">
        <f t="shared" si="42"/>
        <v>148.59851214785613</v>
      </c>
      <c r="E124" s="118">
        <f t="shared" si="42"/>
        <v>131.28041267389563</v>
      </c>
      <c r="F124" s="118">
        <f t="shared" si="42"/>
        <v>135.83791482476289</v>
      </c>
      <c r="G124" s="118">
        <f t="shared" si="42"/>
        <v>133.15950302133365</v>
      </c>
      <c r="H124" s="118">
        <f t="shared" si="42"/>
        <v>133.78633657306818</v>
      </c>
      <c r="I124" s="118">
        <f t="shared" si="42"/>
        <v>122.76734178061025</v>
      </c>
      <c r="J124" s="118">
        <f t="shared" si="42"/>
        <v>133.62429386810206</v>
      </c>
      <c r="K124" s="118">
        <f t="shared" si="42"/>
        <v>114.68814994507053</v>
      </c>
      <c r="L124" s="118">
        <f t="shared" si="42"/>
        <v>120.06678104977483</v>
      </c>
      <c r="M124" s="118">
        <f t="shared" si="42"/>
        <v>102.8991456478585</v>
      </c>
      <c r="N124" s="118">
        <f t="shared" si="42"/>
        <v>90.722165292907732</v>
      </c>
      <c r="O124" s="118">
        <f t="shared" si="42"/>
        <v>107.88344412099312</v>
      </c>
      <c r="P124" s="118">
        <f t="shared" si="42"/>
        <v>84.35837224834718</v>
      </c>
      <c r="Q124" s="118">
        <f t="shared" si="42"/>
        <v>85.882936939654613</v>
      </c>
      <c r="R124" s="118">
        <f t="shared" ref="R124:V124" si="43">R125+R128+R130+R139</f>
        <v>98.825079469623873</v>
      </c>
      <c r="S124" s="118">
        <f t="shared" si="43"/>
        <v>100.86056372238036</v>
      </c>
      <c r="T124" s="118">
        <f t="shared" si="43"/>
        <v>84.621957389549905</v>
      </c>
      <c r="U124" s="118">
        <f t="shared" si="43"/>
        <v>81.309516749311328</v>
      </c>
      <c r="V124" s="118">
        <f t="shared" si="43"/>
        <v>70.686026157951929</v>
      </c>
      <c r="W124" s="118">
        <f t="shared" ref="W124:Y124" si="44">W125+W128+W130+W139</f>
        <v>80.117180741132458</v>
      </c>
      <c r="X124" s="118">
        <f t="shared" si="44"/>
        <v>70.018032608311998</v>
      </c>
      <c r="Y124" s="118">
        <f t="shared" si="44"/>
        <v>56.536430684579628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116.96707753236579</v>
      </c>
      <c r="D125" s="123">
        <f t="shared" si="45"/>
        <v>117.66308636783654</v>
      </c>
      <c r="E125" s="123">
        <f t="shared" si="45"/>
        <v>101.12167864974512</v>
      </c>
      <c r="F125" s="123">
        <f t="shared" si="45"/>
        <v>105.64489461443546</v>
      </c>
      <c r="G125" s="123">
        <f t="shared" si="45"/>
        <v>102.37660092384579</v>
      </c>
      <c r="H125" s="123">
        <f t="shared" si="45"/>
        <v>97.322004820255373</v>
      </c>
      <c r="I125" s="123">
        <f t="shared" si="45"/>
        <v>86.945891521092548</v>
      </c>
      <c r="J125" s="123">
        <f t="shared" si="45"/>
        <v>94.594662688811439</v>
      </c>
      <c r="K125" s="123">
        <f t="shared" si="45"/>
        <v>85.280285907289851</v>
      </c>
      <c r="L125" s="123">
        <f t="shared" si="45"/>
        <v>92.300044444443643</v>
      </c>
      <c r="M125" s="123">
        <f t="shared" si="45"/>
        <v>77.916920660686586</v>
      </c>
      <c r="N125" s="123">
        <f t="shared" si="45"/>
        <v>66.363561542471473</v>
      </c>
      <c r="O125" s="123">
        <f t="shared" si="45"/>
        <v>86.101999770914361</v>
      </c>
      <c r="P125" s="123">
        <f t="shared" si="45"/>
        <v>64.72261084229298</v>
      </c>
      <c r="Q125" s="123">
        <f t="shared" si="45"/>
        <v>65.736139306161675</v>
      </c>
      <c r="R125" s="123">
        <f t="shared" ref="R125:V125" si="46">SUM(R126:R127)</f>
        <v>71.256789569005491</v>
      </c>
      <c r="S125" s="123">
        <f t="shared" si="46"/>
        <v>69.126506393213205</v>
      </c>
      <c r="T125" s="123">
        <f t="shared" si="46"/>
        <v>55.778381335399203</v>
      </c>
      <c r="U125" s="123">
        <f t="shared" si="46"/>
        <v>56.889918929055732</v>
      </c>
      <c r="V125" s="123">
        <f t="shared" si="46"/>
        <v>51.232736646117985</v>
      </c>
      <c r="W125" s="123">
        <f t="shared" ref="W125:Y125" si="47">SUM(W126:W127)</f>
        <v>47.62016206360142</v>
      </c>
      <c r="X125" s="123">
        <f t="shared" si="47"/>
        <v>36.349545134708968</v>
      </c>
      <c r="Y125" s="123">
        <f t="shared" si="47"/>
        <v>26.817983817112673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116.46413982666976</v>
      </c>
      <c r="D126" s="99">
        <v>117.1649432020431</v>
      </c>
      <c r="E126" s="99">
        <v>100.70347710973358</v>
      </c>
      <c r="F126" s="99">
        <v>105.21121320274582</v>
      </c>
      <c r="G126" s="99">
        <v>101.96081000356331</v>
      </c>
      <c r="H126" s="99">
        <v>96.935125252255602</v>
      </c>
      <c r="I126" s="99">
        <v>86.605587281444997</v>
      </c>
      <c r="J126" s="99">
        <v>94.227385939658731</v>
      </c>
      <c r="K126" s="99">
        <v>84.952919961438909</v>
      </c>
      <c r="L126" s="99">
        <v>91.950474034402006</v>
      </c>
      <c r="M126" s="99">
        <v>77.626405430949859</v>
      </c>
      <c r="N126" s="99">
        <v>66.117485813030029</v>
      </c>
      <c r="O126" s="99">
        <v>85.783546865426402</v>
      </c>
      <c r="P126" s="99">
        <v>64.48285219224816</v>
      </c>
      <c r="Q126" s="99">
        <v>65.491773876628685</v>
      </c>
      <c r="R126" s="99">
        <v>70.994206283821541</v>
      </c>
      <c r="S126" s="99">
        <v>68.873236825015795</v>
      </c>
      <c r="T126" s="99">
        <v>55.574078064707379</v>
      </c>
      <c r="U126" s="99">
        <v>56.683936121540533</v>
      </c>
      <c r="V126" s="99">
        <v>51.047016940453751</v>
      </c>
      <c r="W126" s="99">
        <v>47.448678853150888</v>
      </c>
      <c r="X126" s="99">
        <v>36.216942354245433</v>
      </c>
      <c r="Y126" s="99">
        <v>26.720218261788006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0.5029377056960328</v>
      </c>
      <c r="D127" s="99">
        <v>0.49814316579343842</v>
      </c>
      <c r="E127" s="99">
        <v>0.41820154001153226</v>
      </c>
      <c r="F127" s="99">
        <v>0.43368141168964058</v>
      </c>
      <c r="G127" s="99">
        <v>0.41579092028247566</v>
      </c>
      <c r="H127" s="99">
        <v>0.3868795679997753</v>
      </c>
      <c r="I127" s="99">
        <v>0.34030423964755169</v>
      </c>
      <c r="J127" s="99">
        <v>0.36727674915270686</v>
      </c>
      <c r="K127" s="99">
        <v>0.32736594585093781</v>
      </c>
      <c r="L127" s="99">
        <v>0.3495704100416353</v>
      </c>
      <c r="M127" s="99">
        <v>0.29051522973672528</v>
      </c>
      <c r="N127" s="99">
        <v>0.24607572944144601</v>
      </c>
      <c r="O127" s="99">
        <v>0.31845290548796457</v>
      </c>
      <c r="P127" s="99">
        <v>0.23975865004482022</v>
      </c>
      <c r="Q127" s="99">
        <v>0.24436542953298493</v>
      </c>
      <c r="R127" s="99">
        <v>0.26258328518395041</v>
      </c>
      <c r="S127" s="99">
        <v>0.25326956819741359</v>
      </c>
      <c r="T127" s="99">
        <v>0.20430327069182144</v>
      </c>
      <c r="U127" s="99">
        <v>0.20598280751519876</v>
      </c>
      <c r="V127" s="99">
        <v>0.18571970566423177</v>
      </c>
      <c r="W127" s="99">
        <v>0.1714832104505295</v>
      </c>
      <c r="X127" s="99">
        <v>0.13260278046353646</v>
      </c>
      <c r="Y127" s="99">
        <v>9.7765555324665493E-2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1.1619193287717417E-2</v>
      </c>
      <c r="D128" s="123">
        <f t="shared" si="48"/>
        <v>8.2752395770447681E-3</v>
      </c>
      <c r="E128" s="123">
        <f t="shared" si="48"/>
        <v>0.25627119891578182</v>
      </c>
      <c r="F128" s="123">
        <f t="shared" si="48"/>
        <v>0.27752147932824528</v>
      </c>
      <c r="G128" s="123">
        <f t="shared" si="48"/>
        <v>0.29107720775949264</v>
      </c>
      <c r="H128" s="123">
        <f t="shared" si="48"/>
        <v>0.67536804435035525</v>
      </c>
      <c r="I128" s="123">
        <f t="shared" si="48"/>
        <v>0.41320904519493989</v>
      </c>
      <c r="J128" s="123">
        <f t="shared" si="48"/>
        <v>0.40018493165913493</v>
      </c>
      <c r="K128" s="123">
        <f t="shared" si="48"/>
        <v>0.27595450969049501</v>
      </c>
      <c r="L128" s="123">
        <f t="shared" si="48"/>
        <v>0.32457379937998182</v>
      </c>
      <c r="M128" s="123">
        <f t="shared" si="48"/>
        <v>0.25889875798151163</v>
      </c>
      <c r="N128" s="123">
        <f t="shared" si="48"/>
        <v>0.22171193514408938</v>
      </c>
      <c r="O128" s="123">
        <f t="shared" si="48"/>
        <v>0.18729768978402717</v>
      </c>
      <c r="P128" s="123">
        <f t="shared" si="48"/>
        <v>6.6281029367836919E-2</v>
      </c>
      <c r="Q128" s="123">
        <f t="shared" si="48"/>
        <v>5.7488598554573625E-2</v>
      </c>
      <c r="R128" s="123">
        <f t="shared" si="48"/>
        <v>3.7506652809791888E-2</v>
      </c>
      <c r="S128" s="123">
        <f t="shared" si="48"/>
        <v>7.5162155762228178E-2</v>
      </c>
      <c r="T128" s="123">
        <f t="shared" si="48"/>
        <v>7.1955953734414838E-2</v>
      </c>
      <c r="U128" s="123">
        <f t="shared" si="48"/>
        <v>8.1794796574045162E-2</v>
      </c>
      <c r="V128" s="123">
        <f t="shared" si="48"/>
        <v>0.11105715823789936</v>
      </c>
      <c r="W128" s="123">
        <f t="shared" si="48"/>
        <v>6.5427783737967066E-2</v>
      </c>
      <c r="X128" s="123">
        <f t="shared" si="48"/>
        <v>0.19496461533779233</v>
      </c>
      <c r="Y128" s="123">
        <f t="shared" si="48"/>
        <v>0.42817242379317061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1.1619193287717417E-2</v>
      </c>
      <c r="D129" s="99">
        <f>RES_hhdet_in_fech!D129/RES_summary!D$21</f>
        <v>8.2752395770447681E-3</v>
      </c>
      <c r="E129" s="99">
        <f>RES_hhdet_in_fech!E129/RES_summary!E$21</f>
        <v>0.25627119891578182</v>
      </c>
      <c r="F129" s="99">
        <f>RES_hhdet_in_fech!F129/RES_summary!F$21</f>
        <v>0.27752147932824528</v>
      </c>
      <c r="G129" s="99">
        <f>RES_hhdet_in_fech!G129/RES_summary!G$21</f>
        <v>0.29107720775949264</v>
      </c>
      <c r="H129" s="99">
        <f>RES_hhdet_in_fech!H129/RES_summary!H$21</f>
        <v>0.67536804435035525</v>
      </c>
      <c r="I129" s="99">
        <f>RES_hhdet_in_fech!I129/RES_summary!I$21</f>
        <v>0.41320904519493989</v>
      </c>
      <c r="J129" s="99">
        <f>RES_hhdet_in_fech!J129/RES_summary!J$21</f>
        <v>0.40018493165913493</v>
      </c>
      <c r="K129" s="99">
        <f>RES_hhdet_in_fech!K129/RES_summary!K$21</f>
        <v>0.27595450969049501</v>
      </c>
      <c r="L129" s="99">
        <f>RES_hhdet_in_fech!L129/RES_summary!L$21</f>
        <v>0.32457379937998182</v>
      </c>
      <c r="M129" s="99">
        <f>RES_hhdet_in_fech!M129/RES_summary!M$21</f>
        <v>0.25889875798151163</v>
      </c>
      <c r="N129" s="99">
        <f>RES_hhdet_in_fech!N129/RES_summary!N$21</f>
        <v>0.22171193514408938</v>
      </c>
      <c r="O129" s="99">
        <f>RES_hhdet_in_fech!O129/RES_summary!O$21</f>
        <v>0.18729768978402717</v>
      </c>
      <c r="P129" s="99">
        <f>RES_hhdet_in_fech!P129/RES_summary!P$21</f>
        <v>6.6281029367836919E-2</v>
      </c>
      <c r="Q129" s="99">
        <f>RES_hhdet_in_fech!Q129/RES_summary!Q$21</f>
        <v>5.7488598554573625E-2</v>
      </c>
      <c r="R129" s="99">
        <f>RES_hhdet_in_fech!R129/RES_summary!R$21</f>
        <v>3.7506652809791888E-2</v>
      </c>
      <c r="S129" s="99">
        <f>RES_hhdet_in_fech!S129/RES_summary!S$21</f>
        <v>7.5162155762228178E-2</v>
      </c>
      <c r="T129" s="99">
        <f>RES_hhdet_in_fech!T129/RES_summary!T$21</f>
        <v>7.1955953734414838E-2</v>
      </c>
      <c r="U129" s="99">
        <f>RES_hhdet_in_fech!U129/RES_summary!U$21</f>
        <v>8.1794796574045162E-2</v>
      </c>
      <c r="V129" s="99">
        <f>RES_hhdet_in_fech!V129/RES_summary!V$21</f>
        <v>0.11105715823789936</v>
      </c>
      <c r="W129" s="99">
        <f>RES_hhdet_in_fech!W129/RES_summary!W$21</f>
        <v>6.5427783737967066E-2</v>
      </c>
      <c r="X129" s="99">
        <f>RES_hhdet_in_fech!X129/RES_summary!X$21</f>
        <v>0.19496461533779233</v>
      </c>
      <c r="Y129" s="99">
        <f>RES_hhdet_in_fech!Y129/RES_summary!Y$21</f>
        <v>0.42817242379317061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19.137049139858846</v>
      </c>
      <c r="D130" s="123">
        <v>21.826320164774803</v>
      </c>
      <c r="E130" s="123">
        <v>20.855799851442892</v>
      </c>
      <c r="F130" s="123">
        <v>21.071562470110397</v>
      </c>
      <c r="G130" s="123">
        <v>21.219083601814088</v>
      </c>
      <c r="H130" s="123">
        <v>24.812520650438362</v>
      </c>
      <c r="I130" s="123">
        <v>25.2982413606397</v>
      </c>
      <c r="J130" s="123">
        <v>27.250839717580497</v>
      </c>
      <c r="K130" s="123">
        <v>20.654621861521779</v>
      </c>
      <c r="L130" s="123">
        <v>19.599960943438454</v>
      </c>
      <c r="M130" s="123">
        <v>18.266416813577251</v>
      </c>
      <c r="N130" s="123">
        <v>17.535158166000439</v>
      </c>
      <c r="O130" s="123">
        <v>15.495785224360565</v>
      </c>
      <c r="P130" s="123">
        <v>13.857895276510209</v>
      </c>
      <c r="Q130" s="123">
        <v>14.512459902243092</v>
      </c>
      <c r="R130" s="123">
        <v>20.200077375511512</v>
      </c>
      <c r="S130" s="123">
        <v>23.363457296241471</v>
      </c>
      <c r="T130" s="123">
        <v>21.572295205472674</v>
      </c>
      <c r="U130" s="123">
        <v>18.178135054647246</v>
      </c>
      <c r="V130" s="123">
        <v>14.488489088757659</v>
      </c>
      <c r="W130" s="123">
        <v>24.361335466601869</v>
      </c>
      <c r="X130" s="123">
        <v>24.348734393555649</v>
      </c>
      <c r="Y130" s="123">
        <v>21.221249515847443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17.427846718795859</v>
      </c>
      <c r="D131" s="99">
        <v>20.478328007775509</v>
      </c>
      <c r="E131" s="99">
        <v>18.231470900142135</v>
      </c>
      <c r="F131" s="99">
        <v>19.491442385194144</v>
      </c>
      <c r="G131" s="99">
        <v>20.377999699836487</v>
      </c>
      <c r="H131" s="99">
        <v>22.297373962061474</v>
      </c>
      <c r="I131" s="99">
        <v>23.604369880539355</v>
      </c>
      <c r="J131" s="99">
        <v>25.994983718627534</v>
      </c>
      <c r="K131" s="99">
        <v>20.002847127801449</v>
      </c>
      <c r="L131" s="99">
        <v>18.789498049852437</v>
      </c>
      <c r="M131" s="99">
        <v>17.615599105639298</v>
      </c>
      <c r="N131" s="99">
        <v>15.622293275850053</v>
      </c>
      <c r="O131" s="99">
        <v>13.991169261325098</v>
      </c>
      <c r="P131" s="99">
        <v>13.917178905647202</v>
      </c>
      <c r="Q131" s="99">
        <v>14.202300431186702</v>
      </c>
      <c r="R131" s="99">
        <v>20.25718598029118</v>
      </c>
      <c r="S131" s="99">
        <v>23.298875668768787</v>
      </c>
      <c r="T131" s="99">
        <v>19.455411861697382</v>
      </c>
      <c r="U131" s="99">
        <v>17.969710807939858</v>
      </c>
      <c r="V131" s="99">
        <v>14.257952072082249</v>
      </c>
      <c r="W131" s="99">
        <v>25.98831312080409</v>
      </c>
      <c r="X131" s="99">
        <v>21.180641167697893</v>
      </c>
      <c r="Y131" s="99">
        <v>21.59393311962128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16.415272842042075</v>
      </c>
      <c r="D132" s="99">
        <v>19.329948159813299</v>
      </c>
      <c r="E132" s="99">
        <v>17.22254180086421</v>
      </c>
      <c r="F132" s="99">
        <v>18.483925443014655</v>
      </c>
      <c r="G132" s="99">
        <v>19.327957158918938</v>
      </c>
      <c r="H132" s="99">
        <v>21.157350076423182</v>
      </c>
      <c r="I132" s="99">
        <v>22.527197691430526</v>
      </c>
      <c r="J132" s="99">
        <v>24.717407768604154</v>
      </c>
      <c r="K132" s="99">
        <v>19.051405675164286</v>
      </c>
      <c r="L132" s="99">
        <v>17.90648507831644</v>
      </c>
      <c r="M132" s="99">
        <v>16.836370992609684</v>
      </c>
      <c r="N132" s="99">
        <v>14.955430459742777</v>
      </c>
      <c r="O132" s="99">
        <v>13.44874639052836</v>
      </c>
      <c r="P132" s="99">
        <v>13.380986160355711</v>
      </c>
      <c r="Q132" s="99">
        <v>13.693639689128164</v>
      </c>
      <c r="R132" s="99">
        <v>19.588455106529807</v>
      </c>
      <c r="S132" s="99">
        <v>22.607799489801675</v>
      </c>
      <c r="T132" s="99">
        <v>0</v>
      </c>
      <c r="U132" s="99">
        <v>17.472024072070756</v>
      </c>
      <c r="V132" s="99">
        <v>13.862235692651099</v>
      </c>
      <c r="W132" s="99">
        <v>25.380263272588081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7.2342913462015357</v>
      </c>
      <c r="D133" s="102">
        <v>8.7520223226721967</v>
      </c>
      <c r="E133" s="102">
        <v>7.7738327676322312</v>
      </c>
      <c r="F133" s="102">
        <v>8.8879563543556355</v>
      </c>
      <c r="G133" s="102">
        <v>9.1462243441982487</v>
      </c>
      <c r="H133" s="102">
        <v>9.9028476608759259</v>
      </c>
      <c r="I133" s="102">
        <v>11.668701290700032</v>
      </c>
      <c r="J133" s="102">
        <v>11.575087908379848</v>
      </c>
      <c r="K133" s="102">
        <v>9.0301242371555475</v>
      </c>
      <c r="L133" s="102">
        <v>8.4227837134498582</v>
      </c>
      <c r="M133" s="102">
        <v>8.2082375062584401</v>
      </c>
      <c r="N133" s="102">
        <v>7.3019506497749278</v>
      </c>
      <c r="O133" s="102">
        <v>6.8215466084485676</v>
      </c>
      <c r="P133" s="102">
        <v>6.0645435788824411</v>
      </c>
      <c r="Q133" s="102">
        <v>6.1305955727226484</v>
      </c>
      <c r="R133" s="102">
        <v>8.9037339790160157</v>
      </c>
      <c r="S133" s="102">
        <v>10.889253185548537</v>
      </c>
      <c r="T133" s="102">
        <v>0</v>
      </c>
      <c r="U133" s="102">
        <v>7.7851161004504705</v>
      </c>
      <c r="V133" s="102">
        <v>5.7109851200486208</v>
      </c>
      <c r="W133" s="102">
        <v>11.823563964854761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9.1809814958405411</v>
      </c>
      <c r="D134" s="105">
        <v>10.577925837141104</v>
      </c>
      <c r="E134" s="105">
        <v>9.4487090332319799</v>
      </c>
      <c r="F134" s="105">
        <v>9.5959690886590199</v>
      </c>
      <c r="G134" s="105">
        <v>10.181732814720691</v>
      </c>
      <c r="H134" s="105">
        <v>11.254502415547256</v>
      </c>
      <c r="I134" s="105">
        <v>10.858496400730496</v>
      </c>
      <c r="J134" s="105">
        <v>13.14231986022431</v>
      </c>
      <c r="K134" s="105">
        <v>10.021281438008737</v>
      </c>
      <c r="L134" s="105">
        <v>9.4837013648665831</v>
      </c>
      <c r="M134" s="105">
        <v>8.628133486351242</v>
      </c>
      <c r="N134" s="105">
        <v>7.6534798099678465</v>
      </c>
      <c r="O134" s="105">
        <v>6.627199782079793</v>
      </c>
      <c r="P134" s="105">
        <v>7.3164425814732708</v>
      </c>
      <c r="Q134" s="105">
        <v>7.5630441164055169</v>
      </c>
      <c r="R134" s="105">
        <v>10.684721127513789</v>
      </c>
      <c r="S134" s="105">
        <v>11.718546304253138</v>
      </c>
      <c r="T134" s="105">
        <v>0</v>
      </c>
      <c r="U134" s="105">
        <v>9.6869079716202879</v>
      </c>
      <c r="V134" s="105">
        <v>8.1512505726024784</v>
      </c>
      <c r="W134" s="105">
        <v>13.556699307733314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20.104299453803431</v>
      </c>
      <c r="D135" s="102">
        <v>22.906689623798748</v>
      </c>
      <c r="E135" s="102">
        <v>22.67883885522372</v>
      </c>
      <c r="F135" s="102">
        <v>21.885913646434254</v>
      </c>
      <c r="G135" s="102">
        <v>22.429914716786257</v>
      </c>
      <c r="H135" s="102">
        <v>26.493509688380872</v>
      </c>
      <c r="I135" s="102">
        <v>28.06225282077191</v>
      </c>
      <c r="J135" s="102">
        <v>30.576899874353401</v>
      </c>
      <c r="K135" s="102">
        <v>23.09282552251139</v>
      </c>
      <c r="L135" s="102">
        <v>21.186550956974504</v>
      </c>
      <c r="M135" s="102">
        <v>20.289289270752107</v>
      </c>
      <c r="N135" s="102">
        <v>19.349402636339459</v>
      </c>
      <c r="O135" s="102">
        <v>17.376042737114766</v>
      </c>
      <c r="P135" s="102">
        <v>15.230733431293041</v>
      </c>
      <c r="Q135" s="102">
        <v>15.890304572879232</v>
      </c>
      <c r="R135" s="102">
        <v>21.793743619256794</v>
      </c>
      <c r="S135" s="102">
        <v>24.813028458920392</v>
      </c>
      <c r="T135" s="102">
        <v>23.775940687045264</v>
      </c>
      <c r="U135" s="102">
        <v>19.476497447605102</v>
      </c>
      <c r="V135" s="102">
        <v>15.3162848252997</v>
      </c>
      <c r="W135" s="102">
        <v>0</v>
      </c>
      <c r="X135" s="102">
        <v>26.164207054687704</v>
      </c>
      <c r="Y135" s="102">
        <v>21.962613848206338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17.518083981014907</v>
      </c>
      <c r="D136" s="105">
        <v>20.040203693612781</v>
      </c>
      <c r="E136" s="105">
        <v>19.861481402383514</v>
      </c>
      <c r="F136" s="105">
        <v>19.311398964402759</v>
      </c>
      <c r="G136" s="105">
        <v>19.765363428293274</v>
      </c>
      <c r="H136" s="105">
        <v>23.330500966745859</v>
      </c>
      <c r="I136" s="105">
        <v>25.037910103697545</v>
      </c>
      <c r="J136" s="105">
        <v>26.980038125846594</v>
      </c>
      <c r="K136" s="105">
        <v>20.431960713079825</v>
      </c>
      <c r="L136" s="105">
        <v>18.747216714418073</v>
      </c>
      <c r="M136" s="105">
        <v>18.081326756585245</v>
      </c>
      <c r="N136" s="105">
        <v>17.30656706763688</v>
      </c>
      <c r="O136" s="105">
        <v>15.698515057635063</v>
      </c>
      <c r="P136" s="105">
        <v>13.709867993325735</v>
      </c>
      <c r="Q136" s="105">
        <v>14.416835154105872</v>
      </c>
      <c r="R136" s="105">
        <v>19.896920822809701</v>
      </c>
      <c r="S136" s="105">
        <v>22.854039294135539</v>
      </c>
      <c r="T136" s="105">
        <v>21.843070106523029</v>
      </c>
      <c r="U136" s="105">
        <v>17.980001834493823</v>
      </c>
      <c r="V136" s="105">
        <v>14.10747003144796</v>
      </c>
      <c r="W136" s="105">
        <v>23.387421312884836</v>
      </c>
      <c r="X136" s="105">
        <v>24.508566559312332</v>
      </c>
      <c r="Y136" s="105">
        <v>20.611572454549439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8.3401117145645873</v>
      </c>
      <c r="D137" s="99">
        <v>9.7923824344566022</v>
      </c>
      <c r="E137" s="99">
        <v>9.6887010689356661</v>
      </c>
      <c r="F137" s="99">
        <v>9.9827938510454999</v>
      </c>
      <c r="G137" s="99">
        <v>10.055864885149848</v>
      </c>
      <c r="H137" s="99">
        <v>11.752216756538347</v>
      </c>
      <c r="I137" s="99">
        <v>13.889938651052642</v>
      </c>
      <c r="J137" s="99">
        <v>13.596142913846725</v>
      </c>
      <c r="K137" s="99">
        <v>10.417735084884319</v>
      </c>
      <c r="L137" s="99">
        <v>9.4764495469855188</v>
      </c>
      <c r="M137" s="99">
        <v>9.4873573047845632</v>
      </c>
      <c r="N137" s="99">
        <v>9.0700739123628473</v>
      </c>
      <c r="O137" s="99">
        <v>8.5130787177008234</v>
      </c>
      <c r="P137" s="99">
        <v>6.5735622617550025</v>
      </c>
      <c r="Q137" s="99">
        <v>6.8483975456858213</v>
      </c>
      <c r="R137" s="99">
        <v>9.5441636245646162</v>
      </c>
      <c r="S137" s="99">
        <v>11.5878818128036</v>
      </c>
      <c r="T137" s="99">
        <v>10.156445928993426</v>
      </c>
      <c r="U137" s="99">
        <v>8.3846298791134988</v>
      </c>
      <c r="V137" s="99">
        <v>6.0168394347070144</v>
      </c>
      <c r="W137" s="99">
        <v>11.151053432458768</v>
      </c>
      <c r="X137" s="99">
        <v>10.965953494677599</v>
      </c>
      <c r="Y137" s="99">
        <v>8.1588880298249133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9.17797226645032</v>
      </c>
      <c r="D138" s="99">
        <v>10.247821259156185</v>
      </c>
      <c r="E138" s="99">
        <v>10.172780333447852</v>
      </c>
      <c r="F138" s="99">
        <v>9.3286051133572592</v>
      </c>
      <c r="G138" s="99">
        <v>9.7094985431434235</v>
      </c>
      <c r="H138" s="99">
        <v>11.578284210207514</v>
      </c>
      <c r="I138" s="99">
        <v>11.147971452644907</v>
      </c>
      <c r="J138" s="99">
        <v>13.383895211999867</v>
      </c>
      <c r="K138" s="99">
        <v>10.014225628195511</v>
      </c>
      <c r="L138" s="99">
        <v>9.2707671674325542</v>
      </c>
      <c r="M138" s="99">
        <v>8.5939694518006782</v>
      </c>
      <c r="N138" s="99">
        <v>8.2364931552740313</v>
      </c>
      <c r="O138" s="99">
        <v>7.18543633993424</v>
      </c>
      <c r="P138" s="99">
        <v>7.1363057315707348</v>
      </c>
      <c r="Q138" s="99">
        <v>7.5684376084200506</v>
      </c>
      <c r="R138" s="99">
        <v>10.352757198245081</v>
      </c>
      <c r="S138" s="99">
        <v>11.266157481331938</v>
      </c>
      <c r="T138" s="99">
        <v>11.686624177529602</v>
      </c>
      <c r="U138" s="99">
        <v>9.5953719553803278</v>
      </c>
      <c r="V138" s="99">
        <v>8.090630596740942</v>
      </c>
      <c r="W138" s="99">
        <v>12.236367880426068</v>
      </c>
      <c r="X138" s="99">
        <v>13.542613064634732</v>
      </c>
      <c r="Y138" s="99">
        <v>12.452684424724524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8.1385729907579041</v>
      </c>
      <c r="D139" s="123">
        <v>9.1008303756677265</v>
      </c>
      <c r="E139" s="123">
        <v>9.0466629737918218</v>
      </c>
      <c r="F139" s="123">
        <v>8.8439362608887944</v>
      </c>
      <c r="G139" s="123">
        <v>9.2727412879142932</v>
      </c>
      <c r="H139" s="123">
        <v>10.976443058024106</v>
      </c>
      <c r="I139" s="123">
        <v>10.109999853683069</v>
      </c>
      <c r="J139" s="123">
        <v>11.378606530050979</v>
      </c>
      <c r="K139" s="123">
        <v>8.4772876665684169</v>
      </c>
      <c r="L139" s="123">
        <v>7.8422018625127601</v>
      </c>
      <c r="M139" s="123">
        <v>6.4569094156131577</v>
      </c>
      <c r="N139" s="123">
        <v>6.6017336492917273</v>
      </c>
      <c r="O139" s="123">
        <v>6.0983614359341596</v>
      </c>
      <c r="P139" s="123">
        <v>5.7115851001761513</v>
      </c>
      <c r="Q139" s="123">
        <v>5.5768491326952789</v>
      </c>
      <c r="R139" s="123">
        <v>7.3307058722970684</v>
      </c>
      <c r="S139" s="123">
        <v>8.2954378771634687</v>
      </c>
      <c r="T139" s="123">
        <v>7.1993248949436159</v>
      </c>
      <c r="U139" s="123">
        <v>6.1596679690343041</v>
      </c>
      <c r="V139" s="123">
        <v>4.8537432648383918</v>
      </c>
      <c r="W139" s="123">
        <v>8.0702554271912028</v>
      </c>
      <c r="X139" s="123">
        <v>9.1247884647095834</v>
      </c>
      <c r="Y139" s="123">
        <v>8.0690249278263408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8.1385729907579041</v>
      </c>
      <c r="D141" s="110">
        <v>9.1008303756677265</v>
      </c>
      <c r="E141" s="110">
        <v>9.0466629737918218</v>
      </c>
      <c r="F141" s="110">
        <v>8.8439362608887944</v>
      </c>
      <c r="G141" s="110">
        <v>9.2727412879142932</v>
      </c>
      <c r="H141" s="110">
        <v>10.976443058024106</v>
      </c>
      <c r="I141" s="110">
        <v>10.109999853683069</v>
      </c>
      <c r="J141" s="110">
        <v>11.378606530050979</v>
      </c>
      <c r="K141" s="110">
        <v>8.4772876665684169</v>
      </c>
      <c r="L141" s="110">
        <v>7.8422018625127601</v>
      </c>
      <c r="M141" s="110">
        <v>6.4569094156131577</v>
      </c>
      <c r="N141" s="110">
        <v>6.6017336492917273</v>
      </c>
      <c r="O141" s="110">
        <v>6.0983614359341596</v>
      </c>
      <c r="P141" s="110">
        <v>5.7115851001761513</v>
      </c>
      <c r="Q141" s="110">
        <v>5.5768491326952789</v>
      </c>
      <c r="R141" s="110">
        <v>7.3307058722970684</v>
      </c>
      <c r="S141" s="110">
        <v>8.2954378771634687</v>
      </c>
      <c r="T141" s="110">
        <v>7.1993248949436159</v>
      </c>
      <c r="U141" s="110">
        <v>6.1596679690343041</v>
      </c>
      <c r="V141" s="110">
        <v>4.8537432648383918</v>
      </c>
      <c r="W141" s="110">
        <v>8.0702554271912028</v>
      </c>
      <c r="X141" s="110">
        <v>9.1247884647095834</v>
      </c>
      <c r="Y141" s="110">
        <v>8.0690249278263408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75.405992747460161</v>
      </c>
      <c r="D143" s="118">
        <f t="shared" si="49"/>
        <v>77.322926646030709</v>
      </c>
      <c r="E143" s="118">
        <f t="shared" si="49"/>
        <v>76.394214238486114</v>
      </c>
      <c r="F143" s="118">
        <f t="shared" si="49"/>
        <v>70.011436431208523</v>
      </c>
      <c r="G143" s="118">
        <f t="shared" si="49"/>
        <v>65.639682130872998</v>
      </c>
      <c r="H143" s="118">
        <f t="shared" si="49"/>
        <v>71.641885291377946</v>
      </c>
      <c r="I143" s="118">
        <f t="shared" si="49"/>
        <v>68.976988186020151</v>
      </c>
      <c r="J143" s="118">
        <f t="shared" si="49"/>
        <v>74.788361808628821</v>
      </c>
      <c r="K143" s="118">
        <f t="shared" si="49"/>
        <v>61.086234816970972</v>
      </c>
      <c r="L143" s="118">
        <f t="shared" si="49"/>
        <v>58.018743622438386</v>
      </c>
      <c r="M143" s="118">
        <f t="shared" si="49"/>
        <v>52.770326846744517</v>
      </c>
      <c r="N143" s="118">
        <f t="shared" si="49"/>
        <v>51.05094518832766</v>
      </c>
      <c r="O143" s="118">
        <f t="shared" si="49"/>
        <v>46.388155456726842</v>
      </c>
      <c r="P143" s="118">
        <f t="shared" si="49"/>
        <v>40.630367975939123</v>
      </c>
      <c r="Q143" s="118">
        <f t="shared" si="49"/>
        <v>39.058413492833616</v>
      </c>
      <c r="R143" s="118">
        <f t="shared" ref="R143:V143" si="50">R144+R146+R148+R157</f>
        <v>47.046426119205478</v>
      </c>
      <c r="S143" s="118">
        <f t="shared" si="50"/>
        <v>50.605969795662844</v>
      </c>
      <c r="T143" s="118">
        <f t="shared" si="50"/>
        <v>48.149684926987504</v>
      </c>
      <c r="U143" s="118">
        <f t="shared" si="50"/>
        <v>41.482823725154518</v>
      </c>
      <c r="V143" s="118">
        <f t="shared" si="50"/>
        <v>35.271890696596785</v>
      </c>
      <c r="W143" s="118">
        <f t="shared" ref="W143:Y143" si="51">W144+W146+W148+W157</f>
        <v>45.122259966258056</v>
      </c>
      <c r="X143" s="118">
        <f t="shared" si="51"/>
        <v>46.038304862394511</v>
      </c>
      <c r="Y143" s="118">
        <f t="shared" si="51"/>
        <v>38.364508583940108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47.54668413590214</v>
      </c>
      <c r="D144" s="123">
        <f t="shared" si="52"/>
        <v>46.047497303027832</v>
      </c>
      <c r="E144" s="123">
        <f t="shared" si="52"/>
        <v>44.916929176747075</v>
      </c>
      <c r="F144" s="123">
        <f t="shared" si="52"/>
        <v>38.358875156018208</v>
      </c>
      <c r="G144" s="123">
        <f t="shared" si="52"/>
        <v>33.818247996032682</v>
      </c>
      <c r="H144" s="123">
        <f t="shared" si="52"/>
        <v>33.623562709303883</v>
      </c>
      <c r="I144" s="123">
        <f t="shared" si="52"/>
        <v>31.592100018666368</v>
      </c>
      <c r="J144" s="123">
        <f t="shared" si="52"/>
        <v>33.10802234019063</v>
      </c>
      <c r="K144" s="123">
        <f t="shared" si="52"/>
        <v>29.918855449663774</v>
      </c>
      <c r="L144" s="123">
        <f t="shared" si="52"/>
        <v>28.357010730434748</v>
      </c>
      <c r="M144" s="123">
        <f t="shared" si="52"/>
        <v>25.836385861726043</v>
      </c>
      <c r="N144" s="123">
        <f t="shared" si="52"/>
        <v>24.686790691950129</v>
      </c>
      <c r="O144" s="123">
        <f t="shared" si="52"/>
        <v>22.800618103111645</v>
      </c>
      <c r="P144" s="123">
        <f t="shared" si="52"/>
        <v>19.978092202837502</v>
      </c>
      <c r="Q144" s="123">
        <f t="shared" si="52"/>
        <v>18.49998672438365</v>
      </c>
      <c r="R144" s="123">
        <f t="shared" si="52"/>
        <v>18.846566966315869</v>
      </c>
      <c r="S144" s="123">
        <f t="shared" si="52"/>
        <v>18.432954631696319</v>
      </c>
      <c r="T144" s="123">
        <f t="shared" si="52"/>
        <v>17.227190552678906</v>
      </c>
      <c r="U144" s="123">
        <f t="shared" si="52"/>
        <v>16.038625203502715</v>
      </c>
      <c r="V144" s="123">
        <f t="shared" si="52"/>
        <v>14.458552418817261</v>
      </c>
      <c r="W144" s="123">
        <f t="shared" si="52"/>
        <v>12.898472213136042</v>
      </c>
      <c r="X144" s="123">
        <f t="shared" si="52"/>
        <v>10.441250308053005</v>
      </c>
      <c r="Y144" s="123">
        <f t="shared" si="52"/>
        <v>8.0794525989558768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47.54668413590214</v>
      </c>
      <c r="D145" s="99">
        <v>46.047497303027832</v>
      </c>
      <c r="E145" s="99">
        <v>44.916929176747075</v>
      </c>
      <c r="F145" s="99">
        <v>38.358875156018208</v>
      </c>
      <c r="G145" s="99">
        <v>33.818247996032682</v>
      </c>
      <c r="H145" s="99">
        <v>33.623562709303883</v>
      </c>
      <c r="I145" s="99">
        <v>31.592100018666368</v>
      </c>
      <c r="J145" s="99">
        <v>33.10802234019063</v>
      </c>
      <c r="K145" s="99">
        <v>29.918855449663774</v>
      </c>
      <c r="L145" s="99">
        <v>28.357010730434748</v>
      </c>
      <c r="M145" s="99">
        <v>25.836385861726043</v>
      </c>
      <c r="N145" s="99">
        <v>24.686790691950129</v>
      </c>
      <c r="O145" s="99">
        <v>22.800618103111645</v>
      </c>
      <c r="P145" s="99">
        <v>19.978092202837502</v>
      </c>
      <c r="Q145" s="99">
        <v>18.49998672438365</v>
      </c>
      <c r="R145" s="99">
        <v>18.846566966315869</v>
      </c>
      <c r="S145" s="99">
        <v>18.432954631696319</v>
      </c>
      <c r="T145" s="99">
        <v>17.227190552678906</v>
      </c>
      <c r="U145" s="99">
        <v>16.038625203502715</v>
      </c>
      <c r="V145" s="99">
        <v>14.458552418817261</v>
      </c>
      <c r="W145" s="99">
        <v>12.898472213136042</v>
      </c>
      <c r="X145" s="99">
        <v>10.441250308053005</v>
      </c>
      <c r="Y145" s="99">
        <v>8.0794525989558768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0.1161668937143438</v>
      </c>
      <c r="D146" s="123">
        <f t="shared" si="53"/>
        <v>8.2772812606864019E-2</v>
      </c>
      <c r="E146" s="123">
        <f t="shared" si="53"/>
        <v>1.4229010178896107</v>
      </c>
      <c r="F146" s="123">
        <f t="shared" si="53"/>
        <v>0.77072680157649498</v>
      </c>
      <c r="G146" s="123">
        <f t="shared" si="53"/>
        <v>0.833172522950547</v>
      </c>
      <c r="H146" s="123">
        <f t="shared" si="53"/>
        <v>1.3922155975858126</v>
      </c>
      <c r="I146" s="123">
        <f t="shared" si="53"/>
        <v>1.0777889031364889</v>
      </c>
      <c r="J146" s="123">
        <f t="shared" si="53"/>
        <v>1.2187379332685588</v>
      </c>
      <c r="K146" s="123">
        <f t="shared" si="53"/>
        <v>1.1995643702606027</v>
      </c>
      <c r="L146" s="123">
        <f t="shared" si="53"/>
        <v>1.3812680233626524</v>
      </c>
      <c r="M146" s="123">
        <f t="shared" si="53"/>
        <v>1.4395109825092494</v>
      </c>
      <c r="N146" s="123">
        <f t="shared" si="53"/>
        <v>1.3926697749955945</v>
      </c>
      <c r="O146" s="123">
        <f t="shared" si="53"/>
        <v>1.3178714933802369</v>
      </c>
      <c r="P146" s="123">
        <f t="shared" si="53"/>
        <v>0.65795180286972421</v>
      </c>
      <c r="Q146" s="123">
        <f t="shared" si="53"/>
        <v>0.5686291180928984</v>
      </c>
      <c r="R146" s="123">
        <f t="shared" si="53"/>
        <v>0.37197618034741814</v>
      </c>
      <c r="S146" s="123">
        <f t="shared" si="53"/>
        <v>0.74469426678799555</v>
      </c>
      <c r="T146" s="123">
        <f t="shared" si="53"/>
        <v>0.71062518725269908</v>
      </c>
      <c r="U146" s="123">
        <f t="shared" si="53"/>
        <v>0.81000845180018255</v>
      </c>
      <c r="V146" s="123">
        <f t="shared" si="53"/>
        <v>1.0989199422356319</v>
      </c>
      <c r="W146" s="123">
        <f t="shared" si="53"/>
        <v>0.64718716963788059</v>
      </c>
      <c r="X146" s="123">
        <f t="shared" si="53"/>
        <v>1.1940082617881642</v>
      </c>
      <c r="Y146" s="123">
        <f t="shared" si="53"/>
        <v>1.0874022903648732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0.1161668937143438</v>
      </c>
      <c r="D147" s="99">
        <f>RES_hhdet_in_fech!D147/RES_summary!D$21</f>
        <v>8.2772812606864019E-2</v>
      </c>
      <c r="E147" s="99">
        <f>RES_hhdet_in_fech!E147/RES_summary!E$21</f>
        <v>1.4229010178896107</v>
      </c>
      <c r="F147" s="99">
        <f>RES_hhdet_in_fech!F147/RES_summary!F$21</f>
        <v>0.77072680157649498</v>
      </c>
      <c r="G147" s="99">
        <f>RES_hhdet_in_fech!G147/RES_summary!G$21</f>
        <v>0.833172522950547</v>
      </c>
      <c r="H147" s="99">
        <f>RES_hhdet_in_fech!H147/RES_summary!H$21</f>
        <v>1.3922155975858126</v>
      </c>
      <c r="I147" s="99">
        <f>RES_hhdet_in_fech!I147/RES_summary!I$21</f>
        <v>1.0777889031364889</v>
      </c>
      <c r="J147" s="99">
        <f>RES_hhdet_in_fech!J147/RES_summary!J$21</f>
        <v>1.2187379332685588</v>
      </c>
      <c r="K147" s="99">
        <f>RES_hhdet_in_fech!K147/RES_summary!K$21</f>
        <v>1.1995643702606027</v>
      </c>
      <c r="L147" s="99">
        <f>RES_hhdet_in_fech!L147/RES_summary!L$21</f>
        <v>1.3812680233626524</v>
      </c>
      <c r="M147" s="99">
        <f>RES_hhdet_in_fech!M147/RES_summary!M$21</f>
        <v>1.4395109825092494</v>
      </c>
      <c r="N147" s="99">
        <f>RES_hhdet_in_fech!N147/RES_summary!N$21</f>
        <v>1.3926697749955945</v>
      </c>
      <c r="O147" s="99">
        <f>RES_hhdet_in_fech!O147/RES_summary!O$21</f>
        <v>1.3178714933802369</v>
      </c>
      <c r="P147" s="99">
        <f>RES_hhdet_in_fech!P147/RES_summary!P$21</f>
        <v>0.65795180286972421</v>
      </c>
      <c r="Q147" s="99">
        <f>RES_hhdet_in_fech!Q147/RES_summary!Q$21</f>
        <v>0.5686291180928984</v>
      </c>
      <c r="R147" s="99">
        <f>RES_hhdet_in_fech!R147/RES_summary!R$21</f>
        <v>0.37197618034741814</v>
      </c>
      <c r="S147" s="99">
        <f>RES_hhdet_in_fech!S147/RES_summary!S$21</f>
        <v>0.74469426678799555</v>
      </c>
      <c r="T147" s="99">
        <f>RES_hhdet_in_fech!T147/RES_summary!T$21</f>
        <v>0.71062518725269908</v>
      </c>
      <c r="U147" s="99">
        <f>RES_hhdet_in_fech!U147/RES_summary!U$21</f>
        <v>0.81000845180018255</v>
      </c>
      <c r="V147" s="99">
        <f>RES_hhdet_in_fech!V147/RES_summary!V$21</f>
        <v>1.0989199422356319</v>
      </c>
      <c r="W147" s="99">
        <f>RES_hhdet_in_fech!W147/RES_summary!W$21</f>
        <v>0.64718716963788059</v>
      </c>
      <c r="X147" s="99">
        <f>RES_hhdet_in_fech!X147/RES_summary!X$21</f>
        <v>1.1940082617881642</v>
      </c>
      <c r="Y147" s="99">
        <f>RES_hhdet_in_fech!Y147/RES_summary!Y$21</f>
        <v>1.0874022903648732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19.604568727085766</v>
      </c>
      <c r="D148" s="123">
        <v>22.091826154728292</v>
      </c>
      <c r="E148" s="123">
        <v>21.007721070057602</v>
      </c>
      <c r="F148" s="123">
        <v>22.037898212725025</v>
      </c>
      <c r="G148" s="123">
        <v>21.715520323975483</v>
      </c>
      <c r="H148" s="123">
        <v>25.649663926464154</v>
      </c>
      <c r="I148" s="123">
        <v>26.197099410534225</v>
      </c>
      <c r="J148" s="123">
        <v>29.082995005118654</v>
      </c>
      <c r="K148" s="123">
        <v>21.490527330478184</v>
      </c>
      <c r="L148" s="123">
        <v>20.438263006128231</v>
      </c>
      <c r="M148" s="123">
        <v>19.037520586896061</v>
      </c>
      <c r="N148" s="123">
        <v>18.369751072090203</v>
      </c>
      <c r="O148" s="123">
        <v>16.171304424300804</v>
      </c>
      <c r="P148" s="123">
        <v>14.282738870055748</v>
      </c>
      <c r="Q148" s="123">
        <v>14.412948517661791</v>
      </c>
      <c r="R148" s="123">
        <v>20.497177100245125</v>
      </c>
      <c r="S148" s="123">
        <v>23.132883020015058</v>
      </c>
      <c r="T148" s="123">
        <v>23.012544292112288</v>
      </c>
      <c r="U148" s="123">
        <v>18.474522100817314</v>
      </c>
      <c r="V148" s="123">
        <v>14.860675070705502</v>
      </c>
      <c r="W148" s="123">
        <v>23.506345156292937</v>
      </c>
      <c r="X148" s="123">
        <v>25.278257827843756</v>
      </c>
      <c r="Y148" s="123">
        <v>21.128628766793017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22.761015298523589</v>
      </c>
      <c r="D149" s="99">
        <v>24.957076045313567</v>
      </c>
      <c r="E149" s="99">
        <v>20.878478120961439</v>
      </c>
      <c r="F149" s="99">
        <v>27.685260065130716</v>
      </c>
      <c r="G149" s="99">
        <v>24.851372671380183</v>
      </c>
      <c r="H149" s="99">
        <v>31.935359145693262</v>
      </c>
      <c r="I149" s="99">
        <v>25.97510461419342</v>
      </c>
      <c r="J149" s="99">
        <v>35.065735403941957</v>
      </c>
      <c r="K149" s="99">
        <v>25.487644372842635</v>
      </c>
      <c r="L149" s="99">
        <v>23.826287631976278</v>
      </c>
      <c r="M149" s="99">
        <v>22.972928705977036</v>
      </c>
      <c r="N149" s="99">
        <v>20.760697147152694</v>
      </c>
      <c r="O149" s="99">
        <v>16.759620528170903</v>
      </c>
      <c r="P149" s="99">
        <v>16.887549550648394</v>
      </c>
      <c r="Q149" s="99">
        <v>13.356715598187055</v>
      </c>
      <c r="R149" s="99">
        <v>23.947994319680646</v>
      </c>
      <c r="S149" s="99">
        <v>20.631749646087037</v>
      </c>
      <c r="T149" s="99">
        <v>26.666018149550332</v>
      </c>
      <c r="U149" s="99">
        <v>20.471091731864899</v>
      </c>
      <c r="V149" s="99">
        <v>17.82690579390707</v>
      </c>
      <c r="W149" s="99">
        <v>25.552542286117959</v>
      </c>
      <c r="X149" s="99">
        <v>28.784665811554408</v>
      </c>
      <c r="Y149" s="99">
        <v>20.590697677353052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18.714983425401257</v>
      </c>
      <c r="D150" s="99">
        <v>20.6347668567768</v>
      </c>
      <c r="E150" s="99">
        <v>17.275622742974754</v>
      </c>
      <c r="F150" s="99">
        <v>23.1949880055456</v>
      </c>
      <c r="G150" s="99">
        <v>20.78411995992241</v>
      </c>
      <c r="H150" s="99">
        <v>26.715725152798147</v>
      </c>
      <c r="I150" s="99">
        <v>0</v>
      </c>
      <c r="J150" s="99">
        <v>29.446339433715419</v>
      </c>
      <c r="K150" s="99">
        <v>21.490097995141216</v>
      </c>
      <c r="L150" s="99">
        <v>20.116967856703159</v>
      </c>
      <c r="M150" s="99">
        <v>19.611289214476596</v>
      </c>
      <c r="N150" s="99">
        <v>17.875415717152062</v>
      </c>
      <c r="O150" s="99">
        <v>14.675460629175062</v>
      </c>
      <c r="P150" s="99">
        <v>14.818749664535583</v>
      </c>
      <c r="Q150" s="99">
        <v>0</v>
      </c>
      <c r="R150" s="99">
        <v>21.497780329770933</v>
      </c>
      <c r="S150" s="99">
        <v>0</v>
      </c>
      <c r="T150" s="99">
        <v>24.235559148242086</v>
      </c>
      <c r="U150" s="99">
        <v>18.719198509097296</v>
      </c>
      <c r="V150" s="99">
        <v>16.302300428658036</v>
      </c>
      <c r="W150" s="99">
        <v>0</v>
      </c>
      <c r="X150" s="99">
        <v>26.520205137979431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9.4492430328386252</v>
      </c>
      <c r="D151" s="102">
        <v>10.66038320196656</v>
      </c>
      <c r="E151" s="102">
        <v>8.8891708985383957</v>
      </c>
      <c r="F151" s="102">
        <v>12.64372348335438</v>
      </c>
      <c r="G151" s="102">
        <v>11.144372463193482</v>
      </c>
      <c r="H151" s="102">
        <v>14.211409988936182</v>
      </c>
      <c r="I151" s="102">
        <v>0</v>
      </c>
      <c r="J151" s="102">
        <v>15.63184362962104</v>
      </c>
      <c r="K151" s="102">
        <v>11.502741839069071</v>
      </c>
      <c r="L151" s="102">
        <v>10.677583494124768</v>
      </c>
      <c r="M151" s="102">
        <v>10.712693829267447</v>
      </c>
      <c r="N151" s="102">
        <v>9.7200908316844679</v>
      </c>
      <c r="O151" s="102">
        <v>8.1673218808839998</v>
      </c>
      <c r="P151" s="102">
        <v>7.3649746795000324</v>
      </c>
      <c r="Q151" s="102">
        <v>0</v>
      </c>
      <c r="R151" s="102">
        <v>10.53495247591208</v>
      </c>
      <c r="S151" s="102">
        <v>0</v>
      </c>
      <c r="T151" s="102">
        <v>11.445771095579213</v>
      </c>
      <c r="U151" s="102">
        <v>8.8613726432752173</v>
      </c>
      <c r="V151" s="102">
        <v>7.1865507716252024</v>
      </c>
      <c r="W151" s="102">
        <v>0</v>
      </c>
      <c r="X151" s="102">
        <v>12.288405306602174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9.2657403925626287</v>
      </c>
      <c r="D152" s="105">
        <v>9.974383654810234</v>
      </c>
      <c r="E152" s="105">
        <v>8.38645184443636</v>
      </c>
      <c r="F152" s="105">
        <v>10.551264522191223</v>
      </c>
      <c r="G152" s="105">
        <v>9.6397474967289298</v>
      </c>
      <c r="H152" s="105">
        <v>12.504315163861968</v>
      </c>
      <c r="I152" s="105">
        <v>0</v>
      </c>
      <c r="J152" s="105">
        <v>13.814495804094383</v>
      </c>
      <c r="K152" s="105">
        <v>9.9873561560721456</v>
      </c>
      <c r="L152" s="105">
        <v>9.4393843625783909</v>
      </c>
      <c r="M152" s="105">
        <v>8.8985953852091502</v>
      </c>
      <c r="N152" s="105">
        <v>8.155324885467591</v>
      </c>
      <c r="O152" s="105">
        <v>6.5081387482910618</v>
      </c>
      <c r="P152" s="105">
        <v>7.4537749850355492</v>
      </c>
      <c r="Q152" s="105">
        <v>0</v>
      </c>
      <c r="R152" s="105">
        <v>10.962827853858851</v>
      </c>
      <c r="S152" s="105">
        <v>0</v>
      </c>
      <c r="T152" s="105">
        <v>12.789788052662875</v>
      </c>
      <c r="U152" s="105">
        <v>9.8578258658220772</v>
      </c>
      <c r="V152" s="105">
        <v>9.1157496570328327</v>
      </c>
      <c r="W152" s="105">
        <v>0</v>
      </c>
      <c r="X152" s="105">
        <v>14.231799831377263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20.104299453803428</v>
      </c>
      <c r="D153" s="102">
        <v>22.906689623798744</v>
      </c>
      <c r="E153" s="102">
        <v>22.67883885522372</v>
      </c>
      <c r="F153" s="102">
        <v>21.885913646434251</v>
      </c>
      <c r="G153" s="102">
        <v>22.429914716786257</v>
      </c>
      <c r="H153" s="102">
        <v>26.493509688380872</v>
      </c>
      <c r="I153" s="102">
        <v>28.06225282077191</v>
      </c>
      <c r="J153" s="102">
        <v>30.576899874353401</v>
      </c>
      <c r="K153" s="102">
        <v>23.092825522511397</v>
      </c>
      <c r="L153" s="102">
        <v>21.186550956974497</v>
      </c>
      <c r="M153" s="102">
        <v>20.289289270752104</v>
      </c>
      <c r="N153" s="102">
        <v>19.349402636339459</v>
      </c>
      <c r="O153" s="102">
        <v>17.376042737114762</v>
      </c>
      <c r="P153" s="102">
        <v>15.230733431293039</v>
      </c>
      <c r="Q153" s="102">
        <v>15.890304572879234</v>
      </c>
      <c r="R153" s="102">
        <v>21.793743619256798</v>
      </c>
      <c r="S153" s="102">
        <v>24.8130284589204</v>
      </c>
      <c r="T153" s="102">
        <v>23.77594068704526</v>
      </c>
      <c r="U153" s="102">
        <v>19.476497447605105</v>
      </c>
      <c r="V153" s="102">
        <v>15.3162848252997</v>
      </c>
      <c r="W153" s="102">
        <v>0</v>
      </c>
      <c r="X153" s="102">
        <v>26.164207054687704</v>
      </c>
      <c r="Y153" s="102">
        <v>21.962613848206342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17.518083981014904</v>
      </c>
      <c r="D154" s="105">
        <v>20.040203693612778</v>
      </c>
      <c r="E154" s="105">
        <v>19.861481402383518</v>
      </c>
      <c r="F154" s="105">
        <v>19.311398964402763</v>
      </c>
      <c r="G154" s="105">
        <v>19.765363428293274</v>
      </c>
      <c r="H154" s="105">
        <v>23.330500966745859</v>
      </c>
      <c r="I154" s="105">
        <v>25.037910103697552</v>
      </c>
      <c r="J154" s="105">
        <v>26.980038125846594</v>
      </c>
      <c r="K154" s="105">
        <v>20.431960713079832</v>
      </c>
      <c r="L154" s="105">
        <v>18.747216714418077</v>
      </c>
      <c r="M154" s="105">
        <v>18.081326756585241</v>
      </c>
      <c r="N154" s="105">
        <v>17.306567067636873</v>
      </c>
      <c r="O154" s="105">
        <v>15.698515057635067</v>
      </c>
      <c r="P154" s="105">
        <v>13.709867993325739</v>
      </c>
      <c r="Q154" s="105">
        <v>14.416835154105868</v>
      </c>
      <c r="R154" s="105">
        <v>19.896920822809701</v>
      </c>
      <c r="S154" s="105">
        <v>22.854039294135543</v>
      </c>
      <c r="T154" s="105">
        <v>21.843070106523029</v>
      </c>
      <c r="U154" s="105">
        <v>17.980001834493823</v>
      </c>
      <c r="V154" s="105">
        <v>14.107470031447956</v>
      </c>
      <c r="W154" s="105">
        <v>23.38742131288484</v>
      </c>
      <c r="X154" s="105">
        <v>24.508566559312335</v>
      </c>
      <c r="Y154" s="105">
        <v>20.611572454549439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8.3401117145645873</v>
      </c>
      <c r="D155" s="99">
        <v>9.7923824344565968</v>
      </c>
      <c r="E155" s="99">
        <v>9.6887010689356661</v>
      </c>
      <c r="F155" s="99">
        <v>9.9827938510455052</v>
      </c>
      <c r="G155" s="99">
        <v>10.055864885149848</v>
      </c>
      <c r="H155" s="99">
        <v>11.752216756538346</v>
      </c>
      <c r="I155" s="99">
        <v>13.88993865105264</v>
      </c>
      <c r="J155" s="99">
        <v>13.596142913846727</v>
      </c>
      <c r="K155" s="99">
        <v>10.417735084884319</v>
      </c>
      <c r="L155" s="99">
        <v>9.4764495469855206</v>
      </c>
      <c r="M155" s="99">
        <v>9.4873573047845632</v>
      </c>
      <c r="N155" s="99">
        <v>9.070073912362842</v>
      </c>
      <c r="O155" s="99">
        <v>8.5130787177008234</v>
      </c>
      <c r="P155" s="99">
        <v>6.5735622617550034</v>
      </c>
      <c r="Q155" s="99">
        <v>6.8483975456858195</v>
      </c>
      <c r="R155" s="99">
        <v>9.5441636245646198</v>
      </c>
      <c r="S155" s="99">
        <v>11.587881812803603</v>
      </c>
      <c r="T155" s="99">
        <v>10.156445928993429</v>
      </c>
      <c r="U155" s="99">
        <v>8.3846298791134988</v>
      </c>
      <c r="V155" s="99">
        <v>6.0168394347070144</v>
      </c>
      <c r="W155" s="99">
        <v>11.151053432458768</v>
      </c>
      <c r="X155" s="99">
        <v>10.965953494677599</v>
      </c>
      <c r="Y155" s="99">
        <v>8.1588880298249133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9.1779722664503183</v>
      </c>
      <c r="D156" s="99">
        <v>10.247821259156183</v>
      </c>
      <c r="E156" s="99">
        <v>10.172780333447852</v>
      </c>
      <c r="F156" s="99">
        <v>9.3286051133572574</v>
      </c>
      <c r="G156" s="99">
        <v>9.7094985431434235</v>
      </c>
      <c r="H156" s="99">
        <v>11.578284210207512</v>
      </c>
      <c r="I156" s="99">
        <v>11.14797145264491</v>
      </c>
      <c r="J156" s="99">
        <v>13.383895211999867</v>
      </c>
      <c r="K156" s="99">
        <v>10.01422562819551</v>
      </c>
      <c r="L156" s="99">
        <v>9.270767167432556</v>
      </c>
      <c r="M156" s="99">
        <v>8.5939694518006764</v>
      </c>
      <c r="N156" s="99">
        <v>8.2364931552740313</v>
      </c>
      <c r="O156" s="99">
        <v>7.1854363399342427</v>
      </c>
      <c r="P156" s="99">
        <v>7.1363057315707366</v>
      </c>
      <c r="Q156" s="99">
        <v>7.5684376084200506</v>
      </c>
      <c r="R156" s="99">
        <v>10.352757198245083</v>
      </c>
      <c r="S156" s="99">
        <v>11.266157481331936</v>
      </c>
      <c r="T156" s="99">
        <v>11.6866241775296</v>
      </c>
      <c r="U156" s="99">
        <v>9.5953719553803243</v>
      </c>
      <c r="V156" s="99">
        <v>8.090630596740942</v>
      </c>
      <c r="W156" s="99">
        <v>12.236367880426071</v>
      </c>
      <c r="X156" s="99">
        <v>13.542613064634736</v>
      </c>
      <c r="Y156" s="99">
        <v>12.452684424724527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8.1385729907579076</v>
      </c>
      <c r="D157" s="123">
        <v>9.1008303756677265</v>
      </c>
      <c r="E157" s="123">
        <v>9.0466629737918218</v>
      </c>
      <c r="F157" s="123">
        <v>8.8439362608887961</v>
      </c>
      <c r="G157" s="123">
        <v>9.2727412879142914</v>
      </c>
      <c r="H157" s="123">
        <v>10.976443058024104</v>
      </c>
      <c r="I157" s="123">
        <v>10.109999853683069</v>
      </c>
      <c r="J157" s="123">
        <v>11.378606530050982</v>
      </c>
      <c r="K157" s="123">
        <v>8.4772876665684169</v>
      </c>
      <c r="L157" s="123">
        <v>7.842201862512761</v>
      </c>
      <c r="M157" s="123">
        <v>6.4569094156131595</v>
      </c>
      <c r="N157" s="123">
        <v>6.6017336492917273</v>
      </c>
      <c r="O157" s="123">
        <v>6.0983614359341587</v>
      </c>
      <c r="P157" s="123">
        <v>5.7115851001761531</v>
      </c>
      <c r="Q157" s="123">
        <v>5.5768491326952789</v>
      </c>
      <c r="R157" s="123">
        <v>7.3307058722970702</v>
      </c>
      <c r="S157" s="123">
        <v>8.2954378771634687</v>
      </c>
      <c r="T157" s="123">
        <v>7.1993248949436177</v>
      </c>
      <c r="U157" s="123">
        <v>6.159667969034305</v>
      </c>
      <c r="V157" s="123">
        <v>4.8537432648383918</v>
      </c>
      <c r="W157" s="123">
        <v>8.0702554271912028</v>
      </c>
      <c r="X157" s="123">
        <v>9.1247884647095852</v>
      </c>
      <c r="Y157" s="123">
        <v>8.0690249278263408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8.1385729907579076</v>
      </c>
      <c r="D159" s="110">
        <v>9.1008303756677265</v>
      </c>
      <c r="E159" s="110">
        <v>9.0466629737918218</v>
      </c>
      <c r="F159" s="110">
        <v>8.8439362608887961</v>
      </c>
      <c r="G159" s="110">
        <v>9.2727412879142914</v>
      </c>
      <c r="H159" s="110">
        <v>10.976443058024104</v>
      </c>
      <c r="I159" s="110">
        <v>10.109999853683069</v>
      </c>
      <c r="J159" s="110">
        <v>11.378606530050982</v>
      </c>
      <c r="K159" s="110">
        <v>8.4772876665684169</v>
      </c>
      <c r="L159" s="110">
        <v>7.842201862512761</v>
      </c>
      <c r="M159" s="110">
        <v>6.4569094156131595</v>
      </c>
      <c r="N159" s="110">
        <v>6.6017336492917273</v>
      </c>
      <c r="O159" s="110">
        <v>6.0983614359341587</v>
      </c>
      <c r="P159" s="110">
        <v>5.7115851001761531</v>
      </c>
      <c r="Q159" s="110">
        <v>5.5768491326952789</v>
      </c>
      <c r="R159" s="110">
        <v>7.3307058722970702</v>
      </c>
      <c r="S159" s="110">
        <v>8.2954378771634687</v>
      </c>
      <c r="T159" s="110">
        <v>7.1993248949436177</v>
      </c>
      <c r="U159" s="110">
        <v>6.159667969034305</v>
      </c>
      <c r="V159" s="110">
        <v>4.8537432648383918</v>
      </c>
      <c r="W159" s="110">
        <v>8.0702554271912028</v>
      </c>
      <c r="X159" s="110">
        <v>9.1247884647095852</v>
      </c>
      <c r="Y159" s="110">
        <v>8.0690249278263408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155.38007961800778</v>
      </c>
      <c r="D161" s="118">
        <f t="shared" si="54"/>
        <v>153.71575419751125</v>
      </c>
      <c r="E161" s="118">
        <f t="shared" si="54"/>
        <v>151.03140903416698</v>
      </c>
      <c r="F161" s="118">
        <f t="shared" si="54"/>
        <v>143.26523605647117</v>
      </c>
      <c r="G161" s="118">
        <f t="shared" si="54"/>
        <v>139.14579029896066</v>
      </c>
      <c r="H161" s="118">
        <f t="shared" si="54"/>
        <v>146.04309052999804</v>
      </c>
      <c r="I161" s="118">
        <f t="shared" si="54"/>
        <v>128.71695091272608</v>
      </c>
      <c r="J161" s="118">
        <f t="shared" si="54"/>
        <v>144.12551926588608</v>
      </c>
      <c r="K161" s="118">
        <f t="shared" si="54"/>
        <v>122.4067420158274</v>
      </c>
      <c r="L161" s="118">
        <f t="shared" si="54"/>
        <v>126.52464894377252</v>
      </c>
      <c r="M161" s="118">
        <f t="shared" si="54"/>
        <v>106.59744106521882</v>
      </c>
      <c r="N161" s="118">
        <f t="shared" si="54"/>
        <v>110.66420276564314</v>
      </c>
      <c r="O161" s="118">
        <f t="shared" si="54"/>
        <v>113.49738461866974</v>
      </c>
      <c r="P161" s="118">
        <f t="shared" si="54"/>
        <v>90.444525009766821</v>
      </c>
      <c r="Q161" s="118">
        <f t="shared" si="54"/>
        <v>90.463641045411109</v>
      </c>
      <c r="R161" s="118">
        <f t="shared" ref="R161:V161" si="55">R162+R164+R166+R175</f>
        <v>100.00243046712876</v>
      </c>
      <c r="S161" s="118">
        <f t="shared" si="55"/>
        <v>103.14188482009929</v>
      </c>
      <c r="T161" s="118">
        <f t="shared" si="55"/>
        <v>94.290514957961406</v>
      </c>
      <c r="U161" s="118">
        <f t="shared" si="55"/>
        <v>81.26567136317054</v>
      </c>
      <c r="V161" s="118">
        <f t="shared" si="55"/>
        <v>69.276901969861868</v>
      </c>
      <c r="W161" s="118">
        <f t="shared" ref="W161:Y161" si="56">W162+W164+W166+W175</f>
        <v>76.807797777518005</v>
      </c>
      <c r="X161" s="118">
        <f t="shared" si="56"/>
        <v>74.285285750410466</v>
      </c>
      <c r="Y161" s="118">
        <f t="shared" si="56"/>
        <v>56.268294032138208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127.57873231502792</v>
      </c>
      <c r="D162" s="123">
        <f t="shared" si="57"/>
        <v>122.481160872331</v>
      </c>
      <c r="E162" s="123">
        <f t="shared" si="57"/>
        <v>119.69887237553851</v>
      </c>
      <c r="F162" s="123">
        <f t="shared" si="57"/>
        <v>111.6293929289548</v>
      </c>
      <c r="G162" s="123">
        <f t="shared" si="57"/>
        <v>107.33959663460243</v>
      </c>
      <c r="H162" s="123">
        <f t="shared" si="57"/>
        <v>108.0531614269301</v>
      </c>
      <c r="I162" s="123">
        <f t="shared" si="57"/>
        <v>91.346881836431066</v>
      </c>
      <c r="J162" s="123">
        <f t="shared" si="57"/>
        <v>102.45809646346481</v>
      </c>
      <c r="K162" s="123">
        <f t="shared" si="57"/>
        <v>91.253720996267148</v>
      </c>
      <c r="L162" s="123">
        <f t="shared" si="57"/>
        <v>96.880471064728283</v>
      </c>
      <c r="M162" s="123">
        <f t="shared" si="57"/>
        <v>79.812653891492161</v>
      </c>
      <c r="N162" s="123">
        <f t="shared" si="57"/>
        <v>84.588559653236231</v>
      </c>
      <c r="O162" s="123">
        <f t="shared" si="57"/>
        <v>90.294214664472349</v>
      </c>
      <c r="P162" s="123">
        <f t="shared" si="57"/>
        <v>70.119912623048833</v>
      </c>
      <c r="Q162" s="123">
        <f t="shared" si="57"/>
        <v>70.188678706109911</v>
      </c>
      <c r="R162" s="123">
        <f t="shared" si="57"/>
        <v>71.986197245007759</v>
      </c>
      <c r="S162" s="123">
        <f t="shared" si="57"/>
        <v>71.339173479500744</v>
      </c>
      <c r="T162" s="123">
        <f t="shared" si="57"/>
        <v>63.722529815179342</v>
      </c>
      <c r="U162" s="123">
        <f t="shared" si="57"/>
        <v>56.224733781213232</v>
      </c>
      <c r="V162" s="123">
        <f t="shared" si="57"/>
        <v>49.012512452499408</v>
      </c>
      <c r="W162" s="123">
        <f t="shared" si="57"/>
        <v>44.907741131866345</v>
      </c>
      <c r="X162" s="123">
        <f t="shared" si="57"/>
        <v>38.914187758584028</v>
      </c>
      <c r="Y162" s="123">
        <f t="shared" si="57"/>
        <v>26.017915162981588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127.57873231502792</v>
      </c>
      <c r="D163" s="110">
        <v>122.481160872331</v>
      </c>
      <c r="E163" s="110">
        <v>119.69887237553851</v>
      </c>
      <c r="F163" s="110">
        <v>111.6293929289548</v>
      </c>
      <c r="G163" s="110">
        <v>107.33959663460243</v>
      </c>
      <c r="H163" s="110">
        <v>108.0531614269301</v>
      </c>
      <c r="I163" s="110">
        <v>91.346881836431066</v>
      </c>
      <c r="J163" s="110">
        <v>102.45809646346481</v>
      </c>
      <c r="K163" s="110">
        <v>91.253720996267148</v>
      </c>
      <c r="L163" s="110">
        <v>96.880471064728283</v>
      </c>
      <c r="M163" s="110">
        <v>79.812653891492161</v>
      </c>
      <c r="N163" s="110">
        <v>84.588559653236231</v>
      </c>
      <c r="O163" s="110">
        <v>90.294214664472349</v>
      </c>
      <c r="P163" s="110">
        <v>70.119912623048833</v>
      </c>
      <c r="Q163" s="110">
        <v>70.188678706109911</v>
      </c>
      <c r="R163" s="110">
        <v>71.986197245007759</v>
      </c>
      <c r="S163" s="110">
        <v>71.339173479500744</v>
      </c>
      <c r="T163" s="110">
        <v>63.722529815179342</v>
      </c>
      <c r="U163" s="110">
        <v>56.224733781213232</v>
      </c>
      <c r="V163" s="110">
        <v>49.012512452499408</v>
      </c>
      <c r="W163" s="110">
        <v>44.907741131866345</v>
      </c>
      <c r="X163" s="110">
        <v>38.914187758584028</v>
      </c>
      <c r="Y163" s="110">
        <v>26.017915162981588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5.8040493888926958E-2</v>
      </c>
      <c r="D164" s="123">
        <f t="shared" si="58"/>
        <v>4.1683488051307963E-2</v>
      </c>
      <c r="E164" s="123">
        <f t="shared" si="58"/>
        <v>1.278140616802814</v>
      </c>
      <c r="F164" s="123">
        <f t="shared" si="58"/>
        <v>0.75386023568916238</v>
      </c>
      <c r="G164" s="123">
        <f t="shared" si="58"/>
        <v>0.81782463497586777</v>
      </c>
      <c r="H164" s="123">
        <f t="shared" si="58"/>
        <v>1.364277421407361</v>
      </c>
      <c r="I164" s="123">
        <f t="shared" si="58"/>
        <v>1.0632189569305373</v>
      </c>
      <c r="J164" s="123">
        <f t="shared" si="58"/>
        <v>1.2051102530255784</v>
      </c>
      <c r="K164" s="123">
        <f t="shared" si="58"/>
        <v>1.1848383951196351</v>
      </c>
      <c r="L164" s="123">
        <f t="shared" si="58"/>
        <v>1.3628222893999655</v>
      </c>
      <c r="M164" s="123">
        <f t="shared" si="58"/>
        <v>1.2900331925805562</v>
      </c>
      <c r="N164" s="123">
        <f t="shared" si="58"/>
        <v>1.1047070697998815</v>
      </c>
      <c r="O164" s="123">
        <f t="shared" si="58"/>
        <v>0.93365212974440204</v>
      </c>
      <c r="P164" s="123">
        <f t="shared" si="58"/>
        <v>0.33032408790572104</v>
      </c>
      <c r="Q164" s="123">
        <f t="shared" si="58"/>
        <v>0.28528083150305616</v>
      </c>
      <c r="R164" s="123">
        <f t="shared" si="58"/>
        <v>0.18801712599411344</v>
      </c>
      <c r="S164" s="123">
        <f t="shared" si="58"/>
        <v>0.37443314024279772</v>
      </c>
      <c r="T164" s="123">
        <f t="shared" si="58"/>
        <v>0.35658874349196074</v>
      </c>
      <c r="U164" s="123">
        <f t="shared" si="58"/>
        <v>0.41241996875343029</v>
      </c>
      <c r="V164" s="123">
        <f t="shared" si="58"/>
        <v>0.54828827750133236</v>
      </c>
      <c r="W164" s="123">
        <f t="shared" si="58"/>
        <v>0.32345301991270292</v>
      </c>
      <c r="X164" s="123">
        <f t="shared" si="58"/>
        <v>0.96828877375478417</v>
      </c>
      <c r="Y164" s="123">
        <f t="shared" si="58"/>
        <v>1.0526466244365209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5.8040493888926958E-2</v>
      </c>
      <c r="D165" s="99">
        <f>RES_hhdet_in_fech!D165/RES_summary!D$21</f>
        <v>4.1683488051307963E-2</v>
      </c>
      <c r="E165" s="99">
        <f>RES_hhdet_in_fech!E165/RES_summary!E$21</f>
        <v>1.278140616802814</v>
      </c>
      <c r="F165" s="99">
        <f>RES_hhdet_in_fech!F165/RES_summary!F$21</f>
        <v>0.75386023568916238</v>
      </c>
      <c r="G165" s="99">
        <f>RES_hhdet_in_fech!G165/RES_summary!G$21</f>
        <v>0.81782463497586777</v>
      </c>
      <c r="H165" s="99">
        <f>RES_hhdet_in_fech!H165/RES_summary!H$21</f>
        <v>1.364277421407361</v>
      </c>
      <c r="I165" s="99">
        <f>RES_hhdet_in_fech!I165/RES_summary!I$21</f>
        <v>1.0632189569305373</v>
      </c>
      <c r="J165" s="99">
        <f>RES_hhdet_in_fech!J165/RES_summary!J$21</f>
        <v>1.2051102530255784</v>
      </c>
      <c r="K165" s="99">
        <f>RES_hhdet_in_fech!K165/RES_summary!K$21</f>
        <v>1.1848383951196351</v>
      </c>
      <c r="L165" s="99">
        <f>RES_hhdet_in_fech!L165/RES_summary!L$21</f>
        <v>1.3628222893999655</v>
      </c>
      <c r="M165" s="99">
        <f>RES_hhdet_in_fech!M165/RES_summary!M$21</f>
        <v>1.2900331925805562</v>
      </c>
      <c r="N165" s="99">
        <f>RES_hhdet_in_fech!N165/RES_summary!N$21</f>
        <v>1.1047070697998815</v>
      </c>
      <c r="O165" s="99">
        <f>RES_hhdet_in_fech!O165/RES_summary!O$21</f>
        <v>0.93365212974440204</v>
      </c>
      <c r="P165" s="99">
        <f>RES_hhdet_in_fech!P165/RES_summary!P$21</f>
        <v>0.33032408790572104</v>
      </c>
      <c r="Q165" s="99">
        <f>RES_hhdet_in_fech!Q165/RES_summary!Q$21</f>
        <v>0.28528083150305616</v>
      </c>
      <c r="R165" s="99">
        <f>RES_hhdet_in_fech!R165/RES_summary!R$21</f>
        <v>0.18801712599411344</v>
      </c>
      <c r="S165" s="99">
        <f>RES_hhdet_in_fech!S165/RES_summary!S$21</f>
        <v>0.37443314024279772</v>
      </c>
      <c r="T165" s="99">
        <f>RES_hhdet_in_fech!T165/RES_summary!T$21</f>
        <v>0.35658874349196074</v>
      </c>
      <c r="U165" s="99">
        <f>RES_hhdet_in_fech!U165/RES_summary!U$21</f>
        <v>0.41241996875343029</v>
      </c>
      <c r="V165" s="99">
        <f>RES_hhdet_in_fech!V165/RES_summary!V$21</f>
        <v>0.54828827750133236</v>
      </c>
      <c r="W165" s="99">
        <f>RES_hhdet_in_fech!W165/RES_summary!W$21</f>
        <v>0.32345301991270292</v>
      </c>
      <c r="X165" s="99">
        <f>RES_hhdet_in_fech!X165/RES_summary!X$21</f>
        <v>0.96828877375478417</v>
      </c>
      <c r="Y165" s="99">
        <f>RES_hhdet_in_fech!Y165/RES_summary!Y$21</f>
        <v>1.0526466244365209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19.604733818333056</v>
      </c>
      <c r="D166" s="123">
        <v>22.092079461461218</v>
      </c>
      <c r="E166" s="123">
        <v>21.007733068033819</v>
      </c>
      <c r="F166" s="123">
        <v>22.03804663093841</v>
      </c>
      <c r="G166" s="123">
        <v>21.715627741468079</v>
      </c>
      <c r="H166" s="123">
        <v>25.649208623636465</v>
      </c>
      <c r="I166" s="123">
        <v>26.196850265681405</v>
      </c>
      <c r="J166" s="123">
        <v>29.083706019344714</v>
      </c>
      <c r="K166" s="123">
        <v>21.4908949578722</v>
      </c>
      <c r="L166" s="123">
        <v>20.439153727131519</v>
      </c>
      <c r="M166" s="123">
        <v>19.037844565532943</v>
      </c>
      <c r="N166" s="123">
        <v>18.369202393315287</v>
      </c>
      <c r="O166" s="123">
        <v>16.171156388518821</v>
      </c>
      <c r="P166" s="123">
        <v>14.28270319863611</v>
      </c>
      <c r="Q166" s="123">
        <v>14.412832375102859</v>
      </c>
      <c r="R166" s="123">
        <v>20.497510223829817</v>
      </c>
      <c r="S166" s="123">
        <v>23.132840323192287</v>
      </c>
      <c r="T166" s="123">
        <v>23.012071504346498</v>
      </c>
      <c r="U166" s="123">
        <v>18.468849644169577</v>
      </c>
      <c r="V166" s="123">
        <v>14.862357975022745</v>
      </c>
      <c r="W166" s="123">
        <v>23.506348198547759</v>
      </c>
      <c r="X166" s="123">
        <v>25.278020753362071</v>
      </c>
      <c r="Y166" s="123">
        <v>21.12870731689376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22.761015298523592</v>
      </c>
      <c r="D167" s="99">
        <v>24.957076045313567</v>
      </c>
      <c r="E167" s="99">
        <v>20.878478120961436</v>
      </c>
      <c r="F167" s="99">
        <v>27.685260065130706</v>
      </c>
      <c r="G167" s="99">
        <v>24.851372671380187</v>
      </c>
      <c r="H167" s="99">
        <v>31.935359145693251</v>
      </c>
      <c r="I167" s="99">
        <v>25.97510461419342</v>
      </c>
      <c r="J167" s="99">
        <v>35.06573540394195</v>
      </c>
      <c r="K167" s="99">
        <v>25.487644372842638</v>
      </c>
      <c r="L167" s="99">
        <v>23.826287631976275</v>
      </c>
      <c r="M167" s="99">
        <v>22.972928705977036</v>
      </c>
      <c r="N167" s="99">
        <v>20.760697147152694</v>
      </c>
      <c r="O167" s="99">
        <v>16.759620528170903</v>
      </c>
      <c r="P167" s="99">
        <v>16.887549550648391</v>
      </c>
      <c r="Q167" s="99">
        <v>13.356715598187051</v>
      </c>
      <c r="R167" s="99">
        <v>23.947994319680646</v>
      </c>
      <c r="S167" s="99">
        <v>20.631749646087044</v>
      </c>
      <c r="T167" s="99">
        <v>26.666018149550336</v>
      </c>
      <c r="U167" s="99">
        <v>20.471091731864899</v>
      </c>
      <c r="V167" s="99">
        <v>17.826905793907073</v>
      </c>
      <c r="W167" s="99">
        <v>25.552542286117951</v>
      </c>
      <c r="X167" s="99">
        <v>28.784665811554412</v>
      </c>
      <c r="Y167" s="99">
        <v>20.590697677353045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18.71498342540125</v>
      </c>
      <c r="D168" s="99">
        <v>20.634766856776796</v>
      </c>
      <c r="E168" s="99">
        <v>17.275622742974758</v>
      </c>
      <c r="F168" s="99">
        <v>23.194988005545607</v>
      </c>
      <c r="G168" s="99">
        <v>20.78411995992241</v>
      </c>
      <c r="H168" s="99">
        <v>26.715725152798154</v>
      </c>
      <c r="I168" s="99">
        <v>0</v>
      </c>
      <c r="J168" s="99">
        <v>29.446339433715419</v>
      </c>
      <c r="K168" s="99">
        <v>21.490097995141216</v>
      </c>
      <c r="L168" s="99">
        <v>20.116967856703162</v>
      </c>
      <c r="M168" s="99">
        <v>19.611289214476603</v>
      </c>
      <c r="N168" s="99">
        <v>17.875415717152059</v>
      </c>
      <c r="O168" s="99">
        <v>14.67546062917506</v>
      </c>
      <c r="P168" s="99">
        <v>14.818749664535583</v>
      </c>
      <c r="Q168" s="99">
        <v>0</v>
      </c>
      <c r="R168" s="99">
        <v>21.497780329770929</v>
      </c>
      <c r="S168" s="99">
        <v>0</v>
      </c>
      <c r="T168" s="99">
        <v>24.235559148242089</v>
      </c>
      <c r="U168" s="99">
        <v>0</v>
      </c>
      <c r="V168" s="99">
        <v>16.302300428658036</v>
      </c>
      <c r="W168" s="99">
        <v>0</v>
      </c>
      <c r="X168" s="99">
        <v>26.520205137979438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9.4492430328386234</v>
      </c>
      <c r="D169" s="102">
        <v>10.660383201966559</v>
      </c>
      <c r="E169" s="102">
        <v>8.8891708985383975</v>
      </c>
      <c r="F169" s="102">
        <v>12.64372348335438</v>
      </c>
      <c r="G169" s="102">
        <v>11.144372463193482</v>
      </c>
      <c r="H169" s="102">
        <v>14.211409988936177</v>
      </c>
      <c r="I169" s="102">
        <v>0</v>
      </c>
      <c r="J169" s="102">
        <v>15.63184362962104</v>
      </c>
      <c r="K169" s="102">
        <v>11.502741839069072</v>
      </c>
      <c r="L169" s="102">
        <v>10.677583494124768</v>
      </c>
      <c r="M169" s="102">
        <v>10.712693829267447</v>
      </c>
      <c r="N169" s="102">
        <v>9.7200908316844661</v>
      </c>
      <c r="O169" s="102">
        <v>8.167321880883998</v>
      </c>
      <c r="P169" s="102">
        <v>7.3649746795000324</v>
      </c>
      <c r="Q169" s="102">
        <v>0</v>
      </c>
      <c r="R169" s="102">
        <v>10.53495247591208</v>
      </c>
      <c r="S169" s="102">
        <v>0</v>
      </c>
      <c r="T169" s="102">
        <v>11.445771095579209</v>
      </c>
      <c r="U169" s="102">
        <v>0</v>
      </c>
      <c r="V169" s="102">
        <v>7.1865507716252051</v>
      </c>
      <c r="W169" s="102">
        <v>0</v>
      </c>
      <c r="X169" s="102">
        <v>12.288405306602174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9.2657403925626287</v>
      </c>
      <c r="D170" s="105">
        <v>9.9743836548102358</v>
      </c>
      <c r="E170" s="105">
        <v>8.3864518444363618</v>
      </c>
      <c r="F170" s="105">
        <v>10.551264522191225</v>
      </c>
      <c r="G170" s="105">
        <v>9.6397474967289298</v>
      </c>
      <c r="H170" s="105">
        <v>12.504315163861973</v>
      </c>
      <c r="I170" s="105">
        <v>0</v>
      </c>
      <c r="J170" s="105">
        <v>13.814495804094383</v>
      </c>
      <c r="K170" s="105">
        <v>9.9873561560721438</v>
      </c>
      <c r="L170" s="105">
        <v>9.4393843625783926</v>
      </c>
      <c r="M170" s="105">
        <v>8.8985953852091519</v>
      </c>
      <c r="N170" s="105">
        <v>8.155324885467591</v>
      </c>
      <c r="O170" s="105">
        <v>6.5081387482910635</v>
      </c>
      <c r="P170" s="105">
        <v>7.4537749850355492</v>
      </c>
      <c r="Q170" s="105">
        <v>0</v>
      </c>
      <c r="R170" s="105">
        <v>10.962827853858851</v>
      </c>
      <c r="S170" s="105">
        <v>0</v>
      </c>
      <c r="T170" s="105">
        <v>12.78978805266288</v>
      </c>
      <c r="U170" s="105">
        <v>0</v>
      </c>
      <c r="V170" s="105">
        <v>9.1157496570328291</v>
      </c>
      <c r="W170" s="105">
        <v>0</v>
      </c>
      <c r="X170" s="105">
        <v>14.231799831377264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20.104299453803428</v>
      </c>
      <c r="D171" s="102">
        <v>22.906689623798744</v>
      </c>
      <c r="E171" s="102">
        <v>22.678838855223724</v>
      </c>
      <c r="F171" s="102">
        <v>21.885913646434254</v>
      </c>
      <c r="G171" s="102">
        <v>22.429914716786257</v>
      </c>
      <c r="H171" s="102">
        <v>26.493509688380872</v>
      </c>
      <c r="I171" s="102">
        <v>28.06225282077191</v>
      </c>
      <c r="J171" s="102">
        <v>30.576899874353398</v>
      </c>
      <c r="K171" s="102">
        <v>23.09282552251139</v>
      </c>
      <c r="L171" s="102">
        <v>21.186550956974504</v>
      </c>
      <c r="M171" s="102">
        <v>20.289289270752107</v>
      </c>
      <c r="N171" s="102">
        <v>19.349402636339462</v>
      </c>
      <c r="O171" s="102">
        <v>17.376042737114762</v>
      </c>
      <c r="P171" s="102">
        <v>15.230733431293041</v>
      </c>
      <c r="Q171" s="102">
        <v>15.890304572879234</v>
      </c>
      <c r="R171" s="102">
        <v>21.793743619256798</v>
      </c>
      <c r="S171" s="102">
        <v>24.813028458920396</v>
      </c>
      <c r="T171" s="102">
        <v>23.775940687045264</v>
      </c>
      <c r="U171" s="102">
        <v>19.476497447605105</v>
      </c>
      <c r="V171" s="102">
        <v>15.316284825299702</v>
      </c>
      <c r="W171" s="102">
        <v>0</v>
      </c>
      <c r="X171" s="102">
        <v>26.164207054687711</v>
      </c>
      <c r="Y171" s="102">
        <v>21.962613848206335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17.5180839810149</v>
      </c>
      <c r="D172" s="105">
        <v>20.040203693612778</v>
      </c>
      <c r="E172" s="105">
        <v>19.861481402383522</v>
      </c>
      <c r="F172" s="105">
        <v>19.311398964402759</v>
      </c>
      <c r="G172" s="105">
        <v>19.76536342829327</v>
      </c>
      <c r="H172" s="105">
        <v>23.330500966745863</v>
      </c>
      <c r="I172" s="105">
        <v>25.037910103697552</v>
      </c>
      <c r="J172" s="105">
        <v>26.980038125846598</v>
      </c>
      <c r="K172" s="105">
        <v>20.431960713079832</v>
      </c>
      <c r="L172" s="105">
        <v>18.747216714418073</v>
      </c>
      <c r="M172" s="105">
        <v>18.081326756585241</v>
      </c>
      <c r="N172" s="105">
        <v>17.306567067636873</v>
      </c>
      <c r="O172" s="105">
        <v>15.698515057635063</v>
      </c>
      <c r="P172" s="105">
        <v>13.709867993325737</v>
      </c>
      <c r="Q172" s="105">
        <v>14.416835154105874</v>
      </c>
      <c r="R172" s="105">
        <v>19.896920822809697</v>
      </c>
      <c r="S172" s="105">
        <v>22.854039294135536</v>
      </c>
      <c r="T172" s="105">
        <v>21.843070106523026</v>
      </c>
      <c r="U172" s="105">
        <v>17.980001834493827</v>
      </c>
      <c r="V172" s="105">
        <v>14.107470031447956</v>
      </c>
      <c r="W172" s="105">
        <v>23.387421312884843</v>
      </c>
      <c r="X172" s="105">
        <v>24.508566559312332</v>
      </c>
      <c r="Y172" s="105">
        <v>20.611572454549439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8.3401117145645856</v>
      </c>
      <c r="D173" s="99">
        <v>9.7923824344565986</v>
      </c>
      <c r="E173" s="99">
        <v>9.6887010689356661</v>
      </c>
      <c r="F173" s="99">
        <v>9.9827938510455017</v>
      </c>
      <c r="G173" s="99">
        <v>10.055864885149848</v>
      </c>
      <c r="H173" s="99">
        <v>11.752216756538347</v>
      </c>
      <c r="I173" s="99">
        <v>13.889938651052642</v>
      </c>
      <c r="J173" s="99">
        <v>13.596142913846727</v>
      </c>
      <c r="K173" s="99">
        <v>10.417735084884319</v>
      </c>
      <c r="L173" s="99">
        <v>9.4764495469855188</v>
      </c>
      <c r="M173" s="99">
        <v>9.487357304784565</v>
      </c>
      <c r="N173" s="99">
        <v>9.070073912362842</v>
      </c>
      <c r="O173" s="99">
        <v>8.5130787177008216</v>
      </c>
      <c r="P173" s="99">
        <v>6.5735622617550025</v>
      </c>
      <c r="Q173" s="99">
        <v>6.8483975456858213</v>
      </c>
      <c r="R173" s="99">
        <v>9.5441636245646198</v>
      </c>
      <c r="S173" s="99">
        <v>11.5878818128036</v>
      </c>
      <c r="T173" s="99">
        <v>10.156445928993426</v>
      </c>
      <c r="U173" s="99">
        <v>8.384629879113497</v>
      </c>
      <c r="V173" s="99">
        <v>6.0168394347070144</v>
      </c>
      <c r="W173" s="99">
        <v>11.151053432458772</v>
      </c>
      <c r="X173" s="99">
        <v>10.965953494677599</v>
      </c>
      <c r="Y173" s="99">
        <v>8.1588880298249116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9.1779722664503165</v>
      </c>
      <c r="D174" s="110">
        <v>10.247821259156181</v>
      </c>
      <c r="E174" s="110">
        <v>10.172780333447854</v>
      </c>
      <c r="F174" s="110">
        <v>9.3286051133572574</v>
      </c>
      <c r="G174" s="110">
        <v>9.70949854314342</v>
      </c>
      <c r="H174" s="110">
        <v>11.578284210207515</v>
      </c>
      <c r="I174" s="110">
        <v>11.147971452644912</v>
      </c>
      <c r="J174" s="110">
        <v>13.383895211999867</v>
      </c>
      <c r="K174" s="110">
        <v>10.01422562819551</v>
      </c>
      <c r="L174" s="110">
        <v>9.270767167432556</v>
      </c>
      <c r="M174" s="110">
        <v>8.5939694518006764</v>
      </c>
      <c r="N174" s="110">
        <v>8.2364931552740295</v>
      </c>
      <c r="O174" s="110">
        <v>7.1854363399342418</v>
      </c>
      <c r="P174" s="110">
        <v>7.1363057315707348</v>
      </c>
      <c r="Q174" s="110">
        <v>7.5684376084200524</v>
      </c>
      <c r="R174" s="110">
        <v>10.352757198245078</v>
      </c>
      <c r="S174" s="110">
        <v>11.266157481331936</v>
      </c>
      <c r="T174" s="110">
        <v>11.686624177529602</v>
      </c>
      <c r="U174" s="110">
        <v>9.5953719553803243</v>
      </c>
      <c r="V174" s="110">
        <v>8.0906305967409402</v>
      </c>
      <c r="W174" s="110">
        <v>12.236367880426069</v>
      </c>
      <c r="X174" s="110">
        <v>13.542613064634732</v>
      </c>
      <c r="Y174" s="110">
        <v>12.452684424724527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8.1385729907579059</v>
      </c>
      <c r="D175" s="123">
        <v>9.1008303756677229</v>
      </c>
      <c r="E175" s="123">
        <v>9.0466629737918236</v>
      </c>
      <c r="F175" s="123">
        <v>8.8439362608887961</v>
      </c>
      <c r="G175" s="123">
        <v>9.272741287914295</v>
      </c>
      <c r="H175" s="123">
        <v>10.976443058024106</v>
      </c>
      <c r="I175" s="123">
        <v>10.109999853683068</v>
      </c>
      <c r="J175" s="123">
        <v>11.378606530050979</v>
      </c>
      <c r="K175" s="123">
        <v>8.4772876665684205</v>
      </c>
      <c r="L175" s="123">
        <v>7.8422018625127592</v>
      </c>
      <c r="M175" s="123">
        <v>6.4569094156131603</v>
      </c>
      <c r="N175" s="123">
        <v>6.6017336492917282</v>
      </c>
      <c r="O175" s="123">
        <v>6.0983614359341605</v>
      </c>
      <c r="P175" s="123">
        <v>5.7115851001761531</v>
      </c>
      <c r="Q175" s="123">
        <v>5.5768491326952789</v>
      </c>
      <c r="R175" s="123">
        <v>7.3307058722970675</v>
      </c>
      <c r="S175" s="123">
        <v>8.2954378771634687</v>
      </c>
      <c r="T175" s="123">
        <v>7.1993248949436159</v>
      </c>
      <c r="U175" s="123">
        <v>6.159667969034305</v>
      </c>
      <c r="V175" s="123">
        <v>4.8537432648383918</v>
      </c>
      <c r="W175" s="123">
        <v>8.0702554271912028</v>
      </c>
      <c r="X175" s="123">
        <v>9.1247884647095869</v>
      </c>
      <c r="Y175" s="123">
        <v>8.0690249278263408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8.1385729907579059</v>
      </c>
      <c r="D177" s="110">
        <v>9.1008303756677229</v>
      </c>
      <c r="E177" s="110">
        <v>9.0466629737918236</v>
      </c>
      <c r="F177" s="110">
        <v>8.8439362608887961</v>
      </c>
      <c r="G177" s="110">
        <v>9.272741287914295</v>
      </c>
      <c r="H177" s="110">
        <v>10.976443058024106</v>
      </c>
      <c r="I177" s="110">
        <v>10.109999853683068</v>
      </c>
      <c r="J177" s="110">
        <v>11.378606530050979</v>
      </c>
      <c r="K177" s="110">
        <v>8.4772876665684205</v>
      </c>
      <c r="L177" s="110">
        <v>7.8422018625127592</v>
      </c>
      <c r="M177" s="110">
        <v>6.4569094156131603</v>
      </c>
      <c r="N177" s="110">
        <v>6.6017336492917282</v>
      </c>
      <c r="O177" s="110">
        <v>6.0983614359341605</v>
      </c>
      <c r="P177" s="110">
        <v>5.7115851001761531</v>
      </c>
      <c r="Q177" s="110">
        <v>5.5768491326952789</v>
      </c>
      <c r="R177" s="110">
        <v>7.3307058722970675</v>
      </c>
      <c r="S177" s="110">
        <v>8.2954378771634687</v>
      </c>
      <c r="T177" s="110">
        <v>7.1993248949436159</v>
      </c>
      <c r="U177" s="110">
        <v>6.159667969034305</v>
      </c>
      <c r="V177" s="110">
        <v>4.8537432648383918</v>
      </c>
      <c r="W177" s="110">
        <v>8.0702554271912028</v>
      </c>
      <c r="X177" s="110">
        <v>9.1247884647095869</v>
      </c>
      <c r="Y177" s="110">
        <v>8.0690249278263408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133.73876391857718</v>
      </c>
      <c r="D3" s="118">
        <f t="shared" si="0"/>
        <v>122.46476171930091</v>
      </c>
      <c r="E3" s="118">
        <f t="shared" si="0"/>
        <v>125.17696308041135</v>
      </c>
      <c r="F3" s="118">
        <f t="shared" si="0"/>
        <v>105.28844454597481</v>
      </c>
      <c r="G3" s="118">
        <f t="shared" si="0"/>
        <v>106.7844902680516</v>
      </c>
      <c r="H3" s="118">
        <f t="shared" si="0"/>
        <v>122.66832326671933</v>
      </c>
      <c r="I3" s="118">
        <f t="shared" si="0"/>
        <v>122.38345795596766</v>
      </c>
      <c r="J3" s="118">
        <f t="shared" si="0"/>
        <v>115.75279310362845</v>
      </c>
      <c r="K3" s="118">
        <f t="shared" si="0"/>
        <v>95.139276615280053</v>
      </c>
      <c r="L3" s="118">
        <f t="shared" si="0"/>
        <v>124.03282286362918</v>
      </c>
      <c r="M3" s="118">
        <f t="shared" si="0"/>
        <v>104.79398866389313</v>
      </c>
      <c r="N3" s="118">
        <f t="shared" si="0"/>
        <v>93.180103485918409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75.550048684814527</v>
      </c>
      <c r="X3" s="118">
        <f t="shared" si="2"/>
        <v>66.181542972404046</v>
      </c>
      <c r="Y3" s="118">
        <f t="shared" si="2"/>
        <v>56.276519790749823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111.71724862748584</v>
      </c>
      <c r="D4" s="123">
        <f t="shared" si="3"/>
        <v>97.533990257959886</v>
      </c>
      <c r="E4" s="123">
        <f t="shared" si="3"/>
        <v>100.07746333441045</v>
      </c>
      <c r="F4" s="123">
        <f t="shared" si="3"/>
        <v>80.23821005747979</v>
      </c>
      <c r="G4" s="123">
        <f t="shared" si="3"/>
        <v>81.156680278025988</v>
      </c>
      <c r="H4" s="123">
        <f t="shared" si="3"/>
        <v>91.134212705207261</v>
      </c>
      <c r="I4" s="123">
        <f t="shared" si="3"/>
        <v>91.390255557573269</v>
      </c>
      <c r="J4" s="123">
        <f t="shared" si="3"/>
        <v>81.406135439033847</v>
      </c>
      <c r="K4" s="123">
        <f t="shared" si="3"/>
        <v>69.338547780642273</v>
      </c>
      <c r="L4" s="123">
        <f t="shared" si="3"/>
        <v>99.948493827972968</v>
      </c>
      <c r="M4" s="123">
        <f t="shared" si="3"/>
        <v>82.585274476744402</v>
      </c>
      <c r="N4" s="123">
        <f t="shared" si="3"/>
        <v>71.627988364285343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46.065737404521414</v>
      </c>
      <c r="X4" s="123">
        <f t="shared" si="5"/>
        <v>33.747426524789198</v>
      </c>
      <c r="Y4" s="123">
        <f t="shared" si="5"/>
        <v>27.290293026548419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110.6579180915754</v>
      </c>
      <c r="D5" s="99">
        <v>96.624530455710257</v>
      </c>
      <c r="E5" s="99">
        <v>99.167035182912741</v>
      </c>
      <c r="F5" s="99">
        <v>79.514625598738206</v>
      </c>
      <c r="G5" s="99">
        <v>80.433585648205423</v>
      </c>
      <c r="H5" s="99">
        <v>90.340499664705291</v>
      </c>
      <c r="I5" s="99">
        <v>90.60767659722795</v>
      </c>
      <c r="J5" s="99">
        <v>80.715667226181012</v>
      </c>
      <c r="K5" s="99">
        <v>68.758000099614407</v>
      </c>
      <c r="L5" s="99">
        <v>99.124224150694388</v>
      </c>
      <c r="M5" s="99">
        <v>81.916312492354933</v>
      </c>
      <c r="N5" s="99">
        <v>71.052805461943521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45.717869641473051</v>
      </c>
      <c r="X5" s="99">
        <v>33.489917707030941</v>
      </c>
      <c r="Y5" s="99">
        <v>27.082693359963905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1.0593305359104472</v>
      </c>
      <c r="D6" s="99">
        <v>0.90945980224962319</v>
      </c>
      <c r="E6" s="99">
        <v>0.91042815149770584</v>
      </c>
      <c r="F6" s="99">
        <v>0.7235844587415885</v>
      </c>
      <c r="G6" s="99">
        <v>0.72309462982056161</v>
      </c>
      <c r="H6" s="99">
        <v>0.79371304050197045</v>
      </c>
      <c r="I6" s="99">
        <v>0.78257896034531205</v>
      </c>
      <c r="J6" s="99">
        <v>0.69046821285283877</v>
      </c>
      <c r="K6" s="99">
        <v>0.58054768102786858</v>
      </c>
      <c r="L6" s="99">
        <v>0.82426967727858436</v>
      </c>
      <c r="M6" s="99">
        <v>0.66896198438947285</v>
      </c>
      <c r="N6" s="99">
        <v>0.57518290234182112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0.34786776304836647</v>
      </c>
      <c r="X6" s="99">
        <v>0.2575088177582544</v>
      </c>
      <c r="Y6" s="99">
        <v>0.20759966658451351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2.7466242491011789E-2</v>
      </c>
      <c r="D7" s="123">
        <f t="shared" si="6"/>
        <v>2.1521642511795277E-2</v>
      </c>
      <c r="E7" s="123">
        <f t="shared" si="6"/>
        <v>0.67601745088208542</v>
      </c>
      <c r="F7" s="123">
        <f t="shared" si="6"/>
        <v>0.76399186078949288</v>
      </c>
      <c r="G7" s="123">
        <f t="shared" si="6"/>
        <v>0.83388463691336356</v>
      </c>
      <c r="H7" s="123">
        <f t="shared" si="6"/>
        <v>2.0103575542432885</v>
      </c>
      <c r="I7" s="123">
        <f t="shared" si="6"/>
        <v>1.2766519720018727</v>
      </c>
      <c r="J7" s="123">
        <f t="shared" si="6"/>
        <v>1.2831972046453559</v>
      </c>
      <c r="K7" s="123">
        <f t="shared" si="6"/>
        <v>0.91719253196900596</v>
      </c>
      <c r="L7" s="123">
        <f t="shared" si="6"/>
        <v>1.1190285918711846</v>
      </c>
      <c r="M7" s="123">
        <f t="shared" si="6"/>
        <v>0.92781834523421836</v>
      </c>
      <c r="N7" s="123">
        <f t="shared" si="6"/>
        <v>0.83126697723670395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0.28481306521702149</v>
      </c>
      <c r="X7" s="123">
        <f t="shared" si="6"/>
        <v>0.85755633169255707</v>
      </c>
      <c r="Y7" s="123">
        <f t="shared" si="6"/>
        <v>1.9066976099119097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2.7466242491011789E-2</v>
      </c>
      <c r="D8" s="99">
        <f>RES_hhdet_in_tesh!D8/RES_summary!D$21</f>
        <v>2.1521642511795277E-2</v>
      </c>
      <c r="E8" s="99">
        <f>RES_hhdet_in_tesh!E8/RES_summary!E$21</f>
        <v>0.67601745088208542</v>
      </c>
      <c r="F8" s="99">
        <f>RES_hhdet_in_tesh!F8/RES_summary!F$21</f>
        <v>0.76399186078949288</v>
      </c>
      <c r="G8" s="99">
        <f>RES_hhdet_in_tesh!G8/RES_summary!G$21</f>
        <v>0.83388463691336356</v>
      </c>
      <c r="H8" s="99">
        <f>RES_hhdet_in_tesh!H8/RES_summary!H$21</f>
        <v>2.0103575542432885</v>
      </c>
      <c r="I8" s="99">
        <f>RES_hhdet_in_tesh!I8/RES_summary!I$21</f>
        <v>1.2766519720018727</v>
      </c>
      <c r="J8" s="99">
        <f>RES_hhdet_in_tesh!J8/RES_summary!J$21</f>
        <v>1.2831972046453559</v>
      </c>
      <c r="K8" s="99">
        <f>RES_hhdet_in_tesh!K8/RES_summary!K$21</f>
        <v>0.91719253196900596</v>
      </c>
      <c r="L8" s="99">
        <f>RES_hhdet_in_tesh!L8/RES_summary!L$21</f>
        <v>1.1190285918711846</v>
      </c>
      <c r="M8" s="99">
        <f>RES_hhdet_in_tesh!M8/RES_summary!M$21</f>
        <v>0.92781834523421836</v>
      </c>
      <c r="N8" s="99">
        <f>RES_hhdet_in_tesh!N8/RES_summary!N$21</f>
        <v>0.83126697723670395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0.28481306521702149</v>
      </c>
      <c r="X8" s="99">
        <f>RES_hhdet_in_tesh!X8/RES_summary!X$21</f>
        <v>0.85755633169255707</v>
      </c>
      <c r="Y8" s="99">
        <f>RES_hhdet_in_tesh!Y8/RES_summary!Y$21</f>
        <v>1.9066976099119097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15.695799363689439</v>
      </c>
      <c r="D9" s="123">
        <v>17.855602279820214</v>
      </c>
      <c r="E9" s="123">
        <v>17.40064890438633</v>
      </c>
      <c r="F9" s="123">
        <v>17.409798593081653</v>
      </c>
      <c r="G9" s="123">
        <v>17.572078970481371</v>
      </c>
      <c r="H9" s="123">
        <v>20.960320954262357</v>
      </c>
      <c r="I9" s="123">
        <v>21.814975277046887</v>
      </c>
      <c r="J9" s="123">
        <v>24.153365533928898</v>
      </c>
      <c r="K9" s="123">
        <v>18.231482891923083</v>
      </c>
      <c r="L9" s="123">
        <v>16.797614238506515</v>
      </c>
      <c r="M9" s="123">
        <v>16.186249477522409</v>
      </c>
      <c r="N9" s="123">
        <v>15.488887611197267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22.029631087335037</v>
      </c>
      <c r="X9" s="123">
        <v>23.402426039980543</v>
      </c>
      <c r="Y9" s="123">
        <v>19.798321084870018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15.841902495698827</v>
      </c>
      <c r="D11" s="99">
        <v>17.408964603754935</v>
      </c>
      <c r="E11" s="99">
        <v>14.600675577361956</v>
      </c>
      <c r="F11" s="99">
        <v>19.410333205326705</v>
      </c>
      <c r="G11" s="99">
        <v>17.472878688530432</v>
      </c>
      <c r="H11" s="99">
        <v>22.522742943179548</v>
      </c>
      <c r="I11" s="99">
        <v>18.381137730254732</v>
      </c>
      <c r="J11" s="99">
        <v>24.911310608873055</v>
      </c>
      <c r="K11" s="99">
        <v>18.191148285550682</v>
      </c>
      <c r="L11" s="99">
        <v>17.097823085769747</v>
      </c>
      <c r="M11" s="99">
        <v>16.667116466454878</v>
      </c>
      <c r="N11" s="99">
        <v>15.332737797115817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21.99168285751086</v>
      </c>
      <c r="X11" s="99">
        <v>24.850036251099652</v>
      </c>
      <c r="Y11" s="99">
        <v>17.803878258781808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15.842511455763002</v>
      </c>
      <c r="D12" s="99">
        <v>17.410600681537964</v>
      </c>
      <c r="E12" s="99">
        <v>14.602800549995628</v>
      </c>
      <c r="F12" s="99">
        <v>19.415869195962195</v>
      </c>
      <c r="G12" s="99">
        <v>17.475301318406991</v>
      </c>
      <c r="H12" s="99">
        <v>22.527059313401583</v>
      </c>
      <c r="I12" s="99">
        <v>0</v>
      </c>
      <c r="J12" s="99">
        <v>24.919630419438775</v>
      </c>
      <c r="K12" s="99">
        <v>18.197141235617178</v>
      </c>
      <c r="L12" s="99">
        <v>17.101653717585656</v>
      </c>
      <c r="M12" s="99">
        <v>16.670774457676234</v>
      </c>
      <c r="N12" s="99">
        <v>15.334062816568686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24.840480138330566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6.576771063200372</v>
      </c>
      <c r="D13" s="102">
        <v>7.4362170267277312</v>
      </c>
      <c r="E13" s="102">
        <v>6.2163487055592697</v>
      </c>
      <c r="F13" s="102">
        <v>8.8646046737709732</v>
      </c>
      <c r="G13" s="102">
        <v>7.8355538216780651</v>
      </c>
      <c r="H13" s="102">
        <v>10.022744149539621</v>
      </c>
      <c r="I13" s="102">
        <v>0</v>
      </c>
      <c r="J13" s="102">
        <v>11.105134615344397</v>
      </c>
      <c r="K13" s="102">
        <v>8.2097850795450338</v>
      </c>
      <c r="L13" s="102">
        <v>7.6622693550072629</v>
      </c>
      <c r="M13" s="102">
        <v>7.7721790724670852</v>
      </c>
      <c r="N13" s="102">
        <v>7.1787379311010957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10.608680306953305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9.2657403925626305</v>
      </c>
      <c r="D14" s="105">
        <v>9.974383654810234</v>
      </c>
      <c r="E14" s="105">
        <v>8.38645184443636</v>
      </c>
      <c r="F14" s="105">
        <v>10.551264522191223</v>
      </c>
      <c r="G14" s="105">
        <v>9.6397474967289263</v>
      </c>
      <c r="H14" s="105">
        <v>12.504315163861964</v>
      </c>
      <c r="I14" s="105">
        <v>0</v>
      </c>
      <c r="J14" s="105">
        <v>13.814495804094381</v>
      </c>
      <c r="K14" s="105">
        <v>9.9873561560721456</v>
      </c>
      <c r="L14" s="105">
        <v>9.4393843625783926</v>
      </c>
      <c r="M14" s="105">
        <v>8.8985953852091519</v>
      </c>
      <c r="N14" s="105">
        <v>8.155324885467591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14.231799831377263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15.674754393560331</v>
      </c>
      <c r="D15" s="102">
        <v>17.881124157915153</v>
      </c>
      <c r="E15" s="102">
        <v>17.726484331870559</v>
      </c>
      <c r="F15" s="102">
        <v>17.129389946576588</v>
      </c>
      <c r="G15" s="102">
        <v>17.58025234001267</v>
      </c>
      <c r="H15" s="102">
        <v>20.796848643830465</v>
      </c>
      <c r="I15" s="102">
        <v>22.064355541535072</v>
      </c>
      <c r="J15" s="102">
        <v>24.085897194231972</v>
      </c>
      <c r="K15" s="102">
        <v>18.229382557113812</v>
      </c>
      <c r="L15" s="102">
        <v>16.765512186301848</v>
      </c>
      <c r="M15" s="102">
        <v>16.130010421862114</v>
      </c>
      <c r="N15" s="102">
        <v>15.49999430948548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23.334037886433812</v>
      </c>
      <c r="Y15" s="102">
        <v>19.861409578503018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15.680521785325658</v>
      </c>
      <c r="D16" s="105">
        <v>17.891824342447109</v>
      </c>
      <c r="E16" s="105">
        <v>17.745769796932063</v>
      </c>
      <c r="F16" s="105">
        <v>17.141811881570259</v>
      </c>
      <c r="G16" s="105">
        <v>17.591144301060794</v>
      </c>
      <c r="H16" s="105">
        <v>20.803527524135283</v>
      </c>
      <c r="I16" s="105">
        <v>22.069138288547766</v>
      </c>
      <c r="J16" s="105">
        <v>24.093787379180309</v>
      </c>
      <c r="K16" s="105">
        <v>18.237943338957901</v>
      </c>
      <c r="L16" s="105">
        <v>16.769747567097777</v>
      </c>
      <c r="M16" s="105">
        <v>16.13643041038663</v>
      </c>
      <c r="N16" s="105">
        <v>15.502148672938789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22.031838198211137</v>
      </c>
      <c r="X16" s="105">
        <v>23.322384863980496</v>
      </c>
      <c r="Y16" s="105">
        <v>19.830996404595371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6.5025495188753384</v>
      </c>
      <c r="D17" s="99">
        <v>7.6440030832909258</v>
      </c>
      <c r="E17" s="99">
        <v>7.5729894634842143</v>
      </c>
      <c r="F17" s="99">
        <v>7.8132067682129991</v>
      </c>
      <c r="G17" s="99">
        <v>7.8816457579173713</v>
      </c>
      <c r="H17" s="99">
        <v>9.2252433139277681</v>
      </c>
      <c r="I17" s="99">
        <v>10.921166835902854</v>
      </c>
      <c r="J17" s="99">
        <v>10.709892167180435</v>
      </c>
      <c r="K17" s="99">
        <v>8.2237177107623936</v>
      </c>
      <c r="L17" s="99">
        <v>7.4989803996652249</v>
      </c>
      <c r="M17" s="99">
        <v>7.542460958585953</v>
      </c>
      <c r="N17" s="99">
        <v>7.265655517664757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9.7954703177850693</v>
      </c>
      <c r="X17" s="99">
        <v>9.7797717993457667</v>
      </c>
      <c r="Y17" s="99">
        <v>7.3783119798708467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9.1779722664503183</v>
      </c>
      <c r="D18" s="99">
        <v>10.247821259156183</v>
      </c>
      <c r="E18" s="99">
        <v>10.17278033344785</v>
      </c>
      <c r="F18" s="99">
        <v>9.3286051133572574</v>
      </c>
      <c r="G18" s="99">
        <v>9.7094985431434218</v>
      </c>
      <c r="H18" s="99">
        <v>11.578284210207517</v>
      </c>
      <c r="I18" s="99">
        <v>11.147971452644912</v>
      </c>
      <c r="J18" s="99">
        <v>13.383895211999874</v>
      </c>
      <c r="K18" s="99">
        <v>10.01422562819551</v>
      </c>
      <c r="L18" s="99">
        <v>9.2707671674325542</v>
      </c>
      <c r="M18" s="99">
        <v>8.5939694518006782</v>
      </c>
      <c r="N18" s="99">
        <v>8.2364931552740348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12.236367880426069</v>
      </c>
      <c r="X18" s="99">
        <v>13.542613064634736</v>
      </c>
      <c r="Y18" s="99">
        <v>12.452684424724527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6.2982496849108802</v>
      </c>
      <c r="D19" s="123">
        <v>7.0536475390090052</v>
      </c>
      <c r="E19" s="123">
        <v>7.0228333907324867</v>
      </c>
      <c r="F19" s="123">
        <v>6.8764440346238853</v>
      </c>
      <c r="G19" s="123">
        <v>7.2218463826308694</v>
      </c>
      <c r="H19" s="123">
        <v>8.5634320530064283</v>
      </c>
      <c r="I19" s="123">
        <v>7.9015751493456277</v>
      </c>
      <c r="J19" s="123">
        <v>8.9100949260203546</v>
      </c>
      <c r="K19" s="123">
        <v>6.6520534107456903</v>
      </c>
      <c r="L19" s="123">
        <v>6.1676862052785104</v>
      </c>
      <c r="M19" s="123">
        <v>5.0946463643921041</v>
      </c>
      <c r="N19" s="123">
        <v>5.2319605331990804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7.1698671277410497</v>
      </c>
      <c r="X19" s="123">
        <v>8.1741340759417458</v>
      </c>
      <c r="Y19" s="123">
        <v>7.2812080694194785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6.2982496849108802</v>
      </c>
      <c r="D22" s="110">
        <v>7.0536475390090052</v>
      </c>
      <c r="E22" s="110">
        <v>7.0228333907324867</v>
      </c>
      <c r="F22" s="110">
        <v>6.8764440346238853</v>
      </c>
      <c r="G22" s="110">
        <v>7.2218463826308694</v>
      </c>
      <c r="H22" s="110">
        <v>8.5634320530064283</v>
      </c>
      <c r="I22" s="110">
        <v>7.9015751493456277</v>
      </c>
      <c r="J22" s="110">
        <v>8.9100949260203546</v>
      </c>
      <c r="K22" s="110">
        <v>6.6520534107456903</v>
      </c>
      <c r="L22" s="110">
        <v>6.1676862052785104</v>
      </c>
      <c r="M22" s="110">
        <v>5.0946463643921041</v>
      </c>
      <c r="N22" s="110">
        <v>5.2319605331990804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7.1698671277410497</v>
      </c>
      <c r="X22" s="110">
        <v>8.1741340759417458</v>
      </c>
      <c r="Y22" s="110">
        <v>7.2812080694194785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132.1282912298046</v>
      </c>
      <c r="D24" s="118">
        <f t="shared" si="7"/>
        <v>123.79418896706596</v>
      </c>
      <c r="E24" s="118">
        <f t="shared" si="7"/>
        <v>109.49108328330064</v>
      </c>
      <c r="F24" s="118">
        <f t="shared" si="7"/>
        <v>133.05726314872794</v>
      </c>
      <c r="G24" s="118">
        <f t="shared" si="7"/>
        <v>118.97016876161977</v>
      </c>
      <c r="H24" s="118">
        <f t="shared" si="7"/>
        <v>133.99877518924208</v>
      </c>
      <c r="I24" s="118">
        <f t="shared" si="7"/>
        <v>93.84648636365182</v>
      </c>
      <c r="J24" s="118">
        <f t="shared" si="7"/>
        <v>122.95774667720279</v>
      </c>
      <c r="K24" s="118">
        <f t="shared" si="7"/>
        <v>104.61741163376362</v>
      </c>
      <c r="L24" s="118">
        <f t="shared" si="7"/>
        <v>107.71988474937889</v>
      </c>
      <c r="M24" s="118">
        <f t="shared" si="7"/>
        <v>96.353286453934814</v>
      </c>
      <c r="N24" s="118">
        <f t="shared" si="7"/>
        <v>89.2949556985903</v>
      </c>
      <c r="O24" s="118">
        <f t="shared" si="7"/>
        <v>101.40578853734156</v>
      </c>
      <c r="P24" s="118">
        <f t="shared" si="7"/>
        <v>81.505578300800011</v>
      </c>
      <c r="Q24" s="118">
        <f t="shared" si="7"/>
        <v>69.390201289471491</v>
      </c>
      <c r="R24" s="118">
        <f t="shared" ref="R24:V24" si="8">R25+R28+R30+R39</f>
        <v>91.851405986223114</v>
      </c>
      <c r="S24" s="118">
        <f t="shared" si="8"/>
        <v>76.141967946218443</v>
      </c>
      <c r="T24" s="118">
        <f t="shared" si="8"/>
        <v>93.537585574757628</v>
      </c>
      <c r="U24" s="118">
        <f t="shared" si="8"/>
        <v>76.053860128628145</v>
      </c>
      <c r="V24" s="118">
        <f t="shared" si="8"/>
        <v>70.157392833216079</v>
      </c>
      <c r="W24" s="118">
        <f t="shared" ref="W24:Y24" si="9">W25+W28+W30+W39</f>
        <v>74.54972826919213</v>
      </c>
      <c r="X24" s="118">
        <f t="shared" si="9"/>
        <v>73.497470707972994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110.10592907205367</v>
      </c>
      <c r="D25" s="123">
        <f t="shared" si="10"/>
        <v>98.864458201617779</v>
      </c>
      <c r="E25" s="123">
        <f t="shared" si="10"/>
        <v>84.390777987032067</v>
      </c>
      <c r="F25" s="123">
        <f t="shared" si="10"/>
        <v>108.0064138551441</v>
      </c>
      <c r="G25" s="123">
        <f t="shared" si="10"/>
        <v>93.341675123008585</v>
      </c>
      <c r="H25" s="123">
        <f t="shared" si="10"/>
        <v>102.46511575480979</v>
      </c>
      <c r="I25" s="123">
        <f t="shared" si="10"/>
        <v>62.853313467737678</v>
      </c>
      <c r="J25" s="123">
        <f t="shared" si="10"/>
        <v>88.611300872640626</v>
      </c>
      <c r="K25" s="123">
        <f t="shared" si="10"/>
        <v>78.816761569500486</v>
      </c>
      <c r="L25" s="123">
        <f t="shared" si="10"/>
        <v>83.636024505980998</v>
      </c>
      <c r="M25" s="123">
        <f t="shared" si="10"/>
        <v>74.144536647924056</v>
      </c>
      <c r="N25" s="123">
        <f t="shared" si="10"/>
        <v>67.743713264369717</v>
      </c>
      <c r="O25" s="123">
        <f t="shared" si="10"/>
        <v>81.848722436185099</v>
      </c>
      <c r="P25" s="123">
        <f t="shared" si="10"/>
        <v>64.010637402100471</v>
      </c>
      <c r="Q25" s="123">
        <f t="shared" si="10"/>
        <v>51.668486836609226</v>
      </c>
      <c r="R25" s="123">
        <f t="shared" ref="R25:V25" si="11">SUM(R26:R27)</f>
        <v>67.179104891393536</v>
      </c>
      <c r="S25" s="123">
        <f t="shared" si="11"/>
        <v>48.141172671507185</v>
      </c>
      <c r="T25" s="123">
        <f t="shared" si="11"/>
        <v>66.4110475857143</v>
      </c>
      <c r="U25" s="123">
        <f t="shared" si="11"/>
        <v>53.466353207247806</v>
      </c>
      <c r="V25" s="123">
        <f t="shared" si="11"/>
        <v>51.893677899891316</v>
      </c>
      <c r="W25" s="123">
        <f t="shared" ref="W25:Y25" si="12">SUM(W26:W27)</f>
        <v>45.066188717250157</v>
      </c>
      <c r="X25" s="123">
        <f t="shared" si="12"/>
        <v>41.062250814610614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107.53240425362489</v>
      </c>
      <c r="D26" s="99">
        <v>96.591583952548874</v>
      </c>
      <c r="E26" s="99">
        <v>82.497309239678685</v>
      </c>
      <c r="F26" s="99">
        <v>105.60392013722436</v>
      </c>
      <c r="G26" s="99">
        <v>91.289943031533696</v>
      </c>
      <c r="H26" s="99">
        <v>100.26289289072399</v>
      </c>
      <c r="I26" s="99">
        <v>61.524837634356096</v>
      </c>
      <c r="J26" s="99">
        <v>86.755953872387479</v>
      </c>
      <c r="K26" s="99">
        <v>77.187460216629745</v>
      </c>
      <c r="L26" s="99">
        <v>81.932740714211221</v>
      </c>
      <c r="M26" s="99">
        <v>72.661086552062514</v>
      </c>
      <c r="N26" s="99">
        <v>66.399920477883924</v>
      </c>
      <c r="O26" s="99">
        <v>80.235863565809794</v>
      </c>
      <c r="P26" s="99">
        <v>62.753348384848408</v>
      </c>
      <c r="Q26" s="99">
        <v>50.654688538584303</v>
      </c>
      <c r="R26" s="99">
        <v>65.876727322985928</v>
      </c>
      <c r="S26" s="99">
        <v>47.216234435604029</v>
      </c>
      <c r="T26" s="99">
        <v>65.139535827804508</v>
      </c>
      <c r="U26" s="99">
        <v>52.457336039452521</v>
      </c>
      <c r="V26" s="99">
        <v>50.916021757804714</v>
      </c>
      <c r="W26" s="99">
        <v>44.22491900338607</v>
      </c>
      <c r="X26" s="99">
        <v>40.287803945639951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2.5735248184287793</v>
      </c>
      <c r="D27" s="99">
        <v>2.2728742490689</v>
      </c>
      <c r="E27" s="99">
        <v>1.8934687473533784</v>
      </c>
      <c r="F27" s="99">
        <v>2.402493717919739</v>
      </c>
      <c r="G27" s="99">
        <v>2.0517320914748942</v>
      </c>
      <c r="H27" s="99">
        <v>2.2022228640858033</v>
      </c>
      <c r="I27" s="99">
        <v>1.3284758333815827</v>
      </c>
      <c r="J27" s="99">
        <v>1.8553470002531538</v>
      </c>
      <c r="K27" s="99">
        <v>1.6293013528707394</v>
      </c>
      <c r="L27" s="99">
        <v>1.7032837917697772</v>
      </c>
      <c r="M27" s="99">
        <v>1.483450095861536</v>
      </c>
      <c r="N27" s="99">
        <v>1.3437927864857995</v>
      </c>
      <c r="O27" s="99">
        <v>1.612858870375304</v>
      </c>
      <c r="P27" s="99">
        <v>1.2572890172520592</v>
      </c>
      <c r="Q27" s="99">
        <v>1.0137982980249203</v>
      </c>
      <c r="R27" s="99">
        <v>1.3023775684076022</v>
      </c>
      <c r="S27" s="99">
        <v>0.92493823590315394</v>
      </c>
      <c r="T27" s="99">
        <v>1.2715117579097983</v>
      </c>
      <c r="U27" s="99">
        <v>1.0090171677952824</v>
      </c>
      <c r="V27" s="99">
        <v>0.9776561420865989</v>
      </c>
      <c r="W27" s="99">
        <v>0.84126971386408955</v>
      </c>
      <c r="X27" s="99">
        <v>0.77444686897066128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2.8316195820254384E-2</v>
      </c>
      <c r="D28" s="123">
        <f t="shared" si="13"/>
        <v>2.0472192166329149E-2</v>
      </c>
      <c r="E28" s="123">
        <f t="shared" si="13"/>
        <v>0.67685261500701621</v>
      </c>
      <c r="F28" s="123">
        <f t="shared" si="13"/>
        <v>0.76470437068526942</v>
      </c>
      <c r="G28" s="123">
        <f t="shared" si="13"/>
        <v>0.83456461463552256</v>
      </c>
      <c r="H28" s="123">
        <f t="shared" si="13"/>
        <v>2.0099087078571141</v>
      </c>
      <c r="I28" s="123">
        <f t="shared" si="13"/>
        <v>1.2767260462635084</v>
      </c>
      <c r="J28" s="123">
        <f t="shared" si="13"/>
        <v>1.2829675298809797</v>
      </c>
      <c r="K28" s="123">
        <f t="shared" si="13"/>
        <v>0.91711184381848743</v>
      </c>
      <c r="L28" s="123">
        <f t="shared" si="13"/>
        <v>1.1185552227957951</v>
      </c>
      <c r="M28" s="123">
        <f t="shared" si="13"/>
        <v>0.92785753650077618</v>
      </c>
      <c r="N28" s="123">
        <f t="shared" si="13"/>
        <v>0.83038668473881561</v>
      </c>
      <c r="O28" s="123">
        <f t="shared" si="13"/>
        <v>0.73678704959017216</v>
      </c>
      <c r="P28" s="123">
        <f t="shared" si="13"/>
        <v>0.27179053640156414</v>
      </c>
      <c r="Q28" s="123">
        <f t="shared" si="13"/>
        <v>0.24446724836192546</v>
      </c>
      <c r="R28" s="123">
        <f t="shared" si="13"/>
        <v>0.16153380742308057</v>
      </c>
      <c r="S28" s="123">
        <f t="shared" si="13"/>
        <v>0.32274991497149341</v>
      </c>
      <c r="T28" s="123">
        <f t="shared" si="13"/>
        <v>0.30852617972652585</v>
      </c>
      <c r="U28" s="123">
        <f t="shared" si="13"/>
        <v>0.35194908950872339</v>
      </c>
      <c r="V28" s="123">
        <f t="shared" si="13"/>
        <v>0.47806496951308414</v>
      </c>
      <c r="W28" s="123">
        <f t="shared" si="13"/>
        <v>0.28404151790765142</v>
      </c>
      <c r="X28" s="123">
        <f t="shared" si="13"/>
        <v>0.85876354366916297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2.8316195820254384E-2</v>
      </c>
      <c r="D29" s="99">
        <f>RES_hhdet_in_tesh!D29/RES_summary!D$21</f>
        <v>2.0472192166329149E-2</v>
      </c>
      <c r="E29" s="99">
        <f>RES_hhdet_in_tesh!E29/RES_summary!E$21</f>
        <v>0.67685261500701621</v>
      </c>
      <c r="F29" s="99">
        <f>RES_hhdet_in_tesh!F29/RES_summary!F$21</f>
        <v>0.76470437068526942</v>
      </c>
      <c r="G29" s="99">
        <f>RES_hhdet_in_tesh!G29/RES_summary!G$21</f>
        <v>0.83456461463552256</v>
      </c>
      <c r="H29" s="99">
        <f>RES_hhdet_in_tesh!H29/RES_summary!H$21</f>
        <v>2.0099087078571141</v>
      </c>
      <c r="I29" s="99">
        <f>RES_hhdet_in_tesh!I29/RES_summary!I$21</f>
        <v>1.2767260462635084</v>
      </c>
      <c r="J29" s="99">
        <f>RES_hhdet_in_tesh!J29/RES_summary!J$21</f>
        <v>1.2829675298809797</v>
      </c>
      <c r="K29" s="99">
        <f>RES_hhdet_in_tesh!K29/RES_summary!K$21</f>
        <v>0.91711184381848743</v>
      </c>
      <c r="L29" s="99">
        <f>RES_hhdet_in_tesh!L29/RES_summary!L$21</f>
        <v>1.1185552227957951</v>
      </c>
      <c r="M29" s="99">
        <f>RES_hhdet_in_tesh!M29/RES_summary!M$21</f>
        <v>0.92785753650077618</v>
      </c>
      <c r="N29" s="99">
        <f>RES_hhdet_in_tesh!N29/RES_summary!N$21</f>
        <v>0.83038668473881561</v>
      </c>
      <c r="O29" s="99">
        <f>RES_hhdet_in_tesh!O29/RES_summary!O$21</f>
        <v>0.73678704959017216</v>
      </c>
      <c r="P29" s="99">
        <f>RES_hhdet_in_tesh!P29/RES_summary!P$21</f>
        <v>0.27179053640156414</v>
      </c>
      <c r="Q29" s="99">
        <f>RES_hhdet_in_tesh!Q29/RES_summary!Q$21</f>
        <v>0.24446724836192546</v>
      </c>
      <c r="R29" s="99">
        <f>RES_hhdet_in_tesh!R29/RES_summary!R$21</f>
        <v>0.16153380742308057</v>
      </c>
      <c r="S29" s="99">
        <f>RES_hhdet_in_tesh!S29/RES_summary!S$21</f>
        <v>0.32274991497149341</v>
      </c>
      <c r="T29" s="99">
        <f>RES_hhdet_in_tesh!T29/RES_summary!T$21</f>
        <v>0.30852617972652585</v>
      </c>
      <c r="U29" s="99">
        <f>RES_hhdet_in_tesh!U29/RES_summary!U$21</f>
        <v>0.35194908950872339</v>
      </c>
      <c r="V29" s="99">
        <f>RES_hhdet_in_tesh!V29/RES_summary!V$21</f>
        <v>0.47806496951308414</v>
      </c>
      <c r="W29" s="99">
        <f>RES_hhdet_in_tesh!W29/RES_summary!W$21</f>
        <v>0.28404151790765142</v>
      </c>
      <c r="X29" s="99">
        <f>RES_hhdet_in_tesh!X29/RES_summary!X$21</f>
        <v>0.85876354366916297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15.695796277019799</v>
      </c>
      <c r="D30" s="123">
        <v>17.855611034272847</v>
      </c>
      <c r="E30" s="123">
        <v>17.400619290529061</v>
      </c>
      <c r="F30" s="123">
        <v>17.409700888274678</v>
      </c>
      <c r="G30" s="123">
        <v>17.572082641344796</v>
      </c>
      <c r="H30" s="123">
        <v>20.960318673568761</v>
      </c>
      <c r="I30" s="123">
        <v>21.814871700305012</v>
      </c>
      <c r="J30" s="123">
        <v>24.153383348660835</v>
      </c>
      <c r="K30" s="123">
        <v>18.231484809698951</v>
      </c>
      <c r="L30" s="123">
        <v>16.797618815323592</v>
      </c>
      <c r="M30" s="123">
        <v>16.186245905117872</v>
      </c>
      <c r="N30" s="123">
        <v>15.488895216282687</v>
      </c>
      <c r="O30" s="123">
        <v>13.957670773189527</v>
      </c>
      <c r="P30" s="123">
        <v>12.632309863816563</v>
      </c>
      <c r="Q30" s="123">
        <v>12.948418662719188</v>
      </c>
      <c r="R30" s="123">
        <v>18.474881291090064</v>
      </c>
      <c r="S30" s="123">
        <v>20.730594640339053</v>
      </c>
      <c r="T30" s="123">
        <v>20.679027203793162</v>
      </c>
      <c r="U30" s="123">
        <v>16.893547764879898</v>
      </c>
      <c r="V30" s="123">
        <v>13.517440663013701</v>
      </c>
      <c r="W30" s="123">
        <v>22.029630906293274</v>
      </c>
      <c r="X30" s="123">
        <v>23.402322273751462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15.841902495698827</v>
      </c>
      <c r="D31" s="99">
        <v>17.408964603754935</v>
      </c>
      <c r="E31" s="99">
        <v>14.600675577361955</v>
      </c>
      <c r="F31" s="99">
        <v>19.410333205326705</v>
      </c>
      <c r="G31" s="99">
        <v>17.472878688530436</v>
      </c>
      <c r="H31" s="99">
        <v>22.522742943179551</v>
      </c>
      <c r="I31" s="99">
        <v>18.381137730254729</v>
      </c>
      <c r="J31" s="99">
        <v>24.911310608873055</v>
      </c>
      <c r="K31" s="99">
        <v>18.191148285550682</v>
      </c>
      <c r="L31" s="99">
        <v>17.097823085769747</v>
      </c>
      <c r="M31" s="99">
        <v>16.667116466454882</v>
      </c>
      <c r="N31" s="99">
        <v>15.332737797115815</v>
      </c>
      <c r="O31" s="99">
        <v>12.697140312178838</v>
      </c>
      <c r="P31" s="99">
        <v>13.184302521495017</v>
      </c>
      <c r="Q31" s="99">
        <v>10.70563784364032</v>
      </c>
      <c r="R31" s="99">
        <v>19.517989196735456</v>
      </c>
      <c r="S31" s="99">
        <v>17.07450336644489</v>
      </c>
      <c r="T31" s="99">
        <v>22.368828219221786</v>
      </c>
      <c r="U31" s="99">
        <v>17.368652106273839</v>
      </c>
      <c r="V31" s="99">
        <v>15.259870990220135</v>
      </c>
      <c r="W31" s="99">
        <v>21.991682857510856</v>
      </c>
      <c r="X31" s="99">
        <v>24.850036251099649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15.842511455763002</v>
      </c>
      <c r="D32" s="99">
        <v>17.410600681537964</v>
      </c>
      <c r="E32" s="99">
        <v>14.602800549995628</v>
      </c>
      <c r="F32" s="99">
        <v>19.415869195962198</v>
      </c>
      <c r="G32" s="99">
        <v>17.475301318406991</v>
      </c>
      <c r="H32" s="99">
        <v>22.52705931340159</v>
      </c>
      <c r="I32" s="99">
        <v>0</v>
      </c>
      <c r="J32" s="99">
        <v>24.919630419438782</v>
      </c>
      <c r="K32" s="99">
        <v>18.197141235617178</v>
      </c>
      <c r="L32" s="99">
        <v>17.101653717585648</v>
      </c>
      <c r="M32" s="99">
        <v>16.670774457676234</v>
      </c>
      <c r="N32" s="99">
        <v>15.334062816568684</v>
      </c>
      <c r="O32" s="99">
        <v>12.695727048515556</v>
      </c>
      <c r="P32" s="99">
        <v>13.203694708228962</v>
      </c>
      <c r="Q32" s="99">
        <v>0</v>
      </c>
      <c r="R32" s="99">
        <v>19.548978571457464</v>
      </c>
      <c r="S32" s="99">
        <v>0</v>
      </c>
      <c r="T32" s="99">
        <v>22.391089830741159</v>
      </c>
      <c r="U32" s="99">
        <v>17.376237714151891</v>
      </c>
      <c r="V32" s="99">
        <v>15.267453093820466</v>
      </c>
      <c r="W32" s="99">
        <v>0</v>
      </c>
      <c r="X32" s="99">
        <v>24.84048013833057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6.576771063200372</v>
      </c>
      <c r="D33" s="102">
        <v>7.4362170267277312</v>
      </c>
      <c r="E33" s="102">
        <v>6.2163487055592697</v>
      </c>
      <c r="F33" s="102">
        <v>8.8646046737709732</v>
      </c>
      <c r="G33" s="102">
        <v>7.8355538216780651</v>
      </c>
      <c r="H33" s="102">
        <v>10.022744149539623</v>
      </c>
      <c r="I33" s="102">
        <v>0</v>
      </c>
      <c r="J33" s="102">
        <v>11.105134615344397</v>
      </c>
      <c r="K33" s="102">
        <v>8.2097850795450356</v>
      </c>
      <c r="L33" s="102">
        <v>7.6622693550072629</v>
      </c>
      <c r="M33" s="102">
        <v>7.7721790724670825</v>
      </c>
      <c r="N33" s="102">
        <v>7.1787379311010922</v>
      </c>
      <c r="O33" s="102">
        <v>6.1875883002244931</v>
      </c>
      <c r="P33" s="102">
        <v>5.749919723193412</v>
      </c>
      <c r="Q33" s="102">
        <v>0</v>
      </c>
      <c r="R33" s="102">
        <v>8.5861507175986134</v>
      </c>
      <c r="S33" s="102">
        <v>0</v>
      </c>
      <c r="T33" s="102">
        <v>9.6013017780782786</v>
      </c>
      <c r="U33" s="102">
        <v>7.5184118483298121</v>
      </c>
      <c r="V33" s="102">
        <v>6.1517034367876358</v>
      </c>
      <c r="W33" s="102">
        <v>0</v>
      </c>
      <c r="X33" s="102">
        <v>10.608680306953305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9.2657403925626287</v>
      </c>
      <c r="D34" s="105">
        <v>9.974383654810234</v>
      </c>
      <c r="E34" s="105">
        <v>8.38645184443636</v>
      </c>
      <c r="F34" s="105">
        <v>10.551264522191225</v>
      </c>
      <c r="G34" s="105">
        <v>9.6397474967289263</v>
      </c>
      <c r="H34" s="105">
        <v>12.504315163861966</v>
      </c>
      <c r="I34" s="105">
        <v>0</v>
      </c>
      <c r="J34" s="105">
        <v>13.814495804094385</v>
      </c>
      <c r="K34" s="105">
        <v>9.987356156072142</v>
      </c>
      <c r="L34" s="105">
        <v>9.4393843625783873</v>
      </c>
      <c r="M34" s="105">
        <v>8.8985953852091537</v>
      </c>
      <c r="N34" s="105">
        <v>8.155324885467591</v>
      </c>
      <c r="O34" s="105">
        <v>6.5081387482910635</v>
      </c>
      <c r="P34" s="105">
        <v>7.4537749850355492</v>
      </c>
      <c r="Q34" s="105">
        <v>0</v>
      </c>
      <c r="R34" s="105">
        <v>10.962827853858851</v>
      </c>
      <c r="S34" s="105">
        <v>0</v>
      </c>
      <c r="T34" s="105">
        <v>12.789788052662878</v>
      </c>
      <c r="U34" s="105">
        <v>9.8578258658220772</v>
      </c>
      <c r="V34" s="105">
        <v>9.1157496570328327</v>
      </c>
      <c r="W34" s="105">
        <v>0</v>
      </c>
      <c r="X34" s="105">
        <v>14.231799831377264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15.674754393560326</v>
      </c>
      <c r="D35" s="102">
        <v>17.881124157915149</v>
      </c>
      <c r="E35" s="102">
        <v>17.726484331870552</v>
      </c>
      <c r="F35" s="102">
        <v>17.129389946576588</v>
      </c>
      <c r="G35" s="102">
        <v>17.58025234001267</v>
      </c>
      <c r="H35" s="102">
        <v>20.796848643830465</v>
      </c>
      <c r="I35" s="102">
        <v>22.064355541535072</v>
      </c>
      <c r="J35" s="102">
        <v>24.085897194231968</v>
      </c>
      <c r="K35" s="102">
        <v>18.229382557113812</v>
      </c>
      <c r="L35" s="102">
        <v>16.765512186301848</v>
      </c>
      <c r="M35" s="102">
        <v>16.13001042186211</v>
      </c>
      <c r="N35" s="102">
        <v>15.499994309485478</v>
      </c>
      <c r="O35" s="102">
        <v>14.079700030939161</v>
      </c>
      <c r="P35" s="102">
        <v>12.523786720163985</v>
      </c>
      <c r="Q35" s="102">
        <v>13.249748391642605</v>
      </c>
      <c r="R35" s="102">
        <v>18.342613052254489</v>
      </c>
      <c r="S35" s="102">
        <v>21.07176731739229</v>
      </c>
      <c r="T35" s="102">
        <v>20.369780517456761</v>
      </c>
      <c r="U35" s="102">
        <v>16.833016303617693</v>
      </c>
      <c r="V35" s="102">
        <v>13.35081694864988</v>
      </c>
      <c r="W35" s="102">
        <v>0</v>
      </c>
      <c r="X35" s="102">
        <v>23.334037886433812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15.680521785325656</v>
      </c>
      <c r="D36" s="105">
        <v>17.891824342447105</v>
      </c>
      <c r="E36" s="105">
        <v>17.745769796932063</v>
      </c>
      <c r="F36" s="105">
        <v>17.141811881570259</v>
      </c>
      <c r="G36" s="105">
        <v>17.591144301060794</v>
      </c>
      <c r="H36" s="105">
        <v>20.803527524135283</v>
      </c>
      <c r="I36" s="105">
        <v>22.069138288547769</v>
      </c>
      <c r="J36" s="105">
        <v>24.093787379180299</v>
      </c>
      <c r="K36" s="105">
        <v>18.237943338957901</v>
      </c>
      <c r="L36" s="105">
        <v>16.769747567097777</v>
      </c>
      <c r="M36" s="105">
        <v>16.13643041038663</v>
      </c>
      <c r="N36" s="105">
        <v>15.502148672938787</v>
      </c>
      <c r="O36" s="105">
        <v>14.083531406711364</v>
      </c>
      <c r="P36" s="105">
        <v>12.541553753888016</v>
      </c>
      <c r="Q36" s="105">
        <v>13.278809234722891</v>
      </c>
      <c r="R36" s="105">
        <v>18.385562545101845</v>
      </c>
      <c r="S36" s="105">
        <v>21.106840558977655</v>
      </c>
      <c r="T36" s="105">
        <v>20.388049586272231</v>
      </c>
      <c r="U36" s="105">
        <v>16.841983510389284</v>
      </c>
      <c r="V36" s="105">
        <v>13.335356900700857</v>
      </c>
      <c r="W36" s="105">
        <v>22.031838198211148</v>
      </c>
      <c r="X36" s="105">
        <v>23.322384863980492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6.5025495188753366</v>
      </c>
      <c r="D37" s="99">
        <v>7.6440030832909276</v>
      </c>
      <c r="E37" s="99">
        <v>7.5729894634842125</v>
      </c>
      <c r="F37" s="99">
        <v>7.8132067682130009</v>
      </c>
      <c r="G37" s="99">
        <v>7.8816457579173731</v>
      </c>
      <c r="H37" s="99">
        <v>9.2252433139277681</v>
      </c>
      <c r="I37" s="99">
        <v>10.921166835902854</v>
      </c>
      <c r="J37" s="99">
        <v>10.709892167180433</v>
      </c>
      <c r="K37" s="99">
        <v>8.2237177107623936</v>
      </c>
      <c r="L37" s="99">
        <v>7.4989803996652258</v>
      </c>
      <c r="M37" s="99">
        <v>7.5424609585859548</v>
      </c>
      <c r="N37" s="99">
        <v>7.2656555176647553</v>
      </c>
      <c r="O37" s="99">
        <v>6.898095066777123</v>
      </c>
      <c r="P37" s="99">
        <v>5.4052480223172807</v>
      </c>
      <c r="Q37" s="99">
        <v>5.710371626302841</v>
      </c>
      <c r="R37" s="99">
        <v>8.0328053468567635</v>
      </c>
      <c r="S37" s="99">
        <v>9.8406830776457141</v>
      </c>
      <c r="T37" s="99">
        <v>8.7014254087426313</v>
      </c>
      <c r="U37" s="99">
        <v>7.2466115550089567</v>
      </c>
      <c r="V37" s="99">
        <v>5.2447263039599132</v>
      </c>
      <c r="W37" s="99">
        <v>9.7954703177850693</v>
      </c>
      <c r="X37" s="99">
        <v>9.7797717993457667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9.1779722664503183</v>
      </c>
      <c r="D38" s="99">
        <v>10.247821259156181</v>
      </c>
      <c r="E38" s="99">
        <v>10.172780333447854</v>
      </c>
      <c r="F38" s="99">
        <v>9.3286051133572592</v>
      </c>
      <c r="G38" s="99">
        <v>9.70949854314342</v>
      </c>
      <c r="H38" s="99">
        <v>11.578284210207515</v>
      </c>
      <c r="I38" s="99">
        <v>11.147971452644912</v>
      </c>
      <c r="J38" s="99">
        <v>13.383895211999869</v>
      </c>
      <c r="K38" s="99">
        <v>10.014225628195511</v>
      </c>
      <c r="L38" s="99">
        <v>9.2707671674325542</v>
      </c>
      <c r="M38" s="99">
        <v>8.5939694518006782</v>
      </c>
      <c r="N38" s="99">
        <v>8.236493155274033</v>
      </c>
      <c r="O38" s="99">
        <v>7.1854363399342418</v>
      </c>
      <c r="P38" s="99">
        <v>7.1363057315707348</v>
      </c>
      <c r="Q38" s="99">
        <v>7.5684376084200515</v>
      </c>
      <c r="R38" s="99">
        <v>10.352757198245079</v>
      </c>
      <c r="S38" s="99">
        <v>11.266157481331941</v>
      </c>
      <c r="T38" s="99">
        <v>11.686624177529602</v>
      </c>
      <c r="U38" s="99">
        <v>9.5953719553803261</v>
      </c>
      <c r="V38" s="99">
        <v>8.090630596740942</v>
      </c>
      <c r="W38" s="99">
        <v>12.236367880426071</v>
      </c>
      <c r="X38" s="99">
        <v>13.542613064634729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6.2982496849108802</v>
      </c>
      <c r="D39" s="123">
        <v>7.0536475390090061</v>
      </c>
      <c r="E39" s="123">
        <v>7.0228333907324858</v>
      </c>
      <c r="F39" s="123">
        <v>6.876444034623888</v>
      </c>
      <c r="G39" s="123">
        <v>7.2218463826308712</v>
      </c>
      <c r="H39" s="123">
        <v>8.5634320530064283</v>
      </c>
      <c r="I39" s="123">
        <v>7.9015751493456277</v>
      </c>
      <c r="J39" s="123">
        <v>8.9100949260203546</v>
      </c>
      <c r="K39" s="123">
        <v>6.6520534107456921</v>
      </c>
      <c r="L39" s="123">
        <v>6.1676862052785113</v>
      </c>
      <c r="M39" s="123">
        <v>5.0946463643921049</v>
      </c>
      <c r="N39" s="123">
        <v>5.2319605331990804</v>
      </c>
      <c r="O39" s="123">
        <v>4.8626082783767579</v>
      </c>
      <c r="P39" s="123">
        <v>4.5908404984814091</v>
      </c>
      <c r="Q39" s="123">
        <v>4.5288285417811496</v>
      </c>
      <c r="R39" s="123">
        <v>6.0358859963164404</v>
      </c>
      <c r="S39" s="123">
        <v>6.9474507194007034</v>
      </c>
      <c r="T39" s="123">
        <v>6.1389846055236355</v>
      </c>
      <c r="U39" s="123">
        <v>5.3420100669917234</v>
      </c>
      <c r="V39" s="123">
        <v>4.2682093007979791</v>
      </c>
      <c r="W39" s="123">
        <v>7.1698671277410488</v>
      </c>
      <c r="X39" s="123">
        <v>8.1741340759417458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6.2982496849108802</v>
      </c>
      <c r="D41" s="110">
        <v>7.0536475390090061</v>
      </c>
      <c r="E41" s="110">
        <v>7.0228333907324858</v>
      </c>
      <c r="F41" s="110">
        <v>6.876444034623888</v>
      </c>
      <c r="G41" s="110">
        <v>7.2218463826308712</v>
      </c>
      <c r="H41" s="110">
        <v>8.5634320530064283</v>
      </c>
      <c r="I41" s="110">
        <v>7.9015751493456277</v>
      </c>
      <c r="J41" s="110">
        <v>8.9100949260203546</v>
      </c>
      <c r="K41" s="110">
        <v>6.6520534107456921</v>
      </c>
      <c r="L41" s="110">
        <v>6.1676862052785113</v>
      </c>
      <c r="M41" s="110">
        <v>5.0946463643921049</v>
      </c>
      <c r="N41" s="110">
        <v>5.2319605331990804</v>
      </c>
      <c r="O41" s="110">
        <v>4.8626082783767579</v>
      </c>
      <c r="P41" s="110">
        <v>4.5908404984814091</v>
      </c>
      <c r="Q41" s="110">
        <v>4.5288285417811496</v>
      </c>
      <c r="R41" s="110">
        <v>6.0358859963164404</v>
      </c>
      <c r="S41" s="110">
        <v>6.9474507194007034</v>
      </c>
      <c r="T41" s="110">
        <v>6.1389846055236355</v>
      </c>
      <c r="U41" s="110">
        <v>5.3420100669917234</v>
      </c>
      <c r="V41" s="110">
        <v>4.2682093007979791</v>
      </c>
      <c r="W41" s="110">
        <v>7.1698671277410488</v>
      </c>
      <c r="X41" s="110">
        <v>8.1741340759417458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135.6133367355601</v>
      </c>
      <c r="D43" s="118">
        <f t="shared" si="14"/>
        <v>126.7935752364326</v>
      </c>
      <c r="E43" s="118">
        <f t="shared" si="14"/>
        <v>124.92940406454345</v>
      </c>
      <c r="F43" s="118">
        <f t="shared" si="14"/>
        <v>114.34848264347279</v>
      </c>
      <c r="G43" s="118">
        <f t="shared" si="14"/>
        <v>116.47854772393609</v>
      </c>
      <c r="H43" s="118">
        <f t="shared" si="14"/>
        <v>134.49912186738248</v>
      </c>
      <c r="I43" s="118">
        <f t="shared" si="14"/>
        <v>88.609382584170802</v>
      </c>
      <c r="J43" s="118">
        <f t="shared" si="14"/>
        <v>131.36171278168388</v>
      </c>
      <c r="K43" s="118">
        <f t="shared" si="14"/>
        <v>106.0235201915218</v>
      </c>
      <c r="L43" s="118">
        <f t="shared" si="14"/>
        <v>105.09200450154714</v>
      </c>
      <c r="M43" s="118">
        <f t="shared" si="14"/>
        <v>89.090943362306547</v>
      </c>
      <c r="N43" s="118">
        <f t="shared" si="14"/>
        <v>93.578724226781617</v>
      </c>
      <c r="O43" s="118">
        <f t="shared" si="14"/>
        <v>97.933588630457592</v>
      </c>
      <c r="P43" s="118">
        <f t="shared" si="14"/>
        <v>81.110208841857784</v>
      </c>
      <c r="Q43" s="118">
        <f t="shared" si="14"/>
        <v>78.961797256504909</v>
      </c>
      <c r="R43" s="118">
        <f t="shared" ref="R43:V43" si="15">R44+R47+R49+R58</f>
        <v>86.686660210196166</v>
      </c>
      <c r="S43" s="118">
        <f t="shared" si="15"/>
        <v>90.450299475643845</v>
      </c>
      <c r="T43" s="118">
        <f t="shared" si="15"/>
        <v>75.754262600591289</v>
      </c>
      <c r="U43" s="118">
        <f t="shared" si="15"/>
        <v>79.959255963929024</v>
      </c>
      <c r="V43" s="118">
        <f t="shared" si="15"/>
        <v>76.60219433011757</v>
      </c>
      <c r="W43" s="118">
        <f t="shared" ref="W43:Y43" si="16">W44+W47+W49+W58</f>
        <v>56.841413908776815</v>
      </c>
      <c r="X43" s="118">
        <f t="shared" si="16"/>
        <v>69.813418647294355</v>
      </c>
      <c r="Y43" s="118">
        <f t="shared" si="16"/>
        <v>56.829145751281047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112.76587014098179</v>
      </c>
      <c r="D44" s="123">
        <f t="shared" si="17"/>
        <v>101.95849324848919</v>
      </c>
      <c r="E44" s="123">
        <f t="shared" si="17"/>
        <v>99.370433496086221</v>
      </c>
      <c r="F44" s="123">
        <f t="shared" si="17"/>
        <v>89.976344161077719</v>
      </c>
      <c r="G44" s="123">
        <f t="shared" si="17"/>
        <v>90.550808066364411</v>
      </c>
      <c r="H44" s="123">
        <f t="shared" si="17"/>
        <v>101.43300624880521</v>
      </c>
      <c r="I44" s="123">
        <f t="shared" si="17"/>
        <v>61.808621112735636</v>
      </c>
      <c r="J44" s="123">
        <f t="shared" si="17"/>
        <v>95.375573817372441</v>
      </c>
      <c r="K44" s="123">
        <f t="shared" si="17"/>
        <v>79.866565525653371</v>
      </c>
      <c r="L44" s="123">
        <f t="shared" si="17"/>
        <v>81.243587302813708</v>
      </c>
      <c r="M44" s="123">
        <f t="shared" si="17"/>
        <v>67.413802403776344</v>
      </c>
      <c r="N44" s="123">
        <f t="shared" si="17"/>
        <v>71.603073462698447</v>
      </c>
      <c r="O44" s="123">
        <f t="shared" si="17"/>
        <v>78.7579260565591</v>
      </c>
      <c r="P44" s="123">
        <f t="shared" si="17"/>
        <v>63.516739706444781</v>
      </c>
      <c r="Q44" s="123">
        <f t="shared" si="17"/>
        <v>60.947795465667831</v>
      </c>
      <c r="R44" s="123">
        <f t="shared" ref="R44:V44" si="18">SUM(R45:R46)</f>
        <v>62.740610082786525</v>
      </c>
      <c r="S44" s="123">
        <f t="shared" si="18"/>
        <v>62.038602657406429</v>
      </c>
      <c r="T44" s="123">
        <f t="shared" si="18"/>
        <v>51.382111132186779</v>
      </c>
      <c r="U44" s="123">
        <f t="shared" si="18"/>
        <v>55.78491619100118</v>
      </c>
      <c r="V44" s="123">
        <f t="shared" si="18"/>
        <v>57.155044083398778</v>
      </c>
      <c r="W44" s="123">
        <f t="shared" ref="W44:Y44" si="19">SUM(W45:W46)</f>
        <v>32.759527005106982</v>
      </c>
      <c r="X44" s="123">
        <f t="shared" si="19"/>
        <v>37.69303416331315</v>
      </c>
      <c r="Y44" s="123">
        <f t="shared" si="19"/>
        <v>26.431536375743626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110.1301740624389</v>
      </c>
      <c r="D45" s="99">
        <v>99.614487748496842</v>
      </c>
      <c r="E45" s="99">
        <v>97.140867485156576</v>
      </c>
      <c r="F45" s="99">
        <v>87.974911154531526</v>
      </c>
      <c r="G45" s="99">
        <v>88.56042168671236</v>
      </c>
      <c r="H45" s="99">
        <v>99.252965911285841</v>
      </c>
      <c r="I45" s="99">
        <v>60.502226033261344</v>
      </c>
      <c r="J45" s="99">
        <v>93.378596196720878</v>
      </c>
      <c r="K45" s="99">
        <v>78.215562608648952</v>
      </c>
      <c r="L45" s="99">
        <v>79.589026528846986</v>
      </c>
      <c r="M45" s="99">
        <v>66.06501777095643</v>
      </c>
      <c r="N45" s="99">
        <v>70.182724784233045</v>
      </c>
      <c r="O45" s="99">
        <v>77.205972453963511</v>
      </c>
      <c r="P45" s="99">
        <v>62.269151766601048</v>
      </c>
      <c r="Q45" s="99">
        <v>59.751925892268886</v>
      </c>
      <c r="R45" s="99">
        <v>61.524280044865797</v>
      </c>
      <c r="S45" s="99">
        <v>60.846652554915465</v>
      </c>
      <c r="T45" s="99">
        <v>50.398344713407127</v>
      </c>
      <c r="U45" s="99">
        <v>54.732143096068818</v>
      </c>
      <c r="V45" s="99">
        <v>56.078265906157995</v>
      </c>
      <c r="W45" s="99">
        <v>32.147990980110038</v>
      </c>
      <c r="X45" s="99">
        <v>36.98213177217108</v>
      </c>
      <c r="Y45" s="99">
        <v>25.934539847934005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2.6356960785428893</v>
      </c>
      <c r="D46" s="99">
        <v>2.3440054999923552</v>
      </c>
      <c r="E46" s="99">
        <v>2.2295660109296471</v>
      </c>
      <c r="F46" s="99">
        <v>2.0014330065461943</v>
      </c>
      <c r="G46" s="99">
        <v>1.9903863796520576</v>
      </c>
      <c r="H46" s="99">
        <v>2.1800403375193711</v>
      </c>
      <c r="I46" s="99">
        <v>1.3063950794742953</v>
      </c>
      <c r="J46" s="99">
        <v>1.9969776206515577</v>
      </c>
      <c r="K46" s="99">
        <v>1.6510029170044125</v>
      </c>
      <c r="L46" s="99">
        <v>1.6545607739667196</v>
      </c>
      <c r="M46" s="99">
        <v>1.3487846328199107</v>
      </c>
      <c r="N46" s="99">
        <v>1.4203486784654062</v>
      </c>
      <c r="O46" s="99">
        <v>1.551953602595586</v>
      </c>
      <c r="P46" s="99">
        <v>1.2475879398437346</v>
      </c>
      <c r="Q46" s="99">
        <v>1.1958695733989471</v>
      </c>
      <c r="R46" s="99">
        <v>1.2163300379207245</v>
      </c>
      <c r="S46" s="99">
        <v>1.1919501024909644</v>
      </c>
      <c r="T46" s="99">
        <v>0.98376641877965532</v>
      </c>
      <c r="U46" s="99">
        <v>1.0527730949323639</v>
      </c>
      <c r="V46" s="99">
        <v>1.0767781772407807</v>
      </c>
      <c r="W46" s="99">
        <v>0.61153602499694348</v>
      </c>
      <c r="X46" s="99">
        <v>0.71090239114206877</v>
      </c>
      <c r="Y46" s="99">
        <v>0.49699652780961984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2.8217046642378691E-2</v>
      </c>
      <c r="D47" s="123">
        <f t="shared" si="20"/>
        <v>2.1009472813619669E-2</v>
      </c>
      <c r="E47" s="123">
        <f t="shared" si="20"/>
        <v>0.67819104239882044</v>
      </c>
      <c r="F47" s="123">
        <f t="shared" si="20"/>
        <v>0.76437445171833818</v>
      </c>
      <c r="G47" s="123">
        <f t="shared" si="20"/>
        <v>0.83402571264791536</v>
      </c>
      <c r="H47" s="123">
        <f t="shared" si="20"/>
        <v>2.0104487740961909</v>
      </c>
      <c r="I47" s="123">
        <f t="shared" si="20"/>
        <v>1.2770298716189925</v>
      </c>
      <c r="J47" s="123">
        <f t="shared" si="20"/>
        <v>1.2829432680207609</v>
      </c>
      <c r="K47" s="123">
        <f t="shared" si="20"/>
        <v>0.91731218216762367</v>
      </c>
      <c r="L47" s="123">
        <f t="shared" si="20"/>
        <v>1.1184960353807509</v>
      </c>
      <c r="M47" s="123">
        <f t="shared" si="20"/>
        <v>0.92796653721605216</v>
      </c>
      <c r="N47" s="123">
        <f t="shared" si="20"/>
        <v>0.8302821891091976</v>
      </c>
      <c r="O47" s="123">
        <f t="shared" si="20"/>
        <v>0.73565469149173812</v>
      </c>
      <c r="P47" s="123">
        <f t="shared" si="20"/>
        <v>0.27269128013300048</v>
      </c>
      <c r="Q47" s="123">
        <f t="shared" si="20"/>
        <v>0.24467339014899714</v>
      </c>
      <c r="R47" s="123">
        <f t="shared" si="20"/>
        <v>0.16104276932111217</v>
      </c>
      <c r="S47" s="123">
        <f t="shared" si="20"/>
        <v>0.32262957723990826</v>
      </c>
      <c r="T47" s="123">
        <f t="shared" si="20"/>
        <v>0.30834602779891912</v>
      </c>
      <c r="U47" s="123">
        <f t="shared" si="20"/>
        <v>0.3518657184835261</v>
      </c>
      <c r="V47" s="123">
        <f t="shared" si="20"/>
        <v>0.47913403648758129</v>
      </c>
      <c r="W47" s="123">
        <f t="shared" si="20"/>
        <v>0.284547884941945</v>
      </c>
      <c r="X47" s="123">
        <f t="shared" si="20"/>
        <v>0.85772792533937492</v>
      </c>
      <c r="Y47" s="123">
        <f t="shared" si="20"/>
        <v>1.906545298103864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2.8217046642378691E-2</v>
      </c>
      <c r="D48" s="99">
        <f>RES_hhdet_in_tesh!D48/RES_summary!D$21</f>
        <v>2.1009472813619669E-2</v>
      </c>
      <c r="E48" s="99">
        <f>RES_hhdet_in_tesh!E48/RES_summary!E$21</f>
        <v>0.67819104239882044</v>
      </c>
      <c r="F48" s="99">
        <f>RES_hhdet_in_tesh!F48/RES_summary!F$21</f>
        <v>0.76437445171833818</v>
      </c>
      <c r="G48" s="99">
        <f>RES_hhdet_in_tesh!G48/RES_summary!G$21</f>
        <v>0.83402571264791536</v>
      </c>
      <c r="H48" s="99">
        <f>RES_hhdet_in_tesh!H48/RES_summary!H$21</f>
        <v>2.0104487740961909</v>
      </c>
      <c r="I48" s="99">
        <f>RES_hhdet_in_tesh!I48/RES_summary!I$21</f>
        <v>1.2770298716189925</v>
      </c>
      <c r="J48" s="99">
        <f>RES_hhdet_in_tesh!J48/RES_summary!J$21</f>
        <v>1.2829432680207609</v>
      </c>
      <c r="K48" s="99">
        <f>RES_hhdet_in_tesh!K48/RES_summary!K$21</f>
        <v>0.91731218216762367</v>
      </c>
      <c r="L48" s="99">
        <f>RES_hhdet_in_tesh!L48/RES_summary!L$21</f>
        <v>1.1184960353807509</v>
      </c>
      <c r="M48" s="99">
        <f>RES_hhdet_in_tesh!M48/RES_summary!M$21</f>
        <v>0.92796653721605216</v>
      </c>
      <c r="N48" s="99">
        <f>RES_hhdet_in_tesh!N48/RES_summary!N$21</f>
        <v>0.8302821891091976</v>
      </c>
      <c r="O48" s="99">
        <f>RES_hhdet_in_tesh!O48/RES_summary!O$21</f>
        <v>0.73565469149173812</v>
      </c>
      <c r="P48" s="99">
        <f>RES_hhdet_in_tesh!P48/RES_summary!P$21</f>
        <v>0.27269128013300048</v>
      </c>
      <c r="Q48" s="99">
        <f>RES_hhdet_in_tesh!Q48/RES_summary!Q$21</f>
        <v>0.24467339014899714</v>
      </c>
      <c r="R48" s="99">
        <f>RES_hhdet_in_tesh!R48/RES_summary!R$21</f>
        <v>0.16104276932111217</v>
      </c>
      <c r="S48" s="99">
        <f>RES_hhdet_in_tesh!S48/RES_summary!S$21</f>
        <v>0.32262957723990826</v>
      </c>
      <c r="T48" s="99">
        <f>RES_hhdet_in_tesh!T48/RES_summary!T$21</f>
        <v>0.30834602779891912</v>
      </c>
      <c r="U48" s="99">
        <f>RES_hhdet_in_tesh!U48/RES_summary!U$21</f>
        <v>0.3518657184835261</v>
      </c>
      <c r="V48" s="99">
        <f>RES_hhdet_in_tesh!V48/RES_summary!V$21</f>
        <v>0.47913403648758129</v>
      </c>
      <c r="W48" s="99">
        <f>RES_hhdet_in_tesh!W48/RES_summary!W$21</f>
        <v>0.284547884941945</v>
      </c>
      <c r="X48" s="99">
        <f>RES_hhdet_in_tesh!X48/RES_summary!X$21</f>
        <v>0.85772792533937492</v>
      </c>
      <c r="Y48" s="99">
        <f>RES_hhdet_in_tesh!Y48/RES_summary!Y$21</f>
        <v>1.906545298103864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16.520999863025057</v>
      </c>
      <c r="D49" s="123">
        <v>17.760424976120792</v>
      </c>
      <c r="E49" s="123">
        <v>17.857946135325921</v>
      </c>
      <c r="F49" s="123">
        <v>16.731319996052843</v>
      </c>
      <c r="G49" s="123">
        <v>17.871867562292888</v>
      </c>
      <c r="H49" s="123">
        <v>22.49223479147464</v>
      </c>
      <c r="I49" s="123">
        <v>17.622156450470541</v>
      </c>
      <c r="J49" s="123">
        <v>25.793100770270314</v>
      </c>
      <c r="K49" s="123">
        <v>18.587589072955108</v>
      </c>
      <c r="L49" s="123">
        <v>16.562234958074175</v>
      </c>
      <c r="M49" s="123">
        <v>15.654528056922048</v>
      </c>
      <c r="N49" s="123">
        <v>15.913408041774883</v>
      </c>
      <c r="O49" s="123">
        <v>13.577399604030001</v>
      </c>
      <c r="P49" s="123">
        <v>12.729937356798585</v>
      </c>
      <c r="Q49" s="123">
        <v>13.240499858906929</v>
      </c>
      <c r="R49" s="123">
        <v>17.74912136177209</v>
      </c>
      <c r="S49" s="123">
        <v>21.141616521596809</v>
      </c>
      <c r="T49" s="123">
        <v>17.924820835081963</v>
      </c>
      <c r="U49" s="123">
        <v>18.480463987452598</v>
      </c>
      <c r="V49" s="123">
        <v>14.699806909433237</v>
      </c>
      <c r="W49" s="123">
        <v>16.62747189098684</v>
      </c>
      <c r="X49" s="123">
        <v>23.088522482700082</v>
      </c>
      <c r="Y49" s="123">
        <v>21.209856008014082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16.80199752678022</v>
      </c>
      <c r="D50" s="99">
        <v>17.716571643001227</v>
      </c>
      <c r="E50" s="99">
        <v>17.901263083401808</v>
      </c>
      <c r="F50" s="99">
        <v>16.568254176038298</v>
      </c>
      <c r="G50" s="99">
        <v>17.992537749741313</v>
      </c>
      <c r="H50" s="99">
        <v>23.217993365175033</v>
      </c>
      <c r="I50" s="99">
        <v>16.679282059702714</v>
      </c>
      <c r="J50" s="99">
        <v>26.156595720004685</v>
      </c>
      <c r="K50" s="99">
        <v>18.68930233742477</v>
      </c>
      <c r="L50" s="99">
        <v>16.521587949134741</v>
      </c>
      <c r="M50" s="99">
        <v>15.372090170919217</v>
      </c>
      <c r="N50" s="99">
        <v>16.214434361915991</v>
      </c>
      <c r="O50" s="99">
        <v>12.250800685799272</v>
      </c>
      <c r="P50" s="99">
        <v>13.694216480354815</v>
      </c>
      <c r="Q50" s="99">
        <v>13.158668841723001</v>
      </c>
      <c r="R50" s="99">
        <v>17.74855627806469</v>
      </c>
      <c r="S50" s="99">
        <v>21.141116994046005</v>
      </c>
      <c r="T50" s="99">
        <v>17.924664519618986</v>
      </c>
      <c r="U50" s="99">
        <v>18.478797937215724</v>
      </c>
      <c r="V50" s="99">
        <v>17.424064451249528</v>
      </c>
      <c r="W50" s="99">
        <v>16.184324612370879</v>
      </c>
      <c r="X50" s="99">
        <v>23.018781543429771</v>
      </c>
      <c r="Y50" s="99">
        <v>21.240023787423404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16.803614519190791</v>
      </c>
      <c r="D51" s="99">
        <v>17.71886525267109</v>
      </c>
      <c r="E51" s="99">
        <v>17.907548273804775</v>
      </c>
      <c r="F51" s="99">
        <v>16.572737185792146</v>
      </c>
      <c r="G51" s="99">
        <v>18.000845282821199</v>
      </c>
      <c r="H51" s="99">
        <v>23.23560095017562</v>
      </c>
      <c r="I51" s="99">
        <v>0</v>
      </c>
      <c r="J51" s="99">
        <v>26.177200831495377</v>
      </c>
      <c r="K51" s="99">
        <v>18.702612105962135</v>
      </c>
      <c r="L51" s="99">
        <v>0</v>
      </c>
      <c r="M51" s="99">
        <v>15.372959540300091</v>
      </c>
      <c r="N51" s="99">
        <v>16.215371326181913</v>
      </c>
      <c r="O51" s="99">
        <v>0</v>
      </c>
      <c r="P51" s="99">
        <v>13.721370505053871</v>
      </c>
      <c r="Q51" s="99">
        <v>13.183766172894249</v>
      </c>
      <c r="R51" s="99">
        <v>17.783258351752348</v>
      </c>
      <c r="S51" s="99">
        <v>21.178572649062179</v>
      </c>
      <c r="T51" s="99">
        <v>17.948305286404008</v>
      </c>
      <c r="U51" s="99">
        <v>18.525059957619817</v>
      </c>
      <c r="V51" s="99">
        <v>17.47447534200073</v>
      </c>
      <c r="W51" s="99">
        <v>0</v>
      </c>
      <c r="X51" s="99">
        <v>0</v>
      </c>
      <c r="Y51" s="99">
        <v>21.177569620395637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6.9796948996154233</v>
      </c>
      <c r="D52" s="102">
        <v>7.5693203372528357</v>
      </c>
      <c r="E52" s="102">
        <v>7.643692935467425</v>
      </c>
      <c r="F52" s="102">
        <v>7.5505785855934624</v>
      </c>
      <c r="G52" s="102">
        <v>8.0753781558503341</v>
      </c>
      <c r="H52" s="102">
        <v>10.348122192645976</v>
      </c>
      <c r="I52" s="102">
        <v>0</v>
      </c>
      <c r="J52" s="102">
        <v>11.682207550827517</v>
      </c>
      <c r="K52" s="102">
        <v>8.4449842995723454</v>
      </c>
      <c r="L52" s="102">
        <v>0</v>
      </c>
      <c r="M52" s="102">
        <v>7.1530237732826674</v>
      </c>
      <c r="N52" s="102">
        <v>7.6029607806418538</v>
      </c>
      <c r="O52" s="102">
        <v>0</v>
      </c>
      <c r="P52" s="102">
        <v>5.9896748240106747</v>
      </c>
      <c r="Q52" s="102">
        <v>5.6794696942086098</v>
      </c>
      <c r="R52" s="102">
        <v>7.7735060482773575</v>
      </c>
      <c r="S52" s="102">
        <v>9.8669411086482857</v>
      </c>
      <c r="T52" s="102">
        <v>7.6035508040978739</v>
      </c>
      <c r="U52" s="102">
        <v>8.0550564145111547</v>
      </c>
      <c r="V52" s="102">
        <v>7.1389606993387691</v>
      </c>
      <c r="W52" s="102">
        <v>0</v>
      </c>
      <c r="X52" s="102">
        <v>0</v>
      </c>
      <c r="Y52" s="102">
        <v>8.0253706985086133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9.8239196195753689</v>
      </c>
      <c r="D53" s="105">
        <v>10.149544915418257</v>
      </c>
      <c r="E53" s="105">
        <v>10.263855338337351</v>
      </c>
      <c r="F53" s="105">
        <v>9.0221586001986829</v>
      </c>
      <c r="G53" s="105">
        <v>9.925467126970867</v>
      </c>
      <c r="H53" s="105">
        <v>12.887478757529644</v>
      </c>
      <c r="I53" s="105">
        <v>0</v>
      </c>
      <c r="J53" s="105">
        <v>14.494993280667861</v>
      </c>
      <c r="K53" s="105">
        <v>10.25762780638979</v>
      </c>
      <c r="L53" s="105">
        <v>0</v>
      </c>
      <c r="M53" s="105">
        <v>8.2199357670174233</v>
      </c>
      <c r="N53" s="105">
        <v>8.6124105455400564</v>
      </c>
      <c r="O53" s="105">
        <v>0</v>
      </c>
      <c r="P53" s="105">
        <v>7.7316956810431927</v>
      </c>
      <c r="Q53" s="105">
        <v>7.504296478685637</v>
      </c>
      <c r="R53" s="105">
        <v>10.00975230347499</v>
      </c>
      <c r="S53" s="105">
        <v>11.311631540413888</v>
      </c>
      <c r="T53" s="105">
        <v>10.344754482306133</v>
      </c>
      <c r="U53" s="105">
        <v>10.470003543108659</v>
      </c>
      <c r="V53" s="105">
        <v>10.335514642661961</v>
      </c>
      <c r="W53" s="105">
        <v>0</v>
      </c>
      <c r="X53" s="105">
        <v>0</v>
      </c>
      <c r="Y53" s="105">
        <v>13.152198921887029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15.674754393560326</v>
      </c>
      <c r="D54" s="102">
        <v>17.881124157915146</v>
      </c>
      <c r="E54" s="102">
        <v>17.726484331870552</v>
      </c>
      <c r="F54" s="102">
        <v>17.129389946576588</v>
      </c>
      <c r="G54" s="102">
        <v>17.58025234001267</v>
      </c>
      <c r="H54" s="102">
        <v>20.796848643830465</v>
      </c>
      <c r="I54" s="102">
        <v>22.064355541535075</v>
      </c>
      <c r="J54" s="102">
        <v>24.085897194231965</v>
      </c>
      <c r="K54" s="102">
        <v>18.229382557113809</v>
      </c>
      <c r="L54" s="102">
        <v>16.765512186301848</v>
      </c>
      <c r="M54" s="102">
        <v>16.13001042186211</v>
      </c>
      <c r="N54" s="102">
        <v>15.49999430948548</v>
      </c>
      <c r="O54" s="102">
        <v>14.079700030939161</v>
      </c>
      <c r="P54" s="102">
        <v>12.523786720163981</v>
      </c>
      <c r="Q54" s="102">
        <v>13.249748391642605</v>
      </c>
      <c r="R54" s="102">
        <v>0</v>
      </c>
      <c r="S54" s="102">
        <v>0</v>
      </c>
      <c r="T54" s="102">
        <v>0</v>
      </c>
      <c r="U54" s="102">
        <v>0</v>
      </c>
      <c r="V54" s="102">
        <v>13.350816948649884</v>
      </c>
      <c r="W54" s="102">
        <v>0</v>
      </c>
      <c r="X54" s="102">
        <v>23.334037886433808</v>
      </c>
      <c r="Y54" s="102">
        <v>19.861409578503018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15.680521785325656</v>
      </c>
      <c r="D55" s="105">
        <v>17.891824342447112</v>
      </c>
      <c r="E55" s="105">
        <v>17.745769796932066</v>
      </c>
      <c r="F55" s="105">
        <v>17.141811881570259</v>
      </c>
      <c r="G55" s="105">
        <v>17.591144301060794</v>
      </c>
      <c r="H55" s="105">
        <v>20.803527524135287</v>
      </c>
      <c r="I55" s="105">
        <v>22.069138288547769</v>
      </c>
      <c r="J55" s="105">
        <v>24.093787379180299</v>
      </c>
      <c r="K55" s="105">
        <v>18.237943338957905</v>
      </c>
      <c r="L55" s="105">
        <v>16.769747567097784</v>
      </c>
      <c r="M55" s="105">
        <v>16.136430410386637</v>
      </c>
      <c r="N55" s="105">
        <v>15.502148672938789</v>
      </c>
      <c r="O55" s="105">
        <v>14.083531406711366</v>
      </c>
      <c r="P55" s="105">
        <v>12.541553753888014</v>
      </c>
      <c r="Q55" s="105">
        <v>13.278809234722889</v>
      </c>
      <c r="R55" s="105">
        <v>0</v>
      </c>
      <c r="S55" s="105">
        <v>0</v>
      </c>
      <c r="T55" s="105">
        <v>0</v>
      </c>
      <c r="U55" s="105">
        <v>0</v>
      </c>
      <c r="V55" s="105">
        <v>13.335356900700853</v>
      </c>
      <c r="W55" s="105">
        <v>22.03183819821114</v>
      </c>
      <c r="X55" s="105">
        <v>23.322384863980503</v>
      </c>
      <c r="Y55" s="105">
        <v>19.830996404595371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6.5025495188753366</v>
      </c>
      <c r="D56" s="99">
        <v>7.6440030832909258</v>
      </c>
      <c r="E56" s="99">
        <v>7.5729894634842134</v>
      </c>
      <c r="F56" s="99">
        <v>7.813206768213</v>
      </c>
      <c r="G56" s="99">
        <v>7.8816457579173713</v>
      </c>
      <c r="H56" s="99">
        <v>9.2252433139277681</v>
      </c>
      <c r="I56" s="99">
        <v>10.921166835902858</v>
      </c>
      <c r="J56" s="99">
        <v>10.709892167180433</v>
      </c>
      <c r="K56" s="99">
        <v>8.2237177107623918</v>
      </c>
      <c r="L56" s="99">
        <v>7.4989803996652267</v>
      </c>
      <c r="M56" s="99">
        <v>7.5424609585859548</v>
      </c>
      <c r="N56" s="99">
        <v>7.2656555176647561</v>
      </c>
      <c r="O56" s="99">
        <v>6.8980950667771239</v>
      </c>
      <c r="P56" s="99">
        <v>5.4052480223172816</v>
      </c>
      <c r="Q56" s="99">
        <v>5.7103716263028392</v>
      </c>
      <c r="R56" s="99">
        <v>0</v>
      </c>
      <c r="S56" s="99">
        <v>0</v>
      </c>
      <c r="T56" s="99">
        <v>0</v>
      </c>
      <c r="U56" s="99">
        <v>0</v>
      </c>
      <c r="V56" s="99">
        <v>5.2447263039599141</v>
      </c>
      <c r="W56" s="99">
        <v>9.7954703177850693</v>
      </c>
      <c r="X56" s="99">
        <v>9.7797717993457667</v>
      </c>
      <c r="Y56" s="99">
        <v>7.3783119798708441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9.17797226645032</v>
      </c>
      <c r="D57" s="99">
        <v>10.247821259156186</v>
      </c>
      <c r="E57" s="99">
        <v>10.17278033344785</v>
      </c>
      <c r="F57" s="99">
        <v>9.3286051133572574</v>
      </c>
      <c r="G57" s="99">
        <v>9.7094985431434218</v>
      </c>
      <c r="H57" s="99">
        <v>11.578284210207515</v>
      </c>
      <c r="I57" s="99">
        <v>11.147971452644912</v>
      </c>
      <c r="J57" s="99">
        <v>13.383895211999867</v>
      </c>
      <c r="K57" s="99">
        <v>10.014225628195511</v>
      </c>
      <c r="L57" s="99">
        <v>9.270767167432556</v>
      </c>
      <c r="M57" s="99">
        <v>8.5939694518006782</v>
      </c>
      <c r="N57" s="99">
        <v>8.2364931552740313</v>
      </c>
      <c r="O57" s="99">
        <v>7.1854363399342436</v>
      </c>
      <c r="P57" s="99">
        <v>7.1363057315707339</v>
      </c>
      <c r="Q57" s="99">
        <v>7.5684376084200498</v>
      </c>
      <c r="R57" s="99">
        <v>0</v>
      </c>
      <c r="S57" s="99">
        <v>0</v>
      </c>
      <c r="T57" s="99">
        <v>0</v>
      </c>
      <c r="U57" s="99">
        <v>0</v>
      </c>
      <c r="V57" s="99">
        <v>8.0906305967409402</v>
      </c>
      <c r="W57" s="99">
        <v>12.236367880426071</v>
      </c>
      <c r="X57" s="99">
        <v>13.542613064634732</v>
      </c>
      <c r="Y57" s="99">
        <v>12.452684424724529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6.2982496849108811</v>
      </c>
      <c r="D58" s="123">
        <v>7.0536475390090052</v>
      </c>
      <c r="E58" s="123">
        <v>7.0228333907324867</v>
      </c>
      <c r="F58" s="123">
        <v>6.8764440346238862</v>
      </c>
      <c r="G58" s="123">
        <v>7.221846382630873</v>
      </c>
      <c r="H58" s="123">
        <v>8.5634320530064283</v>
      </c>
      <c r="I58" s="123">
        <v>7.9015751493456259</v>
      </c>
      <c r="J58" s="123">
        <v>8.9100949260203564</v>
      </c>
      <c r="K58" s="123">
        <v>6.6520534107456921</v>
      </c>
      <c r="L58" s="123">
        <v>6.1676862052785095</v>
      </c>
      <c r="M58" s="123">
        <v>5.0946463643921049</v>
      </c>
      <c r="N58" s="123">
        <v>5.2319605331990813</v>
      </c>
      <c r="O58" s="123">
        <v>4.8626082783767579</v>
      </c>
      <c r="P58" s="123">
        <v>4.5908404984814091</v>
      </c>
      <c r="Q58" s="123">
        <v>4.5288285417811505</v>
      </c>
      <c r="R58" s="123">
        <v>6.0358859963164404</v>
      </c>
      <c r="S58" s="123">
        <v>6.9474507194007016</v>
      </c>
      <c r="T58" s="123">
        <v>6.1389846055236355</v>
      </c>
      <c r="U58" s="123">
        <v>5.3420100669917252</v>
      </c>
      <c r="V58" s="123">
        <v>4.2682093007979791</v>
      </c>
      <c r="W58" s="123">
        <v>7.1698671277410515</v>
      </c>
      <c r="X58" s="123">
        <v>8.1741340759417458</v>
      </c>
      <c r="Y58" s="123">
        <v>7.2812080694194767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6.2982496849108811</v>
      </c>
      <c r="D60" s="110">
        <v>7.0536475390090052</v>
      </c>
      <c r="E60" s="110">
        <v>7.0228333907324867</v>
      </c>
      <c r="F60" s="110">
        <v>6.8764440346238862</v>
      </c>
      <c r="G60" s="110">
        <v>7.221846382630873</v>
      </c>
      <c r="H60" s="110">
        <v>8.5634320530064283</v>
      </c>
      <c r="I60" s="110">
        <v>7.9015751493456259</v>
      </c>
      <c r="J60" s="110">
        <v>8.9100949260203564</v>
      </c>
      <c r="K60" s="110">
        <v>6.6520534107456921</v>
      </c>
      <c r="L60" s="110">
        <v>6.1676862052785095</v>
      </c>
      <c r="M60" s="110">
        <v>5.0946463643921049</v>
      </c>
      <c r="N60" s="110">
        <v>5.2319605331990813</v>
      </c>
      <c r="O60" s="110">
        <v>4.8626082783767579</v>
      </c>
      <c r="P60" s="110">
        <v>4.5908404984814091</v>
      </c>
      <c r="Q60" s="110">
        <v>4.5288285417811505</v>
      </c>
      <c r="R60" s="110">
        <v>6.0358859963164404</v>
      </c>
      <c r="S60" s="110">
        <v>6.9474507194007016</v>
      </c>
      <c r="T60" s="110">
        <v>6.1389846055236355</v>
      </c>
      <c r="U60" s="110">
        <v>5.3420100669917252</v>
      </c>
      <c r="V60" s="110">
        <v>4.2682093007979791</v>
      </c>
      <c r="W60" s="110">
        <v>7.1698671277410515</v>
      </c>
      <c r="X60" s="110">
        <v>8.1741340759417458</v>
      </c>
      <c r="Y60" s="110">
        <v>7.2812080694194767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127.43772980128833</v>
      </c>
      <c r="D62" s="118">
        <f t="shared" si="21"/>
        <v>127.98349853975085</v>
      </c>
      <c r="E62" s="118">
        <f t="shared" si="21"/>
        <v>125.16572478876913</v>
      </c>
      <c r="F62" s="118">
        <f t="shared" si="21"/>
        <v>118.59494290003323</v>
      </c>
      <c r="G62" s="118">
        <f t="shared" si="21"/>
        <v>115.44297222060236</v>
      </c>
      <c r="H62" s="118">
        <f t="shared" si="21"/>
        <v>120.84353946199252</v>
      </c>
      <c r="I62" s="118">
        <f t="shared" si="21"/>
        <v>110.36818085981021</v>
      </c>
      <c r="J62" s="118">
        <f t="shared" si="21"/>
        <v>120.62049448455554</v>
      </c>
      <c r="K62" s="118">
        <f t="shared" si="21"/>
        <v>104.86416224559163</v>
      </c>
      <c r="L62" s="118">
        <f t="shared" si="21"/>
        <v>108.27215698618468</v>
      </c>
      <c r="M62" s="118">
        <f t="shared" si="21"/>
        <v>88.385370921136115</v>
      </c>
      <c r="N62" s="118">
        <f t="shared" si="21"/>
        <v>95.670561785240267</v>
      </c>
      <c r="O62" s="118">
        <f t="shared" si="21"/>
        <v>97.260835866206264</v>
      </c>
      <c r="P62" s="118">
        <f t="shared" si="21"/>
        <v>76.842069400294307</v>
      </c>
      <c r="Q62" s="118">
        <f t="shared" si="21"/>
        <v>78.117165464571826</v>
      </c>
      <c r="R62" s="118">
        <f t="shared" ref="R62:V62" si="22">R63+R66+R68+R77</f>
        <v>92.142764230339722</v>
      </c>
      <c r="S62" s="118">
        <f t="shared" si="22"/>
        <v>89.922083622870019</v>
      </c>
      <c r="T62" s="118">
        <f t="shared" si="22"/>
        <v>85.392209787170515</v>
      </c>
      <c r="U62" s="118">
        <f t="shared" si="22"/>
        <v>76.993379711295745</v>
      </c>
      <c r="V62" s="118">
        <f t="shared" si="22"/>
        <v>65.371467466566585</v>
      </c>
      <c r="W62" s="118">
        <f t="shared" ref="W62:Y62" si="23">W63+W66+W68+W77</f>
        <v>82.181332213470057</v>
      </c>
      <c r="X62" s="118">
        <f t="shared" si="23"/>
        <v>66.388198915890726</v>
      </c>
      <c r="Y62" s="118">
        <f t="shared" si="23"/>
        <v>54.940281722703688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105.32623605552375</v>
      </c>
      <c r="D63" s="123">
        <f t="shared" si="24"/>
        <v>102.97669922210478</v>
      </c>
      <c r="E63" s="123">
        <f t="shared" si="24"/>
        <v>99.503769710421025</v>
      </c>
      <c r="F63" s="123">
        <f t="shared" si="24"/>
        <v>93.658096006974986</v>
      </c>
      <c r="G63" s="123">
        <f t="shared" si="24"/>
        <v>89.547054905516845</v>
      </c>
      <c r="H63" s="123">
        <f t="shared" si="24"/>
        <v>89.670231802363361</v>
      </c>
      <c r="I63" s="123">
        <f t="shared" si="24"/>
        <v>79.77042195817414</v>
      </c>
      <c r="J63" s="123">
        <f t="shared" si="24"/>
        <v>86.483856783635389</v>
      </c>
      <c r="K63" s="123">
        <f t="shared" si="24"/>
        <v>78.948029598117486</v>
      </c>
      <c r="L63" s="123">
        <f t="shared" si="24"/>
        <v>83.795066914269142</v>
      </c>
      <c r="M63" s="123">
        <f t="shared" si="24"/>
        <v>67.696589845640617</v>
      </c>
      <c r="N63" s="123">
        <f t="shared" si="24"/>
        <v>74.415477770919182</v>
      </c>
      <c r="O63" s="123">
        <f t="shared" si="24"/>
        <v>78.003361957005723</v>
      </c>
      <c r="P63" s="123">
        <f t="shared" si="24"/>
        <v>59.052263792994069</v>
      </c>
      <c r="Q63" s="123">
        <f t="shared" si="24"/>
        <v>60.108752630773324</v>
      </c>
      <c r="R63" s="123">
        <f t="shared" ref="R63:V63" si="25">SUM(R64:R65)</f>
        <v>67.039095218888008</v>
      </c>
      <c r="S63" s="123">
        <f t="shared" si="25"/>
        <v>62.010134448448014</v>
      </c>
      <c r="T63" s="123">
        <f t="shared" si="25"/>
        <v>58.272136517112649</v>
      </c>
      <c r="U63" s="123">
        <f t="shared" si="25"/>
        <v>54.339278706820416</v>
      </c>
      <c r="V63" s="123">
        <f t="shared" si="25"/>
        <v>47.178139392174749</v>
      </c>
      <c r="W63" s="123">
        <f t="shared" ref="W63:Y63" si="26">SUM(W64:W65)</f>
        <v>50.790198788221375</v>
      </c>
      <c r="X63" s="123">
        <f t="shared" si="26"/>
        <v>35.372038927892433</v>
      </c>
      <c r="Y63" s="123">
        <f t="shared" si="26"/>
        <v>25.715308568910963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102.86442782407786</v>
      </c>
      <c r="D64" s="99">
        <v>100.60928536910291</v>
      </c>
      <c r="E64" s="99">
        <v>97.271212046128824</v>
      </c>
      <c r="F64" s="99">
        <v>91.574766144816394</v>
      </c>
      <c r="G64" s="99">
        <v>87.578731902907421</v>
      </c>
      <c r="H64" s="99">
        <v>87.743001903208452</v>
      </c>
      <c r="I64" s="99">
        <v>78.084383912710052</v>
      </c>
      <c r="J64" s="99">
        <v>84.673054293731042</v>
      </c>
      <c r="K64" s="99">
        <v>77.316014670464483</v>
      </c>
      <c r="L64" s="99">
        <v>82.088544155106533</v>
      </c>
      <c r="M64" s="99">
        <v>66.342147330571962</v>
      </c>
      <c r="N64" s="99">
        <v>72.939341057816236</v>
      </c>
      <c r="O64" s="99">
        <v>76.466277314670094</v>
      </c>
      <c r="P64" s="99">
        <v>57.892366536473915</v>
      </c>
      <c r="Q64" s="99">
        <v>58.929346094131695</v>
      </c>
      <c r="R64" s="99">
        <v>65.739431968528052</v>
      </c>
      <c r="S64" s="99">
        <v>60.818731306770673</v>
      </c>
      <c r="T64" s="99">
        <v>57.156453066337328</v>
      </c>
      <c r="U64" s="99">
        <v>53.313787686547094</v>
      </c>
      <c r="V64" s="99">
        <v>46.28932211007816</v>
      </c>
      <c r="W64" s="99">
        <v>49.842076543632452</v>
      </c>
      <c r="X64" s="99">
        <v>34.704911231447028</v>
      </c>
      <c r="Y64" s="99">
        <v>25.23177939040924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2.4618082314458851</v>
      </c>
      <c r="D65" s="99">
        <v>2.3674138530018807</v>
      </c>
      <c r="E65" s="99">
        <v>2.2325576642921998</v>
      </c>
      <c r="F65" s="99">
        <v>2.0833298621585921</v>
      </c>
      <c r="G65" s="99">
        <v>1.9683230026094201</v>
      </c>
      <c r="H65" s="99">
        <v>1.9272298991549124</v>
      </c>
      <c r="I65" s="99">
        <v>1.6860380454640849</v>
      </c>
      <c r="J65" s="99">
        <v>1.8108024899043518</v>
      </c>
      <c r="K65" s="99">
        <v>1.6320149276529992</v>
      </c>
      <c r="L65" s="99">
        <v>1.7065227591626126</v>
      </c>
      <c r="M65" s="99">
        <v>1.3544425150686599</v>
      </c>
      <c r="N65" s="99">
        <v>1.4761367131029517</v>
      </c>
      <c r="O65" s="99">
        <v>1.5370846423356348</v>
      </c>
      <c r="P65" s="99">
        <v>1.1598972565201571</v>
      </c>
      <c r="Q65" s="99">
        <v>1.17940653664163</v>
      </c>
      <c r="R65" s="99">
        <v>1.2996632503599586</v>
      </c>
      <c r="S65" s="99">
        <v>1.1914031416773385</v>
      </c>
      <c r="T65" s="99">
        <v>1.1156834507753188</v>
      </c>
      <c r="U65" s="99">
        <v>1.0254910202733232</v>
      </c>
      <c r="V65" s="99">
        <v>0.88881728209659183</v>
      </c>
      <c r="W65" s="99">
        <v>0.94812224458892314</v>
      </c>
      <c r="X65" s="99">
        <v>0.66712769644540548</v>
      </c>
      <c r="Y65" s="99">
        <v>0.48352917850172256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2.8214220081481455E-2</v>
      </c>
      <c r="D66" s="123">
        <f t="shared" si="27"/>
        <v>2.1018928370409227E-2</v>
      </c>
      <c r="E66" s="123">
        <f t="shared" si="27"/>
        <v>0.67808504992379437</v>
      </c>
      <c r="F66" s="123">
        <f t="shared" si="27"/>
        <v>0.76443818229164229</v>
      </c>
      <c r="G66" s="123">
        <f t="shared" si="27"/>
        <v>0.83397504344832174</v>
      </c>
      <c r="H66" s="123">
        <f t="shared" si="27"/>
        <v>2.0103899646556918</v>
      </c>
      <c r="I66" s="123">
        <f t="shared" si="27"/>
        <v>1.2769850640799312</v>
      </c>
      <c r="J66" s="123">
        <f t="shared" si="27"/>
        <v>1.2830018637151039</v>
      </c>
      <c r="K66" s="123">
        <f t="shared" si="27"/>
        <v>0.91735277685639383</v>
      </c>
      <c r="L66" s="123">
        <f t="shared" si="27"/>
        <v>1.1184744755130909</v>
      </c>
      <c r="M66" s="123">
        <f t="shared" si="27"/>
        <v>0.92799705099576002</v>
      </c>
      <c r="N66" s="123">
        <f t="shared" si="27"/>
        <v>0.83026093610438856</v>
      </c>
      <c r="O66" s="123">
        <f t="shared" si="27"/>
        <v>0.73570814332086876</v>
      </c>
      <c r="P66" s="123">
        <f t="shared" si="27"/>
        <v>0.27270850041035699</v>
      </c>
      <c r="Q66" s="123">
        <f t="shared" si="27"/>
        <v>0.24476139141129966</v>
      </c>
      <c r="R66" s="123">
        <f t="shared" si="27"/>
        <v>0.16083853213503135</v>
      </c>
      <c r="S66" s="123">
        <f t="shared" si="27"/>
        <v>0.32260905762204434</v>
      </c>
      <c r="T66" s="123">
        <f t="shared" si="27"/>
        <v>0.30835319413543777</v>
      </c>
      <c r="U66" s="123">
        <f t="shared" si="27"/>
        <v>0.35176614380614385</v>
      </c>
      <c r="V66" s="123">
        <f t="shared" si="27"/>
        <v>0.47904358649627327</v>
      </c>
      <c r="W66" s="123">
        <f t="shared" si="27"/>
        <v>0.28470394506064722</v>
      </c>
      <c r="X66" s="123">
        <f t="shared" si="27"/>
        <v>0.85778072107989434</v>
      </c>
      <c r="Y66" s="123">
        <f t="shared" si="27"/>
        <v>1.9065648192421358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2.8214220081481455E-2</v>
      </c>
      <c r="D67" s="99">
        <f>RES_hhdet_in_tesh!D67/RES_summary!D$21</f>
        <v>2.1018928370409227E-2</v>
      </c>
      <c r="E67" s="99">
        <f>RES_hhdet_in_tesh!E67/RES_summary!E$21</f>
        <v>0.67808504992379437</v>
      </c>
      <c r="F67" s="99">
        <f>RES_hhdet_in_tesh!F67/RES_summary!F$21</f>
        <v>0.76443818229164229</v>
      </c>
      <c r="G67" s="99">
        <f>RES_hhdet_in_tesh!G67/RES_summary!G$21</f>
        <v>0.83397504344832174</v>
      </c>
      <c r="H67" s="99">
        <f>RES_hhdet_in_tesh!H67/RES_summary!H$21</f>
        <v>2.0103899646556918</v>
      </c>
      <c r="I67" s="99">
        <f>RES_hhdet_in_tesh!I67/RES_summary!I$21</f>
        <v>1.2769850640799312</v>
      </c>
      <c r="J67" s="99">
        <f>RES_hhdet_in_tesh!J67/RES_summary!J$21</f>
        <v>1.2830018637151039</v>
      </c>
      <c r="K67" s="99">
        <f>RES_hhdet_in_tesh!K67/RES_summary!K$21</f>
        <v>0.91735277685639383</v>
      </c>
      <c r="L67" s="99">
        <f>RES_hhdet_in_tesh!L67/RES_summary!L$21</f>
        <v>1.1184744755130909</v>
      </c>
      <c r="M67" s="99">
        <f>RES_hhdet_in_tesh!M67/RES_summary!M$21</f>
        <v>0.92799705099576002</v>
      </c>
      <c r="N67" s="99">
        <f>RES_hhdet_in_tesh!N67/RES_summary!N$21</f>
        <v>0.83026093610438856</v>
      </c>
      <c r="O67" s="99">
        <f>RES_hhdet_in_tesh!O67/RES_summary!O$21</f>
        <v>0.73570814332086876</v>
      </c>
      <c r="P67" s="99">
        <f>RES_hhdet_in_tesh!P67/RES_summary!P$21</f>
        <v>0.27270850041035699</v>
      </c>
      <c r="Q67" s="99">
        <f>RES_hhdet_in_tesh!Q67/RES_summary!Q$21</f>
        <v>0.24476139141129966</v>
      </c>
      <c r="R67" s="99">
        <f>RES_hhdet_in_tesh!R67/RES_summary!R$21</f>
        <v>0.16083853213503135</v>
      </c>
      <c r="S67" s="99">
        <f>RES_hhdet_in_tesh!S67/RES_summary!S$21</f>
        <v>0.32260905762204434</v>
      </c>
      <c r="T67" s="99">
        <f>RES_hhdet_in_tesh!T67/RES_summary!T$21</f>
        <v>0.30835319413543777</v>
      </c>
      <c r="U67" s="99">
        <f>RES_hhdet_in_tesh!U67/RES_summary!U$21</f>
        <v>0.35176614380614385</v>
      </c>
      <c r="V67" s="99">
        <f>RES_hhdet_in_tesh!V67/RES_summary!V$21</f>
        <v>0.47904358649627327</v>
      </c>
      <c r="W67" s="99">
        <f>RES_hhdet_in_tesh!W67/RES_summary!W$21</f>
        <v>0.28470394506064722</v>
      </c>
      <c r="X67" s="99">
        <f>RES_hhdet_in_tesh!X67/RES_summary!X$21</f>
        <v>0.85778072107989434</v>
      </c>
      <c r="Y67" s="99">
        <f>RES_hhdet_in_tesh!Y67/RES_summary!Y$21</f>
        <v>1.9065648192421358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15.785968981344487</v>
      </c>
      <c r="D68" s="123">
        <v>17.932022424975283</v>
      </c>
      <c r="E68" s="123">
        <v>17.95915317101727</v>
      </c>
      <c r="F68" s="123">
        <v>17.295155618625042</v>
      </c>
      <c r="G68" s="123">
        <v>17.840406767951176</v>
      </c>
      <c r="H68" s="123">
        <v>20.603028453531365</v>
      </c>
      <c r="I68" s="123">
        <v>21.414862430441417</v>
      </c>
      <c r="J68" s="123">
        <v>23.951353047596729</v>
      </c>
      <c r="K68" s="123">
        <v>18.344679473769091</v>
      </c>
      <c r="L68" s="123">
        <v>17.187983739361968</v>
      </c>
      <c r="M68" s="123">
        <v>14.676283730512345</v>
      </c>
      <c r="N68" s="123">
        <v>15.195601256433807</v>
      </c>
      <c r="O68" s="123">
        <v>13.643453106875754</v>
      </c>
      <c r="P68" s="123">
        <v>12.928412911743585</v>
      </c>
      <c r="Q68" s="123">
        <v>13.233537103078438</v>
      </c>
      <c r="R68" s="123">
        <v>18.908543209086226</v>
      </c>
      <c r="S68" s="123">
        <v>20.654608320571846</v>
      </c>
      <c r="T68" s="123">
        <v>20.673406687946269</v>
      </c>
      <c r="U68" s="123">
        <v>16.950193612745544</v>
      </c>
      <c r="V68" s="123">
        <v>13.44508720399525</v>
      </c>
      <c r="W68" s="123">
        <v>23.916133726396303</v>
      </c>
      <c r="X68" s="123">
        <v>21.989173866259581</v>
      </c>
      <c r="Y68" s="123">
        <v>20.036638334975553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15.804726789628408</v>
      </c>
      <c r="D69" s="99">
        <v>17.932006688797255</v>
      </c>
      <c r="E69" s="99">
        <v>17.95907062854738</v>
      </c>
      <c r="F69" s="99">
        <v>17.295528559577271</v>
      </c>
      <c r="G69" s="99">
        <v>17.856956447171072</v>
      </c>
      <c r="H69" s="99">
        <v>20.590157138439121</v>
      </c>
      <c r="I69" s="99">
        <v>21.414754227633786</v>
      </c>
      <c r="J69" s="99">
        <v>23.916777461713206</v>
      </c>
      <c r="K69" s="99">
        <v>18.36585942027768</v>
      </c>
      <c r="L69" s="99">
        <v>17.266024047203182</v>
      </c>
      <c r="M69" s="99">
        <v>14.656752598872705</v>
      </c>
      <c r="N69" s="99">
        <v>15.176861701360787</v>
      </c>
      <c r="O69" s="99">
        <v>13.643430543776628</v>
      </c>
      <c r="P69" s="99">
        <v>12.927170537048587</v>
      </c>
      <c r="Q69" s="99">
        <v>13.2330096091155</v>
      </c>
      <c r="R69" s="99">
        <v>18.926905721075173</v>
      </c>
      <c r="S69" s="99">
        <v>20.629305049383323</v>
      </c>
      <c r="T69" s="99">
        <v>20.714883551371869</v>
      </c>
      <c r="U69" s="99">
        <v>16.958326832732784</v>
      </c>
      <c r="V69" s="99">
        <v>13.47044927415266</v>
      </c>
      <c r="W69" s="99">
        <v>23.915180427925876</v>
      </c>
      <c r="X69" s="99">
        <v>21.897472020613211</v>
      </c>
      <c r="Y69" s="99">
        <v>20.170331841307057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15.806045776437514</v>
      </c>
      <c r="D70" s="99">
        <v>17.934949584429095</v>
      </c>
      <c r="E70" s="99">
        <v>17.966196284178476</v>
      </c>
      <c r="F70" s="99">
        <v>17.30139462676803</v>
      </c>
      <c r="G70" s="99">
        <v>17.865878663470923</v>
      </c>
      <c r="H70" s="99">
        <v>20.603821010464308</v>
      </c>
      <c r="I70" s="99">
        <v>21.42788962633994</v>
      </c>
      <c r="J70" s="99">
        <v>23.935314918923869</v>
      </c>
      <c r="K70" s="99">
        <v>18.3827727430489</v>
      </c>
      <c r="L70" s="99">
        <v>17.277590654180777</v>
      </c>
      <c r="M70" s="99">
        <v>0</v>
      </c>
      <c r="N70" s="99">
        <v>15.180755214372221</v>
      </c>
      <c r="O70" s="99">
        <v>13.645463447418484</v>
      </c>
      <c r="P70" s="99">
        <v>12.957512689476284</v>
      </c>
      <c r="Q70" s="99">
        <v>13.266895059902001</v>
      </c>
      <c r="R70" s="99">
        <v>18.978411929613351</v>
      </c>
      <c r="S70" s="99">
        <v>20.664523716687174</v>
      </c>
      <c r="T70" s="99">
        <v>20.761038034039387</v>
      </c>
      <c r="U70" s="99">
        <v>16.991566094582673</v>
      </c>
      <c r="V70" s="99">
        <v>13.492215963521341</v>
      </c>
      <c r="W70" s="99">
        <v>23.95472011273273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6.5614378307040564</v>
      </c>
      <c r="D71" s="102">
        <v>7.6625900679182815</v>
      </c>
      <c r="E71" s="102">
        <v>7.6691055501354866</v>
      </c>
      <c r="F71" s="102">
        <v>7.8868976868839322</v>
      </c>
      <c r="G71" s="102">
        <v>8.0137759882642072</v>
      </c>
      <c r="H71" s="102">
        <v>9.1516083334190448</v>
      </c>
      <c r="I71" s="102">
        <v>10.589088901029889</v>
      </c>
      <c r="J71" s="102">
        <v>10.656500005965134</v>
      </c>
      <c r="K71" s="102">
        <v>8.2963509575430656</v>
      </c>
      <c r="L71" s="102">
        <v>7.7440378003324035</v>
      </c>
      <c r="M71" s="102">
        <v>0</v>
      </c>
      <c r="N71" s="102">
        <v>7.1053941985091482</v>
      </c>
      <c r="O71" s="102">
        <v>6.6613877493862663</v>
      </c>
      <c r="P71" s="102">
        <v>5.639019656180416</v>
      </c>
      <c r="Q71" s="102">
        <v>5.7156129543617382</v>
      </c>
      <c r="R71" s="102">
        <v>8.323542484811238</v>
      </c>
      <c r="S71" s="102">
        <v>9.6140965621950603</v>
      </c>
      <c r="T71" s="102">
        <v>8.8652400573700199</v>
      </c>
      <c r="U71" s="102">
        <v>7.3439481184839952</v>
      </c>
      <c r="V71" s="102">
        <v>5.3914113337852445</v>
      </c>
      <c r="W71" s="102">
        <v>10.855495971807416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9.2446079457334562</v>
      </c>
      <c r="D72" s="105">
        <v>10.272359516510811</v>
      </c>
      <c r="E72" s="105">
        <v>10.297090734042992</v>
      </c>
      <c r="F72" s="105">
        <v>9.4144969398840992</v>
      </c>
      <c r="G72" s="105">
        <v>9.8521026752067122</v>
      </c>
      <c r="H72" s="105">
        <v>11.452212677045262</v>
      </c>
      <c r="I72" s="105">
        <v>10.838800725310051</v>
      </c>
      <c r="J72" s="105">
        <v>13.278814912958737</v>
      </c>
      <c r="K72" s="105">
        <v>10.086421785505834</v>
      </c>
      <c r="L72" s="105">
        <v>9.53355285384837</v>
      </c>
      <c r="M72" s="105">
        <v>0</v>
      </c>
      <c r="N72" s="105">
        <v>8.0753610158630753</v>
      </c>
      <c r="O72" s="105">
        <v>6.9840756980322158</v>
      </c>
      <c r="P72" s="105">
        <v>7.3184930332958658</v>
      </c>
      <c r="Q72" s="105">
        <v>7.5512821055402632</v>
      </c>
      <c r="R72" s="105">
        <v>10.654869444802111</v>
      </c>
      <c r="S72" s="105">
        <v>11.050427154492114</v>
      </c>
      <c r="T72" s="105">
        <v>11.895797976669368</v>
      </c>
      <c r="U72" s="105">
        <v>9.6476179760986778</v>
      </c>
      <c r="V72" s="105">
        <v>8.1008046297360998</v>
      </c>
      <c r="W72" s="105">
        <v>13.099224140925319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15.674754393560324</v>
      </c>
      <c r="D73" s="102">
        <v>0</v>
      </c>
      <c r="E73" s="102">
        <v>0</v>
      </c>
      <c r="F73" s="102">
        <v>17.129389946576588</v>
      </c>
      <c r="G73" s="102">
        <v>17.580252340012667</v>
      </c>
      <c r="H73" s="102">
        <v>20.796848643830465</v>
      </c>
      <c r="I73" s="102">
        <v>0</v>
      </c>
      <c r="J73" s="102">
        <v>24.085897194231968</v>
      </c>
      <c r="K73" s="102">
        <v>18.229382557113816</v>
      </c>
      <c r="L73" s="102">
        <v>16.765512186301848</v>
      </c>
      <c r="M73" s="102">
        <v>16.130010421862114</v>
      </c>
      <c r="N73" s="102">
        <v>15.499994309485475</v>
      </c>
      <c r="O73" s="102">
        <v>0</v>
      </c>
      <c r="P73" s="102">
        <v>0</v>
      </c>
      <c r="Q73" s="102">
        <v>0</v>
      </c>
      <c r="R73" s="102">
        <v>18.342613052254489</v>
      </c>
      <c r="S73" s="102">
        <v>21.07176731739229</v>
      </c>
      <c r="T73" s="102">
        <v>20.369780517456761</v>
      </c>
      <c r="U73" s="102">
        <v>16.833016303617697</v>
      </c>
      <c r="V73" s="102">
        <v>13.350816948649886</v>
      </c>
      <c r="W73" s="102">
        <v>0</v>
      </c>
      <c r="X73" s="102">
        <v>23.334037886433816</v>
      </c>
      <c r="Y73" s="102">
        <v>19.861409578503018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15.680521785325656</v>
      </c>
      <c r="D74" s="105">
        <v>0</v>
      </c>
      <c r="E74" s="105">
        <v>0</v>
      </c>
      <c r="F74" s="105">
        <v>17.141811881570256</v>
      </c>
      <c r="G74" s="105">
        <v>17.591144301060798</v>
      </c>
      <c r="H74" s="105">
        <v>20.803527524135276</v>
      </c>
      <c r="I74" s="105">
        <v>0</v>
      </c>
      <c r="J74" s="105">
        <v>24.093787379180299</v>
      </c>
      <c r="K74" s="105">
        <v>18.237943338957905</v>
      </c>
      <c r="L74" s="105">
        <v>16.769747567097784</v>
      </c>
      <c r="M74" s="105">
        <v>16.13643041038663</v>
      </c>
      <c r="N74" s="105">
        <v>15.502148672938786</v>
      </c>
      <c r="O74" s="105">
        <v>0</v>
      </c>
      <c r="P74" s="105">
        <v>0</v>
      </c>
      <c r="Q74" s="105">
        <v>0</v>
      </c>
      <c r="R74" s="105">
        <v>18.385562545101841</v>
      </c>
      <c r="S74" s="105">
        <v>21.106840558977652</v>
      </c>
      <c r="T74" s="105">
        <v>20.388049586272228</v>
      </c>
      <c r="U74" s="105">
        <v>16.841983510389284</v>
      </c>
      <c r="V74" s="105">
        <v>13.335356900700859</v>
      </c>
      <c r="W74" s="105">
        <v>0</v>
      </c>
      <c r="X74" s="105">
        <v>23.322384863980492</v>
      </c>
      <c r="Y74" s="105">
        <v>19.830996404595371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6.5025495188753384</v>
      </c>
      <c r="D75" s="99">
        <v>0</v>
      </c>
      <c r="E75" s="99">
        <v>0</v>
      </c>
      <c r="F75" s="99">
        <v>7.813206768213</v>
      </c>
      <c r="G75" s="99">
        <v>7.8816457579173731</v>
      </c>
      <c r="H75" s="99">
        <v>9.2252433139277663</v>
      </c>
      <c r="I75" s="99">
        <v>0</v>
      </c>
      <c r="J75" s="99">
        <v>10.709892167180433</v>
      </c>
      <c r="K75" s="99">
        <v>8.2237177107623953</v>
      </c>
      <c r="L75" s="99">
        <v>7.4989803996652267</v>
      </c>
      <c r="M75" s="99">
        <v>7.542460958585953</v>
      </c>
      <c r="N75" s="99">
        <v>7.2656555176647561</v>
      </c>
      <c r="O75" s="99">
        <v>0</v>
      </c>
      <c r="P75" s="99">
        <v>0</v>
      </c>
      <c r="Q75" s="99">
        <v>0</v>
      </c>
      <c r="R75" s="99">
        <v>8.0328053468567617</v>
      </c>
      <c r="S75" s="99">
        <v>9.8406830776457124</v>
      </c>
      <c r="T75" s="99">
        <v>8.7014254087426295</v>
      </c>
      <c r="U75" s="99">
        <v>7.2466115550089549</v>
      </c>
      <c r="V75" s="99">
        <v>5.244726303959915</v>
      </c>
      <c r="W75" s="99">
        <v>0</v>
      </c>
      <c r="X75" s="99">
        <v>9.7797717993457667</v>
      </c>
      <c r="Y75" s="99">
        <v>7.3783119798708441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9.17797226645032</v>
      </c>
      <c r="D76" s="99">
        <v>0</v>
      </c>
      <c r="E76" s="99">
        <v>0</v>
      </c>
      <c r="F76" s="99">
        <v>9.3286051133572574</v>
      </c>
      <c r="G76" s="99">
        <v>9.7094985431434235</v>
      </c>
      <c r="H76" s="99">
        <v>11.578284210207514</v>
      </c>
      <c r="I76" s="99">
        <v>0</v>
      </c>
      <c r="J76" s="99">
        <v>13.383895211999867</v>
      </c>
      <c r="K76" s="99">
        <v>10.014225628195511</v>
      </c>
      <c r="L76" s="99">
        <v>9.270767167432556</v>
      </c>
      <c r="M76" s="99">
        <v>8.5939694518006782</v>
      </c>
      <c r="N76" s="99">
        <v>8.2364931552740313</v>
      </c>
      <c r="O76" s="99">
        <v>0</v>
      </c>
      <c r="P76" s="99">
        <v>0</v>
      </c>
      <c r="Q76" s="99">
        <v>0</v>
      </c>
      <c r="R76" s="99">
        <v>10.352757198245081</v>
      </c>
      <c r="S76" s="99">
        <v>11.266157481331938</v>
      </c>
      <c r="T76" s="99">
        <v>11.6866241775296</v>
      </c>
      <c r="U76" s="99">
        <v>9.5953719553803278</v>
      </c>
      <c r="V76" s="99">
        <v>8.0906305967409438</v>
      </c>
      <c r="W76" s="99">
        <v>0</v>
      </c>
      <c r="X76" s="99">
        <v>13.542613064634729</v>
      </c>
      <c r="Y76" s="99">
        <v>12.452684424724527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6.2973105443386084</v>
      </c>
      <c r="D77" s="123">
        <v>7.0537579643003747</v>
      </c>
      <c r="E77" s="123">
        <v>7.0247168574070447</v>
      </c>
      <c r="F77" s="123">
        <v>6.8772530921415571</v>
      </c>
      <c r="G77" s="123">
        <v>7.2215355036860149</v>
      </c>
      <c r="H77" s="123">
        <v>8.5598892414421002</v>
      </c>
      <c r="I77" s="123">
        <v>7.9059114071147141</v>
      </c>
      <c r="J77" s="123">
        <v>8.9022827896083143</v>
      </c>
      <c r="K77" s="123">
        <v>6.6541003968486683</v>
      </c>
      <c r="L77" s="123">
        <v>6.1706318570404806</v>
      </c>
      <c r="M77" s="123">
        <v>5.0845002939873849</v>
      </c>
      <c r="N77" s="123">
        <v>5.2292218217828923</v>
      </c>
      <c r="O77" s="123">
        <v>4.8783126590039263</v>
      </c>
      <c r="P77" s="123">
        <v>4.5886841951462873</v>
      </c>
      <c r="Q77" s="123">
        <v>4.5301143393087679</v>
      </c>
      <c r="R77" s="123">
        <v>6.0342872702304522</v>
      </c>
      <c r="S77" s="123">
        <v>6.9347317962281139</v>
      </c>
      <c r="T77" s="123">
        <v>6.1383133879761562</v>
      </c>
      <c r="U77" s="123">
        <v>5.3521412479236394</v>
      </c>
      <c r="V77" s="123">
        <v>4.2691972839003052</v>
      </c>
      <c r="W77" s="123">
        <v>7.1902957537917347</v>
      </c>
      <c r="X77" s="123">
        <v>8.1692054006588197</v>
      </c>
      <c r="Y77" s="123">
        <v>7.2817699995750305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6.1949535265240492</v>
      </c>
      <c r="D78" s="99">
        <v>7.0607852314482029</v>
      </c>
      <c r="E78" s="99">
        <v>7.1504199824332701</v>
      </c>
      <c r="F78" s="99">
        <v>6.9345474254107398</v>
      </c>
      <c r="G78" s="99">
        <v>7.1994034967871841</v>
      </c>
      <c r="H78" s="99">
        <v>8.3145111481143701</v>
      </c>
      <c r="I78" s="99">
        <v>8.2358765993401004</v>
      </c>
      <c r="J78" s="99">
        <v>8.652522114405679</v>
      </c>
      <c r="K78" s="99">
        <v>6.7186396328823808</v>
      </c>
      <c r="L78" s="99">
        <v>6.2659888987369463</v>
      </c>
      <c r="M78" s="99">
        <v>4.842602271171689</v>
      </c>
      <c r="N78" s="99">
        <v>5.1591669697840219</v>
      </c>
      <c r="O78" s="99">
        <v>5.2988248886140523</v>
      </c>
      <c r="P78" s="99">
        <v>4.510564907825434</v>
      </c>
      <c r="Q78" s="99">
        <v>4.6004759894966938</v>
      </c>
      <c r="R78" s="99">
        <v>5.9604155860747614</v>
      </c>
      <c r="S78" s="99">
        <v>6.5544202909934572</v>
      </c>
      <c r="T78" s="99">
        <v>6.1224804637395414</v>
      </c>
      <c r="U78" s="99">
        <v>5.5454518108183972</v>
      </c>
      <c r="V78" s="99">
        <v>4.3003906631366595</v>
      </c>
      <c r="W78" s="99">
        <v>7.9730631518828705</v>
      </c>
      <c r="X78" s="99">
        <v>7.5124447621651438</v>
      </c>
      <c r="Y78" s="99">
        <v>7.3167950976177281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6.2982496849108811</v>
      </c>
      <c r="D79" s="110">
        <v>7.0536475390090043</v>
      </c>
      <c r="E79" s="110">
        <v>7.0228333907324858</v>
      </c>
      <c r="F79" s="110">
        <v>6.8764440346238889</v>
      </c>
      <c r="G79" s="110">
        <v>7.2218463826308685</v>
      </c>
      <c r="H79" s="110">
        <v>8.5634320530064265</v>
      </c>
      <c r="I79" s="110">
        <v>7.9015751493456259</v>
      </c>
      <c r="J79" s="110">
        <v>8.9100949260203546</v>
      </c>
      <c r="K79" s="110">
        <v>6.6520534107456921</v>
      </c>
      <c r="L79" s="110">
        <v>6.1676862052785104</v>
      </c>
      <c r="M79" s="110">
        <v>5.0946463643921049</v>
      </c>
      <c r="N79" s="110">
        <v>5.2319605331990813</v>
      </c>
      <c r="O79" s="110">
        <v>4.8626082783767588</v>
      </c>
      <c r="P79" s="110">
        <v>4.5908404984814091</v>
      </c>
      <c r="Q79" s="110">
        <v>4.5288285417811496</v>
      </c>
      <c r="R79" s="110">
        <v>6.0358859963164404</v>
      </c>
      <c r="S79" s="110">
        <v>6.9474507194007034</v>
      </c>
      <c r="T79" s="110">
        <v>6.1389846055236355</v>
      </c>
      <c r="U79" s="110">
        <v>5.3420100669917234</v>
      </c>
      <c r="V79" s="110">
        <v>4.26820930079798</v>
      </c>
      <c r="W79" s="110">
        <v>7.1698671277410515</v>
      </c>
      <c r="X79" s="110">
        <v>8.1741340759417458</v>
      </c>
      <c r="Y79" s="110">
        <v>7.2812080694194767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126.29428186395592</v>
      </c>
      <c r="D81" s="118">
        <f t="shared" si="28"/>
        <v>123.45380375515677</v>
      </c>
      <c r="E81" s="118">
        <f t="shared" si="28"/>
        <v>127.44573509576901</v>
      </c>
      <c r="F81" s="118">
        <f t="shared" si="28"/>
        <v>116.77130991153221</v>
      </c>
      <c r="G81" s="118">
        <f t="shared" si="28"/>
        <v>107.91499117739396</v>
      </c>
      <c r="H81" s="118">
        <f t="shared" si="28"/>
        <v>121.3063889196434</v>
      </c>
      <c r="I81" s="118">
        <f t="shared" si="28"/>
        <v>112.37144701830033</v>
      </c>
      <c r="J81" s="118">
        <f t="shared" si="28"/>
        <v>128.90196593202074</v>
      </c>
      <c r="K81" s="118">
        <f t="shared" si="28"/>
        <v>100.99308221948974</v>
      </c>
      <c r="L81" s="118">
        <f t="shared" si="28"/>
        <v>107.79142246441815</v>
      </c>
      <c r="M81" s="118">
        <f t="shared" si="28"/>
        <v>91.547642481022237</v>
      </c>
      <c r="N81" s="118">
        <f t="shared" si="28"/>
        <v>102.18616529182542</v>
      </c>
      <c r="O81" s="118">
        <f t="shared" si="28"/>
        <v>99.321992825153202</v>
      </c>
      <c r="P81" s="118">
        <f t="shared" si="28"/>
        <v>0</v>
      </c>
      <c r="Q81" s="118">
        <f t="shared" si="28"/>
        <v>80.872810078304383</v>
      </c>
      <c r="R81" s="118">
        <f t="shared" ref="R81:V81" si="29">R82+R85+R87+R100</f>
        <v>84.774944152909569</v>
      </c>
      <c r="S81" s="118">
        <f t="shared" si="29"/>
        <v>88.299905008654861</v>
      </c>
      <c r="T81" s="118">
        <f t="shared" si="29"/>
        <v>86.370464190183739</v>
      </c>
      <c r="U81" s="118">
        <f t="shared" si="29"/>
        <v>78.107625724478766</v>
      </c>
      <c r="V81" s="118">
        <f t="shared" si="29"/>
        <v>63.475437093573987</v>
      </c>
      <c r="W81" s="118">
        <f t="shared" ref="W81:Y81" si="30">W82+W85+W87+W100</f>
        <v>78.052420767647789</v>
      </c>
      <c r="X81" s="118">
        <f t="shared" si="30"/>
        <v>74.776630677075985</v>
      </c>
      <c r="Y81" s="118">
        <f t="shared" si="30"/>
        <v>53.749323471509186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104.27858001089051</v>
      </c>
      <c r="D82" s="123">
        <f t="shared" si="31"/>
        <v>98.596848510953066</v>
      </c>
      <c r="E82" s="123">
        <f t="shared" si="31"/>
        <v>102.20674147537679</v>
      </c>
      <c r="F82" s="123">
        <f t="shared" si="31"/>
        <v>91.806602845532879</v>
      </c>
      <c r="G82" s="123">
        <f t="shared" si="31"/>
        <v>82.526731542996785</v>
      </c>
      <c r="H82" s="123">
        <f t="shared" si="31"/>
        <v>89.901193918973803</v>
      </c>
      <c r="I82" s="123">
        <f t="shared" si="31"/>
        <v>81.367419642436772</v>
      </c>
      <c r="J82" s="123">
        <f t="shared" si="31"/>
        <v>93.978374678702252</v>
      </c>
      <c r="K82" s="123">
        <f t="shared" si="31"/>
        <v>75.456307700637382</v>
      </c>
      <c r="L82" s="123">
        <f t="shared" si="31"/>
        <v>83.583093511437312</v>
      </c>
      <c r="M82" s="123">
        <f t="shared" si="31"/>
        <v>69.506164030209632</v>
      </c>
      <c r="N82" s="123">
        <f t="shared" si="31"/>
        <v>81.418329611625722</v>
      </c>
      <c r="O82" s="123">
        <f t="shared" si="31"/>
        <v>80.594757321997918</v>
      </c>
      <c r="P82" s="123">
        <f t="shared" si="31"/>
        <v>0</v>
      </c>
      <c r="Q82" s="123">
        <f t="shared" si="31"/>
        <v>61.643845379303805</v>
      </c>
      <c r="R82" s="123">
        <f t="shared" ref="R82:V82" si="32">SUM(R83:R84)</f>
        <v>60.938879027718976</v>
      </c>
      <c r="S82" s="123">
        <f t="shared" si="32"/>
        <v>60.515085534972307</v>
      </c>
      <c r="T82" s="123">
        <f t="shared" si="32"/>
        <v>58.845208369135776</v>
      </c>
      <c r="U82" s="123">
        <f t="shared" si="32"/>
        <v>55.670421431275194</v>
      </c>
      <c r="V82" s="123">
        <f t="shared" si="32"/>
        <v>45.610361510142006</v>
      </c>
      <c r="W82" s="123">
        <f t="shared" ref="W82:Y82" si="33">SUM(W83:W84)</f>
        <v>48.373843511408346</v>
      </c>
      <c r="X82" s="123">
        <f t="shared" si="33"/>
        <v>42.013726227332924</v>
      </c>
      <c r="Y82" s="123">
        <f t="shared" si="33"/>
        <v>24.883574878580202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103.28978476750551</v>
      </c>
      <c r="D83" s="99">
        <v>97.677478042134481</v>
      </c>
      <c r="E83" s="99">
        <v>101.27694278132819</v>
      </c>
      <c r="F83" s="99">
        <v>90.978695156897984</v>
      </c>
      <c r="G83" s="99">
        <v>81.791429948710885</v>
      </c>
      <c r="H83" s="99">
        <v>89.11821957978681</v>
      </c>
      <c r="I83" s="99">
        <v>80.670666686869808</v>
      </c>
      <c r="J83" s="99">
        <v>93.181271609489315</v>
      </c>
      <c r="K83" s="99">
        <v>74.824538131521024</v>
      </c>
      <c r="L83" s="99">
        <v>82.893788381605162</v>
      </c>
      <c r="M83" s="99">
        <v>68.943146207582643</v>
      </c>
      <c r="N83" s="99">
        <v>80.764528880943914</v>
      </c>
      <c r="O83" s="99">
        <v>79.951897031846585</v>
      </c>
      <c r="P83" s="99">
        <v>0</v>
      </c>
      <c r="Q83" s="99">
        <v>61.154270987414918</v>
      </c>
      <c r="R83" s="99">
        <v>60.460757315867355</v>
      </c>
      <c r="S83" s="99">
        <v>60.044590265205116</v>
      </c>
      <c r="T83" s="99">
        <v>58.38930894086355</v>
      </c>
      <c r="U83" s="99">
        <v>55.24536347450104</v>
      </c>
      <c r="V83" s="99">
        <v>45.262719458322131</v>
      </c>
      <c r="W83" s="99">
        <v>48.008545967496374</v>
      </c>
      <c r="X83" s="99">
        <v>41.693141635127873</v>
      </c>
      <c r="Y83" s="99">
        <v>24.694283329266362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0.9887952433849968</v>
      </c>
      <c r="D84" s="99">
        <v>0.91937046881858064</v>
      </c>
      <c r="E84" s="99">
        <v>0.92979869404859683</v>
      </c>
      <c r="F84" s="99">
        <v>0.82790768863489017</v>
      </c>
      <c r="G84" s="99">
        <v>0.73530159428590702</v>
      </c>
      <c r="H84" s="99">
        <v>0.78297433918698667</v>
      </c>
      <c r="I84" s="99">
        <v>0.69675295556695915</v>
      </c>
      <c r="J84" s="99">
        <v>0.79710306921293805</v>
      </c>
      <c r="K84" s="99">
        <v>0.63176956911635751</v>
      </c>
      <c r="L84" s="99">
        <v>0.68930512983214431</v>
      </c>
      <c r="M84" s="99">
        <v>0.5630178226269934</v>
      </c>
      <c r="N84" s="99">
        <v>0.65380073068180988</v>
      </c>
      <c r="O84" s="99">
        <v>0.64286029015132584</v>
      </c>
      <c r="P84" s="99">
        <v>0</v>
      </c>
      <c r="Q84" s="99">
        <v>0.48957439188888713</v>
      </c>
      <c r="R84" s="99">
        <v>0.4781217118516225</v>
      </c>
      <c r="S84" s="99">
        <v>0.47049526976719391</v>
      </c>
      <c r="T84" s="99">
        <v>0.45589942827222618</v>
      </c>
      <c r="U84" s="99">
        <v>0.42505795677415209</v>
      </c>
      <c r="V84" s="99">
        <v>0.34764205181987229</v>
      </c>
      <c r="W84" s="99">
        <v>0.36529754391196823</v>
      </c>
      <c r="X84" s="99">
        <v>0.32058459220505114</v>
      </c>
      <c r="Y84" s="99">
        <v>0.18929154931383971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2.8305874688925287E-2</v>
      </c>
      <c r="D85" s="123">
        <f t="shared" si="34"/>
        <v>2.0978439720424711E-2</v>
      </c>
      <c r="E85" s="123">
        <f t="shared" si="34"/>
        <v>0.67796308649592452</v>
      </c>
      <c r="F85" s="123">
        <f t="shared" si="34"/>
        <v>0.76446507633430849</v>
      </c>
      <c r="G85" s="123">
        <f t="shared" si="34"/>
        <v>0.83393633581322657</v>
      </c>
      <c r="H85" s="123">
        <f t="shared" si="34"/>
        <v>2.0103901242743749</v>
      </c>
      <c r="I85" s="123">
        <f t="shared" si="34"/>
        <v>1.2770234125610644</v>
      </c>
      <c r="J85" s="123">
        <f t="shared" si="34"/>
        <v>1.282961145458378</v>
      </c>
      <c r="K85" s="123">
        <f t="shared" si="34"/>
        <v>0.91737399246935247</v>
      </c>
      <c r="L85" s="123">
        <f t="shared" si="34"/>
        <v>1.1185333620506193</v>
      </c>
      <c r="M85" s="123">
        <f t="shared" si="34"/>
        <v>0.92792317018203907</v>
      </c>
      <c r="N85" s="123">
        <f t="shared" si="34"/>
        <v>0.83017040833450018</v>
      </c>
      <c r="O85" s="123">
        <f t="shared" si="34"/>
        <v>0.73570227998739257</v>
      </c>
      <c r="P85" s="123">
        <f t="shared" si="34"/>
        <v>0</v>
      </c>
      <c r="Q85" s="123">
        <f t="shared" si="34"/>
        <v>0.24455031965180199</v>
      </c>
      <c r="R85" s="123">
        <f t="shared" si="34"/>
        <v>0.16064758069421148</v>
      </c>
      <c r="S85" s="123">
        <f t="shared" si="34"/>
        <v>0.32260795511271428</v>
      </c>
      <c r="T85" s="123">
        <f t="shared" si="34"/>
        <v>0.30833411833327823</v>
      </c>
      <c r="U85" s="123">
        <f t="shared" si="34"/>
        <v>0.35175948620071767</v>
      </c>
      <c r="V85" s="123">
        <f t="shared" si="34"/>
        <v>0.47909120312436682</v>
      </c>
      <c r="W85" s="123">
        <f t="shared" si="34"/>
        <v>0.28469620868436785</v>
      </c>
      <c r="X85" s="123">
        <f t="shared" si="34"/>
        <v>0.85777266651086614</v>
      </c>
      <c r="Y85" s="123">
        <f t="shared" si="34"/>
        <v>1.9065760371191736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2.8305874688925287E-2</v>
      </c>
      <c r="D86" s="99">
        <f>RES_hhdet_in_tesh!D86/RES_summary!D$21</f>
        <v>2.0978439720424711E-2</v>
      </c>
      <c r="E86" s="99">
        <f>RES_hhdet_in_tesh!E86/RES_summary!E$21</f>
        <v>0.67796308649592452</v>
      </c>
      <c r="F86" s="99">
        <f>RES_hhdet_in_tesh!F86/RES_summary!F$21</f>
        <v>0.76446507633430849</v>
      </c>
      <c r="G86" s="99">
        <f>RES_hhdet_in_tesh!G86/RES_summary!G$21</f>
        <v>0.83393633581322657</v>
      </c>
      <c r="H86" s="99">
        <f>RES_hhdet_in_tesh!H86/RES_summary!H$21</f>
        <v>2.0103901242743749</v>
      </c>
      <c r="I86" s="99">
        <f>RES_hhdet_in_tesh!I86/RES_summary!I$21</f>
        <v>1.2770234125610644</v>
      </c>
      <c r="J86" s="99">
        <f>RES_hhdet_in_tesh!J86/RES_summary!J$21</f>
        <v>1.282961145458378</v>
      </c>
      <c r="K86" s="99">
        <f>RES_hhdet_in_tesh!K86/RES_summary!K$21</f>
        <v>0.91737399246935247</v>
      </c>
      <c r="L86" s="99">
        <f>RES_hhdet_in_tesh!L86/RES_summary!L$21</f>
        <v>1.1185333620506193</v>
      </c>
      <c r="M86" s="99">
        <f>RES_hhdet_in_tesh!M86/RES_summary!M$21</f>
        <v>0.92792317018203907</v>
      </c>
      <c r="N86" s="99">
        <f>RES_hhdet_in_tesh!N86/RES_summary!N$21</f>
        <v>0.83017040833450018</v>
      </c>
      <c r="O86" s="99">
        <f>RES_hhdet_in_tesh!O86/RES_summary!O$21</f>
        <v>0.73570227998739257</v>
      </c>
      <c r="P86" s="99">
        <f>RES_hhdet_in_tesh!P86/RES_summary!P$21</f>
        <v>0</v>
      </c>
      <c r="Q86" s="99">
        <f>RES_hhdet_in_tesh!Q86/RES_summary!Q$21</f>
        <v>0.24455031965180199</v>
      </c>
      <c r="R86" s="99">
        <f>RES_hhdet_in_tesh!R86/RES_summary!R$21</f>
        <v>0.16064758069421148</v>
      </c>
      <c r="S86" s="99">
        <f>RES_hhdet_in_tesh!S86/RES_summary!S$21</f>
        <v>0.32260795511271428</v>
      </c>
      <c r="T86" s="99">
        <f>RES_hhdet_in_tesh!T86/RES_summary!T$21</f>
        <v>0.30833411833327823</v>
      </c>
      <c r="U86" s="99">
        <f>RES_hhdet_in_tesh!U86/RES_summary!U$21</f>
        <v>0.35175948620071767</v>
      </c>
      <c r="V86" s="99">
        <f>RES_hhdet_in_tesh!V86/RES_summary!V$21</f>
        <v>0.47909120312436682</v>
      </c>
      <c r="W86" s="99">
        <f>RES_hhdet_in_tesh!W86/RES_summary!W$21</f>
        <v>0.28469620868436785</v>
      </c>
      <c r="X86" s="99">
        <f>RES_hhdet_in_tesh!X86/RES_summary!X$21</f>
        <v>0.85777266651086614</v>
      </c>
      <c r="Y86" s="99">
        <f>RES_hhdet_in_tesh!Y86/RES_summary!Y$21</f>
        <v>1.9065760371191736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15.689146293465596</v>
      </c>
      <c r="D87" s="123">
        <v>17.782329265474278</v>
      </c>
      <c r="E87" s="123">
        <v>17.538197143163814</v>
      </c>
      <c r="F87" s="123">
        <v>17.323797955041147</v>
      </c>
      <c r="G87" s="123">
        <v>17.332476915953077</v>
      </c>
      <c r="H87" s="123">
        <v>20.831372823388786</v>
      </c>
      <c r="I87" s="123">
        <v>21.825428813956865</v>
      </c>
      <c r="J87" s="123">
        <v>24.73053518183977</v>
      </c>
      <c r="K87" s="123">
        <v>17.967347115637306</v>
      </c>
      <c r="L87" s="123">
        <v>16.922109385651702</v>
      </c>
      <c r="M87" s="123">
        <v>16.018908916238455</v>
      </c>
      <c r="N87" s="123">
        <v>14.705704738666119</v>
      </c>
      <c r="O87" s="123">
        <v>13.128924944791137</v>
      </c>
      <c r="P87" s="123">
        <v>0</v>
      </c>
      <c r="Q87" s="123">
        <v>14.455585837567622</v>
      </c>
      <c r="R87" s="123">
        <v>17.639531548179953</v>
      </c>
      <c r="S87" s="123">
        <v>20.514760799169128</v>
      </c>
      <c r="T87" s="123">
        <v>21.077937097191054</v>
      </c>
      <c r="U87" s="123">
        <v>16.743434740011136</v>
      </c>
      <c r="V87" s="123">
        <v>13.117775079509638</v>
      </c>
      <c r="W87" s="123">
        <v>22.224013919814041</v>
      </c>
      <c r="X87" s="123">
        <v>23.730997707290452</v>
      </c>
      <c r="Y87" s="123">
        <v>19.67796448639033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15.499321080101369</v>
      </c>
      <c r="D88" s="99">
        <v>17.068138391627315</v>
      </c>
      <c r="E88" s="99">
        <v>18.38243482746347</v>
      </c>
      <c r="F88" s="99">
        <v>16.907549041970132</v>
      </c>
      <c r="G88" s="99">
        <v>16.355496963111754</v>
      </c>
      <c r="H88" s="99">
        <v>20.377494957070596</v>
      </c>
      <c r="I88" s="99">
        <v>21.844648900752173</v>
      </c>
      <c r="J88" s="99">
        <v>25.505333782001507</v>
      </c>
      <c r="K88" s="99">
        <v>17.485777366744358</v>
      </c>
      <c r="L88" s="99">
        <v>17.242978876435334</v>
      </c>
      <c r="M88" s="99">
        <v>15.709412362009665</v>
      </c>
      <c r="N88" s="99">
        <v>13.712420538478566</v>
      </c>
      <c r="O88" s="99">
        <v>13.005492623779164</v>
      </c>
      <c r="P88" s="99">
        <v>0</v>
      </c>
      <c r="Q88" s="99">
        <v>15.087078026406777</v>
      </c>
      <c r="R88" s="99">
        <v>16.911230505334728</v>
      </c>
      <c r="S88" s="99">
        <v>19.847030489590878</v>
      </c>
      <c r="T88" s="99">
        <v>21.83417666379988</v>
      </c>
      <c r="U88" s="99">
        <v>16.444506141068512</v>
      </c>
      <c r="V88" s="99">
        <v>12.828549253832893</v>
      </c>
      <c r="W88" s="99">
        <v>22.499338876509718</v>
      </c>
      <c r="X88" s="99">
        <v>24.157166137407803</v>
      </c>
      <c r="Y88" s="99">
        <v>19.646069078677094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15.499833071179658</v>
      </c>
      <c r="D89" s="99">
        <v>17.069146170382247</v>
      </c>
      <c r="E89" s="99">
        <v>18.38611965424904</v>
      </c>
      <c r="F89" s="99">
        <v>16.909772102192356</v>
      </c>
      <c r="G89" s="99">
        <v>16.35815977146294</v>
      </c>
      <c r="H89" s="99">
        <v>20.384221497450302</v>
      </c>
      <c r="I89" s="99">
        <v>21.853174906577525</v>
      </c>
      <c r="J89" s="99">
        <v>25.518700507482869</v>
      </c>
      <c r="K89" s="99">
        <v>17.49338341319508</v>
      </c>
      <c r="L89" s="99">
        <v>17.249342760078488</v>
      </c>
      <c r="M89" s="99">
        <v>15.713659517855435</v>
      </c>
      <c r="N89" s="99">
        <v>13.71315627265388</v>
      </c>
      <c r="O89" s="99">
        <v>13.007170685903368</v>
      </c>
      <c r="P89" s="99">
        <v>0</v>
      </c>
      <c r="Q89" s="99">
        <v>15.088743844132878</v>
      </c>
      <c r="R89" s="99">
        <v>0</v>
      </c>
      <c r="S89" s="99">
        <v>0</v>
      </c>
      <c r="T89" s="99">
        <v>21.848412402178386</v>
      </c>
      <c r="U89" s="99">
        <v>16.440498807572048</v>
      </c>
      <c r="V89" s="99">
        <v>12.823237174889487</v>
      </c>
      <c r="W89" s="99">
        <v>22.511188989098905</v>
      </c>
      <c r="X89" s="99">
        <v>24.173494574653461</v>
      </c>
      <c r="Y89" s="99">
        <v>19.650256324735942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6.433162318665385</v>
      </c>
      <c r="D90" s="102">
        <v>7.2892197267968966</v>
      </c>
      <c r="E90" s="102">
        <v>7.850878773973859</v>
      </c>
      <c r="F90" s="102">
        <v>7.7062442655280901</v>
      </c>
      <c r="G90" s="102">
        <v>7.3280837109866033</v>
      </c>
      <c r="H90" s="102">
        <v>9.052638069041965</v>
      </c>
      <c r="I90" s="102">
        <v>10.802983237531002</v>
      </c>
      <c r="J90" s="102">
        <v>11.379262947356695</v>
      </c>
      <c r="K90" s="102">
        <v>7.8847180147285139</v>
      </c>
      <c r="L90" s="102">
        <v>7.7307536458382282</v>
      </c>
      <c r="M90" s="102">
        <v>7.3151061227534244</v>
      </c>
      <c r="N90" s="102">
        <v>6.4029354959108691</v>
      </c>
      <c r="O90" s="102">
        <v>6.3425928619131273</v>
      </c>
      <c r="P90" s="102">
        <v>0</v>
      </c>
      <c r="Q90" s="102">
        <v>6.542669772760167</v>
      </c>
      <c r="R90" s="102">
        <v>0</v>
      </c>
      <c r="S90" s="102">
        <v>0</v>
      </c>
      <c r="T90" s="102">
        <v>9.360638487157054</v>
      </c>
      <c r="U90" s="102">
        <v>7.0981418956231259</v>
      </c>
      <c r="V90" s="102">
        <v>5.1120832381045309</v>
      </c>
      <c r="W90" s="102">
        <v>10.168482374907002</v>
      </c>
      <c r="X90" s="102">
        <v>10.313769629020801</v>
      </c>
      <c r="Y90" s="102">
        <v>7.4155390282678599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9.0666707525142733</v>
      </c>
      <c r="D91" s="105">
        <v>9.779926443585353</v>
      </c>
      <c r="E91" s="105">
        <v>10.535240880275181</v>
      </c>
      <c r="F91" s="105">
        <v>9.2035278366642661</v>
      </c>
      <c r="G91" s="105">
        <v>9.0300760604763397</v>
      </c>
      <c r="H91" s="105">
        <v>11.331583428408337</v>
      </c>
      <c r="I91" s="105">
        <v>11.050191669046519</v>
      </c>
      <c r="J91" s="105">
        <v>14.139437560126174</v>
      </c>
      <c r="K91" s="105">
        <v>9.6086653984665631</v>
      </c>
      <c r="L91" s="105">
        <v>9.5185891142402586</v>
      </c>
      <c r="M91" s="105">
        <v>8.3985533951020113</v>
      </c>
      <c r="N91" s="105">
        <v>7.3102207767430096</v>
      </c>
      <c r="O91" s="105">
        <v>6.6645778239902391</v>
      </c>
      <c r="P91" s="105">
        <v>0</v>
      </c>
      <c r="Q91" s="105">
        <v>8.5460740713727095</v>
      </c>
      <c r="R91" s="105">
        <v>0</v>
      </c>
      <c r="S91" s="105">
        <v>0</v>
      </c>
      <c r="T91" s="105">
        <v>12.48777391502133</v>
      </c>
      <c r="U91" s="105">
        <v>9.342356911948924</v>
      </c>
      <c r="V91" s="105">
        <v>7.7111539367849593</v>
      </c>
      <c r="W91" s="105">
        <v>12.342706614191901</v>
      </c>
      <c r="X91" s="105">
        <v>13.859724945632662</v>
      </c>
      <c r="Y91" s="105">
        <v>12.234717296468075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15.841902495698827</v>
      </c>
      <c r="D92" s="102">
        <v>17.408964603754931</v>
      </c>
      <c r="E92" s="102">
        <v>14.600675577361955</v>
      </c>
      <c r="F92" s="102">
        <v>19.410333205326701</v>
      </c>
      <c r="G92" s="102">
        <v>17.472878688530432</v>
      </c>
      <c r="H92" s="102">
        <v>22.522742943179544</v>
      </c>
      <c r="I92" s="102">
        <v>18.381137730254729</v>
      </c>
      <c r="J92" s="102">
        <v>24.911310608873059</v>
      </c>
      <c r="K92" s="102">
        <v>18.191148285550678</v>
      </c>
      <c r="L92" s="102">
        <v>17.097823085769747</v>
      </c>
      <c r="M92" s="102">
        <v>16.667116466454885</v>
      </c>
      <c r="N92" s="102">
        <v>15.332737797115815</v>
      </c>
      <c r="O92" s="102">
        <v>12.697140312178835</v>
      </c>
      <c r="P92" s="102">
        <v>0</v>
      </c>
      <c r="Q92" s="102">
        <v>10.70563784364032</v>
      </c>
      <c r="R92" s="102">
        <v>19.517989196735456</v>
      </c>
      <c r="S92" s="102">
        <v>17.074503366444887</v>
      </c>
      <c r="T92" s="102">
        <v>22.368828219221786</v>
      </c>
      <c r="U92" s="102">
        <v>17.368652106273831</v>
      </c>
      <c r="V92" s="102">
        <v>15.259870990220135</v>
      </c>
      <c r="W92" s="102">
        <v>21.99168285751086</v>
      </c>
      <c r="X92" s="102">
        <v>24.850036251099656</v>
      </c>
      <c r="Y92" s="102">
        <v>17.803878258781808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15.842511455763002</v>
      </c>
      <c r="D93" s="105">
        <v>17.410600681537968</v>
      </c>
      <c r="E93" s="105">
        <v>14.602800549995628</v>
      </c>
      <c r="F93" s="105">
        <v>19.415869195962198</v>
      </c>
      <c r="G93" s="105">
        <v>17.475301318406999</v>
      </c>
      <c r="H93" s="105">
        <v>22.527059313401583</v>
      </c>
      <c r="I93" s="105">
        <v>0</v>
      </c>
      <c r="J93" s="105">
        <v>24.919630419438771</v>
      </c>
      <c r="K93" s="105">
        <v>18.197141235617178</v>
      </c>
      <c r="L93" s="105">
        <v>17.101653717585656</v>
      </c>
      <c r="M93" s="105">
        <v>16.670774457676238</v>
      </c>
      <c r="N93" s="105">
        <v>15.334062816568689</v>
      </c>
      <c r="O93" s="105">
        <v>12.695727048515558</v>
      </c>
      <c r="P93" s="105">
        <v>0</v>
      </c>
      <c r="Q93" s="105">
        <v>0</v>
      </c>
      <c r="R93" s="105">
        <v>19.548978571457464</v>
      </c>
      <c r="S93" s="105">
        <v>0</v>
      </c>
      <c r="T93" s="105">
        <v>22.391089830741159</v>
      </c>
      <c r="U93" s="105">
        <v>17.376237714151888</v>
      </c>
      <c r="V93" s="105">
        <v>15.267453093820466</v>
      </c>
      <c r="W93" s="105">
        <v>0</v>
      </c>
      <c r="X93" s="105">
        <v>24.840480138330566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6.5767710632003737</v>
      </c>
      <c r="D94" s="99">
        <v>7.4362170267277321</v>
      </c>
      <c r="E94" s="99">
        <v>6.2163487055592705</v>
      </c>
      <c r="F94" s="99">
        <v>8.8646046737709732</v>
      </c>
      <c r="G94" s="99">
        <v>7.8355538216780669</v>
      </c>
      <c r="H94" s="99">
        <v>10.022744149539621</v>
      </c>
      <c r="I94" s="99">
        <v>0</v>
      </c>
      <c r="J94" s="99">
        <v>11.105134615344397</v>
      </c>
      <c r="K94" s="99">
        <v>8.2097850795450338</v>
      </c>
      <c r="L94" s="99">
        <v>7.6622693550072629</v>
      </c>
      <c r="M94" s="99">
        <v>7.7721790724670825</v>
      </c>
      <c r="N94" s="99">
        <v>7.1787379311010957</v>
      </c>
      <c r="O94" s="99">
        <v>6.1875883002244931</v>
      </c>
      <c r="P94" s="99">
        <v>0</v>
      </c>
      <c r="Q94" s="99">
        <v>0</v>
      </c>
      <c r="R94" s="99">
        <v>8.5861507175986134</v>
      </c>
      <c r="S94" s="99">
        <v>0</v>
      </c>
      <c r="T94" s="99">
        <v>9.6013017780782786</v>
      </c>
      <c r="U94" s="99">
        <v>7.5184118483298121</v>
      </c>
      <c r="V94" s="99">
        <v>6.1517034367876366</v>
      </c>
      <c r="W94" s="99">
        <v>0</v>
      </c>
      <c r="X94" s="99">
        <v>10.608680306953305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9.2657403925626305</v>
      </c>
      <c r="D95" s="99">
        <v>9.9743836548102376</v>
      </c>
      <c r="E95" s="99">
        <v>8.3864518444363583</v>
      </c>
      <c r="F95" s="99">
        <v>10.551264522191223</v>
      </c>
      <c r="G95" s="99">
        <v>9.6397474967289298</v>
      </c>
      <c r="H95" s="99">
        <v>12.504315163861962</v>
      </c>
      <c r="I95" s="99">
        <v>0</v>
      </c>
      <c r="J95" s="99">
        <v>13.814495804094379</v>
      </c>
      <c r="K95" s="99">
        <v>9.9873561560721456</v>
      </c>
      <c r="L95" s="99">
        <v>9.4393843625783926</v>
      </c>
      <c r="M95" s="99">
        <v>8.8985953852091519</v>
      </c>
      <c r="N95" s="99">
        <v>8.155324885467591</v>
      </c>
      <c r="O95" s="99">
        <v>6.5081387482910635</v>
      </c>
      <c r="P95" s="99">
        <v>0</v>
      </c>
      <c r="Q95" s="99">
        <v>0</v>
      </c>
      <c r="R95" s="99">
        <v>10.962827853858853</v>
      </c>
      <c r="S95" s="99">
        <v>0</v>
      </c>
      <c r="T95" s="99">
        <v>12.789788052662878</v>
      </c>
      <c r="U95" s="99">
        <v>9.857825865822079</v>
      </c>
      <c r="V95" s="99">
        <v>9.1157496570328309</v>
      </c>
      <c r="W95" s="99">
        <v>0</v>
      </c>
      <c r="X95" s="99">
        <v>14.231799831377263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15.674754393560328</v>
      </c>
      <c r="D96" s="102">
        <v>17.881124157915149</v>
      </c>
      <c r="E96" s="102">
        <v>17.726484331870552</v>
      </c>
      <c r="F96" s="102">
        <v>17.129389946576588</v>
      </c>
      <c r="G96" s="102">
        <v>17.580252340012674</v>
      </c>
      <c r="H96" s="102">
        <v>20.796848643830462</v>
      </c>
      <c r="I96" s="102">
        <v>22.064355541535072</v>
      </c>
      <c r="J96" s="102">
        <v>24.085897194231972</v>
      </c>
      <c r="K96" s="102">
        <v>18.229382557113812</v>
      </c>
      <c r="L96" s="102">
        <v>16.765512186301848</v>
      </c>
      <c r="M96" s="102">
        <v>16.13001042186211</v>
      </c>
      <c r="N96" s="102">
        <v>15.499994309485478</v>
      </c>
      <c r="O96" s="102">
        <v>14.079700030939161</v>
      </c>
      <c r="P96" s="102">
        <v>0</v>
      </c>
      <c r="Q96" s="102">
        <v>13.249748391642605</v>
      </c>
      <c r="R96" s="102">
        <v>18.342613052254489</v>
      </c>
      <c r="S96" s="102">
        <v>21.071767317392286</v>
      </c>
      <c r="T96" s="102">
        <v>20.369780517456761</v>
      </c>
      <c r="U96" s="102">
        <v>16.833016303617693</v>
      </c>
      <c r="V96" s="102">
        <v>13.350816948649882</v>
      </c>
      <c r="W96" s="102">
        <v>0</v>
      </c>
      <c r="X96" s="102">
        <v>23.334037886433812</v>
      </c>
      <c r="Y96" s="102">
        <v>19.861409578503018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15.680521785325658</v>
      </c>
      <c r="D97" s="105">
        <v>17.891824342447109</v>
      </c>
      <c r="E97" s="105">
        <v>17.745769796932066</v>
      </c>
      <c r="F97" s="105">
        <v>17.141811881570259</v>
      </c>
      <c r="G97" s="105">
        <v>17.59114430106079</v>
      </c>
      <c r="H97" s="105">
        <v>20.80352752413528</v>
      </c>
      <c r="I97" s="105">
        <v>22.069138288547766</v>
      </c>
      <c r="J97" s="105">
        <v>24.093787379180295</v>
      </c>
      <c r="K97" s="105">
        <v>18.237943338957901</v>
      </c>
      <c r="L97" s="105">
        <v>16.769747567097781</v>
      </c>
      <c r="M97" s="105">
        <v>16.13643041038663</v>
      </c>
      <c r="N97" s="105">
        <v>15.502148672938787</v>
      </c>
      <c r="O97" s="105">
        <v>14.083531406711367</v>
      </c>
      <c r="P97" s="105">
        <v>0</v>
      </c>
      <c r="Q97" s="105">
        <v>13.278809234722894</v>
      </c>
      <c r="R97" s="105">
        <v>18.385562545101845</v>
      </c>
      <c r="S97" s="105">
        <v>21.106840558977652</v>
      </c>
      <c r="T97" s="105">
        <v>20.388049586272231</v>
      </c>
      <c r="U97" s="105">
        <v>16.84198351038928</v>
      </c>
      <c r="V97" s="105">
        <v>13.335356900700855</v>
      </c>
      <c r="W97" s="105">
        <v>22.031838198211148</v>
      </c>
      <c r="X97" s="105">
        <v>23.322384863980496</v>
      </c>
      <c r="Y97" s="105">
        <v>19.830996404595371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6.5025495188753384</v>
      </c>
      <c r="D98" s="99">
        <v>7.6440030832909249</v>
      </c>
      <c r="E98" s="99">
        <v>7.5729894634842125</v>
      </c>
      <c r="F98" s="99">
        <v>7.8132067682130009</v>
      </c>
      <c r="G98" s="99">
        <v>7.881645757917374</v>
      </c>
      <c r="H98" s="99">
        <v>9.2252433139277663</v>
      </c>
      <c r="I98" s="99">
        <v>10.921166835902854</v>
      </c>
      <c r="J98" s="99">
        <v>10.709892167180431</v>
      </c>
      <c r="K98" s="99">
        <v>8.2237177107623953</v>
      </c>
      <c r="L98" s="99">
        <v>7.4989803996652267</v>
      </c>
      <c r="M98" s="99">
        <v>7.542460958585953</v>
      </c>
      <c r="N98" s="99">
        <v>7.2656555176647544</v>
      </c>
      <c r="O98" s="99">
        <v>6.8980950667771221</v>
      </c>
      <c r="P98" s="99">
        <v>0</v>
      </c>
      <c r="Q98" s="99">
        <v>5.7103716263028428</v>
      </c>
      <c r="R98" s="99">
        <v>8.0328053468567653</v>
      </c>
      <c r="S98" s="99">
        <v>9.8406830776457141</v>
      </c>
      <c r="T98" s="99">
        <v>8.7014254087426277</v>
      </c>
      <c r="U98" s="99">
        <v>7.2466115550089549</v>
      </c>
      <c r="V98" s="99">
        <v>5.2447263039599141</v>
      </c>
      <c r="W98" s="99">
        <v>9.7954703177850728</v>
      </c>
      <c r="X98" s="99">
        <v>9.7797717993457667</v>
      </c>
      <c r="Y98" s="99">
        <v>7.3783119798708441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9.1779722664503165</v>
      </c>
      <c r="D99" s="99">
        <v>10.247821259156185</v>
      </c>
      <c r="E99" s="99">
        <v>10.172780333447852</v>
      </c>
      <c r="F99" s="99">
        <v>9.3286051133572574</v>
      </c>
      <c r="G99" s="99">
        <v>9.70949854314342</v>
      </c>
      <c r="H99" s="99">
        <v>11.578284210207512</v>
      </c>
      <c r="I99" s="99">
        <v>11.14797145264491</v>
      </c>
      <c r="J99" s="99">
        <v>13.383895211999867</v>
      </c>
      <c r="K99" s="99">
        <v>10.01422562819551</v>
      </c>
      <c r="L99" s="99">
        <v>9.2707671674325542</v>
      </c>
      <c r="M99" s="99">
        <v>8.5939694518006764</v>
      </c>
      <c r="N99" s="99">
        <v>8.2364931552740295</v>
      </c>
      <c r="O99" s="99">
        <v>7.1854363399342427</v>
      </c>
      <c r="P99" s="99">
        <v>0</v>
      </c>
      <c r="Q99" s="99">
        <v>7.5684376084200533</v>
      </c>
      <c r="R99" s="99">
        <v>10.352757198245081</v>
      </c>
      <c r="S99" s="99">
        <v>11.266157481331938</v>
      </c>
      <c r="T99" s="99">
        <v>11.686624177529602</v>
      </c>
      <c r="U99" s="99">
        <v>9.5953719553803278</v>
      </c>
      <c r="V99" s="99">
        <v>8.090630596740942</v>
      </c>
      <c r="W99" s="99">
        <v>12.236367880426071</v>
      </c>
      <c r="X99" s="99">
        <v>13.542613064634729</v>
      </c>
      <c r="Y99" s="99">
        <v>12.452684424724527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6.2982496849108811</v>
      </c>
      <c r="D100" s="123">
        <v>7.0536475390090061</v>
      </c>
      <c r="E100" s="123">
        <v>7.0228333907324885</v>
      </c>
      <c r="F100" s="123">
        <v>6.876444034623888</v>
      </c>
      <c r="G100" s="123">
        <v>7.2218463826308721</v>
      </c>
      <c r="H100" s="123">
        <v>8.5634320530064283</v>
      </c>
      <c r="I100" s="123">
        <v>7.9015751493456259</v>
      </c>
      <c r="J100" s="123">
        <v>8.9100949260203546</v>
      </c>
      <c r="K100" s="123">
        <v>6.6520534107456895</v>
      </c>
      <c r="L100" s="123">
        <v>6.1676862052785113</v>
      </c>
      <c r="M100" s="123">
        <v>5.0946463643921041</v>
      </c>
      <c r="N100" s="123">
        <v>5.2319605331990804</v>
      </c>
      <c r="O100" s="123">
        <v>4.8626082783767579</v>
      </c>
      <c r="P100" s="123">
        <v>0</v>
      </c>
      <c r="Q100" s="123">
        <v>4.5288285417811505</v>
      </c>
      <c r="R100" s="123">
        <v>6.0358859963164404</v>
      </c>
      <c r="S100" s="123">
        <v>6.9474507194007034</v>
      </c>
      <c r="T100" s="123">
        <v>6.1389846055236355</v>
      </c>
      <c r="U100" s="123">
        <v>5.3420100669917234</v>
      </c>
      <c r="V100" s="123">
        <v>4.2682093007979791</v>
      </c>
      <c r="W100" s="123">
        <v>7.1698671277410497</v>
      </c>
      <c r="X100" s="123">
        <v>8.174134075941744</v>
      </c>
      <c r="Y100" s="123">
        <v>7.2812080694194758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6.2982496849108811</v>
      </c>
      <c r="D103" s="110">
        <v>7.0536475390090061</v>
      </c>
      <c r="E103" s="110">
        <v>7.0228333907324885</v>
      </c>
      <c r="F103" s="110">
        <v>6.876444034623888</v>
      </c>
      <c r="G103" s="110">
        <v>7.2218463826308721</v>
      </c>
      <c r="H103" s="110">
        <v>8.5634320530064283</v>
      </c>
      <c r="I103" s="110">
        <v>7.9015751493456259</v>
      </c>
      <c r="J103" s="110">
        <v>8.9100949260203546</v>
      </c>
      <c r="K103" s="110">
        <v>6.6520534107456895</v>
      </c>
      <c r="L103" s="110">
        <v>6.1676862052785113</v>
      </c>
      <c r="M103" s="110">
        <v>5.0946463643921041</v>
      </c>
      <c r="N103" s="110">
        <v>5.2319605331990804</v>
      </c>
      <c r="O103" s="110">
        <v>4.8626082783767579</v>
      </c>
      <c r="P103" s="110">
        <v>0</v>
      </c>
      <c r="Q103" s="110">
        <v>4.5288285417811505</v>
      </c>
      <c r="R103" s="110">
        <v>6.0358859963164404</v>
      </c>
      <c r="S103" s="110">
        <v>6.9474507194007034</v>
      </c>
      <c r="T103" s="110">
        <v>6.1389846055236355</v>
      </c>
      <c r="U103" s="110">
        <v>5.3420100669917234</v>
      </c>
      <c r="V103" s="110">
        <v>4.2682093007979791</v>
      </c>
      <c r="W103" s="110">
        <v>7.1698671277410497</v>
      </c>
      <c r="X103" s="110">
        <v>8.174134075941744</v>
      </c>
      <c r="Y103" s="110">
        <v>7.2812080694194758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105.88416604007895</v>
      </c>
      <c r="F105" s="118">
        <f t="shared" si="35"/>
        <v>138.05629530577522</v>
      </c>
      <c r="G105" s="118">
        <f t="shared" si="35"/>
        <v>119.041254395672</v>
      </c>
      <c r="H105" s="118">
        <f t="shared" si="35"/>
        <v>119.1708517619068</v>
      </c>
      <c r="I105" s="118">
        <f t="shared" si="35"/>
        <v>98.952037449543909</v>
      </c>
      <c r="J105" s="118">
        <f t="shared" si="35"/>
        <v>110.57567980530692</v>
      </c>
      <c r="K105" s="118">
        <f t="shared" si="35"/>
        <v>97.265161612744095</v>
      </c>
      <c r="L105" s="118">
        <f t="shared" si="35"/>
        <v>109.55036635982539</v>
      </c>
      <c r="M105" s="118">
        <f t="shared" si="35"/>
        <v>93.630508961164239</v>
      </c>
      <c r="N105" s="118">
        <f t="shared" si="35"/>
        <v>101.50196734088848</v>
      </c>
      <c r="O105" s="118">
        <f t="shared" si="35"/>
        <v>93.352970648612811</v>
      </c>
      <c r="P105" s="118">
        <f t="shared" si="35"/>
        <v>76.736093051259743</v>
      </c>
      <c r="Q105" s="118">
        <f t="shared" si="35"/>
        <v>77.171960743003595</v>
      </c>
      <c r="R105" s="118">
        <f t="shared" ref="R105:V105" si="36">R106+R109+R111+R120</f>
        <v>98.84525311682458</v>
      </c>
      <c r="S105" s="118">
        <f t="shared" si="36"/>
        <v>94.927758329007744</v>
      </c>
      <c r="T105" s="118">
        <f t="shared" si="36"/>
        <v>76.61572727428225</v>
      </c>
      <c r="U105" s="118">
        <f t="shared" si="36"/>
        <v>72.130740996001762</v>
      </c>
      <c r="V105" s="118">
        <f t="shared" si="36"/>
        <v>57.850757689639778</v>
      </c>
      <c r="W105" s="118">
        <f t="shared" ref="W105:Y105" si="37">W106+W109+W111+W120</f>
        <v>83.069007946427121</v>
      </c>
      <c r="X105" s="118">
        <f t="shared" si="37"/>
        <v>68.467480169643054</v>
      </c>
      <c r="Y105" s="118">
        <f t="shared" si="37"/>
        <v>58.194067319649918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81.512699821138341</v>
      </c>
      <c r="F106" s="123">
        <f t="shared" si="38"/>
        <v>111.7837632726438</v>
      </c>
      <c r="G106" s="123">
        <f t="shared" si="38"/>
        <v>92.943698999098814</v>
      </c>
      <c r="H106" s="123">
        <f t="shared" si="38"/>
        <v>87.959056107350264</v>
      </c>
      <c r="I106" s="123">
        <f t="shared" si="38"/>
        <v>68.545168410524127</v>
      </c>
      <c r="J106" s="123">
        <f t="shared" si="38"/>
        <v>77.130661281511635</v>
      </c>
      <c r="K106" s="123">
        <f t="shared" si="38"/>
        <v>71.856623786741721</v>
      </c>
      <c r="L106" s="123">
        <f t="shared" si="38"/>
        <v>85.384833149343493</v>
      </c>
      <c r="M106" s="123">
        <f t="shared" si="38"/>
        <v>71.709531222399434</v>
      </c>
      <c r="N106" s="123">
        <f t="shared" si="38"/>
        <v>79.610550012144486</v>
      </c>
      <c r="O106" s="123">
        <f t="shared" si="38"/>
        <v>74.020466607404856</v>
      </c>
      <c r="P106" s="123">
        <f t="shared" si="38"/>
        <v>59.250536457387767</v>
      </c>
      <c r="Q106" s="123">
        <f t="shared" si="38"/>
        <v>59.19159824687398</v>
      </c>
      <c r="R106" s="123">
        <f t="shared" ref="R106:V106" si="39">SUM(R107:R108)</f>
        <v>73.907054083007097</v>
      </c>
      <c r="S106" s="123">
        <f t="shared" si="39"/>
        <v>66.463507750249306</v>
      </c>
      <c r="T106" s="123">
        <f t="shared" si="39"/>
        <v>50.431858484731151</v>
      </c>
      <c r="U106" s="123">
        <f t="shared" si="39"/>
        <v>49.931372641325808</v>
      </c>
      <c r="V106" s="123">
        <f t="shared" si="39"/>
        <v>40.105520147537909</v>
      </c>
      <c r="W106" s="123">
        <f t="shared" ref="W106:Y106" si="40">SUM(W107:W108)</f>
        <v>52.677790313412267</v>
      </c>
      <c r="X106" s="123">
        <f t="shared" si="40"/>
        <v>36.385329572788592</v>
      </c>
      <c r="Y106" s="123">
        <f t="shared" si="40"/>
        <v>28.373678395134778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81.140235551489795</v>
      </c>
      <c r="F107" s="99">
        <v>111.27744991982297</v>
      </c>
      <c r="G107" s="99">
        <v>92.527788490896612</v>
      </c>
      <c r="H107" s="99">
        <v>87.574350993613308</v>
      </c>
      <c r="I107" s="99">
        <v>68.250428761582526</v>
      </c>
      <c r="J107" s="99">
        <v>76.802165860317871</v>
      </c>
      <c r="K107" s="99">
        <v>71.554543851028512</v>
      </c>
      <c r="L107" s="99">
        <v>85.031293349520013</v>
      </c>
      <c r="M107" s="99">
        <v>71.417917316478963</v>
      </c>
      <c r="N107" s="99">
        <v>79.289619451099369</v>
      </c>
      <c r="O107" s="99">
        <v>73.72407414234921</v>
      </c>
      <c r="P107" s="99">
        <v>59.014062279428941</v>
      </c>
      <c r="Q107" s="99">
        <v>58.955611803644636</v>
      </c>
      <c r="R107" s="99">
        <v>73.615977698592999</v>
      </c>
      <c r="S107" s="99">
        <v>66.204127772648363</v>
      </c>
      <c r="T107" s="99">
        <v>50.23574000377986</v>
      </c>
      <c r="U107" s="99">
        <v>49.740022715326724</v>
      </c>
      <c r="V107" s="99">
        <v>39.952093355304115</v>
      </c>
      <c r="W107" s="99">
        <v>52.478136958434895</v>
      </c>
      <c r="X107" s="99">
        <v>36.24597928599367</v>
      </c>
      <c r="Y107" s="99">
        <v>28.26534581003941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0.37246426964854984</v>
      </c>
      <c r="F108" s="99">
        <v>0.50631335282082401</v>
      </c>
      <c r="G108" s="99">
        <v>0.41591050820219699</v>
      </c>
      <c r="H108" s="99">
        <v>0.38470511373695493</v>
      </c>
      <c r="I108" s="99">
        <v>0.29473964894159482</v>
      </c>
      <c r="J108" s="99">
        <v>0.32849542119376973</v>
      </c>
      <c r="K108" s="99">
        <v>0.30207993571321534</v>
      </c>
      <c r="L108" s="99">
        <v>0.35353979982348493</v>
      </c>
      <c r="M108" s="99">
        <v>0.29161390592047143</v>
      </c>
      <c r="N108" s="99">
        <v>0.32093056104511469</v>
      </c>
      <c r="O108" s="99">
        <v>0.29639246505564648</v>
      </c>
      <c r="P108" s="99">
        <v>0.23647417795882852</v>
      </c>
      <c r="Q108" s="99">
        <v>0.23598644322934065</v>
      </c>
      <c r="R108" s="99">
        <v>0.29107638441410111</v>
      </c>
      <c r="S108" s="99">
        <v>0.25937997760094766</v>
      </c>
      <c r="T108" s="99">
        <v>0.19611848095128973</v>
      </c>
      <c r="U108" s="99">
        <v>0.19134992599908529</v>
      </c>
      <c r="V108" s="99">
        <v>0.15342679223379421</v>
      </c>
      <c r="W108" s="99">
        <v>0.19965335497737283</v>
      </c>
      <c r="X108" s="99">
        <v>0.13935028679492523</v>
      </c>
      <c r="Y108" s="99">
        <v>0.10833258509536914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0.64058493868974575</v>
      </c>
      <c r="F109" s="123">
        <f t="shared" si="41"/>
        <v>0.73602845393985494</v>
      </c>
      <c r="G109" s="123">
        <f t="shared" si="41"/>
        <v>0.81920726271239941</v>
      </c>
      <c r="H109" s="123">
        <f t="shared" si="41"/>
        <v>1.9625864175618934</v>
      </c>
      <c r="I109" s="123">
        <f t="shared" si="41"/>
        <v>1.27120401407362</v>
      </c>
      <c r="J109" s="123">
        <f t="shared" si="41"/>
        <v>1.2849284606433697</v>
      </c>
      <c r="K109" s="123">
        <f t="shared" si="41"/>
        <v>0.93676617897032821</v>
      </c>
      <c r="L109" s="123">
        <f t="shared" si="41"/>
        <v>1.1289244162374081</v>
      </c>
      <c r="M109" s="123">
        <f t="shared" si="41"/>
        <v>0.92134327457189391</v>
      </c>
      <c r="N109" s="123">
        <f t="shared" si="41"/>
        <v>0.83481310572059786</v>
      </c>
      <c r="O109" s="123">
        <f t="shared" si="41"/>
        <v>0.68943544294635017</v>
      </c>
      <c r="P109" s="123">
        <f t="shared" si="41"/>
        <v>0.26698441404037593</v>
      </c>
      <c r="Q109" s="123">
        <f t="shared" si="41"/>
        <v>0.24607214252842308</v>
      </c>
      <c r="R109" s="123">
        <f t="shared" si="41"/>
        <v>0.1634097645278566</v>
      </c>
      <c r="S109" s="123">
        <f t="shared" si="41"/>
        <v>0.31250238033665523</v>
      </c>
      <c r="T109" s="123">
        <f t="shared" si="41"/>
        <v>0.31103263821028659</v>
      </c>
      <c r="U109" s="123">
        <f t="shared" si="41"/>
        <v>0.37297466350814218</v>
      </c>
      <c r="V109" s="123">
        <f t="shared" si="41"/>
        <v>0.47308180795470167</v>
      </c>
      <c r="W109" s="123">
        <f t="shared" si="41"/>
        <v>0.28292551194375565</v>
      </c>
      <c r="X109" s="123">
        <f t="shared" si="41"/>
        <v>0.86008827126098097</v>
      </c>
      <c r="Y109" s="123">
        <f t="shared" si="41"/>
        <v>1.9009432250266329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0.64058493868974575</v>
      </c>
      <c r="F110" s="99">
        <f>RES_hhdet_in_tesh!F110/RES_summary!F$21</f>
        <v>0.73602845393985494</v>
      </c>
      <c r="G110" s="99">
        <f>RES_hhdet_in_tesh!G110/RES_summary!G$21</f>
        <v>0.81920726271239941</v>
      </c>
      <c r="H110" s="99">
        <f>RES_hhdet_in_tesh!H110/RES_summary!H$21</f>
        <v>1.9625864175618934</v>
      </c>
      <c r="I110" s="99">
        <f>RES_hhdet_in_tesh!I110/RES_summary!I$21</f>
        <v>1.27120401407362</v>
      </c>
      <c r="J110" s="99">
        <f>RES_hhdet_in_tesh!J110/RES_summary!J$21</f>
        <v>1.2849284606433697</v>
      </c>
      <c r="K110" s="99">
        <f>RES_hhdet_in_tesh!K110/RES_summary!K$21</f>
        <v>0.93676617897032821</v>
      </c>
      <c r="L110" s="99">
        <f>RES_hhdet_in_tesh!L110/RES_summary!L$21</f>
        <v>1.1289244162374081</v>
      </c>
      <c r="M110" s="99">
        <f>RES_hhdet_in_tesh!M110/RES_summary!M$21</f>
        <v>0.92134327457189391</v>
      </c>
      <c r="N110" s="99">
        <f>RES_hhdet_in_tesh!N110/RES_summary!N$21</f>
        <v>0.83481310572059786</v>
      </c>
      <c r="O110" s="99">
        <f>RES_hhdet_in_tesh!O110/RES_summary!O$21</f>
        <v>0.68943544294635017</v>
      </c>
      <c r="P110" s="99">
        <f>RES_hhdet_in_tesh!P110/RES_summary!P$21</f>
        <v>0.26698441404037593</v>
      </c>
      <c r="Q110" s="99">
        <f>RES_hhdet_in_tesh!Q110/RES_summary!Q$21</f>
        <v>0.24607214252842308</v>
      </c>
      <c r="R110" s="99">
        <f>RES_hhdet_in_tesh!R110/RES_summary!R$21</f>
        <v>0.1634097645278566</v>
      </c>
      <c r="S110" s="99">
        <f>RES_hhdet_in_tesh!S110/RES_summary!S$21</f>
        <v>0.31250238033665523</v>
      </c>
      <c r="T110" s="99">
        <f>RES_hhdet_in_tesh!T110/RES_summary!T$21</f>
        <v>0.31103263821028659</v>
      </c>
      <c r="U110" s="99">
        <f>RES_hhdet_in_tesh!U110/RES_summary!U$21</f>
        <v>0.37297466350814218</v>
      </c>
      <c r="V110" s="99">
        <f>RES_hhdet_in_tesh!V110/RES_summary!V$21</f>
        <v>0.47308180795470167</v>
      </c>
      <c r="W110" s="99">
        <f>RES_hhdet_in_tesh!W110/RES_summary!W$21</f>
        <v>0.28292551194375565</v>
      </c>
      <c r="X110" s="99">
        <f>RES_hhdet_in_tesh!X110/RES_summary!X$21</f>
        <v>0.86008827126098097</v>
      </c>
      <c r="Y110" s="99">
        <f>RES_hhdet_in_tesh!Y110/RES_summary!Y$21</f>
        <v>1.9009432250266329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16.708047889518387</v>
      </c>
      <c r="F111" s="123">
        <v>18.66005954456768</v>
      </c>
      <c r="G111" s="123">
        <v>18.056501751229916</v>
      </c>
      <c r="H111" s="123">
        <v>20.685777183988225</v>
      </c>
      <c r="I111" s="123">
        <v>21.234089875600532</v>
      </c>
      <c r="J111" s="123">
        <v>23.249995137131563</v>
      </c>
      <c r="K111" s="123">
        <v>17.819718236286352</v>
      </c>
      <c r="L111" s="123">
        <v>16.868922588965976</v>
      </c>
      <c r="M111" s="123">
        <v>15.904988099800802</v>
      </c>
      <c r="N111" s="123">
        <v>15.824643689824315</v>
      </c>
      <c r="O111" s="123">
        <v>13.780460319884845</v>
      </c>
      <c r="P111" s="123">
        <v>12.627731681350186</v>
      </c>
      <c r="Q111" s="123">
        <v>13.20546181182003</v>
      </c>
      <c r="R111" s="123">
        <v>18.738903272973182</v>
      </c>
      <c r="S111" s="123">
        <v>21.204297479021083</v>
      </c>
      <c r="T111" s="123">
        <v>19.733851545817188</v>
      </c>
      <c r="U111" s="123">
        <v>16.484383624176086</v>
      </c>
      <c r="V111" s="123">
        <v>13.003946433349196</v>
      </c>
      <c r="W111" s="123">
        <v>22.938424993330049</v>
      </c>
      <c r="X111" s="123">
        <v>23.047928249651733</v>
      </c>
      <c r="Y111" s="123">
        <v>20.638237630069032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15.063860370620281</v>
      </c>
      <c r="F112" s="99">
        <v>21.127817617450432</v>
      </c>
      <c r="G112" s="99">
        <v>18.88536926958589</v>
      </c>
      <c r="H112" s="99">
        <v>20.421400215727651</v>
      </c>
      <c r="I112" s="99">
        <v>18.756162316109791</v>
      </c>
      <c r="J112" s="99">
        <v>20.96850495558467</v>
      </c>
      <c r="K112" s="99">
        <v>16.697756635139672</v>
      </c>
      <c r="L112" s="99">
        <v>17.127662797720134</v>
      </c>
      <c r="M112" s="99">
        <v>15.337388140304434</v>
      </c>
      <c r="N112" s="99">
        <v>16.403435733235703</v>
      </c>
      <c r="O112" s="99">
        <v>13.292280519825871</v>
      </c>
      <c r="P112" s="99">
        <v>12.858030613159569</v>
      </c>
      <c r="Q112" s="99">
        <v>12.943845584745448</v>
      </c>
      <c r="R112" s="99">
        <v>22.546320091198009</v>
      </c>
      <c r="S112" s="99">
        <v>21.807704114141853</v>
      </c>
      <c r="T112" s="99">
        <v>16.160274088302778</v>
      </c>
      <c r="U112" s="99">
        <v>15.079401381192936</v>
      </c>
      <c r="V112" s="99">
        <v>11.390093997244421</v>
      </c>
      <c r="W112" s="99">
        <v>26.750474513063718</v>
      </c>
      <c r="X112" s="99">
        <v>22.270840426618115</v>
      </c>
      <c r="Y112" s="99">
        <v>22.693366903706536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15.073983065826944</v>
      </c>
      <c r="F113" s="99">
        <v>21.129655842252273</v>
      </c>
      <c r="G113" s="99">
        <v>0</v>
      </c>
      <c r="H113" s="99">
        <v>20.42661659635926</v>
      </c>
      <c r="I113" s="99">
        <v>0</v>
      </c>
      <c r="J113" s="99">
        <v>20.980391545558444</v>
      </c>
      <c r="K113" s="99">
        <v>16.702269860602058</v>
      </c>
      <c r="L113" s="99">
        <v>17.136214151990306</v>
      </c>
      <c r="M113" s="99">
        <v>15.342730745587284</v>
      </c>
      <c r="N113" s="99">
        <v>16.407575623383579</v>
      </c>
      <c r="O113" s="99">
        <v>13.292800521435334</v>
      </c>
      <c r="P113" s="99">
        <v>12.878653497429616</v>
      </c>
      <c r="Q113" s="99">
        <v>12.960760261937089</v>
      </c>
      <c r="R113" s="99">
        <v>22.580377054747991</v>
      </c>
      <c r="S113" s="99">
        <v>0</v>
      </c>
      <c r="T113" s="99">
        <v>0</v>
      </c>
      <c r="U113" s="99">
        <v>0</v>
      </c>
      <c r="V113" s="99">
        <v>0</v>
      </c>
      <c r="W113" s="99">
        <v>26.806951799550319</v>
      </c>
      <c r="X113" s="99">
        <v>0</v>
      </c>
      <c r="Y113" s="99">
        <v>22.724861723548091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6.4094102746316119</v>
      </c>
      <c r="F114" s="102">
        <v>9.669436600836141</v>
      </c>
      <c r="G114" s="102">
        <v>0</v>
      </c>
      <c r="H114" s="102">
        <v>9.0703972198403395</v>
      </c>
      <c r="I114" s="102">
        <v>0</v>
      </c>
      <c r="J114" s="102">
        <v>9.305498718828618</v>
      </c>
      <c r="K114" s="102">
        <v>7.5120684596536575</v>
      </c>
      <c r="L114" s="102">
        <v>7.6687117157687039</v>
      </c>
      <c r="M114" s="102">
        <v>7.1300120622912342</v>
      </c>
      <c r="N114" s="102">
        <v>7.6909425434555772</v>
      </c>
      <c r="O114" s="102">
        <v>6.4793365745868856</v>
      </c>
      <c r="P114" s="102">
        <v>5.6047289384839747</v>
      </c>
      <c r="Q114" s="102">
        <v>5.5787879476802091</v>
      </c>
      <c r="R114" s="102">
        <v>9.9923831881779925</v>
      </c>
      <c r="S114" s="102">
        <v>0</v>
      </c>
      <c r="T114" s="102">
        <v>0</v>
      </c>
      <c r="U114" s="102">
        <v>0</v>
      </c>
      <c r="V114" s="102">
        <v>0</v>
      </c>
      <c r="W114" s="102">
        <v>12.211527753255249</v>
      </c>
      <c r="X114" s="102">
        <v>0</v>
      </c>
      <c r="Y114" s="102">
        <v>8.6640810128889338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8.6645727911953312</v>
      </c>
      <c r="F115" s="105">
        <v>11.460219241416128</v>
      </c>
      <c r="G115" s="105">
        <v>0</v>
      </c>
      <c r="H115" s="105">
        <v>11.356219376518924</v>
      </c>
      <c r="I115" s="105">
        <v>0</v>
      </c>
      <c r="J115" s="105">
        <v>11.674892826729828</v>
      </c>
      <c r="K115" s="105">
        <v>9.1902014009483999</v>
      </c>
      <c r="L115" s="105">
        <v>9.4675024362216025</v>
      </c>
      <c r="M115" s="105">
        <v>8.2127186832960479</v>
      </c>
      <c r="N115" s="105">
        <v>8.7166330799280018</v>
      </c>
      <c r="O115" s="105">
        <v>6.8134639468484473</v>
      </c>
      <c r="P115" s="105">
        <v>7.2739245589456383</v>
      </c>
      <c r="Q115" s="105">
        <v>7.3819723142568803</v>
      </c>
      <c r="R115" s="105">
        <v>12.587993866569997</v>
      </c>
      <c r="S115" s="105">
        <v>0</v>
      </c>
      <c r="T115" s="105">
        <v>0</v>
      </c>
      <c r="U115" s="105">
        <v>0</v>
      </c>
      <c r="V115" s="105">
        <v>0</v>
      </c>
      <c r="W115" s="105">
        <v>14.59542404629507</v>
      </c>
      <c r="X115" s="105">
        <v>0</v>
      </c>
      <c r="Y115" s="105">
        <v>14.060780710659154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17.726484331870559</v>
      </c>
      <c r="F116" s="102">
        <v>17.129389946576591</v>
      </c>
      <c r="G116" s="102">
        <v>17.58025234001267</v>
      </c>
      <c r="H116" s="102">
        <v>20.796848643830462</v>
      </c>
      <c r="I116" s="102">
        <v>22.064355541535075</v>
      </c>
      <c r="J116" s="102">
        <v>24.085897194231972</v>
      </c>
      <c r="K116" s="102">
        <v>18.229382557113812</v>
      </c>
      <c r="L116" s="102">
        <v>16.765512186301844</v>
      </c>
      <c r="M116" s="102">
        <v>16.130010421862114</v>
      </c>
      <c r="N116" s="102">
        <v>15.499994309485475</v>
      </c>
      <c r="O116" s="102">
        <v>14.079700030939161</v>
      </c>
      <c r="P116" s="102">
        <v>12.523786720163987</v>
      </c>
      <c r="Q116" s="102">
        <v>13.249748391642607</v>
      </c>
      <c r="R116" s="102">
        <v>18.342613052254489</v>
      </c>
      <c r="S116" s="102">
        <v>21.071767317392286</v>
      </c>
      <c r="T116" s="102">
        <v>20.369780517456757</v>
      </c>
      <c r="U116" s="102">
        <v>16.833016303617693</v>
      </c>
      <c r="V116" s="102">
        <v>13.350816948649884</v>
      </c>
      <c r="W116" s="102">
        <v>0</v>
      </c>
      <c r="X116" s="102">
        <v>23.334037886433808</v>
      </c>
      <c r="Y116" s="102">
        <v>19.861409578503018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17.745769796932063</v>
      </c>
      <c r="F117" s="105">
        <v>17.141811881570256</v>
      </c>
      <c r="G117" s="105">
        <v>17.591144301060794</v>
      </c>
      <c r="H117" s="105">
        <v>20.80352752413528</v>
      </c>
      <c r="I117" s="105">
        <v>22.069138288547766</v>
      </c>
      <c r="J117" s="105">
        <v>24.093787379180295</v>
      </c>
      <c r="K117" s="105">
        <v>18.237943338957905</v>
      </c>
      <c r="L117" s="105">
        <v>16.769747567097784</v>
      </c>
      <c r="M117" s="105">
        <v>16.136430410386637</v>
      </c>
      <c r="N117" s="105">
        <v>15.502148672938787</v>
      </c>
      <c r="O117" s="105">
        <v>14.083531406711366</v>
      </c>
      <c r="P117" s="105">
        <v>12.541553753888017</v>
      </c>
      <c r="Q117" s="105">
        <v>13.278809234722894</v>
      </c>
      <c r="R117" s="105">
        <v>18.385562545101845</v>
      </c>
      <c r="S117" s="105">
        <v>21.106840558977652</v>
      </c>
      <c r="T117" s="105">
        <v>20.388049586272228</v>
      </c>
      <c r="U117" s="105">
        <v>16.841983510389284</v>
      </c>
      <c r="V117" s="105">
        <v>13.335356900700853</v>
      </c>
      <c r="W117" s="105">
        <v>22.031838198211148</v>
      </c>
      <c r="X117" s="105">
        <v>23.322384863980496</v>
      </c>
      <c r="Y117" s="105">
        <v>19.830996404595371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7.5729894634842125</v>
      </c>
      <c r="F118" s="99">
        <v>7.8132067682130009</v>
      </c>
      <c r="G118" s="99">
        <v>7.8816457579173713</v>
      </c>
      <c r="H118" s="99">
        <v>9.2252433139277681</v>
      </c>
      <c r="I118" s="99">
        <v>10.921166835902856</v>
      </c>
      <c r="J118" s="99">
        <v>10.709892167180431</v>
      </c>
      <c r="K118" s="99">
        <v>8.2237177107623936</v>
      </c>
      <c r="L118" s="99">
        <v>7.4989803996652267</v>
      </c>
      <c r="M118" s="99">
        <v>7.5424609585859566</v>
      </c>
      <c r="N118" s="99">
        <v>7.2656555176647553</v>
      </c>
      <c r="O118" s="99">
        <v>6.8980950667771221</v>
      </c>
      <c r="P118" s="99">
        <v>5.4052480223172807</v>
      </c>
      <c r="Q118" s="99">
        <v>5.7103716263028419</v>
      </c>
      <c r="R118" s="99">
        <v>8.0328053468567635</v>
      </c>
      <c r="S118" s="99">
        <v>9.8406830776457106</v>
      </c>
      <c r="T118" s="99">
        <v>8.7014254087426277</v>
      </c>
      <c r="U118" s="99">
        <v>7.2466115550089549</v>
      </c>
      <c r="V118" s="99">
        <v>5.2447263039599132</v>
      </c>
      <c r="W118" s="99">
        <v>9.795470317785071</v>
      </c>
      <c r="X118" s="99">
        <v>9.7797717993457685</v>
      </c>
      <c r="Y118" s="99">
        <v>7.3783119798708423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10.17278033344785</v>
      </c>
      <c r="F119" s="99">
        <v>9.3286051133572556</v>
      </c>
      <c r="G119" s="99">
        <v>9.70949854314342</v>
      </c>
      <c r="H119" s="99">
        <v>11.578284210207514</v>
      </c>
      <c r="I119" s="99">
        <v>11.147971452644908</v>
      </c>
      <c r="J119" s="99">
        <v>13.383895211999866</v>
      </c>
      <c r="K119" s="99">
        <v>10.01422562819551</v>
      </c>
      <c r="L119" s="99">
        <v>9.270767167432556</v>
      </c>
      <c r="M119" s="99">
        <v>8.5939694518006817</v>
      </c>
      <c r="N119" s="99">
        <v>8.236493155274033</v>
      </c>
      <c r="O119" s="99">
        <v>7.1854363399342427</v>
      </c>
      <c r="P119" s="99">
        <v>7.1363057315707348</v>
      </c>
      <c r="Q119" s="99">
        <v>7.5684376084200533</v>
      </c>
      <c r="R119" s="99">
        <v>10.352757198245079</v>
      </c>
      <c r="S119" s="99">
        <v>11.266157481331941</v>
      </c>
      <c r="T119" s="99">
        <v>11.6866241775296</v>
      </c>
      <c r="U119" s="99">
        <v>9.5953719553803296</v>
      </c>
      <c r="V119" s="99">
        <v>8.0906305967409402</v>
      </c>
      <c r="W119" s="99">
        <v>12.236367880426071</v>
      </c>
      <c r="X119" s="99">
        <v>13.542613064634729</v>
      </c>
      <c r="Y119" s="99">
        <v>12.452684424724529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7.0228333907324867</v>
      </c>
      <c r="F120" s="123">
        <v>6.876444034623888</v>
      </c>
      <c r="G120" s="123">
        <v>7.2218463826308712</v>
      </c>
      <c r="H120" s="123">
        <v>8.5634320530064283</v>
      </c>
      <c r="I120" s="123">
        <v>7.9015751493456277</v>
      </c>
      <c r="J120" s="123">
        <v>8.9100949260203528</v>
      </c>
      <c r="K120" s="123">
        <v>6.6520534107456903</v>
      </c>
      <c r="L120" s="123">
        <v>6.1676862052785095</v>
      </c>
      <c r="M120" s="123">
        <v>5.0946463643921049</v>
      </c>
      <c r="N120" s="123">
        <v>5.2319605331990822</v>
      </c>
      <c r="O120" s="123">
        <v>4.8626082783767579</v>
      </c>
      <c r="P120" s="123">
        <v>4.5908404984814091</v>
      </c>
      <c r="Q120" s="123">
        <v>4.5288285417811505</v>
      </c>
      <c r="R120" s="123">
        <v>6.0358859963164404</v>
      </c>
      <c r="S120" s="123">
        <v>6.9474507194007016</v>
      </c>
      <c r="T120" s="123">
        <v>6.1389846055236363</v>
      </c>
      <c r="U120" s="123">
        <v>5.3420100669917252</v>
      </c>
      <c r="V120" s="123">
        <v>4.2682093007979791</v>
      </c>
      <c r="W120" s="123">
        <v>7.1698671277410497</v>
      </c>
      <c r="X120" s="123">
        <v>8.1741340759417458</v>
      </c>
      <c r="Y120" s="123">
        <v>7.2812080694194767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7.0228333907324867</v>
      </c>
      <c r="F122" s="110">
        <v>6.876444034623888</v>
      </c>
      <c r="G122" s="110">
        <v>7.2218463826308712</v>
      </c>
      <c r="H122" s="110">
        <v>8.5634320530064283</v>
      </c>
      <c r="I122" s="110">
        <v>7.9015751493456277</v>
      </c>
      <c r="J122" s="110">
        <v>8.9100949260203528</v>
      </c>
      <c r="K122" s="110">
        <v>6.6520534107456903</v>
      </c>
      <c r="L122" s="110">
        <v>6.1676862052785095</v>
      </c>
      <c r="M122" s="110">
        <v>5.0946463643921049</v>
      </c>
      <c r="N122" s="110">
        <v>5.2319605331990822</v>
      </c>
      <c r="O122" s="110">
        <v>4.8626082783767579</v>
      </c>
      <c r="P122" s="110">
        <v>4.5908404984814091</v>
      </c>
      <c r="Q122" s="110">
        <v>4.5288285417811505</v>
      </c>
      <c r="R122" s="110">
        <v>6.0358859963164404</v>
      </c>
      <c r="S122" s="110">
        <v>6.9474507194007016</v>
      </c>
      <c r="T122" s="110">
        <v>6.1389846055236363</v>
      </c>
      <c r="U122" s="110">
        <v>5.3420100669917252</v>
      </c>
      <c r="V122" s="110">
        <v>4.2682093007979791</v>
      </c>
      <c r="W122" s="110">
        <v>7.1698671277410497</v>
      </c>
      <c r="X122" s="110">
        <v>8.1741340759417458</v>
      </c>
      <c r="Y122" s="110">
        <v>7.2812080694194767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127.58084318240527</v>
      </c>
      <c r="D124" s="118">
        <f t="shared" si="42"/>
        <v>131.33933425542892</v>
      </c>
      <c r="E124" s="118">
        <f t="shared" si="42"/>
        <v>116.88433143321136</v>
      </c>
      <c r="F124" s="118">
        <f t="shared" si="42"/>
        <v>120.57494646822113</v>
      </c>
      <c r="G124" s="118">
        <f t="shared" si="42"/>
        <v>118.64655591555155</v>
      </c>
      <c r="H124" s="118">
        <f t="shared" si="42"/>
        <v>119.78995872014958</v>
      </c>
      <c r="I124" s="118">
        <f t="shared" si="42"/>
        <v>110.17687199652963</v>
      </c>
      <c r="J124" s="118">
        <f t="shared" si="42"/>
        <v>120.30836972956455</v>
      </c>
      <c r="K124" s="118">
        <f t="shared" si="42"/>
        <v>103.68384458871238</v>
      </c>
      <c r="L124" s="118">
        <f t="shared" si="42"/>
        <v>108.6366589417117</v>
      </c>
      <c r="M124" s="118">
        <f t="shared" si="42"/>
        <v>93.602312367056925</v>
      </c>
      <c r="N124" s="118">
        <f t="shared" si="42"/>
        <v>82.3209027573876</v>
      </c>
      <c r="O124" s="118">
        <f t="shared" si="42"/>
        <v>98.877593807362658</v>
      </c>
      <c r="P124" s="118">
        <f t="shared" si="42"/>
        <v>77.505999136573308</v>
      </c>
      <c r="Q124" s="118">
        <f t="shared" si="42"/>
        <v>79.342014211654558</v>
      </c>
      <c r="R124" s="118">
        <f t="shared" ref="R124:V124" si="43">R125+R128+R130+R139</f>
        <v>91.38387413631834</v>
      </c>
      <c r="S124" s="118">
        <f t="shared" si="43"/>
        <v>93.452023407585116</v>
      </c>
      <c r="T124" s="118">
        <f t="shared" si="43"/>
        <v>78.815390973482636</v>
      </c>
      <c r="U124" s="118">
        <f t="shared" si="43"/>
        <v>76.334858901087514</v>
      </c>
      <c r="V124" s="118">
        <f t="shared" si="43"/>
        <v>66.690430977345429</v>
      </c>
      <c r="W124" s="118">
        <f t="shared" ref="W124:Y124" si="44">W125+W128+W130+W139</f>
        <v>75.776234224813251</v>
      </c>
      <c r="X124" s="118">
        <f t="shared" si="44"/>
        <v>66.397805041669073</v>
      </c>
      <c r="Y124" s="118">
        <f t="shared" si="44"/>
        <v>54.791350255604783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105.57692085911148</v>
      </c>
      <c r="D125" s="123">
        <f t="shared" si="45"/>
        <v>106.34746025589784</v>
      </c>
      <c r="E125" s="123">
        <f t="shared" si="45"/>
        <v>91.522165677430735</v>
      </c>
      <c r="F125" s="123">
        <f t="shared" si="45"/>
        <v>95.748097477524965</v>
      </c>
      <c r="G125" s="123">
        <f t="shared" si="45"/>
        <v>92.916974635575144</v>
      </c>
      <c r="H125" s="123">
        <f t="shared" si="45"/>
        <v>88.456223775979325</v>
      </c>
      <c r="I125" s="123">
        <f t="shared" si="45"/>
        <v>79.1417493412265</v>
      </c>
      <c r="J125" s="123">
        <f t="shared" si="45"/>
        <v>86.236509576071441</v>
      </c>
      <c r="K125" s="123">
        <f t="shared" si="45"/>
        <v>77.871479799088846</v>
      </c>
      <c r="L125" s="123">
        <f t="shared" si="45"/>
        <v>84.426169699295841</v>
      </c>
      <c r="M125" s="123">
        <f t="shared" si="45"/>
        <v>71.439360450354215</v>
      </c>
      <c r="N125" s="123">
        <f t="shared" si="45"/>
        <v>61.041940355188792</v>
      </c>
      <c r="O125" s="123">
        <f t="shared" si="45"/>
        <v>79.529797264844035</v>
      </c>
      <c r="P125" s="123">
        <f t="shared" si="45"/>
        <v>60.073487761221905</v>
      </c>
      <c r="Q125" s="123">
        <f t="shared" si="45"/>
        <v>61.293268089490191</v>
      </c>
      <c r="R125" s="123">
        <f t="shared" ref="R125:V125" si="46">SUM(R126:R127)</f>
        <v>66.672386007704404</v>
      </c>
      <c r="S125" s="123">
        <f t="shared" si="46"/>
        <v>64.897776861900653</v>
      </c>
      <c r="T125" s="123">
        <f t="shared" si="46"/>
        <v>52.536576795415463</v>
      </c>
      <c r="U125" s="123">
        <f t="shared" si="46"/>
        <v>53.74971673517679</v>
      </c>
      <c r="V125" s="123">
        <f t="shared" si="46"/>
        <v>48.546836500118495</v>
      </c>
      <c r="W125" s="123">
        <f t="shared" ref="W125:Y125" si="47">SUM(W126:W127)</f>
        <v>45.245203134239894</v>
      </c>
      <c r="X125" s="123">
        <f t="shared" si="47"/>
        <v>34.623508716091244</v>
      </c>
      <c r="Y125" s="123">
        <f t="shared" si="47"/>
        <v>25.606039239826032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105.07398315341545</v>
      </c>
      <c r="D126" s="99">
        <v>105.84931709010441</v>
      </c>
      <c r="E126" s="99">
        <v>91.103964137419197</v>
      </c>
      <c r="F126" s="99">
        <v>95.314416065835331</v>
      </c>
      <c r="G126" s="99">
        <v>92.501183715292669</v>
      </c>
      <c r="H126" s="99">
        <v>88.069344207979555</v>
      </c>
      <c r="I126" s="99">
        <v>78.801445101578949</v>
      </c>
      <c r="J126" s="99">
        <v>85.869232826918733</v>
      </c>
      <c r="K126" s="99">
        <v>77.544113853237903</v>
      </c>
      <c r="L126" s="99">
        <v>84.076599289254204</v>
      </c>
      <c r="M126" s="99">
        <v>71.148845220617488</v>
      </c>
      <c r="N126" s="99">
        <v>60.795864625747349</v>
      </c>
      <c r="O126" s="99">
        <v>79.211344359356076</v>
      </c>
      <c r="P126" s="99">
        <v>59.833729111177085</v>
      </c>
      <c r="Q126" s="99">
        <v>61.048902659957207</v>
      </c>
      <c r="R126" s="99">
        <v>66.409802722520453</v>
      </c>
      <c r="S126" s="99">
        <v>64.644507293703242</v>
      </c>
      <c r="T126" s="99">
        <v>52.332273524723639</v>
      </c>
      <c r="U126" s="99">
        <v>53.543733927661592</v>
      </c>
      <c r="V126" s="99">
        <v>48.361116794454261</v>
      </c>
      <c r="W126" s="99">
        <v>45.073719923789362</v>
      </c>
      <c r="X126" s="99">
        <v>34.490905935627708</v>
      </c>
      <c r="Y126" s="99">
        <v>25.508273684501365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0.5029377056960328</v>
      </c>
      <c r="D127" s="99">
        <v>0.49814316579343842</v>
      </c>
      <c r="E127" s="99">
        <v>0.41820154001153226</v>
      </c>
      <c r="F127" s="99">
        <v>0.43368141168964058</v>
      </c>
      <c r="G127" s="99">
        <v>0.41579092028247566</v>
      </c>
      <c r="H127" s="99">
        <v>0.3868795679997753</v>
      </c>
      <c r="I127" s="99">
        <v>0.34030423964755169</v>
      </c>
      <c r="J127" s="99">
        <v>0.36727674915270686</v>
      </c>
      <c r="K127" s="99">
        <v>0.32736594585093781</v>
      </c>
      <c r="L127" s="99">
        <v>0.3495704100416353</v>
      </c>
      <c r="M127" s="99">
        <v>0.29051522973672528</v>
      </c>
      <c r="N127" s="99">
        <v>0.24607572944144601</v>
      </c>
      <c r="O127" s="99">
        <v>0.31845290548796457</v>
      </c>
      <c r="P127" s="99">
        <v>0.23975865004482022</v>
      </c>
      <c r="Q127" s="99">
        <v>0.24436542953298493</v>
      </c>
      <c r="R127" s="99">
        <v>0.26258328518395041</v>
      </c>
      <c r="S127" s="99">
        <v>0.25326956819741359</v>
      </c>
      <c r="T127" s="99">
        <v>0.20430327069182144</v>
      </c>
      <c r="U127" s="99">
        <v>0.20598280751519876</v>
      </c>
      <c r="V127" s="99">
        <v>0.18571970566423177</v>
      </c>
      <c r="W127" s="99">
        <v>0.1714832104505295</v>
      </c>
      <c r="X127" s="99">
        <v>0.13260278046353646</v>
      </c>
      <c r="Y127" s="99">
        <v>9.7765555324665493E-2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2.823767346624682E-2</v>
      </c>
      <c r="D128" s="123">
        <f t="shared" si="48"/>
        <v>2.0993833291367919E-2</v>
      </c>
      <c r="E128" s="123">
        <f t="shared" si="48"/>
        <v>0.67789617775514088</v>
      </c>
      <c r="F128" s="123">
        <f t="shared" si="48"/>
        <v>0.76440053930062746</v>
      </c>
      <c r="G128" s="123">
        <f t="shared" si="48"/>
        <v>0.83394757190771174</v>
      </c>
      <c r="H128" s="123">
        <f t="shared" si="48"/>
        <v>2.0106364916576531</v>
      </c>
      <c r="I128" s="123">
        <f t="shared" si="48"/>
        <v>1.2771015114427742</v>
      </c>
      <c r="J128" s="123">
        <f t="shared" si="48"/>
        <v>1.2831585792495008</v>
      </c>
      <c r="K128" s="123">
        <f t="shared" si="48"/>
        <v>0.91747613590030574</v>
      </c>
      <c r="L128" s="123">
        <f t="shared" si="48"/>
        <v>1.1183910948225382</v>
      </c>
      <c r="M128" s="123">
        <f t="shared" si="48"/>
        <v>0.92798690070552436</v>
      </c>
      <c r="N128" s="123">
        <f t="shared" si="48"/>
        <v>0.83033508162336778</v>
      </c>
      <c r="O128" s="123">
        <f t="shared" si="48"/>
        <v>0.73564391328370193</v>
      </c>
      <c r="P128" s="123">
        <f t="shared" si="48"/>
        <v>0.27269925122616678</v>
      </c>
      <c r="Q128" s="123">
        <f t="shared" si="48"/>
        <v>0.2447584574262312</v>
      </c>
      <c r="R128" s="123">
        <f t="shared" si="48"/>
        <v>0.16084903347601154</v>
      </c>
      <c r="S128" s="123">
        <f t="shared" si="48"/>
        <v>0.32259559110314961</v>
      </c>
      <c r="T128" s="123">
        <f t="shared" si="48"/>
        <v>0.30911027467657376</v>
      </c>
      <c r="U128" s="123">
        <f t="shared" si="48"/>
        <v>0.3517244364068024</v>
      </c>
      <c r="V128" s="123">
        <f t="shared" si="48"/>
        <v>0.47890599436153969</v>
      </c>
      <c r="W128" s="123">
        <f t="shared" si="48"/>
        <v>0.28475312898453847</v>
      </c>
      <c r="X128" s="123">
        <f t="shared" si="48"/>
        <v>0.85774207432209404</v>
      </c>
      <c r="Y128" s="123">
        <f t="shared" si="48"/>
        <v>1.9065629435937281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2.823767346624682E-2</v>
      </c>
      <c r="D129" s="99">
        <f>RES_hhdet_in_tesh!D129/RES_summary!D$21</f>
        <v>2.0993833291367919E-2</v>
      </c>
      <c r="E129" s="99">
        <f>RES_hhdet_in_tesh!E129/RES_summary!E$21</f>
        <v>0.67789617775514088</v>
      </c>
      <c r="F129" s="99">
        <f>RES_hhdet_in_tesh!F129/RES_summary!F$21</f>
        <v>0.76440053930062746</v>
      </c>
      <c r="G129" s="99">
        <f>RES_hhdet_in_tesh!G129/RES_summary!G$21</f>
        <v>0.83394757190771174</v>
      </c>
      <c r="H129" s="99">
        <f>RES_hhdet_in_tesh!H129/RES_summary!H$21</f>
        <v>2.0106364916576531</v>
      </c>
      <c r="I129" s="99">
        <f>RES_hhdet_in_tesh!I129/RES_summary!I$21</f>
        <v>1.2771015114427742</v>
      </c>
      <c r="J129" s="99">
        <f>RES_hhdet_in_tesh!J129/RES_summary!J$21</f>
        <v>1.2831585792495008</v>
      </c>
      <c r="K129" s="99">
        <f>RES_hhdet_in_tesh!K129/RES_summary!K$21</f>
        <v>0.91747613590030574</v>
      </c>
      <c r="L129" s="99">
        <f>RES_hhdet_in_tesh!L129/RES_summary!L$21</f>
        <v>1.1183910948225382</v>
      </c>
      <c r="M129" s="99">
        <f>RES_hhdet_in_tesh!M129/RES_summary!M$21</f>
        <v>0.92798690070552436</v>
      </c>
      <c r="N129" s="99">
        <f>RES_hhdet_in_tesh!N129/RES_summary!N$21</f>
        <v>0.83033508162336778</v>
      </c>
      <c r="O129" s="99">
        <f>RES_hhdet_in_tesh!O129/RES_summary!O$21</f>
        <v>0.73564391328370193</v>
      </c>
      <c r="P129" s="99">
        <f>RES_hhdet_in_tesh!P129/RES_summary!P$21</f>
        <v>0.27269925122616678</v>
      </c>
      <c r="Q129" s="99">
        <f>RES_hhdet_in_tesh!Q129/RES_summary!Q$21</f>
        <v>0.2447584574262312</v>
      </c>
      <c r="R129" s="99">
        <f>RES_hhdet_in_tesh!R129/RES_summary!R$21</f>
        <v>0.16084903347601154</v>
      </c>
      <c r="S129" s="99">
        <f>RES_hhdet_in_tesh!S129/RES_summary!S$21</f>
        <v>0.32259559110314961</v>
      </c>
      <c r="T129" s="99">
        <f>RES_hhdet_in_tesh!T129/RES_summary!T$21</f>
        <v>0.30911027467657376</v>
      </c>
      <c r="U129" s="99">
        <f>RES_hhdet_in_tesh!U129/RES_summary!U$21</f>
        <v>0.3517244364068024</v>
      </c>
      <c r="V129" s="99">
        <f>RES_hhdet_in_tesh!V129/RES_summary!V$21</f>
        <v>0.47890599436153969</v>
      </c>
      <c r="W129" s="99">
        <f>RES_hhdet_in_tesh!W129/RES_summary!W$21</f>
        <v>0.28475312898453847</v>
      </c>
      <c r="X129" s="99">
        <f>RES_hhdet_in_tesh!X129/RES_summary!X$21</f>
        <v>0.85774207432209404</v>
      </c>
      <c r="Y129" s="99">
        <f>RES_hhdet_in_tesh!Y129/RES_summary!Y$21</f>
        <v>1.9065629435937281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15.677434964916657</v>
      </c>
      <c r="D130" s="123">
        <v>17.917232627230721</v>
      </c>
      <c r="E130" s="123">
        <v>17.661436187292992</v>
      </c>
      <c r="F130" s="123">
        <v>17.186004416771652</v>
      </c>
      <c r="G130" s="123">
        <v>17.673787325437814</v>
      </c>
      <c r="H130" s="123">
        <v>20.759666399506184</v>
      </c>
      <c r="I130" s="123">
        <v>21.856445994514708</v>
      </c>
      <c r="J130" s="123">
        <v>23.878606648223251</v>
      </c>
      <c r="K130" s="123">
        <v>18.242835242977542</v>
      </c>
      <c r="L130" s="123">
        <v>16.924411942314805</v>
      </c>
      <c r="M130" s="123">
        <v>16.140318651605082</v>
      </c>
      <c r="N130" s="123">
        <v>15.216666787376358</v>
      </c>
      <c r="O130" s="123">
        <v>13.749544350858177</v>
      </c>
      <c r="P130" s="123">
        <v>12.568971625643824</v>
      </c>
      <c r="Q130" s="123">
        <v>13.275159122956984</v>
      </c>
      <c r="R130" s="123">
        <v>18.51475309882149</v>
      </c>
      <c r="S130" s="123">
        <v>21.284200235180609</v>
      </c>
      <c r="T130" s="123">
        <v>19.830719297866963</v>
      </c>
      <c r="U130" s="123">
        <v>16.891407662512201</v>
      </c>
      <c r="V130" s="123">
        <v>13.396479182067409</v>
      </c>
      <c r="W130" s="123">
        <v>23.076410833847753</v>
      </c>
      <c r="X130" s="123">
        <v>22.742420175313985</v>
      </c>
      <c r="Y130" s="123">
        <v>19.997540002765543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15.69642590087423</v>
      </c>
      <c r="D131" s="99">
        <v>18.472021336274306</v>
      </c>
      <c r="E131" s="99">
        <v>16.47105296868612</v>
      </c>
      <c r="F131" s="99">
        <v>17.637000656528873</v>
      </c>
      <c r="G131" s="99">
        <v>18.468802033130856</v>
      </c>
      <c r="H131" s="99">
        <v>20.241414462343634</v>
      </c>
      <c r="I131" s="99">
        <v>21.463790508843093</v>
      </c>
      <c r="J131" s="99">
        <v>23.678886239971302</v>
      </c>
      <c r="K131" s="99">
        <v>18.254243122618359</v>
      </c>
      <c r="L131" s="99">
        <v>17.18038961447597</v>
      </c>
      <c r="M131" s="99">
        <v>16.150414485113544</v>
      </c>
      <c r="N131" s="99">
        <v>14.374966102456975</v>
      </c>
      <c r="O131" s="99">
        <v>12.935135798012855</v>
      </c>
      <c r="P131" s="99">
        <v>12.937528239408131</v>
      </c>
      <c r="Q131" s="99">
        <v>13.270744494100159</v>
      </c>
      <c r="R131" s="99">
        <v>19.002979348211472</v>
      </c>
      <c r="S131" s="99">
        <v>21.939704838228405</v>
      </c>
      <c r="T131" s="99">
        <v>18.387653826735349</v>
      </c>
      <c r="U131" s="99">
        <v>17.042904513924753</v>
      </c>
      <c r="V131" s="99">
        <v>13.567277334643688</v>
      </c>
      <c r="W131" s="99">
        <v>24.804448073134822</v>
      </c>
      <c r="X131" s="99">
        <v>20.267017566325297</v>
      </c>
      <c r="Y131" s="99">
        <v>20.71267596120493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15.696560838096415</v>
      </c>
      <c r="D132" s="99">
        <v>18.47249335352064</v>
      </c>
      <c r="E132" s="99">
        <v>16.471906008764005</v>
      </c>
      <c r="F132" s="99">
        <v>17.638313465186236</v>
      </c>
      <c r="G132" s="99">
        <v>18.471055086374029</v>
      </c>
      <c r="H132" s="99">
        <v>20.244244624755272</v>
      </c>
      <c r="I132" s="99">
        <v>21.469013066983045</v>
      </c>
      <c r="J132" s="99">
        <v>23.68609218056584</v>
      </c>
      <c r="K132" s="99">
        <v>18.262012479910357</v>
      </c>
      <c r="L132" s="99">
        <v>17.185168719214975</v>
      </c>
      <c r="M132" s="99">
        <v>16.153647499433543</v>
      </c>
      <c r="N132" s="99">
        <v>14.3724224913596</v>
      </c>
      <c r="O132" s="99">
        <v>12.933865800099168</v>
      </c>
      <c r="P132" s="99">
        <v>12.954094029575002</v>
      </c>
      <c r="Q132" s="99">
        <v>13.291522248272912</v>
      </c>
      <c r="R132" s="99">
        <v>19.037187905961073</v>
      </c>
      <c r="S132" s="99">
        <v>21.972560454812285</v>
      </c>
      <c r="T132" s="99">
        <v>0</v>
      </c>
      <c r="U132" s="99">
        <v>17.070498712055073</v>
      </c>
      <c r="V132" s="99">
        <v>13.5855877471142</v>
      </c>
      <c r="W132" s="99">
        <v>24.841655627997703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6.5155793422558732</v>
      </c>
      <c r="D133" s="102">
        <v>7.8945675163795377</v>
      </c>
      <c r="E133" s="102">
        <v>7.0231969755320236</v>
      </c>
      <c r="F133" s="102">
        <v>8.0423443765272182</v>
      </c>
      <c r="G133" s="102">
        <v>8.2893222716533366</v>
      </c>
      <c r="H133" s="102">
        <v>8.9897422092080141</v>
      </c>
      <c r="I133" s="102">
        <v>10.610516666252549</v>
      </c>
      <c r="J133" s="102">
        <v>10.543772320341528</v>
      </c>
      <c r="K133" s="102">
        <v>8.2407310419016166</v>
      </c>
      <c r="L133" s="102">
        <v>7.7014673543483907</v>
      </c>
      <c r="M133" s="102">
        <v>7.5255140130823017</v>
      </c>
      <c r="N133" s="102">
        <v>6.7189426813917503</v>
      </c>
      <c r="O133" s="102">
        <v>6.3066660180193752</v>
      </c>
      <c r="P133" s="102">
        <v>5.6376514481017317</v>
      </c>
      <c r="Q133" s="102">
        <v>5.7284781318673943</v>
      </c>
      <c r="R133" s="102">
        <v>8.3524667784472815</v>
      </c>
      <c r="S133" s="102">
        <v>10.254014150559145</v>
      </c>
      <c r="T133" s="102">
        <v>0</v>
      </c>
      <c r="U133" s="102">
        <v>7.3835907404347836</v>
      </c>
      <c r="V133" s="102">
        <v>5.4343371745117226</v>
      </c>
      <c r="W133" s="102">
        <v>11.28495632026439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9.1809814958405411</v>
      </c>
      <c r="D134" s="105">
        <v>10.577925837141104</v>
      </c>
      <c r="E134" s="105">
        <v>9.4487090332319799</v>
      </c>
      <c r="F134" s="105">
        <v>9.5959690886590199</v>
      </c>
      <c r="G134" s="105">
        <v>10.181732814720691</v>
      </c>
      <c r="H134" s="105">
        <v>11.254502415547256</v>
      </c>
      <c r="I134" s="105">
        <v>10.858496400730496</v>
      </c>
      <c r="J134" s="105">
        <v>13.14231986022431</v>
      </c>
      <c r="K134" s="105">
        <v>10.021281438008737</v>
      </c>
      <c r="L134" s="105">
        <v>9.4837013648665831</v>
      </c>
      <c r="M134" s="105">
        <v>8.628133486351242</v>
      </c>
      <c r="N134" s="105">
        <v>7.6534798099678465</v>
      </c>
      <c r="O134" s="105">
        <v>6.627199782079793</v>
      </c>
      <c r="P134" s="105">
        <v>7.3164425814732708</v>
      </c>
      <c r="Q134" s="105">
        <v>7.5630441164055169</v>
      </c>
      <c r="R134" s="105">
        <v>10.684721127513789</v>
      </c>
      <c r="S134" s="105">
        <v>11.718546304253138</v>
      </c>
      <c r="T134" s="105">
        <v>0</v>
      </c>
      <c r="U134" s="105">
        <v>9.6869079716202879</v>
      </c>
      <c r="V134" s="105">
        <v>8.1512505726024784</v>
      </c>
      <c r="W134" s="105">
        <v>13.556699307733314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15.674754393560328</v>
      </c>
      <c r="D135" s="102">
        <v>17.881124157915153</v>
      </c>
      <c r="E135" s="102">
        <v>17.726484331870559</v>
      </c>
      <c r="F135" s="102">
        <v>17.129389946576588</v>
      </c>
      <c r="G135" s="102">
        <v>17.58025234001267</v>
      </c>
      <c r="H135" s="102">
        <v>20.796848643830458</v>
      </c>
      <c r="I135" s="102">
        <v>22.064355541535072</v>
      </c>
      <c r="J135" s="102">
        <v>24.085897194231976</v>
      </c>
      <c r="K135" s="102">
        <v>18.229382557113816</v>
      </c>
      <c r="L135" s="102">
        <v>16.765512186301848</v>
      </c>
      <c r="M135" s="102">
        <v>16.130010421862114</v>
      </c>
      <c r="N135" s="102">
        <v>15.499994309485478</v>
      </c>
      <c r="O135" s="102">
        <v>14.079700030939161</v>
      </c>
      <c r="P135" s="102">
        <v>12.523786720163981</v>
      </c>
      <c r="Q135" s="102">
        <v>13.249748391642603</v>
      </c>
      <c r="R135" s="102">
        <v>18.342613052254489</v>
      </c>
      <c r="S135" s="102">
        <v>21.071767317392283</v>
      </c>
      <c r="T135" s="102">
        <v>20.369780517456761</v>
      </c>
      <c r="U135" s="102">
        <v>16.833016303617693</v>
      </c>
      <c r="V135" s="102">
        <v>13.350816948649886</v>
      </c>
      <c r="W135" s="102">
        <v>0</v>
      </c>
      <c r="X135" s="102">
        <v>23.334037886433812</v>
      </c>
      <c r="Y135" s="102">
        <v>19.861409578503018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15.680521785325658</v>
      </c>
      <c r="D136" s="105">
        <v>17.891824342447109</v>
      </c>
      <c r="E136" s="105">
        <v>17.745769796932063</v>
      </c>
      <c r="F136" s="105">
        <v>17.141811881570259</v>
      </c>
      <c r="G136" s="105">
        <v>17.591144301060794</v>
      </c>
      <c r="H136" s="105">
        <v>20.803527524135276</v>
      </c>
      <c r="I136" s="105">
        <v>22.069138288547762</v>
      </c>
      <c r="J136" s="105">
        <v>24.093787379180299</v>
      </c>
      <c r="K136" s="105">
        <v>18.237943338957905</v>
      </c>
      <c r="L136" s="105">
        <v>16.769747567097781</v>
      </c>
      <c r="M136" s="105">
        <v>16.13643041038663</v>
      </c>
      <c r="N136" s="105">
        <v>15.502148672938791</v>
      </c>
      <c r="O136" s="105">
        <v>14.083531406711362</v>
      </c>
      <c r="P136" s="105">
        <v>12.541553753888016</v>
      </c>
      <c r="Q136" s="105">
        <v>13.278809234722891</v>
      </c>
      <c r="R136" s="105">
        <v>18.385562545101845</v>
      </c>
      <c r="S136" s="105">
        <v>21.106840558977648</v>
      </c>
      <c r="T136" s="105">
        <v>20.388049586272231</v>
      </c>
      <c r="U136" s="105">
        <v>16.841983510389284</v>
      </c>
      <c r="V136" s="105">
        <v>13.335356900700857</v>
      </c>
      <c r="W136" s="105">
        <v>22.031838198211133</v>
      </c>
      <c r="X136" s="105">
        <v>23.322384863980499</v>
      </c>
      <c r="Y136" s="105">
        <v>19.830996404595371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6.5025495188753384</v>
      </c>
      <c r="D137" s="99">
        <v>7.6440030832909258</v>
      </c>
      <c r="E137" s="99">
        <v>7.5729894634842125</v>
      </c>
      <c r="F137" s="99">
        <v>7.8132067682130009</v>
      </c>
      <c r="G137" s="99">
        <v>7.881645757917374</v>
      </c>
      <c r="H137" s="99">
        <v>9.2252433139277663</v>
      </c>
      <c r="I137" s="99">
        <v>10.921166835902858</v>
      </c>
      <c r="J137" s="99">
        <v>10.709892167180433</v>
      </c>
      <c r="K137" s="99">
        <v>8.2237177107623953</v>
      </c>
      <c r="L137" s="99">
        <v>7.4989803996652258</v>
      </c>
      <c r="M137" s="99">
        <v>7.5424609585859512</v>
      </c>
      <c r="N137" s="99">
        <v>7.265655517664757</v>
      </c>
      <c r="O137" s="99">
        <v>6.8980950667771213</v>
      </c>
      <c r="P137" s="99">
        <v>5.4052480223172816</v>
      </c>
      <c r="Q137" s="99">
        <v>5.710371626302841</v>
      </c>
      <c r="R137" s="99">
        <v>8.0328053468567635</v>
      </c>
      <c r="S137" s="99">
        <v>9.8406830776457124</v>
      </c>
      <c r="T137" s="99">
        <v>8.7014254087426295</v>
      </c>
      <c r="U137" s="99">
        <v>7.2466115550089567</v>
      </c>
      <c r="V137" s="99">
        <v>5.2447263039599141</v>
      </c>
      <c r="W137" s="99">
        <v>9.7954703177850693</v>
      </c>
      <c r="X137" s="99">
        <v>9.7797717993457667</v>
      </c>
      <c r="Y137" s="99">
        <v>7.3783119798708459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9.17797226645032</v>
      </c>
      <c r="D138" s="99">
        <v>10.247821259156185</v>
      </c>
      <c r="E138" s="99">
        <v>10.172780333447852</v>
      </c>
      <c r="F138" s="99">
        <v>9.3286051133572592</v>
      </c>
      <c r="G138" s="99">
        <v>9.7094985431434235</v>
      </c>
      <c r="H138" s="99">
        <v>11.578284210207514</v>
      </c>
      <c r="I138" s="99">
        <v>11.147971452644907</v>
      </c>
      <c r="J138" s="99">
        <v>13.383895211999867</v>
      </c>
      <c r="K138" s="99">
        <v>10.014225628195511</v>
      </c>
      <c r="L138" s="99">
        <v>9.2707671674325542</v>
      </c>
      <c r="M138" s="99">
        <v>8.5939694518006782</v>
      </c>
      <c r="N138" s="99">
        <v>8.2364931552740313</v>
      </c>
      <c r="O138" s="99">
        <v>7.18543633993424</v>
      </c>
      <c r="P138" s="99">
        <v>7.1363057315707348</v>
      </c>
      <c r="Q138" s="99">
        <v>7.5684376084200506</v>
      </c>
      <c r="R138" s="99">
        <v>10.352757198245081</v>
      </c>
      <c r="S138" s="99">
        <v>11.266157481331938</v>
      </c>
      <c r="T138" s="99">
        <v>11.686624177529602</v>
      </c>
      <c r="U138" s="99">
        <v>9.5953719553803278</v>
      </c>
      <c r="V138" s="99">
        <v>8.090630596740942</v>
      </c>
      <c r="W138" s="99">
        <v>12.236367880426068</v>
      </c>
      <c r="X138" s="99">
        <v>13.542613064634732</v>
      </c>
      <c r="Y138" s="99">
        <v>12.452684424724524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6.2982496849108811</v>
      </c>
      <c r="D139" s="123">
        <v>7.0536475390090052</v>
      </c>
      <c r="E139" s="123">
        <v>7.0228333907324867</v>
      </c>
      <c r="F139" s="123">
        <v>6.8764440346238862</v>
      </c>
      <c r="G139" s="123">
        <v>7.2218463826308712</v>
      </c>
      <c r="H139" s="123">
        <v>8.5634320530064283</v>
      </c>
      <c r="I139" s="123">
        <v>7.9015751493456259</v>
      </c>
      <c r="J139" s="123">
        <v>8.9100949260203546</v>
      </c>
      <c r="K139" s="123">
        <v>6.6520534107456903</v>
      </c>
      <c r="L139" s="123">
        <v>6.1676862052785104</v>
      </c>
      <c r="M139" s="123">
        <v>5.0946463643921058</v>
      </c>
      <c r="N139" s="123">
        <v>5.2319605331990804</v>
      </c>
      <c r="O139" s="123">
        <v>4.8626082783767588</v>
      </c>
      <c r="P139" s="123">
        <v>4.5908404984814091</v>
      </c>
      <c r="Q139" s="123">
        <v>4.5288285417811487</v>
      </c>
      <c r="R139" s="123">
        <v>6.0358859963164404</v>
      </c>
      <c r="S139" s="123">
        <v>6.9474507194007034</v>
      </c>
      <c r="T139" s="123">
        <v>6.1389846055236355</v>
      </c>
      <c r="U139" s="123">
        <v>5.3420100669917225</v>
      </c>
      <c r="V139" s="123">
        <v>4.2682093007979791</v>
      </c>
      <c r="W139" s="123">
        <v>7.1698671277410515</v>
      </c>
      <c r="X139" s="123">
        <v>8.1741340759417458</v>
      </c>
      <c r="Y139" s="123">
        <v>7.2812080694194785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6.2982496849108811</v>
      </c>
      <c r="D141" s="110">
        <v>7.0536475390090052</v>
      </c>
      <c r="E141" s="110">
        <v>7.0228333907324867</v>
      </c>
      <c r="F141" s="110">
        <v>6.8764440346238862</v>
      </c>
      <c r="G141" s="110">
        <v>7.2218463826308712</v>
      </c>
      <c r="H141" s="110">
        <v>8.5634320530064283</v>
      </c>
      <c r="I141" s="110">
        <v>7.9015751493456259</v>
      </c>
      <c r="J141" s="110">
        <v>8.9100949260203546</v>
      </c>
      <c r="K141" s="110">
        <v>6.6520534107456903</v>
      </c>
      <c r="L141" s="110">
        <v>6.1676862052785104</v>
      </c>
      <c r="M141" s="110">
        <v>5.0946463643921058</v>
      </c>
      <c r="N141" s="110">
        <v>5.2319605331990804</v>
      </c>
      <c r="O141" s="110">
        <v>4.8626082783767588</v>
      </c>
      <c r="P141" s="110">
        <v>4.5908404984814091</v>
      </c>
      <c r="Q141" s="110">
        <v>4.5288285417811487</v>
      </c>
      <c r="R141" s="110">
        <v>6.0358859963164404</v>
      </c>
      <c r="S141" s="110">
        <v>6.9474507194007034</v>
      </c>
      <c r="T141" s="110">
        <v>6.1389846055236355</v>
      </c>
      <c r="U141" s="110">
        <v>5.3420100669917225</v>
      </c>
      <c r="V141" s="110">
        <v>4.2682093007979791</v>
      </c>
      <c r="W141" s="110">
        <v>7.1698671277410515</v>
      </c>
      <c r="X141" s="110">
        <v>8.1741340759417458</v>
      </c>
      <c r="Y141" s="110">
        <v>7.2812080694194785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126.03739860525177</v>
      </c>
      <c r="D143" s="118">
        <f t="shared" si="49"/>
        <v>128.47030416948988</v>
      </c>
      <c r="E143" s="118">
        <f t="shared" si="49"/>
        <v>131.83931820512828</v>
      </c>
      <c r="F143" s="118">
        <f t="shared" si="49"/>
        <v>117.36824429355987</v>
      </c>
      <c r="G143" s="118">
        <f t="shared" si="49"/>
        <v>109.55850381667807</v>
      </c>
      <c r="H143" s="118">
        <f t="shared" si="49"/>
        <v>117.77572637111865</v>
      </c>
      <c r="I143" s="118">
        <f t="shared" si="49"/>
        <v>114.17761651908893</v>
      </c>
      <c r="J143" s="118">
        <f t="shared" si="49"/>
        <v>124.25339802798062</v>
      </c>
      <c r="K143" s="118">
        <f t="shared" si="49"/>
        <v>109.85095501058966</v>
      </c>
      <c r="L143" s="118">
        <f t="shared" si="49"/>
        <v>106.53478505356877</v>
      </c>
      <c r="M143" s="118">
        <f t="shared" si="49"/>
        <v>100.53830765548112</v>
      </c>
      <c r="N143" s="118">
        <f t="shared" si="49"/>
        <v>99.446025890388213</v>
      </c>
      <c r="O143" s="118">
        <f t="shared" si="49"/>
        <v>94.907231877970304</v>
      </c>
      <c r="P143" s="118">
        <f t="shared" si="49"/>
        <v>84.892242994055238</v>
      </c>
      <c r="Q143" s="118">
        <f t="shared" si="49"/>
        <v>82.091588023162302</v>
      </c>
      <c r="R143" s="118">
        <f t="shared" ref="R143:V143" si="50">R144+R146+R148+R157</f>
        <v>89.479679804062656</v>
      </c>
      <c r="S143" s="118">
        <f t="shared" si="50"/>
        <v>92.858890222989189</v>
      </c>
      <c r="T143" s="118">
        <f t="shared" si="50"/>
        <v>87.802302708316944</v>
      </c>
      <c r="U143" s="118">
        <f t="shared" si="50"/>
        <v>79.655101242886218</v>
      </c>
      <c r="V143" s="118">
        <f t="shared" si="50"/>
        <v>71.290235821972843</v>
      </c>
      <c r="W143" s="118">
        <f t="shared" ref="W143:Y143" si="51">W144+W146+W148+W157</f>
        <v>76.199547237069226</v>
      </c>
      <c r="X143" s="118">
        <f t="shared" si="51"/>
        <v>73.332367477174188</v>
      </c>
      <c r="Y143" s="118">
        <f t="shared" si="51"/>
        <v>60.821493048695324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103.7610386347164</v>
      </c>
      <c r="D144" s="123">
        <f t="shared" si="52"/>
        <v>103.35105397775443</v>
      </c>
      <c r="E144" s="123">
        <f t="shared" si="52"/>
        <v>103.65198101614861</v>
      </c>
      <c r="F144" s="123">
        <f t="shared" si="52"/>
        <v>90.959140327163809</v>
      </c>
      <c r="G144" s="123">
        <f t="shared" si="52"/>
        <v>82.377503872174003</v>
      </c>
      <c r="H144" s="123">
        <f t="shared" si="52"/>
        <v>84.107209872333542</v>
      </c>
      <c r="I144" s="123">
        <f t="shared" si="52"/>
        <v>81.130009979665545</v>
      </c>
      <c r="J144" s="123">
        <f t="shared" si="52"/>
        <v>87.282155172902151</v>
      </c>
      <c r="K144" s="123">
        <f t="shared" si="52"/>
        <v>80.979182391441242</v>
      </c>
      <c r="L144" s="123">
        <f t="shared" si="52"/>
        <v>78.810017892673685</v>
      </c>
      <c r="M144" s="123">
        <f t="shared" si="52"/>
        <v>74.097682177743195</v>
      </c>
      <c r="N144" s="123">
        <f t="shared" si="52"/>
        <v>73.50947254262546</v>
      </c>
      <c r="O144" s="123">
        <f t="shared" si="52"/>
        <v>70.910743453307958</v>
      </c>
      <c r="P144" s="123">
        <f t="shared" si="52"/>
        <v>64.962123026934336</v>
      </c>
      <c r="Q144" s="123">
        <f t="shared" si="52"/>
        <v>62.193452546572452</v>
      </c>
      <c r="R144" s="123">
        <f t="shared" si="52"/>
        <v>63.373686544455929</v>
      </c>
      <c r="S144" s="123">
        <f t="shared" si="52"/>
        <v>61.984509483792294</v>
      </c>
      <c r="T144" s="123">
        <f t="shared" si="52"/>
        <v>57.931589430555512</v>
      </c>
      <c r="U144" s="123">
        <f t="shared" si="52"/>
        <v>53.936444710379064</v>
      </c>
      <c r="V144" s="123">
        <f t="shared" si="52"/>
        <v>48.765789055490792</v>
      </c>
      <c r="W144" s="123">
        <f t="shared" si="52"/>
        <v>44.183376061199894</v>
      </c>
      <c r="X144" s="123">
        <f t="shared" si="52"/>
        <v>36.502824532172177</v>
      </c>
      <c r="Y144" s="123">
        <f t="shared" si="52"/>
        <v>28.900007920727763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103.7610386347164</v>
      </c>
      <c r="D145" s="99">
        <v>103.35105397775443</v>
      </c>
      <c r="E145" s="99">
        <v>103.65198101614861</v>
      </c>
      <c r="F145" s="99">
        <v>90.959140327163809</v>
      </c>
      <c r="G145" s="99">
        <v>82.377503872174003</v>
      </c>
      <c r="H145" s="99">
        <v>84.107209872333542</v>
      </c>
      <c r="I145" s="99">
        <v>81.130009979665545</v>
      </c>
      <c r="J145" s="99">
        <v>87.282155172902151</v>
      </c>
      <c r="K145" s="99">
        <v>80.979182391441242</v>
      </c>
      <c r="L145" s="99">
        <v>78.810017892673685</v>
      </c>
      <c r="M145" s="99">
        <v>74.097682177743195</v>
      </c>
      <c r="N145" s="99">
        <v>73.50947254262546</v>
      </c>
      <c r="O145" s="99">
        <v>70.910743453307958</v>
      </c>
      <c r="P145" s="99">
        <v>64.962123026934336</v>
      </c>
      <c r="Q145" s="99">
        <v>62.193452546572452</v>
      </c>
      <c r="R145" s="99">
        <v>63.373686544455929</v>
      </c>
      <c r="S145" s="99">
        <v>61.984509483792294</v>
      </c>
      <c r="T145" s="99">
        <v>57.931589430555512</v>
      </c>
      <c r="U145" s="99">
        <v>53.936444710379064</v>
      </c>
      <c r="V145" s="99">
        <v>48.765789055490792</v>
      </c>
      <c r="W145" s="99">
        <v>44.183376061199894</v>
      </c>
      <c r="X145" s="99">
        <v>36.502824532172177</v>
      </c>
      <c r="Y145" s="99">
        <v>28.900007920727763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0.28231588295905263</v>
      </c>
      <c r="D146" s="123">
        <f t="shared" si="53"/>
        <v>0.20999012931861349</v>
      </c>
      <c r="E146" s="123">
        <f t="shared" si="53"/>
        <v>3.7638999834244156</v>
      </c>
      <c r="F146" s="123">
        <f t="shared" si="53"/>
        <v>2.1228770623613467</v>
      </c>
      <c r="G146" s="123">
        <f t="shared" si="53"/>
        <v>2.3870718282722407</v>
      </c>
      <c r="H146" s="123">
        <f t="shared" si="53"/>
        <v>4.1447615239978139</v>
      </c>
      <c r="I146" s="123">
        <f t="shared" si="53"/>
        <v>3.3311125523946181</v>
      </c>
      <c r="J146" s="123">
        <f t="shared" si="53"/>
        <v>3.9077784074648316</v>
      </c>
      <c r="K146" s="123">
        <f t="shared" si="53"/>
        <v>3.9882359031738974</v>
      </c>
      <c r="L146" s="123">
        <f t="shared" si="53"/>
        <v>4.7594656741945123</v>
      </c>
      <c r="M146" s="123">
        <f t="shared" si="53"/>
        <v>5.1597286352594915</v>
      </c>
      <c r="N146" s="123">
        <f t="shared" si="53"/>
        <v>5.2156983364194511</v>
      </c>
      <c r="O146" s="123">
        <f t="shared" si="53"/>
        <v>5.1761671151052919</v>
      </c>
      <c r="P146" s="123">
        <f t="shared" si="53"/>
        <v>2.7070032812819576</v>
      </c>
      <c r="Q146" s="123">
        <f t="shared" si="53"/>
        <v>2.4209458795544698</v>
      </c>
      <c r="R146" s="123">
        <f t="shared" si="53"/>
        <v>1.5952372340023999</v>
      </c>
      <c r="S146" s="123">
        <f t="shared" si="53"/>
        <v>3.1962240139249332</v>
      </c>
      <c r="T146" s="123">
        <f t="shared" si="53"/>
        <v>3.0527223311434546</v>
      </c>
      <c r="U146" s="123">
        <f t="shared" si="53"/>
        <v>3.4831037929932229</v>
      </c>
      <c r="V146" s="123">
        <f t="shared" si="53"/>
        <v>4.7388151831935046</v>
      </c>
      <c r="W146" s="123">
        <f t="shared" si="53"/>
        <v>2.8166714668357788</v>
      </c>
      <c r="X146" s="123">
        <f t="shared" si="53"/>
        <v>5.2530102523961659</v>
      </c>
      <c r="Y146" s="123">
        <f t="shared" si="53"/>
        <v>4.841976728025057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0.28231588295905263</v>
      </c>
      <c r="D147" s="99">
        <f>RES_hhdet_in_tesh!D147/RES_summary!D$21</f>
        <v>0.20999012931861349</v>
      </c>
      <c r="E147" s="99">
        <f>RES_hhdet_in_tesh!E147/RES_summary!E$21</f>
        <v>3.7638999834244156</v>
      </c>
      <c r="F147" s="99">
        <f>RES_hhdet_in_tesh!F147/RES_summary!F$21</f>
        <v>2.1228770623613467</v>
      </c>
      <c r="G147" s="99">
        <f>RES_hhdet_in_tesh!G147/RES_summary!G$21</f>
        <v>2.3870718282722407</v>
      </c>
      <c r="H147" s="99">
        <f>RES_hhdet_in_tesh!H147/RES_summary!H$21</f>
        <v>4.1447615239978139</v>
      </c>
      <c r="I147" s="99">
        <f>RES_hhdet_in_tesh!I147/RES_summary!I$21</f>
        <v>3.3311125523946181</v>
      </c>
      <c r="J147" s="99">
        <f>RES_hhdet_in_tesh!J147/RES_summary!J$21</f>
        <v>3.9077784074648316</v>
      </c>
      <c r="K147" s="99">
        <f>RES_hhdet_in_tesh!K147/RES_summary!K$21</f>
        <v>3.9882359031738974</v>
      </c>
      <c r="L147" s="99">
        <f>RES_hhdet_in_tesh!L147/RES_summary!L$21</f>
        <v>4.7594656741945123</v>
      </c>
      <c r="M147" s="99">
        <f>RES_hhdet_in_tesh!M147/RES_summary!M$21</f>
        <v>5.1597286352594915</v>
      </c>
      <c r="N147" s="99">
        <f>RES_hhdet_in_tesh!N147/RES_summary!N$21</f>
        <v>5.2156983364194511</v>
      </c>
      <c r="O147" s="99">
        <f>RES_hhdet_in_tesh!O147/RES_summary!O$21</f>
        <v>5.1761671151052919</v>
      </c>
      <c r="P147" s="99">
        <f>RES_hhdet_in_tesh!P147/RES_summary!P$21</f>
        <v>2.7070032812819576</v>
      </c>
      <c r="Q147" s="99">
        <f>RES_hhdet_in_tesh!Q147/RES_summary!Q$21</f>
        <v>2.4209458795544698</v>
      </c>
      <c r="R147" s="99">
        <f>RES_hhdet_in_tesh!R147/RES_summary!R$21</f>
        <v>1.5952372340023999</v>
      </c>
      <c r="S147" s="99">
        <f>RES_hhdet_in_tesh!S147/RES_summary!S$21</f>
        <v>3.1962240139249332</v>
      </c>
      <c r="T147" s="99">
        <f>RES_hhdet_in_tesh!T147/RES_summary!T$21</f>
        <v>3.0527223311434546</v>
      </c>
      <c r="U147" s="99">
        <f>RES_hhdet_in_tesh!U147/RES_summary!U$21</f>
        <v>3.4831037929932229</v>
      </c>
      <c r="V147" s="99">
        <f>RES_hhdet_in_tesh!V147/RES_summary!V$21</f>
        <v>4.7388151831935046</v>
      </c>
      <c r="W147" s="99">
        <f>RES_hhdet_in_tesh!W147/RES_summary!W$21</f>
        <v>2.8166714668357788</v>
      </c>
      <c r="X147" s="99">
        <f>RES_hhdet_in_tesh!X147/RES_summary!X$21</f>
        <v>5.2530102523961659</v>
      </c>
      <c r="Y147" s="99">
        <f>RES_hhdet_in_tesh!Y147/RES_summary!Y$21</f>
        <v>4.841976728025057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15.695794402665433</v>
      </c>
      <c r="D148" s="123">
        <v>17.855612523407821</v>
      </c>
      <c r="E148" s="123">
        <v>17.400603814822794</v>
      </c>
      <c r="F148" s="123">
        <v>17.409782869410833</v>
      </c>
      <c r="G148" s="123">
        <v>17.57208173360096</v>
      </c>
      <c r="H148" s="123">
        <v>20.960322921780872</v>
      </c>
      <c r="I148" s="123">
        <v>21.814918837683138</v>
      </c>
      <c r="J148" s="123">
        <v>24.153369521593291</v>
      </c>
      <c r="K148" s="123">
        <v>18.231483305228817</v>
      </c>
      <c r="L148" s="123">
        <v>16.797615281422058</v>
      </c>
      <c r="M148" s="123">
        <v>16.186250478086322</v>
      </c>
      <c r="N148" s="123">
        <v>15.488894478144218</v>
      </c>
      <c r="O148" s="123">
        <v>13.957713031180306</v>
      </c>
      <c r="P148" s="123">
        <v>12.63227618735754</v>
      </c>
      <c r="Q148" s="123">
        <v>12.948361055254223</v>
      </c>
      <c r="R148" s="123">
        <v>18.474870029287889</v>
      </c>
      <c r="S148" s="123">
        <v>20.730706005871252</v>
      </c>
      <c r="T148" s="123">
        <v>20.67900634109434</v>
      </c>
      <c r="U148" s="123">
        <v>16.893542672522212</v>
      </c>
      <c r="V148" s="123">
        <v>13.517422282490577</v>
      </c>
      <c r="W148" s="123">
        <v>22.029632581292514</v>
      </c>
      <c r="X148" s="123">
        <v>23.402398616664101</v>
      </c>
      <c r="Y148" s="123">
        <v>19.798300330523027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15.841902495698827</v>
      </c>
      <c r="D149" s="99">
        <v>17.408964603754935</v>
      </c>
      <c r="E149" s="99">
        <v>14.600675577361951</v>
      </c>
      <c r="F149" s="99">
        <v>19.410333205326705</v>
      </c>
      <c r="G149" s="99">
        <v>17.472878688530432</v>
      </c>
      <c r="H149" s="99">
        <v>22.522742943179551</v>
      </c>
      <c r="I149" s="99">
        <v>18.381137730254729</v>
      </c>
      <c r="J149" s="99">
        <v>24.911310608873062</v>
      </c>
      <c r="K149" s="99">
        <v>18.191148285550685</v>
      </c>
      <c r="L149" s="99">
        <v>17.097823085769743</v>
      </c>
      <c r="M149" s="99">
        <v>16.667116466454882</v>
      </c>
      <c r="N149" s="99">
        <v>15.332737797115815</v>
      </c>
      <c r="O149" s="99">
        <v>12.697140312178838</v>
      </c>
      <c r="P149" s="99">
        <v>13.184302521495017</v>
      </c>
      <c r="Q149" s="99">
        <v>10.705637843640321</v>
      </c>
      <c r="R149" s="99">
        <v>19.51798919673546</v>
      </c>
      <c r="S149" s="99">
        <v>17.07450336644489</v>
      </c>
      <c r="T149" s="99">
        <v>22.368828219221779</v>
      </c>
      <c r="U149" s="99">
        <v>17.368652106273839</v>
      </c>
      <c r="V149" s="99">
        <v>15.259870990220129</v>
      </c>
      <c r="W149" s="99">
        <v>21.99168285751086</v>
      </c>
      <c r="X149" s="99">
        <v>24.850036251099652</v>
      </c>
      <c r="Y149" s="99">
        <v>17.803878258781808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15.842511455763004</v>
      </c>
      <c r="D150" s="99">
        <v>17.410600681537968</v>
      </c>
      <c r="E150" s="99">
        <v>14.602800549995628</v>
      </c>
      <c r="F150" s="99">
        <v>19.415869195962195</v>
      </c>
      <c r="G150" s="99">
        <v>17.475301318406999</v>
      </c>
      <c r="H150" s="99">
        <v>22.52705931340159</v>
      </c>
      <c r="I150" s="99">
        <v>0</v>
      </c>
      <c r="J150" s="99">
        <v>24.919630419438782</v>
      </c>
      <c r="K150" s="99">
        <v>18.197141235617181</v>
      </c>
      <c r="L150" s="99">
        <v>17.101653717585656</v>
      </c>
      <c r="M150" s="99">
        <v>16.670774457676234</v>
      </c>
      <c r="N150" s="99">
        <v>15.334062816568686</v>
      </c>
      <c r="O150" s="99">
        <v>12.695727048515556</v>
      </c>
      <c r="P150" s="99">
        <v>13.203694708228962</v>
      </c>
      <c r="Q150" s="99">
        <v>0</v>
      </c>
      <c r="R150" s="99">
        <v>19.548978571457464</v>
      </c>
      <c r="S150" s="99">
        <v>0</v>
      </c>
      <c r="T150" s="99">
        <v>22.391089830741159</v>
      </c>
      <c r="U150" s="99">
        <v>17.376237714151888</v>
      </c>
      <c r="V150" s="99">
        <v>15.267453093820466</v>
      </c>
      <c r="W150" s="99">
        <v>0</v>
      </c>
      <c r="X150" s="99">
        <v>24.84048013833057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6.5767710632003737</v>
      </c>
      <c r="D151" s="102">
        <v>7.4362170267277294</v>
      </c>
      <c r="E151" s="102">
        <v>6.2163487055592697</v>
      </c>
      <c r="F151" s="102">
        <v>8.8646046737709732</v>
      </c>
      <c r="G151" s="102">
        <v>7.8355538216780651</v>
      </c>
      <c r="H151" s="102">
        <v>10.022744149539623</v>
      </c>
      <c r="I151" s="102">
        <v>0</v>
      </c>
      <c r="J151" s="102">
        <v>11.105134615344399</v>
      </c>
      <c r="K151" s="102">
        <v>8.2097850795450338</v>
      </c>
      <c r="L151" s="102">
        <v>7.6622693550072629</v>
      </c>
      <c r="M151" s="102">
        <v>7.7721790724670825</v>
      </c>
      <c r="N151" s="102">
        <v>7.1787379311010957</v>
      </c>
      <c r="O151" s="102">
        <v>6.187588300224494</v>
      </c>
      <c r="P151" s="102">
        <v>5.749919723193412</v>
      </c>
      <c r="Q151" s="102">
        <v>0</v>
      </c>
      <c r="R151" s="102">
        <v>8.5861507175986134</v>
      </c>
      <c r="S151" s="102">
        <v>0</v>
      </c>
      <c r="T151" s="102">
        <v>9.6013017780782803</v>
      </c>
      <c r="U151" s="102">
        <v>7.5184118483298104</v>
      </c>
      <c r="V151" s="102">
        <v>6.1517034367876358</v>
      </c>
      <c r="W151" s="102">
        <v>0</v>
      </c>
      <c r="X151" s="102">
        <v>10.608680306953305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9.2657403925626287</v>
      </c>
      <c r="D152" s="105">
        <v>9.974383654810234</v>
      </c>
      <c r="E152" s="105">
        <v>8.38645184443636</v>
      </c>
      <c r="F152" s="105">
        <v>10.551264522191223</v>
      </c>
      <c r="G152" s="105">
        <v>9.6397474967289298</v>
      </c>
      <c r="H152" s="105">
        <v>12.504315163861968</v>
      </c>
      <c r="I152" s="105">
        <v>0</v>
      </c>
      <c r="J152" s="105">
        <v>13.814495804094383</v>
      </c>
      <c r="K152" s="105">
        <v>9.9873561560721456</v>
      </c>
      <c r="L152" s="105">
        <v>9.4393843625783909</v>
      </c>
      <c r="M152" s="105">
        <v>8.8985953852091502</v>
      </c>
      <c r="N152" s="105">
        <v>8.155324885467591</v>
      </c>
      <c r="O152" s="105">
        <v>6.5081387482910618</v>
      </c>
      <c r="P152" s="105">
        <v>7.4537749850355492</v>
      </c>
      <c r="Q152" s="105">
        <v>0</v>
      </c>
      <c r="R152" s="105">
        <v>10.962827853858851</v>
      </c>
      <c r="S152" s="105">
        <v>0</v>
      </c>
      <c r="T152" s="105">
        <v>12.789788052662875</v>
      </c>
      <c r="U152" s="105">
        <v>9.8578258658220772</v>
      </c>
      <c r="V152" s="105">
        <v>9.1157496570328327</v>
      </c>
      <c r="W152" s="105">
        <v>0</v>
      </c>
      <c r="X152" s="105">
        <v>14.231799831377263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15.674754393560326</v>
      </c>
      <c r="D153" s="102">
        <v>17.881124157915149</v>
      </c>
      <c r="E153" s="102">
        <v>17.726484331870559</v>
      </c>
      <c r="F153" s="102">
        <v>17.129389946576584</v>
      </c>
      <c r="G153" s="102">
        <v>17.580252340012667</v>
      </c>
      <c r="H153" s="102">
        <v>20.796848643830465</v>
      </c>
      <c r="I153" s="102">
        <v>22.064355541535072</v>
      </c>
      <c r="J153" s="102">
        <v>24.085897194231976</v>
      </c>
      <c r="K153" s="102">
        <v>18.229382557113816</v>
      </c>
      <c r="L153" s="102">
        <v>16.765512186301844</v>
      </c>
      <c r="M153" s="102">
        <v>16.130010421862107</v>
      </c>
      <c r="N153" s="102">
        <v>15.499994309485476</v>
      </c>
      <c r="O153" s="102">
        <v>14.079700030939161</v>
      </c>
      <c r="P153" s="102">
        <v>12.523786720163983</v>
      </c>
      <c r="Q153" s="102">
        <v>13.249748391642607</v>
      </c>
      <c r="R153" s="102">
        <v>18.342613052254489</v>
      </c>
      <c r="S153" s="102">
        <v>21.071767317392286</v>
      </c>
      <c r="T153" s="102">
        <v>20.369780517456757</v>
      </c>
      <c r="U153" s="102">
        <v>16.833016303617693</v>
      </c>
      <c r="V153" s="102">
        <v>13.350816948649886</v>
      </c>
      <c r="W153" s="102">
        <v>0</v>
      </c>
      <c r="X153" s="102">
        <v>23.334037886433812</v>
      </c>
      <c r="Y153" s="102">
        <v>19.861409578503018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15.680521785325658</v>
      </c>
      <c r="D154" s="105">
        <v>17.891824342447105</v>
      </c>
      <c r="E154" s="105">
        <v>17.745769796932063</v>
      </c>
      <c r="F154" s="105">
        <v>17.141811881570259</v>
      </c>
      <c r="G154" s="105">
        <v>17.591144301060794</v>
      </c>
      <c r="H154" s="105">
        <v>20.803527524135276</v>
      </c>
      <c r="I154" s="105">
        <v>22.069138288547766</v>
      </c>
      <c r="J154" s="105">
        <v>24.093787379180295</v>
      </c>
      <c r="K154" s="105">
        <v>18.237943338957905</v>
      </c>
      <c r="L154" s="105">
        <v>16.769747567097784</v>
      </c>
      <c r="M154" s="105">
        <v>16.136430410386627</v>
      </c>
      <c r="N154" s="105">
        <v>15.502148672938786</v>
      </c>
      <c r="O154" s="105">
        <v>14.083531406711364</v>
      </c>
      <c r="P154" s="105">
        <v>12.541553753888019</v>
      </c>
      <c r="Q154" s="105">
        <v>13.278809234722889</v>
      </c>
      <c r="R154" s="105">
        <v>18.385562545101848</v>
      </c>
      <c r="S154" s="105">
        <v>21.106840558977652</v>
      </c>
      <c r="T154" s="105">
        <v>20.388049586272235</v>
      </c>
      <c r="U154" s="105">
        <v>16.841983510389284</v>
      </c>
      <c r="V154" s="105">
        <v>13.335356900700853</v>
      </c>
      <c r="W154" s="105">
        <v>22.03183819821114</v>
      </c>
      <c r="X154" s="105">
        <v>23.322384863980496</v>
      </c>
      <c r="Y154" s="105">
        <v>19.830996404595371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6.5025495188753393</v>
      </c>
      <c r="D155" s="99">
        <v>7.644003083290924</v>
      </c>
      <c r="E155" s="99">
        <v>7.5729894634842134</v>
      </c>
      <c r="F155" s="99">
        <v>7.8132067682130035</v>
      </c>
      <c r="G155" s="99">
        <v>7.8816457579173731</v>
      </c>
      <c r="H155" s="99">
        <v>9.2252433139277663</v>
      </c>
      <c r="I155" s="99">
        <v>10.921166835902854</v>
      </c>
      <c r="J155" s="99">
        <v>10.709892167180431</v>
      </c>
      <c r="K155" s="99">
        <v>8.2237177107623953</v>
      </c>
      <c r="L155" s="99">
        <v>7.4989803996652276</v>
      </c>
      <c r="M155" s="99">
        <v>7.5424609585859521</v>
      </c>
      <c r="N155" s="99">
        <v>7.2656555176647553</v>
      </c>
      <c r="O155" s="99">
        <v>6.8980950667771221</v>
      </c>
      <c r="P155" s="99">
        <v>5.4052480223172834</v>
      </c>
      <c r="Q155" s="99">
        <v>5.7103716263028401</v>
      </c>
      <c r="R155" s="99">
        <v>8.0328053468567635</v>
      </c>
      <c r="S155" s="99">
        <v>9.8406830776457141</v>
      </c>
      <c r="T155" s="99">
        <v>8.7014254087426295</v>
      </c>
      <c r="U155" s="99">
        <v>7.2466115550089549</v>
      </c>
      <c r="V155" s="99">
        <v>5.2447263039599132</v>
      </c>
      <c r="W155" s="99">
        <v>9.795470317785071</v>
      </c>
      <c r="X155" s="99">
        <v>9.7797717993457649</v>
      </c>
      <c r="Y155" s="99">
        <v>7.3783119798708459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9.1779722664503183</v>
      </c>
      <c r="D156" s="99">
        <v>10.247821259156183</v>
      </c>
      <c r="E156" s="99">
        <v>10.172780333447852</v>
      </c>
      <c r="F156" s="99">
        <v>9.3286051133572574</v>
      </c>
      <c r="G156" s="99">
        <v>9.7094985431434235</v>
      </c>
      <c r="H156" s="99">
        <v>11.578284210207512</v>
      </c>
      <c r="I156" s="99">
        <v>11.14797145264491</v>
      </c>
      <c r="J156" s="99">
        <v>13.383895211999867</v>
      </c>
      <c r="K156" s="99">
        <v>10.01422562819551</v>
      </c>
      <c r="L156" s="99">
        <v>9.270767167432556</v>
      </c>
      <c r="M156" s="99">
        <v>8.5939694518006764</v>
      </c>
      <c r="N156" s="99">
        <v>8.2364931552740313</v>
      </c>
      <c r="O156" s="99">
        <v>7.1854363399342427</v>
      </c>
      <c r="P156" s="99">
        <v>7.1363057315707366</v>
      </c>
      <c r="Q156" s="99">
        <v>7.5684376084200506</v>
      </c>
      <c r="R156" s="99">
        <v>10.352757198245083</v>
      </c>
      <c r="S156" s="99">
        <v>11.266157481331936</v>
      </c>
      <c r="T156" s="99">
        <v>11.6866241775296</v>
      </c>
      <c r="U156" s="99">
        <v>9.5953719553803243</v>
      </c>
      <c r="V156" s="99">
        <v>8.090630596740942</v>
      </c>
      <c r="W156" s="99">
        <v>12.236367880426071</v>
      </c>
      <c r="X156" s="99">
        <v>13.542613064634736</v>
      </c>
      <c r="Y156" s="99">
        <v>12.452684424724527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6.2982496849108802</v>
      </c>
      <c r="D157" s="123">
        <v>7.0536475390090079</v>
      </c>
      <c r="E157" s="123">
        <v>7.0228333907324867</v>
      </c>
      <c r="F157" s="123">
        <v>6.8764440346238862</v>
      </c>
      <c r="G157" s="123">
        <v>7.2218463826308721</v>
      </c>
      <c r="H157" s="123">
        <v>8.5634320530064265</v>
      </c>
      <c r="I157" s="123">
        <v>7.9015751493456259</v>
      </c>
      <c r="J157" s="123">
        <v>8.9100949260203546</v>
      </c>
      <c r="K157" s="123">
        <v>6.6520534107456903</v>
      </c>
      <c r="L157" s="123">
        <v>6.1676862052785104</v>
      </c>
      <c r="M157" s="123">
        <v>5.0946463643921041</v>
      </c>
      <c r="N157" s="123">
        <v>5.2319605331990813</v>
      </c>
      <c r="O157" s="123">
        <v>4.8626082783767588</v>
      </c>
      <c r="P157" s="123">
        <v>4.5908404984814108</v>
      </c>
      <c r="Q157" s="123">
        <v>4.5288285417811496</v>
      </c>
      <c r="R157" s="123">
        <v>6.0358859963164395</v>
      </c>
      <c r="S157" s="123">
        <v>6.9474507194007034</v>
      </c>
      <c r="T157" s="123">
        <v>6.1389846055236363</v>
      </c>
      <c r="U157" s="123">
        <v>5.3420100669917225</v>
      </c>
      <c r="V157" s="123">
        <v>4.2682093007979782</v>
      </c>
      <c r="W157" s="123">
        <v>7.1698671277410497</v>
      </c>
      <c r="X157" s="123">
        <v>8.174134075941744</v>
      </c>
      <c r="Y157" s="123">
        <v>7.2812080694194767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6.2982496849108802</v>
      </c>
      <c r="D159" s="110">
        <v>7.0536475390090079</v>
      </c>
      <c r="E159" s="110">
        <v>7.0228333907324867</v>
      </c>
      <c r="F159" s="110">
        <v>6.8764440346238862</v>
      </c>
      <c r="G159" s="110">
        <v>7.2218463826308721</v>
      </c>
      <c r="H159" s="110">
        <v>8.5634320530064265</v>
      </c>
      <c r="I159" s="110">
        <v>7.9015751493456259</v>
      </c>
      <c r="J159" s="110">
        <v>8.9100949260203546</v>
      </c>
      <c r="K159" s="110">
        <v>6.6520534107456903</v>
      </c>
      <c r="L159" s="110">
        <v>6.1676862052785104</v>
      </c>
      <c r="M159" s="110">
        <v>5.0946463643921041</v>
      </c>
      <c r="N159" s="110">
        <v>5.2319605331990813</v>
      </c>
      <c r="O159" s="110">
        <v>4.8626082783767588</v>
      </c>
      <c r="P159" s="110">
        <v>4.5908404984814108</v>
      </c>
      <c r="Q159" s="110">
        <v>4.5288285417811496</v>
      </c>
      <c r="R159" s="110">
        <v>6.0358859963164395</v>
      </c>
      <c r="S159" s="110">
        <v>6.9474507194007034</v>
      </c>
      <c r="T159" s="110">
        <v>6.1389846055236363</v>
      </c>
      <c r="U159" s="110">
        <v>5.3420100669917225</v>
      </c>
      <c r="V159" s="110">
        <v>4.2682093007979782</v>
      </c>
      <c r="W159" s="110">
        <v>7.1698671277410497</v>
      </c>
      <c r="X159" s="110">
        <v>8.174134075941744</v>
      </c>
      <c r="Y159" s="110">
        <v>7.2812080694194767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128.27068668564414</v>
      </c>
      <c r="D161" s="118">
        <f t="shared" si="54"/>
        <v>127.22946593936415</v>
      </c>
      <c r="E161" s="118">
        <f t="shared" si="54"/>
        <v>128.00846918346048</v>
      </c>
      <c r="F161" s="118">
        <f t="shared" si="54"/>
        <v>120.10189070447483</v>
      </c>
      <c r="G161" s="118">
        <f t="shared" si="54"/>
        <v>117.55244840583822</v>
      </c>
      <c r="H161" s="118">
        <f t="shared" si="54"/>
        <v>124.88150172137412</v>
      </c>
      <c r="I161" s="118">
        <f t="shared" si="54"/>
        <v>110.41912048294165</v>
      </c>
      <c r="J161" s="118">
        <f t="shared" si="54"/>
        <v>124.02401239964124</v>
      </c>
      <c r="K161" s="118">
        <f t="shared" si="54"/>
        <v>106.62757176356241</v>
      </c>
      <c r="L161" s="118">
        <f t="shared" si="54"/>
        <v>110.50885100830901</v>
      </c>
      <c r="M161" s="118">
        <f t="shared" si="54"/>
        <v>94.320320248608326</v>
      </c>
      <c r="N161" s="118">
        <f t="shared" si="54"/>
        <v>97.48553332251187</v>
      </c>
      <c r="O161" s="118">
        <f t="shared" si="54"/>
        <v>100.10097150989566</v>
      </c>
      <c r="P161" s="118">
        <f t="shared" si="54"/>
        <v>78.960453834890501</v>
      </c>
      <c r="Q161" s="118">
        <f t="shared" si="54"/>
        <v>79.459933000892477</v>
      </c>
      <c r="R161" s="118">
        <f t="shared" ref="R161:V161" si="55">R162+R164+R166+R175</f>
        <v>88.435789356266909</v>
      </c>
      <c r="S161" s="118">
        <f t="shared" si="55"/>
        <v>92.896774685670664</v>
      </c>
      <c r="T161" s="118">
        <f t="shared" si="55"/>
        <v>86.230356289735838</v>
      </c>
      <c r="U161" s="118">
        <f t="shared" si="55"/>
        <v>76.000499622750979</v>
      </c>
      <c r="V161" s="118">
        <f t="shared" si="55"/>
        <v>66.169578474997365</v>
      </c>
      <c r="W161" s="118">
        <f t="shared" ref="W161:Y161" si="56">W162+W164+W166+W175</f>
        <v>73.287035432824325</v>
      </c>
      <c r="X161" s="118">
        <f t="shared" si="56"/>
        <v>73.110271907226704</v>
      </c>
      <c r="Y161" s="118">
        <f t="shared" si="56"/>
        <v>56.871289093508452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106.1355893894479</v>
      </c>
      <c r="D162" s="123">
        <f t="shared" si="57"/>
        <v>102.21446067976341</v>
      </c>
      <c r="E162" s="123">
        <f t="shared" si="57"/>
        <v>100.20407473365103</v>
      </c>
      <c r="F162" s="123">
        <f t="shared" si="57"/>
        <v>93.739216710667776</v>
      </c>
      <c r="G162" s="123">
        <f t="shared" si="57"/>
        <v>90.415426184682076</v>
      </c>
      <c r="H162" s="123">
        <f t="shared" si="57"/>
        <v>91.296192193866275</v>
      </c>
      <c r="I162" s="123">
        <f t="shared" si="57"/>
        <v>77.416529080323244</v>
      </c>
      <c r="J162" s="123">
        <f t="shared" si="57"/>
        <v>87.096455124950822</v>
      </c>
      <c r="K162" s="123">
        <f t="shared" si="57"/>
        <v>77.804764192076718</v>
      </c>
      <c r="L162" s="123">
        <f t="shared" si="57"/>
        <v>82.847605149928413</v>
      </c>
      <c r="M162" s="123">
        <f t="shared" si="57"/>
        <v>68.41547988303931</v>
      </c>
      <c r="N162" s="123">
        <f t="shared" si="57"/>
        <v>72.627416369016686</v>
      </c>
      <c r="O162" s="123">
        <f t="shared" si="57"/>
        <v>77.613412114363982</v>
      </c>
      <c r="P162" s="123">
        <f t="shared" si="57"/>
        <v>60.378343662060416</v>
      </c>
      <c r="Q162" s="123">
        <f t="shared" si="57"/>
        <v>60.768167591030455</v>
      </c>
      <c r="R162" s="123">
        <f t="shared" si="57"/>
        <v>63.11858723698149</v>
      </c>
      <c r="S162" s="123">
        <f t="shared" si="57"/>
        <v>63.611535464585799</v>
      </c>
      <c r="T162" s="123">
        <f t="shared" si="57"/>
        <v>57.880949186453826</v>
      </c>
      <c r="U162" s="123">
        <f t="shared" si="57"/>
        <v>51.993412988119104</v>
      </c>
      <c r="V162" s="123">
        <f t="shared" si="57"/>
        <v>46.017678743795265</v>
      </c>
      <c r="W162" s="123">
        <f t="shared" si="57"/>
        <v>42.679811809790046</v>
      </c>
      <c r="X162" s="123">
        <f t="shared" si="57"/>
        <v>37.274019047352951</v>
      </c>
      <c r="Y162" s="123">
        <f t="shared" si="57"/>
        <v>25.104448855771981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106.1355893894479</v>
      </c>
      <c r="D163" s="110">
        <v>102.21446067976341</v>
      </c>
      <c r="E163" s="110">
        <v>100.20407473365103</v>
      </c>
      <c r="F163" s="110">
        <v>93.739216710667776</v>
      </c>
      <c r="G163" s="110">
        <v>90.415426184682076</v>
      </c>
      <c r="H163" s="110">
        <v>91.296192193866275</v>
      </c>
      <c r="I163" s="110">
        <v>77.416529080323244</v>
      </c>
      <c r="J163" s="110">
        <v>87.096455124950822</v>
      </c>
      <c r="K163" s="110">
        <v>77.804764192076718</v>
      </c>
      <c r="L163" s="110">
        <v>82.847605149928413</v>
      </c>
      <c r="M163" s="110">
        <v>68.41547988303931</v>
      </c>
      <c r="N163" s="110">
        <v>72.627416369016686</v>
      </c>
      <c r="O163" s="110">
        <v>77.613412114363982</v>
      </c>
      <c r="P163" s="110">
        <v>60.378343662060416</v>
      </c>
      <c r="Q163" s="110">
        <v>60.768167591030455</v>
      </c>
      <c r="R163" s="110">
        <v>63.11858723698149</v>
      </c>
      <c r="S163" s="110">
        <v>63.611535464585799</v>
      </c>
      <c r="T163" s="110">
        <v>57.880949186453826</v>
      </c>
      <c r="U163" s="110">
        <v>51.993412988119104</v>
      </c>
      <c r="V163" s="110">
        <v>46.017678743795265</v>
      </c>
      <c r="W163" s="110">
        <v>42.679811809790046</v>
      </c>
      <c r="X163" s="110">
        <v>37.274019047352951</v>
      </c>
      <c r="Y163" s="110">
        <v>25.104448855771981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0.14105355455164992</v>
      </c>
      <c r="D164" s="123">
        <f t="shared" si="58"/>
        <v>0.10574874491602305</v>
      </c>
      <c r="E164" s="123">
        <f t="shared" si="58"/>
        <v>3.3809754760969661</v>
      </c>
      <c r="F164" s="123">
        <f t="shared" si="58"/>
        <v>2.0764200742693464</v>
      </c>
      <c r="G164" s="123">
        <f t="shared" si="58"/>
        <v>2.3430995296202246</v>
      </c>
      <c r="H164" s="123">
        <f t="shared" si="58"/>
        <v>4.0615868505665453</v>
      </c>
      <c r="I164" s="123">
        <f t="shared" si="58"/>
        <v>3.2860813495745482</v>
      </c>
      <c r="J164" s="123">
        <f t="shared" si="58"/>
        <v>3.8640824223447732</v>
      </c>
      <c r="K164" s="123">
        <f t="shared" si="58"/>
        <v>3.9392759105111486</v>
      </c>
      <c r="L164" s="123">
        <f t="shared" si="58"/>
        <v>4.6959068020959567</v>
      </c>
      <c r="M164" s="123">
        <f t="shared" si="58"/>
        <v>4.6239461074416282</v>
      </c>
      <c r="N164" s="123">
        <f t="shared" si="58"/>
        <v>4.137246983912088</v>
      </c>
      <c r="O164" s="123">
        <f t="shared" si="58"/>
        <v>3.6670794346840268</v>
      </c>
      <c r="P164" s="123">
        <f t="shared" si="58"/>
        <v>1.3590484682117479</v>
      </c>
      <c r="Q164" s="123">
        <f t="shared" si="58"/>
        <v>1.2145868573518317</v>
      </c>
      <c r="R164" s="123">
        <f t="shared" si="58"/>
        <v>0.80632023194549729</v>
      </c>
      <c r="S164" s="123">
        <f t="shared" si="58"/>
        <v>1.6070651377715757</v>
      </c>
      <c r="T164" s="123">
        <f t="shared" si="58"/>
        <v>1.5318432836594611</v>
      </c>
      <c r="U164" s="123">
        <f t="shared" si="58"/>
        <v>1.7734402082826464</v>
      </c>
      <c r="V164" s="123">
        <f t="shared" si="58"/>
        <v>2.3643549582915933</v>
      </c>
      <c r="W164" s="123">
        <f t="shared" si="58"/>
        <v>1.4077239704237945</v>
      </c>
      <c r="X164" s="123">
        <f t="shared" si="58"/>
        <v>4.2599628650780694</v>
      </c>
      <c r="Y164" s="123">
        <f t="shared" si="58"/>
        <v>4.6872169605652827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0.14105355455164992</v>
      </c>
      <c r="D165" s="99">
        <f>RES_hhdet_in_tesh!D165/RES_summary!D$21</f>
        <v>0.10574874491602305</v>
      </c>
      <c r="E165" s="99">
        <f>RES_hhdet_in_tesh!E165/RES_summary!E$21</f>
        <v>3.3809754760969661</v>
      </c>
      <c r="F165" s="99">
        <f>RES_hhdet_in_tesh!F165/RES_summary!F$21</f>
        <v>2.0764200742693464</v>
      </c>
      <c r="G165" s="99">
        <f>RES_hhdet_in_tesh!G165/RES_summary!G$21</f>
        <v>2.3430995296202246</v>
      </c>
      <c r="H165" s="99">
        <f>RES_hhdet_in_tesh!H165/RES_summary!H$21</f>
        <v>4.0615868505665453</v>
      </c>
      <c r="I165" s="99">
        <f>RES_hhdet_in_tesh!I165/RES_summary!I$21</f>
        <v>3.2860813495745482</v>
      </c>
      <c r="J165" s="99">
        <f>RES_hhdet_in_tesh!J165/RES_summary!J$21</f>
        <v>3.8640824223447732</v>
      </c>
      <c r="K165" s="99">
        <f>RES_hhdet_in_tesh!K165/RES_summary!K$21</f>
        <v>3.9392759105111486</v>
      </c>
      <c r="L165" s="99">
        <f>RES_hhdet_in_tesh!L165/RES_summary!L$21</f>
        <v>4.6959068020959567</v>
      </c>
      <c r="M165" s="99">
        <f>RES_hhdet_in_tesh!M165/RES_summary!M$21</f>
        <v>4.6239461074416282</v>
      </c>
      <c r="N165" s="99">
        <f>RES_hhdet_in_tesh!N165/RES_summary!N$21</f>
        <v>4.137246983912088</v>
      </c>
      <c r="O165" s="99">
        <f>RES_hhdet_in_tesh!O165/RES_summary!O$21</f>
        <v>3.6670794346840268</v>
      </c>
      <c r="P165" s="99">
        <f>RES_hhdet_in_tesh!P165/RES_summary!P$21</f>
        <v>1.3590484682117479</v>
      </c>
      <c r="Q165" s="99">
        <f>RES_hhdet_in_tesh!Q165/RES_summary!Q$21</f>
        <v>1.2145868573518317</v>
      </c>
      <c r="R165" s="99">
        <f>RES_hhdet_in_tesh!R165/RES_summary!R$21</f>
        <v>0.80632023194549729</v>
      </c>
      <c r="S165" s="99">
        <f>RES_hhdet_in_tesh!S165/RES_summary!S$21</f>
        <v>1.6070651377715757</v>
      </c>
      <c r="T165" s="99">
        <f>RES_hhdet_in_tesh!T165/RES_summary!T$21</f>
        <v>1.5318432836594611</v>
      </c>
      <c r="U165" s="99">
        <f>RES_hhdet_in_tesh!U165/RES_summary!U$21</f>
        <v>1.7734402082826464</v>
      </c>
      <c r="V165" s="99">
        <f>RES_hhdet_in_tesh!V165/RES_summary!V$21</f>
        <v>2.3643549582915933</v>
      </c>
      <c r="W165" s="99">
        <f>RES_hhdet_in_tesh!W165/RES_summary!W$21</f>
        <v>1.4077239704237945</v>
      </c>
      <c r="X165" s="99">
        <f>RES_hhdet_in_tesh!X165/RES_summary!X$21</f>
        <v>4.2599628650780694</v>
      </c>
      <c r="Y165" s="99">
        <f>RES_hhdet_in_tesh!Y165/RES_summary!Y$21</f>
        <v>4.6872169605652827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15.695794056733716</v>
      </c>
      <c r="D166" s="123">
        <v>17.855608975675707</v>
      </c>
      <c r="E166" s="123">
        <v>17.40058558298</v>
      </c>
      <c r="F166" s="123">
        <v>17.409809884913813</v>
      </c>
      <c r="G166" s="123">
        <v>17.572076308905057</v>
      </c>
      <c r="H166" s="123">
        <v>20.960290623934878</v>
      </c>
      <c r="I166" s="123">
        <v>21.814934903698234</v>
      </c>
      <c r="J166" s="123">
        <v>24.153379926325268</v>
      </c>
      <c r="K166" s="123">
        <v>18.231478250228857</v>
      </c>
      <c r="L166" s="123">
        <v>16.797652851006113</v>
      </c>
      <c r="M166" s="123">
        <v>16.186247893735288</v>
      </c>
      <c r="N166" s="123">
        <v>15.488909436384001</v>
      </c>
      <c r="O166" s="123">
        <v>13.957871682470895</v>
      </c>
      <c r="P166" s="123">
        <v>12.632221206136922</v>
      </c>
      <c r="Q166" s="123">
        <v>12.948350010729037</v>
      </c>
      <c r="R166" s="123">
        <v>18.474995891023486</v>
      </c>
      <c r="S166" s="123">
        <v>20.730723363912585</v>
      </c>
      <c r="T166" s="123">
        <v>20.678579214098914</v>
      </c>
      <c r="U166" s="123">
        <v>16.891636359357516</v>
      </c>
      <c r="V166" s="123">
        <v>13.519335472112527</v>
      </c>
      <c r="W166" s="123">
        <v>22.029632524869438</v>
      </c>
      <c r="X166" s="123">
        <v>23.402155918853936</v>
      </c>
      <c r="Y166" s="123">
        <v>19.798415207751709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15.841902495698827</v>
      </c>
      <c r="D167" s="99">
        <v>17.408964603754935</v>
      </c>
      <c r="E167" s="99">
        <v>14.600675577361951</v>
      </c>
      <c r="F167" s="99">
        <v>19.410333205326701</v>
      </c>
      <c r="G167" s="99">
        <v>17.472878688530439</v>
      </c>
      <c r="H167" s="99">
        <v>22.522742943179548</v>
      </c>
      <c r="I167" s="99">
        <v>18.381137730254732</v>
      </c>
      <c r="J167" s="99">
        <v>24.911310608873055</v>
      </c>
      <c r="K167" s="99">
        <v>18.191148285550689</v>
      </c>
      <c r="L167" s="99">
        <v>17.097823085769743</v>
      </c>
      <c r="M167" s="99">
        <v>16.667116466454882</v>
      </c>
      <c r="N167" s="99">
        <v>15.332737797115819</v>
      </c>
      <c r="O167" s="99">
        <v>12.697140312178838</v>
      </c>
      <c r="P167" s="99">
        <v>13.184302521495013</v>
      </c>
      <c r="Q167" s="99">
        <v>10.70563784364032</v>
      </c>
      <c r="R167" s="99">
        <v>19.517989196735456</v>
      </c>
      <c r="S167" s="99">
        <v>17.07450336644489</v>
      </c>
      <c r="T167" s="99">
        <v>22.368828219221786</v>
      </c>
      <c r="U167" s="99">
        <v>17.368652106273835</v>
      </c>
      <c r="V167" s="99">
        <v>15.259870990220135</v>
      </c>
      <c r="W167" s="99">
        <v>21.991682857510856</v>
      </c>
      <c r="X167" s="99">
        <v>24.85003625109966</v>
      </c>
      <c r="Y167" s="99">
        <v>17.803878258781808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15.842511455763002</v>
      </c>
      <c r="D168" s="99">
        <v>17.410600681537968</v>
      </c>
      <c r="E168" s="99">
        <v>14.602800549995633</v>
      </c>
      <c r="F168" s="99">
        <v>19.415869195962198</v>
      </c>
      <c r="G168" s="99">
        <v>17.475301318406999</v>
      </c>
      <c r="H168" s="99">
        <v>22.52705931340159</v>
      </c>
      <c r="I168" s="99">
        <v>0</v>
      </c>
      <c r="J168" s="99">
        <v>24.919630419438782</v>
      </c>
      <c r="K168" s="99">
        <v>18.197141235617181</v>
      </c>
      <c r="L168" s="99">
        <v>17.101653717585656</v>
      </c>
      <c r="M168" s="99">
        <v>16.670774457676238</v>
      </c>
      <c r="N168" s="99">
        <v>15.334062816568686</v>
      </c>
      <c r="O168" s="99">
        <v>12.695727048515556</v>
      </c>
      <c r="P168" s="99">
        <v>13.203694708228962</v>
      </c>
      <c r="Q168" s="99">
        <v>0</v>
      </c>
      <c r="R168" s="99">
        <v>19.548978571457461</v>
      </c>
      <c r="S168" s="99">
        <v>0</v>
      </c>
      <c r="T168" s="99">
        <v>22.391089830741159</v>
      </c>
      <c r="U168" s="99">
        <v>0</v>
      </c>
      <c r="V168" s="99">
        <v>15.267453093820466</v>
      </c>
      <c r="W168" s="99">
        <v>0</v>
      </c>
      <c r="X168" s="99">
        <v>24.84048013833057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6.576771063200372</v>
      </c>
      <c r="D169" s="102">
        <v>7.4362170267277312</v>
      </c>
      <c r="E169" s="102">
        <v>6.2163487055592705</v>
      </c>
      <c r="F169" s="102">
        <v>8.8646046737709732</v>
      </c>
      <c r="G169" s="102">
        <v>7.8355538216780651</v>
      </c>
      <c r="H169" s="102">
        <v>10.022744149539621</v>
      </c>
      <c r="I169" s="102">
        <v>0</v>
      </c>
      <c r="J169" s="102">
        <v>11.105134615344399</v>
      </c>
      <c r="K169" s="102">
        <v>8.2097850795450373</v>
      </c>
      <c r="L169" s="102">
        <v>7.6622693550072629</v>
      </c>
      <c r="M169" s="102">
        <v>7.7721790724670843</v>
      </c>
      <c r="N169" s="102">
        <v>7.1787379311010939</v>
      </c>
      <c r="O169" s="102">
        <v>6.1875883002244931</v>
      </c>
      <c r="P169" s="102">
        <v>5.749919723193412</v>
      </c>
      <c r="Q169" s="102">
        <v>0</v>
      </c>
      <c r="R169" s="102">
        <v>8.5861507175986134</v>
      </c>
      <c r="S169" s="102">
        <v>0</v>
      </c>
      <c r="T169" s="102">
        <v>9.6013017780782786</v>
      </c>
      <c r="U169" s="102">
        <v>0</v>
      </c>
      <c r="V169" s="102">
        <v>6.1517034367876358</v>
      </c>
      <c r="W169" s="102">
        <v>0</v>
      </c>
      <c r="X169" s="102">
        <v>10.608680306953305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9.2657403925626287</v>
      </c>
      <c r="D170" s="105">
        <v>9.9743836548102358</v>
      </c>
      <c r="E170" s="105">
        <v>8.3864518444363618</v>
      </c>
      <c r="F170" s="105">
        <v>10.551264522191225</v>
      </c>
      <c r="G170" s="105">
        <v>9.6397474967289298</v>
      </c>
      <c r="H170" s="105">
        <v>12.504315163861973</v>
      </c>
      <c r="I170" s="105">
        <v>0</v>
      </c>
      <c r="J170" s="105">
        <v>13.814495804094383</v>
      </c>
      <c r="K170" s="105">
        <v>9.9873561560721438</v>
      </c>
      <c r="L170" s="105">
        <v>9.4393843625783926</v>
      </c>
      <c r="M170" s="105">
        <v>8.8985953852091519</v>
      </c>
      <c r="N170" s="105">
        <v>8.155324885467591</v>
      </c>
      <c r="O170" s="105">
        <v>6.5081387482910635</v>
      </c>
      <c r="P170" s="105">
        <v>7.4537749850355492</v>
      </c>
      <c r="Q170" s="105">
        <v>0</v>
      </c>
      <c r="R170" s="105">
        <v>10.962827853858851</v>
      </c>
      <c r="S170" s="105">
        <v>0</v>
      </c>
      <c r="T170" s="105">
        <v>12.78978805266288</v>
      </c>
      <c r="U170" s="105">
        <v>0</v>
      </c>
      <c r="V170" s="105">
        <v>9.1157496570328291</v>
      </c>
      <c r="W170" s="105">
        <v>0</v>
      </c>
      <c r="X170" s="105">
        <v>14.231799831377264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15.674754393560331</v>
      </c>
      <c r="D171" s="102">
        <v>17.881124157915146</v>
      </c>
      <c r="E171" s="102">
        <v>17.726484331870559</v>
      </c>
      <c r="F171" s="102">
        <v>17.129389946576591</v>
      </c>
      <c r="G171" s="102">
        <v>17.58025234001267</v>
      </c>
      <c r="H171" s="102">
        <v>20.796848643830462</v>
      </c>
      <c r="I171" s="102">
        <v>22.064355541535072</v>
      </c>
      <c r="J171" s="102">
        <v>24.085897194231968</v>
      </c>
      <c r="K171" s="102">
        <v>18.229382557113816</v>
      </c>
      <c r="L171" s="102">
        <v>16.765512186301851</v>
      </c>
      <c r="M171" s="102">
        <v>16.13001042186211</v>
      </c>
      <c r="N171" s="102">
        <v>15.499994309485478</v>
      </c>
      <c r="O171" s="102">
        <v>14.07970003093916</v>
      </c>
      <c r="P171" s="102">
        <v>12.523786720163983</v>
      </c>
      <c r="Q171" s="102">
        <v>13.249748391642608</v>
      </c>
      <c r="R171" s="102">
        <v>18.342613052254489</v>
      </c>
      <c r="S171" s="102">
        <v>21.07176731739229</v>
      </c>
      <c r="T171" s="102">
        <v>20.369780517456761</v>
      </c>
      <c r="U171" s="102">
        <v>16.833016303617693</v>
      </c>
      <c r="V171" s="102">
        <v>13.350816948649888</v>
      </c>
      <c r="W171" s="102">
        <v>0</v>
      </c>
      <c r="X171" s="102">
        <v>23.334037886433812</v>
      </c>
      <c r="Y171" s="102">
        <v>19.861409578503018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15.680521785325656</v>
      </c>
      <c r="D172" s="105">
        <v>17.891824342447105</v>
      </c>
      <c r="E172" s="105">
        <v>17.745769796932066</v>
      </c>
      <c r="F172" s="105">
        <v>17.141811881570259</v>
      </c>
      <c r="G172" s="105">
        <v>17.591144301060794</v>
      </c>
      <c r="H172" s="105">
        <v>20.80352752413528</v>
      </c>
      <c r="I172" s="105">
        <v>22.069138288547766</v>
      </c>
      <c r="J172" s="105">
        <v>24.093787379180299</v>
      </c>
      <c r="K172" s="105">
        <v>18.237943338957908</v>
      </c>
      <c r="L172" s="105">
        <v>16.769747567097784</v>
      </c>
      <c r="M172" s="105">
        <v>16.13643041038663</v>
      </c>
      <c r="N172" s="105">
        <v>15.502148672938782</v>
      </c>
      <c r="O172" s="105">
        <v>14.083531406711364</v>
      </c>
      <c r="P172" s="105">
        <v>12.541553753888016</v>
      </c>
      <c r="Q172" s="105">
        <v>13.278809234722894</v>
      </c>
      <c r="R172" s="105">
        <v>18.385562545101841</v>
      </c>
      <c r="S172" s="105">
        <v>21.106840558977648</v>
      </c>
      <c r="T172" s="105">
        <v>20.388049586272235</v>
      </c>
      <c r="U172" s="105">
        <v>16.84198351038928</v>
      </c>
      <c r="V172" s="105">
        <v>13.335356900700853</v>
      </c>
      <c r="W172" s="105">
        <v>22.03183819821114</v>
      </c>
      <c r="X172" s="105">
        <v>23.322384863980499</v>
      </c>
      <c r="Y172" s="105">
        <v>19.830996404595368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6.5025495188753384</v>
      </c>
      <c r="D173" s="99">
        <v>7.6440030832909249</v>
      </c>
      <c r="E173" s="99">
        <v>7.5729894634842125</v>
      </c>
      <c r="F173" s="99">
        <v>7.8132067682130009</v>
      </c>
      <c r="G173" s="99">
        <v>7.881645757917374</v>
      </c>
      <c r="H173" s="99">
        <v>9.2252433139277681</v>
      </c>
      <c r="I173" s="99">
        <v>10.921166835902858</v>
      </c>
      <c r="J173" s="99">
        <v>10.709892167180429</v>
      </c>
      <c r="K173" s="99">
        <v>8.2237177107623953</v>
      </c>
      <c r="L173" s="99">
        <v>7.4989803996652267</v>
      </c>
      <c r="M173" s="99">
        <v>7.542460958585953</v>
      </c>
      <c r="N173" s="99">
        <v>7.2656555176647561</v>
      </c>
      <c r="O173" s="99">
        <v>6.8980950667771204</v>
      </c>
      <c r="P173" s="99">
        <v>5.4052480223172799</v>
      </c>
      <c r="Q173" s="99">
        <v>5.710371626302841</v>
      </c>
      <c r="R173" s="99">
        <v>8.0328053468567635</v>
      </c>
      <c r="S173" s="99">
        <v>9.8406830776457124</v>
      </c>
      <c r="T173" s="99">
        <v>8.7014254087426277</v>
      </c>
      <c r="U173" s="99">
        <v>7.2466115550089567</v>
      </c>
      <c r="V173" s="99">
        <v>5.2447263039599132</v>
      </c>
      <c r="W173" s="99">
        <v>9.795470317785071</v>
      </c>
      <c r="X173" s="99">
        <v>9.7797717993457667</v>
      </c>
      <c r="Y173" s="99">
        <v>7.3783119798708441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9.1779722664503165</v>
      </c>
      <c r="D174" s="110">
        <v>10.247821259156181</v>
      </c>
      <c r="E174" s="110">
        <v>10.172780333447854</v>
      </c>
      <c r="F174" s="110">
        <v>9.3286051133572574</v>
      </c>
      <c r="G174" s="110">
        <v>9.70949854314342</v>
      </c>
      <c r="H174" s="110">
        <v>11.578284210207515</v>
      </c>
      <c r="I174" s="110">
        <v>11.147971452644912</v>
      </c>
      <c r="J174" s="110">
        <v>13.383895211999867</v>
      </c>
      <c r="K174" s="110">
        <v>10.01422562819551</v>
      </c>
      <c r="L174" s="110">
        <v>9.270767167432556</v>
      </c>
      <c r="M174" s="110">
        <v>8.5939694518006764</v>
      </c>
      <c r="N174" s="110">
        <v>8.2364931552740295</v>
      </c>
      <c r="O174" s="110">
        <v>7.1854363399342418</v>
      </c>
      <c r="P174" s="110">
        <v>7.1363057315707348</v>
      </c>
      <c r="Q174" s="110">
        <v>7.5684376084200524</v>
      </c>
      <c r="R174" s="110">
        <v>10.352757198245078</v>
      </c>
      <c r="S174" s="110">
        <v>11.266157481331936</v>
      </c>
      <c r="T174" s="110">
        <v>11.686624177529602</v>
      </c>
      <c r="U174" s="110">
        <v>9.5953719553803243</v>
      </c>
      <c r="V174" s="110">
        <v>8.0906305967409402</v>
      </c>
      <c r="W174" s="110">
        <v>12.236367880426069</v>
      </c>
      <c r="X174" s="110">
        <v>13.542613064634732</v>
      </c>
      <c r="Y174" s="110">
        <v>12.452684424724527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6.2982496849108811</v>
      </c>
      <c r="D175" s="123">
        <v>7.0536475390090061</v>
      </c>
      <c r="E175" s="123">
        <v>7.0228333907324867</v>
      </c>
      <c r="F175" s="123">
        <v>6.876444034623888</v>
      </c>
      <c r="G175" s="123">
        <v>7.2218463826308721</v>
      </c>
      <c r="H175" s="123">
        <v>8.5634320530064283</v>
      </c>
      <c r="I175" s="123">
        <v>7.9015751493456259</v>
      </c>
      <c r="J175" s="123">
        <v>8.9100949260203564</v>
      </c>
      <c r="K175" s="123">
        <v>6.6520534107456921</v>
      </c>
      <c r="L175" s="123">
        <v>6.1676862052785086</v>
      </c>
      <c r="M175" s="123">
        <v>5.0946463643921049</v>
      </c>
      <c r="N175" s="123">
        <v>5.2319605331990813</v>
      </c>
      <c r="O175" s="123">
        <v>4.8626082783767588</v>
      </c>
      <c r="P175" s="123">
        <v>4.5908404984814091</v>
      </c>
      <c r="Q175" s="123">
        <v>4.5288285417811505</v>
      </c>
      <c r="R175" s="123">
        <v>6.0358859963164404</v>
      </c>
      <c r="S175" s="123">
        <v>6.9474507194007016</v>
      </c>
      <c r="T175" s="123">
        <v>6.1389846055236363</v>
      </c>
      <c r="U175" s="123">
        <v>5.3420100669917225</v>
      </c>
      <c r="V175" s="123">
        <v>4.2682093007979791</v>
      </c>
      <c r="W175" s="123">
        <v>7.1698671277410497</v>
      </c>
      <c r="X175" s="123">
        <v>8.1741340759417458</v>
      </c>
      <c r="Y175" s="123">
        <v>7.2812080694194767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6.2982496849108811</v>
      </c>
      <c r="D177" s="110">
        <v>7.0536475390090061</v>
      </c>
      <c r="E177" s="110">
        <v>7.0228333907324867</v>
      </c>
      <c r="F177" s="110">
        <v>6.876444034623888</v>
      </c>
      <c r="G177" s="110">
        <v>7.2218463826308721</v>
      </c>
      <c r="H177" s="110">
        <v>8.5634320530064283</v>
      </c>
      <c r="I177" s="110">
        <v>7.9015751493456259</v>
      </c>
      <c r="J177" s="110">
        <v>8.9100949260203564</v>
      </c>
      <c r="K177" s="110">
        <v>6.6520534107456921</v>
      </c>
      <c r="L177" s="110">
        <v>6.1676862052785086</v>
      </c>
      <c r="M177" s="110">
        <v>5.0946463643921049</v>
      </c>
      <c r="N177" s="110">
        <v>5.2319605331990813</v>
      </c>
      <c r="O177" s="110">
        <v>4.8626082783767588</v>
      </c>
      <c r="P177" s="110">
        <v>4.5908404984814091</v>
      </c>
      <c r="Q177" s="110">
        <v>4.5288285417811505</v>
      </c>
      <c r="R177" s="110">
        <v>6.0358859963164404</v>
      </c>
      <c r="S177" s="110">
        <v>6.9474507194007016</v>
      </c>
      <c r="T177" s="110">
        <v>6.1389846055236363</v>
      </c>
      <c r="U177" s="110">
        <v>5.3420100669917225</v>
      </c>
      <c r="V177" s="110">
        <v>4.2682093007979791</v>
      </c>
      <c r="W177" s="110">
        <v>7.1698671277410497</v>
      </c>
      <c r="X177" s="110">
        <v>8.1741340759417458</v>
      </c>
      <c r="Y177" s="110">
        <v>7.2812080694194767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53.958258861603866</v>
      </c>
      <c r="D3" s="118">
        <f t="shared" si="0"/>
        <v>46.494441028601742</v>
      </c>
      <c r="E3" s="118">
        <f t="shared" si="0"/>
        <v>47.050123593603765</v>
      </c>
      <c r="F3" s="118">
        <f t="shared" si="0"/>
        <v>37.80807332883316</v>
      </c>
      <c r="G3" s="118">
        <f t="shared" si="0"/>
        <v>38.018868323060914</v>
      </c>
      <c r="H3" s="118">
        <f t="shared" si="0"/>
        <v>42.461930949737429</v>
      </c>
      <c r="I3" s="118">
        <f t="shared" si="0"/>
        <v>42.182040185907645</v>
      </c>
      <c r="J3" s="118">
        <f t="shared" si="0"/>
        <v>37.857680023308411</v>
      </c>
      <c r="K3" s="118">
        <f t="shared" si="0"/>
        <v>31.92247354369724</v>
      </c>
      <c r="L3" s="118">
        <f t="shared" si="0"/>
        <v>45.23828618672745</v>
      </c>
      <c r="M3" s="118">
        <f t="shared" si="0"/>
        <v>37.343931324000479</v>
      </c>
      <c r="N3" s="118">
        <f t="shared" si="0"/>
        <v>32.05847662720965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18.404346313580252</v>
      </c>
      <c r="X3" s="118">
        <f t="shared" si="2"/>
        <v>13.380196512994228</v>
      </c>
      <c r="Y3" s="118">
        <f t="shared" si="2"/>
        <v>10.722499805191131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53.364305778936391</v>
      </c>
      <c r="D4" s="123">
        <f t="shared" si="3"/>
        <v>46.147009118980975</v>
      </c>
      <c r="E4" s="123">
        <f t="shared" si="3"/>
        <v>46.541576506925786</v>
      </c>
      <c r="F4" s="123">
        <f t="shared" si="3"/>
        <v>37.045702195131845</v>
      </c>
      <c r="G4" s="123">
        <f t="shared" si="3"/>
        <v>37.377569636501356</v>
      </c>
      <c r="H4" s="123">
        <f t="shared" si="3"/>
        <v>41.789919439576913</v>
      </c>
      <c r="I4" s="123">
        <f t="shared" si="3"/>
        <v>41.778170404582973</v>
      </c>
      <c r="J4" s="123">
        <f t="shared" si="3"/>
        <v>37.251329021848925</v>
      </c>
      <c r="K4" s="123">
        <f t="shared" si="3"/>
        <v>31.347976023645487</v>
      </c>
      <c r="L4" s="123">
        <f t="shared" si="3"/>
        <v>44.745311969801499</v>
      </c>
      <c r="M4" s="123">
        <f t="shared" si="3"/>
        <v>36.843244200476846</v>
      </c>
      <c r="N4" s="123">
        <f t="shared" si="3"/>
        <v>31.714154026951029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18.085305083204805</v>
      </c>
      <c r="X4" s="123">
        <f t="shared" si="5"/>
        <v>13.057270912950681</v>
      </c>
      <c r="Y4" s="123">
        <f t="shared" si="5"/>
        <v>10.620222828595598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53.364305778936391</v>
      </c>
      <c r="D5" s="99">
        <v>46.147009118980975</v>
      </c>
      <c r="E5" s="99">
        <v>46.541576506925786</v>
      </c>
      <c r="F5" s="99">
        <v>37.045702195131845</v>
      </c>
      <c r="G5" s="99">
        <v>37.377569636501356</v>
      </c>
      <c r="H5" s="99">
        <v>41.789919439576913</v>
      </c>
      <c r="I5" s="99">
        <v>41.778170404582973</v>
      </c>
      <c r="J5" s="99">
        <v>37.251329021848925</v>
      </c>
      <c r="K5" s="99">
        <v>31.347976023645487</v>
      </c>
      <c r="L5" s="99">
        <v>44.745311969801499</v>
      </c>
      <c r="M5" s="99">
        <v>36.843244200476846</v>
      </c>
      <c r="N5" s="99">
        <v>31.714154026951029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18.085305083204805</v>
      </c>
      <c r="X5" s="99">
        <v>13.057270912950681</v>
      </c>
      <c r="Y5" s="99">
        <v>10.620222828595598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0.59395308266747693</v>
      </c>
      <c r="D9" s="123">
        <v>0.3474319096207692</v>
      </c>
      <c r="E9" s="123">
        <v>0.50854708667797732</v>
      </c>
      <c r="F9" s="123">
        <v>0.76237113370131182</v>
      </c>
      <c r="G9" s="123">
        <v>0.64129868655955768</v>
      </c>
      <c r="H9" s="123">
        <v>0.6720115101605133</v>
      </c>
      <c r="I9" s="123">
        <v>0.40386978132466933</v>
      </c>
      <c r="J9" s="123">
        <v>0.60635100145948972</v>
      </c>
      <c r="K9" s="123">
        <v>0.57449752005175492</v>
      </c>
      <c r="L9" s="123">
        <v>0.49297421692595317</v>
      </c>
      <c r="M9" s="123">
        <v>0.5006871235236362</v>
      </c>
      <c r="N9" s="123">
        <v>0.3443226002586221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0.31904123037544635</v>
      </c>
      <c r="X9" s="123">
        <v>0.32292560004354698</v>
      </c>
      <c r="Y9" s="123">
        <v>0.10227697659553379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5.1703922352126206</v>
      </c>
      <c r="D11" s="99">
        <v>5.6692493944534315</v>
      </c>
      <c r="E11" s="99">
        <v>4.7427550899576012</v>
      </c>
      <c r="F11" s="99">
        <v>6.2889836763950919</v>
      </c>
      <c r="G11" s="99">
        <v>5.6452378160307219</v>
      </c>
      <c r="H11" s="99">
        <v>7.254436183535681</v>
      </c>
      <c r="I11" s="99">
        <v>5.9005047641601784</v>
      </c>
      <c r="J11" s="99">
        <v>7.9655324543594546</v>
      </c>
      <c r="K11" s="99">
        <v>5.7897732957349337</v>
      </c>
      <c r="L11" s="99">
        <v>5.4123794984797318</v>
      </c>
      <c r="M11" s="99">
        <v>5.2185304848497447</v>
      </c>
      <c r="N11" s="99">
        <v>4.7159999639472074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5.804515505714555</v>
      </c>
      <c r="X11" s="99">
        <v>6.5387246857527002</v>
      </c>
      <c r="Y11" s="99">
        <v>4.6773828843875194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2.146490047339622</v>
      </c>
      <c r="D12" s="99">
        <v>2.421612648158725</v>
      </c>
      <c r="E12" s="99">
        <v>2.0192640613119823</v>
      </c>
      <c r="F12" s="99">
        <v>2.8721482264787821</v>
      </c>
      <c r="G12" s="99">
        <v>2.5315556487390314</v>
      </c>
      <c r="H12" s="99">
        <v>3.2282638930867442</v>
      </c>
      <c r="I12" s="99">
        <v>0</v>
      </c>
      <c r="J12" s="99">
        <v>3.5509295989047156</v>
      </c>
      <c r="K12" s="99">
        <v>2.6129628361629309</v>
      </c>
      <c r="L12" s="99">
        <v>2.4255198665253821</v>
      </c>
      <c r="M12" s="99">
        <v>2.4334955302563941</v>
      </c>
      <c r="N12" s="99">
        <v>2.2080158333254443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2.7914341494477499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2.146490047339622</v>
      </c>
      <c r="D13" s="102">
        <v>2.421612648158725</v>
      </c>
      <c r="E13" s="102">
        <v>2.0192640613119823</v>
      </c>
      <c r="F13" s="102">
        <v>2.8721482264787821</v>
      </c>
      <c r="G13" s="102">
        <v>2.5315556487390314</v>
      </c>
      <c r="H13" s="102">
        <v>3.2282638930867442</v>
      </c>
      <c r="I13" s="102">
        <v>0</v>
      </c>
      <c r="J13" s="102">
        <v>3.5509295989047156</v>
      </c>
      <c r="K13" s="102">
        <v>2.6129628361629309</v>
      </c>
      <c r="L13" s="102">
        <v>2.4255198665253821</v>
      </c>
      <c r="M13" s="102">
        <v>2.4334955302563941</v>
      </c>
      <c r="N13" s="102">
        <v>2.2080158333254443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2.7914341494477499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41.019411338807394</v>
      </c>
      <c r="D24" s="118">
        <f t="shared" si="7"/>
        <v>36.4207048797211</v>
      </c>
      <c r="E24" s="118">
        <f t="shared" si="7"/>
        <v>31.10564731967153</v>
      </c>
      <c r="F24" s="118">
        <f t="shared" si="7"/>
        <v>39.662174183712324</v>
      </c>
      <c r="G24" s="118">
        <f t="shared" si="7"/>
        <v>34.030898559339938</v>
      </c>
      <c r="H24" s="118">
        <f t="shared" si="7"/>
        <v>37.077220143005164</v>
      </c>
      <c r="I24" s="118">
        <f t="shared" si="7"/>
        <v>22.574959886792165</v>
      </c>
      <c r="J24" s="118">
        <f t="shared" si="7"/>
        <v>31.615399399266082</v>
      </c>
      <c r="K24" s="118">
        <f t="shared" si="7"/>
        <v>27.915082746671189</v>
      </c>
      <c r="L24" s="118">
        <f t="shared" si="7"/>
        <v>29.228562837698416</v>
      </c>
      <c r="M24" s="118">
        <f t="shared" si="7"/>
        <v>25.53754001491647</v>
      </c>
      <c r="N24" s="118">
        <f t="shared" si="7"/>
        <v>22.612395526536247</v>
      </c>
      <c r="O24" s="118">
        <f t="shared" si="7"/>
        <v>26.281883167513389</v>
      </c>
      <c r="P24" s="118">
        <f t="shared" si="7"/>
        <v>20.020234878984571</v>
      </c>
      <c r="Q24" s="118">
        <f t="shared" si="7"/>
        <v>15.624727986852147</v>
      </c>
      <c r="R24" s="118">
        <f t="shared" ref="R24:V24" si="8">R25+R28+R30+R39</f>
        <v>20.036938920633204</v>
      </c>
      <c r="S24" s="118">
        <f t="shared" si="8"/>
        <v>14.393205594962165</v>
      </c>
      <c r="T24" s="118">
        <f t="shared" si="8"/>
        <v>20.126284116697473</v>
      </c>
      <c r="U24" s="118">
        <f t="shared" si="8"/>
        <v>15.947030240692749</v>
      </c>
      <c r="V24" s="118">
        <f t="shared" si="8"/>
        <v>15.36538672202189</v>
      </c>
      <c r="W24" s="118">
        <f t="shared" ref="W24:Y24" si="9">W25+W28+W30+W39</f>
        <v>13.309658870931008</v>
      </c>
      <c r="X24" s="118">
        <f t="shared" si="9"/>
        <v>12.127565970190988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40.425688949976383</v>
      </c>
      <c r="D25" s="123">
        <f t="shared" si="10"/>
        <v>36.073180299086111</v>
      </c>
      <c r="E25" s="123">
        <f t="shared" si="10"/>
        <v>30.597043723191057</v>
      </c>
      <c r="F25" s="123">
        <f t="shared" si="10"/>
        <v>38.900140516686989</v>
      </c>
      <c r="G25" s="123">
        <f t="shared" si="10"/>
        <v>33.389834579198308</v>
      </c>
      <c r="H25" s="123">
        <f t="shared" si="10"/>
        <v>36.405153880991229</v>
      </c>
      <c r="I25" s="123">
        <f t="shared" si="10"/>
        <v>22.170924131016648</v>
      </c>
      <c r="J25" s="123">
        <f t="shared" si="10"/>
        <v>31.00870783940093</v>
      </c>
      <c r="K25" s="123">
        <f t="shared" si="10"/>
        <v>27.340861740142703</v>
      </c>
      <c r="L25" s="123">
        <f t="shared" si="10"/>
        <v>28.735447746087321</v>
      </c>
      <c r="M25" s="123">
        <f t="shared" si="10"/>
        <v>25.036861250460291</v>
      </c>
      <c r="N25" s="123">
        <f t="shared" si="10"/>
        <v>22.268406470127101</v>
      </c>
      <c r="O25" s="123">
        <f t="shared" si="10"/>
        <v>25.939191175152757</v>
      </c>
      <c r="P25" s="123">
        <f t="shared" si="10"/>
        <v>19.478654581097068</v>
      </c>
      <c r="Q25" s="123">
        <f t="shared" si="10"/>
        <v>15.238204635585618</v>
      </c>
      <c r="R25" s="123">
        <f t="shared" ref="R25:V25" si="11">SUM(R26:R27)</f>
        <v>19.588757168941527</v>
      </c>
      <c r="S25" s="123">
        <f t="shared" si="11"/>
        <v>13.965919844815488</v>
      </c>
      <c r="T25" s="123">
        <f t="shared" si="11"/>
        <v>19.235217408472522</v>
      </c>
      <c r="U25" s="123">
        <f t="shared" si="11"/>
        <v>15.481574895211077</v>
      </c>
      <c r="V25" s="123">
        <f t="shared" si="11"/>
        <v>14.998789406261601</v>
      </c>
      <c r="W25" s="123">
        <f t="shared" ref="W25:Y25" si="12">SUM(W26:W27)</f>
        <v>12.99059147069323</v>
      </c>
      <c r="X25" s="123">
        <f t="shared" si="12"/>
        <v>11.805211523978819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40.425688949976383</v>
      </c>
      <c r="D26" s="99">
        <v>36.073180299086111</v>
      </c>
      <c r="E26" s="99">
        <v>30.597043723191057</v>
      </c>
      <c r="F26" s="99">
        <v>38.900140516686989</v>
      </c>
      <c r="G26" s="99">
        <v>33.389834579198308</v>
      </c>
      <c r="H26" s="99">
        <v>36.405153880991229</v>
      </c>
      <c r="I26" s="99">
        <v>22.170924131016648</v>
      </c>
      <c r="J26" s="99">
        <v>31.00870783940093</v>
      </c>
      <c r="K26" s="99">
        <v>27.340861740142703</v>
      </c>
      <c r="L26" s="99">
        <v>28.735447746087321</v>
      </c>
      <c r="M26" s="99">
        <v>25.036861250460291</v>
      </c>
      <c r="N26" s="99">
        <v>22.268406470127101</v>
      </c>
      <c r="O26" s="99">
        <v>25.939191175152757</v>
      </c>
      <c r="P26" s="99">
        <v>19.478654581097068</v>
      </c>
      <c r="Q26" s="99">
        <v>15.238204635585618</v>
      </c>
      <c r="R26" s="99">
        <v>19.588757168941527</v>
      </c>
      <c r="S26" s="99">
        <v>13.965919844815488</v>
      </c>
      <c r="T26" s="99">
        <v>19.235217408472522</v>
      </c>
      <c r="U26" s="99">
        <v>15.481574895211077</v>
      </c>
      <c r="V26" s="99">
        <v>14.998789406261601</v>
      </c>
      <c r="W26" s="99">
        <v>12.99059147069323</v>
      </c>
      <c r="X26" s="99">
        <v>11.805211523978819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0.59372238883101358</v>
      </c>
      <c r="D30" s="123">
        <v>0.34752458063498942</v>
      </c>
      <c r="E30" s="123">
        <v>0.50860359648047249</v>
      </c>
      <c r="F30" s="123">
        <v>0.7620336670253357</v>
      </c>
      <c r="G30" s="123">
        <v>0.64106398014162769</v>
      </c>
      <c r="H30" s="123">
        <v>0.67206626201393294</v>
      </c>
      <c r="I30" s="123">
        <v>0.4040357557755162</v>
      </c>
      <c r="J30" s="123">
        <v>0.60669155986515111</v>
      </c>
      <c r="K30" s="123">
        <v>0.57422100652848562</v>
      </c>
      <c r="L30" s="123">
        <v>0.49311509161109424</v>
      </c>
      <c r="M30" s="123">
        <v>0.5006787644561792</v>
      </c>
      <c r="N30" s="123">
        <v>0.34398905640914695</v>
      </c>
      <c r="O30" s="123">
        <v>0.34269199236063241</v>
      </c>
      <c r="P30" s="123">
        <v>0.54158029788750162</v>
      </c>
      <c r="Q30" s="123">
        <v>0.3865233512665287</v>
      </c>
      <c r="R30" s="123">
        <v>0.44818175169167951</v>
      </c>
      <c r="S30" s="123">
        <v>0.4272857501466768</v>
      </c>
      <c r="T30" s="123">
        <v>0.89106670822495193</v>
      </c>
      <c r="U30" s="123">
        <v>0.46545534548167256</v>
      </c>
      <c r="V30" s="123">
        <v>0.36659731576029025</v>
      </c>
      <c r="W30" s="123">
        <v>0.3190674002377768</v>
      </c>
      <c r="X30" s="123">
        <v>0.32235444621216897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5.1703922352126206</v>
      </c>
      <c r="D31" s="99">
        <v>5.6692493944534315</v>
      </c>
      <c r="E31" s="99">
        <v>4.7427550899576012</v>
      </c>
      <c r="F31" s="99">
        <v>6.2889836763950928</v>
      </c>
      <c r="G31" s="99">
        <v>5.6452378160307228</v>
      </c>
      <c r="H31" s="99">
        <v>7.254436183535681</v>
      </c>
      <c r="I31" s="99">
        <v>5.9005047641601776</v>
      </c>
      <c r="J31" s="99">
        <v>7.9655324543594546</v>
      </c>
      <c r="K31" s="99">
        <v>5.7897732957349337</v>
      </c>
      <c r="L31" s="99">
        <v>5.4123794984797327</v>
      </c>
      <c r="M31" s="99">
        <v>5.2185304848497447</v>
      </c>
      <c r="N31" s="99">
        <v>4.7159999639472074</v>
      </c>
      <c r="O31" s="99">
        <v>3.8071153991793025</v>
      </c>
      <c r="P31" s="99">
        <v>3.8361757559252894</v>
      </c>
      <c r="Q31" s="99">
        <v>3.0341115152841707</v>
      </c>
      <c r="R31" s="99">
        <v>5.440026389658656</v>
      </c>
      <c r="S31" s="99">
        <v>4.6867082496051342</v>
      </c>
      <c r="T31" s="99">
        <v>6.0574526828518556</v>
      </c>
      <c r="U31" s="99">
        <v>4.650213197810432</v>
      </c>
      <c r="V31" s="99">
        <v>4.0495599201439312</v>
      </c>
      <c r="W31" s="99">
        <v>5.8045155057145559</v>
      </c>
      <c r="X31" s="99">
        <v>6.5387246857527019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2.1464900473396225</v>
      </c>
      <c r="D32" s="99">
        <v>2.421612648158725</v>
      </c>
      <c r="E32" s="99">
        <v>2.0192640613119823</v>
      </c>
      <c r="F32" s="99">
        <v>2.8721482264787817</v>
      </c>
      <c r="G32" s="99">
        <v>2.5315556487390314</v>
      </c>
      <c r="H32" s="99">
        <v>3.2282638930867433</v>
      </c>
      <c r="I32" s="99">
        <v>0</v>
      </c>
      <c r="J32" s="99">
        <v>3.5509295989047156</v>
      </c>
      <c r="K32" s="99">
        <v>2.6129628361629305</v>
      </c>
      <c r="L32" s="99">
        <v>2.4255198665253821</v>
      </c>
      <c r="M32" s="99">
        <v>2.4334955302563945</v>
      </c>
      <c r="N32" s="99">
        <v>2.2080158333254434</v>
      </c>
      <c r="O32" s="99">
        <v>1.8552888384616093</v>
      </c>
      <c r="P32" s="99">
        <v>1.6730276481952278</v>
      </c>
      <c r="Q32" s="99">
        <v>0</v>
      </c>
      <c r="R32" s="99">
        <v>2.3931198044281885</v>
      </c>
      <c r="S32" s="99">
        <v>0</v>
      </c>
      <c r="T32" s="99">
        <v>2.6000213620717738</v>
      </c>
      <c r="U32" s="99">
        <v>2.0129494096463989</v>
      </c>
      <c r="V32" s="99">
        <v>1.6324968732823817</v>
      </c>
      <c r="W32" s="99">
        <v>0</v>
      </c>
      <c r="X32" s="99">
        <v>2.7914341494477504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2.1464900473396225</v>
      </c>
      <c r="D33" s="102">
        <v>2.421612648158725</v>
      </c>
      <c r="E33" s="102">
        <v>2.0192640613119823</v>
      </c>
      <c r="F33" s="102">
        <v>2.8721482264787817</v>
      </c>
      <c r="G33" s="102">
        <v>2.5315556487390314</v>
      </c>
      <c r="H33" s="102">
        <v>3.2282638930867433</v>
      </c>
      <c r="I33" s="102">
        <v>0</v>
      </c>
      <c r="J33" s="102">
        <v>3.5509295989047156</v>
      </c>
      <c r="K33" s="102">
        <v>2.6129628361629305</v>
      </c>
      <c r="L33" s="102">
        <v>2.4255198665253821</v>
      </c>
      <c r="M33" s="102">
        <v>2.4334955302563945</v>
      </c>
      <c r="N33" s="102">
        <v>2.2080158333254434</v>
      </c>
      <c r="O33" s="102">
        <v>1.8552888384616093</v>
      </c>
      <c r="P33" s="102">
        <v>1.6730276481952278</v>
      </c>
      <c r="Q33" s="102">
        <v>0</v>
      </c>
      <c r="R33" s="102">
        <v>2.3931198044281885</v>
      </c>
      <c r="S33" s="102">
        <v>0</v>
      </c>
      <c r="T33" s="102">
        <v>2.6000213620717738</v>
      </c>
      <c r="U33" s="102">
        <v>2.0129494096463989</v>
      </c>
      <c r="V33" s="102">
        <v>1.6324968732823817</v>
      </c>
      <c r="W33" s="102">
        <v>0</v>
      </c>
      <c r="X33" s="102">
        <v>2.7914341494477504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56.320701333126777</v>
      </c>
      <c r="D43" s="118">
        <f t="shared" si="14"/>
        <v>51.326164710574609</v>
      </c>
      <c r="E43" s="118">
        <f t="shared" si="14"/>
        <v>49.811495413100978</v>
      </c>
      <c r="F43" s="118">
        <f t="shared" si="14"/>
        <v>44.788719577945585</v>
      </c>
      <c r="G43" s="118">
        <f t="shared" si="14"/>
        <v>45.051347417885616</v>
      </c>
      <c r="H43" s="118">
        <f t="shared" si="14"/>
        <v>50.937524052490225</v>
      </c>
      <c r="I43" s="118">
        <f t="shared" si="14"/>
        <v>32.439666672525632</v>
      </c>
      <c r="J43" s="118">
        <f t="shared" si="14"/>
        <v>49.72657140429979</v>
      </c>
      <c r="K43" s="118">
        <f t="shared" si="14"/>
        <v>39.825719872065775</v>
      </c>
      <c r="L43" s="118">
        <f t="shared" si="14"/>
        <v>39.754914239765114</v>
      </c>
      <c r="M43" s="118">
        <f t="shared" si="14"/>
        <v>31.669352536501361</v>
      </c>
      <c r="N43" s="118">
        <f t="shared" si="14"/>
        <v>32.322169054025018</v>
      </c>
      <c r="O43" s="118">
        <f t="shared" si="14"/>
        <v>31.604209330394028</v>
      </c>
      <c r="P43" s="118">
        <f t="shared" si="14"/>
        <v>24.151271948412894</v>
      </c>
      <c r="Q43" s="118">
        <f t="shared" si="14"/>
        <v>23.101090895074883</v>
      </c>
      <c r="R43" s="118">
        <f t="shared" ref="R43:V43" si="15">R44+R47+R49+R58</f>
        <v>28.083330461483452</v>
      </c>
      <c r="S43" s="118">
        <f t="shared" si="15"/>
        <v>28.727957644245073</v>
      </c>
      <c r="T43" s="118">
        <f t="shared" si="15"/>
        <v>23.806503080316581</v>
      </c>
      <c r="U43" s="118">
        <f t="shared" si="15"/>
        <v>25.32818665322834</v>
      </c>
      <c r="V43" s="118">
        <f t="shared" si="15"/>
        <v>21.684960934367218</v>
      </c>
      <c r="W43" s="118">
        <f t="shared" ref="W43:Y43" si="16">W44+W47+W49+W58</f>
        <v>16.133481911075513</v>
      </c>
      <c r="X43" s="118">
        <f t="shared" si="16"/>
        <v>18.721602631227199</v>
      </c>
      <c r="Y43" s="118">
        <f t="shared" si="16"/>
        <v>15.732559003051128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51.001181635491264</v>
      </c>
      <c r="D44" s="123">
        <f t="shared" si="17"/>
        <v>45.796063804429743</v>
      </c>
      <c r="E44" s="123">
        <f t="shared" si="17"/>
        <v>44.321478010193182</v>
      </c>
      <c r="F44" s="123">
        <f t="shared" si="17"/>
        <v>39.838274437746847</v>
      </c>
      <c r="G44" s="123">
        <f t="shared" si="17"/>
        <v>39.793490113154753</v>
      </c>
      <c r="H44" s="123">
        <f t="shared" si="17"/>
        <v>44.240692188259594</v>
      </c>
      <c r="I44" s="123">
        <f t="shared" si="17"/>
        <v>26.734698361221099</v>
      </c>
      <c r="J44" s="123">
        <f t="shared" si="17"/>
        <v>40.906435460135235</v>
      </c>
      <c r="K44" s="123">
        <f t="shared" si="17"/>
        <v>33.922376191679795</v>
      </c>
      <c r="L44" s="123">
        <f t="shared" si="17"/>
        <v>34.148969969459948</v>
      </c>
      <c r="M44" s="123">
        <f t="shared" si="17"/>
        <v>27.80831661387063</v>
      </c>
      <c r="N44" s="123">
        <f t="shared" si="17"/>
        <v>28.689140105664965</v>
      </c>
      <c r="O44" s="123">
        <f t="shared" si="17"/>
        <v>30.330473645497964</v>
      </c>
      <c r="P44" s="123">
        <f t="shared" si="17"/>
        <v>23.409115774140698</v>
      </c>
      <c r="Q44" s="123">
        <f t="shared" si="17"/>
        <v>21.717158846778958</v>
      </c>
      <c r="R44" s="123">
        <f t="shared" ref="R44:V44" si="18">SUM(R45:R46)</f>
        <v>22.081815582551794</v>
      </c>
      <c r="S44" s="123">
        <f t="shared" si="18"/>
        <v>21.710259885045819</v>
      </c>
      <c r="T44" s="123">
        <f t="shared" si="18"/>
        <v>17.944410143723175</v>
      </c>
      <c r="U44" s="123">
        <f t="shared" si="18"/>
        <v>19.47466689254734</v>
      </c>
      <c r="V44" s="123">
        <f t="shared" si="18"/>
        <v>19.912063231482055</v>
      </c>
      <c r="W44" s="123">
        <f t="shared" ref="W44:Y44" si="19">SUM(W45:W46)</f>
        <v>11.389605720571021</v>
      </c>
      <c r="X44" s="123">
        <f t="shared" si="19"/>
        <v>13.09151468579822</v>
      </c>
      <c r="Y44" s="123">
        <f t="shared" si="19"/>
        <v>9.1738322272875923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51.001181635491264</v>
      </c>
      <c r="D45" s="99">
        <v>45.796063804429743</v>
      </c>
      <c r="E45" s="99">
        <v>44.321478010193182</v>
      </c>
      <c r="F45" s="99">
        <v>39.838274437746847</v>
      </c>
      <c r="G45" s="99">
        <v>39.793490113154753</v>
      </c>
      <c r="H45" s="99">
        <v>44.240692188259594</v>
      </c>
      <c r="I45" s="99">
        <v>26.734698361221099</v>
      </c>
      <c r="J45" s="99">
        <v>40.906435460135235</v>
      </c>
      <c r="K45" s="99">
        <v>33.922376191679795</v>
      </c>
      <c r="L45" s="99">
        <v>34.148969969459948</v>
      </c>
      <c r="M45" s="99">
        <v>27.80831661387063</v>
      </c>
      <c r="N45" s="99">
        <v>28.689140105664965</v>
      </c>
      <c r="O45" s="99">
        <v>30.330473645497964</v>
      </c>
      <c r="P45" s="99">
        <v>23.409115774140698</v>
      </c>
      <c r="Q45" s="99">
        <v>21.717158846778958</v>
      </c>
      <c r="R45" s="99">
        <v>22.081815582551794</v>
      </c>
      <c r="S45" s="99">
        <v>21.710259885045819</v>
      </c>
      <c r="T45" s="99">
        <v>17.944410143723175</v>
      </c>
      <c r="U45" s="99">
        <v>19.47466689254734</v>
      </c>
      <c r="V45" s="99">
        <v>19.912063231482055</v>
      </c>
      <c r="W45" s="99">
        <v>11.389605720571021</v>
      </c>
      <c r="X45" s="99">
        <v>13.09151468579822</v>
      </c>
      <c r="Y45" s="99">
        <v>9.1738322272875923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5.319519697635517</v>
      </c>
      <c r="D49" s="123">
        <v>5.5301009061448649</v>
      </c>
      <c r="E49" s="123">
        <v>5.4900174029077951</v>
      </c>
      <c r="F49" s="123">
        <v>4.9504451401987417</v>
      </c>
      <c r="G49" s="123">
        <v>5.257857304730865</v>
      </c>
      <c r="H49" s="123">
        <v>6.6968318642306333</v>
      </c>
      <c r="I49" s="123">
        <v>5.7049683113045315</v>
      </c>
      <c r="J49" s="123">
        <v>8.820135944164555</v>
      </c>
      <c r="K49" s="123">
        <v>5.9033436803859818</v>
      </c>
      <c r="L49" s="123">
        <v>5.6059442703051623</v>
      </c>
      <c r="M49" s="123">
        <v>3.8610359226307298</v>
      </c>
      <c r="N49" s="123">
        <v>3.6330289483600509</v>
      </c>
      <c r="O49" s="123">
        <v>1.2737356848960655</v>
      </c>
      <c r="P49" s="123">
        <v>0.74215617427219571</v>
      </c>
      <c r="Q49" s="123">
        <v>1.3839320482959234</v>
      </c>
      <c r="R49" s="123">
        <v>6.0015148789316584</v>
      </c>
      <c r="S49" s="123">
        <v>7.0176977591992546</v>
      </c>
      <c r="T49" s="123">
        <v>5.8620929365934042</v>
      </c>
      <c r="U49" s="123">
        <v>5.8535197606809994</v>
      </c>
      <c r="V49" s="123">
        <v>1.7728977028851649</v>
      </c>
      <c r="W49" s="123">
        <v>4.7438761905044933</v>
      </c>
      <c r="X49" s="123">
        <v>5.6300879454289792</v>
      </c>
      <c r="Y49" s="123">
        <v>6.5587267757635352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7.1364396865456827</v>
      </c>
      <c r="D50" s="99">
        <v>7.5007582193993949</v>
      </c>
      <c r="E50" s="99">
        <v>7.5517233745004839</v>
      </c>
      <c r="F50" s="99">
        <v>6.963636501828673</v>
      </c>
      <c r="G50" s="99">
        <v>7.5318456693251754</v>
      </c>
      <c r="H50" s="99">
        <v>9.6762170874711462</v>
      </c>
      <c r="I50" s="99">
        <v>6.9150740025968043</v>
      </c>
      <c r="J50" s="99">
        <v>10.78718231531731</v>
      </c>
      <c r="K50" s="99">
        <v>7.6557952920151751</v>
      </c>
      <c r="L50" s="99">
        <v>6.7165914072021087</v>
      </c>
      <c r="M50" s="99">
        <v>6.1542447896750927</v>
      </c>
      <c r="N50" s="99">
        <v>6.3325999257740513</v>
      </c>
      <c r="O50" s="99">
        <v>4.6185325873966177</v>
      </c>
      <c r="P50" s="99">
        <v>4.9537273405111524</v>
      </c>
      <c r="Q50" s="99">
        <v>4.5928931572633456</v>
      </c>
      <c r="R50" s="99">
        <v>6.0569472182246615</v>
      </c>
      <c r="S50" s="99">
        <v>7.0679659639772217</v>
      </c>
      <c r="T50" s="99">
        <v>5.8844969203615713</v>
      </c>
      <c r="U50" s="99">
        <v>5.9748988775711487</v>
      </c>
      <c r="V50" s="99">
        <v>5.5655691926071782</v>
      </c>
      <c r="W50" s="99">
        <v>5.1328645943998659</v>
      </c>
      <c r="X50" s="99">
        <v>7.2798745076700477</v>
      </c>
      <c r="Y50" s="99">
        <v>6.7068597206545979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2.964538686677284</v>
      </c>
      <c r="D51" s="99">
        <v>3.2046630058555885</v>
      </c>
      <c r="E51" s="99">
        <v>3.2245241209708184</v>
      </c>
      <c r="F51" s="99">
        <v>3.1735078475924872</v>
      </c>
      <c r="G51" s="99">
        <v>3.3804293111558956</v>
      </c>
      <c r="H51" s="99">
        <v>4.3126326728091691</v>
      </c>
      <c r="I51" s="99">
        <v>0</v>
      </c>
      <c r="J51" s="99">
        <v>4.8178327197133566</v>
      </c>
      <c r="K51" s="99">
        <v>3.4593624670698482</v>
      </c>
      <c r="L51" s="99">
        <v>0</v>
      </c>
      <c r="M51" s="99">
        <v>2.8637263246364735</v>
      </c>
      <c r="N51" s="99">
        <v>2.9693609903679898</v>
      </c>
      <c r="O51" s="99">
        <v>0</v>
      </c>
      <c r="P51" s="99">
        <v>2.166696866450021</v>
      </c>
      <c r="Q51" s="99">
        <v>1.9823583836007288</v>
      </c>
      <c r="R51" s="99">
        <v>2.6528194799233633</v>
      </c>
      <c r="S51" s="99">
        <v>3.2987473625038106</v>
      </c>
      <c r="T51" s="99">
        <v>2.496173428604719</v>
      </c>
      <c r="U51" s="99">
        <v>2.604506402059108</v>
      </c>
      <c r="V51" s="99">
        <v>2.2803163892465936</v>
      </c>
      <c r="W51" s="99">
        <v>0</v>
      </c>
      <c r="X51" s="99">
        <v>0</v>
      </c>
      <c r="Y51" s="99">
        <v>2.5341325424042056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2.964538686677284</v>
      </c>
      <c r="D52" s="102">
        <v>3.2046630058555885</v>
      </c>
      <c r="E52" s="102">
        <v>3.2245241209708184</v>
      </c>
      <c r="F52" s="102">
        <v>3.1735078475924872</v>
      </c>
      <c r="G52" s="102">
        <v>3.3804293111558956</v>
      </c>
      <c r="H52" s="102">
        <v>4.3126326728091691</v>
      </c>
      <c r="I52" s="102">
        <v>0</v>
      </c>
      <c r="J52" s="102">
        <v>4.8178327197133566</v>
      </c>
      <c r="K52" s="102">
        <v>3.4593624670698482</v>
      </c>
      <c r="L52" s="102">
        <v>0</v>
      </c>
      <c r="M52" s="102">
        <v>2.8637263246364735</v>
      </c>
      <c r="N52" s="102">
        <v>2.9693609903679898</v>
      </c>
      <c r="O52" s="102">
        <v>0</v>
      </c>
      <c r="P52" s="102">
        <v>2.166696866450021</v>
      </c>
      <c r="Q52" s="102">
        <v>1.9823583836007288</v>
      </c>
      <c r="R52" s="102">
        <v>2.6528194799233633</v>
      </c>
      <c r="S52" s="102">
        <v>3.2987473625038106</v>
      </c>
      <c r="T52" s="102">
        <v>2.496173428604719</v>
      </c>
      <c r="U52" s="102">
        <v>2.604506402059108</v>
      </c>
      <c r="V52" s="102">
        <v>2.2803163892465936</v>
      </c>
      <c r="W52" s="102">
        <v>0</v>
      </c>
      <c r="X52" s="102">
        <v>0</v>
      </c>
      <c r="Y52" s="102">
        <v>2.5341325424042056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37.011647720545199</v>
      </c>
      <c r="D62" s="118">
        <f t="shared" si="21"/>
        <v>37.341599876177305</v>
      </c>
      <c r="E62" s="118">
        <f t="shared" si="21"/>
        <v>35.991967104330691</v>
      </c>
      <c r="F62" s="118">
        <f t="shared" si="21"/>
        <v>33.753283826410126</v>
      </c>
      <c r="G62" s="118">
        <f t="shared" si="21"/>
        <v>32.079679673593496</v>
      </c>
      <c r="H62" s="118">
        <f t="shared" si="21"/>
        <v>32.578536220686182</v>
      </c>
      <c r="I62" s="118">
        <f t="shared" si="21"/>
        <v>29.859516612965603</v>
      </c>
      <c r="J62" s="118">
        <f t="shared" si="21"/>
        <v>31.020591105856916</v>
      </c>
      <c r="K62" s="118">
        <f t="shared" si="21"/>
        <v>27.380654832945385</v>
      </c>
      <c r="L62" s="118">
        <f t="shared" si="21"/>
        <v>28.287725806620912</v>
      </c>
      <c r="M62" s="118">
        <f t="shared" si="21"/>
        <v>23.08844227229039</v>
      </c>
      <c r="N62" s="118">
        <f t="shared" si="21"/>
        <v>24.173450665604992</v>
      </c>
      <c r="O62" s="118">
        <f t="shared" si="21"/>
        <v>23.968355729507444</v>
      </c>
      <c r="P62" s="118">
        <f t="shared" si="21"/>
        <v>17.810562184815364</v>
      </c>
      <c r="Q62" s="118">
        <f t="shared" si="21"/>
        <v>17.514528236533575</v>
      </c>
      <c r="R62" s="118">
        <f t="shared" ref="R62:V62" si="22">R63+R66+R68+R77</f>
        <v>19.976725402091311</v>
      </c>
      <c r="S62" s="118">
        <f t="shared" si="22"/>
        <v>18.854336840444446</v>
      </c>
      <c r="T62" s="118">
        <f t="shared" si="22"/>
        <v>17.434321522899353</v>
      </c>
      <c r="U62" s="118">
        <f t="shared" si="22"/>
        <v>15.895679221392058</v>
      </c>
      <c r="V62" s="118">
        <f t="shared" si="22"/>
        <v>13.028371535322806</v>
      </c>
      <c r="W62" s="118">
        <f t="shared" ref="W62:Y62" si="23">W63+W66+W68+W77</f>
        <v>16.44347480850076</v>
      </c>
      <c r="X62" s="118">
        <f t="shared" si="23"/>
        <v>12.218817463355302</v>
      </c>
      <c r="Y62" s="118">
        <f t="shared" si="23"/>
        <v>8.2300214040355826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33.054611399539155</v>
      </c>
      <c r="D63" s="123">
        <f t="shared" si="24"/>
        <v>32.106465359760769</v>
      </c>
      <c r="E63" s="123">
        <f t="shared" si="24"/>
        <v>30.812313302027384</v>
      </c>
      <c r="F63" s="123">
        <f t="shared" si="24"/>
        <v>28.795876537549468</v>
      </c>
      <c r="G63" s="123">
        <f t="shared" si="24"/>
        <v>27.323208248448072</v>
      </c>
      <c r="H63" s="123">
        <f t="shared" si="24"/>
        <v>27.142238772833597</v>
      </c>
      <c r="I63" s="123">
        <f t="shared" si="24"/>
        <v>23.903891315628119</v>
      </c>
      <c r="J63" s="123">
        <f t="shared" si="24"/>
        <v>25.693561041914855</v>
      </c>
      <c r="K63" s="123">
        <f t="shared" si="24"/>
        <v>23.186997165673944</v>
      </c>
      <c r="L63" s="123">
        <f t="shared" si="24"/>
        <v>24.326696515792136</v>
      </c>
      <c r="M63" s="123">
        <f t="shared" si="24"/>
        <v>19.215714963258971</v>
      </c>
      <c r="N63" s="123">
        <f t="shared" si="24"/>
        <v>20.459234509525082</v>
      </c>
      <c r="O63" s="123">
        <f t="shared" si="24"/>
        <v>20.530263648088145</v>
      </c>
      <c r="P63" s="123">
        <f t="shared" si="24"/>
        <v>14.749495705826572</v>
      </c>
      <c r="Q63" s="123">
        <f t="shared" si="24"/>
        <v>14.441087822845619</v>
      </c>
      <c r="R63" s="123">
        <f t="shared" ref="R63:V63" si="25">SUM(R64:R65)</f>
        <v>15.812084691621271</v>
      </c>
      <c r="S63" s="123">
        <f t="shared" si="25"/>
        <v>14.405503941392656</v>
      </c>
      <c r="T63" s="123">
        <f t="shared" si="25"/>
        <v>13.401860130619369</v>
      </c>
      <c r="U63" s="123">
        <f t="shared" si="25"/>
        <v>12.375858998762292</v>
      </c>
      <c r="V63" s="123">
        <f t="shared" si="25"/>
        <v>10.642692049471032</v>
      </c>
      <c r="W63" s="123">
        <f t="shared" ref="W63:Y63" si="26">SUM(W64:W65)</f>
        <v>11.296064852006692</v>
      </c>
      <c r="X63" s="123">
        <f t="shared" si="26"/>
        <v>7.8092028420199142</v>
      </c>
      <c r="Y63" s="123">
        <f t="shared" si="26"/>
        <v>5.6460441353546811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33.054611399539155</v>
      </c>
      <c r="D64" s="99">
        <v>32.106465359760769</v>
      </c>
      <c r="E64" s="99">
        <v>30.812313302027384</v>
      </c>
      <c r="F64" s="99">
        <v>28.795876537549468</v>
      </c>
      <c r="G64" s="99">
        <v>27.323208248448072</v>
      </c>
      <c r="H64" s="99">
        <v>27.142238772833597</v>
      </c>
      <c r="I64" s="99">
        <v>23.903891315628119</v>
      </c>
      <c r="J64" s="99">
        <v>25.693561041914855</v>
      </c>
      <c r="K64" s="99">
        <v>23.186997165673944</v>
      </c>
      <c r="L64" s="99">
        <v>24.326696515792136</v>
      </c>
      <c r="M64" s="99">
        <v>19.215714963258971</v>
      </c>
      <c r="N64" s="99">
        <v>20.459234509525082</v>
      </c>
      <c r="O64" s="99">
        <v>20.530263648088145</v>
      </c>
      <c r="P64" s="99">
        <v>14.749495705826572</v>
      </c>
      <c r="Q64" s="99">
        <v>14.441087822845619</v>
      </c>
      <c r="R64" s="99">
        <v>15.812084691621271</v>
      </c>
      <c r="S64" s="99">
        <v>14.405503941392656</v>
      </c>
      <c r="T64" s="99">
        <v>13.401860130619369</v>
      </c>
      <c r="U64" s="99">
        <v>12.375858998762292</v>
      </c>
      <c r="V64" s="99">
        <v>10.642692049471032</v>
      </c>
      <c r="W64" s="99">
        <v>11.296064852006692</v>
      </c>
      <c r="X64" s="99">
        <v>7.8092028420199142</v>
      </c>
      <c r="Y64" s="99">
        <v>5.6460441353546811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3.938733355274965</v>
      </c>
      <c r="D68" s="123">
        <v>5.199644174550464</v>
      </c>
      <c r="E68" s="123">
        <v>5.1453686775297092</v>
      </c>
      <c r="F68" s="123">
        <v>4.9260537540462037</v>
      </c>
      <c r="G68" s="123">
        <v>4.7241063789765017</v>
      </c>
      <c r="H68" s="123">
        <v>5.397926171958277</v>
      </c>
      <c r="I68" s="123">
        <v>5.9210701361230109</v>
      </c>
      <c r="J68" s="123">
        <v>5.2421489660266154</v>
      </c>
      <c r="K68" s="123">
        <v>4.1269824594506668</v>
      </c>
      <c r="L68" s="123">
        <v>3.9004779482231373</v>
      </c>
      <c r="M68" s="123">
        <v>3.8100344073897778</v>
      </c>
      <c r="N68" s="123">
        <v>3.6518476980390537</v>
      </c>
      <c r="O68" s="123">
        <v>3.3768543250400795</v>
      </c>
      <c r="P68" s="123">
        <v>3.0223410148716527</v>
      </c>
      <c r="Q68" s="123">
        <v>3.0470661968032045</v>
      </c>
      <c r="R68" s="123">
        <v>4.1243483118095465</v>
      </c>
      <c r="S68" s="123">
        <v>4.3813590364695463</v>
      </c>
      <c r="T68" s="123">
        <v>3.9533294824613665</v>
      </c>
      <c r="U68" s="123">
        <v>3.4322569876614613</v>
      </c>
      <c r="V68" s="123">
        <v>2.3439066611165207</v>
      </c>
      <c r="W68" s="123">
        <v>5.0837805856522582</v>
      </c>
      <c r="X68" s="123">
        <v>4.392130259419103</v>
      </c>
      <c r="Y68" s="123">
        <v>2.5479887278239723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4.6339631608324146</v>
      </c>
      <c r="D69" s="99">
        <v>5.2156157172273634</v>
      </c>
      <c r="E69" s="99">
        <v>5.1797475210907571</v>
      </c>
      <c r="F69" s="99">
        <v>4.9465607278227255</v>
      </c>
      <c r="G69" s="99">
        <v>5.0619594492528375</v>
      </c>
      <c r="H69" s="99">
        <v>5.7817477458582331</v>
      </c>
      <c r="I69" s="99">
        <v>5.9458300576971261</v>
      </c>
      <c r="J69" s="99">
        <v>6.5782332611632741</v>
      </c>
      <c r="K69" s="99">
        <v>4.9911650510425547</v>
      </c>
      <c r="L69" s="99">
        <v>4.6372688774688822</v>
      </c>
      <c r="M69" s="99">
        <v>3.8610528004151545</v>
      </c>
      <c r="N69" s="99">
        <v>3.9012413049641568</v>
      </c>
      <c r="O69" s="99">
        <v>3.3961440923086901</v>
      </c>
      <c r="P69" s="99">
        <v>3.093758827319057</v>
      </c>
      <c r="Q69" s="99">
        <v>3.0742526543150972</v>
      </c>
      <c r="R69" s="99">
        <v>4.3220513000598428</v>
      </c>
      <c r="S69" s="99">
        <v>4.6371266861034464</v>
      </c>
      <c r="T69" s="99">
        <v>4.6062076318688634</v>
      </c>
      <c r="U69" s="99">
        <v>3.7328689442689678</v>
      </c>
      <c r="V69" s="99">
        <v>2.9394916055406997</v>
      </c>
      <c r="W69" s="99">
        <v>5.1516067754698742</v>
      </c>
      <c r="X69" s="99">
        <v>4.6932983314839607</v>
      </c>
      <c r="Y69" s="99">
        <v>4.306345827526922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1.9238207401046525</v>
      </c>
      <c r="D70" s="99">
        <v>2.2287034511242112</v>
      </c>
      <c r="E70" s="99">
        <v>2.2119201646856457</v>
      </c>
      <c r="F70" s="99">
        <v>2.2556707780227265</v>
      </c>
      <c r="G70" s="99">
        <v>2.2716866229696127</v>
      </c>
      <c r="H70" s="99">
        <v>2.569785674629101</v>
      </c>
      <c r="I70" s="99">
        <v>2.9400721765055424</v>
      </c>
      <c r="J70" s="99">
        <v>2.9310362944609269</v>
      </c>
      <c r="K70" s="99">
        <v>2.2546430310118484</v>
      </c>
      <c r="L70" s="99">
        <v>2.0798757941751549</v>
      </c>
      <c r="M70" s="99">
        <v>0</v>
      </c>
      <c r="N70" s="99">
        <v>1.8264551579060091</v>
      </c>
      <c r="O70" s="99">
        <v>1.6581630682303001</v>
      </c>
      <c r="P70" s="99">
        <v>1.3495425614395036</v>
      </c>
      <c r="Q70" s="99">
        <v>1.3278338650854189</v>
      </c>
      <c r="R70" s="99">
        <v>1.9007215520455465</v>
      </c>
      <c r="S70" s="99">
        <v>2.1610899458129254</v>
      </c>
      <c r="T70" s="99">
        <v>1.9712945191962223</v>
      </c>
      <c r="U70" s="99">
        <v>1.6165507440803193</v>
      </c>
      <c r="V70" s="99">
        <v>1.176501840075086</v>
      </c>
      <c r="W70" s="99">
        <v>2.3383995269442823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1.9238207401046525</v>
      </c>
      <c r="D71" s="102">
        <v>2.2287034511242112</v>
      </c>
      <c r="E71" s="102">
        <v>2.2119201646856457</v>
      </c>
      <c r="F71" s="102">
        <v>2.2556707780227265</v>
      </c>
      <c r="G71" s="102">
        <v>2.2716866229696127</v>
      </c>
      <c r="H71" s="102">
        <v>2.569785674629101</v>
      </c>
      <c r="I71" s="102">
        <v>2.9400721765055424</v>
      </c>
      <c r="J71" s="102">
        <v>2.9310362944609269</v>
      </c>
      <c r="K71" s="102">
        <v>2.2546430310118484</v>
      </c>
      <c r="L71" s="102">
        <v>2.0798757941751549</v>
      </c>
      <c r="M71" s="102">
        <v>0</v>
      </c>
      <c r="N71" s="102">
        <v>1.8264551579060091</v>
      </c>
      <c r="O71" s="102">
        <v>1.6581630682303001</v>
      </c>
      <c r="P71" s="102">
        <v>1.3495425614395036</v>
      </c>
      <c r="Q71" s="102">
        <v>1.3278338650854189</v>
      </c>
      <c r="R71" s="102">
        <v>1.9007215520455465</v>
      </c>
      <c r="S71" s="102">
        <v>2.1610899458129254</v>
      </c>
      <c r="T71" s="102">
        <v>1.9712945191962223</v>
      </c>
      <c r="U71" s="102">
        <v>1.6165507440803193</v>
      </c>
      <c r="V71" s="102">
        <v>1.176501840075086</v>
      </c>
      <c r="W71" s="102">
        <v>2.3383995269442823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1.8302965731078601E-2</v>
      </c>
      <c r="D77" s="123">
        <v>3.5490341866073222E-2</v>
      </c>
      <c r="E77" s="123">
        <v>3.4285124773594924E-2</v>
      </c>
      <c r="F77" s="123">
        <v>3.1353534814460099E-2</v>
      </c>
      <c r="G77" s="123">
        <v>3.2365046168921371E-2</v>
      </c>
      <c r="H77" s="123">
        <v>3.8371275894307617E-2</v>
      </c>
      <c r="I77" s="123">
        <v>3.455516121447276E-2</v>
      </c>
      <c r="J77" s="123">
        <v>8.4881097915446901E-2</v>
      </c>
      <c r="K77" s="123">
        <v>6.6675207820776225E-2</v>
      </c>
      <c r="L77" s="123">
        <v>6.0551342605637493E-2</v>
      </c>
      <c r="M77" s="123">
        <v>6.2692901641639542E-2</v>
      </c>
      <c r="N77" s="123">
        <v>6.2368458040858589E-2</v>
      </c>
      <c r="O77" s="123">
        <v>6.1237756379220715E-2</v>
      </c>
      <c r="P77" s="123">
        <v>3.8725464117137447E-2</v>
      </c>
      <c r="Q77" s="123">
        <v>2.6374216884749689E-2</v>
      </c>
      <c r="R77" s="123">
        <v>4.0292398660493105E-2</v>
      </c>
      <c r="S77" s="123">
        <v>6.7473862582243027E-2</v>
      </c>
      <c r="T77" s="123">
        <v>7.9131909818615426E-2</v>
      </c>
      <c r="U77" s="123">
        <v>8.7563234968305315E-2</v>
      </c>
      <c r="V77" s="123">
        <v>4.1772824735254337E-2</v>
      </c>
      <c r="W77" s="123">
        <v>6.362937084180767E-2</v>
      </c>
      <c r="X77" s="123">
        <v>1.7484361916284649E-2</v>
      </c>
      <c r="Y77" s="123">
        <v>3.5988540856927931E-2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2.013144893241654</v>
      </c>
      <c r="D78" s="99">
        <v>2.2940319347262346</v>
      </c>
      <c r="E78" s="99">
        <v>2.3224845307786008</v>
      </c>
      <c r="F78" s="99">
        <v>2.2516899553972127</v>
      </c>
      <c r="G78" s="99">
        <v>2.336488361532719</v>
      </c>
      <c r="H78" s="99">
        <v>2.6959979507935694</v>
      </c>
      <c r="I78" s="99">
        <v>2.6640114850055836</v>
      </c>
      <c r="J78" s="99">
        <v>2.7986023143844316</v>
      </c>
      <c r="K78" s="99">
        <v>2.1688716853057937</v>
      </c>
      <c r="L78" s="99">
        <v>2.0207276866561004</v>
      </c>
      <c r="M78" s="99">
        <v>1.5573887145778815</v>
      </c>
      <c r="N78" s="99">
        <v>1.6577220508370152</v>
      </c>
      <c r="O78" s="99">
        <v>1.7009856765741094</v>
      </c>
      <c r="P78" s="99">
        <v>1.4416846900882099</v>
      </c>
      <c r="Q78" s="99">
        <v>1.4696289926668504</v>
      </c>
      <c r="R78" s="99">
        <v>1.902066828820594</v>
      </c>
      <c r="S78" s="99">
        <v>2.085025654856226</v>
      </c>
      <c r="T78" s="99">
        <v>1.9457242502014105</v>
      </c>
      <c r="U78" s="99">
        <v>1.7583357099998418</v>
      </c>
      <c r="V78" s="99">
        <v>1.3606572881151571</v>
      </c>
      <c r="W78" s="99">
        <v>2.5017276028249653</v>
      </c>
      <c r="X78" s="99">
        <v>2.3473275827863413</v>
      </c>
      <c r="Y78" s="99">
        <v>2.2791537446984562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0.57358885976839058</v>
      </c>
      <c r="D81" s="118">
        <f t="shared" si="28"/>
        <v>0.31505781290094764</v>
      </c>
      <c r="E81" s="118">
        <f t="shared" si="28"/>
        <v>0.43733496328930654</v>
      </c>
      <c r="F81" s="118">
        <f t="shared" si="28"/>
        <v>0.6317418485900772</v>
      </c>
      <c r="G81" s="118">
        <f t="shared" si="28"/>
        <v>0.51491819186888343</v>
      </c>
      <c r="H81" s="118">
        <f t="shared" si="28"/>
        <v>0.52334331101310316</v>
      </c>
      <c r="I81" s="118">
        <f t="shared" si="28"/>
        <v>0.26159985087646914</v>
      </c>
      <c r="J81" s="118">
        <f t="shared" si="28"/>
        <v>0.34759963931537746</v>
      </c>
      <c r="K81" s="118">
        <f t="shared" si="28"/>
        <v>0.37090078418686856</v>
      </c>
      <c r="L81" s="118">
        <f t="shared" si="28"/>
        <v>0.35525537709322841</v>
      </c>
      <c r="M81" s="118">
        <f t="shared" si="28"/>
        <v>0.3249798261858326</v>
      </c>
      <c r="N81" s="118">
        <f t="shared" si="28"/>
        <v>0.19236540592143492</v>
      </c>
      <c r="O81" s="118">
        <f t="shared" si="28"/>
        <v>4.4430929931734205E-2</v>
      </c>
      <c r="P81" s="118">
        <f t="shared" si="28"/>
        <v>0</v>
      </c>
      <c r="Q81" s="118">
        <f t="shared" si="28"/>
        <v>0.11421769619246677</v>
      </c>
      <c r="R81" s="118">
        <f t="shared" ref="R81:V81" si="29">R82+R85+R87+R100</f>
        <v>0.20869433381474278</v>
      </c>
      <c r="S81" s="118">
        <f t="shared" si="29"/>
        <v>0.32278049327646807</v>
      </c>
      <c r="T81" s="118">
        <f t="shared" si="29"/>
        <v>0.58346023227270893</v>
      </c>
      <c r="U81" s="118">
        <f t="shared" si="29"/>
        <v>0.30980354709427249</v>
      </c>
      <c r="V81" s="118">
        <f t="shared" si="29"/>
        <v>0.15392539765774743</v>
      </c>
      <c r="W81" s="118">
        <f t="shared" ref="W81:Y81" si="30">W82+W85+W87+W100</f>
        <v>0.18697240640319557</v>
      </c>
      <c r="X81" s="118">
        <f t="shared" si="30"/>
        <v>0.18231029630034712</v>
      </c>
      <c r="Y81" s="118">
        <f t="shared" si="30"/>
        <v>2.1401304577464968E-2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0.57358885976839058</v>
      </c>
      <c r="D87" s="123">
        <v>0.31505781290094764</v>
      </c>
      <c r="E87" s="123">
        <v>0.43733496328930654</v>
      </c>
      <c r="F87" s="123">
        <v>0.6317418485900772</v>
      </c>
      <c r="G87" s="123">
        <v>0.51491819186888343</v>
      </c>
      <c r="H87" s="123">
        <v>0.52334331101310316</v>
      </c>
      <c r="I87" s="123">
        <v>0.26159985087646914</v>
      </c>
      <c r="J87" s="123">
        <v>0.34759963931537746</v>
      </c>
      <c r="K87" s="123">
        <v>0.37090078418686856</v>
      </c>
      <c r="L87" s="123">
        <v>0.35525537709322841</v>
      </c>
      <c r="M87" s="123">
        <v>0.3249798261858326</v>
      </c>
      <c r="N87" s="123">
        <v>0.19236540592143492</v>
      </c>
      <c r="O87" s="123">
        <v>4.4430929931734205E-2</v>
      </c>
      <c r="P87" s="123">
        <v>0</v>
      </c>
      <c r="Q87" s="123">
        <v>0.11421769619246677</v>
      </c>
      <c r="R87" s="123">
        <v>0.20869433381474278</v>
      </c>
      <c r="S87" s="123">
        <v>0.32278049327646807</v>
      </c>
      <c r="T87" s="123">
        <v>0.58346023227270893</v>
      </c>
      <c r="U87" s="123">
        <v>0.30980354709427249</v>
      </c>
      <c r="V87" s="123">
        <v>0.15392539765774743</v>
      </c>
      <c r="W87" s="123">
        <v>0.18697240640319557</v>
      </c>
      <c r="X87" s="123">
        <v>0.18231029630034712</v>
      </c>
      <c r="Y87" s="123">
        <v>2.1401304577464968E-2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5.1703922352126206</v>
      </c>
      <c r="D92" s="102">
        <v>5.6692493944534315</v>
      </c>
      <c r="E92" s="102">
        <v>4.7427550899576012</v>
      </c>
      <c r="F92" s="102">
        <v>6.2889836763950919</v>
      </c>
      <c r="G92" s="102">
        <v>5.6452378160307228</v>
      </c>
      <c r="H92" s="102">
        <v>7.2544361835356792</v>
      </c>
      <c r="I92" s="102">
        <v>5.9005047641601776</v>
      </c>
      <c r="J92" s="102">
        <v>7.9655324543594546</v>
      </c>
      <c r="K92" s="102">
        <v>5.7897732957349328</v>
      </c>
      <c r="L92" s="102">
        <v>5.4123794984797327</v>
      </c>
      <c r="M92" s="102">
        <v>5.2185304848497456</v>
      </c>
      <c r="N92" s="102">
        <v>4.7159999639472074</v>
      </c>
      <c r="O92" s="102">
        <v>3.807115399179303</v>
      </c>
      <c r="P92" s="102">
        <v>0</v>
      </c>
      <c r="Q92" s="102">
        <v>3.0341115152841711</v>
      </c>
      <c r="R92" s="102">
        <v>5.440026389658656</v>
      </c>
      <c r="S92" s="102">
        <v>4.6867082496051324</v>
      </c>
      <c r="T92" s="102">
        <v>6.0574526828518547</v>
      </c>
      <c r="U92" s="102">
        <v>4.6502131978104302</v>
      </c>
      <c r="V92" s="102">
        <v>4.0495599201439303</v>
      </c>
      <c r="W92" s="102">
        <v>5.8045155057145559</v>
      </c>
      <c r="X92" s="102">
        <v>6.5387246857527019</v>
      </c>
      <c r="Y92" s="102">
        <v>4.6773828843875211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2.1464900473396229</v>
      </c>
      <c r="D93" s="105">
        <v>2.421612648158725</v>
      </c>
      <c r="E93" s="105">
        <v>2.0192640613119823</v>
      </c>
      <c r="F93" s="105">
        <v>2.8721482264787817</v>
      </c>
      <c r="G93" s="105">
        <v>2.5315556487390318</v>
      </c>
      <c r="H93" s="105">
        <v>3.2282638930867433</v>
      </c>
      <c r="I93" s="105">
        <v>0</v>
      </c>
      <c r="J93" s="105">
        <v>3.5509295989047156</v>
      </c>
      <c r="K93" s="105">
        <v>2.6129628361629305</v>
      </c>
      <c r="L93" s="105">
        <v>2.4255198665253821</v>
      </c>
      <c r="M93" s="105">
        <v>2.4334955302563932</v>
      </c>
      <c r="N93" s="105">
        <v>2.2080158333254443</v>
      </c>
      <c r="O93" s="105">
        <v>1.8552888384616095</v>
      </c>
      <c r="P93" s="105">
        <v>0</v>
      </c>
      <c r="Q93" s="105">
        <v>0</v>
      </c>
      <c r="R93" s="105">
        <v>2.3931198044281889</v>
      </c>
      <c r="S93" s="105">
        <v>0</v>
      </c>
      <c r="T93" s="105">
        <v>2.6000213620717734</v>
      </c>
      <c r="U93" s="105">
        <v>2.0129494096463993</v>
      </c>
      <c r="V93" s="105">
        <v>1.6324968732823819</v>
      </c>
      <c r="W93" s="105">
        <v>0</v>
      </c>
      <c r="X93" s="105">
        <v>2.7914341494477499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2.1464900473396229</v>
      </c>
      <c r="D94" s="99">
        <v>2.421612648158725</v>
      </c>
      <c r="E94" s="99">
        <v>2.0192640613119823</v>
      </c>
      <c r="F94" s="99">
        <v>2.8721482264787817</v>
      </c>
      <c r="G94" s="99">
        <v>2.5315556487390318</v>
      </c>
      <c r="H94" s="99">
        <v>3.2282638930867433</v>
      </c>
      <c r="I94" s="99">
        <v>0</v>
      </c>
      <c r="J94" s="99">
        <v>3.5509295989047156</v>
      </c>
      <c r="K94" s="99">
        <v>2.6129628361629305</v>
      </c>
      <c r="L94" s="99">
        <v>2.4255198665253821</v>
      </c>
      <c r="M94" s="99">
        <v>2.4334955302563932</v>
      </c>
      <c r="N94" s="99">
        <v>2.2080158333254443</v>
      </c>
      <c r="O94" s="99">
        <v>1.8552888384616095</v>
      </c>
      <c r="P94" s="99">
        <v>0</v>
      </c>
      <c r="Q94" s="99">
        <v>0</v>
      </c>
      <c r="R94" s="99">
        <v>2.3931198044281889</v>
      </c>
      <c r="S94" s="99">
        <v>0</v>
      </c>
      <c r="T94" s="99">
        <v>2.6000213620717734</v>
      </c>
      <c r="U94" s="99">
        <v>2.0129494096463993</v>
      </c>
      <c r="V94" s="99">
        <v>1.6324968732823819</v>
      </c>
      <c r="W94" s="99">
        <v>0</v>
      </c>
      <c r="X94" s="99">
        <v>2.7914341494477499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0.59367775104157128</v>
      </c>
      <c r="D143" s="118">
        <f t="shared" si="49"/>
        <v>0.34740892998275447</v>
      </c>
      <c r="E143" s="118">
        <f t="shared" si="49"/>
        <v>0.50857374603975292</v>
      </c>
      <c r="F143" s="118">
        <f t="shared" si="49"/>
        <v>0.7622304656789094</v>
      </c>
      <c r="G143" s="118">
        <f t="shared" si="49"/>
        <v>0.6411154159335547</v>
      </c>
      <c r="H143" s="118">
        <f t="shared" si="49"/>
        <v>0.67208697284899199</v>
      </c>
      <c r="I143" s="118">
        <f t="shared" si="49"/>
        <v>0.40396013655489094</v>
      </c>
      <c r="J143" s="118">
        <f t="shared" si="49"/>
        <v>0.60643811448804252</v>
      </c>
      <c r="K143" s="118">
        <f t="shared" si="49"/>
        <v>0.57444289179806396</v>
      </c>
      <c r="L143" s="118">
        <f t="shared" si="49"/>
        <v>0.49305014297373417</v>
      </c>
      <c r="M143" s="118">
        <f t="shared" si="49"/>
        <v>0.50076127404159432</v>
      </c>
      <c r="N143" s="118">
        <f t="shared" si="49"/>
        <v>0.34402616062117697</v>
      </c>
      <c r="O143" s="118">
        <f t="shared" si="49"/>
        <v>0.34256373982097682</v>
      </c>
      <c r="P143" s="118">
        <f t="shared" si="49"/>
        <v>0.54128123386949423</v>
      </c>
      <c r="Q143" s="118">
        <f t="shared" si="49"/>
        <v>0.38659149539828619</v>
      </c>
      <c r="R143" s="118">
        <f t="shared" ref="R143:V143" si="50">R144+R146+R148+R157</f>
        <v>0.44804018559158465</v>
      </c>
      <c r="S143" s="118">
        <f t="shared" si="50"/>
        <v>0.4271566943608523</v>
      </c>
      <c r="T143" s="118">
        <f t="shared" si="50"/>
        <v>0.89098690298961292</v>
      </c>
      <c r="U143" s="118">
        <f t="shared" si="50"/>
        <v>0.46538415732139987</v>
      </c>
      <c r="V143" s="118">
        <f t="shared" si="50"/>
        <v>0.36657908907699638</v>
      </c>
      <c r="W143" s="118">
        <f t="shared" ref="W143:Y143" si="51">W144+W146+W148+W157</f>
        <v>0.31882527655287274</v>
      </c>
      <c r="X143" s="118">
        <f t="shared" si="51"/>
        <v>0.32281018678038975</v>
      </c>
      <c r="Y143" s="118">
        <f t="shared" si="51"/>
        <v>0.10232364290282078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0.59367775104157128</v>
      </c>
      <c r="D148" s="123">
        <v>0.34740892998275447</v>
      </c>
      <c r="E148" s="123">
        <v>0.50857374603975292</v>
      </c>
      <c r="F148" s="123">
        <v>0.7622304656789094</v>
      </c>
      <c r="G148" s="123">
        <v>0.6411154159335547</v>
      </c>
      <c r="H148" s="123">
        <v>0.67208697284899199</v>
      </c>
      <c r="I148" s="123">
        <v>0.40396013655489094</v>
      </c>
      <c r="J148" s="123">
        <v>0.60643811448804252</v>
      </c>
      <c r="K148" s="123">
        <v>0.57444289179806396</v>
      </c>
      <c r="L148" s="123">
        <v>0.49305014297373417</v>
      </c>
      <c r="M148" s="123">
        <v>0.50076127404159432</v>
      </c>
      <c r="N148" s="123">
        <v>0.34402616062117697</v>
      </c>
      <c r="O148" s="123">
        <v>0.34256373982097682</v>
      </c>
      <c r="P148" s="123">
        <v>0.54128123386949423</v>
      </c>
      <c r="Q148" s="123">
        <v>0.38659149539828619</v>
      </c>
      <c r="R148" s="123">
        <v>0.44804018559158465</v>
      </c>
      <c r="S148" s="123">
        <v>0.4271566943608523</v>
      </c>
      <c r="T148" s="123">
        <v>0.89098690298961292</v>
      </c>
      <c r="U148" s="123">
        <v>0.46538415732139987</v>
      </c>
      <c r="V148" s="123">
        <v>0.36657908907699638</v>
      </c>
      <c r="W148" s="123">
        <v>0.31882527655287274</v>
      </c>
      <c r="X148" s="123">
        <v>0.32281018678038975</v>
      </c>
      <c r="Y148" s="123">
        <v>0.10232364290282078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5.1703922352126188</v>
      </c>
      <c r="D149" s="99">
        <v>5.6692493944534332</v>
      </c>
      <c r="E149" s="99">
        <v>4.7427550899576003</v>
      </c>
      <c r="F149" s="99">
        <v>6.2889836763950928</v>
      </c>
      <c r="G149" s="99">
        <v>5.6452378160307228</v>
      </c>
      <c r="H149" s="99">
        <v>7.254436183535681</v>
      </c>
      <c r="I149" s="99">
        <v>5.9005047641601784</v>
      </c>
      <c r="J149" s="99">
        <v>7.9655324543594563</v>
      </c>
      <c r="K149" s="99">
        <v>5.7897732957349337</v>
      </c>
      <c r="L149" s="99">
        <v>5.4123794984797318</v>
      </c>
      <c r="M149" s="99">
        <v>5.2185304848497456</v>
      </c>
      <c r="N149" s="99">
        <v>4.7159999639472074</v>
      </c>
      <c r="O149" s="99">
        <v>3.8071153991793025</v>
      </c>
      <c r="P149" s="99">
        <v>3.8361757559252898</v>
      </c>
      <c r="Q149" s="99">
        <v>3.034111515284172</v>
      </c>
      <c r="R149" s="99">
        <v>5.440026389658656</v>
      </c>
      <c r="S149" s="99">
        <v>4.6867082496051333</v>
      </c>
      <c r="T149" s="99">
        <v>6.0574526828518547</v>
      </c>
      <c r="U149" s="99">
        <v>4.650213197810432</v>
      </c>
      <c r="V149" s="99">
        <v>4.0495599201439303</v>
      </c>
      <c r="W149" s="99">
        <v>5.8045155057145559</v>
      </c>
      <c r="X149" s="99">
        <v>6.5387246857526993</v>
      </c>
      <c r="Y149" s="99">
        <v>4.6773828843875203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2.1464900473396229</v>
      </c>
      <c r="D150" s="99">
        <v>2.4216126481587241</v>
      </c>
      <c r="E150" s="99">
        <v>2.0192640613119823</v>
      </c>
      <c r="F150" s="99">
        <v>2.8721482264787817</v>
      </c>
      <c r="G150" s="99">
        <v>2.5315556487390318</v>
      </c>
      <c r="H150" s="99">
        <v>3.2282638930867433</v>
      </c>
      <c r="I150" s="99">
        <v>0</v>
      </c>
      <c r="J150" s="99">
        <v>3.550929598904716</v>
      </c>
      <c r="K150" s="99">
        <v>2.6129628361629305</v>
      </c>
      <c r="L150" s="99">
        <v>2.4255198665253825</v>
      </c>
      <c r="M150" s="99">
        <v>2.4334955302563941</v>
      </c>
      <c r="N150" s="99">
        <v>2.2080158333254443</v>
      </c>
      <c r="O150" s="99">
        <v>1.8552888384616097</v>
      </c>
      <c r="P150" s="99">
        <v>1.6730276481952275</v>
      </c>
      <c r="Q150" s="99">
        <v>0</v>
      </c>
      <c r="R150" s="99">
        <v>2.3931198044281885</v>
      </c>
      <c r="S150" s="99">
        <v>0</v>
      </c>
      <c r="T150" s="99">
        <v>2.6000213620717738</v>
      </c>
      <c r="U150" s="99">
        <v>2.0129494096463989</v>
      </c>
      <c r="V150" s="99">
        <v>1.6324968732823817</v>
      </c>
      <c r="W150" s="99">
        <v>0</v>
      </c>
      <c r="X150" s="99">
        <v>2.7914341494477508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2.1464900473396229</v>
      </c>
      <c r="D151" s="102">
        <v>2.4216126481587241</v>
      </c>
      <c r="E151" s="102">
        <v>2.0192640613119823</v>
      </c>
      <c r="F151" s="102">
        <v>2.8721482264787817</v>
      </c>
      <c r="G151" s="102">
        <v>2.5315556487390318</v>
      </c>
      <c r="H151" s="102">
        <v>3.2282638930867433</v>
      </c>
      <c r="I151" s="102">
        <v>0</v>
      </c>
      <c r="J151" s="102">
        <v>3.550929598904716</v>
      </c>
      <c r="K151" s="102">
        <v>2.6129628361629305</v>
      </c>
      <c r="L151" s="102">
        <v>2.4255198665253825</v>
      </c>
      <c r="M151" s="102">
        <v>2.4334955302563941</v>
      </c>
      <c r="N151" s="102">
        <v>2.2080158333254443</v>
      </c>
      <c r="O151" s="102">
        <v>1.8552888384616097</v>
      </c>
      <c r="P151" s="102">
        <v>1.6730276481952275</v>
      </c>
      <c r="Q151" s="102">
        <v>0</v>
      </c>
      <c r="R151" s="102">
        <v>2.3931198044281885</v>
      </c>
      <c r="S151" s="102">
        <v>0</v>
      </c>
      <c r="T151" s="102">
        <v>2.6000213620717738</v>
      </c>
      <c r="U151" s="102">
        <v>2.0129494096463989</v>
      </c>
      <c r="V151" s="102">
        <v>1.6324968732823817</v>
      </c>
      <c r="W151" s="102">
        <v>0</v>
      </c>
      <c r="X151" s="102">
        <v>2.7914341494477508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0.59381334571482147</v>
      </c>
      <c r="D161" s="118">
        <f t="shared" si="54"/>
        <v>0.34757519026000017</v>
      </c>
      <c r="E161" s="118">
        <f t="shared" si="54"/>
        <v>0.50872392781105225</v>
      </c>
      <c r="F161" s="118">
        <f t="shared" si="54"/>
        <v>0.76238702538810632</v>
      </c>
      <c r="G161" s="118">
        <f t="shared" si="54"/>
        <v>0.64139461264166431</v>
      </c>
      <c r="H161" s="118">
        <f t="shared" si="54"/>
        <v>0.67189328529652714</v>
      </c>
      <c r="I161" s="118">
        <f t="shared" si="54"/>
        <v>0.40393505251166201</v>
      </c>
      <c r="J161" s="118">
        <f t="shared" si="54"/>
        <v>0.60704020634303335</v>
      </c>
      <c r="K161" s="118">
        <f t="shared" si="54"/>
        <v>0.57484215241145264</v>
      </c>
      <c r="L161" s="118">
        <f t="shared" si="54"/>
        <v>0.49383351698793421</v>
      </c>
      <c r="M161" s="118">
        <f t="shared" si="54"/>
        <v>0.50089374708844181</v>
      </c>
      <c r="N161" s="118">
        <f t="shared" si="54"/>
        <v>0.34342151504498558</v>
      </c>
      <c r="O161" s="118">
        <f t="shared" si="54"/>
        <v>0.34209922746507465</v>
      </c>
      <c r="P161" s="118">
        <f t="shared" si="54"/>
        <v>0.54098105821935116</v>
      </c>
      <c r="Q161" s="118">
        <f t="shared" si="54"/>
        <v>0.38660709260685283</v>
      </c>
      <c r="R161" s="118">
        <f t="shared" ref="R161:V161" si="55">R162+R164+R166+R175</f>
        <v>0.44873145609970166</v>
      </c>
      <c r="S161" s="118">
        <f t="shared" si="55"/>
        <v>0.42713759636886722</v>
      </c>
      <c r="T161" s="118">
        <f t="shared" si="55"/>
        <v>0.89040544326988547</v>
      </c>
      <c r="U161" s="118">
        <f t="shared" si="55"/>
        <v>0.45147700949615849</v>
      </c>
      <c r="V161" s="118">
        <f t="shared" si="55"/>
        <v>0.36954253092354389</v>
      </c>
      <c r="W161" s="118">
        <f t="shared" ref="W161:Y161" si="56">W162+W164+W166+W175</f>
        <v>0.3188334325938017</v>
      </c>
      <c r="X161" s="118">
        <f t="shared" si="56"/>
        <v>0.32185792027352805</v>
      </c>
      <c r="Y161" s="118">
        <f t="shared" si="56"/>
        <v>0.10206259411070023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0.59381334571482147</v>
      </c>
      <c r="D166" s="123">
        <v>0.34757519026000017</v>
      </c>
      <c r="E166" s="123">
        <v>0.50872392781105225</v>
      </c>
      <c r="F166" s="123">
        <v>0.76238702538810632</v>
      </c>
      <c r="G166" s="123">
        <v>0.64139461264166431</v>
      </c>
      <c r="H166" s="123">
        <v>0.67189328529652714</v>
      </c>
      <c r="I166" s="123">
        <v>0.40393505251166201</v>
      </c>
      <c r="J166" s="123">
        <v>0.60704020634303335</v>
      </c>
      <c r="K166" s="123">
        <v>0.57484215241145264</v>
      </c>
      <c r="L166" s="123">
        <v>0.49383351698793421</v>
      </c>
      <c r="M166" s="123">
        <v>0.50089374708844181</v>
      </c>
      <c r="N166" s="123">
        <v>0.34342151504498558</v>
      </c>
      <c r="O166" s="123">
        <v>0.34209922746507465</v>
      </c>
      <c r="P166" s="123">
        <v>0.54098105821935116</v>
      </c>
      <c r="Q166" s="123">
        <v>0.38660709260685283</v>
      </c>
      <c r="R166" s="123">
        <v>0.44873145609970166</v>
      </c>
      <c r="S166" s="123">
        <v>0.42713759636886722</v>
      </c>
      <c r="T166" s="123">
        <v>0.89040544326988547</v>
      </c>
      <c r="U166" s="123">
        <v>0.45147700949615849</v>
      </c>
      <c r="V166" s="123">
        <v>0.36954253092354389</v>
      </c>
      <c r="W166" s="123">
        <v>0.3188334325938017</v>
      </c>
      <c r="X166" s="123">
        <v>0.32185792027352805</v>
      </c>
      <c r="Y166" s="123">
        <v>0.10206259411070023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5.1703922352126206</v>
      </c>
      <c r="D167" s="99">
        <v>5.6692493944534315</v>
      </c>
      <c r="E167" s="99">
        <v>4.7427550899576012</v>
      </c>
      <c r="F167" s="99">
        <v>6.2889836763950928</v>
      </c>
      <c r="G167" s="99">
        <v>5.6452378160307228</v>
      </c>
      <c r="H167" s="99">
        <v>7.254436183535681</v>
      </c>
      <c r="I167" s="99">
        <v>5.9005047641601784</v>
      </c>
      <c r="J167" s="99">
        <v>7.9655324543594546</v>
      </c>
      <c r="K167" s="99">
        <v>5.7897732957349337</v>
      </c>
      <c r="L167" s="99">
        <v>5.4123794984797309</v>
      </c>
      <c r="M167" s="99">
        <v>5.2185304848497447</v>
      </c>
      <c r="N167" s="99">
        <v>4.7159999639472074</v>
      </c>
      <c r="O167" s="99">
        <v>3.8071153991793021</v>
      </c>
      <c r="P167" s="99">
        <v>3.8361757559252894</v>
      </c>
      <c r="Q167" s="99">
        <v>3.0341115152841716</v>
      </c>
      <c r="R167" s="99">
        <v>5.440026389658656</v>
      </c>
      <c r="S167" s="99">
        <v>4.6867082496051333</v>
      </c>
      <c r="T167" s="99">
        <v>6.0574526828518556</v>
      </c>
      <c r="U167" s="99">
        <v>4.650213197810432</v>
      </c>
      <c r="V167" s="99">
        <v>4.0495599201439312</v>
      </c>
      <c r="W167" s="99">
        <v>5.804515505714555</v>
      </c>
      <c r="X167" s="99">
        <v>6.5387246857527019</v>
      </c>
      <c r="Y167" s="99">
        <v>4.6773828843875194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2.1464900473396225</v>
      </c>
      <c r="D168" s="99">
        <v>2.4216126481587241</v>
      </c>
      <c r="E168" s="99">
        <v>2.0192640613119828</v>
      </c>
      <c r="F168" s="99">
        <v>2.8721482264787817</v>
      </c>
      <c r="G168" s="99">
        <v>2.5315556487390318</v>
      </c>
      <c r="H168" s="99">
        <v>3.2282638930867433</v>
      </c>
      <c r="I168" s="99">
        <v>0</v>
      </c>
      <c r="J168" s="99">
        <v>3.550929598904716</v>
      </c>
      <c r="K168" s="99">
        <v>2.6129628361629309</v>
      </c>
      <c r="L168" s="99">
        <v>2.4255198665253825</v>
      </c>
      <c r="M168" s="99">
        <v>2.4334955302563941</v>
      </c>
      <c r="N168" s="99">
        <v>2.2080158333254434</v>
      </c>
      <c r="O168" s="99">
        <v>1.8552888384616093</v>
      </c>
      <c r="P168" s="99">
        <v>1.6730276481952278</v>
      </c>
      <c r="Q168" s="99">
        <v>0</v>
      </c>
      <c r="R168" s="99">
        <v>2.3931198044281881</v>
      </c>
      <c r="S168" s="99">
        <v>0</v>
      </c>
      <c r="T168" s="99">
        <v>2.6000213620717738</v>
      </c>
      <c r="U168" s="99">
        <v>0</v>
      </c>
      <c r="V168" s="99">
        <v>1.6324968732823819</v>
      </c>
      <c r="W168" s="99">
        <v>0</v>
      </c>
      <c r="X168" s="99">
        <v>2.7914341494477504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2.1464900473396225</v>
      </c>
      <c r="D169" s="102">
        <v>2.4216126481587241</v>
      </c>
      <c r="E169" s="102">
        <v>2.0192640613119828</v>
      </c>
      <c r="F169" s="102">
        <v>2.8721482264787817</v>
      </c>
      <c r="G169" s="102">
        <v>2.5315556487390318</v>
      </c>
      <c r="H169" s="102">
        <v>3.2282638930867433</v>
      </c>
      <c r="I169" s="102">
        <v>0</v>
      </c>
      <c r="J169" s="102">
        <v>3.550929598904716</v>
      </c>
      <c r="K169" s="102">
        <v>2.6129628361629309</v>
      </c>
      <c r="L169" s="102">
        <v>2.4255198665253825</v>
      </c>
      <c r="M169" s="102">
        <v>2.4334955302563941</v>
      </c>
      <c r="N169" s="102">
        <v>2.2080158333254434</v>
      </c>
      <c r="O169" s="102">
        <v>1.8552888384616093</v>
      </c>
      <c r="P169" s="102">
        <v>1.6730276481952278</v>
      </c>
      <c r="Q169" s="102">
        <v>0</v>
      </c>
      <c r="R169" s="102">
        <v>2.3931198044281881</v>
      </c>
      <c r="S169" s="102">
        <v>0</v>
      </c>
      <c r="T169" s="102">
        <v>2.6000213620717738</v>
      </c>
      <c r="U169" s="102">
        <v>0</v>
      </c>
      <c r="V169" s="102">
        <v>1.6324968732823819</v>
      </c>
      <c r="W169" s="102">
        <v>0</v>
      </c>
      <c r="X169" s="102">
        <v>2.7914341494477504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787811</v>
      </c>
      <c r="C5" s="120">
        <v>755069</v>
      </c>
      <c r="D5" s="120">
        <v>710882</v>
      </c>
      <c r="E5" s="120">
        <v>691790</v>
      </c>
      <c r="F5" s="120">
        <v>683110</v>
      </c>
      <c r="G5" s="120">
        <v>675505</v>
      </c>
      <c r="H5" s="120">
        <v>696318</v>
      </c>
      <c r="I5" s="120">
        <v>725036</v>
      </c>
      <c r="J5" s="120">
        <v>760717</v>
      </c>
      <c r="K5" s="120">
        <v>815153</v>
      </c>
      <c r="L5" s="120">
        <v>852708</v>
      </c>
      <c r="M5" s="120">
        <v>863994</v>
      </c>
      <c r="N5" s="120">
        <v>834224</v>
      </c>
      <c r="O5" s="120">
        <v>740752</v>
      </c>
      <c r="P5" s="120">
        <v>685567</v>
      </c>
      <c r="Q5" s="120">
        <v>649599</v>
      </c>
      <c r="R5" s="120">
        <v>598115</v>
      </c>
      <c r="S5" s="120">
        <v>548659</v>
      </c>
      <c r="T5" s="120">
        <v>492465</v>
      </c>
      <c r="U5" s="120">
        <v>411771</v>
      </c>
      <c r="V5" s="120">
        <v>361614</v>
      </c>
      <c r="W5" s="120">
        <v>343504</v>
      </c>
      <c r="X5" s="120">
        <v>336324</v>
      </c>
      <c r="Y5" s="120">
        <v>343339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787811</v>
      </c>
      <c r="C7" s="52">
        <v>755069</v>
      </c>
      <c r="D7" s="52">
        <v>710882</v>
      </c>
      <c r="E7" s="52">
        <v>691790</v>
      </c>
      <c r="F7" s="52">
        <v>683110</v>
      </c>
      <c r="G7" s="52">
        <v>675505</v>
      </c>
      <c r="H7" s="52">
        <v>696318</v>
      </c>
      <c r="I7" s="52">
        <v>725036</v>
      </c>
      <c r="J7" s="52">
        <v>760717</v>
      </c>
      <c r="K7" s="52">
        <v>815153</v>
      </c>
      <c r="L7" s="52">
        <v>852708</v>
      </c>
      <c r="M7" s="52">
        <v>863994</v>
      </c>
      <c r="N7" s="52">
        <v>834224</v>
      </c>
      <c r="O7" s="52">
        <v>740752</v>
      </c>
      <c r="P7" s="52">
        <v>685567</v>
      </c>
      <c r="Q7" s="52">
        <v>649599</v>
      </c>
      <c r="R7" s="52">
        <v>598115</v>
      </c>
      <c r="S7" s="52">
        <v>548659</v>
      </c>
      <c r="T7" s="52">
        <v>492465</v>
      </c>
      <c r="U7" s="52">
        <v>411771</v>
      </c>
      <c r="V7" s="52">
        <v>361614</v>
      </c>
      <c r="W7" s="52">
        <v>343504</v>
      </c>
      <c r="X7" s="52">
        <v>336324</v>
      </c>
      <c r="Y7" s="52">
        <v>343339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14763</v>
      </c>
      <c r="C9" s="52">
        <v>14720</v>
      </c>
      <c r="D9" s="52">
        <v>14499</v>
      </c>
      <c r="E9" s="52">
        <v>13567</v>
      </c>
      <c r="F9" s="52">
        <v>13431</v>
      </c>
      <c r="G9" s="52">
        <v>14079</v>
      </c>
      <c r="H9" s="52">
        <v>17014</v>
      </c>
      <c r="I9" s="52">
        <v>20499</v>
      </c>
      <c r="J9" s="52">
        <v>24555</v>
      </c>
      <c r="K9" s="52">
        <v>28116</v>
      </c>
      <c r="L9" s="52">
        <v>32737</v>
      </c>
      <c r="M9" s="52">
        <v>36983</v>
      </c>
      <c r="N9" s="52">
        <v>39537</v>
      </c>
      <c r="O9" s="52">
        <v>38619</v>
      </c>
      <c r="P9" s="52">
        <v>34693</v>
      </c>
      <c r="Q9" s="52">
        <v>29842</v>
      </c>
      <c r="R9" s="52">
        <v>24469</v>
      </c>
      <c r="S9" s="52">
        <v>18910</v>
      </c>
      <c r="T9" s="52">
        <v>13497</v>
      </c>
      <c r="U9" s="52">
        <v>8816</v>
      </c>
      <c r="V9" s="52">
        <v>5411</v>
      </c>
      <c r="W9" s="52">
        <v>3633</v>
      </c>
      <c r="X9" s="52">
        <v>4817</v>
      </c>
      <c r="Y9" s="52">
        <v>12692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132516</v>
      </c>
      <c r="C12" s="52">
        <v>122164</v>
      </c>
      <c r="D12" s="52">
        <v>106274</v>
      </c>
      <c r="E12" s="52">
        <v>96698</v>
      </c>
      <c r="F12" s="52">
        <v>89895</v>
      </c>
      <c r="G12" s="52">
        <v>82447</v>
      </c>
      <c r="H12" s="52">
        <v>74853</v>
      </c>
      <c r="I12" s="52">
        <v>70624</v>
      </c>
      <c r="J12" s="52">
        <v>71152</v>
      </c>
      <c r="K12" s="52">
        <v>76310</v>
      </c>
      <c r="L12" s="52">
        <v>79161</v>
      </c>
      <c r="M12" s="52">
        <v>79078</v>
      </c>
      <c r="N12" s="52">
        <v>72940</v>
      </c>
      <c r="O12" s="52">
        <v>64269</v>
      </c>
      <c r="P12" s="52">
        <v>63137</v>
      </c>
      <c r="Q12" s="52">
        <v>63816</v>
      </c>
      <c r="R12" s="52">
        <v>58631</v>
      </c>
      <c r="S12" s="52">
        <v>53619</v>
      </c>
      <c r="T12" s="52">
        <v>51774</v>
      </c>
      <c r="U12" s="52">
        <v>44281</v>
      </c>
      <c r="V12" s="52">
        <v>39426</v>
      </c>
      <c r="W12" s="52">
        <v>34827</v>
      </c>
      <c r="X12" s="52">
        <v>29535</v>
      </c>
      <c r="Y12" s="52">
        <v>23545</v>
      </c>
      <c r="DA12" s="63" t="s">
        <v>1062</v>
      </c>
    </row>
    <row r="13" spans="1:105" ht="12" customHeight="1" x14ac:dyDescent="0.25">
      <c r="A13" s="97" t="s">
        <v>123</v>
      </c>
      <c r="B13" s="52">
        <v>242</v>
      </c>
      <c r="C13" s="52">
        <v>254</v>
      </c>
      <c r="D13" s="52">
        <v>240</v>
      </c>
      <c r="E13" s="52">
        <v>248</v>
      </c>
      <c r="F13" s="52">
        <v>329</v>
      </c>
      <c r="G13" s="52">
        <v>324</v>
      </c>
      <c r="H13" s="52">
        <v>404</v>
      </c>
      <c r="I13" s="52">
        <v>368</v>
      </c>
      <c r="J13" s="52">
        <v>480</v>
      </c>
      <c r="K13" s="52">
        <v>593</v>
      </c>
      <c r="L13" s="52">
        <v>626</v>
      </c>
      <c r="M13" s="52">
        <v>699</v>
      </c>
      <c r="N13" s="52">
        <v>653</v>
      </c>
      <c r="O13" s="52">
        <v>584</v>
      </c>
      <c r="P13" s="52">
        <v>747</v>
      </c>
      <c r="Q13" s="52">
        <v>658</v>
      </c>
      <c r="R13" s="52">
        <v>762</v>
      </c>
      <c r="S13" s="52">
        <v>641</v>
      </c>
      <c r="T13" s="52">
        <v>744</v>
      </c>
      <c r="U13" s="52">
        <v>653</v>
      </c>
      <c r="V13" s="52">
        <v>627</v>
      </c>
      <c r="W13" s="52">
        <v>530</v>
      </c>
      <c r="X13" s="52">
        <v>430</v>
      </c>
      <c r="Y13" s="52">
        <v>331</v>
      </c>
      <c r="DA13" s="63" t="s">
        <v>1063</v>
      </c>
    </row>
    <row r="14" spans="1:105" ht="12" customHeight="1" x14ac:dyDescent="0.25">
      <c r="A14" s="97" t="s">
        <v>122</v>
      </c>
      <c r="B14" s="52">
        <v>552350</v>
      </c>
      <c r="C14" s="52">
        <v>517928</v>
      </c>
      <c r="D14" s="52">
        <v>479828</v>
      </c>
      <c r="E14" s="52">
        <v>431568</v>
      </c>
      <c r="F14" s="52">
        <v>421749</v>
      </c>
      <c r="G14" s="52">
        <v>394464</v>
      </c>
      <c r="H14" s="52">
        <v>375815</v>
      </c>
      <c r="I14" s="52">
        <v>362076</v>
      </c>
      <c r="J14" s="52">
        <v>366212</v>
      </c>
      <c r="K14" s="52">
        <v>345270</v>
      </c>
      <c r="L14" s="52">
        <v>362687</v>
      </c>
      <c r="M14" s="52">
        <v>332179</v>
      </c>
      <c r="N14" s="52">
        <v>305020</v>
      </c>
      <c r="O14" s="52">
        <v>253190</v>
      </c>
      <c r="P14" s="52">
        <v>213030</v>
      </c>
      <c r="Q14" s="52">
        <v>179296</v>
      </c>
      <c r="R14" s="52">
        <v>146468</v>
      </c>
      <c r="S14" s="52">
        <v>126911</v>
      </c>
      <c r="T14" s="52">
        <v>99767</v>
      </c>
      <c r="U14" s="52">
        <v>77756</v>
      </c>
      <c r="V14" s="52">
        <v>65955</v>
      </c>
      <c r="W14" s="52">
        <v>56168</v>
      </c>
      <c r="X14" s="52">
        <v>68268</v>
      </c>
      <c r="Y14" s="52">
        <v>87907</v>
      </c>
      <c r="DA14" s="63" t="s">
        <v>1064</v>
      </c>
    </row>
    <row r="15" spans="1:105" ht="12" customHeight="1" x14ac:dyDescent="0.25">
      <c r="A15" s="97" t="s">
        <v>121</v>
      </c>
      <c r="B15" s="52">
        <v>102703</v>
      </c>
      <c r="C15" s="52">
        <v>114723</v>
      </c>
      <c r="D15" s="52">
        <v>124540</v>
      </c>
      <c r="E15" s="52">
        <v>163276</v>
      </c>
      <c r="F15" s="52">
        <v>171137</v>
      </c>
      <c r="G15" s="52">
        <v>198270</v>
      </c>
      <c r="H15" s="52">
        <v>245246</v>
      </c>
      <c r="I15" s="52">
        <v>291968</v>
      </c>
      <c r="J15" s="52">
        <v>322873</v>
      </c>
      <c r="K15" s="52">
        <v>392980</v>
      </c>
      <c r="L15" s="52">
        <v>410234</v>
      </c>
      <c r="M15" s="52">
        <v>452038</v>
      </c>
      <c r="N15" s="52">
        <v>455611</v>
      </c>
      <c r="O15" s="52">
        <v>422709</v>
      </c>
      <c r="P15" s="52">
        <v>408653</v>
      </c>
      <c r="Q15" s="52">
        <v>405829</v>
      </c>
      <c r="R15" s="52">
        <v>392254</v>
      </c>
      <c r="S15" s="52">
        <v>367488</v>
      </c>
      <c r="T15" s="52">
        <v>340180</v>
      </c>
      <c r="U15" s="52">
        <v>289081</v>
      </c>
      <c r="V15" s="52">
        <v>255606</v>
      </c>
      <c r="W15" s="52">
        <v>251979</v>
      </c>
      <c r="X15" s="52">
        <v>238091</v>
      </c>
      <c r="Y15" s="52">
        <v>231556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787811</v>
      </c>
      <c r="C19" s="36">
        <v>755069</v>
      </c>
      <c r="D19" s="36">
        <v>710882</v>
      </c>
      <c r="E19" s="36">
        <v>691790</v>
      </c>
      <c r="F19" s="36">
        <v>683110</v>
      </c>
      <c r="G19" s="36">
        <v>675505</v>
      </c>
      <c r="H19" s="36">
        <v>696318</v>
      </c>
      <c r="I19" s="36">
        <v>725036</v>
      </c>
      <c r="J19" s="36">
        <v>760717</v>
      </c>
      <c r="K19" s="36">
        <v>815153</v>
      </c>
      <c r="L19" s="36">
        <v>852708</v>
      </c>
      <c r="M19" s="36">
        <v>863994</v>
      </c>
      <c r="N19" s="36">
        <v>834224</v>
      </c>
      <c r="O19" s="36">
        <v>740752</v>
      </c>
      <c r="P19" s="36">
        <v>685567</v>
      </c>
      <c r="Q19" s="36">
        <v>649599</v>
      </c>
      <c r="R19" s="36">
        <v>598115</v>
      </c>
      <c r="S19" s="36">
        <v>548659</v>
      </c>
      <c r="T19" s="36">
        <v>492465</v>
      </c>
      <c r="U19" s="36">
        <v>411771</v>
      </c>
      <c r="V19" s="36">
        <v>361614</v>
      </c>
      <c r="W19" s="36">
        <v>343504</v>
      </c>
      <c r="X19" s="36">
        <v>336324</v>
      </c>
      <c r="Y19" s="36">
        <v>343339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61548</v>
      </c>
      <c r="D23" s="52">
        <v>61554</v>
      </c>
      <c r="E23" s="52">
        <v>61601</v>
      </c>
      <c r="F23" s="52">
        <v>61722</v>
      </c>
      <c r="G23" s="52">
        <v>61974</v>
      </c>
      <c r="H23" s="52">
        <v>62433</v>
      </c>
      <c r="I23" s="52">
        <v>63190</v>
      </c>
      <c r="J23" s="52">
        <v>64356</v>
      </c>
      <c r="K23" s="52">
        <v>66068</v>
      </c>
      <c r="L23" s="52">
        <v>68477</v>
      </c>
      <c r="M23" s="52">
        <v>71745</v>
      </c>
      <c r="N23" s="52">
        <v>76031</v>
      </c>
      <c r="O23" s="52">
        <v>93474</v>
      </c>
      <c r="P23" s="52">
        <v>55185</v>
      </c>
      <c r="Q23" s="52">
        <v>35968</v>
      </c>
      <c r="R23" s="52">
        <v>51484</v>
      </c>
      <c r="S23" s="52">
        <v>49456</v>
      </c>
      <c r="T23" s="52">
        <v>56194</v>
      </c>
      <c r="U23" s="52">
        <v>80694</v>
      </c>
      <c r="V23" s="52">
        <v>50157</v>
      </c>
      <c r="W23" s="52">
        <v>47226</v>
      </c>
      <c r="X23" s="52">
        <v>63573</v>
      </c>
      <c r="Y23" s="52">
        <v>66089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2307</v>
      </c>
      <c r="D25" s="52">
        <v>2310</v>
      </c>
      <c r="E25" s="52">
        <v>2342</v>
      </c>
      <c r="F25" s="52">
        <v>2424</v>
      </c>
      <c r="G25" s="52">
        <v>2569</v>
      </c>
      <c r="H25" s="52">
        <v>2818</v>
      </c>
      <c r="I25" s="52">
        <v>1813</v>
      </c>
      <c r="J25" s="52">
        <v>1476</v>
      </c>
      <c r="K25" s="52">
        <v>2312</v>
      </c>
      <c r="L25" s="52">
        <v>2531</v>
      </c>
      <c r="M25" s="52">
        <v>2974</v>
      </c>
      <c r="N25" s="52">
        <v>3936</v>
      </c>
      <c r="O25" s="52">
        <v>5600</v>
      </c>
      <c r="P25" s="52">
        <v>5565</v>
      </c>
      <c r="Q25" s="52">
        <v>5690</v>
      </c>
      <c r="R25" s="52">
        <v>5961</v>
      </c>
      <c r="S25" s="52">
        <v>6146</v>
      </c>
      <c r="T25" s="52">
        <v>5989</v>
      </c>
      <c r="U25" s="52">
        <v>5155</v>
      </c>
      <c r="V25" s="52">
        <v>3851</v>
      </c>
      <c r="W25" s="52">
        <v>2315</v>
      </c>
      <c r="X25" s="52">
        <v>1128</v>
      </c>
      <c r="Y25" s="52">
        <v>774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20706</v>
      </c>
      <c r="D28" s="52">
        <v>20725</v>
      </c>
      <c r="E28" s="52">
        <v>20857</v>
      </c>
      <c r="F28" s="52">
        <v>21178</v>
      </c>
      <c r="G28" s="52">
        <v>21814</v>
      </c>
      <c r="H28" s="52">
        <v>22930</v>
      </c>
      <c r="I28" s="52">
        <v>12272</v>
      </c>
      <c r="J28" s="52">
        <v>8539</v>
      </c>
      <c r="K28" s="52">
        <v>9945</v>
      </c>
      <c r="L28" s="52">
        <v>10292</v>
      </c>
      <c r="M28" s="52">
        <v>13075</v>
      </c>
      <c r="N28" s="52">
        <v>14091</v>
      </c>
      <c r="O28" s="52">
        <v>13589</v>
      </c>
      <c r="P28" s="52">
        <v>10050</v>
      </c>
      <c r="Q28" s="52">
        <v>9434</v>
      </c>
      <c r="R28" s="52">
        <v>11481</v>
      </c>
      <c r="S28" s="52">
        <v>12173</v>
      </c>
      <c r="T28" s="52">
        <v>10833</v>
      </c>
      <c r="U28" s="52">
        <v>10693</v>
      </c>
      <c r="V28" s="52">
        <v>7180</v>
      </c>
      <c r="W28" s="52">
        <v>7125</v>
      </c>
      <c r="X28" s="52">
        <v>8565</v>
      </c>
      <c r="Y28" s="52">
        <v>7778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38</v>
      </c>
      <c r="D29" s="52">
        <v>38</v>
      </c>
      <c r="E29" s="52">
        <v>38</v>
      </c>
      <c r="F29" s="52">
        <v>40</v>
      </c>
      <c r="G29" s="52">
        <v>42</v>
      </c>
      <c r="H29" s="52">
        <v>49</v>
      </c>
      <c r="I29" s="52">
        <v>36</v>
      </c>
      <c r="J29" s="52">
        <v>46</v>
      </c>
      <c r="K29" s="52">
        <v>51</v>
      </c>
      <c r="L29" s="52">
        <v>57</v>
      </c>
      <c r="M29" s="52">
        <v>75</v>
      </c>
      <c r="N29" s="52">
        <v>91</v>
      </c>
      <c r="O29" s="52">
        <v>84</v>
      </c>
      <c r="P29" s="52">
        <v>84</v>
      </c>
      <c r="Q29" s="52">
        <v>89</v>
      </c>
      <c r="R29" s="52">
        <v>138</v>
      </c>
      <c r="S29" s="52">
        <v>121</v>
      </c>
      <c r="T29" s="52">
        <v>103</v>
      </c>
      <c r="U29" s="52">
        <v>122</v>
      </c>
      <c r="V29" s="52">
        <v>82</v>
      </c>
      <c r="W29" s="52">
        <v>97</v>
      </c>
      <c r="X29" s="52">
        <v>149</v>
      </c>
      <c r="Y29" s="52">
        <v>99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86305</v>
      </c>
      <c r="D30" s="52">
        <v>86406</v>
      </c>
      <c r="E30" s="52">
        <v>87108</v>
      </c>
      <c r="F30" s="52">
        <v>88967</v>
      </c>
      <c r="G30" s="52">
        <v>92531</v>
      </c>
      <c r="H30" s="52">
        <v>98623</v>
      </c>
      <c r="I30" s="52">
        <v>56294</v>
      </c>
      <c r="J30" s="52">
        <v>45558</v>
      </c>
      <c r="K30" s="52">
        <v>53041</v>
      </c>
      <c r="L30" s="52">
        <v>55517</v>
      </c>
      <c r="M30" s="52">
        <v>60566</v>
      </c>
      <c r="N30" s="52">
        <v>70602</v>
      </c>
      <c r="O30" s="52">
        <v>64153</v>
      </c>
      <c r="P30" s="52">
        <v>45443</v>
      </c>
      <c r="Q30" s="52">
        <v>40800</v>
      </c>
      <c r="R30" s="52">
        <v>43776</v>
      </c>
      <c r="S30" s="52">
        <v>38873</v>
      </c>
      <c r="T30" s="52">
        <v>41802</v>
      </c>
      <c r="U30" s="52">
        <v>27280</v>
      </c>
      <c r="V30" s="52">
        <v>20712</v>
      </c>
      <c r="W30" s="52">
        <v>9787</v>
      </c>
      <c r="X30" s="52">
        <v>10437</v>
      </c>
      <c r="Y30" s="52">
        <v>11748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16047</v>
      </c>
      <c r="D31" s="52">
        <v>16103</v>
      </c>
      <c r="E31" s="52">
        <v>16480</v>
      </c>
      <c r="F31" s="52">
        <v>17551</v>
      </c>
      <c r="G31" s="52">
        <v>19843</v>
      </c>
      <c r="H31" s="52">
        <v>23749</v>
      </c>
      <c r="I31" s="52">
        <v>20209</v>
      </c>
      <c r="J31" s="52">
        <v>30230</v>
      </c>
      <c r="K31" s="52">
        <v>35538</v>
      </c>
      <c r="L31" s="52">
        <v>41339</v>
      </c>
      <c r="M31" s="52">
        <v>51125</v>
      </c>
      <c r="N31" s="52">
        <v>54324</v>
      </c>
      <c r="O31" s="52">
        <v>70389</v>
      </c>
      <c r="P31" s="52">
        <v>63592</v>
      </c>
      <c r="Q31" s="52">
        <v>65038</v>
      </c>
      <c r="R31" s="52">
        <v>73822</v>
      </c>
      <c r="S31" s="52">
        <v>76898</v>
      </c>
      <c r="T31" s="52">
        <v>65172</v>
      </c>
      <c r="U31" s="52">
        <v>74725</v>
      </c>
      <c r="V31" s="52">
        <v>48138</v>
      </c>
      <c r="W31" s="52">
        <v>47143</v>
      </c>
      <c r="X31" s="52">
        <v>54842</v>
      </c>
      <c r="Y31" s="52">
        <v>55301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123095</v>
      </c>
      <c r="D35" s="36">
        <v>123272</v>
      </c>
      <c r="E35" s="36">
        <v>124485</v>
      </c>
      <c r="F35" s="36">
        <v>127736</v>
      </c>
      <c r="G35" s="36">
        <v>134233</v>
      </c>
      <c r="H35" s="36">
        <v>145358</v>
      </c>
      <c r="I35" s="36">
        <v>88810</v>
      </c>
      <c r="J35" s="36">
        <v>84376</v>
      </c>
      <c r="K35" s="36">
        <v>98583</v>
      </c>
      <c r="L35" s="36">
        <v>107207</v>
      </c>
      <c r="M35" s="36">
        <v>124831</v>
      </c>
      <c r="N35" s="36">
        <v>139120</v>
      </c>
      <c r="O35" s="36">
        <v>148205</v>
      </c>
      <c r="P35" s="36">
        <v>119191</v>
      </c>
      <c r="Q35" s="36">
        <v>115375</v>
      </c>
      <c r="R35" s="36">
        <v>129222</v>
      </c>
      <c r="S35" s="36">
        <v>128069</v>
      </c>
      <c r="T35" s="36">
        <v>117922</v>
      </c>
      <c r="U35" s="36">
        <v>112823</v>
      </c>
      <c r="V35" s="36">
        <v>76098</v>
      </c>
      <c r="W35" s="36">
        <v>64155</v>
      </c>
      <c r="X35" s="36">
        <v>74002</v>
      </c>
      <c r="Y35" s="36">
        <v>74922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28806</v>
      </c>
      <c r="D39" s="52">
        <v>17367</v>
      </c>
      <c r="E39" s="52">
        <v>42509</v>
      </c>
      <c r="F39" s="52">
        <v>53042</v>
      </c>
      <c r="G39" s="52">
        <v>54369</v>
      </c>
      <c r="H39" s="52">
        <v>83246</v>
      </c>
      <c r="I39" s="52">
        <v>91908</v>
      </c>
      <c r="J39" s="52">
        <v>100037</v>
      </c>
      <c r="K39" s="52">
        <v>120504</v>
      </c>
      <c r="L39" s="52">
        <v>106032</v>
      </c>
      <c r="M39" s="52">
        <v>83031</v>
      </c>
      <c r="N39" s="52">
        <v>46261</v>
      </c>
      <c r="O39" s="52">
        <v>2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29116</v>
      </c>
      <c r="X39" s="52">
        <v>56393</v>
      </c>
      <c r="Y39" s="52">
        <v>73104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2264</v>
      </c>
      <c r="D41" s="52">
        <v>2089</v>
      </c>
      <c r="E41" s="52">
        <v>1410</v>
      </c>
      <c r="F41" s="52">
        <v>2288</v>
      </c>
      <c r="G41" s="52">
        <v>3217</v>
      </c>
      <c r="H41" s="52">
        <v>5753</v>
      </c>
      <c r="I41" s="52">
        <v>5298</v>
      </c>
      <c r="J41" s="52">
        <v>5532</v>
      </c>
      <c r="K41" s="52">
        <v>5873</v>
      </c>
      <c r="L41" s="52">
        <v>7152</v>
      </c>
      <c r="M41" s="52">
        <v>7220</v>
      </c>
      <c r="N41" s="52">
        <v>6490</v>
      </c>
      <c r="O41" s="52">
        <v>4682</v>
      </c>
      <c r="P41" s="52">
        <v>1639</v>
      </c>
      <c r="Q41" s="52">
        <v>839</v>
      </c>
      <c r="R41" s="52">
        <v>588</v>
      </c>
      <c r="S41" s="52">
        <v>587</v>
      </c>
      <c r="T41" s="52">
        <v>576</v>
      </c>
      <c r="U41" s="52">
        <v>474</v>
      </c>
      <c r="V41" s="52">
        <v>446</v>
      </c>
      <c r="W41" s="52">
        <v>537</v>
      </c>
      <c r="X41" s="52">
        <v>2312</v>
      </c>
      <c r="Y41" s="52">
        <v>8649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10354</v>
      </c>
      <c r="D44" s="52">
        <v>4835</v>
      </c>
      <c r="E44" s="52">
        <v>11281</v>
      </c>
      <c r="F44" s="52">
        <v>14375</v>
      </c>
      <c r="G44" s="52">
        <v>14366</v>
      </c>
      <c r="H44" s="52">
        <v>15336</v>
      </c>
      <c r="I44" s="52">
        <v>8043</v>
      </c>
      <c r="J44" s="52">
        <v>9067</v>
      </c>
      <c r="K44" s="52">
        <v>15103</v>
      </c>
      <c r="L44" s="52">
        <v>13143</v>
      </c>
      <c r="M44" s="52">
        <v>12992</v>
      </c>
      <c r="N44" s="52">
        <v>7953</v>
      </c>
      <c r="O44" s="52">
        <v>4918</v>
      </c>
      <c r="P44" s="52">
        <v>8918</v>
      </c>
      <c r="Q44" s="52">
        <v>10113</v>
      </c>
      <c r="R44" s="52">
        <v>6296</v>
      </c>
      <c r="S44" s="52">
        <v>7161</v>
      </c>
      <c r="T44" s="52">
        <v>8988</v>
      </c>
      <c r="U44" s="52">
        <v>3200</v>
      </c>
      <c r="V44" s="52">
        <v>2325</v>
      </c>
      <c r="W44" s="52">
        <v>2526</v>
      </c>
      <c r="X44" s="52">
        <v>3273</v>
      </c>
      <c r="Y44" s="52">
        <v>1788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50</v>
      </c>
      <c r="D45" s="52">
        <v>24</v>
      </c>
      <c r="E45" s="52">
        <v>46</v>
      </c>
      <c r="F45" s="52">
        <v>121</v>
      </c>
      <c r="G45" s="52">
        <v>37</v>
      </c>
      <c r="H45" s="52">
        <v>129</v>
      </c>
      <c r="I45" s="52">
        <v>0</v>
      </c>
      <c r="J45" s="52">
        <v>158</v>
      </c>
      <c r="K45" s="52">
        <v>164</v>
      </c>
      <c r="L45" s="52">
        <v>90</v>
      </c>
      <c r="M45" s="52">
        <v>148</v>
      </c>
      <c r="N45" s="52">
        <v>45</v>
      </c>
      <c r="O45" s="52">
        <v>15</v>
      </c>
      <c r="P45" s="52">
        <v>247</v>
      </c>
      <c r="Q45" s="52">
        <v>0</v>
      </c>
      <c r="R45" s="52">
        <v>242</v>
      </c>
      <c r="S45" s="52">
        <v>0</v>
      </c>
      <c r="T45" s="52">
        <v>206</v>
      </c>
      <c r="U45" s="52">
        <v>31</v>
      </c>
      <c r="V45" s="52">
        <v>56</v>
      </c>
      <c r="W45" s="52">
        <v>0</v>
      </c>
      <c r="X45" s="52">
        <v>49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51883</v>
      </c>
      <c r="D46" s="52">
        <v>48306</v>
      </c>
      <c r="E46" s="52">
        <v>38848</v>
      </c>
      <c r="F46" s="52">
        <v>79148</v>
      </c>
      <c r="G46" s="52">
        <v>65246</v>
      </c>
      <c r="H46" s="52">
        <v>79974</v>
      </c>
      <c r="I46" s="52">
        <v>42555</v>
      </c>
      <c r="J46" s="52">
        <v>49694</v>
      </c>
      <c r="K46" s="52">
        <v>32099</v>
      </c>
      <c r="L46" s="52">
        <v>72934</v>
      </c>
      <c r="M46" s="52">
        <v>30058</v>
      </c>
      <c r="N46" s="52">
        <v>43443</v>
      </c>
      <c r="O46" s="52">
        <v>12323</v>
      </c>
      <c r="P46" s="52">
        <v>5283</v>
      </c>
      <c r="Q46" s="52">
        <v>7066</v>
      </c>
      <c r="R46" s="52">
        <v>10948</v>
      </c>
      <c r="S46" s="52">
        <v>19316</v>
      </c>
      <c r="T46" s="52">
        <v>14658</v>
      </c>
      <c r="U46" s="52">
        <v>5269</v>
      </c>
      <c r="V46" s="52">
        <v>8911</v>
      </c>
      <c r="W46" s="52">
        <v>0</v>
      </c>
      <c r="X46" s="52">
        <v>22537</v>
      </c>
      <c r="Y46" s="52">
        <v>31387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28067</v>
      </c>
      <c r="D47" s="52">
        <v>25920</v>
      </c>
      <c r="E47" s="52">
        <v>55216</v>
      </c>
      <c r="F47" s="52">
        <v>25412</v>
      </c>
      <c r="G47" s="52">
        <v>46976</v>
      </c>
      <c r="H47" s="52">
        <v>70725</v>
      </c>
      <c r="I47" s="52">
        <v>66931</v>
      </c>
      <c r="J47" s="52">
        <v>61135</v>
      </c>
      <c r="K47" s="52">
        <v>105645</v>
      </c>
      <c r="L47" s="52">
        <v>58593</v>
      </c>
      <c r="M47" s="52">
        <v>92929</v>
      </c>
      <c r="N47" s="52">
        <v>57897</v>
      </c>
      <c r="O47" s="52">
        <v>37487</v>
      </c>
      <c r="P47" s="52">
        <v>49536</v>
      </c>
      <c r="Q47" s="52">
        <v>62214</v>
      </c>
      <c r="R47" s="52">
        <v>60247</v>
      </c>
      <c r="S47" s="52">
        <v>52132</v>
      </c>
      <c r="T47" s="52">
        <v>37864</v>
      </c>
      <c r="U47" s="52">
        <v>23626</v>
      </c>
      <c r="V47" s="52">
        <v>14663</v>
      </c>
      <c r="W47" s="52">
        <v>43516</v>
      </c>
      <c r="X47" s="52">
        <v>40954</v>
      </c>
      <c r="Y47" s="52">
        <v>48766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90353</v>
      </c>
      <c r="D51" s="36">
        <v>79085</v>
      </c>
      <c r="E51" s="36">
        <v>105393</v>
      </c>
      <c r="F51" s="36">
        <v>119056</v>
      </c>
      <c r="G51" s="36">
        <v>126628</v>
      </c>
      <c r="H51" s="36">
        <v>166171</v>
      </c>
      <c r="I51" s="36">
        <v>117528</v>
      </c>
      <c r="J51" s="36">
        <v>120057</v>
      </c>
      <c r="K51" s="36">
        <v>153019</v>
      </c>
      <c r="L51" s="36">
        <v>144762</v>
      </c>
      <c r="M51" s="36">
        <v>136117</v>
      </c>
      <c r="N51" s="36">
        <v>109350</v>
      </c>
      <c r="O51" s="36">
        <v>54733</v>
      </c>
      <c r="P51" s="36">
        <v>64006</v>
      </c>
      <c r="Q51" s="36">
        <v>79407</v>
      </c>
      <c r="R51" s="36">
        <v>77738</v>
      </c>
      <c r="S51" s="36">
        <v>78613</v>
      </c>
      <c r="T51" s="36">
        <v>61728</v>
      </c>
      <c r="U51" s="36">
        <v>32129</v>
      </c>
      <c r="V51" s="36">
        <v>25941</v>
      </c>
      <c r="W51" s="36">
        <v>46045</v>
      </c>
      <c r="X51" s="36">
        <v>66822</v>
      </c>
      <c r="Y51" s="36">
        <v>81937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9376</v>
      </c>
      <c r="D55" s="52">
        <v>5823</v>
      </c>
      <c r="E55" s="52">
        <v>13957</v>
      </c>
      <c r="F55" s="52">
        <v>16876</v>
      </c>
      <c r="G55" s="52">
        <v>17062</v>
      </c>
      <c r="H55" s="52">
        <v>29430</v>
      </c>
      <c r="I55" s="52">
        <v>30637</v>
      </c>
      <c r="J55" s="52">
        <v>35390</v>
      </c>
      <c r="K55" s="52">
        <v>33542</v>
      </c>
      <c r="L55" s="52">
        <v>31202</v>
      </c>
      <c r="M55" s="52">
        <v>23244</v>
      </c>
      <c r="N55" s="52">
        <v>12263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7987</v>
      </c>
      <c r="X55" s="52">
        <v>15614</v>
      </c>
      <c r="Y55" s="52">
        <v>22226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15</v>
      </c>
      <c r="D57" s="52">
        <v>7</v>
      </c>
      <c r="E57" s="52">
        <v>286</v>
      </c>
      <c r="F57" s="52">
        <v>753</v>
      </c>
      <c r="G57" s="52">
        <v>795</v>
      </c>
      <c r="H57" s="52">
        <v>2209</v>
      </c>
      <c r="I57" s="52">
        <v>2011</v>
      </c>
      <c r="J57" s="52">
        <v>2179</v>
      </c>
      <c r="K57" s="52">
        <v>1536</v>
      </c>
      <c r="L57" s="52">
        <v>1556</v>
      </c>
      <c r="M57" s="52">
        <v>943</v>
      </c>
      <c r="N57" s="52">
        <v>460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107</v>
      </c>
      <c r="X57" s="52">
        <v>743</v>
      </c>
      <c r="Y57" s="52">
        <v>3196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1075</v>
      </c>
      <c r="D60" s="52">
        <v>356</v>
      </c>
      <c r="E60" s="52">
        <v>1494</v>
      </c>
      <c r="F60" s="52">
        <v>2038</v>
      </c>
      <c r="G60" s="52">
        <v>1936</v>
      </c>
      <c r="H60" s="52">
        <v>2716</v>
      </c>
      <c r="I60" s="52">
        <v>2097</v>
      </c>
      <c r="J60" s="52">
        <v>2673</v>
      </c>
      <c r="K60" s="52">
        <v>3312</v>
      </c>
      <c r="L60" s="52">
        <v>2833</v>
      </c>
      <c r="M60" s="52">
        <v>2218</v>
      </c>
      <c r="N60" s="52">
        <v>893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439</v>
      </c>
      <c r="X60" s="52">
        <v>766</v>
      </c>
      <c r="Y60" s="52">
        <v>486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5</v>
      </c>
      <c r="D61" s="52">
        <v>2</v>
      </c>
      <c r="E61" s="52">
        <v>6</v>
      </c>
      <c r="F61" s="52">
        <v>17</v>
      </c>
      <c r="G61" s="52">
        <v>5</v>
      </c>
      <c r="H61" s="52">
        <v>23</v>
      </c>
      <c r="I61" s="52">
        <v>0</v>
      </c>
      <c r="J61" s="52">
        <v>47</v>
      </c>
      <c r="K61" s="52">
        <v>36</v>
      </c>
      <c r="L61" s="52">
        <v>20</v>
      </c>
      <c r="M61" s="52">
        <v>26</v>
      </c>
      <c r="N61" s="52">
        <v>5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12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5384</v>
      </c>
      <c r="D62" s="52">
        <v>3557</v>
      </c>
      <c r="E62" s="52">
        <v>5145</v>
      </c>
      <c r="F62" s="52">
        <v>11219</v>
      </c>
      <c r="G62" s="52">
        <v>8791</v>
      </c>
      <c r="H62" s="52">
        <v>14164</v>
      </c>
      <c r="I62" s="52">
        <v>11093</v>
      </c>
      <c r="J62" s="52">
        <v>14649</v>
      </c>
      <c r="K62" s="52">
        <v>7037</v>
      </c>
      <c r="L62" s="52">
        <v>15720</v>
      </c>
      <c r="M62" s="52">
        <v>5134</v>
      </c>
      <c r="N62" s="52">
        <v>4872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5266</v>
      </c>
      <c r="Y62" s="52">
        <v>8514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2912</v>
      </c>
      <c r="D63" s="52">
        <v>1908</v>
      </c>
      <c r="E63" s="52">
        <v>7312</v>
      </c>
      <c r="F63" s="52">
        <v>3602</v>
      </c>
      <c r="G63" s="52">
        <v>6330</v>
      </c>
      <c r="H63" s="52">
        <v>12527</v>
      </c>
      <c r="I63" s="52">
        <v>17447</v>
      </c>
      <c r="J63" s="52">
        <v>18021</v>
      </c>
      <c r="K63" s="52">
        <v>23157</v>
      </c>
      <c r="L63" s="52">
        <v>12629</v>
      </c>
      <c r="M63" s="52">
        <v>15866</v>
      </c>
      <c r="N63" s="52">
        <v>6493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7548</v>
      </c>
      <c r="X63" s="52">
        <v>9570</v>
      </c>
      <c r="Y63" s="52">
        <v>13226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9376</v>
      </c>
      <c r="D67" s="36">
        <v>5823</v>
      </c>
      <c r="E67" s="36">
        <v>13957</v>
      </c>
      <c r="F67" s="36">
        <v>16876</v>
      </c>
      <c r="G67" s="36">
        <v>17062</v>
      </c>
      <c r="H67" s="36">
        <v>29430</v>
      </c>
      <c r="I67" s="36">
        <v>30637</v>
      </c>
      <c r="J67" s="36">
        <v>35390</v>
      </c>
      <c r="K67" s="36">
        <v>33542</v>
      </c>
      <c r="L67" s="36">
        <v>31202</v>
      </c>
      <c r="M67" s="36">
        <v>23244</v>
      </c>
      <c r="N67" s="36">
        <v>12263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7987</v>
      </c>
      <c r="X67" s="36">
        <v>15614</v>
      </c>
      <c r="Y67" s="36">
        <v>22226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19430</v>
      </c>
      <c r="D71" s="52">
        <v>11544</v>
      </c>
      <c r="E71" s="52">
        <v>28552</v>
      </c>
      <c r="F71" s="52">
        <v>36166</v>
      </c>
      <c r="G71" s="52">
        <v>37307</v>
      </c>
      <c r="H71" s="52">
        <v>53816</v>
      </c>
      <c r="I71" s="52">
        <v>61271</v>
      </c>
      <c r="J71" s="52">
        <v>64647</v>
      </c>
      <c r="K71" s="52">
        <v>86962</v>
      </c>
      <c r="L71" s="52">
        <v>74830</v>
      </c>
      <c r="M71" s="52">
        <v>59787</v>
      </c>
      <c r="N71" s="52">
        <v>33998</v>
      </c>
      <c r="O71" s="52">
        <v>2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21129</v>
      </c>
      <c r="X71" s="52">
        <v>40779</v>
      </c>
      <c r="Y71" s="52">
        <v>50878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2249</v>
      </c>
      <c r="D73" s="52">
        <v>2082</v>
      </c>
      <c r="E73" s="52">
        <v>1124</v>
      </c>
      <c r="F73" s="52">
        <v>1535</v>
      </c>
      <c r="G73" s="52">
        <v>2422</v>
      </c>
      <c r="H73" s="52">
        <v>3544</v>
      </c>
      <c r="I73" s="52">
        <v>3287</v>
      </c>
      <c r="J73" s="52">
        <v>3353</v>
      </c>
      <c r="K73" s="52">
        <v>4337</v>
      </c>
      <c r="L73" s="52">
        <v>5596</v>
      </c>
      <c r="M73" s="52">
        <v>6277</v>
      </c>
      <c r="N73" s="52">
        <v>6030</v>
      </c>
      <c r="O73" s="52">
        <v>4682</v>
      </c>
      <c r="P73" s="52">
        <v>1639</v>
      </c>
      <c r="Q73" s="52">
        <v>839</v>
      </c>
      <c r="R73" s="52">
        <v>588</v>
      </c>
      <c r="S73" s="52">
        <v>587</v>
      </c>
      <c r="T73" s="52">
        <v>576</v>
      </c>
      <c r="U73" s="52">
        <v>474</v>
      </c>
      <c r="V73" s="52">
        <v>446</v>
      </c>
      <c r="W73" s="52">
        <v>430</v>
      </c>
      <c r="X73" s="52">
        <v>1569</v>
      </c>
      <c r="Y73" s="52">
        <v>5453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9279</v>
      </c>
      <c r="D76" s="52">
        <f t="shared" si="3"/>
        <v>4479</v>
      </c>
      <c r="E76" s="52">
        <f t="shared" si="3"/>
        <v>9787</v>
      </c>
      <c r="F76" s="52">
        <f t="shared" si="3"/>
        <v>12337</v>
      </c>
      <c r="G76" s="52">
        <f t="shared" si="3"/>
        <v>12430</v>
      </c>
      <c r="H76" s="52">
        <f t="shared" si="3"/>
        <v>12620</v>
      </c>
      <c r="I76" s="52">
        <f t="shared" si="3"/>
        <v>5946</v>
      </c>
      <c r="J76" s="52">
        <f t="shared" si="3"/>
        <v>6394</v>
      </c>
      <c r="K76" s="52">
        <f t="shared" si="3"/>
        <v>11791</v>
      </c>
      <c r="L76" s="52">
        <f t="shared" si="3"/>
        <v>10310</v>
      </c>
      <c r="M76" s="52">
        <f t="shared" si="3"/>
        <v>10774</v>
      </c>
      <c r="N76" s="52">
        <f t="shared" si="3"/>
        <v>7060</v>
      </c>
      <c r="O76" s="52">
        <f t="shared" si="3"/>
        <v>4918</v>
      </c>
      <c r="P76" s="52">
        <f t="shared" si="3"/>
        <v>8918</v>
      </c>
      <c r="Q76" s="52">
        <f t="shared" si="3"/>
        <v>10113</v>
      </c>
      <c r="R76" s="52">
        <f t="shared" ref="R76:V76" si="4">R44-R60</f>
        <v>6296</v>
      </c>
      <c r="S76" s="52">
        <f t="shared" si="4"/>
        <v>7161</v>
      </c>
      <c r="T76" s="52">
        <f t="shared" si="4"/>
        <v>8988</v>
      </c>
      <c r="U76" s="52">
        <f t="shared" si="4"/>
        <v>3200</v>
      </c>
      <c r="V76" s="52">
        <f t="shared" si="4"/>
        <v>2325</v>
      </c>
      <c r="W76" s="52">
        <f t="shared" ref="W76:Y76" si="5">W44-W60</f>
        <v>2087</v>
      </c>
      <c r="X76" s="52">
        <f t="shared" si="5"/>
        <v>2507</v>
      </c>
      <c r="Y76" s="52">
        <f t="shared" si="5"/>
        <v>1302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45</v>
      </c>
      <c r="D77" s="52">
        <f t="shared" si="6"/>
        <v>22</v>
      </c>
      <c r="E77" s="52">
        <f t="shared" si="6"/>
        <v>40</v>
      </c>
      <c r="F77" s="52">
        <f t="shared" si="6"/>
        <v>104</v>
      </c>
      <c r="G77" s="52">
        <f t="shared" si="6"/>
        <v>32</v>
      </c>
      <c r="H77" s="52">
        <f t="shared" si="6"/>
        <v>106</v>
      </c>
      <c r="I77" s="52">
        <f t="shared" si="6"/>
        <v>0</v>
      </c>
      <c r="J77" s="52">
        <f t="shared" si="6"/>
        <v>111</v>
      </c>
      <c r="K77" s="52">
        <f t="shared" si="6"/>
        <v>128</v>
      </c>
      <c r="L77" s="52">
        <f t="shared" si="6"/>
        <v>70</v>
      </c>
      <c r="M77" s="52">
        <f t="shared" si="6"/>
        <v>122</v>
      </c>
      <c r="N77" s="52">
        <f t="shared" si="6"/>
        <v>40</v>
      </c>
      <c r="O77" s="52">
        <f t="shared" si="6"/>
        <v>15</v>
      </c>
      <c r="P77" s="52">
        <f t="shared" si="6"/>
        <v>247</v>
      </c>
      <c r="Q77" s="52">
        <f t="shared" si="6"/>
        <v>0</v>
      </c>
      <c r="R77" s="52">
        <f t="shared" ref="R77:V77" si="7">R45-R61</f>
        <v>242</v>
      </c>
      <c r="S77" s="52">
        <f t="shared" si="7"/>
        <v>0</v>
      </c>
      <c r="T77" s="52">
        <f t="shared" si="7"/>
        <v>206</v>
      </c>
      <c r="U77" s="52">
        <f t="shared" si="7"/>
        <v>31</v>
      </c>
      <c r="V77" s="52">
        <f t="shared" si="7"/>
        <v>56</v>
      </c>
      <c r="W77" s="52">
        <f t="shared" ref="W77:Y77" si="8">W45-W61</f>
        <v>0</v>
      </c>
      <c r="X77" s="52">
        <f t="shared" si="8"/>
        <v>37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46499</v>
      </c>
      <c r="D78" s="52">
        <f t="shared" si="9"/>
        <v>44749</v>
      </c>
      <c r="E78" s="52">
        <f t="shared" si="9"/>
        <v>33703</v>
      </c>
      <c r="F78" s="52">
        <f t="shared" si="9"/>
        <v>67929</v>
      </c>
      <c r="G78" s="52">
        <f t="shared" si="9"/>
        <v>56455</v>
      </c>
      <c r="H78" s="52">
        <f t="shared" si="9"/>
        <v>65810</v>
      </c>
      <c r="I78" s="52">
        <f t="shared" si="9"/>
        <v>31462</v>
      </c>
      <c r="J78" s="52">
        <f t="shared" si="9"/>
        <v>35045</v>
      </c>
      <c r="K78" s="52">
        <f t="shared" si="9"/>
        <v>25062</v>
      </c>
      <c r="L78" s="52">
        <f t="shared" si="9"/>
        <v>57214</v>
      </c>
      <c r="M78" s="52">
        <f t="shared" si="9"/>
        <v>24924</v>
      </c>
      <c r="N78" s="52">
        <f t="shared" si="9"/>
        <v>38571</v>
      </c>
      <c r="O78" s="52">
        <f t="shared" si="9"/>
        <v>12323</v>
      </c>
      <c r="P78" s="52">
        <f t="shared" si="9"/>
        <v>5283</v>
      </c>
      <c r="Q78" s="52">
        <f t="shared" si="9"/>
        <v>7066</v>
      </c>
      <c r="R78" s="52">
        <f t="shared" ref="R78:V78" si="10">R46-R62</f>
        <v>10948</v>
      </c>
      <c r="S78" s="52">
        <f t="shared" si="10"/>
        <v>19316</v>
      </c>
      <c r="T78" s="52">
        <f t="shared" si="10"/>
        <v>14658</v>
      </c>
      <c r="U78" s="52">
        <f t="shared" si="10"/>
        <v>5269</v>
      </c>
      <c r="V78" s="52">
        <f t="shared" si="10"/>
        <v>8911</v>
      </c>
      <c r="W78" s="52">
        <f t="shared" ref="W78:Y78" si="11">W46-W62</f>
        <v>0</v>
      </c>
      <c r="X78" s="52">
        <f t="shared" si="11"/>
        <v>17271</v>
      </c>
      <c r="Y78" s="52">
        <f t="shared" si="11"/>
        <v>22873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25155</v>
      </c>
      <c r="D79" s="52">
        <f t="shared" si="12"/>
        <v>24012</v>
      </c>
      <c r="E79" s="52">
        <f t="shared" si="12"/>
        <v>47904</v>
      </c>
      <c r="F79" s="52">
        <f t="shared" si="12"/>
        <v>21810</v>
      </c>
      <c r="G79" s="52">
        <f t="shared" si="12"/>
        <v>40646</v>
      </c>
      <c r="H79" s="52">
        <f t="shared" si="12"/>
        <v>58198</v>
      </c>
      <c r="I79" s="52">
        <f t="shared" si="12"/>
        <v>49484</v>
      </c>
      <c r="J79" s="52">
        <f t="shared" si="12"/>
        <v>43114</v>
      </c>
      <c r="K79" s="52">
        <f t="shared" si="12"/>
        <v>82488</v>
      </c>
      <c r="L79" s="52">
        <f t="shared" si="12"/>
        <v>45964</v>
      </c>
      <c r="M79" s="52">
        <f t="shared" si="12"/>
        <v>77063</v>
      </c>
      <c r="N79" s="52">
        <f t="shared" si="12"/>
        <v>51404</v>
      </c>
      <c r="O79" s="52">
        <f t="shared" si="12"/>
        <v>37487</v>
      </c>
      <c r="P79" s="52">
        <f t="shared" si="12"/>
        <v>49536</v>
      </c>
      <c r="Q79" s="52">
        <f t="shared" si="12"/>
        <v>62214</v>
      </c>
      <c r="R79" s="52">
        <f t="shared" ref="R79:V79" si="13">R47-R63</f>
        <v>60247</v>
      </c>
      <c r="S79" s="52">
        <f t="shared" si="13"/>
        <v>52132</v>
      </c>
      <c r="T79" s="52">
        <f t="shared" si="13"/>
        <v>37864</v>
      </c>
      <c r="U79" s="52">
        <f t="shared" si="13"/>
        <v>23626</v>
      </c>
      <c r="V79" s="52">
        <f t="shared" si="13"/>
        <v>14663</v>
      </c>
      <c r="W79" s="52">
        <f t="shared" ref="W79:Y79" si="14">W47-W63</f>
        <v>35968</v>
      </c>
      <c r="X79" s="52">
        <f t="shared" si="14"/>
        <v>31384</v>
      </c>
      <c r="Y79" s="52">
        <f t="shared" si="14"/>
        <v>35540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80977</v>
      </c>
      <c r="D83" s="36">
        <v>73262</v>
      </c>
      <c r="E83" s="36">
        <v>91436</v>
      </c>
      <c r="F83" s="36">
        <v>102180</v>
      </c>
      <c r="G83" s="36">
        <v>109566</v>
      </c>
      <c r="H83" s="36">
        <v>136741</v>
      </c>
      <c r="I83" s="36">
        <v>86891</v>
      </c>
      <c r="J83" s="36">
        <v>84667</v>
      </c>
      <c r="K83" s="36">
        <v>119477</v>
      </c>
      <c r="L83" s="36">
        <v>113560</v>
      </c>
      <c r="M83" s="36">
        <v>112873</v>
      </c>
      <c r="N83" s="36">
        <v>97087</v>
      </c>
      <c r="O83" s="36">
        <v>54733</v>
      </c>
      <c r="P83" s="36">
        <v>64006</v>
      </c>
      <c r="Q83" s="36">
        <v>79407</v>
      </c>
      <c r="R83" s="36">
        <v>77738</v>
      </c>
      <c r="S83" s="36">
        <v>78613</v>
      </c>
      <c r="T83" s="36">
        <v>61728</v>
      </c>
      <c r="U83" s="36">
        <v>32129</v>
      </c>
      <c r="V83" s="36">
        <v>25941</v>
      </c>
      <c r="W83" s="36">
        <v>38058</v>
      </c>
      <c r="X83" s="36">
        <v>51208</v>
      </c>
      <c r="Y83" s="36">
        <v>59711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17609</v>
      </c>
      <c r="K89" s="52">
        <f>RES_hhdet_numvin!K5</f>
        <v>39775</v>
      </c>
      <c r="L89" s="52">
        <f>RES_hhdet_numvin!L5</f>
        <v>49159</v>
      </c>
      <c r="M89" s="52">
        <f>RES_hhdet_numvin!M5</f>
        <v>48003</v>
      </c>
      <c r="N89" s="52">
        <f>RES_hhdet_numvin!N5</f>
        <v>30248</v>
      </c>
      <c r="O89" s="52">
        <f>RES_hhdet_numvin!O5</f>
        <v>2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29058</v>
      </c>
      <c r="X89" s="52">
        <f>RES_hhdet_numvin!X5</f>
        <v>56381</v>
      </c>
      <c r="Y89" s="52">
        <f>RES_hhdet_numvin!Y5</f>
        <v>73104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116</v>
      </c>
      <c r="S92" s="52">
        <f>RES_hhdet_numvin!S8</f>
        <v>226</v>
      </c>
      <c r="T92" s="52">
        <f>RES_hhdet_numvin!T8</f>
        <v>302</v>
      </c>
      <c r="U92" s="52">
        <f>RES_hhdet_numvin!U8</f>
        <v>307</v>
      </c>
      <c r="V92" s="52">
        <f>RES_hhdet_numvin!V8</f>
        <v>336</v>
      </c>
      <c r="W92" s="52">
        <f>RES_hhdet_numvin!W8</f>
        <v>474</v>
      </c>
      <c r="X92" s="52">
        <f>RES_hhdet_numvin!X8</f>
        <v>2282</v>
      </c>
      <c r="Y92" s="52">
        <f>RES_hhdet_numvin!Y8</f>
        <v>8649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2015</v>
      </c>
      <c r="S95" s="52">
        <f>RES_hhdet_numvin!S11</f>
        <v>3905</v>
      </c>
      <c r="T95" s="52">
        <f>RES_hhdet_numvin!T11</f>
        <v>6174</v>
      </c>
      <c r="U95" s="52">
        <f>RES_hhdet_numvin!U11</f>
        <v>2637</v>
      </c>
      <c r="V95" s="52">
        <f>RES_hhdet_numvin!V11</f>
        <v>1456</v>
      </c>
      <c r="W95" s="52">
        <f>RES_hhdet_numvin!W11</f>
        <v>2302</v>
      </c>
      <c r="X95" s="52">
        <f>RES_hhdet_numvin!X11</f>
        <v>3268</v>
      </c>
      <c r="Y95" s="52">
        <f>RES_hhdet_numvin!Y11</f>
        <v>1788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75</v>
      </c>
      <c r="S96" s="52">
        <f>RES_hhdet_numvin!S12</f>
        <v>0</v>
      </c>
      <c r="T96" s="52">
        <f>RES_hhdet_numvin!T12</f>
        <v>145</v>
      </c>
      <c r="U96" s="52">
        <f>RES_hhdet_numvin!U12</f>
        <v>25</v>
      </c>
      <c r="V96" s="52">
        <f>RES_hhdet_numvin!V12</f>
        <v>37</v>
      </c>
      <c r="W96" s="52">
        <f>RES_hhdet_numvin!W12</f>
        <v>0</v>
      </c>
      <c r="X96" s="52">
        <f>RES_hhdet_numvin!X12</f>
        <v>49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3507</v>
      </c>
      <c r="S99" s="138">
        <f>RES_hhdet_numvin!S15</f>
        <v>10533</v>
      </c>
      <c r="T99" s="138">
        <f>RES_hhdet_numvin!T15</f>
        <v>10069</v>
      </c>
      <c r="U99" s="138">
        <f>RES_hhdet_numvin!U15</f>
        <v>4341</v>
      </c>
      <c r="V99" s="138">
        <f>RES_hhdet_numvin!V15</f>
        <v>5587</v>
      </c>
      <c r="W99" s="138">
        <f>RES_hhdet_numvin!W15</f>
        <v>0</v>
      </c>
      <c r="X99" s="138">
        <f>RES_hhdet_numvin!X15</f>
        <v>22483</v>
      </c>
      <c r="Y99" s="138">
        <f>RES_hhdet_numvin!Y15</f>
        <v>31387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19268</v>
      </c>
      <c r="S100" s="138">
        <f>RES_hhdet_numvin!S16</f>
        <v>28426</v>
      </c>
      <c r="T100" s="138">
        <f>RES_hhdet_numvin!T16</f>
        <v>26003</v>
      </c>
      <c r="U100" s="138">
        <f>RES_hhdet_numvin!U16</f>
        <v>19454</v>
      </c>
      <c r="V100" s="138">
        <f>RES_hhdet_numvin!V16</f>
        <v>9188</v>
      </c>
      <c r="W100" s="138">
        <f>RES_hhdet_numvin!W16</f>
        <v>39599</v>
      </c>
      <c r="X100" s="138">
        <f>RES_hhdet_numvin!X16</f>
        <v>40852</v>
      </c>
      <c r="Y100" s="138">
        <f>RES_hhdet_numvin!Y16</f>
        <v>48766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24868</v>
      </c>
      <c r="S106" s="36">
        <f>RES_hhdet_numvin!S22</f>
        <v>42871</v>
      </c>
      <c r="T106" s="36">
        <f>RES_hhdet_numvin!T22</f>
        <v>42397</v>
      </c>
      <c r="U106" s="36">
        <f>RES_hhdet_numvin!U22</f>
        <v>26463</v>
      </c>
      <c r="V106" s="36">
        <f>RES_hhdet_numvin!V22</f>
        <v>16251</v>
      </c>
      <c r="W106" s="36">
        <f>RES_hhdet_numvin!W22</f>
        <v>41898</v>
      </c>
      <c r="X106" s="36">
        <f>RES_hhdet_numvin!X22</f>
        <v>66654</v>
      </c>
      <c r="Y106" s="36">
        <f>RES_hhdet_numvin!Y22</f>
        <v>81937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1125.5842313262008</v>
      </c>
      <c r="C110" s="117">
        <f t="shared" si="15"/>
        <v>1091.0184162611488</v>
      </c>
      <c r="D110" s="117">
        <f t="shared" si="15"/>
        <v>922.45250928447592</v>
      </c>
      <c r="E110" s="117">
        <f t="shared" si="15"/>
        <v>927.42740728652439</v>
      </c>
      <c r="F110" s="117">
        <f t="shared" si="15"/>
        <v>790.98412437338379</v>
      </c>
      <c r="G110" s="117">
        <f t="shared" si="15"/>
        <v>790.4165796872918</v>
      </c>
      <c r="H110" s="117">
        <f t="shared" si="15"/>
        <v>868.34203978305413</v>
      </c>
      <c r="I110" s="117">
        <f t="shared" si="15"/>
        <v>917.7086473661725</v>
      </c>
      <c r="J110" s="117">
        <f t="shared" si="15"/>
        <v>849.8239251305157</v>
      </c>
      <c r="K110" s="117">
        <f t="shared" si="15"/>
        <v>846.63367441850801</v>
      </c>
      <c r="L110" s="117">
        <f t="shared" si="15"/>
        <v>1220.896595161707</v>
      </c>
      <c r="M110" s="117">
        <f t="shared" si="15"/>
        <v>1103.3322488862743</v>
      </c>
      <c r="N110" s="117">
        <f t="shared" si="15"/>
        <v>962.98544590129143</v>
      </c>
      <c r="O110" s="117">
        <f t="shared" si="15"/>
        <v>882.64089783611098</v>
      </c>
      <c r="P110" s="117">
        <f t="shared" si="15"/>
        <v>735.53142944672334</v>
      </c>
      <c r="Q110" s="117">
        <f t="shared" si="15"/>
        <v>753.36099857670933</v>
      </c>
      <c r="R110" s="117">
        <f t="shared" ref="R110:V110" si="16">R111+R114+R116+R126</f>
        <v>661.4866248443293</v>
      </c>
      <c r="S110" s="117">
        <f t="shared" si="16"/>
        <v>636.73500484121598</v>
      </c>
      <c r="T110" s="117">
        <f t="shared" si="16"/>
        <v>619.59457362336695</v>
      </c>
      <c r="U110" s="117">
        <f t="shared" si="16"/>
        <v>446.7671635027973</v>
      </c>
      <c r="V110" s="117">
        <f t="shared" si="16"/>
        <v>403.24341690954134</v>
      </c>
      <c r="W110" s="117">
        <f t="shared" ref="W110:Y110" si="17">W111+W114+W116+W126</f>
        <v>434.13984074886702</v>
      </c>
      <c r="X110" s="117">
        <f t="shared" si="17"/>
        <v>389.29086354107812</v>
      </c>
      <c r="Y110" s="117">
        <f t="shared" si="17"/>
        <v>390.73986634007139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924.60819188615596</v>
      </c>
      <c r="C111" s="122">
        <f t="shared" si="18"/>
        <v>898.28462054727322</v>
      </c>
      <c r="D111" s="122">
        <f t="shared" si="18"/>
        <v>735.30011433796199</v>
      </c>
      <c r="E111" s="122">
        <f t="shared" si="18"/>
        <v>745.7194677770791</v>
      </c>
      <c r="F111" s="122">
        <f t="shared" si="18"/>
        <v>602.8594682727919</v>
      </c>
      <c r="G111" s="122">
        <f t="shared" si="18"/>
        <v>607.59157191443626</v>
      </c>
      <c r="H111" s="122">
        <f t="shared" si="18"/>
        <v>683.8729343719275</v>
      </c>
      <c r="I111" s="122">
        <f t="shared" si="18"/>
        <v>722.02936122457231</v>
      </c>
      <c r="J111" s="122">
        <f t="shared" si="18"/>
        <v>655.81428804621032</v>
      </c>
      <c r="K111" s="122">
        <f t="shared" si="18"/>
        <v>638.80916066456393</v>
      </c>
      <c r="L111" s="122">
        <f t="shared" si="18"/>
        <v>998.35781220896001</v>
      </c>
      <c r="M111" s="122">
        <f t="shared" si="18"/>
        <v>871.16198924526987</v>
      </c>
      <c r="N111" s="122">
        <f t="shared" si="18"/>
        <v>747.45942411495548</v>
      </c>
      <c r="O111" s="122">
        <f t="shared" si="18"/>
        <v>695.92618985644231</v>
      </c>
      <c r="P111" s="122">
        <f t="shared" si="18"/>
        <v>576.3114597644751</v>
      </c>
      <c r="Q111" s="122">
        <f t="shared" si="18"/>
        <v>604.50269813752595</v>
      </c>
      <c r="R111" s="122">
        <f t="shared" ref="R111:V111" si="19">SUM(R112:R113)</f>
        <v>522.75870114137831</v>
      </c>
      <c r="S111" s="122">
        <f t="shared" si="19"/>
        <v>503.41390462513448</v>
      </c>
      <c r="T111" s="122">
        <f t="shared" si="19"/>
        <v>495.45821389772965</v>
      </c>
      <c r="U111" s="122">
        <f t="shared" si="19"/>
        <v>347.45349192434452</v>
      </c>
      <c r="V111" s="122">
        <f t="shared" si="19"/>
        <v>317.59357039217593</v>
      </c>
      <c r="W111" s="122">
        <f t="shared" ref="W111:Y111" si="20">SUM(W112:W113)</f>
        <v>350.19882019648651</v>
      </c>
      <c r="X111" s="122">
        <f t="shared" si="20"/>
        <v>299.99168661970117</v>
      </c>
      <c r="Y111" s="122">
        <f t="shared" si="20"/>
        <v>313.45895993917026</v>
      </c>
      <c r="DA111" s="130" t="s">
        <v>1573</v>
      </c>
    </row>
    <row r="112" spans="1:105" ht="12" customHeight="1" x14ac:dyDescent="0.25">
      <c r="A112" s="97" t="s">
        <v>51</v>
      </c>
      <c r="B112" s="98">
        <v>918.35425623387778</v>
      </c>
      <c r="C112" s="98">
        <v>892.27291487532239</v>
      </c>
      <c r="D112" s="98">
        <v>730.45356835769553</v>
      </c>
      <c r="E112" s="98">
        <v>740.90472914875306</v>
      </c>
      <c r="F112" s="98">
        <v>598.9794496990545</v>
      </c>
      <c r="G112" s="98">
        <v>603.70395528804795</v>
      </c>
      <c r="H112" s="98">
        <v>679.55829750644898</v>
      </c>
      <c r="I112" s="98">
        <v>717.50730868443679</v>
      </c>
      <c r="J112" s="98">
        <v>651.70541702493574</v>
      </c>
      <c r="K112" s="98">
        <v>634.81289767841781</v>
      </c>
      <c r="L112" s="98">
        <v>992.14153052450547</v>
      </c>
      <c r="M112" s="98">
        <v>865.78306104901071</v>
      </c>
      <c r="N112" s="98">
        <v>742.84488392089406</v>
      </c>
      <c r="O112" s="98">
        <v>691.63147033533994</v>
      </c>
      <c r="P112" s="98">
        <v>572.76491831470321</v>
      </c>
      <c r="Q112" s="98">
        <v>600.78486672398913</v>
      </c>
      <c r="R112" s="98">
        <v>519.57970765262269</v>
      </c>
      <c r="S112" s="98">
        <v>500.37652622527958</v>
      </c>
      <c r="T112" s="98">
        <v>492.47523645743752</v>
      </c>
      <c r="U112" s="98">
        <v>345.38830610490106</v>
      </c>
      <c r="V112" s="98">
        <v>315.70593293207219</v>
      </c>
      <c r="W112" s="98">
        <v>348.11298366294045</v>
      </c>
      <c r="X112" s="98">
        <v>298.14660361135003</v>
      </c>
      <c r="Y112" s="98">
        <v>311.48366294067068</v>
      </c>
      <c r="DA112" s="63" t="s">
        <v>1574</v>
      </c>
    </row>
    <row r="113" spans="1:105" ht="12" customHeight="1" x14ac:dyDescent="0.25">
      <c r="A113" s="97" t="s">
        <v>53</v>
      </c>
      <c r="B113" s="98">
        <v>6.2539356522782157</v>
      </c>
      <c r="C113" s="98">
        <v>6.0117056719508426</v>
      </c>
      <c r="D113" s="98">
        <v>4.8465459802664359</v>
      </c>
      <c r="E113" s="98">
        <v>4.8147386283259985</v>
      </c>
      <c r="F113" s="98">
        <v>3.880018573737436</v>
      </c>
      <c r="G113" s="98">
        <v>3.8876166263882777</v>
      </c>
      <c r="H113" s="98">
        <v>4.3146368654784748</v>
      </c>
      <c r="I113" s="98">
        <v>4.5220525401355518</v>
      </c>
      <c r="J113" s="98">
        <v>4.1088710212746005</v>
      </c>
      <c r="K113" s="98">
        <v>3.9962629861461125</v>
      </c>
      <c r="L113" s="98">
        <v>6.2162816844545539</v>
      </c>
      <c r="M113" s="98">
        <v>5.3789281962591291</v>
      </c>
      <c r="N113" s="98">
        <v>4.6145401940613766</v>
      </c>
      <c r="O113" s="98">
        <v>4.2947195211023095</v>
      </c>
      <c r="P113" s="98">
        <v>3.5465414497718526</v>
      </c>
      <c r="Q113" s="98">
        <v>3.7178314135367732</v>
      </c>
      <c r="R113" s="98">
        <v>3.1789934887556046</v>
      </c>
      <c r="S113" s="98">
        <v>3.0373783998548776</v>
      </c>
      <c r="T113" s="98">
        <v>2.9829774402921201</v>
      </c>
      <c r="U113" s="98">
        <v>2.0651858194434372</v>
      </c>
      <c r="V113" s="98">
        <v>1.8876374601037709</v>
      </c>
      <c r="W113" s="98">
        <v>2.0858365335460638</v>
      </c>
      <c r="X113" s="98">
        <v>1.845083008351124</v>
      </c>
      <c r="Y113" s="98">
        <v>1.9752969984995565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0.95910663567582632</v>
      </c>
      <c r="C114" s="122">
        <f t="shared" si="21"/>
        <v>0.95152926432845641</v>
      </c>
      <c r="D114" s="122">
        <f t="shared" si="21"/>
        <v>0.93676750849345303</v>
      </c>
      <c r="E114" s="122">
        <f t="shared" si="21"/>
        <v>1.5954281535248778</v>
      </c>
      <c r="F114" s="122">
        <f t="shared" si="21"/>
        <v>0.79989266705527928</v>
      </c>
      <c r="G114" s="122">
        <f t="shared" si="21"/>
        <v>0.83262400323938324</v>
      </c>
      <c r="H114" s="122">
        <f t="shared" si="21"/>
        <v>1.3409319444056589</v>
      </c>
      <c r="I114" s="122">
        <f t="shared" si="21"/>
        <v>1.1158120410969357</v>
      </c>
      <c r="J114" s="122">
        <f t="shared" si="21"/>
        <v>1.32751067414693</v>
      </c>
      <c r="K114" s="122">
        <f t="shared" si="21"/>
        <v>1.4820283162075798</v>
      </c>
      <c r="L114" s="122">
        <f t="shared" si="21"/>
        <v>1.9146346797656708</v>
      </c>
      <c r="M114" s="122">
        <f t="shared" si="21"/>
        <v>2.2370665317716107</v>
      </c>
      <c r="N114" s="122">
        <f t="shared" si="21"/>
        <v>2.3227579683080717</v>
      </c>
      <c r="O114" s="122">
        <f t="shared" si="21"/>
        <v>2.2020087503697292</v>
      </c>
      <c r="P114" s="122">
        <f t="shared" si="21"/>
        <v>1.9063988406602519</v>
      </c>
      <c r="Q114" s="122">
        <f t="shared" si="21"/>
        <v>1.5888563587556854</v>
      </c>
      <c r="R114" s="122">
        <f t="shared" si="21"/>
        <v>1.4087844496143882</v>
      </c>
      <c r="S114" s="122">
        <f t="shared" si="21"/>
        <v>1.1826702293047664</v>
      </c>
      <c r="T114" s="122">
        <f t="shared" si="21"/>
        <v>0.82654027647758654</v>
      </c>
      <c r="U114" s="122">
        <f t="shared" si="21"/>
        <v>0.56242298956776304</v>
      </c>
      <c r="V114" s="122">
        <f t="shared" si="21"/>
        <v>0.34525791167705572</v>
      </c>
      <c r="W114" s="122">
        <f t="shared" si="21"/>
        <v>0.24496236086048792</v>
      </c>
      <c r="X114" s="122">
        <f t="shared" si="21"/>
        <v>0.24949888161947001</v>
      </c>
      <c r="Y114" s="122">
        <f t="shared" si="21"/>
        <v>0.40580855719734144</v>
      </c>
      <c r="DA114" s="130" t="s">
        <v>1576</v>
      </c>
    </row>
    <row r="115" spans="1:105" ht="12" customHeight="1" x14ac:dyDescent="0.25">
      <c r="A115" s="97" t="s">
        <v>53</v>
      </c>
      <c r="B115" s="98">
        <v>0.95910663567582632</v>
      </c>
      <c r="C115" s="98">
        <v>0.95152926432845641</v>
      </c>
      <c r="D115" s="98">
        <v>0.93676750849345303</v>
      </c>
      <c r="E115" s="98">
        <v>1.5954281535248778</v>
      </c>
      <c r="F115" s="98">
        <v>0.79989266705527928</v>
      </c>
      <c r="G115" s="98">
        <v>0.83262400323938324</v>
      </c>
      <c r="H115" s="98">
        <v>1.3409319444056589</v>
      </c>
      <c r="I115" s="98">
        <v>1.1158120410969357</v>
      </c>
      <c r="J115" s="98">
        <v>1.32751067414693</v>
      </c>
      <c r="K115" s="98">
        <v>1.4820283162075798</v>
      </c>
      <c r="L115" s="98">
        <v>1.9146346797656708</v>
      </c>
      <c r="M115" s="98">
        <v>2.2370665317716107</v>
      </c>
      <c r="N115" s="98">
        <v>2.3227579683080717</v>
      </c>
      <c r="O115" s="98">
        <v>2.2020087503697292</v>
      </c>
      <c r="P115" s="98">
        <v>1.9063988406602519</v>
      </c>
      <c r="Q115" s="98">
        <v>1.5888563587556854</v>
      </c>
      <c r="R115" s="98">
        <v>1.4087844496143882</v>
      </c>
      <c r="S115" s="98">
        <v>1.1826702293047664</v>
      </c>
      <c r="T115" s="98">
        <v>0.82654027647758654</v>
      </c>
      <c r="U115" s="98">
        <v>0.56242298956776304</v>
      </c>
      <c r="V115" s="98">
        <v>0.34525791167705572</v>
      </c>
      <c r="W115" s="98">
        <v>0.24496236086048792</v>
      </c>
      <c r="X115" s="98">
        <v>0.24949888161947001</v>
      </c>
      <c r="Y115" s="98">
        <v>0.40580855719734144</v>
      </c>
      <c r="DA115" s="63" t="s">
        <v>1577</v>
      </c>
    </row>
    <row r="116" spans="1:105" ht="12" customHeight="1" x14ac:dyDescent="0.25">
      <c r="A116" s="121" t="s">
        <v>55</v>
      </c>
      <c r="B116" s="122">
        <v>144.99182177377665</v>
      </c>
      <c r="C116" s="122">
        <v>137.10491346043227</v>
      </c>
      <c r="D116" s="122">
        <v>133.46445299852195</v>
      </c>
      <c r="E116" s="122">
        <v>127.74267184508641</v>
      </c>
      <c r="F116" s="122">
        <v>134.18555069631364</v>
      </c>
      <c r="G116" s="122">
        <v>128.49809531638516</v>
      </c>
      <c r="H116" s="122">
        <v>129.29813975528563</v>
      </c>
      <c r="I116" s="122">
        <v>141.69974561559721</v>
      </c>
      <c r="J116" s="122">
        <v>139.79394191331875</v>
      </c>
      <c r="K116" s="122">
        <v>150.00015178664569</v>
      </c>
      <c r="L116" s="122">
        <v>160.28535440123613</v>
      </c>
      <c r="M116" s="122">
        <v>173.89552396165243</v>
      </c>
      <c r="N116" s="122">
        <v>158.45551448416035</v>
      </c>
      <c r="O116" s="122">
        <v>136.18445738831974</v>
      </c>
      <c r="P116" s="122">
        <v>114.65187881598474</v>
      </c>
      <c r="Q116" s="122">
        <v>108.65335717422839</v>
      </c>
      <c r="R116" s="122">
        <v>103.19896508495144</v>
      </c>
      <c r="S116" s="122">
        <v>98.820417353813724</v>
      </c>
      <c r="T116" s="122">
        <v>95.051439761465957</v>
      </c>
      <c r="U116" s="122">
        <v>75.277825438507278</v>
      </c>
      <c r="V116" s="122">
        <v>65.242950856594234</v>
      </c>
      <c r="W116" s="122">
        <v>63.876872958671498</v>
      </c>
      <c r="X116" s="122">
        <v>67.183624178672915</v>
      </c>
      <c r="Y116" s="122">
        <v>57.347833028488957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28.745000257850112</v>
      </c>
      <c r="C118" s="98">
        <v>25.264038046711907</v>
      </c>
      <c r="D118" s="98">
        <v>22.147653413667999</v>
      </c>
      <c r="E118" s="98">
        <v>17.322788734616211</v>
      </c>
      <c r="F118" s="98">
        <v>22.439104495651698</v>
      </c>
      <c r="G118" s="98">
        <v>17.915577587339019</v>
      </c>
      <c r="H118" s="98">
        <v>17.186870465624644</v>
      </c>
      <c r="I118" s="98">
        <v>13.518182610033723</v>
      </c>
      <c r="J118" s="98">
        <v>15.647867765691737</v>
      </c>
      <c r="K118" s="98">
        <v>16.345592071694156</v>
      </c>
      <c r="L118" s="98">
        <v>17.63371096432563</v>
      </c>
      <c r="M118" s="98">
        <v>19.072745814140085</v>
      </c>
      <c r="N118" s="98">
        <v>15.962445162758069</v>
      </c>
      <c r="O118" s="98">
        <v>12.469265216086841</v>
      </c>
      <c r="P118" s="98">
        <v>12.806413680730316</v>
      </c>
      <c r="Q118" s="98">
        <v>10.118896883258431</v>
      </c>
      <c r="R118" s="98">
        <v>12.180207403287019</v>
      </c>
      <c r="S118" s="98">
        <v>8.9766355118269132</v>
      </c>
      <c r="T118" s="98">
        <v>12.082771652098002</v>
      </c>
      <c r="U118" s="98">
        <v>9.1885098882225797</v>
      </c>
      <c r="V118" s="98">
        <v>8.8306516523999292</v>
      </c>
      <c r="W118" s="98">
        <v>7.0875442257727546</v>
      </c>
      <c r="X118" s="98">
        <v>6.8428837226545216</v>
      </c>
      <c r="Y118" s="98">
        <v>3.9302888809791572</v>
      </c>
      <c r="DA118" s="63" t="s">
        <v>1580</v>
      </c>
    </row>
    <row r="119" spans="1:105" ht="12" customHeight="1" x14ac:dyDescent="0.25">
      <c r="A119" s="97" t="s">
        <v>123</v>
      </c>
      <c r="B119" s="98">
        <v>4.276041810842101E-2</v>
      </c>
      <c r="C119" s="98">
        <v>4.2389900918677115E-2</v>
      </c>
      <c r="D119" s="98">
        <v>4.055594887108703E-2</v>
      </c>
      <c r="E119" s="98">
        <v>3.6059292994331915E-2</v>
      </c>
      <c r="F119" s="98">
        <v>6.7536816450134415E-2</v>
      </c>
      <c r="G119" s="98">
        <v>5.8094067942837335E-2</v>
      </c>
      <c r="H119" s="98">
        <v>7.7038135115151368E-2</v>
      </c>
      <c r="I119" s="98">
        <v>5.9842933312148613E-2</v>
      </c>
      <c r="J119" s="98">
        <v>8.8085946012604957E-2</v>
      </c>
      <c r="K119" s="98">
        <v>0.1063473725007285</v>
      </c>
      <c r="L119" s="98">
        <v>0.11687947884836142</v>
      </c>
      <c r="M119" s="98">
        <v>0.14251471719645847</v>
      </c>
      <c r="N119" s="98">
        <v>0.12136357602404071</v>
      </c>
      <c r="O119" s="98">
        <v>9.7340598201086953E-2</v>
      </c>
      <c r="P119" s="98">
        <v>0.12800123593761917</v>
      </c>
      <c r="Q119" s="98">
        <v>8.9221539523664128E-2</v>
      </c>
      <c r="R119" s="98">
        <v>0.13572856549299406</v>
      </c>
      <c r="S119" s="98">
        <v>9.3980083564279143E-2</v>
      </c>
      <c r="T119" s="98">
        <v>0.15255593977998194</v>
      </c>
      <c r="U119" s="98">
        <v>0.12044392620967656</v>
      </c>
      <c r="V119" s="98">
        <v>0.12500869070344439</v>
      </c>
      <c r="W119" s="98">
        <v>9.7776490303938729E-2</v>
      </c>
      <c r="X119" s="98">
        <v>9.0362651087673565E-2</v>
      </c>
      <c r="Y119" s="98">
        <v>5.0223470795678661E-2</v>
      </c>
      <c r="DA119" s="63" t="s">
        <v>1581</v>
      </c>
    </row>
    <row r="120" spans="1:105" ht="12" customHeight="1" x14ac:dyDescent="0.25">
      <c r="A120" s="100" t="s">
        <v>50</v>
      </c>
      <c r="B120" s="101">
        <v>2.2926872338163165E-2</v>
      </c>
      <c r="C120" s="101">
        <v>2.1717853422401148E-2</v>
      </c>
      <c r="D120" s="101">
        <v>2.1232192995613342E-2</v>
      </c>
      <c r="E120" s="101">
        <v>1.8761714854223982E-2</v>
      </c>
      <c r="F120" s="101">
        <v>3.7052042770236493E-2</v>
      </c>
      <c r="G120" s="101">
        <v>3.1317183003334394E-2</v>
      </c>
      <c r="H120" s="101">
        <v>4.1108780493163903E-2</v>
      </c>
      <c r="I120" s="101">
        <v>3.4788866970143918E-2</v>
      </c>
      <c r="J120" s="101">
        <v>4.6930803700531237E-2</v>
      </c>
      <c r="K120" s="101">
        <v>5.7142719455759834E-2</v>
      </c>
      <c r="L120" s="101">
        <v>6.2354336935032055E-2</v>
      </c>
      <c r="M120" s="101">
        <v>7.8420724101550252E-2</v>
      </c>
      <c r="N120" s="101">
        <v>6.6891192027033461E-2</v>
      </c>
      <c r="O120" s="101">
        <v>5.5423027333942922E-2</v>
      </c>
      <c r="P120" s="101">
        <v>6.5362463148612771E-2</v>
      </c>
      <c r="Q120" s="101">
        <v>4.4746098379494281E-2</v>
      </c>
      <c r="R120" s="101">
        <v>6.8466964712920172E-2</v>
      </c>
      <c r="S120" s="101">
        <v>4.9446398082322728E-2</v>
      </c>
      <c r="T120" s="101">
        <v>7.3818460393921259E-2</v>
      </c>
      <c r="U120" s="101">
        <v>5.8386789834913758E-2</v>
      </c>
      <c r="V120" s="101">
        <v>5.6488963455338152E-2</v>
      </c>
      <c r="W120" s="101">
        <v>4.8904073528703657E-2</v>
      </c>
      <c r="X120" s="101">
        <v>4.259708315409251E-2</v>
      </c>
      <c r="Y120" s="101">
        <v>2.1129464161915738E-2</v>
      </c>
      <c r="DA120" s="131" t="s">
        <v>1582</v>
      </c>
    </row>
    <row r="121" spans="1:105" ht="12" customHeight="1" x14ac:dyDescent="0.25">
      <c r="A121" s="103" t="s">
        <v>52</v>
      </c>
      <c r="B121" s="104">
        <v>1.9833545770257845E-2</v>
      </c>
      <c r="C121" s="104">
        <v>2.0672047496275967E-2</v>
      </c>
      <c r="D121" s="104">
        <v>1.9323755875473685E-2</v>
      </c>
      <c r="E121" s="104">
        <v>1.7297578140107937E-2</v>
      </c>
      <c r="F121" s="104">
        <v>3.0484773679897922E-2</v>
      </c>
      <c r="G121" s="104">
        <v>2.6776884939502942E-2</v>
      </c>
      <c r="H121" s="104">
        <v>3.5929354621987472E-2</v>
      </c>
      <c r="I121" s="104">
        <v>2.5054066342004692E-2</v>
      </c>
      <c r="J121" s="104">
        <v>4.115514231207372E-2</v>
      </c>
      <c r="K121" s="104">
        <v>4.9204653044968662E-2</v>
      </c>
      <c r="L121" s="104">
        <v>5.452514191332937E-2</v>
      </c>
      <c r="M121" s="104">
        <v>6.4093993094908208E-2</v>
      </c>
      <c r="N121" s="104">
        <v>5.4472383997007254E-2</v>
      </c>
      <c r="O121" s="104">
        <v>4.1917570867144038E-2</v>
      </c>
      <c r="P121" s="104">
        <v>6.2638772789006397E-2</v>
      </c>
      <c r="Q121" s="104">
        <v>4.447544114416984E-2</v>
      </c>
      <c r="R121" s="104">
        <v>6.7261600780073885E-2</v>
      </c>
      <c r="S121" s="104">
        <v>4.4533685481956416E-2</v>
      </c>
      <c r="T121" s="104">
        <v>7.8737479386060696E-2</v>
      </c>
      <c r="U121" s="104">
        <v>6.2057136374762796E-2</v>
      </c>
      <c r="V121" s="104">
        <v>6.8519727248106232E-2</v>
      </c>
      <c r="W121" s="104">
        <v>4.8872416775235066E-2</v>
      </c>
      <c r="X121" s="104">
        <v>4.7765567933581055E-2</v>
      </c>
      <c r="Y121" s="104">
        <v>2.9094006633762923E-2</v>
      </c>
      <c r="DA121" s="132" t="s">
        <v>1583</v>
      </c>
    </row>
    <row r="122" spans="1:105" ht="12" customHeight="1" x14ac:dyDescent="0.25">
      <c r="A122" s="106" t="s">
        <v>122</v>
      </c>
      <c r="B122" s="101">
        <v>100.13579810295816</v>
      </c>
      <c r="C122" s="101">
        <v>93.95387783429257</v>
      </c>
      <c r="D122" s="101">
        <v>90.951562124668271</v>
      </c>
      <c r="E122" s="101">
        <v>83.264466655907611</v>
      </c>
      <c r="F122" s="101">
        <v>82.516079333207301</v>
      </c>
      <c r="G122" s="101">
        <v>76.822322707029429</v>
      </c>
      <c r="H122" s="101">
        <v>71.263448654786771</v>
      </c>
      <c r="I122" s="101">
        <v>74.593028907775505</v>
      </c>
      <c r="J122" s="101">
        <v>69.880422488299217</v>
      </c>
      <c r="K122" s="101">
        <v>66.698011968590677</v>
      </c>
      <c r="L122" s="101">
        <v>71.38232151499804</v>
      </c>
      <c r="M122" s="101">
        <v>70.132905417859192</v>
      </c>
      <c r="N122" s="101">
        <v>61.188974533246586</v>
      </c>
      <c r="O122" s="101">
        <v>49.594014297814716</v>
      </c>
      <c r="P122" s="101">
        <v>37.767234826920728</v>
      </c>
      <c r="Q122" s="101">
        <v>32.839117689903787</v>
      </c>
      <c r="R122" s="101">
        <v>26.958602811241473</v>
      </c>
      <c r="S122" s="101">
        <v>24.970524961998688</v>
      </c>
      <c r="T122" s="101">
        <v>20.372860039818516</v>
      </c>
      <c r="U122" s="101">
        <v>15.106058951172454</v>
      </c>
      <c r="V122" s="101">
        <v>12.435364593654951</v>
      </c>
      <c r="W122" s="101">
        <v>11.101617020091481</v>
      </c>
      <c r="X122" s="101">
        <v>14.254478485903697</v>
      </c>
      <c r="Y122" s="101">
        <v>15.44097885161389</v>
      </c>
      <c r="DA122" s="131" t="s">
        <v>1584</v>
      </c>
    </row>
    <row r="123" spans="1:105" ht="12" customHeight="1" x14ac:dyDescent="0.25">
      <c r="A123" s="107" t="s">
        <v>121</v>
      </c>
      <c r="B123" s="104">
        <v>16.068262994859957</v>
      </c>
      <c r="C123" s="104">
        <v>17.84460767850911</v>
      </c>
      <c r="D123" s="104">
        <v>20.324681511314598</v>
      </c>
      <c r="E123" s="104">
        <v>27.11935716156826</v>
      </c>
      <c r="F123" s="104">
        <v>29.162830051004505</v>
      </c>
      <c r="G123" s="104">
        <v>33.702100954073863</v>
      </c>
      <c r="H123" s="104">
        <v>40.770782499759058</v>
      </c>
      <c r="I123" s="104">
        <v>53.528691164475831</v>
      </c>
      <c r="J123" s="104">
        <v>54.17756571331519</v>
      </c>
      <c r="K123" s="104">
        <v>66.850200373860133</v>
      </c>
      <c r="L123" s="104">
        <v>71.152442443064118</v>
      </c>
      <c r="M123" s="104">
        <v>84.547358012456698</v>
      </c>
      <c r="N123" s="104">
        <v>81.182731212131642</v>
      </c>
      <c r="O123" s="104">
        <v>74.02383727621708</v>
      </c>
      <c r="P123" s="104">
        <v>63.950229072396084</v>
      </c>
      <c r="Q123" s="104">
        <v>65.60612106154251</v>
      </c>
      <c r="R123" s="104">
        <v>63.924426304929952</v>
      </c>
      <c r="S123" s="104">
        <v>64.779276796423844</v>
      </c>
      <c r="T123" s="104">
        <v>62.443252129769469</v>
      </c>
      <c r="U123" s="104">
        <v>50.862812672902578</v>
      </c>
      <c r="V123" s="104">
        <v>43.851925919835907</v>
      </c>
      <c r="W123" s="104">
        <v>45.589935222503328</v>
      </c>
      <c r="X123" s="104">
        <v>45.995899319027018</v>
      </c>
      <c r="Y123" s="104">
        <v>37.926341825100231</v>
      </c>
      <c r="DA123" s="132" t="s">
        <v>1585</v>
      </c>
    </row>
    <row r="124" spans="1:105" ht="12" customHeight="1" x14ac:dyDescent="0.25">
      <c r="A124" s="108" t="s">
        <v>53</v>
      </c>
      <c r="B124" s="98">
        <v>8.1326860115749842</v>
      </c>
      <c r="C124" s="98">
        <v>8.5963070947748257</v>
      </c>
      <c r="D124" s="98">
        <v>10.022730372915587</v>
      </c>
      <c r="E124" s="98">
        <v>13.307511855168778</v>
      </c>
      <c r="F124" s="98">
        <v>15.141542924083378</v>
      </c>
      <c r="G124" s="98">
        <v>17.19797785284598</v>
      </c>
      <c r="H124" s="98">
        <v>20.573916487201856</v>
      </c>
      <c r="I124" s="98">
        <v>29.737843207556718</v>
      </c>
      <c r="J124" s="98">
        <v>27.354164873944853</v>
      </c>
      <c r="K124" s="98">
        <v>34.152812451502641</v>
      </c>
      <c r="L124" s="98">
        <v>36.057719749501423</v>
      </c>
      <c r="M124" s="98">
        <v>44.515280764263103</v>
      </c>
      <c r="N124" s="98">
        <v>42.796785703106607</v>
      </c>
      <c r="O124" s="98">
        <v>40.523711041017087</v>
      </c>
      <c r="P124" s="98">
        <v>31.146035239738705</v>
      </c>
      <c r="Q124" s="98">
        <v>31.750925861374395</v>
      </c>
      <c r="R124" s="98">
        <v>31.22666685530001</v>
      </c>
      <c r="S124" s="98">
        <v>33.384145650170595</v>
      </c>
      <c r="T124" s="98">
        <v>29.537906647996316</v>
      </c>
      <c r="U124" s="98">
        <v>24.118032732658328</v>
      </c>
      <c r="V124" s="98">
        <v>19.056975106820179</v>
      </c>
      <c r="W124" s="98">
        <v>22.082159215090833</v>
      </c>
      <c r="X124" s="98">
        <v>20.964306008621708</v>
      </c>
      <c r="Y124" s="98">
        <v>15.314958239206572</v>
      </c>
      <c r="DA124" s="63" t="s">
        <v>1586</v>
      </c>
    </row>
    <row r="125" spans="1:105" ht="12" customHeight="1" x14ac:dyDescent="0.25">
      <c r="A125" s="108" t="s">
        <v>52</v>
      </c>
      <c r="B125" s="98">
        <v>7.9355769832849727</v>
      </c>
      <c r="C125" s="98">
        <v>9.2483005837342844</v>
      </c>
      <c r="D125" s="98">
        <v>10.30195113839901</v>
      </c>
      <c r="E125" s="98">
        <v>13.811845306399482</v>
      </c>
      <c r="F125" s="98">
        <v>14.021287126921129</v>
      </c>
      <c r="G125" s="98">
        <v>16.504123101227883</v>
      </c>
      <c r="H125" s="98">
        <v>20.196866012557201</v>
      </c>
      <c r="I125" s="98">
        <v>23.790847956919116</v>
      </c>
      <c r="J125" s="98">
        <v>26.823400839370336</v>
      </c>
      <c r="K125" s="98">
        <v>32.6973879223575</v>
      </c>
      <c r="L125" s="98">
        <v>35.094722693562694</v>
      </c>
      <c r="M125" s="98">
        <v>40.032077248193588</v>
      </c>
      <c r="N125" s="98">
        <v>38.385945509025035</v>
      </c>
      <c r="O125" s="98">
        <v>33.500126235199986</v>
      </c>
      <c r="P125" s="98">
        <v>32.804193832657383</v>
      </c>
      <c r="Q125" s="98">
        <v>33.855195200168119</v>
      </c>
      <c r="R125" s="98">
        <v>32.697759449629942</v>
      </c>
      <c r="S125" s="98">
        <v>31.395131146253249</v>
      </c>
      <c r="T125" s="98">
        <v>32.905345481773153</v>
      </c>
      <c r="U125" s="98">
        <v>26.744779940244246</v>
      </c>
      <c r="V125" s="98">
        <v>24.794950813015724</v>
      </c>
      <c r="W125" s="98">
        <v>23.507776007412495</v>
      </c>
      <c r="X125" s="98">
        <v>25.031593310405306</v>
      </c>
      <c r="Y125" s="98">
        <v>22.611383585893659</v>
      </c>
      <c r="DA125" s="63" t="s">
        <v>1587</v>
      </c>
    </row>
    <row r="126" spans="1:105" ht="12" customHeight="1" x14ac:dyDescent="0.25">
      <c r="A126" s="121" t="s">
        <v>54</v>
      </c>
      <c r="B126" s="122">
        <v>55.025111030592448</v>
      </c>
      <c r="C126" s="122">
        <v>54.677352989114993</v>
      </c>
      <c r="D126" s="122">
        <v>52.751174439498591</v>
      </c>
      <c r="E126" s="122">
        <v>52.369839510834083</v>
      </c>
      <c r="F126" s="122">
        <v>53.139212737223069</v>
      </c>
      <c r="G126" s="122">
        <v>53.494288453230944</v>
      </c>
      <c r="H126" s="122">
        <v>53.830033711435405</v>
      </c>
      <c r="I126" s="122">
        <v>52.863728484906076</v>
      </c>
      <c r="J126" s="122">
        <v>52.888184496839678</v>
      </c>
      <c r="K126" s="122">
        <v>56.342333651090875</v>
      </c>
      <c r="L126" s="122">
        <v>60.338793871745011</v>
      </c>
      <c r="M126" s="122">
        <v>56.037669147580537</v>
      </c>
      <c r="N126" s="122">
        <v>54.747749333867539</v>
      </c>
      <c r="O126" s="122">
        <v>48.328241840979217</v>
      </c>
      <c r="P126" s="122">
        <v>42.66169202560323</v>
      </c>
      <c r="Q126" s="122">
        <v>38.616086906199271</v>
      </c>
      <c r="R126" s="122">
        <v>34.120174168385276</v>
      </c>
      <c r="S126" s="122">
        <v>33.31801263296299</v>
      </c>
      <c r="T126" s="122">
        <v>28.258379687693683</v>
      </c>
      <c r="U126" s="122">
        <v>23.473423150377702</v>
      </c>
      <c r="V126" s="122">
        <v>20.06163774909415</v>
      </c>
      <c r="W126" s="122">
        <v>19.819185232848486</v>
      </c>
      <c r="X126" s="122">
        <v>21.86605386108457</v>
      </c>
      <c r="Y126" s="122">
        <v>19.527264815214831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55.025111030592448</v>
      </c>
      <c r="C129" s="33">
        <v>54.677352989114993</v>
      </c>
      <c r="D129" s="33">
        <v>52.751174439498591</v>
      </c>
      <c r="E129" s="33">
        <v>52.369839510834083</v>
      </c>
      <c r="F129" s="33">
        <v>53.139212737223069</v>
      </c>
      <c r="G129" s="33">
        <v>53.494288453230944</v>
      </c>
      <c r="H129" s="33">
        <v>53.830033711435405</v>
      </c>
      <c r="I129" s="33">
        <v>52.863728484906076</v>
      </c>
      <c r="J129" s="33">
        <v>52.888184496839678</v>
      </c>
      <c r="K129" s="33">
        <v>56.342333651090875</v>
      </c>
      <c r="L129" s="33">
        <v>60.338793871745011</v>
      </c>
      <c r="M129" s="33">
        <v>56.037669147580537</v>
      </c>
      <c r="N129" s="33">
        <v>54.747749333867539</v>
      </c>
      <c r="O129" s="33">
        <v>48.328241840979217</v>
      </c>
      <c r="P129" s="33">
        <v>42.66169202560323</v>
      </c>
      <c r="Q129" s="33">
        <v>38.616086906199271</v>
      </c>
      <c r="R129" s="33">
        <v>34.120174168385276</v>
      </c>
      <c r="S129" s="33">
        <v>33.31801263296299</v>
      </c>
      <c r="T129" s="33">
        <v>28.258379687693683</v>
      </c>
      <c r="U129" s="33">
        <v>23.473423150377702</v>
      </c>
      <c r="V129" s="33">
        <v>20.06163774909415</v>
      </c>
      <c r="W129" s="33">
        <v>19.819185232848486</v>
      </c>
      <c r="X129" s="33">
        <v>21.86605386108457</v>
      </c>
      <c r="Y129" s="33">
        <v>19.527264815214831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804.11008082378908</v>
      </c>
      <c r="C131" s="117">
        <f t="shared" si="22"/>
        <v>781.72188931531093</v>
      </c>
      <c r="D131" s="117">
        <f t="shared" si="22"/>
        <v>664.21833898331386</v>
      </c>
      <c r="E131" s="117">
        <f t="shared" si="22"/>
        <v>672.30887220930401</v>
      </c>
      <c r="F131" s="117">
        <f t="shared" si="22"/>
        <v>577.56462834677507</v>
      </c>
      <c r="G131" s="117">
        <f t="shared" si="22"/>
        <v>581.47201995077467</v>
      </c>
      <c r="H131" s="117">
        <f t="shared" si="22"/>
        <v>644.79068745278062</v>
      </c>
      <c r="I131" s="117">
        <f t="shared" si="22"/>
        <v>687.49044690776327</v>
      </c>
      <c r="J131" s="117">
        <f t="shared" si="22"/>
        <v>643.72101786587803</v>
      </c>
      <c r="K131" s="117">
        <f t="shared" si="22"/>
        <v>649.33072728944285</v>
      </c>
      <c r="L131" s="117">
        <f t="shared" si="22"/>
        <v>939.21187909279763</v>
      </c>
      <c r="M131" s="117">
        <f t="shared" si="22"/>
        <v>859.37746012672244</v>
      </c>
      <c r="N131" s="117">
        <f t="shared" si="22"/>
        <v>757.65070846138804</v>
      </c>
      <c r="O131" s="117">
        <f t="shared" si="22"/>
        <v>698.19424048899214</v>
      </c>
      <c r="P131" s="117">
        <f t="shared" si="22"/>
        <v>583.6873728050175</v>
      </c>
      <c r="Q131" s="117">
        <f t="shared" si="22"/>
        <v>597.71549814576201</v>
      </c>
      <c r="R131" s="117">
        <f t="shared" ref="R131:V131" si="23">R132+R135+R137+R147</f>
        <v>526.67533306604173</v>
      </c>
      <c r="S131" s="117">
        <f t="shared" si="23"/>
        <v>508.13109702845458</v>
      </c>
      <c r="T131" s="117">
        <f t="shared" si="23"/>
        <v>495.23439012054212</v>
      </c>
      <c r="U131" s="117">
        <f t="shared" si="23"/>
        <v>359.16632002513921</v>
      </c>
      <c r="V131" s="117">
        <f t="shared" si="23"/>
        <v>324.54318525179133</v>
      </c>
      <c r="W131" s="117">
        <f t="shared" ref="W131:Y131" si="24">W132+W135+W137+W147</f>
        <v>351.7145099981455</v>
      </c>
      <c r="X131" s="117">
        <f t="shared" si="24"/>
        <v>322.91973905044966</v>
      </c>
      <c r="Y131" s="117">
        <f t="shared" si="24"/>
        <v>331.52153717897761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651.20871022187885</v>
      </c>
      <c r="C132" s="122">
        <f t="shared" si="25"/>
        <v>633.99590067643931</v>
      </c>
      <c r="D132" s="122">
        <f t="shared" si="25"/>
        <v>519.76235481193532</v>
      </c>
      <c r="E132" s="122">
        <f t="shared" si="25"/>
        <v>529.25299788720235</v>
      </c>
      <c r="F132" s="122">
        <f t="shared" si="25"/>
        <v>430.25488121719104</v>
      </c>
      <c r="G132" s="122">
        <f t="shared" si="25"/>
        <v>436.32748271083858</v>
      </c>
      <c r="H132" s="122">
        <f t="shared" si="25"/>
        <v>495.40704735752405</v>
      </c>
      <c r="I132" s="122">
        <f t="shared" si="25"/>
        <v>528.08925134583956</v>
      </c>
      <c r="J132" s="122">
        <f t="shared" si="25"/>
        <v>484.43549555653703</v>
      </c>
      <c r="K132" s="122">
        <f t="shared" si="25"/>
        <v>477.29942098520354</v>
      </c>
      <c r="L132" s="122">
        <f t="shared" si="25"/>
        <v>753.76786105120743</v>
      </c>
      <c r="M132" s="122">
        <f t="shared" si="25"/>
        <v>664.04410391746944</v>
      </c>
      <c r="N132" s="122">
        <f t="shared" si="25"/>
        <v>574.65239314489759</v>
      </c>
      <c r="O132" s="122">
        <f t="shared" si="25"/>
        <v>538.42472909286437</v>
      </c>
      <c r="P132" s="122">
        <f t="shared" si="25"/>
        <v>446.0807322861429</v>
      </c>
      <c r="Q132" s="122">
        <f t="shared" si="25"/>
        <v>468.12380018110531</v>
      </c>
      <c r="R132" s="122">
        <f t="shared" ref="R132:V132" si="26">SUM(R133:R134)</f>
        <v>405.17779226328753</v>
      </c>
      <c r="S132" s="122">
        <f t="shared" si="26"/>
        <v>390.6675060946838</v>
      </c>
      <c r="T132" s="122">
        <f t="shared" si="26"/>
        <v>385.02774548251114</v>
      </c>
      <c r="U132" s="122">
        <f t="shared" si="26"/>
        <v>270.48020880455351</v>
      </c>
      <c r="V132" s="122">
        <f t="shared" si="26"/>
        <v>247.65653782307402</v>
      </c>
      <c r="W132" s="122">
        <f t="shared" ref="W132:Y132" si="27">SUM(W133:W134)</f>
        <v>276.21299881625043</v>
      </c>
      <c r="X132" s="122">
        <f t="shared" si="27"/>
        <v>241.80454789288703</v>
      </c>
      <c r="Y132" s="122">
        <f t="shared" si="27"/>
        <v>259.66532023099023</v>
      </c>
      <c r="DA132" s="130" t="s">
        <v>1741</v>
      </c>
    </row>
    <row r="133" spans="1:105" ht="12" customHeight="1" x14ac:dyDescent="0.25">
      <c r="A133" s="97" t="s">
        <v>51</v>
      </c>
      <c r="B133" s="98">
        <v>644.95477456960066</v>
      </c>
      <c r="C133" s="98">
        <v>627.98419500448847</v>
      </c>
      <c r="D133" s="98">
        <v>514.91580883166887</v>
      </c>
      <c r="E133" s="98">
        <v>524.43825925887631</v>
      </c>
      <c r="F133" s="98">
        <v>426.37486264345358</v>
      </c>
      <c r="G133" s="98">
        <v>432.43986608445033</v>
      </c>
      <c r="H133" s="98">
        <v>491.09241049204559</v>
      </c>
      <c r="I133" s="98">
        <v>523.56719880570404</v>
      </c>
      <c r="J133" s="98">
        <v>480.32662453526245</v>
      </c>
      <c r="K133" s="98">
        <v>473.30315799905742</v>
      </c>
      <c r="L133" s="98">
        <v>747.55157936675289</v>
      </c>
      <c r="M133" s="98">
        <v>658.66517572121029</v>
      </c>
      <c r="N133" s="98">
        <v>570.03785295083617</v>
      </c>
      <c r="O133" s="98">
        <v>534.130009571762</v>
      </c>
      <c r="P133" s="98">
        <v>442.53419083637107</v>
      </c>
      <c r="Q133" s="98">
        <v>464.40596876756854</v>
      </c>
      <c r="R133" s="98">
        <v>401.99879877453191</v>
      </c>
      <c r="S133" s="98">
        <v>387.6301276948289</v>
      </c>
      <c r="T133" s="98">
        <v>382.044768042219</v>
      </c>
      <c r="U133" s="98">
        <v>268.41502298511006</v>
      </c>
      <c r="V133" s="98">
        <v>245.76890036297024</v>
      </c>
      <c r="W133" s="98">
        <v>274.12716228270438</v>
      </c>
      <c r="X133" s="98">
        <v>239.95946488453592</v>
      </c>
      <c r="Y133" s="98">
        <v>257.69002323249066</v>
      </c>
      <c r="DA133" s="63" t="s">
        <v>1742</v>
      </c>
    </row>
    <row r="134" spans="1:105" ht="12" customHeight="1" x14ac:dyDescent="0.25">
      <c r="A134" s="97" t="s">
        <v>53</v>
      </c>
      <c r="B134" s="98">
        <v>6.2539356522782157</v>
      </c>
      <c r="C134" s="98">
        <v>6.0117056719508426</v>
      </c>
      <c r="D134" s="98">
        <v>4.8465459802664359</v>
      </c>
      <c r="E134" s="98">
        <v>4.8147386283259985</v>
      </c>
      <c r="F134" s="98">
        <v>3.880018573737436</v>
      </c>
      <c r="G134" s="98">
        <v>3.8876166263882777</v>
      </c>
      <c r="H134" s="98">
        <v>4.3146368654784748</v>
      </c>
      <c r="I134" s="98">
        <v>4.5220525401355518</v>
      </c>
      <c r="J134" s="98">
        <v>4.1088710212746005</v>
      </c>
      <c r="K134" s="98">
        <v>3.9962629861461125</v>
      </c>
      <c r="L134" s="98">
        <v>6.2162816844545539</v>
      </c>
      <c r="M134" s="98">
        <v>5.3789281962591291</v>
      </c>
      <c r="N134" s="98">
        <v>4.6145401940613766</v>
      </c>
      <c r="O134" s="98">
        <v>4.2947195211023095</v>
      </c>
      <c r="P134" s="98">
        <v>3.5465414497718526</v>
      </c>
      <c r="Q134" s="98">
        <v>3.7178314135367732</v>
      </c>
      <c r="R134" s="98">
        <v>3.1789934887556046</v>
      </c>
      <c r="S134" s="98">
        <v>3.0373783998548776</v>
      </c>
      <c r="T134" s="98">
        <v>2.9829774402921201</v>
      </c>
      <c r="U134" s="98">
        <v>2.0651858194434372</v>
      </c>
      <c r="V134" s="98">
        <v>1.8876374601037709</v>
      </c>
      <c r="W134" s="98">
        <v>2.0858365335460638</v>
      </c>
      <c r="X134" s="98">
        <v>1.845083008351124</v>
      </c>
      <c r="Y134" s="98">
        <v>1.9752969984995565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1.8459010570516885</v>
      </c>
      <c r="C135" s="122">
        <f t="shared" si="28"/>
        <v>1.8919201183796175</v>
      </c>
      <c r="D135" s="122">
        <f t="shared" si="28"/>
        <v>1.9329924089450485</v>
      </c>
      <c r="E135" s="122">
        <f t="shared" si="28"/>
        <v>3.4168045488431917</v>
      </c>
      <c r="F135" s="122">
        <f t="shared" si="28"/>
        <v>1.818487373975697</v>
      </c>
      <c r="G135" s="122">
        <f t="shared" si="28"/>
        <v>2.0493048609638649</v>
      </c>
      <c r="H135" s="122">
        <f t="shared" si="28"/>
        <v>3.6390446076853529</v>
      </c>
      <c r="I135" s="122">
        <f t="shared" si="28"/>
        <v>3.18877695709606</v>
      </c>
      <c r="J135" s="122">
        <f t="shared" si="28"/>
        <v>3.9042106682062787</v>
      </c>
      <c r="K135" s="122">
        <f t="shared" si="28"/>
        <v>4.5072327930664899</v>
      </c>
      <c r="L135" s="122">
        <f t="shared" si="28"/>
        <v>6.0253091143640951</v>
      </c>
      <c r="M135" s="122">
        <f t="shared" si="28"/>
        <v>7.2831616620542485</v>
      </c>
      <c r="N135" s="122">
        <f t="shared" si="28"/>
        <v>7.8262864452315668</v>
      </c>
      <c r="O135" s="122">
        <f t="shared" si="28"/>
        <v>7.669617777673805</v>
      </c>
      <c r="P135" s="122">
        <f t="shared" si="28"/>
        <v>6.8026190601533507</v>
      </c>
      <c r="Q135" s="122">
        <f t="shared" si="28"/>
        <v>5.7834282212740531</v>
      </c>
      <c r="R135" s="122">
        <f t="shared" si="28"/>
        <v>5.2258946533048363</v>
      </c>
      <c r="S135" s="122">
        <f t="shared" si="28"/>
        <v>4.4798933813618023</v>
      </c>
      <c r="T135" s="122">
        <f t="shared" si="28"/>
        <v>3.2125357946848068</v>
      </c>
      <c r="U135" s="122">
        <f t="shared" si="28"/>
        <v>2.2537182883362616</v>
      </c>
      <c r="V135" s="122">
        <f t="shared" si="28"/>
        <v>1.4319298498245139</v>
      </c>
      <c r="W135" s="122">
        <f t="shared" si="28"/>
        <v>1.0466172522536421</v>
      </c>
      <c r="X135" s="122">
        <f t="shared" si="28"/>
        <v>1.0825301953157611</v>
      </c>
      <c r="Y135" s="122">
        <f t="shared" si="28"/>
        <v>1.7893051495424466</v>
      </c>
      <c r="DA135" s="130" t="s">
        <v>1744</v>
      </c>
    </row>
    <row r="136" spans="1:105" ht="12" customHeight="1" x14ac:dyDescent="0.25">
      <c r="A136" s="97" t="s">
        <v>53</v>
      </c>
      <c r="B136" s="98">
        <v>1.8459010570516885</v>
      </c>
      <c r="C136" s="98">
        <v>1.8919201183796175</v>
      </c>
      <c r="D136" s="98">
        <v>1.9329924089450485</v>
      </c>
      <c r="E136" s="98">
        <v>3.4168045488431917</v>
      </c>
      <c r="F136" s="98">
        <v>1.818487373975697</v>
      </c>
      <c r="G136" s="98">
        <v>2.0493048609638649</v>
      </c>
      <c r="H136" s="98">
        <v>3.6390446076853529</v>
      </c>
      <c r="I136" s="98">
        <v>3.18877695709606</v>
      </c>
      <c r="J136" s="98">
        <v>3.9042106682062787</v>
      </c>
      <c r="K136" s="98">
        <v>4.5072327930664899</v>
      </c>
      <c r="L136" s="98">
        <v>6.0253091143640951</v>
      </c>
      <c r="M136" s="98">
        <v>7.2831616620542485</v>
      </c>
      <c r="N136" s="98">
        <v>7.8262864452315668</v>
      </c>
      <c r="O136" s="98">
        <v>7.669617777673805</v>
      </c>
      <c r="P136" s="98">
        <v>6.8026190601533507</v>
      </c>
      <c r="Q136" s="98">
        <v>5.7834282212740531</v>
      </c>
      <c r="R136" s="98">
        <v>5.2258946533048363</v>
      </c>
      <c r="S136" s="98">
        <v>4.4798933813618023</v>
      </c>
      <c r="T136" s="98">
        <v>3.2125357946848068</v>
      </c>
      <c r="U136" s="98">
        <v>2.2537182883362616</v>
      </c>
      <c r="V136" s="98">
        <v>1.4319298498245139</v>
      </c>
      <c r="W136" s="98">
        <v>1.0466172522536421</v>
      </c>
      <c r="X136" s="98">
        <v>1.0825301953157611</v>
      </c>
      <c r="Y136" s="98">
        <v>1.7893051495424466</v>
      </c>
      <c r="DA136" s="63" t="s">
        <v>1745</v>
      </c>
    </row>
    <row r="137" spans="1:105" ht="12" customHeight="1" x14ac:dyDescent="0.25">
      <c r="A137" s="121" t="s">
        <v>55</v>
      </c>
      <c r="B137" s="122">
        <v>109.18506462404591</v>
      </c>
      <c r="C137" s="122">
        <v>104.14484528575449</v>
      </c>
      <c r="D137" s="122">
        <v>102.21567076446654</v>
      </c>
      <c r="E137" s="122">
        <v>99.498397138449988</v>
      </c>
      <c r="F137" s="122">
        <v>104.60867299119352</v>
      </c>
      <c r="G137" s="122">
        <v>101.76650068291076</v>
      </c>
      <c r="H137" s="122">
        <v>103.9504599194473</v>
      </c>
      <c r="I137" s="122">
        <v>115.06450746308991</v>
      </c>
      <c r="J137" s="122">
        <v>114.16265892691835</v>
      </c>
      <c r="K137" s="122">
        <v>123.53564905319294</v>
      </c>
      <c r="L137" s="122">
        <v>132.22669025331871</v>
      </c>
      <c r="M137" s="122">
        <v>144.13269078392068</v>
      </c>
      <c r="N137" s="122">
        <v>132.16702213905251</v>
      </c>
      <c r="O137" s="122">
        <v>114.05631734450608</v>
      </c>
      <c r="P137" s="122">
        <v>97.128384049247259</v>
      </c>
      <c r="Q137" s="122">
        <v>93.185051354630275</v>
      </c>
      <c r="R137" s="122">
        <v>89.030773669658245</v>
      </c>
      <c r="S137" s="122">
        <v>86.119703530479569</v>
      </c>
      <c r="T137" s="122">
        <v>83.945915322133771</v>
      </c>
      <c r="U137" s="122">
        <v>67.085059187533261</v>
      </c>
      <c r="V137" s="122">
        <v>58.750038685585572</v>
      </c>
      <c r="W137" s="122">
        <v>57.731161448725601</v>
      </c>
      <c r="X137" s="122">
        <v>61.257127559438601</v>
      </c>
      <c r="Y137" s="122">
        <v>52.984299997163646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19.282088855245192</v>
      </c>
      <c r="C139" s="98">
        <v>16.999247030406291</v>
      </c>
      <c r="D139" s="98">
        <v>14.935258536500342</v>
      </c>
      <c r="E139" s="98">
        <v>11.743230992926225</v>
      </c>
      <c r="F139" s="98">
        <v>15.32792855771096</v>
      </c>
      <c r="G139" s="98">
        <v>12.352742051457199</v>
      </c>
      <c r="H139" s="98">
        <v>11.993702975338145</v>
      </c>
      <c r="I139" s="98">
        <v>9.4933210395851777</v>
      </c>
      <c r="J139" s="98">
        <v>11.010538928825769</v>
      </c>
      <c r="K139" s="98">
        <v>11.543077403878549</v>
      </c>
      <c r="L139" s="98">
        <v>12.497005052265639</v>
      </c>
      <c r="M139" s="98">
        <v>13.588390630421854</v>
      </c>
      <c r="N139" s="98">
        <v>11.441897680623841</v>
      </c>
      <c r="O139" s="98">
        <v>8.999909517897688</v>
      </c>
      <c r="P139" s="98">
        <v>9.3631400181251188</v>
      </c>
      <c r="Q139" s="98">
        <v>7.530238820938064</v>
      </c>
      <c r="R139" s="98">
        <v>9.214528065381586</v>
      </c>
      <c r="S139" s="98">
        <v>6.9427856354845332</v>
      </c>
      <c r="T139" s="98">
        <v>9.5851065871262335</v>
      </c>
      <c r="U139" s="98">
        <v>7.4152236113865584</v>
      </c>
      <c r="V139" s="98">
        <v>7.2131076757079828</v>
      </c>
      <c r="W139" s="98">
        <v>5.8514025918794754</v>
      </c>
      <c r="X139" s="98">
        <v>5.7204454561156606</v>
      </c>
      <c r="Y139" s="98">
        <v>3.3174432787254258</v>
      </c>
      <c r="DA139" s="63" t="s">
        <v>1748</v>
      </c>
    </row>
    <row r="140" spans="1:105" ht="12" customHeight="1" x14ac:dyDescent="0.25">
      <c r="A140" s="97" t="s">
        <v>123</v>
      </c>
      <c r="B140" s="98">
        <v>3.5212846018362595E-2</v>
      </c>
      <c r="C140" s="98">
        <v>3.5344951984269096E-2</v>
      </c>
      <c r="D140" s="98">
        <v>3.3730224228255459E-2</v>
      </c>
      <c r="E140" s="98">
        <v>3.0119183686189391E-2</v>
      </c>
      <c r="F140" s="98">
        <v>5.6096440098962606E-2</v>
      </c>
      <c r="G140" s="98">
        <v>4.8542156611976917E-2</v>
      </c>
      <c r="H140" s="98">
        <v>6.4728271165213708E-2</v>
      </c>
      <c r="I140" s="98">
        <v>4.9475083053844009E-2</v>
      </c>
      <c r="J140" s="98">
        <v>7.4238752598724783E-2</v>
      </c>
      <c r="K140" s="98">
        <v>8.96517563724267E-2</v>
      </c>
      <c r="L140" s="98">
        <v>9.8785054203393841E-2</v>
      </c>
      <c r="M140" s="98">
        <v>0.12007473727292739</v>
      </c>
      <c r="N140" s="98">
        <v>0.10242178818244208</v>
      </c>
      <c r="O140" s="98">
        <v>8.1770542830822204E-2</v>
      </c>
      <c r="P140" s="98">
        <v>0.11095897507834626</v>
      </c>
      <c r="Q140" s="98">
        <v>7.7717665819130671E-2</v>
      </c>
      <c r="R140" s="98">
        <v>0.11994127882513042</v>
      </c>
      <c r="S140" s="98">
        <v>8.3043650329858304E-2</v>
      </c>
      <c r="T140" s="98">
        <v>0.13784575371539085</v>
      </c>
      <c r="U140" s="98">
        <v>0.10938715779572107</v>
      </c>
      <c r="V140" s="98">
        <v>0.11475981253552173</v>
      </c>
      <c r="W140" s="98">
        <v>8.9133425101946856E-2</v>
      </c>
      <c r="X140" s="98">
        <v>8.3371018114957257E-2</v>
      </c>
      <c r="Y140" s="98">
        <v>4.6827520021286678E-2</v>
      </c>
      <c r="DA140" s="63" t="s">
        <v>1749</v>
      </c>
    </row>
    <row r="141" spans="1:105" ht="12" customHeight="1" x14ac:dyDescent="0.25">
      <c r="A141" s="100" t="s">
        <v>50</v>
      </c>
      <c r="B141" s="101">
        <v>1.5379300248104747E-2</v>
      </c>
      <c r="C141" s="101">
        <v>1.4672904487993133E-2</v>
      </c>
      <c r="D141" s="101">
        <v>1.4406468352781775E-2</v>
      </c>
      <c r="E141" s="101">
        <v>1.2821605546081456E-2</v>
      </c>
      <c r="F141" s="101">
        <v>2.5611666419064684E-2</v>
      </c>
      <c r="G141" s="101">
        <v>2.1765271672473979E-2</v>
      </c>
      <c r="H141" s="101">
        <v>2.8798916543226243E-2</v>
      </c>
      <c r="I141" s="101">
        <v>2.4421016711839317E-2</v>
      </c>
      <c r="J141" s="101">
        <v>3.3083610286651056E-2</v>
      </c>
      <c r="K141" s="101">
        <v>4.0447103327458031E-2</v>
      </c>
      <c r="L141" s="101">
        <v>4.4259912290064471E-2</v>
      </c>
      <c r="M141" s="101">
        <v>5.5980744178019189E-2</v>
      </c>
      <c r="N141" s="101">
        <v>4.7949404185434821E-2</v>
      </c>
      <c r="O141" s="101">
        <v>3.9852971963678166E-2</v>
      </c>
      <c r="P141" s="101">
        <v>4.8320202289339864E-2</v>
      </c>
      <c r="Q141" s="101">
        <v>3.3242224674960831E-2</v>
      </c>
      <c r="R141" s="101">
        <v>5.2679678045056529E-2</v>
      </c>
      <c r="S141" s="101">
        <v>3.8509964847901881E-2</v>
      </c>
      <c r="T141" s="101">
        <v>5.9108274329330156E-2</v>
      </c>
      <c r="U141" s="101">
        <v>4.7330021420958275E-2</v>
      </c>
      <c r="V141" s="101">
        <v>4.6240085287415487E-2</v>
      </c>
      <c r="W141" s="101">
        <v>4.0261008326711797E-2</v>
      </c>
      <c r="X141" s="101">
        <v>3.5605450181376209E-2</v>
      </c>
      <c r="Y141" s="101">
        <v>1.7733513387523752E-2</v>
      </c>
      <c r="DA141" s="131" t="s">
        <v>1750</v>
      </c>
    </row>
    <row r="142" spans="1:105" ht="12" customHeight="1" x14ac:dyDescent="0.25">
      <c r="A142" s="103" t="s">
        <v>52</v>
      </c>
      <c r="B142" s="104">
        <v>1.9833545770257845E-2</v>
      </c>
      <c r="C142" s="104">
        <v>2.0672047496275967E-2</v>
      </c>
      <c r="D142" s="104">
        <v>1.9323755875473685E-2</v>
      </c>
      <c r="E142" s="104">
        <v>1.7297578140107937E-2</v>
      </c>
      <c r="F142" s="104">
        <v>3.0484773679897922E-2</v>
      </c>
      <c r="G142" s="104">
        <v>2.6776884939502942E-2</v>
      </c>
      <c r="H142" s="104">
        <v>3.5929354621987472E-2</v>
      </c>
      <c r="I142" s="104">
        <v>2.5054066342004692E-2</v>
      </c>
      <c r="J142" s="104">
        <v>4.115514231207372E-2</v>
      </c>
      <c r="K142" s="104">
        <v>4.9204653044968662E-2</v>
      </c>
      <c r="L142" s="104">
        <v>5.452514191332937E-2</v>
      </c>
      <c r="M142" s="104">
        <v>6.4093993094908208E-2</v>
      </c>
      <c r="N142" s="104">
        <v>5.4472383997007254E-2</v>
      </c>
      <c r="O142" s="104">
        <v>4.1917570867144038E-2</v>
      </c>
      <c r="P142" s="104">
        <v>6.2638772789006397E-2</v>
      </c>
      <c r="Q142" s="104">
        <v>4.447544114416984E-2</v>
      </c>
      <c r="R142" s="104">
        <v>6.7261600780073885E-2</v>
      </c>
      <c r="S142" s="104">
        <v>4.4533685481956416E-2</v>
      </c>
      <c r="T142" s="104">
        <v>7.8737479386060696E-2</v>
      </c>
      <c r="U142" s="104">
        <v>6.2057136374762796E-2</v>
      </c>
      <c r="V142" s="104">
        <v>6.8519727248106232E-2</v>
      </c>
      <c r="W142" s="104">
        <v>4.8872416775235066E-2</v>
      </c>
      <c r="X142" s="104">
        <v>4.7765567933581055E-2</v>
      </c>
      <c r="Y142" s="104">
        <v>2.9094006633762923E-2</v>
      </c>
      <c r="DA142" s="132" t="s">
        <v>1751</v>
      </c>
    </row>
    <row r="143" spans="1:105" ht="12" customHeight="1" x14ac:dyDescent="0.25">
      <c r="A143" s="106" t="s">
        <v>122</v>
      </c>
      <c r="B143" s="101">
        <v>75.777775005074147</v>
      </c>
      <c r="C143" s="101">
        <v>71.309575923830636</v>
      </c>
      <c r="D143" s="101">
        <v>69.260351495872968</v>
      </c>
      <c r="E143" s="101">
        <v>63.631159229659467</v>
      </c>
      <c r="F143" s="101">
        <v>63.459781397946216</v>
      </c>
      <c r="G143" s="101">
        <v>59.4639389015326</v>
      </c>
      <c r="H143" s="101">
        <v>55.602881648630593</v>
      </c>
      <c r="I143" s="101">
        <v>58.424038387718923</v>
      </c>
      <c r="J143" s="101">
        <v>54.790196205127621</v>
      </c>
      <c r="K143" s="101">
        <v>52.354320690135992</v>
      </c>
      <c r="L143" s="101">
        <v>56.148598210090846</v>
      </c>
      <c r="M143" s="101">
        <v>55.258164805741949</v>
      </c>
      <c r="N143" s="101">
        <v>48.375373252968856</v>
      </c>
      <c r="O143" s="101">
        <v>39.314034692376389</v>
      </c>
      <c r="P143" s="101">
        <v>30.003229204393794</v>
      </c>
      <c r="Q143" s="101">
        <v>26.178219970999162</v>
      </c>
      <c r="R143" s="101">
        <v>21.628034208214405</v>
      </c>
      <c r="S143" s="101">
        <v>20.275947322360263</v>
      </c>
      <c r="T143" s="101">
        <v>16.817521927943897</v>
      </c>
      <c r="U143" s="101">
        <v>12.617490413474993</v>
      </c>
      <c r="V143" s="101">
        <v>10.553970075901745</v>
      </c>
      <c r="W143" s="101">
        <v>9.4643794038200628</v>
      </c>
      <c r="X143" s="101">
        <v>12.345201139392483</v>
      </c>
      <c r="Y143" s="101">
        <v>13.611225690597911</v>
      </c>
      <c r="DA143" s="131" t="s">
        <v>1752</v>
      </c>
    </row>
    <row r="144" spans="1:105" ht="12" customHeight="1" x14ac:dyDescent="0.25">
      <c r="A144" s="107" t="s">
        <v>121</v>
      </c>
      <c r="B144" s="104">
        <v>14.089987917708207</v>
      </c>
      <c r="C144" s="104">
        <v>15.80067737953329</v>
      </c>
      <c r="D144" s="104">
        <v>17.986330507864974</v>
      </c>
      <c r="E144" s="104">
        <v>24.0938877321781</v>
      </c>
      <c r="F144" s="104">
        <v>25.764866595437383</v>
      </c>
      <c r="G144" s="104">
        <v>29.901277573308992</v>
      </c>
      <c r="H144" s="104">
        <v>36.289147024313344</v>
      </c>
      <c r="I144" s="104">
        <v>47.097672952731969</v>
      </c>
      <c r="J144" s="104">
        <v>48.287685040366242</v>
      </c>
      <c r="K144" s="104">
        <v>59.548599202805974</v>
      </c>
      <c r="L144" s="104">
        <v>63.482301936758837</v>
      </c>
      <c r="M144" s="104">
        <v>75.166060610483967</v>
      </c>
      <c r="N144" s="104">
        <v>72.247329417277356</v>
      </c>
      <c r="O144" s="104">
        <v>65.660602591401187</v>
      </c>
      <c r="P144" s="104">
        <v>57.65105585165</v>
      </c>
      <c r="Q144" s="104">
        <v>59.398874896873927</v>
      </c>
      <c r="R144" s="104">
        <v>58.068270117237127</v>
      </c>
      <c r="S144" s="104">
        <v>58.81792692230492</v>
      </c>
      <c r="T144" s="104">
        <v>57.405441053348241</v>
      </c>
      <c r="U144" s="104">
        <v>46.94295800487599</v>
      </c>
      <c r="V144" s="104">
        <v>40.868201121440322</v>
      </c>
      <c r="W144" s="104">
        <v>42.326246027924114</v>
      </c>
      <c r="X144" s="104">
        <v>43.108109945815499</v>
      </c>
      <c r="Y144" s="104">
        <v>36.008803507819025</v>
      </c>
      <c r="DA144" s="132" t="s">
        <v>1753</v>
      </c>
    </row>
    <row r="145" spans="1:105" ht="12" customHeight="1" x14ac:dyDescent="0.25">
      <c r="A145" s="108" t="s">
        <v>53</v>
      </c>
      <c r="B145" s="98">
        <v>6.1544109344232334</v>
      </c>
      <c r="C145" s="98">
        <v>6.552376795799006</v>
      </c>
      <c r="D145" s="98">
        <v>7.6843793694659643</v>
      </c>
      <c r="E145" s="98">
        <v>10.282042425778618</v>
      </c>
      <c r="F145" s="98">
        <v>11.743579468516252</v>
      </c>
      <c r="G145" s="98">
        <v>13.397154472081109</v>
      </c>
      <c r="H145" s="98">
        <v>16.092281011756143</v>
      </c>
      <c r="I145" s="98">
        <v>23.306824995812857</v>
      </c>
      <c r="J145" s="98">
        <v>21.464284200995909</v>
      </c>
      <c r="K145" s="98">
        <v>26.851211280448471</v>
      </c>
      <c r="L145" s="98">
        <v>28.387579243196143</v>
      </c>
      <c r="M145" s="98">
        <v>35.13398336229038</v>
      </c>
      <c r="N145" s="98">
        <v>33.861383908252321</v>
      </c>
      <c r="O145" s="98">
        <v>32.160476356201194</v>
      </c>
      <c r="P145" s="98">
        <v>24.846862018992617</v>
      </c>
      <c r="Q145" s="98">
        <v>25.543679696705809</v>
      </c>
      <c r="R145" s="98">
        <v>25.370510667607185</v>
      </c>
      <c r="S145" s="98">
        <v>27.422795776051672</v>
      </c>
      <c r="T145" s="98">
        <v>24.500095571575091</v>
      </c>
      <c r="U145" s="98">
        <v>20.198178064631744</v>
      </c>
      <c r="V145" s="98">
        <v>16.073250308424601</v>
      </c>
      <c r="W145" s="98">
        <v>18.818470020511619</v>
      </c>
      <c r="X145" s="98">
        <v>18.076516635410194</v>
      </c>
      <c r="Y145" s="98">
        <v>13.397419921925366</v>
      </c>
      <c r="DA145" s="63" t="s">
        <v>1754</v>
      </c>
    </row>
    <row r="146" spans="1:105" ht="12" customHeight="1" x14ac:dyDescent="0.25">
      <c r="A146" s="108" t="s">
        <v>52</v>
      </c>
      <c r="B146" s="98">
        <v>7.9355769832849727</v>
      </c>
      <c r="C146" s="98">
        <v>9.2483005837342844</v>
      </c>
      <c r="D146" s="98">
        <v>10.30195113839901</v>
      </c>
      <c r="E146" s="98">
        <v>13.811845306399482</v>
      </c>
      <c r="F146" s="98">
        <v>14.021287126921129</v>
      </c>
      <c r="G146" s="98">
        <v>16.504123101227883</v>
      </c>
      <c r="H146" s="98">
        <v>20.196866012557201</v>
      </c>
      <c r="I146" s="98">
        <v>23.790847956919116</v>
      </c>
      <c r="J146" s="98">
        <v>26.823400839370336</v>
      </c>
      <c r="K146" s="98">
        <v>32.6973879223575</v>
      </c>
      <c r="L146" s="98">
        <v>35.094722693562694</v>
      </c>
      <c r="M146" s="98">
        <v>40.032077248193588</v>
      </c>
      <c r="N146" s="98">
        <v>38.385945509025035</v>
      </c>
      <c r="O146" s="98">
        <v>33.500126235199986</v>
      </c>
      <c r="P146" s="98">
        <v>32.804193832657383</v>
      </c>
      <c r="Q146" s="98">
        <v>33.855195200168119</v>
      </c>
      <c r="R146" s="98">
        <v>32.697759449629942</v>
      </c>
      <c r="S146" s="98">
        <v>31.395131146253249</v>
      </c>
      <c r="T146" s="98">
        <v>32.905345481773153</v>
      </c>
      <c r="U146" s="98">
        <v>26.744779940244246</v>
      </c>
      <c r="V146" s="98">
        <v>24.794950813015724</v>
      </c>
      <c r="W146" s="98">
        <v>23.507776007412495</v>
      </c>
      <c r="X146" s="98">
        <v>25.031593310405306</v>
      </c>
      <c r="Y146" s="98">
        <v>22.611383585893659</v>
      </c>
      <c r="DA146" s="63" t="s">
        <v>1755</v>
      </c>
    </row>
    <row r="147" spans="1:105" ht="12" customHeight="1" x14ac:dyDescent="0.25">
      <c r="A147" s="121" t="s">
        <v>54</v>
      </c>
      <c r="B147" s="122">
        <v>41.870404920812589</v>
      </c>
      <c r="C147" s="122">
        <v>41.68922323473749</v>
      </c>
      <c r="D147" s="122">
        <v>40.307320997966954</v>
      </c>
      <c r="E147" s="122">
        <v>40.140672634808539</v>
      </c>
      <c r="F147" s="122">
        <v>40.882586764414818</v>
      </c>
      <c r="G147" s="122">
        <v>41.328731696061432</v>
      </c>
      <c r="H147" s="122">
        <v>41.79413556812397</v>
      </c>
      <c r="I147" s="122">
        <v>41.147911141737694</v>
      </c>
      <c r="J147" s="122">
        <v>41.218652714216354</v>
      </c>
      <c r="K147" s="122">
        <v>43.988424457979932</v>
      </c>
      <c r="L147" s="122">
        <v>47.192018673907441</v>
      </c>
      <c r="M147" s="122">
        <v>43.917503763278113</v>
      </c>
      <c r="N147" s="122">
        <v>43.00500673220639</v>
      </c>
      <c r="O147" s="122">
        <v>38.043576273947906</v>
      </c>
      <c r="P147" s="122">
        <v>33.675637409473957</v>
      </c>
      <c r="Q147" s="122">
        <v>30.62321838875231</v>
      </c>
      <c r="R147" s="122">
        <v>27.240872479791108</v>
      </c>
      <c r="S147" s="122">
        <v>26.863994021929379</v>
      </c>
      <c r="T147" s="122">
        <v>23.048193521212426</v>
      </c>
      <c r="U147" s="122">
        <v>19.347333744716174</v>
      </c>
      <c r="V147" s="122">
        <v>16.704678893307243</v>
      </c>
      <c r="W147" s="122">
        <v>16.723732480915764</v>
      </c>
      <c r="X147" s="122">
        <v>18.775533402808261</v>
      </c>
      <c r="Y147" s="122">
        <v>17.082611801281317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41.870404920812589</v>
      </c>
      <c r="C150" s="33">
        <v>41.68922323473749</v>
      </c>
      <c r="D150" s="33">
        <v>40.307320997966954</v>
      </c>
      <c r="E150" s="33">
        <v>40.140672634808539</v>
      </c>
      <c r="F150" s="33">
        <v>40.882586764414818</v>
      </c>
      <c r="G150" s="33">
        <v>41.328731696061432</v>
      </c>
      <c r="H150" s="33">
        <v>41.79413556812397</v>
      </c>
      <c r="I150" s="33">
        <v>41.147911141737694</v>
      </c>
      <c r="J150" s="33">
        <v>41.218652714216354</v>
      </c>
      <c r="K150" s="33">
        <v>43.988424457979932</v>
      </c>
      <c r="L150" s="33">
        <v>47.192018673907441</v>
      </c>
      <c r="M150" s="33">
        <v>43.917503763278113</v>
      </c>
      <c r="N150" s="33">
        <v>43.00500673220639</v>
      </c>
      <c r="O150" s="33">
        <v>38.043576273947906</v>
      </c>
      <c r="P150" s="33">
        <v>33.675637409473957</v>
      </c>
      <c r="Q150" s="33">
        <v>30.62321838875231</v>
      </c>
      <c r="R150" s="33">
        <v>27.240872479791108</v>
      </c>
      <c r="S150" s="33">
        <v>26.863994021929379</v>
      </c>
      <c r="T150" s="33">
        <v>23.048193521212426</v>
      </c>
      <c r="U150" s="33">
        <v>19.347333744716174</v>
      </c>
      <c r="V150" s="33">
        <v>16.704678893307243</v>
      </c>
      <c r="W150" s="33">
        <v>16.723732480915764</v>
      </c>
      <c r="X150" s="33">
        <v>18.775533402808261</v>
      </c>
      <c r="Y150" s="33">
        <v>17.082611801281317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0.71439351977804433</v>
      </c>
      <c r="C152" s="119">
        <f t="shared" si="29"/>
        <v>0.71650659389804117</v>
      </c>
      <c r="D152" s="119">
        <f t="shared" si="29"/>
        <v>0.72005694851275537</v>
      </c>
      <c r="E152" s="119">
        <f t="shared" si="29"/>
        <v>0.7249180549627614</v>
      </c>
      <c r="F152" s="119">
        <f t="shared" si="29"/>
        <v>0.73018485523248744</v>
      </c>
      <c r="G152" s="119">
        <f t="shared" si="29"/>
        <v>0.7356526101474482</v>
      </c>
      <c r="H152" s="119">
        <f t="shared" si="29"/>
        <v>0.74255380703884222</v>
      </c>
      <c r="I152" s="119">
        <f t="shared" si="29"/>
        <v>0.749138028589862</v>
      </c>
      <c r="J152" s="119">
        <f t="shared" si="29"/>
        <v>0.75747575330621053</v>
      </c>
      <c r="K152" s="119">
        <f t="shared" si="29"/>
        <v>0.76695594199630857</v>
      </c>
      <c r="L152" s="119">
        <f t="shared" si="29"/>
        <v>0.76928044751275571</v>
      </c>
      <c r="M152" s="119">
        <f t="shared" si="29"/>
        <v>0.77889272337883286</v>
      </c>
      <c r="N152" s="119">
        <f t="shared" si="29"/>
        <v>0.78677275101730793</v>
      </c>
      <c r="O152" s="119">
        <f t="shared" si="29"/>
        <v>0.79102865298978364</v>
      </c>
      <c r="P152" s="119">
        <f t="shared" si="29"/>
        <v>0.79355871066458028</v>
      </c>
      <c r="Q152" s="119">
        <f t="shared" si="29"/>
        <v>0.7933985158177802</v>
      </c>
      <c r="R152" s="119">
        <f t="shared" ref="R152:V152" si="30">IF(R131=0,"",R131/R110)</f>
        <v>0.79619951981642356</v>
      </c>
      <c r="S152" s="119">
        <f t="shared" si="30"/>
        <v>0.79802601265053486</v>
      </c>
      <c r="T152" s="119">
        <f t="shared" si="30"/>
        <v>0.79928781045390551</v>
      </c>
      <c r="U152" s="119">
        <f t="shared" si="30"/>
        <v>0.80392282460770059</v>
      </c>
      <c r="V152" s="119">
        <f t="shared" si="30"/>
        <v>0.80483194924567203</v>
      </c>
      <c r="W152" s="119">
        <f t="shared" ref="W152:Y152" si="31">IF(W131=0,"",W131/W110)</f>
        <v>0.81014105821630555</v>
      </c>
      <c r="X152" s="119">
        <f t="shared" si="31"/>
        <v>0.82950762345948315</v>
      </c>
      <c r="Y152" s="119">
        <f t="shared" si="31"/>
        <v>0.84844564309300741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0.70430774455225686</v>
      </c>
      <c r="C153" s="124">
        <f t="shared" si="32"/>
        <v>0.70578509992766214</v>
      </c>
      <c r="D153" s="124">
        <f t="shared" si="32"/>
        <v>0.70687103765774717</v>
      </c>
      <c r="E153" s="124">
        <f t="shared" si="32"/>
        <v>0.709721310434414</v>
      </c>
      <c r="F153" s="124">
        <f t="shared" si="32"/>
        <v>0.71369017799435497</v>
      </c>
      <c r="G153" s="124">
        <f t="shared" si="32"/>
        <v>0.71812629219992563</v>
      </c>
      <c r="H153" s="124">
        <f t="shared" si="32"/>
        <v>0.72441388225505443</v>
      </c>
      <c r="I153" s="124">
        <f t="shared" si="32"/>
        <v>0.73139581256112973</v>
      </c>
      <c r="J153" s="124">
        <f t="shared" si="32"/>
        <v>0.73867786107521116</v>
      </c>
      <c r="K153" s="124">
        <f t="shared" si="32"/>
        <v>0.74717059550094889</v>
      </c>
      <c r="L153" s="124">
        <f t="shared" si="32"/>
        <v>0.75500772552019757</v>
      </c>
      <c r="M153" s="124">
        <f t="shared" si="32"/>
        <v>0.76225100740766161</v>
      </c>
      <c r="N153" s="124">
        <f t="shared" si="32"/>
        <v>0.76880747583767028</v>
      </c>
      <c r="O153" s="124">
        <f t="shared" si="32"/>
        <v>0.77368079681543844</v>
      </c>
      <c r="P153" s="124">
        <f t="shared" si="32"/>
        <v>0.77402717702064361</v>
      </c>
      <c r="Q153" s="124">
        <f t="shared" si="32"/>
        <v>0.77439488959006419</v>
      </c>
      <c r="R153" s="124">
        <f t="shared" ref="R153:V153" si="33">IF(R132=0,"",R132/R111)</f>
        <v>0.77507613240799711</v>
      </c>
      <c r="S153" s="124">
        <f t="shared" si="33"/>
        <v>0.77603638378958384</v>
      </c>
      <c r="T153" s="124">
        <f t="shared" si="33"/>
        <v>0.77711446633113423</v>
      </c>
      <c r="U153" s="124">
        <f t="shared" si="33"/>
        <v>0.77846449982850829</v>
      </c>
      <c r="V153" s="124">
        <f t="shared" si="33"/>
        <v>0.77979077950872511</v>
      </c>
      <c r="W153" s="124">
        <f t="shared" ref="W153:Y153" si="34">IF(W132=0,"",W132/W111)</f>
        <v>0.78873195135630458</v>
      </c>
      <c r="X153" s="124">
        <f t="shared" si="34"/>
        <v>0.80603749596375363</v>
      </c>
      <c r="Y153" s="124">
        <f t="shared" si="34"/>
        <v>0.82838697697899843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0.70229409859167646</v>
      </c>
      <c r="C154" s="111">
        <f t="shared" si="35"/>
        <v>0.70380282146324813</v>
      </c>
      <c r="D154" s="111">
        <f t="shared" si="35"/>
        <v>0.70492613238836277</v>
      </c>
      <c r="E154" s="111">
        <f t="shared" si="35"/>
        <v>0.7078349464193846</v>
      </c>
      <c r="F154" s="111">
        <f t="shared" si="35"/>
        <v>0.7118355443708082</v>
      </c>
      <c r="G154" s="111">
        <f t="shared" si="35"/>
        <v>0.71631113610663422</v>
      </c>
      <c r="H154" s="111">
        <f t="shared" si="35"/>
        <v>0.72266413682835673</v>
      </c>
      <c r="I154" s="111">
        <f t="shared" si="35"/>
        <v>0.72970294862316365</v>
      </c>
      <c r="J154" s="111">
        <f t="shared" si="35"/>
        <v>0.73703027777178054</v>
      </c>
      <c r="K154" s="111">
        <f t="shared" si="35"/>
        <v>0.74557898828139801</v>
      </c>
      <c r="L154" s="111">
        <f t="shared" si="35"/>
        <v>0.75347272175125291</v>
      </c>
      <c r="M154" s="111">
        <f t="shared" si="35"/>
        <v>0.76077392288450441</v>
      </c>
      <c r="N154" s="111">
        <f t="shared" si="35"/>
        <v>0.76737131168226469</v>
      </c>
      <c r="O154" s="111">
        <f t="shared" si="35"/>
        <v>0.7722754566283504</v>
      </c>
      <c r="P154" s="111">
        <f t="shared" si="35"/>
        <v>0.77262796076700802</v>
      </c>
      <c r="Q154" s="111">
        <f t="shared" si="35"/>
        <v>0.77299877957965379</v>
      </c>
      <c r="R154" s="111">
        <f t="shared" ref="R154:V154" si="36">IF(R133=0,"",R133/R112)</f>
        <v>0.77369995951284865</v>
      </c>
      <c r="S154" s="111">
        <f t="shared" si="36"/>
        <v>0.77467688306447458</v>
      </c>
      <c r="T154" s="111">
        <f t="shared" si="36"/>
        <v>0.77576442379197164</v>
      </c>
      <c r="U154" s="111">
        <f t="shared" si="36"/>
        <v>0.77713986907126864</v>
      </c>
      <c r="V154" s="111">
        <f t="shared" si="36"/>
        <v>0.77847412647721859</v>
      </c>
      <c r="W154" s="111">
        <f t="shared" ref="W154:Y154" si="37">IF(W133=0,"",W133/W112)</f>
        <v>0.78746606747689518</v>
      </c>
      <c r="X154" s="111">
        <f t="shared" si="37"/>
        <v>0.80483715721724558</v>
      </c>
      <c r="Y154" s="111">
        <f t="shared" si="37"/>
        <v>0.82729868012876717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1.9246046147423326</v>
      </c>
      <c r="C156" s="124">
        <f t="shared" si="41"/>
        <v>1.9882942010352604</v>
      </c>
      <c r="D156" s="124">
        <f t="shared" si="41"/>
        <v>2.0634708093727165</v>
      </c>
      <c r="E156" s="124">
        <f t="shared" si="41"/>
        <v>2.1416223233206928</v>
      </c>
      <c r="F156" s="124">
        <f t="shared" si="41"/>
        <v>2.2734142327748383</v>
      </c>
      <c r="G156" s="124">
        <f t="shared" si="41"/>
        <v>2.4612608488235961</v>
      </c>
      <c r="H156" s="124">
        <f t="shared" si="41"/>
        <v>2.7138175228559316</v>
      </c>
      <c r="I156" s="124">
        <f t="shared" si="41"/>
        <v>2.8578083401584626</v>
      </c>
      <c r="J156" s="124">
        <f t="shared" si="41"/>
        <v>2.9410013374959556</v>
      </c>
      <c r="K156" s="124">
        <f t="shared" si="41"/>
        <v>3.0412595655393577</v>
      </c>
      <c r="L156" s="124">
        <f t="shared" si="41"/>
        <v>3.1469758581316012</v>
      </c>
      <c r="M156" s="124">
        <f t="shared" si="41"/>
        <v>3.2556750363103681</v>
      </c>
      <c r="N156" s="124">
        <f t="shared" si="41"/>
        <v>3.3693938636802265</v>
      </c>
      <c r="O156" s="124">
        <f t="shared" si="41"/>
        <v>3.4830096730478637</v>
      </c>
      <c r="P156" s="124">
        <f t="shared" si="41"/>
        <v>3.5683084331909098</v>
      </c>
      <c r="Q156" s="124">
        <f t="shared" si="41"/>
        <v>3.6399943830059951</v>
      </c>
      <c r="R156" s="124">
        <f t="shared" ref="R156:V156" si="42">IF(R135=0,"",R135/R114)</f>
        <v>3.7095062021271357</v>
      </c>
      <c r="S156" s="124">
        <f t="shared" si="42"/>
        <v>3.7879480436362307</v>
      </c>
      <c r="T156" s="124">
        <f t="shared" si="42"/>
        <v>3.886726256553962</v>
      </c>
      <c r="U156" s="124">
        <f t="shared" si="42"/>
        <v>4.0071589002225956</v>
      </c>
      <c r="V156" s="124">
        <f t="shared" si="42"/>
        <v>4.1474208161344022</v>
      </c>
      <c r="W156" s="124">
        <f t="shared" ref="W156:Y156" si="43">IF(W135=0,"",W135/W114)</f>
        <v>4.2725635423219828</v>
      </c>
      <c r="X156" s="124">
        <f t="shared" si="43"/>
        <v>4.3388178267139947</v>
      </c>
      <c r="Y156" s="124">
        <f t="shared" si="43"/>
        <v>4.4092346447793656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1.9246046147423326</v>
      </c>
      <c r="C157" s="111">
        <f t="shared" si="44"/>
        <v>1.9882942010352604</v>
      </c>
      <c r="D157" s="111">
        <f t="shared" si="44"/>
        <v>2.0634708093727165</v>
      </c>
      <c r="E157" s="111">
        <f t="shared" si="44"/>
        <v>2.1416223233206928</v>
      </c>
      <c r="F157" s="111">
        <f t="shared" si="44"/>
        <v>2.2734142327748383</v>
      </c>
      <c r="G157" s="111">
        <f t="shared" si="44"/>
        <v>2.4612608488235961</v>
      </c>
      <c r="H157" s="111">
        <f t="shared" si="44"/>
        <v>2.7138175228559316</v>
      </c>
      <c r="I157" s="111">
        <f t="shared" si="44"/>
        <v>2.8578083401584626</v>
      </c>
      <c r="J157" s="111">
        <f t="shared" si="44"/>
        <v>2.9410013374959556</v>
      </c>
      <c r="K157" s="111">
        <f t="shared" si="44"/>
        <v>3.0412595655393577</v>
      </c>
      <c r="L157" s="111">
        <f t="shared" si="44"/>
        <v>3.1469758581316012</v>
      </c>
      <c r="M157" s="111">
        <f t="shared" si="44"/>
        <v>3.2556750363103681</v>
      </c>
      <c r="N157" s="111">
        <f t="shared" si="44"/>
        <v>3.3693938636802265</v>
      </c>
      <c r="O157" s="111">
        <f t="shared" si="44"/>
        <v>3.4830096730478637</v>
      </c>
      <c r="P157" s="111">
        <f t="shared" si="44"/>
        <v>3.5683084331909098</v>
      </c>
      <c r="Q157" s="111">
        <f t="shared" si="44"/>
        <v>3.6399943830059951</v>
      </c>
      <c r="R157" s="111">
        <f t="shared" ref="R157:V157" si="45">IF(R136=0,"",R136/R115)</f>
        <v>3.7095062021271357</v>
      </c>
      <c r="S157" s="111">
        <f t="shared" si="45"/>
        <v>3.7879480436362307</v>
      </c>
      <c r="T157" s="111">
        <f t="shared" si="45"/>
        <v>3.886726256553962</v>
      </c>
      <c r="U157" s="111">
        <f t="shared" si="45"/>
        <v>4.0071589002225956</v>
      </c>
      <c r="V157" s="111">
        <f t="shared" si="45"/>
        <v>4.1474208161344022</v>
      </c>
      <c r="W157" s="111">
        <f t="shared" ref="W157:Y157" si="46">IF(W136=0,"",W136/W115)</f>
        <v>4.2725635423219828</v>
      </c>
      <c r="X157" s="111">
        <f t="shared" si="46"/>
        <v>4.3388178267139947</v>
      </c>
      <c r="Y157" s="111">
        <f t="shared" si="46"/>
        <v>4.4092346447793656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0.75304291847854565</v>
      </c>
      <c r="C158" s="124">
        <f t="shared" si="47"/>
        <v>0.75959965735152235</v>
      </c>
      <c r="D158" s="124">
        <f t="shared" si="47"/>
        <v>0.76586438162376103</v>
      </c>
      <c r="E158" s="124">
        <f t="shared" si="47"/>
        <v>0.77889710385196687</v>
      </c>
      <c r="F158" s="124">
        <f t="shared" si="47"/>
        <v>0.77958224598967452</v>
      </c>
      <c r="G158" s="124">
        <f t="shared" si="47"/>
        <v>0.79196894267065621</v>
      </c>
      <c r="H158" s="124">
        <f t="shared" si="47"/>
        <v>0.80395943913955548</v>
      </c>
      <c r="I158" s="124">
        <f t="shared" si="47"/>
        <v>0.81203044481982822</v>
      </c>
      <c r="J158" s="124">
        <f t="shared" si="47"/>
        <v>0.81664954406755741</v>
      </c>
      <c r="K158" s="124">
        <f t="shared" si="47"/>
        <v>0.82357016030827213</v>
      </c>
      <c r="L158" s="124">
        <f t="shared" si="47"/>
        <v>0.82494555255697755</v>
      </c>
      <c r="M158" s="124">
        <f t="shared" si="47"/>
        <v>0.82884646769691972</v>
      </c>
      <c r="N158" s="124">
        <f t="shared" si="47"/>
        <v>0.83409544040995987</v>
      </c>
      <c r="O158" s="124">
        <f t="shared" si="47"/>
        <v>0.8375134690978947</v>
      </c>
      <c r="P158" s="124">
        <f t="shared" si="47"/>
        <v>0.84715911376504749</v>
      </c>
      <c r="Q158" s="124">
        <f t="shared" si="47"/>
        <v>0.8576361907088218</v>
      </c>
      <c r="R158" s="124">
        <f t="shared" ref="R158:V158" si="48">IF(R137=0,"",R137/R116)</f>
        <v>0.86270994671671164</v>
      </c>
      <c r="S158" s="124">
        <f t="shared" si="48"/>
        <v>0.87147682469442633</v>
      </c>
      <c r="T158" s="124">
        <f t="shared" si="48"/>
        <v>0.88316300660777169</v>
      </c>
      <c r="U158" s="124">
        <f t="shared" si="48"/>
        <v>0.89116627369016521</v>
      </c>
      <c r="V158" s="124">
        <f t="shared" si="48"/>
        <v>0.90048101617475496</v>
      </c>
      <c r="W158" s="124">
        <f t="shared" ref="W158:Y158" si="49">IF(W137=0,"",W137/W116)</f>
        <v>0.90378815954371794</v>
      </c>
      <c r="X158" s="124">
        <f t="shared" si="49"/>
        <v>0.91178658948982916</v>
      </c>
      <c r="Y158" s="124">
        <f t="shared" si="49"/>
        <v>0.92391110873958193</v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0.67079800599338502</v>
      </c>
      <c r="C160" s="111">
        <f t="shared" si="53"/>
        <v>0.67286341949673911</v>
      </c>
      <c r="D160" s="111">
        <f t="shared" si="53"/>
        <v>0.67434947881581597</v>
      </c>
      <c r="E160" s="111">
        <f t="shared" si="53"/>
        <v>0.67790649489707577</v>
      </c>
      <c r="F160" s="111">
        <f t="shared" si="53"/>
        <v>0.68309002975948718</v>
      </c>
      <c r="G160" s="111">
        <f t="shared" si="53"/>
        <v>0.68949728197358873</v>
      </c>
      <c r="H160" s="111">
        <f t="shared" si="53"/>
        <v>0.69784100597759657</v>
      </c>
      <c r="I160" s="111">
        <f t="shared" si="53"/>
        <v>0.70226311579330669</v>
      </c>
      <c r="J160" s="111">
        <f t="shared" si="53"/>
        <v>0.70364468141573866</v>
      </c>
      <c r="K160" s="111">
        <f t="shared" si="53"/>
        <v>0.70618900516108096</v>
      </c>
      <c r="L160" s="111">
        <f t="shared" si="53"/>
        <v>0.70869966495129999</v>
      </c>
      <c r="M160" s="111">
        <f t="shared" si="53"/>
        <v>0.71245067505423054</v>
      </c>
      <c r="N160" s="111">
        <f t="shared" si="53"/>
        <v>0.71680106424540124</v>
      </c>
      <c r="O160" s="111">
        <f t="shared" si="53"/>
        <v>0.72176743071329741</v>
      </c>
      <c r="P160" s="111">
        <f t="shared" si="53"/>
        <v>0.73112896799622706</v>
      </c>
      <c r="Q160" s="111">
        <f t="shared" si="53"/>
        <v>0.74417586302284944</v>
      </c>
      <c r="R160" s="111">
        <f t="shared" ref="R160:V160" si="54">IF(R139=0,"",R139/R118)</f>
        <v>0.75651651571178513</v>
      </c>
      <c r="S160" s="111">
        <f t="shared" si="54"/>
        <v>0.77342848847290968</v>
      </c>
      <c r="T160" s="111">
        <f t="shared" si="54"/>
        <v>0.79328707544199228</v>
      </c>
      <c r="U160" s="111">
        <f t="shared" si="54"/>
        <v>0.80701046215241712</v>
      </c>
      <c r="V160" s="111">
        <f t="shared" si="54"/>
        <v>0.81682620486424218</v>
      </c>
      <c r="W160" s="111">
        <f t="shared" ref="W160:Y160" si="55">IF(W139=0,"",W139/W118)</f>
        <v>0.82558957030585545</v>
      </c>
      <c r="X160" s="111">
        <f t="shared" si="55"/>
        <v>0.83596999276447737</v>
      </c>
      <c r="Y160" s="111">
        <f t="shared" si="55"/>
        <v>0.84407110499698113</v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0.82349162089759742</v>
      </c>
      <c r="C161" s="111">
        <f t="shared" si="56"/>
        <v>0.83380595892584419</v>
      </c>
      <c r="D161" s="111">
        <f t="shared" si="56"/>
        <v>0.83169609310515391</v>
      </c>
      <c r="E161" s="111">
        <f t="shared" si="56"/>
        <v>0.83526828135326348</v>
      </c>
      <c r="F161" s="111">
        <f t="shared" si="56"/>
        <v>0.8306053356894787</v>
      </c>
      <c r="G161" s="111">
        <f t="shared" si="56"/>
        <v>0.83557854236926243</v>
      </c>
      <c r="H161" s="111">
        <f t="shared" si="56"/>
        <v>0.84021077442311254</v>
      </c>
      <c r="I161" s="111">
        <f t="shared" si="56"/>
        <v>0.82674896291890421</v>
      </c>
      <c r="J161" s="111">
        <f t="shared" si="56"/>
        <v>0.84279906113628311</v>
      </c>
      <c r="K161" s="111">
        <f t="shared" si="56"/>
        <v>0.84300866363024218</v>
      </c>
      <c r="L161" s="111">
        <f t="shared" si="56"/>
        <v>0.84518732609645575</v>
      </c>
      <c r="M161" s="111">
        <f t="shared" si="56"/>
        <v>0.84254271864008778</v>
      </c>
      <c r="N161" s="111">
        <f t="shared" si="56"/>
        <v>0.84392526603001139</v>
      </c>
      <c r="O161" s="111">
        <f t="shared" si="56"/>
        <v>0.8400456165463458</v>
      </c>
      <c r="P161" s="111">
        <f t="shared" si="56"/>
        <v>0.86685862261846924</v>
      </c>
      <c r="Q161" s="111">
        <f t="shared" si="56"/>
        <v>0.87106394077091331</v>
      </c>
      <c r="R161" s="111">
        <f t="shared" ref="R161:V161" si="57">IF(R140=0,"",R140/R119)</f>
        <v>0.88368486316405859</v>
      </c>
      <c r="S161" s="111">
        <f t="shared" si="57"/>
        <v>0.88363030953318211</v>
      </c>
      <c r="T161" s="111">
        <f t="shared" si="57"/>
        <v>0.90357513390952648</v>
      </c>
      <c r="U161" s="111">
        <f t="shared" si="57"/>
        <v>0.9081998672585021</v>
      </c>
      <c r="V161" s="111">
        <f t="shared" si="57"/>
        <v>0.91801467473780785</v>
      </c>
      <c r="W161" s="111">
        <f t="shared" ref="W161:Y161" si="58">IF(W140=0,"",W140/W119)</f>
        <v>0.91160385103694297</v>
      </c>
      <c r="X161" s="111">
        <f t="shared" si="58"/>
        <v>0.92262696049131254</v>
      </c>
      <c r="Y161" s="111">
        <f t="shared" si="58"/>
        <v>0.93238319214919374</v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0.67079800599338502</v>
      </c>
      <c r="C162" s="112">
        <f t="shared" si="59"/>
        <v>0.67561485947126731</v>
      </c>
      <c r="D162" s="112">
        <f t="shared" si="59"/>
        <v>0.67852003586055432</v>
      </c>
      <c r="E162" s="112">
        <f t="shared" si="59"/>
        <v>0.68339198445896965</v>
      </c>
      <c r="F162" s="112">
        <f t="shared" si="59"/>
        <v>0.69123493616493015</v>
      </c>
      <c r="G162" s="112">
        <f t="shared" si="59"/>
        <v>0.69499455523048137</v>
      </c>
      <c r="H162" s="112">
        <f t="shared" si="59"/>
        <v>0.7005539010824049</v>
      </c>
      <c r="I162" s="112">
        <f t="shared" si="59"/>
        <v>0.70197792681197768</v>
      </c>
      <c r="J162" s="112">
        <f t="shared" si="59"/>
        <v>0.70494446457298932</v>
      </c>
      <c r="K162" s="112">
        <f t="shared" si="59"/>
        <v>0.70782601375442711</v>
      </c>
      <c r="L162" s="112">
        <f t="shared" si="59"/>
        <v>0.70981289298576866</v>
      </c>
      <c r="M162" s="112">
        <f t="shared" si="59"/>
        <v>0.71385140623704768</v>
      </c>
      <c r="N162" s="112">
        <f t="shared" si="59"/>
        <v>0.71682687559307523</v>
      </c>
      <c r="O162" s="112">
        <f t="shared" si="59"/>
        <v>0.71906883980823022</v>
      </c>
      <c r="P162" s="112">
        <f t="shared" si="59"/>
        <v>0.73926532082298668</v>
      </c>
      <c r="Q162" s="112">
        <f t="shared" si="59"/>
        <v>0.74290778143451919</v>
      </c>
      <c r="R162" s="112">
        <f t="shared" ref="R162:V162" si="60">IF(R141=0,"",R141/R120)</f>
        <v>0.76941745944107143</v>
      </c>
      <c r="S162" s="112">
        <f t="shared" si="60"/>
        <v>0.77882244898378827</v>
      </c>
      <c r="T162" s="112">
        <f t="shared" si="60"/>
        <v>0.80072483243226178</v>
      </c>
      <c r="U162" s="112">
        <f t="shared" si="60"/>
        <v>0.81062893772344669</v>
      </c>
      <c r="V162" s="112">
        <f t="shared" si="60"/>
        <v>0.81856848593042897</v>
      </c>
      <c r="W162" s="112">
        <f t="shared" ref="W162:Y162" si="61">IF(W141=0,"",W141/W120)</f>
        <v>0.82326492297376996</v>
      </c>
      <c r="X162" s="112">
        <f t="shared" si="61"/>
        <v>0.83586592191243547</v>
      </c>
      <c r="Y162" s="112">
        <f t="shared" si="61"/>
        <v>0.83927889754474083</v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0.75675009777383062</v>
      </c>
      <c r="C164" s="112">
        <f t="shared" si="65"/>
        <v>0.75898491438107618</v>
      </c>
      <c r="D164" s="112">
        <f t="shared" si="65"/>
        <v>0.76150810253195067</v>
      </c>
      <c r="E164" s="112">
        <f t="shared" si="65"/>
        <v>0.76420545023865638</v>
      </c>
      <c r="F164" s="112">
        <f t="shared" si="65"/>
        <v>0.76905958100226679</v>
      </c>
      <c r="G164" s="112">
        <f t="shared" si="65"/>
        <v>0.77404505365328546</v>
      </c>
      <c r="H164" s="112">
        <f t="shared" si="65"/>
        <v>0.78024404794077762</v>
      </c>
      <c r="I164" s="112">
        <f t="shared" si="65"/>
        <v>0.78323724405872541</v>
      </c>
      <c r="J164" s="112">
        <f t="shared" si="65"/>
        <v>0.78405645321193784</v>
      </c>
      <c r="K164" s="112">
        <f t="shared" si="65"/>
        <v>0.78494574493150715</v>
      </c>
      <c r="L164" s="112">
        <f t="shared" si="65"/>
        <v>0.78658969081432217</v>
      </c>
      <c r="M164" s="112">
        <f t="shared" si="65"/>
        <v>0.78790639681199603</v>
      </c>
      <c r="N164" s="112">
        <f t="shared" si="65"/>
        <v>0.7905897038147689</v>
      </c>
      <c r="O164" s="112">
        <f t="shared" si="65"/>
        <v>0.79271733190004545</v>
      </c>
      <c r="P164" s="112">
        <f t="shared" si="65"/>
        <v>0.79442483258020513</v>
      </c>
      <c r="Q164" s="112">
        <f t="shared" si="65"/>
        <v>0.79716575269156875</v>
      </c>
      <c r="R164" s="112">
        <f t="shared" ref="R164:V164" si="66">IF(R143=0,"",R143/R122)</f>
        <v>0.80226836530251211</v>
      </c>
      <c r="S164" s="112">
        <f t="shared" si="66"/>
        <v>0.81199523651253414</v>
      </c>
      <c r="T164" s="112">
        <f t="shared" si="66"/>
        <v>0.82548654902032648</v>
      </c>
      <c r="U164" s="112">
        <f t="shared" si="66"/>
        <v>0.83526023923636872</v>
      </c>
      <c r="V164" s="112">
        <f t="shared" si="66"/>
        <v>0.84870612328381811</v>
      </c>
      <c r="W164" s="112">
        <f t="shared" ref="W164:Y164" si="67">IF(W143=0,"",W143/W122)</f>
        <v>0.85252259978808675</v>
      </c>
      <c r="X164" s="112">
        <f t="shared" si="67"/>
        <v>0.86605772014743965</v>
      </c>
      <c r="Y164" s="112">
        <f t="shared" si="67"/>
        <v>0.88150018346636527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0.87688307829013157</v>
      </c>
      <c r="C165" s="113">
        <f t="shared" si="68"/>
        <v>0.88545949926165102</v>
      </c>
      <c r="D165" s="113">
        <f t="shared" si="68"/>
        <v>0.8849501773423667</v>
      </c>
      <c r="E165" s="113">
        <f t="shared" si="68"/>
        <v>0.8884387483314814</v>
      </c>
      <c r="F165" s="113">
        <f t="shared" si="68"/>
        <v>0.88348306904287977</v>
      </c>
      <c r="G165" s="113">
        <f t="shared" si="68"/>
        <v>0.8872229542619825</v>
      </c>
      <c r="H165" s="113">
        <f t="shared" si="68"/>
        <v>0.89007727591511887</v>
      </c>
      <c r="I165" s="113">
        <f t="shared" si="68"/>
        <v>0.8798584820244626</v>
      </c>
      <c r="J165" s="113">
        <f t="shared" si="68"/>
        <v>0.89128561618815227</v>
      </c>
      <c r="K165" s="113">
        <f t="shared" si="68"/>
        <v>0.89077667486080947</v>
      </c>
      <c r="L165" s="113">
        <f t="shared" si="68"/>
        <v>0.89220130408815002</v>
      </c>
      <c r="M165" s="113">
        <f t="shared" si="68"/>
        <v>0.88904091597290902</v>
      </c>
      <c r="N165" s="113">
        <f t="shared" si="68"/>
        <v>0.88993469840887773</v>
      </c>
      <c r="O165" s="113">
        <f t="shared" si="68"/>
        <v>0.88701970888635773</v>
      </c>
      <c r="P165" s="113">
        <f t="shared" si="68"/>
        <v>0.90149881693754397</v>
      </c>
      <c r="Q165" s="113">
        <f t="shared" si="68"/>
        <v>0.90538617335955873</v>
      </c>
      <c r="R165" s="113">
        <f t="shared" ref="R165:V165" si="69">IF(R144=0,"",R144/R123)</f>
        <v>0.90838938217829279</v>
      </c>
      <c r="S165" s="113">
        <f t="shared" si="69"/>
        <v>0.90797442995769873</v>
      </c>
      <c r="T165" s="113">
        <f t="shared" si="69"/>
        <v>0.91932176969335844</v>
      </c>
      <c r="U165" s="113">
        <f t="shared" si="69"/>
        <v>0.92293279781369797</v>
      </c>
      <c r="V165" s="113">
        <f t="shared" si="69"/>
        <v>0.93195909333948013</v>
      </c>
      <c r="W165" s="113">
        <f t="shared" ref="W165:Y165" si="70">IF(W144=0,"",W144/W123)</f>
        <v>0.92841206773708584</v>
      </c>
      <c r="X165" s="113">
        <f t="shared" si="70"/>
        <v>0.93721637328619567</v>
      </c>
      <c r="Y165" s="113">
        <f t="shared" si="70"/>
        <v>0.94944046209033139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0.75675009777383051</v>
      </c>
      <c r="C166" s="111">
        <f t="shared" si="71"/>
        <v>0.76223158660557844</v>
      </c>
      <c r="D166" s="111">
        <f t="shared" si="71"/>
        <v>0.7666952101426826</v>
      </c>
      <c r="E166" s="111">
        <f t="shared" si="71"/>
        <v>0.77264950335437532</v>
      </c>
      <c r="F166" s="111">
        <f t="shared" si="71"/>
        <v>0.77558671050870942</v>
      </c>
      <c r="G166" s="111">
        <f t="shared" si="71"/>
        <v>0.77899591374715615</v>
      </c>
      <c r="H166" s="111">
        <f t="shared" si="71"/>
        <v>0.78216906449321177</v>
      </c>
      <c r="I166" s="111">
        <f t="shared" si="71"/>
        <v>0.78374295113272818</v>
      </c>
      <c r="J166" s="111">
        <f t="shared" si="71"/>
        <v>0.78468066197264452</v>
      </c>
      <c r="K166" s="111">
        <f t="shared" si="71"/>
        <v>0.78620790948263719</v>
      </c>
      <c r="L166" s="111">
        <f t="shared" si="71"/>
        <v>0.78728159851507706</v>
      </c>
      <c r="M166" s="111">
        <f t="shared" si="71"/>
        <v>0.78925669475943117</v>
      </c>
      <c r="N166" s="111">
        <f t="shared" si="71"/>
        <v>0.79121325005943921</v>
      </c>
      <c r="O166" s="111">
        <f t="shared" si="71"/>
        <v>0.79362120422902938</v>
      </c>
      <c r="P166" s="111">
        <f t="shared" si="71"/>
        <v>0.79775360901444436</v>
      </c>
      <c r="Q166" s="111">
        <f t="shared" si="71"/>
        <v>0.80450188470819306</v>
      </c>
      <c r="R166" s="111">
        <f t="shared" ref="R166:V166" si="72">IF(R145=0,"",R145/R124)</f>
        <v>0.81246297548087887</v>
      </c>
      <c r="S166" s="111">
        <f t="shared" si="72"/>
        <v>0.82143170783558872</v>
      </c>
      <c r="T166" s="111">
        <f t="shared" si="72"/>
        <v>0.82944590026446707</v>
      </c>
      <c r="U166" s="111">
        <f t="shared" si="72"/>
        <v>0.83747203963618921</v>
      </c>
      <c r="V166" s="111">
        <f t="shared" si="72"/>
        <v>0.84343135352431919</v>
      </c>
      <c r="W166" s="111">
        <f t="shared" ref="W166:Y166" si="73">IF(W145=0,"",W145/W124)</f>
        <v>0.85220244257867561</v>
      </c>
      <c r="X166" s="111">
        <f t="shared" si="73"/>
        <v>0.86225208828644784</v>
      </c>
      <c r="Y166" s="111">
        <f t="shared" si="73"/>
        <v>0.87479310832384294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0.76093267485700844</v>
      </c>
      <c r="C168" s="124">
        <f t="shared" si="77"/>
        <v>0.76245869552311463</v>
      </c>
      <c r="D168" s="124">
        <f t="shared" si="77"/>
        <v>0.76410281716469175</v>
      </c>
      <c r="E168" s="124">
        <f t="shared" si="77"/>
        <v>0.76648454548928646</v>
      </c>
      <c r="F168" s="124">
        <f t="shared" si="77"/>
        <v>0.76934874753568372</v>
      </c>
      <c r="G168" s="124">
        <f t="shared" si="77"/>
        <v>0.77258213710412038</v>
      </c>
      <c r="H168" s="124">
        <f t="shared" si="77"/>
        <v>0.77640924009388868</v>
      </c>
      <c r="I168" s="124">
        <f t="shared" si="77"/>
        <v>0.77837701427901473</v>
      </c>
      <c r="J168" s="124">
        <f t="shared" si="77"/>
        <v>0.77935465371626367</v>
      </c>
      <c r="K168" s="124">
        <f t="shared" si="77"/>
        <v>0.7807348685694393</v>
      </c>
      <c r="L168" s="124">
        <f t="shared" si="77"/>
        <v>0.78211736837527601</v>
      </c>
      <c r="M168" s="124">
        <f t="shared" si="77"/>
        <v>0.78371396297046514</v>
      </c>
      <c r="N168" s="124">
        <f t="shared" si="77"/>
        <v>0.78551186588419331</v>
      </c>
      <c r="O168" s="124">
        <f t="shared" si="77"/>
        <v>0.7871913983365606</v>
      </c>
      <c r="P168" s="124">
        <f t="shared" si="77"/>
        <v>0.78936478631142126</v>
      </c>
      <c r="Q168" s="124">
        <f t="shared" si="77"/>
        <v>0.79301712944498737</v>
      </c>
      <c r="R168" s="124">
        <f t="shared" ref="R168:V168" si="78">IF(R147=0,"",R147/R126)</f>
        <v>0.79838022940198461</v>
      </c>
      <c r="S168" s="124">
        <f t="shared" si="78"/>
        <v>0.80629040867076318</v>
      </c>
      <c r="T168" s="124">
        <f t="shared" si="78"/>
        <v>0.81562332221226908</v>
      </c>
      <c r="U168" s="124">
        <f t="shared" si="78"/>
        <v>0.82422293590378459</v>
      </c>
      <c r="V168" s="124">
        <f t="shared" si="78"/>
        <v>0.83266775635311807</v>
      </c>
      <c r="W168" s="124">
        <f t="shared" ref="W168:Y168" si="79">IF(W147=0,"",W147/W126)</f>
        <v>0.84381533773637207</v>
      </c>
      <c r="X168" s="124">
        <f t="shared" si="79"/>
        <v>0.85866126197664927</v>
      </c>
      <c r="Y168" s="124">
        <f t="shared" si="79"/>
        <v>0.87480822137318781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0.76093267485700844</v>
      </c>
      <c r="C171" s="45">
        <f t="shared" si="86"/>
        <v>0.76245869552311463</v>
      </c>
      <c r="D171" s="45">
        <f t="shared" si="86"/>
        <v>0.76410281716469175</v>
      </c>
      <c r="E171" s="45">
        <f t="shared" si="86"/>
        <v>0.76648454548928646</v>
      </c>
      <c r="F171" s="45">
        <f t="shared" si="86"/>
        <v>0.76934874753568372</v>
      </c>
      <c r="G171" s="45">
        <f t="shared" si="86"/>
        <v>0.77258213710412038</v>
      </c>
      <c r="H171" s="45">
        <f t="shared" si="86"/>
        <v>0.77640924009388868</v>
      </c>
      <c r="I171" s="45">
        <f t="shared" si="86"/>
        <v>0.77837701427901473</v>
      </c>
      <c r="J171" s="45">
        <f t="shared" si="86"/>
        <v>0.77935465371626367</v>
      </c>
      <c r="K171" s="45">
        <f t="shared" si="86"/>
        <v>0.7807348685694393</v>
      </c>
      <c r="L171" s="45">
        <f t="shared" si="86"/>
        <v>0.78211736837527601</v>
      </c>
      <c r="M171" s="45">
        <f t="shared" si="86"/>
        <v>0.78371396297046514</v>
      </c>
      <c r="N171" s="45">
        <f t="shared" si="86"/>
        <v>0.78551186588419331</v>
      </c>
      <c r="O171" s="45">
        <f t="shared" si="86"/>
        <v>0.7871913983365606</v>
      </c>
      <c r="P171" s="45">
        <f t="shared" si="86"/>
        <v>0.78936478631142126</v>
      </c>
      <c r="Q171" s="45">
        <f t="shared" si="86"/>
        <v>0.79301712944498737</v>
      </c>
      <c r="R171" s="45">
        <f t="shared" ref="R171:V171" si="87">IF(R150=0,"",R150/R129)</f>
        <v>0.79838022940198461</v>
      </c>
      <c r="S171" s="45">
        <f t="shared" si="87"/>
        <v>0.80629040867076318</v>
      </c>
      <c r="T171" s="45">
        <f t="shared" si="87"/>
        <v>0.81562332221226908</v>
      </c>
      <c r="U171" s="45">
        <f t="shared" si="87"/>
        <v>0.82422293590378459</v>
      </c>
      <c r="V171" s="45">
        <f t="shared" si="87"/>
        <v>0.83266775635311807</v>
      </c>
      <c r="W171" s="45">
        <f t="shared" ref="W171:Y171" si="88">IF(W150=0,"",W150/W129)</f>
        <v>0.84381533773637207</v>
      </c>
      <c r="X171" s="45">
        <f t="shared" si="88"/>
        <v>0.85866126197664927</v>
      </c>
      <c r="Y171" s="45">
        <f t="shared" si="88"/>
        <v>0.87480822137318781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3903.2406713721603</v>
      </c>
      <c r="C173" s="117">
        <f t="shared" si="89"/>
        <v>3779.4771247818176</v>
      </c>
      <c r="D173" s="117">
        <f t="shared" si="89"/>
        <v>3084.7108968188431</v>
      </c>
      <c r="E173" s="117">
        <f t="shared" si="89"/>
        <v>3078.9412288078515</v>
      </c>
      <c r="F173" s="117">
        <f t="shared" si="89"/>
        <v>2507.5232052320089</v>
      </c>
      <c r="G173" s="117">
        <f t="shared" si="89"/>
        <v>2523.0705986885264</v>
      </c>
      <c r="H173" s="117">
        <f t="shared" si="89"/>
        <v>2836.3629026597482</v>
      </c>
      <c r="I173" s="117">
        <f t="shared" si="89"/>
        <v>2991.2542808693051</v>
      </c>
      <c r="J173" s="117">
        <f t="shared" si="89"/>
        <v>2745.4555397491308</v>
      </c>
      <c r="K173" s="117">
        <f t="shared" si="89"/>
        <v>2662.2224075603235</v>
      </c>
      <c r="L173" s="117">
        <f t="shared" si="89"/>
        <v>4126.014169683981</v>
      </c>
      <c r="M173" s="117">
        <f t="shared" si="89"/>
        <v>3620.5878765877474</v>
      </c>
      <c r="N173" s="117">
        <f t="shared" si="89"/>
        <v>3100.563875365131</v>
      </c>
      <c r="O173" s="117">
        <f t="shared" si="89"/>
        <v>2885.7298329695191</v>
      </c>
      <c r="P173" s="117">
        <f t="shared" si="89"/>
        <v>2399.9870947746563</v>
      </c>
      <c r="Q173" s="117">
        <f t="shared" si="89"/>
        <v>2502.0470232882112</v>
      </c>
      <c r="R173" s="117">
        <f t="shared" ref="R173:V173" si="90">R174+R177+R179+R189</f>
        <v>2176.5296656222799</v>
      </c>
      <c r="S173" s="117">
        <f t="shared" si="90"/>
        <v>2089.7910650569379</v>
      </c>
      <c r="T173" s="117">
        <f t="shared" si="90"/>
        <v>2060.713597604416</v>
      </c>
      <c r="U173" s="117">
        <f t="shared" si="90"/>
        <v>1450.3623231782051</v>
      </c>
      <c r="V173" s="117">
        <f t="shared" si="90"/>
        <v>1328.8957948182449</v>
      </c>
      <c r="W173" s="117">
        <f t="shared" ref="W173:Y173" si="91">W174+W177+W179+W189</f>
        <v>1457.7285766043719</v>
      </c>
      <c r="X173" s="117">
        <f t="shared" si="91"/>
        <v>1237.9438188247732</v>
      </c>
      <c r="Y173" s="117">
        <f t="shared" si="91"/>
        <v>1296.647855479793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3827.2395247103882</v>
      </c>
      <c r="C174" s="122">
        <f t="shared" si="92"/>
        <v>3712.675424613325</v>
      </c>
      <c r="D174" s="122">
        <f t="shared" si="92"/>
        <v>3026.1435652660584</v>
      </c>
      <c r="E174" s="122">
        <f t="shared" si="92"/>
        <v>3033.1270930486685</v>
      </c>
      <c r="F174" s="122">
        <f t="shared" si="92"/>
        <v>2448.144103576923</v>
      </c>
      <c r="G174" s="122">
        <f t="shared" si="92"/>
        <v>2475.6572214440862</v>
      </c>
      <c r="H174" s="122">
        <f t="shared" si="92"/>
        <v>2790.8488073464237</v>
      </c>
      <c r="I174" s="122">
        <f t="shared" si="92"/>
        <v>2955.449081270976</v>
      </c>
      <c r="J174" s="122">
        <f t="shared" si="92"/>
        <v>2703.9919096967715</v>
      </c>
      <c r="K174" s="122">
        <f t="shared" si="92"/>
        <v>2618.8885014754405</v>
      </c>
      <c r="L174" s="122">
        <f t="shared" si="92"/>
        <v>4079.2634514896877</v>
      </c>
      <c r="M174" s="122">
        <f t="shared" si="92"/>
        <v>3569.9929689244295</v>
      </c>
      <c r="N174" s="122">
        <f t="shared" si="92"/>
        <v>3058.216439706046</v>
      </c>
      <c r="O174" s="122">
        <f t="shared" si="92"/>
        <v>2852.6412248201223</v>
      </c>
      <c r="P174" s="122">
        <f t="shared" si="92"/>
        <v>2365.9815252360058</v>
      </c>
      <c r="Q174" s="122">
        <f t="shared" si="92"/>
        <v>2475.1959916733972</v>
      </c>
      <c r="R174" s="122">
        <f t="shared" ref="R174:V174" si="93">SUM(R175:R176)</f>
        <v>2144.1702504707523</v>
      </c>
      <c r="S174" s="122">
        <f t="shared" si="93"/>
        <v>2065.9453228207403</v>
      </c>
      <c r="T174" s="122">
        <f t="shared" si="93"/>
        <v>2028.5974571586551</v>
      </c>
      <c r="U174" s="122">
        <f t="shared" si="93"/>
        <v>1425.9332168538281</v>
      </c>
      <c r="V174" s="122">
        <f t="shared" si="93"/>
        <v>1305.4171175297229</v>
      </c>
      <c r="W174" s="122">
        <f t="shared" ref="W174:Y174" si="94">SUM(W175:W176)</f>
        <v>1438.8750022267377</v>
      </c>
      <c r="X174" s="122">
        <f t="shared" si="94"/>
        <v>1219.7532681399468</v>
      </c>
      <c r="Y174" s="122">
        <f t="shared" si="94"/>
        <v>1286.2087187351804</v>
      </c>
      <c r="DA174" s="130" t="s">
        <v>2077</v>
      </c>
    </row>
    <row r="175" spans="1:105" ht="12" customHeight="1" x14ac:dyDescent="0.25">
      <c r="A175" s="97" t="s">
        <v>51</v>
      </c>
      <c r="B175" s="98">
        <v>3827.2395247103882</v>
      </c>
      <c r="C175" s="98">
        <v>3712.675424613325</v>
      </c>
      <c r="D175" s="98">
        <v>3026.1435652660584</v>
      </c>
      <c r="E175" s="98">
        <v>3033.1270930486685</v>
      </c>
      <c r="F175" s="98">
        <v>2448.144103576923</v>
      </c>
      <c r="G175" s="98">
        <v>2475.6572214440862</v>
      </c>
      <c r="H175" s="98">
        <v>2790.8488073464237</v>
      </c>
      <c r="I175" s="98">
        <v>2955.449081270976</v>
      </c>
      <c r="J175" s="98">
        <v>2703.9919096967715</v>
      </c>
      <c r="K175" s="98">
        <v>2618.8885014754405</v>
      </c>
      <c r="L175" s="98">
        <v>4079.2634514896877</v>
      </c>
      <c r="M175" s="98">
        <v>3569.9929689244295</v>
      </c>
      <c r="N175" s="98">
        <v>3058.216439706046</v>
      </c>
      <c r="O175" s="98">
        <v>2852.6412248201223</v>
      </c>
      <c r="P175" s="98">
        <v>2365.9815252360058</v>
      </c>
      <c r="Q175" s="98">
        <v>2475.1959916733972</v>
      </c>
      <c r="R175" s="98">
        <v>2144.1702504707523</v>
      </c>
      <c r="S175" s="98">
        <v>2065.9453228207403</v>
      </c>
      <c r="T175" s="98">
        <v>2028.5974571586551</v>
      </c>
      <c r="U175" s="98">
        <v>1425.9332168538281</v>
      </c>
      <c r="V175" s="98">
        <v>1305.4171175297229</v>
      </c>
      <c r="W175" s="98">
        <v>1438.8750022267377</v>
      </c>
      <c r="X175" s="98">
        <v>1219.7532681399468</v>
      </c>
      <c r="Y175" s="98">
        <v>1286.2087187351804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76.001146661772225</v>
      </c>
      <c r="C179" s="122">
        <v>66.801700168492545</v>
      </c>
      <c r="D179" s="122">
        <v>58.5673315527849</v>
      </c>
      <c r="E179" s="122">
        <v>45.814135759182825</v>
      </c>
      <c r="F179" s="122">
        <v>59.379101655085996</v>
      </c>
      <c r="G179" s="122">
        <v>47.41337724444017</v>
      </c>
      <c r="H179" s="122">
        <v>45.514095313324653</v>
      </c>
      <c r="I179" s="122">
        <v>35.805199598329395</v>
      </c>
      <c r="J179" s="122">
        <v>41.463630052359214</v>
      </c>
      <c r="K179" s="122">
        <v>43.333906084883068</v>
      </c>
      <c r="L179" s="122">
        <v>46.750718194293754</v>
      </c>
      <c r="M179" s="122">
        <v>50.594907663317677</v>
      </c>
      <c r="N179" s="122">
        <v>42.347435659085214</v>
      </c>
      <c r="O179" s="122">
        <v>33.088608149396663</v>
      </c>
      <c r="P179" s="122">
        <v>34.005569538650342</v>
      </c>
      <c r="Q179" s="122">
        <v>26.851031614814175</v>
      </c>
      <c r="R179" s="122">
        <v>32.3594151515275</v>
      </c>
      <c r="S179" s="122">
        <v>23.845742236197445</v>
      </c>
      <c r="T179" s="122">
        <v>32.116140445761133</v>
      </c>
      <c r="U179" s="122">
        <v>24.429106324377099</v>
      </c>
      <c r="V179" s="122">
        <v>23.47867728852205</v>
      </c>
      <c r="W179" s="122">
        <v>18.853574377634185</v>
      </c>
      <c r="X179" s="122">
        <v>18.190550684826249</v>
      </c>
      <c r="Y179" s="122">
        <v>10.439136744612524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75.940576827206698</v>
      </c>
      <c r="C181" s="98">
        <v>66.744324405697228</v>
      </c>
      <c r="D181" s="98">
        <v>58.511238842089824</v>
      </c>
      <c r="E181" s="98">
        <v>45.764569732551521</v>
      </c>
      <c r="F181" s="98">
        <v>59.281214945210955</v>
      </c>
      <c r="G181" s="98">
        <v>47.330641293125403</v>
      </c>
      <c r="H181" s="98">
        <v>45.405491226516155</v>
      </c>
      <c r="I181" s="98">
        <v>35.713291906515884</v>
      </c>
      <c r="J181" s="98">
        <v>41.339644932442248</v>
      </c>
      <c r="K181" s="98">
        <v>43.182942402920304</v>
      </c>
      <c r="L181" s="98">
        <v>46.585986092291733</v>
      </c>
      <c r="M181" s="98">
        <v>50.387730242198934</v>
      </c>
      <c r="N181" s="98">
        <v>42.170717772091798</v>
      </c>
      <c r="O181" s="98">
        <v>32.942187671835519</v>
      </c>
      <c r="P181" s="98">
        <v>33.832890355841947</v>
      </c>
      <c r="Q181" s="98">
        <v>26.732818204091462</v>
      </c>
      <c r="R181" s="98">
        <v>32.178534276687806</v>
      </c>
      <c r="S181" s="98">
        <v>23.71511124093858</v>
      </c>
      <c r="T181" s="98">
        <v>31.921121610745473</v>
      </c>
      <c r="U181" s="98">
        <v>24.274855969206502</v>
      </c>
      <c r="V181" s="98">
        <v>23.329440745447126</v>
      </c>
      <c r="W181" s="98">
        <v>18.72437613377765</v>
      </c>
      <c r="X181" s="98">
        <v>18.078014694676281</v>
      </c>
      <c r="Y181" s="98">
        <v>10.383315430223512</v>
      </c>
      <c r="DA181" s="63" t="s">
        <v>2084</v>
      </c>
    </row>
    <row r="182" spans="1:105" ht="12" customHeight="1" x14ac:dyDescent="0.25">
      <c r="A182" s="97" t="s">
        <v>123</v>
      </c>
      <c r="B182" s="98">
        <v>6.0569834565521001E-2</v>
      </c>
      <c r="C182" s="98">
        <v>5.7375762795321666E-2</v>
      </c>
      <c r="D182" s="98">
        <v>5.6092710695075432E-2</v>
      </c>
      <c r="E182" s="98">
        <v>4.9566026631300601E-2</v>
      </c>
      <c r="F182" s="98">
        <v>9.7886709875038919E-2</v>
      </c>
      <c r="G182" s="98">
        <v>8.2735951314765438E-2</v>
      </c>
      <c r="H182" s="98">
        <v>0.10860408680849933</v>
      </c>
      <c r="I182" s="98">
        <v>9.1907691813507705E-2</v>
      </c>
      <c r="J182" s="98">
        <v>0.12398511991696544</v>
      </c>
      <c r="K182" s="98">
        <v>0.15096368196276383</v>
      </c>
      <c r="L182" s="98">
        <v>0.16473210200202271</v>
      </c>
      <c r="M182" s="98">
        <v>0.20717742111874191</v>
      </c>
      <c r="N182" s="98">
        <v>0.17671788699341254</v>
      </c>
      <c r="O182" s="98">
        <v>0.14642047756114568</v>
      </c>
      <c r="P182" s="98">
        <v>0.17267918280839617</v>
      </c>
      <c r="Q182" s="98">
        <v>0.11821341072271328</v>
      </c>
      <c r="R182" s="98">
        <v>0.18088087483969423</v>
      </c>
      <c r="S182" s="98">
        <v>0.13063099525886443</v>
      </c>
      <c r="T182" s="98">
        <v>0.19501883501565709</v>
      </c>
      <c r="U182" s="98">
        <v>0.15425035517059549</v>
      </c>
      <c r="V182" s="98">
        <v>0.14923654307492498</v>
      </c>
      <c r="W182" s="98">
        <v>0.12919824385653517</v>
      </c>
      <c r="X182" s="98">
        <v>0.11253599014996891</v>
      </c>
      <c r="Y182" s="98">
        <v>5.5821314389011667E-2</v>
      </c>
      <c r="DA182" s="63" t="s">
        <v>2085</v>
      </c>
    </row>
    <row r="183" spans="1:105" ht="12" customHeight="1" x14ac:dyDescent="0.25">
      <c r="A183" s="100" t="s">
        <v>50</v>
      </c>
      <c r="B183" s="101">
        <v>6.0569834565521001E-2</v>
      </c>
      <c r="C183" s="101">
        <v>5.7375762795321666E-2</v>
      </c>
      <c r="D183" s="101">
        <v>5.6092710695075432E-2</v>
      </c>
      <c r="E183" s="101">
        <v>4.9566026631300601E-2</v>
      </c>
      <c r="F183" s="101">
        <v>9.7886709875038919E-2</v>
      </c>
      <c r="G183" s="101">
        <v>8.2735951314765438E-2</v>
      </c>
      <c r="H183" s="101">
        <v>0.10860408680849933</v>
      </c>
      <c r="I183" s="101">
        <v>9.1907691813507705E-2</v>
      </c>
      <c r="J183" s="101">
        <v>0.12398511991696544</v>
      </c>
      <c r="K183" s="101">
        <v>0.15096368196276383</v>
      </c>
      <c r="L183" s="101">
        <v>0.16473210200202271</v>
      </c>
      <c r="M183" s="101">
        <v>0.20717742111874191</v>
      </c>
      <c r="N183" s="101">
        <v>0.17671788699341254</v>
      </c>
      <c r="O183" s="101">
        <v>0.14642047756114568</v>
      </c>
      <c r="P183" s="101">
        <v>0.17267918280839617</v>
      </c>
      <c r="Q183" s="101">
        <v>0.11821341072271328</v>
      </c>
      <c r="R183" s="101">
        <v>0.18088087483969423</v>
      </c>
      <c r="S183" s="101">
        <v>0.13063099525886443</v>
      </c>
      <c r="T183" s="101">
        <v>0.19501883501565709</v>
      </c>
      <c r="U183" s="101">
        <v>0.15425035517059549</v>
      </c>
      <c r="V183" s="101">
        <v>0.14923654307492498</v>
      </c>
      <c r="W183" s="101">
        <v>0.12919824385653517</v>
      </c>
      <c r="X183" s="101">
        <v>0.11253599014996891</v>
      </c>
      <c r="Y183" s="101">
        <v>5.5821314389011667E-2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16616.35165074328</v>
      </c>
      <c r="C194" s="117">
        <f t="shared" si="96"/>
        <v>16804.483008992771</v>
      </c>
      <c r="D194" s="117">
        <f t="shared" si="96"/>
        <v>15091.284746242631</v>
      </c>
      <c r="E194" s="117">
        <f t="shared" si="96"/>
        <v>15591.408876598793</v>
      </c>
      <c r="F194" s="117">
        <f t="shared" si="96"/>
        <v>13466.565218577469</v>
      </c>
      <c r="G194" s="117">
        <f t="shared" si="96"/>
        <v>13608.403819014222</v>
      </c>
      <c r="H194" s="117">
        <f t="shared" si="96"/>
        <v>14503.169417819043</v>
      </c>
      <c r="I194" s="117">
        <f t="shared" si="96"/>
        <v>14720.581555769077</v>
      </c>
      <c r="J194" s="117">
        <f t="shared" si="96"/>
        <v>12992.285237832068</v>
      </c>
      <c r="K194" s="117">
        <f t="shared" si="96"/>
        <v>12079.142974984143</v>
      </c>
      <c r="L194" s="117">
        <f t="shared" si="96"/>
        <v>16651.687801370048</v>
      </c>
      <c r="M194" s="117">
        <f t="shared" si="96"/>
        <v>14851.670329362672</v>
      </c>
      <c r="N194" s="117">
        <f t="shared" si="96"/>
        <v>13425.076161596906</v>
      </c>
      <c r="O194" s="117">
        <f t="shared" si="96"/>
        <v>13857.692779545609</v>
      </c>
      <c r="P194" s="117">
        <f t="shared" si="96"/>
        <v>12477.599599259287</v>
      </c>
      <c r="Q194" s="117">
        <f t="shared" si="96"/>
        <v>13487.687655687785</v>
      </c>
      <c r="R194" s="117">
        <f t="shared" ref="R194:V194" si="97">R195+R198+R200+R210</f>
        <v>12862.224567080832</v>
      </c>
      <c r="S194" s="117">
        <f t="shared" si="97"/>
        <v>13496.959142752314</v>
      </c>
      <c r="T194" s="117">
        <f t="shared" si="97"/>
        <v>14632.278215182308</v>
      </c>
      <c r="U194" s="117">
        <f t="shared" si="97"/>
        <v>12618.4265320713</v>
      </c>
      <c r="V194" s="117">
        <f t="shared" si="97"/>
        <v>12968.858890026289</v>
      </c>
      <c r="W194" s="117">
        <f t="shared" ref="W194:Y194" si="98">W195+W198+W200+W210</f>
        <v>14698.653721381186</v>
      </c>
      <c r="X194" s="117">
        <f t="shared" si="98"/>
        <v>13461.580924890102</v>
      </c>
      <c r="Y194" s="117">
        <f t="shared" si="98"/>
        <v>13235.620321417113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13649.458146225419</v>
      </c>
      <c r="C195" s="122">
        <f t="shared" si="99"/>
        <v>13835.888027405163</v>
      </c>
      <c r="D195" s="122">
        <f t="shared" si="99"/>
        <v>12029.479336585391</v>
      </c>
      <c r="E195" s="122">
        <f t="shared" si="99"/>
        <v>12536.633097106678</v>
      </c>
      <c r="F195" s="122">
        <f t="shared" si="99"/>
        <v>10263.728559108446</v>
      </c>
      <c r="G195" s="122">
        <f t="shared" si="99"/>
        <v>10460.751558263659</v>
      </c>
      <c r="H195" s="122">
        <f t="shared" si="99"/>
        <v>11422.140784448364</v>
      </c>
      <c r="I195" s="122">
        <f t="shared" si="99"/>
        <v>11581.771761735661</v>
      </c>
      <c r="J195" s="122">
        <f t="shared" si="99"/>
        <v>10026.22548198269</v>
      </c>
      <c r="K195" s="122">
        <f t="shared" si="99"/>
        <v>9114.0565495420833</v>
      </c>
      <c r="L195" s="122">
        <f t="shared" si="99"/>
        <v>13616.503370427163</v>
      </c>
      <c r="M195" s="122">
        <f t="shared" si="99"/>
        <v>11726.486451205088</v>
      </c>
      <c r="N195" s="122">
        <f t="shared" si="99"/>
        <v>10420.406392595911</v>
      </c>
      <c r="O195" s="122">
        <f t="shared" si="99"/>
        <v>10926.223065250479</v>
      </c>
      <c r="P195" s="122">
        <f t="shared" si="99"/>
        <v>9776.5824158117957</v>
      </c>
      <c r="Q195" s="122">
        <f t="shared" si="99"/>
        <v>10822.625003024059</v>
      </c>
      <c r="R195" s="122">
        <f t="shared" ref="R195:V195" si="100">SUM(R196:R197)</f>
        <v>10164.740383160814</v>
      </c>
      <c r="S195" s="122">
        <f t="shared" si="100"/>
        <v>10670.933513877133</v>
      </c>
      <c r="T195" s="122">
        <f t="shared" si="100"/>
        <v>11700.687414599201</v>
      </c>
      <c r="U195" s="122">
        <f t="shared" si="100"/>
        <v>9813.4256931161417</v>
      </c>
      <c r="V195" s="122">
        <f t="shared" si="100"/>
        <v>10214.242876827242</v>
      </c>
      <c r="W195" s="122">
        <f t="shared" ref="W195:Y195" si="101">SUM(W196:W197)</f>
        <v>11856.666236448886</v>
      </c>
      <c r="X195" s="122">
        <f t="shared" si="101"/>
        <v>10373.637668995148</v>
      </c>
      <c r="Y195" s="122">
        <f t="shared" si="101"/>
        <v>10617.866610238132</v>
      </c>
      <c r="DA195" s="130" t="s">
        <v>2245</v>
      </c>
    </row>
    <row r="196" spans="1:105" ht="12" customHeight="1" x14ac:dyDescent="0.25">
      <c r="A196" s="97" t="s">
        <v>51</v>
      </c>
      <c r="B196" s="98">
        <v>13557.13489656783</v>
      </c>
      <c r="C196" s="98">
        <v>13743.292334872707</v>
      </c>
      <c r="D196" s="98">
        <v>11950.190045605315</v>
      </c>
      <c r="E196" s="98">
        <v>12455.6903106434</v>
      </c>
      <c r="F196" s="98">
        <v>10197.670946114102</v>
      </c>
      <c r="G196" s="98">
        <v>10393.819438790235</v>
      </c>
      <c r="H196" s="98">
        <v>11350.077119936583</v>
      </c>
      <c r="I196" s="98">
        <v>11509.235403483413</v>
      </c>
      <c r="J196" s="98">
        <v>9963.4082056796451</v>
      </c>
      <c r="K196" s="98">
        <v>9057.0408254646663</v>
      </c>
      <c r="L196" s="98">
        <v>13531.720119900363</v>
      </c>
      <c r="M196" s="98">
        <v>11654.082088533016</v>
      </c>
      <c r="N196" s="98">
        <v>10356.074627438191</v>
      </c>
      <c r="O196" s="98">
        <v>10858.79484631834</v>
      </c>
      <c r="P196" s="98">
        <v>9716.4186724273459</v>
      </c>
      <c r="Q196" s="98">
        <v>10756.06335600885</v>
      </c>
      <c r="R196" s="98">
        <v>10102.926694699183</v>
      </c>
      <c r="S196" s="98">
        <v>10606.549787755239</v>
      </c>
      <c r="T196" s="98">
        <v>11630.241743068031</v>
      </c>
      <c r="U196" s="98">
        <v>9755.0968863761645</v>
      </c>
      <c r="V196" s="98">
        <v>10153.533878666201</v>
      </c>
      <c r="W196" s="98">
        <v>11786.04615957892</v>
      </c>
      <c r="X196" s="98">
        <v>10309.835158953869</v>
      </c>
      <c r="Y196" s="98">
        <v>10550.956925953649</v>
      </c>
      <c r="DA196" s="63" t="s">
        <v>2246</v>
      </c>
    </row>
    <row r="197" spans="1:105" ht="12" customHeight="1" x14ac:dyDescent="0.25">
      <c r="A197" s="97" t="s">
        <v>53</v>
      </c>
      <c r="B197" s="98">
        <v>92.323249657590026</v>
      </c>
      <c r="C197" s="98">
        <v>92.595692532455047</v>
      </c>
      <c r="D197" s="98">
        <v>79.289290980076359</v>
      </c>
      <c r="E197" s="98">
        <v>80.942786463278395</v>
      </c>
      <c r="F197" s="98">
        <v>66.057612994344069</v>
      </c>
      <c r="G197" s="98">
        <v>66.932119473424578</v>
      </c>
      <c r="H197" s="98">
        <v>72.063664511781482</v>
      </c>
      <c r="I197" s="98">
        <v>72.536358252247425</v>
      </c>
      <c r="J197" s="98">
        <v>62.817276303045155</v>
      </c>
      <c r="K197" s="98">
        <v>57.01572407741773</v>
      </c>
      <c r="L197" s="98">
        <v>84.783250526799876</v>
      </c>
      <c r="M197" s="98">
        <v>72.404362672071414</v>
      </c>
      <c r="N197" s="98">
        <v>64.33176515772</v>
      </c>
      <c r="O197" s="98">
        <v>67.428218932139032</v>
      </c>
      <c r="P197" s="98">
        <v>60.163743384449134</v>
      </c>
      <c r="Q197" s="98">
        <v>66.561647015208877</v>
      </c>
      <c r="R197" s="98">
        <v>61.813688461629752</v>
      </c>
      <c r="S197" s="98">
        <v>64.383726121893972</v>
      </c>
      <c r="T197" s="98">
        <v>70.445671531169424</v>
      </c>
      <c r="U197" s="98">
        <v>58.32880673997726</v>
      </c>
      <c r="V197" s="98">
        <v>60.708998161041478</v>
      </c>
      <c r="W197" s="98">
        <v>70.620076869965771</v>
      </c>
      <c r="X197" s="98">
        <v>63.802510041280357</v>
      </c>
      <c r="Y197" s="98">
        <v>66.909684284482239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14.158738800181592</v>
      </c>
      <c r="C198" s="122">
        <f t="shared" si="102"/>
        <v>14.655992159842278</v>
      </c>
      <c r="D198" s="122">
        <f t="shared" si="102"/>
        <v>15.325477538858571</v>
      </c>
      <c r="E198" s="122">
        <f t="shared" si="102"/>
        <v>26.821476785577023</v>
      </c>
      <c r="F198" s="122">
        <f t="shared" si="102"/>
        <v>13.618233839137032</v>
      </c>
      <c r="G198" s="122">
        <f t="shared" si="102"/>
        <v>14.335078434170033</v>
      </c>
      <c r="H198" s="122">
        <f t="shared" si="102"/>
        <v>22.39643167839667</v>
      </c>
      <c r="I198" s="122">
        <f t="shared" si="102"/>
        <v>17.898275448332718</v>
      </c>
      <c r="J198" s="122">
        <f t="shared" si="102"/>
        <v>20.295259788237672</v>
      </c>
      <c r="K198" s="122">
        <f t="shared" si="102"/>
        <v>21.144483695078289</v>
      </c>
      <c r="L198" s="122">
        <f t="shared" si="102"/>
        <v>26.113512862169411</v>
      </c>
      <c r="M198" s="122">
        <f t="shared" si="102"/>
        <v>30.112574583277006</v>
      </c>
      <c r="N198" s="122">
        <f t="shared" si="102"/>
        <v>32.381800537293188</v>
      </c>
      <c r="O198" s="122">
        <f t="shared" si="102"/>
        <v>34.572112889064016</v>
      </c>
      <c r="P198" s="122">
        <f t="shared" si="102"/>
        <v>32.340265089887247</v>
      </c>
      <c r="Q198" s="122">
        <f t="shared" si="102"/>
        <v>28.445855754594177</v>
      </c>
      <c r="R198" s="122">
        <f t="shared" si="102"/>
        <v>27.392998251198073</v>
      </c>
      <c r="S198" s="122">
        <f t="shared" si="102"/>
        <v>25.069222899495742</v>
      </c>
      <c r="T198" s="122">
        <f t="shared" si="102"/>
        <v>19.519485477007159</v>
      </c>
      <c r="U198" s="122">
        <f t="shared" si="102"/>
        <v>15.884992796173318</v>
      </c>
      <c r="V198" s="122">
        <f t="shared" si="102"/>
        <v>11.103965866377294</v>
      </c>
      <c r="W198" s="122">
        <f t="shared" si="102"/>
        <v>8.293680006077004</v>
      </c>
      <c r="X198" s="122">
        <f t="shared" si="102"/>
        <v>8.6276090711172433</v>
      </c>
      <c r="Y198" s="122">
        <f t="shared" si="102"/>
        <v>13.746045512467504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14.158738800181592</v>
      </c>
      <c r="C199" s="98">
        <f>RES_hhdet_fech!C8</f>
        <v>14.655992159842278</v>
      </c>
      <c r="D199" s="98">
        <f>RES_hhdet_fech!D8</f>
        <v>15.325477538858571</v>
      </c>
      <c r="E199" s="98">
        <f>RES_hhdet_fech!E8</f>
        <v>26.821476785577023</v>
      </c>
      <c r="F199" s="98">
        <f>RES_hhdet_fech!F8</f>
        <v>13.618233839137032</v>
      </c>
      <c r="G199" s="98">
        <f>RES_hhdet_fech!G8</f>
        <v>14.335078434170033</v>
      </c>
      <c r="H199" s="98">
        <f>RES_hhdet_fech!H8</f>
        <v>22.39643167839667</v>
      </c>
      <c r="I199" s="98">
        <f>RES_hhdet_fech!I8</f>
        <v>17.898275448332718</v>
      </c>
      <c r="J199" s="98">
        <f>RES_hhdet_fech!J8</f>
        <v>20.295259788237672</v>
      </c>
      <c r="K199" s="98">
        <f>RES_hhdet_fech!K8</f>
        <v>21.144483695078289</v>
      </c>
      <c r="L199" s="98">
        <f>RES_hhdet_fech!L8</f>
        <v>26.113512862169411</v>
      </c>
      <c r="M199" s="98">
        <f>RES_hhdet_fech!M8</f>
        <v>30.112574583277006</v>
      </c>
      <c r="N199" s="98">
        <f>RES_hhdet_fech!N8</f>
        <v>32.381800537293188</v>
      </c>
      <c r="O199" s="98">
        <f>RES_hhdet_fech!O8</f>
        <v>34.572112889064016</v>
      </c>
      <c r="P199" s="98">
        <f>RES_hhdet_fech!P8</f>
        <v>32.340265089887247</v>
      </c>
      <c r="Q199" s="98">
        <f>RES_hhdet_fech!Q8</f>
        <v>28.445855754594177</v>
      </c>
      <c r="R199" s="98">
        <f>RES_hhdet_fech!R8</f>
        <v>27.392998251198073</v>
      </c>
      <c r="S199" s="98">
        <f>RES_hhdet_fech!S8</f>
        <v>25.069222899495742</v>
      </c>
      <c r="T199" s="98">
        <f>RES_hhdet_fech!T8</f>
        <v>19.519485477007159</v>
      </c>
      <c r="U199" s="98">
        <f>RES_hhdet_fech!U8</f>
        <v>15.884992796173318</v>
      </c>
      <c r="V199" s="98">
        <f>RES_hhdet_fech!V8</f>
        <v>11.103965866377294</v>
      </c>
      <c r="W199" s="98">
        <f>RES_hhdet_fech!W8</f>
        <v>8.293680006077004</v>
      </c>
      <c r="X199" s="98">
        <f>RES_hhdet_fech!X8</f>
        <v>8.6276090711172433</v>
      </c>
      <c r="Y199" s="98">
        <f>RES_hhdet_fech!Y8</f>
        <v>13.746045512467504</v>
      </c>
      <c r="DA199" s="63" t="s">
        <v>2249</v>
      </c>
    </row>
    <row r="200" spans="1:105" ht="12" customHeight="1" x14ac:dyDescent="0.25">
      <c r="A200" s="121" t="s">
        <v>55</v>
      </c>
      <c r="B200" s="122">
        <v>2140.4307470053377</v>
      </c>
      <c r="C200" s="122">
        <v>2111.7674590598044</v>
      </c>
      <c r="D200" s="122">
        <v>2183.4729088270774</v>
      </c>
      <c r="E200" s="122">
        <v>2147.540834007943</v>
      </c>
      <c r="F200" s="122">
        <v>2284.5192642445982</v>
      </c>
      <c r="G200" s="122">
        <v>2212.319447716241</v>
      </c>
      <c r="H200" s="122">
        <v>2159.5554981401774</v>
      </c>
      <c r="I200" s="122">
        <v>2272.9465040486202</v>
      </c>
      <c r="J200" s="122">
        <v>2137.1989116214008</v>
      </c>
      <c r="K200" s="122">
        <v>2140.0912040790986</v>
      </c>
      <c r="L200" s="122">
        <v>2186.1160815735002</v>
      </c>
      <c r="M200" s="122">
        <v>2340.7627178823204</v>
      </c>
      <c r="N200" s="122">
        <v>2209.0441337707675</v>
      </c>
      <c r="O200" s="122">
        <v>2138.131573625395</v>
      </c>
      <c r="P200" s="122">
        <v>1944.961397835518</v>
      </c>
      <c r="Q200" s="122">
        <v>1945.2593737617765</v>
      </c>
      <c r="R200" s="122">
        <v>2006.6441469248978</v>
      </c>
      <c r="S200" s="122">
        <v>2094.7099269762339</v>
      </c>
      <c r="T200" s="122">
        <v>2244.7244868688108</v>
      </c>
      <c r="U200" s="122">
        <v>2126.1359101292701</v>
      </c>
      <c r="V200" s="122">
        <v>2098.3023844823238</v>
      </c>
      <c r="W200" s="122">
        <v>2162.6765118000067</v>
      </c>
      <c r="X200" s="122">
        <v>2323.1929603536055</v>
      </c>
      <c r="Y200" s="122">
        <v>1942.5561853483775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2522.7470871351143</v>
      </c>
      <c r="C202" s="98">
        <v>2405.1337749521913</v>
      </c>
      <c r="D202" s="98">
        <v>2423.7086135927775</v>
      </c>
      <c r="E202" s="98">
        <v>2083.4353656082499</v>
      </c>
      <c r="F202" s="98">
        <v>2903.0178017067606</v>
      </c>
      <c r="G202" s="98">
        <v>2527.1770633346609</v>
      </c>
      <c r="H202" s="98">
        <v>2670.344588930499</v>
      </c>
      <c r="I202" s="98">
        <v>2226.1053431509431</v>
      </c>
      <c r="J202" s="98">
        <v>2557.6892022008506</v>
      </c>
      <c r="K202" s="98">
        <v>2491.1444868798721</v>
      </c>
      <c r="L202" s="98">
        <v>2590.6703871237996</v>
      </c>
      <c r="M202" s="98">
        <v>2805.0283747496042</v>
      </c>
      <c r="N202" s="98">
        <v>2545.149948490216</v>
      </c>
      <c r="O202" s="98">
        <v>2256.4152929575685</v>
      </c>
      <c r="P202" s="98">
        <v>2358.9747866844095</v>
      </c>
      <c r="Q202" s="98">
        <v>1844.0950663202889</v>
      </c>
      <c r="R202" s="98">
        <v>2416.0565588208974</v>
      </c>
      <c r="S202" s="98">
        <v>1947.038754966467</v>
      </c>
      <c r="T202" s="98">
        <v>2714.154485145049</v>
      </c>
      <c r="U202" s="98">
        <v>2413.2781554171906</v>
      </c>
      <c r="V202" s="98">
        <v>2604.8921705831476</v>
      </c>
      <c r="W202" s="98">
        <v>2366.7883925040092</v>
      </c>
      <c r="X202" s="98">
        <v>2694.5230301158654</v>
      </c>
      <c r="Y202" s="98">
        <v>1941.3573873768357</v>
      </c>
      <c r="DA202" s="63" t="s">
        <v>2252</v>
      </c>
    </row>
    <row r="203" spans="1:105" ht="12" customHeight="1" x14ac:dyDescent="0.25">
      <c r="A203" s="97" t="s">
        <v>123</v>
      </c>
      <c r="B203" s="98">
        <v>2054.9738124005635</v>
      </c>
      <c r="C203" s="98">
        <v>1940.9234160795861</v>
      </c>
      <c r="D203" s="98">
        <v>1965.2736890447591</v>
      </c>
      <c r="E203" s="98">
        <v>1691.0063609841943</v>
      </c>
      <c r="F203" s="98">
        <v>2387.3956696506484</v>
      </c>
      <c r="G203" s="98">
        <v>2085.2901548617228</v>
      </c>
      <c r="H203" s="98">
        <v>2217.7067113594317</v>
      </c>
      <c r="I203" s="98">
        <v>1891.2318326638272</v>
      </c>
      <c r="J203" s="98">
        <v>2134.2490669304075</v>
      </c>
      <c r="K203" s="98">
        <v>2085.699733867576</v>
      </c>
      <c r="L203" s="98">
        <v>2171.4190718952768</v>
      </c>
      <c r="M203" s="98">
        <v>2371.1676122958688</v>
      </c>
      <c r="N203" s="98">
        <v>2161.4982988661463</v>
      </c>
      <c r="O203" s="98">
        <v>1938.478008696304</v>
      </c>
      <c r="P203" s="98">
        <v>1992.8438741024245</v>
      </c>
      <c r="Q203" s="98">
        <v>1576.9703718240332</v>
      </c>
      <c r="R203" s="98">
        <v>2071.5527777998959</v>
      </c>
      <c r="S203" s="98">
        <v>1705.1300652926154</v>
      </c>
      <c r="T203" s="98">
        <v>2384.7118005929974</v>
      </c>
      <c r="U203" s="98">
        <v>2145.1192370881136</v>
      </c>
      <c r="V203" s="98">
        <v>2318.7417430319911</v>
      </c>
      <c r="W203" s="98">
        <v>2145.5482683675609</v>
      </c>
      <c r="X203" s="98">
        <v>2443.9944933712645</v>
      </c>
      <c r="Y203" s="98">
        <v>1764.6494421563227</v>
      </c>
      <c r="DA203" s="63" t="s">
        <v>2253</v>
      </c>
    </row>
    <row r="204" spans="1:105" ht="12" customHeight="1" x14ac:dyDescent="0.25">
      <c r="A204" s="100" t="s">
        <v>50</v>
      </c>
      <c r="B204" s="101">
        <v>1101.8162202183373</v>
      </c>
      <c r="C204" s="101">
        <v>994.40407599419439</v>
      </c>
      <c r="D204" s="101">
        <v>1028.8766855790966</v>
      </c>
      <c r="E204" s="101">
        <v>879.83364417187465</v>
      </c>
      <c r="F204" s="101">
        <v>1309.7728188992412</v>
      </c>
      <c r="G204" s="101">
        <v>1124.1322170641326</v>
      </c>
      <c r="H204" s="101">
        <v>1183.4037552858815</v>
      </c>
      <c r="I204" s="101">
        <v>1099.4416382140591</v>
      </c>
      <c r="J204" s="101">
        <v>1137.0942646607882</v>
      </c>
      <c r="K204" s="101">
        <v>1120.6911083819341</v>
      </c>
      <c r="L204" s="101">
        <v>1158.4360040805477</v>
      </c>
      <c r="M204" s="101">
        <v>1304.7682708169232</v>
      </c>
      <c r="N204" s="101">
        <v>1191.3393005733524</v>
      </c>
      <c r="O204" s="101">
        <v>1103.71542447561</v>
      </c>
      <c r="P204" s="101">
        <v>1017.6244262628735</v>
      </c>
      <c r="Q204" s="101">
        <v>790.87708837920741</v>
      </c>
      <c r="R204" s="101">
        <v>1044.9748026394509</v>
      </c>
      <c r="S204" s="101">
        <v>897.13199640782125</v>
      </c>
      <c r="T204" s="101">
        <v>1153.9095354587423</v>
      </c>
      <c r="U204" s="101">
        <v>1039.8749858806234</v>
      </c>
      <c r="V204" s="101">
        <v>1047.7936921620139</v>
      </c>
      <c r="W204" s="101">
        <v>1073.121462526082</v>
      </c>
      <c r="X204" s="101">
        <v>1152.1025048420836</v>
      </c>
      <c r="Y204" s="101">
        <v>742.40383142924475</v>
      </c>
      <c r="DA204" s="131" t="s">
        <v>2254</v>
      </c>
    </row>
    <row r="205" spans="1:105" ht="12" customHeight="1" x14ac:dyDescent="0.25">
      <c r="A205" s="103" t="s">
        <v>52</v>
      </c>
      <c r="B205" s="104">
        <v>953.15759218222615</v>
      </c>
      <c r="C205" s="104">
        <v>946.51934008539172</v>
      </c>
      <c r="D205" s="104">
        <v>936.39700346566235</v>
      </c>
      <c r="E205" s="104">
        <v>811.17271681231966</v>
      </c>
      <c r="F205" s="104">
        <v>1077.6228507514068</v>
      </c>
      <c r="G205" s="104">
        <v>961.15793779758997</v>
      </c>
      <c r="H205" s="104">
        <v>1034.3029560735501</v>
      </c>
      <c r="I205" s="104">
        <v>791.79019444976791</v>
      </c>
      <c r="J205" s="104">
        <v>997.15480226961949</v>
      </c>
      <c r="K205" s="104">
        <v>965.00862548564157</v>
      </c>
      <c r="L205" s="104">
        <v>1012.9830678147293</v>
      </c>
      <c r="M205" s="104">
        <v>1066.3993414789447</v>
      </c>
      <c r="N205" s="104">
        <v>970.15899829279385</v>
      </c>
      <c r="O205" s="104">
        <v>834.76258422069373</v>
      </c>
      <c r="P205" s="104">
        <v>975.21944783955075</v>
      </c>
      <c r="Q205" s="104">
        <v>786.0932834448256</v>
      </c>
      <c r="R205" s="104">
        <v>1026.5779751604452</v>
      </c>
      <c r="S205" s="104">
        <v>807.99806888479429</v>
      </c>
      <c r="T205" s="104">
        <v>1230.8022651342553</v>
      </c>
      <c r="U205" s="104">
        <v>1105.2442512074906</v>
      </c>
      <c r="V205" s="104">
        <v>1270.9480508699769</v>
      </c>
      <c r="W205" s="104">
        <v>1072.4268058414789</v>
      </c>
      <c r="X205" s="104">
        <v>1291.8919885291807</v>
      </c>
      <c r="Y205" s="104">
        <v>1022.245610727078</v>
      </c>
      <c r="DA205" s="132" t="s">
        <v>2255</v>
      </c>
    </row>
    <row r="206" spans="1:105" ht="12" customHeight="1" x14ac:dyDescent="0.25">
      <c r="A206" s="106" t="s">
        <v>122</v>
      </c>
      <c r="B206" s="101">
        <v>2108.4083134559673</v>
      </c>
      <c r="C206" s="101">
        <v>2109.7210407871798</v>
      </c>
      <c r="D206" s="101">
        <v>2204.4704925721135</v>
      </c>
      <c r="E206" s="101">
        <v>2243.8312090057775</v>
      </c>
      <c r="F206" s="101">
        <v>2275.4339729203884</v>
      </c>
      <c r="G206" s="101">
        <v>2264.9560240801497</v>
      </c>
      <c r="H206" s="101">
        <v>2205.3241830559459</v>
      </c>
      <c r="I206" s="101">
        <v>2395.9525795618297</v>
      </c>
      <c r="J206" s="101">
        <v>2219.2317934391008</v>
      </c>
      <c r="K206" s="101">
        <v>2246.6414087372477</v>
      </c>
      <c r="L206" s="101">
        <v>2288.9610027914628</v>
      </c>
      <c r="M206" s="101">
        <v>2455.4402596482691</v>
      </c>
      <c r="N206" s="101">
        <v>2333.0528287379771</v>
      </c>
      <c r="O206" s="101">
        <v>2278.0456822290971</v>
      </c>
      <c r="P206" s="101">
        <v>2061.8360842937054</v>
      </c>
      <c r="Q206" s="101">
        <v>2130.1029511733727</v>
      </c>
      <c r="R206" s="101">
        <v>2140.5941959659335</v>
      </c>
      <c r="S206" s="101">
        <v>2288.2745018796222</v>
      </c>
      <c r="T206" s="101">
        <v>2374.8971329506685</v>
      </c>
      <c r="U206" s="101">
        <v>2259.4200524993007</v>
      </c>
      <c r="V206" s="101">
        <v>2192.7570347086207</v>
      </c>
      <c r="W206" s="101">
        <v>2298.6719474374008</v>
      </c>
      <c r="X206" s="101">
        <v>2428.36445759448</v>
      </c>
      <c r="Y206" s="101">
        <v>2042.8246219785633</v>
      </c>
      <c r="DA206" s="131" t="s">
        <v>2256</v>
      </c>
    </row>
    <row r="207" spans="1:105" ht="12" customHeight="1" x14ac:dyDescent="0.25">
      <c r="A207" s="107" t="s">
        <v>121</v>
      </c>
      <c r="B207" s="104">
        <v>1819.5563774205357</v>
      </c>
      <c r="C207" s="104">
        <v>1808.9902399785653</v>
      </c>
      <c r="D207" s="104">
        <v>1897.9929819864201</v>
      </c>
      <c r="E207" s="104">
        <v>1931.6869827104954</v>
      </c>
      <c r="F207" s="104">
        <v>1981.8257506745026</v>
      </c>
      <c r="G207" s="104">
        <v>1976.8771578951885</v>
      </c>
      <c r="H207" s="104">
        <v>1933.4227692692148</v>
      </c>
      <c r="I207" s="104">
        <v>2132.2154422500207</v>
      </c>
      <c r="J207" s="104">
        <v>1951.4951366198341</v>
      </c>
      <c r="K207" s="104">
        <v>1978.3903260929137</v>
      </c>
      <c r="L207" s="104">
        <v>2017.1485191691465</v>
      </c>
      <c r="M207" s="104">
        <v>2175.2281305661722</v>
      </c>
      <c r="N207" s="104">
        <v>2072.283513780596</v>
      </c>
      <c r="O207" s="104">
        <v>2036.6191103629321</v>
      </c>
      <c r="P207" s="104">
        <v>1819.982146495845</v>
      </c>
      <c r="Q207" s="104">
        <v>1880.1002095605277</v>
      </c>
      <c r="R207" s="104">
        <v>1895.3052815939043</v>
      </c>
      <c r="S207" s="104">
        <v>2050.0886808342293</v>
      </c>
      <c r="T207" s="104">
        <v>2134.7963497831115</v>
      </c>
      <c r="U207" s="104">
        <v>2046.2587004537033</v>
      </c>
      <c r="V207" s="104">
        <v>1995.2501054266784</v>
      </c>
      <c r="W207" s="104">
        <v>2104.1870419269608</v>
      </c>
      <c r="X207" s="104">
        <v>2246.7556903884824</v>
      </c>
      <c r="Y207" s="104">
        <v>1904.8668806937228</v>
      </c>
      <c r="DA207" s="132" t="s">
        <v>2257</v>
      </c>
    </row>
    <row r="208" spans="1:105" ht="12" customHeight="1" x14ac:dyDescent="0.25">
      <c r="A208" s="108" t="s">
        <v>53</v>
      </c>
      <c r="B208" s="98">
        <v>920.93841771532539</v>
      </c>
      <c r="C208" s="98">
        <v>871.4473254031991</v>
      </c>
      <c r="D208" s="98">
        <v>935.95916361818126</v>
      </c>
      <c r="E208" s="98">
        <v>947.88188634957305</v>
      </c>
      <c r="F208" s="98">
        <v>1028.9776273224941</v>
      </c>
      <c r="G208" s="98">
        <v>1008.7884320804899</v>
      </c>
      <c r="H208" s="98">
        <v>975.6515855351671</v>
      </c>
      <c r="I208" s="98">
        <v>1184.5514457196837</v>
      </c>
      <c r="J208" s="98">
        <v>985.30672271753485</v>
      </c>
      <c r="K208" s="98">
        <v>1010.7313573489128</v>
      </c>
      <c r="L208" s="98">
        <v>1022.2245856918285</v>
      </c>
      <c r="M208" s="98">
        <v>1145.2858283781006</v>
      </c>
      <c r="N208" s="98">
        <v>1092.4376666215912</v>
      </c>
      <c r="O208" s="98">
        <v>1114.9295600685784</v>
      </c>
      <c r="P208" s="98">
        <v>886.39601284747971</v>
      </c>
      <c r="Q208" s="98">
        <v>909.89867103579138</v>
      </c>
      <c r="R208" s="98">
        <v>925.8443139576375</v>
      </c>
      <c r="S208" s="98">
        <v>1056.5178017009644</v>
      </c>
      <c r="T208" s="98">
        <v>1009.8355409377305</v>
      </c>
      <c r="U208" s="98">
        <v>970.29109723854685</v>
      </c>
      <c r="V208" s="98">
        <v>867.08692476827093</v>
      </c>
      <c r="W208" s="98">
        <v>1019.1941061418071</v>
      </c>
      <c r="X208" s="98">
        <v>1024.0407192219379</v>
      </c>
      <c r="Y208" s="98">
        <v>769.20038488301941</v>
      </c>
      <c r="DA208" s="63" t="s">
        <v>2258</v>
      </c>
    </row>
    <row r="209" spans="1:105" ht="12" customHeight="1" x14ac:dyDescent="0.25">
      <c r="A209" s="108" t="s">
        <v>52</v>
      </c>
      <c r="B209" s="98">
        <v>898.61795970521041</v>
      </c>
      <c r="C209" s="98">
        <v>937.54291457536613</v>
      </c>
      <c r="D209" s="98">
        <v>962.03381836823905</v>
      </c>
      <c r="E209" s="98">
        <v>983.80509636092245</v>
      </c>
      <c r="F209" s="98">
        <v>952.84812335200877</v>
      </c>
      <c r="G209" s="98">
        <v>968.08872581469859</v>
      </c>
      <c r="H209" s="98">
        <v>957.77118373404767</v>
      </c>
      <c r="I209" s="98">
        <v>947.66399653033648</v>
      </c>
      <c r="J209" s="98">
        <v>966.18841390229909</v>
      </c>
      <c r="K209" s="98">
        <v>967.65896874400153</v>
      </c>
      <c r="L209" s="98">
        <v>994.92393347731809</v>
      </c>
      <c r="M209" s="98">
        <v>1029.9423021880714</v>
      </c>
      <c r="N209" s="98">
        <v>979.84584715900451</v>
      </c>
      <c r="O209" s="98">
        <v>921.68955029435335</v>
      </c>
      <c r="P209" s="98">
        <v>933.58613364836515</v>
      </c>
      <c r="Q209" s="98">
        <v>970.20153852473629</v>
      </c>
      <c r="R209" s="98">
        <v>969.46096763626679</v>
      </c>
      <c r="S209" s="98">
        <v>993.57087913326495</v>
      </c>
      <c r="T209" s="98">
        <v>1124.9608088453811</v>
      </c>
      <c r="U209" s="98">
        <v>1075.9676032151563</v>
      </c>
      <c r="V209" s="98">
        <v>1128.1631806584073</v>
      </c>
      <c r="W209" s="98">
        <v>1084.992935785154</v>
      </c>
      <c r="X209" s="98">
        <v>1222.7149711665443</v>
      </c>
      <c r="Y209" s="98">
        <v>1135.6664958107033</v>
      </c>
      <c r="DA209" s="63" t="s">
        <v>2259</v>
      </c>
    </row>
    <row r="210" spans="1:105" ht="12" customHeight="1" x14ac:dyDescent="0.25">
      <c r="A210" s="121" t="s">
        <v>54</v>
      </c>
      <c r="B210" s="122">
        <v>812.30401871234369</v>
      </c>
      <c r="C210" s="122">
        <v>842.17153036796287</v>
      </c>
      <c r="D210" s="122">
        <v>863.00702329130388</v>
      </c>
      <c r="E210" s="122">
        <v>880.4134686985941</v>
      </c>
      <c r="F210" s="122">
        <v>904.69916138528822</v>
      </c>
      <c r="G210" s="122">
        <v>920.99773460015228</v>
      </c>
      <c r="H210" s="122">
        <v>899.0767035521036</v>
      </c>
      <c r="I210" s="122">
        <v>847.96501453646124</v>
      </c>
      <c r="J210" s="122">
        <v>808.56558443973961</v>
      </c>
      <c r="K210" s="122">
        <v>803.85073766788184</v>
      </c>
      <c r="L210" s="122">
        <v>822.9548365072153</v>
      </c>
      <c r="M210" s="122">
        <v>754.30858569198585</v>
      </c>
      <c r="N210" s="122">
        <v>763.24383469293559</v>
      </c>
      <c r="O210" s="122">
        <v>758.76602778067195</v>
      </c>
      <c r="P210" s="122">
        <v>723.71552052208699</v>
      </c>
      <c r="Q210" s="122">
        <v>691.3574231473533</v>
      </c>
      <c r="R210" s="122">
        <v>663.44703874392178</v>
      </c>
      <c r="S210" s="122">
        <v>706.24647899945057</v>
      </c>
      <c r="T210" s="122">
        <v>667.34682823729099</v>
      </c>
      <c r="U210" s="122">
        <v>662.97993602971701</v>
      </c>
      <c r="V210" s="122">
        <v>645.20966285034581</v>
      </c>
      <c r="W210" s="122">
        <v>671.0172931262166</v>
      </c>
      <c r="X210" s="122">
        <v>756.12268647022961</v>
      </c>
      <c r="Y210" s="122">
        <v>661.45148031813596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812.30401871234369</v>
      </c>
      <c r="C213" s="33">
        <v>842.17153036796287</v>
      </c>
      <c r="D213" s="33">
        <v>863.00702329130388</v>
      </c>
      <c r="E213" s="33">
        <v>880.4134686985941</v>
      </c>
      <c r="F213" s="33">
        <v>904.69916138528822</v>
      </c>
      <c r="G213" s="33">
        <v>920.99773460015228</v>
      </c>
      <c r="H213" s="33">
        <v>899.0767035521036</v>
      </c>
      <c r="I213" s="33">
        <v>847.96501453646124</v>
      </c>
      <c r="J213" s="33">
        <v>808.56558443973961</v>
      </c>
      <c r="K213" s="33">
        <v>803.85073766788184</v>
      </c>
      <c r="L213" s="33">
        <v>822.9548365072153</v>
      </c>
      <c r="M213" s="33">
        <v>754.30858569198585</v>
      </c>
      <c r="N213" s="33">
        <v>763.24383469293559</v>
      </c>
      <c r="O213" s="33">
        <v>758.76602778067195</v>
      </c>
      <c r="P213" s="33">
        <v>723.71552052208699</v>
      </c>
      <c r="Q213" s="33">
        <v>691.3574231473533</v>
      </c>
      <c r="R213" s="33">
        <v>663.44703874392178</v>
      </c>
      <c r="S213" s="33">
        <v>706.24647899945057</v>
      </c>
      <c r="T213" s="33">
        <v>667.34682823729099</v>
      </c>
      <c r="U213" s="33">
        <v>662.97993602971701</v>
      </c>
      <c r="V213" s="33">
        <v>645.20966285034581</v>
      </c>
      <c r="W213" s="33">
        <v>671.0172931262166</v>
      </c>
      <c r="X213" s="33">
        <v>756.12268647022961</v>
      </c>
      <c r="Y213" s="33">
        <v>661.45148031813596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11870.613941644207</v>
      </c>
      <c r="C215" s="117">
        <f t="shared" si="103"/>
        <v>12040.522882990912</v>
      </c>
      <c r="D215" s="117">
        <f t="shared" si="103"/>
        <v>10866.58444351656</v>
      </c>
      <c r="E215" s="117">
        <f t="shared" si="103"/>
        <v>11302.493796953131</v>
      </c>
      <c r="F215" s="117">
        <f t="shared" si="103"/>
        <v>9833.0819746058369</v>
      </c>
      <c r="G215" s="117">
        <f t="shared" si="103"/>
        <v>10011.057789398315</v>
      </c>
      <c r="H215" s="117">
        <f t="shared" si="103"/>
        <v>10769.383665330839</v>
      </c>
      <c r="I215" s="117">
        <f t="shared" si="103"/>
        <v>11027.747446385129</v>
      </c>
      <c r="J215" s="117">
        <f t="shared" si="103"/>
        <v>9841.3410476960034</v>
      </c>
      <c r="K215" s="117">
        <f t="shared" si="103"/>
        <v>9264.1704788870557</v>
      </c>
      <c r="L215" s="117">
        <f t="shared" si="103"/>
        <v>12809.817843680648</v>
      </c>
      <c r="M215" s="117">
        <f t="shared" si="103"/>
        <v>11567.8579495619</v>
      </c>
      <c r="N215" s="117">
        <f t="shared" si="103"/>
        <v>10562.48410427648</v>
      </c>
      <c r="O215" s="117">
        <f t="shared" si="103"/>
        <v>10961.832052950214</v>
      </c>
      <c r="P215" s="117">
        <f t="shared" si="103"/>
        <v>9901.7078501770848</v>
      </c>
      <c r="Q215" s="117">
        <f t="shared" si="103"/>
        <v>10701.111367836484</v>
      </c>
      <c r="R215" s="117">
        <f t="shared" ref="R215:V215" si="104">R216+R219+R221+R231</f>
        <v>10240.897024080761</v>
      </c>
      <c r="S215" s="117">
        <f t="shared" si="104"/>
        <v>10770.924487597809</v>
      </c>
      <c r="T215" s="117">
        <f t="shared" si="104"/>
        <v>11695.401616565452</v>
      </c>
      <c r="U215" s="117">
        <f t="shared" si="104"/>
        <v>10144.241099767514</v>
      </c>
      <c r="V215" s="117">
        <f t="shared" si="104"/>
        <v>10437.75197995192</v>
      </c>
      <c r="W215" s="117">
        <f t="shared" ref="W215:Y215" si="105">W216+W219+W221+W231</f>
        <v>11907.982880194792</v>
      </c>
      <c r="X215" s="117">
        <f t="shared" si="105"/>
        <v>11166.484001013099</v>
      </c>
      <c r="Y215" s="117">
        <f t="shared" si="105"/>
        <v>11229.704395339621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9613.4190813284531</v>
      </c>
      <c r="C216" s="122">
        <f t="shared" si="106"/>
        <v>9765.1636140100964</v>
      </c>
      <c r="D216" s="122">
        <f t="shared" si="106"/>
        <v>8503.2905411345437</v>
      </c>
      <c r="E216" s="122">
        <f t="shared" si="106"/>
        <v>8897.5156701139986</v>
      </c>
      <c r="F216" s="122">
        <f t="shared" si="106"/>
        <v>7325.12226223585</v>
      </c>
      <c r="G216" s="122">
        <f t="shared" si="106"/>
        <v>7512.1407301604777</v>
      </c>
      <c r="H216" s="122">
        <f t="shared" si="106"/>
        <v>8274.3573493260319</v>
      </c>
      <c r="I216" s="122">
        <f t="shared" si="106"/>
        <v>8470.8593685722026</v>
      </c>
      <c r="J216" s="122">
        <f t="shared" si="106"/>
        <v>7406.150793688751</v>
      </c>
      <c r="K216" s="122">
        <f t="shared" si="106"/>
        <v>6809.7550595506818</v>
      </c>
      <c r="L216" s="122">
        <f t="shared" si="106"/>
        <v>10280.565239244317</v>
      </c>
      <c r="M216" s="122">
        <f t="shared" si="106"/>
        <v>8938.526110783374</v>
      </c>
      <c r="N216" s="122">
        <f t="shared" si="106"/>
        <v>8011.2863358943869</v>
      </c>
      <c r="O216" s="122">
        <f t="shared" si="106"/>
        <v>8453.4089673062117</v>
      </c>
      <c r="P216" s="122">
        <f t="shared" si="106"/>
        <v>7567.3404882204686</v>
      </c>
      <c r="Q216" s="122">
        <f t="shared" si="106"/>
        <v>8380.9854942914862</v>
      </c>
      <c r="R216" s="122">
        <f t="shared" ref="R216:V216" si="107">SUM(R217:R218)</f>
        <v>7878.4476631116659</v>
      </c>
      <c r="S216" s="122">
        <f t="shared" si="107"/>
        <v>8281.0326557682874</v>
      </c>
      <c r="T216" s="122">
        <f t="shared" si="107"/>
        <v>9092.773455903678</v>
      </c>
      <c r="U216" s="122">
        <f t="shared" si="107"/>
        <v>7639.4035237958897</v>
      </c>
      <c r="V216" s="122">
        <f t="shared" si="107"/>
        <v>7964.9724150125576</v>
      </c>
      <c r="W216" s="122">
        <f t="shared" ref="W216:Y216" si="108">SUM(W217:W218)</f>
        <v>9351.731497254741</v>
      </c>
      <c r="X216" s="122">
        <f t="shared" si="108"/>
        <v>8361.5409307521204</v>
      </c>
      <c r="Y216" s="122">
        <f t="shared" si="108"/>
        <v>8795.7024232214117</v>
      </c>
      <c r="DA216" s="130" t="s">
        <v>2413</v>
      </c>
    </row>
    <row r="217" spans="1:105" ht="12" customHeight="1" x14ac:dyDescent="0.25">
      <c r="A217" s="97" t="s">
        <v>51</v>
      </c>
      <c r="B217" s="98">
        <v>9521.0958316708638</v>
      </c>
      <c r="C217" s="98">
        <v>9672.567921477641</v>
      </c>
      <c r="D217" s="98">
        <v>8424.0012501544679</v>
      </c>
      <c r="E217" s="98">
        <v>8816.5728836507205</v>
      </c>
      <c r="F217" s="98">
        <v>7259.0646492415062</v>
      </c>
      <c r="G217" s="98">
        <v>7445.2086106870529</v>
      </c>
      <c r="H217" s="98">
        <v>8202.2936848142508</v>
      </c>
      <c r="I217" s="98">
        <v>8398.3230103199548</v>
      </c>
      <c r="J217" s="98">
        <v>7343.3335173857058</v>
      </c>
      <c r="K217" s="98">
        <v>6752.739335473264</v>
      </c>
      <c r="L217" s="98">
        <v>10195.781988717517</v>
      </c>
      <c r="M217" s="98">
        <v>8866.1217481113017</v>
      </c>
      <c r="N217" s="98">
        <v>7946.9545707366669</v>
      </c>
      <c r="O217" s="98">
        <v>8385.9807483740733</v>
      </c>
      <c r="P217" s="98">
        <v>7507.1767448360197</v>
      </c>
      <c r="Q217" s="98">
        <v>8314.4238472762772</v>
      </c>
      <c r="R217" s="98">
        <v>7816.6339746500362</v>
      </c>
      <c r="S217" s="98">
        <v>8216.6489296463933</v>
      </c>
      <c r="T217" s="98">
        <v>9022.3277843725082</v>
      </c>
      <c r="U217" s="98">
        <v>7581.0747170559125</v>
      </c>
      <c r="V217" s="98">
        <v>7904.263416851516</v>
      </c>
      <c r="W217" s="98">
        <v>9281.1114203847756</v>
      </c>
      <c r="X217" s="98">
        <v>8297.7384207108407</v>
      </c>
      <c r="Y217" s="98">
        <v>8728.7927389369288</v>
      </c>
      <c r="DA217" s="63" t="s">
        <v>2414</v>
      </c>
    </row>
    <row r="218" spans="1:105" ht="12" customHeight="1" x14ac:dyDescent="0.25">
      <c r="A218" s="97" t="s">
        <v>53</v>
      </c>
      <c r="B218" s="98">
        <v>92.323249657590026</v>
      </c>
      <c r="C218" s="98">
        <v>92.595692532455047</v>
      </c>
      <c r="D218" s="98">
        <v>79.289290980076359</v>
      </c>
      <c r="E218" s="98">
        <v>80.942786463278395</v>
      </c>
      <c r="F218" s="98">
        <v>66.057612994344069</v>
      </c>
      <c r="G218" s="98">
        <v>66.932119473424578</v>
      </c>
      <c r="H218" s="98">
        <v>72.063664511781482</v>
      </c>
      <c r="I218" s="98">
        <v>72.536358252247425</v>
      </c>
      <c r="J218" s="98">
        <v>62.817276303045155</v>
      </c>
      <c r="K218" s="98">
        <v>57.01572407741773</v>
      </c>
      <c r="L218" s="98">
        <v>84.783250526799876</v>
      </c>
      <c r="M218" s="98">
        <v>72.404362672071414</v>
      </c>
      <c r="N218" s="98">
        <v>64.33176515772</v>
      </c>
      <c r="O218" s="98">
        <v>67.428218932139032</v>
      </c>
      <c r="P218" s="98">
        <v>60.163743384449134</v>
      </c>
      <c r="Q218" s="98">
        <v>66.561647015208877</v>
      </c>
      <c r="R218" s="98">
        <v>61.813688461629752</v>
      </c>
      <c r="S218" s="98">
        <v>64.383726121893972</v>
      </c>
      <c r="T218" s="98">
        <v>70.445671531169424</v>
      </c>
      <c r="U218" s="98">
        <v>58.32880673997726</v>
      </c>
      <c r="V218" s="98">
        <v>60.708998161041478</v>
      </c>
      <c r="W218" s="98">
        <v>70.620076869965771</v>
      </c>
      <c r="X218" s="98">
        <v>63.802510041280357</v>
      </c>
      <c r="Y218" s="98">
        <v>66.909684284482239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27.249974033760811</v>
      </c>
      <c r="C219" s="122">
        <f t="shared" si="109"/>
        <v>29.140424221832642</v>
      </c>
      <c r="D219" s="122">
        <f t="shared" si="109"/>
        <v>31.623675541131881</v>
      </c>
      <c r="E219" s="122">
        <f t="shared" si="109"/>
        <v>57.441473428419485</v>
      </c>
      <c r="F219" s="122">
        <f t="shared" si="109"/>
        <v>30.95988663515006</v>
      </c>
      <c r="G219" s="122">
        <f t="shared" si="109"/>
        <v>35.282367314838154</v>
      </c>
      <c r="H219" s="122">
        <f t="shared" si="109"/>
        <v>60.77982873827856</v>
      </c>
      <c r="I219" s="122">
        <f t="shared" si="109"/>
        <v>51.149840850698695</v>
      </c>
      <c r="J219" s="122">
        <f t="shared" si="109"/>
        <v>59.688386182034868</v>
      </c>
      <c r="K219" s="122">
        <f t="shared" si="109"/>
        <v>64.305863296047832</v>
      </c>
      <c r="L219" s="122">
        <f t="shared" si="109"/>
        <v>82.178594548256171</v>
      </c>
      <c r="M219" s="122">
        <f t="shared" si="109"/>
        <v>98.036757349809022</v>
      </c>
      <c r="N219" s="122">
        <f t="shared" si="109"/>
        <v>109.10704002527274</v>
      </c>
      <c r="O219" s="122">
        <f t="shared" si="109"/>
        <v>120.41500361031271</v>
      </c>
      <c r="P219" s="122">
        <f t="shared" si="109"/>
        <v>115.40004065187425</v>
      </c>
      <c r="Q219" s="122">
        <f t="shared" si="109"/>
        <v>103.54275516652154</v>
      </c>
      <c r="R219" s="122">
        <f t="shared" si="109"/>
        <v>101.61449690767704</v>
      </c>
      <c r="S219" s="122">
        <f t="shared" si="109"/>
        <v>94.960913837625483</v>
      </c>
      <c r="T219" s="122">
        <f t="shared" si="109"/>
        <v>75.866896717907466</v>
      </c>
      <c r="U219" s="122">
        <f t="shared" si="109"/>
        <v>63.653690263157728</v>
      </c>
      <c r="V219" s="122">
        <f t="shared" si="109"/>
        <v>46.052819175859057</v>
      </c>
      <c r="W219" s="122">
        <f t="shared" si="109"/>
        <v>35.435274825649365</v>
      </c>
      <c r="X219" s="122">
        <f t="shared" si="109"/>
        <v>37.433624039682876</v>
      </c>
      <c r="Y219" s="122">
        <f t="shared" si="109"/>
        <v>60.609540102285649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27.249974033760811</v>
      </c>
      <c r="C220" s="98">
        <f>RES_hhdet_tesh!C8</f>
        <v>29.140424221832642</v>
      </c>
      <c r="D220" s="98">
        <f>RES_hhdet_tesh!D8</f>
        <v>31.623675541131881</v>
      </c>
      <c r="E220" s="98">
        <f>RES_hhdet_tesh!E8</f>
        <v>57.441473428419485</v>
      </c>
      <c r="F220" s="98">
        <f>RES_hhdet_tesh!F8</f>
        <v>30.95988663515006</v>
      </c>
      <c r="G220" s="98">
        <f>RES_hhdet_tesh!G8</f>
        <v>35.282367314838154</v>
      </c>
      <c r="H220" s="98">
        <f>RES_hhdet_tesh!H8</f>
        <v>60.77982873827856</v>
      </c>
      <c r="I220" s="98">
        <f>RES_hhdet_tesh!I8</f>
        <v>51.149840850698695</v>
      </c>
      <c r="J220" s="98">
        <f>RES_hhdet_tesh!J8</f>
        <v>59.688386182034868</v>
      </c>
      <c r="K220" s="98">
        <f>RES_hhdet_tesh!K8</f>
        <v>64.305863296047832</v>
      </c>
      <c r="L220" s="98">
        <f>RES_hhdet_tesh!L8</f>
        <v>82.178594548256171</v>
      </c>
      <c r="M220" s="98">
        <f>RES_hhdet_tesh!M8</f>
        <v>98.036757349809022</v>
      </c>
      <c r="N220" s="98">
        <f>RES_hhdet_tesh!N8</f>
        <v>109.10704002527274</v>
      </c>
      <c r="O220" s="98">
        <f>RES_hhdet_tesh!O8</f>
        <v>120.41500361031271</v>
      </c>
      <c r="P220" s="98">
        <f>RES_hhdet_tesh!P8</f>
        <v>115.40004065187425</v>
      </c>
      <c r="Q220" s="98">
        <f>RES_hhdet_tesh!Q8</f>
        <v>103.54275516652154</v>
      </c>
      <c r="R220" s="98">
        <f>RES_hhdet_tesh!R8</f>
        <v>101.61449690767704</v>
      </c>
      <c r="S220" s="98">
        <f>RES_hhdet_tesh!S8</f>
        <v>94.960913837625483</v>
      </c>
      <c r="T220" s="98">
        <f>RES_hhdet_tesh!T8</f>
        <v>75.866896717907466</v>
      </c>
      <c r="U220" s="98">
        <f>RES_hhdet_tesh!U8</f>
        <v>63.653690263157728</v>
      </c>
      <c r="V220" s="98">
        <f>RES_hhdet_tesh!V8</f>
        <v>46.052819175859057</v>
      </c>
      <c r="W220" s="98">
        <f>RES_hhdet_tesh!W8</f>
        <v>35.435274825649365</v>
      </c>
      <c r="X220" s="98">
        <f>RES_hhdet_tesh!X8</f>
        <v>37.433624039682876</v>
      </c>
      <c r="Y220" s="98">
        <f>RES_hhdet_tesh!Y8</f>
        <v>60.609540102285649</v>
      </c>
      <c r="DA220" s="63" t="s">
        <v>2417</v>
      </c>
    </row>
    <row r="221" spans="1:105" ht="12" customHeight="1" x14ac:dyDescent="0.25">
      <c r="A221" s="121" t="s">
        <v>55</v>
      </c>
      <c r="B221" s="122">
        <v>1611.8362165261133</v>
      </c>
      <c r="C221" s="122">
        <v>1604.0978383079223</v>
      </c>
      <c r="D221" s="122">
        <v>1672.2441291110842</v>
      </c>
      <c r="E221" s="122">
        <v>1672.7133360126243</v>
      </c>
      <c r="F221" s="122">
        <v>1780.9706590264827</v>
      </c>
      <c r="G221" s="122">
        <v>1752.0882938575617</v>
      </c>
      <c r="H221" s="122">
        <v>1736.1950270755201</v>
      </c>
      <c r="I221" s="122">
        <v>1845.7017607342748</v>
      </c>
      <c r="J221" s="122">
        <v>1745.3425167572968</v>
      </c>
      <c r="K221" s="122">
        <v>1762.5152560177462</v>
      </c>
      <c r="L221" s="122">
        <v>1803.4267388673454</v>
      </c>
      <c r="M221" s="122">
        <v>1940.1329104334029</v>
      </c>
      <c r="N221" s="122">
        <v>1842.5536396425666</v>
      </c>
      <c r="O221" s="122">
        <v>1790.7139916147451</v>
      </c>
      <c r="P221" s="122">
        <v>1647.6917740975655</v>
      </c>
      <c r="Q221" s="122">
        <v>1668.3248392536784</v>
      </c>
      <c r="R221" s="122">
        <v>1731.1518650729799</v>
      </c>
      <c r="S221" s="122">
        <v>1825.4911558171423</v>
      </c>
      <c r="T221" s="122">
        <v>1982.4576268291469</v>
      </c>
      <c r="U221" s="122">
        <v>1894.7406163887497</v>
      </c>
      <c r="V221" s="122">
        <v>1889.4814634205538</v>
      </c>
      <c r="W221" s="122">
        <v>1954.6014242881561</v>
      </c>
      <c r="X221" s="122">
        <v>2118.2561860475935</v>
      </c>
      <c r="Y221" s="122">
        <v>1794.7492389941522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1692.2537156758549</v>
      </c>
      <c r="C223" s="98">
        <v>1618.3265361614319</v>
      </c>
      <c r="D223" s="98">
        <v>1634.4266403776935</v>
      </c>
      <c r="E223" s="98">
        <v>1412.3743660440962</v>
      </c>
      <c r="F223" s="98">
        <v>1983.0225165601921</v>
      </c>
      <c r="G223" s="98">
        <v>1742.4817162352449</v>
      </c>
      <c r="H223" s="98">
        <v>1863.4759542460909</v>
      </c>
      <c r="I223" s="98">
        <v>1563.3116743653095</v>
      </c>
      <c r="J223" s="98">
        <v>1799.7044038430922</v>
      </c>
      <c r="K223" s="98">
        <v>1759.2188469022087</v>
      </c>
      <c r="L223" s="98">
        <v>1836.007235353891</v>
      </c>
      <c r="M223" s="98">
        <v>1998.4443591366269</v>
      </c>
      <c r="N223" s="98">
        <v>1824.3661917419151</v>
      </c>
      <c r="O223" s="98">
        <v>1628.6070686201765</v>
      </c>
      <c r="P223" s="98">
        <v>1724.7148013176923</v>
      </c>
      <c r="Q223" s="98">
        <v>1372.3310374750797</v>
      </c>
      <c r="R223" s="98">
        <v>1827.7866896417909</v>
      </c>
      <c r="S223" s="98">
        <v>1505.8952412518906</v>
      </c>
      <c r="T223" s="98">
        <v>2153.1036738184821</v>
      </c>
      <c r="U223" s="98">
        <v>1947.5407195055593</v>
      </c>
      <c r="V223" s="98">
        <v>2127.7441857780104</v>
      </c>
      <c r="W223" s="98">
        <v>1953.9958119722717</v>
      </c>
      <c r="X223" s="98">
        <v>2252.5403979896782</v>
      </c>
      <c r="Y223" s="98">
        <v>1638.643675157218</v>
      </c>
      <c r="DA223" s="63" t="s">
        <v>2420</v>
      </c>
    </row>
    <row r="224" spans="1:105" ht="12" customHeight="1" x14ac:dyDescent="0.25">
      <c r="A224" s="97" t="s">
        <v>123</v>
      </c>
      <c r="B224" s="98">
        <v>1692.2537156758553</v>
      </c>
      <c r="C224" s="98">
        <v>1618.3535101458644</v>
      </c>
      <c r="D224" s="98">
        <v>1634.5104490608792</v>
      </c>
      <c r="E224" s="98">
        <v>1412.4439768967043</v>
      </c>
      <c r="F224" s="98">
        <v>1982.9835816137847</v>
      </c>
      <c r="G224" s="98">
        <v>1742.4237080163321</v>
      </c>
      <c r="H224" s="98">
        <v>1863.3410733946421</v>
      </c>
      <c r="I224" s="98">
        <v>1563.5739562940378</v>
      </c>
      <c r="J224" s="98">
        <v>1798.7431098399359</v>
      </c>
      <c r="K224" s="98">
        <v>1758.2629453816569</v>
      </c>
      <c r="L224" s="98">
        <v>1835.2558792100167</v>
      </c>
      <c r="M224" s="98">
        <v>1997.8100064150867</v>
      </c>
      <c r="N224" s="98">
        <v>1824.1430268940298</v>
      </c>
      <c r="O224" s="98">
        <v>1628.409953976819</v>
      </c>
      <c r="P224" s="98">
        <v>1727.5138957980819</v>
      </c>
      <c r="Q224" s="98">
        <v>1373.6420265600148</v>
      </c>
      <c r="R224" s="98">
        <v>1830.5998329872268</v>
      </c>
      <c r="S224" s="98">
        <v>1506.7046073888489</v>
      </c>
      <c r="T224" s="98">
        <v>2154.7662845564455</v>
      </c>
      <c r="U224" s="98">
        <v>1948.1970063770841</v>
      </c>
      <c r="V224" s="98">
        <v>2128.6389470304907</v>
      </c>
      <c r="W224" s="98">
        <v>1955.890064029513</v>
      </c>
      <c r="X224" s="98">
        <v>2254.8952108766343</v>
      </c>
      <c r="Y224" s="98">
        <v>1645.3294799020059</v>
      </c>
      <c r="DA224" s="63" t="s">
        <v>2421</v>
      </c>
    </row>
    <row r="225" spans="1:105" ht="12" customHeight="1" x14ac:dyDescent="0.25">
      <c r="A225" s="100" t="s">
        <v>50</v>
      </c>
      <c r="B225" s="101">
        <v>739.09612349362908</v>
      </c>
      <c r="C225" s="101">
        <v>671.83417006047296</v>
      </c>
      <c r="D225" s="101">
        <v>698.11344559521672</v>
      </c>
      <c r="E225" s="101">
        <v>601.27126008438438</v>
      </c>
      <c r="F225" s="101">
        <v>905.36073086237786</v>
      </c>
      <c r="G225" s="101">
        <v>781.26577021874186</v>
      </c>
      <c r="H225" s="101">
        <v>829.03811732109205</v>
      </c>
      <c r="I225" s="101">
        <v>771.78376184426975</v>
      </c>
      <c r="J225" s="101">
        <v>801.58830757031626</v>
      </c>
      <c r="K225" s="101">
        <v>793.25431989601498</v>
      </c>
      <c r="L225" s="101">
        <v>822.27281139528725</v>
      </c>
      <c r="M225" s="101">
        <v>931.41066493614187</v>
      </c>
      <c r="N225" s="101">
        <v>853.98402860123576</v>
      </c>
      <c r="O225" s="101">
        <v>793.64736975612516</v>
      </c>
      <c r="P225" s="101">
        <v>752.2944479585309</v>
      </c>
      <c r="Q225" s="101">
        <v>587.54874311518915</v>
      </c>
      <c r="R225" s="101">
        <v>804.02185782678134</v>
      </c>
      <c r="S225" s="101">
        <v>698.70653850405438</v>
      </c>
      <c r="T225" s="101">
        <v>923.9640194221904</v>
      </c>
      <c r="U225" s="101">
        <v>842.95275516959373</v>
      </c>
      <c r="V225" s="101">
        <v>857.69089616051383</v>
      </c>
      <c r="W225" s="101">
        <v>883.46325818803427</v>
      </c>
      <c r="X225" s="101">
        <v>963.00322234745431</v>
      </c>
      <c r="Y225" s="101">
        <v>623.08386917492817</v>
      </c>
      <c r="DA225" s="131" t="s">
        <v>2422</v>
      </c>
    </row>
    <row r="226" spans="1:105" ht="12" customHeight="1" x14ac:dyDescent="0.25">
      <c r="A226" s="103" t="s">
        <v>52</v>
      </c>
      <c r="B226" s="104">
        <v>953.15759218222615</v>
      </c>
      <c r="C226" s="104">
        <v>946.51934008539172</v>
      </c>
      <c r="D226" s="104">
        <v>936.39700346566235</v>
      </c>
      <c r="E226" s="104">
        <v>811.17271681231966</v>
      </c>
      <c r="F226" s="104">
        <v>1077.6228507514068</v>
      </c>
      <c r="G226" s="104">
        <v>961.15793779758997</v>
      </c>
      <c r="H226" s="104">
        <v>1034.3029560735501</v>
      </c>
      <c r="I226" s="104">
        <v>791.79019444976791</v>
      </c>
      <c r="J226" s="104">
        <v>997.15480226961949</v>
      </c>
      <c r="K226" s="104">
        <v>965.00862548564157</v>
      </c>
      <c r="L226" s="104">
        <v>1012.9830678147293</v>
      </c>
      <c r="M226" s="104">
        <v>1066.3993414789447</v>
      </c>
      <c r="N226" s="104">
        <v>970.15899829279385</v>
      </c>
      <c r="O226" s="104">
        <v>834.76258422069373</v>
      </c>
      <c r="P226" s="104">
        <v>975.21944783955075</v>
      </c>
      <c r="Q226" s="104">
        <v>786.0932834448256</v>
      </c>
      <c r="R226" s="104">
        <v>1026.5779751604452</v>
      </c>
      <c r="S226" s="104">
        <v>807.99806888479429</v>
      </c>
      <c r="T226" s="104">
        <v>1230.8022651342553</v>
      </c>
      <c r="U226" s="104">
        <v>1105.2442512074906</v>
      </c>
      <c r="V226" s="104">
        <v>1270.9480508699769</v>
      </c>
      <c r="W226" s="104">
        <v>1072.4268058414789</v>
      </c>
      <c r="X226" s="104">
        <v>1291.8919885291807</v>
      </c>
      <c r="Y226" s="104">
        <v>1022.245610727078</v>
      </c>
      <c r="DA226" s="132" t="s">
        <v>2423</v>
      </c>
    </row>
    <row r="227" spans="1:105" ht="12" customHeight="1" x14ac:dyDescent="0.25">
      <c r="A227" s="106" t="s">
        <v>122</v>
      </c>
      <c r="B227" s="101">
        <v>1595.5381973549602</v>
      </c>
      <c r="C227" s="101">
        <v>1601.2464435098127</v>
      </c>
      <c r="D227" s="101">
        <v>1678.7221418862646</v>
      </c>
      <c r="E227" s="101">
        <v>1714.7480393378091</v>
      </c>
      <c r="F227" s="101">
        <v>1749.9442978124775</v>
      </c>
      <c r="G227" s="101">
        <v>1753.1780071814517</v>
      </c>
      <c r="H227" s="101">
        <v>1720.6910676092593</v>
      </c>
      <c r="I227" s="101">
        <v>1876.5992953114016</v>
      </c>
      <c r="J227" s="101">
        <v>1740.0030088190288</v>
      </c>
      <c r="K227" s="101">
        <v>1763.4916141752296</v>
      </c>
      <c r="L227" s="101">
        <v>1800.4731274717774</v>
      </c>
      <c r="M227" s="101">
        <v>1934.6570875665795</v>
      </c>
      <c r="N227" s="101">
        <v>1844.4875448561661</v>
      </c>
      <c r="O227" s="101">
        <v>1805.846295163069</v>
      </c>
      <c r="P227" s="101">
        <v>1637.9737860728526</v>
      </c>
      <c r="Q227" s="101">
        <v>1698.0451223826535</v>
      </c>
      <c r="R227" s="101">
        <v>1717.3310063736349</v>
      </c>
      <c r="S227" s="101">
        <v>1858.0679953593453</v>
      </c>
      <c r="T227" s="101">
        <v>1960.4456385577148</v>
      </c>
      <c r="U227" s="101">
        <v>1887.2037335860148</v>
      </c>
      <c r="V227" s="101">
        <v>1861.0063222308738</v>
      </c>
      <c r="W227" s="101">
        <v>1959.6697846892773</v>
      </c>
      <c r="X227" s="101">
        <v>2103.1037858313498</v>
      </c>
      <c r="Y227" s="101">
        <v>1800.7502790637113</v>
      </c>
      <c r="DA227" s="131" t="s">
        <v>2424</v>
      </c>
    </row>
    <row r="228" spans="1:105" ht="12" customHeight="1" x14ac:dyDescent="0.25">
      <c r="A228" s="107" t="s">
        <v>121</v>
      </c>
      <c r="B228" s="104">
        <v>1595.5381973549597</v>
      </c>
      <c r="C228" s="104">
        <v>1601.7875920606346</v>
      </c>
      <c r="D228" s="104">
        <v>1679.6292260034497</v>
      </c>
      <c r="E228" s="104">
        <v>1716.1855650875282</v>
      </c>
      <c r="F228" s="104">
        <v>1750.9094965141189</v>
      </c>
      <c r="G228" s="104">
        <v>1753.9307922408009</v>
      </c>
      <c r="H228" s="104">
        <v>1720.8956716634079</v>
      </c>
      <c r="I228" s="104">
        <v>1876.0478423672212</v>
      </c>
      <c r="J228" s="104">
        <v>1739.339545330391</v>
      </c>
      <c r="K228" s="104">
        <v>1762.3039562538386</v>
      </c>
      <c r="L228" s="104">
        <v>1799.7025393421932</v>
      </c>
      <c r="M228" s="104">
        <v>1933.8668096485881</v>
      </c>
      <c r="N228" s="104">
        <v>1844.1970038540239</v>
      </c>
      <c r="O228" s="104">
        <v>1806.5212903865206</v>
      </c>
      <c r="P228" s="104">
        <v>1640.7117519134561</v>
      </c>
      <c r="Q228" s="104">
        <v>1702.2167342665105</v>
      </c>
      <c r="R228" s="104">
        <v>1721.6751937863421</v>
      </c>
      <c r="S228" s="104">
        <v>1861.4281013431903</v>
      </c>
      <c r="T228" s="104">
        <v>1962.564758217532</v>
      </c>
      <c r="U228" s="104">
        <v>1888.5592674603579</v>
      </c>
      <c r="V228" s="104">
        <v>1859.4914792389495</v>
      </c>
      <c r="W228" s="104">
        <v>1953.5526425009919</v>
      </c>
      <c r="X228" s="104">
        <v>2105.6962198060164</v>
      </c>
      <c r="Y228" s="104">
        <v>1808.5576914264161</v>
      </c>
      <c r="DA228" s="132" t="s">
        <v>2425</v>
      </c>
    </row>
    <row r="229" spans="1:105" ht="12" customHeight="1" x14ac:dyDescent="0.25">
      <c r="A229" s="108" t="s">
        <v>53</v>
      </c>
      <c r="B229" s="98">
        <v>696.92023764974931</v>
      </c>
      <c r="C229" s="98">
        <v>664.24467748526831</v>
      </c>
      <c r="D229" s="98">
        <v>717.5954076352109</v>
      </c>
      <c r="E229" s="98">
        <v>732.38046872660595</v>
      </c>
      <c r="F229" s="98">
        <v>798.06137316210982</v>
      </c>
      <c r="G229" s="98">
        <v>785.84206642610218</v>
      </c>
      <c r="H229" s="98">
        <v>763.1244879293605</v>
      </c>
      <c r="I229" s="98">
        <v>928.38384583688469</v>
      </c>
      <c r="J229" s="98">
        <v>773.15113142809219</v>
      </c>
      <c r="K229" s="98">
        <v>794.64498750983694</v>
      </c>
      <c r="L229" s="98">
        <v>804.77860586487509</v>
      </c>
      <c r="M229" s="98">
        <v>903.92450746051679</v>
      </c>
      <c r="N229" s="98">
        <v>864.35115669501954</v>
      </c>
      <c r="O229" s="98">
        <v>884.83174009216702</v>
      </c>
      <c r="P229" s="98">
        <v>707.12561826509079</v>
      </c>
      <c r="Q229" s="98">
        <v>732.01519574177428</v>
      </c>
      <c r="R229" s="98">
        <v>752.21422615007509</v>
      </c>
      <c r="S229" s="98">
        <v>867.85722220992511</v>
      </c>
      <c r="T229" s="98">
        <v>837.60394937215108</v>
      </c>
      <c r="U229" s="98">
        <v>812.59166424520186</v>
      </c>
      <c r="V229" s="98">
        <v>731.32829858054231</v>
      </c>
      <c r="W229" s="98">
        <v>868.55970671583793</v>
      </c>
      <c r="X229" s="98">
        <v>882.98124863947214</v>
      </c>
      <c r="Y229" s="98">
        <v>672.89119561571295</v>
      </c>
      <c r="DA229" s="63" t="s">
        <v>2426</v>
      </c>
    </row>
    <row r="230" spans="1:105" ht="12" customHeight="1" x14ac:dyDescent="0.25">
      <c r="A230" s="108" t="s">
        <v>52</v>
      </c>
      <c r="B230" s="98">
        <v>898.61795970521041</v>
      </c>
      <c r="C230" s="98">
        <v>937.54291457536613</v>
      </c>
      <c r="D230" s="98">
        <v>962.03381836823905</v>
      </c>
      <c r="E230" s="98">
        <v>983.80509636092245</v>
      </c>
      <c r="F230" s="98">
        <v>952.84812335200877</v>
      </c>
      <c r="G230" s="98">
        <v>968.08872581469859</v>
      </c>
      <c r="H230" s="98">
        <v>957.77118373404767</v>
      </c>
      <c r="I230" s="98">
        <v>947.66399653033648</v>
      </c>
      <c r="J230" s="98">
        <v>966.18841390229909</v>
      </c>
      <c r="K230" s="98">
        <v>967.65896874400153</v>
      </c>
      <c r="L230" s="98">
        <v>994.92393347731809</v>
      </c>
      <c r="M230" s="98">
        <v>1029.9423021880714</v>
      </c>
      <c r="N230" s="98">
        <v>979.84584715900451</v>
      </c>
      <c r="O230" s="98">
        <v>921.68955029435335</v>
      </c>
      <c r="P230" s="98">
        <v>933.58613364836515</v>
      </c>
      <c r="Q230" s="98">
        <v>970.20153852473629</v>
      </c>
      <c r="R230" s="98">
        <v>969.46096763626679</v>
      </c>
      <c r="S230" s="98">
        <v>993.57087913326495</v>
      </c>
      <c r="T230" s="98">
        <v>1124.9608088453811</v>
      </c>
      <c r="U230" s="98">
        <v>1075.9676032151563</v>
      </c>
      <c r="V230" s="98">
        <v>1128.1631806584073</v>
      </c>
      <c r="W230" s="98">
        <v>1084.992935785154</v>
      </c>
      <c r="X230" s="98">
        <v>1222.7149711665443</v>
      </c>
      <c r="Y230" s="98">
        <v>1135.6664958107033</v>
      </c>
      <c r="DA230" s="63" t="s">
        <v>2427</v>
      </c>
    </row>
    <row r="231" spans="1:105" ht="12" customHeight="1" x14ac:dyDescent="0.25">
      <c r="A231" s="121" t="s">
        <v>54</v>
      </c>
      <c r="B231" s="122">
        <v>618.10866975588101</v>
      </c>
      <c r="C231" s="122">
        <v>642.12100645106204</v>
      </c>
      <c r="D231" s="122">
        <v>659.42609772980006</v>
      </c>
      <c r="E231" s="122">
        <v>674.82331739808797</v>
      </c>
      <c r="F231" s="122">
        <v>696.02916670835486</v>
      </c>
      <c r="G231" s="122">
        <v>711.54639806543912</v>
      </c>
      <c r="H231" s="122">
        <v>698.05146019100721</v>
      </c>
      <c r="I231" s="122">
        <v>660.03647622795199</v>
      </c>
      <c r="J231" s="122">
        <v>630.15935106792176</v>
      </c>
      <c r="K231" s="122">
        <v>627.59430002258057</v>
      </c>
      <c r="L231" s="122">
        <v>643.64727102072868</v>
      </c>
      <c r="M231" s="122">
        <v>591.16217099531298</v>
      </c>
      <c r="N231" s="122">
        <v>599.53708871425454</v>
      </c>
      <c r="O231" s="122">
        <v>597.29409041894473</v>
      </c>
      <c r="P231" s="122">
        <v>571.27554720717615</v>
      </c>
      <c r="Q231" s="122">
        <v>548.25827912479758</v>
      </c>
      <c r="R231" s="122">
        <v>529.68299898843964</v>
      </c>
      <c r="S231" s="122">
        <v>569.43976217475449</v>
      </c>
      <c r="T231" s="122">
        <v>544.30363711471989</v>
      </c>
      <c r="U231" s="122">
        <v>546.44326931971682</v>
      </c>
      <c r="V231" s="122">
        <v>537.24528234294928</v>
      </c>
      <c r="W231" s="122">
        <v>566.21468382624471</v>
      </c>
      <c r="X231" s="122">
        <v>649.25326017370185</v>
      </c>
      <c r="Y231" s="122">
        <v>578.64319302177068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618.10866975588101</v>
      </c>
      <c r="C234" s="33">
        <v>642.12100645106204</v>
      </c>
      <c r="D234" s="33">
        <v>659.42609772980006</v>
      </c>
      <c r="E234" s="33">
        <v>674.82331739808797</v>
      </c>
      <c r="F234" s="33">
        <v>696.02916670835486</v>
      </c>
      <c r="G234" s="33">
        <v>711.54639806543912</v>
      </c>
      <c r="H234" s="33">
        <v>698.05146019100721</v>
      </c>
      <c r="I234" s="33">
        <v>660.03647622795199</v>
      </c>
      <c r="J234" s="33">
        <v>630.15935106792176</v>
      </c>
      <c r="K234" s="33">
        <v>627.59430002258057</v>
      </c>
      <c r="L234" s="33">
        <v>643.64727102072868</v>
      </c>
      <c r="M234" s="33">
        <v>591.16217099531298</v>
      </c>
      <c r="N234" s="33">
        <v>599.53708871425454</v>
      </c>
      <c r="O234" s="33">
        <v>597.29409041894473</v>
      </c>
      <c r="P234" s="33">
        <v>571.27554720717615</v>
      </c>
      <c r="Q234" s="33">
        <v>548.25827912479758</v>
      </c>
      <c r="R234" s="33">
        <v>529.68299898843964</v>
      </c>
      <c r="S234" s="33">
        <v>569.43976217475449</v>
      </c>
      <c r="T234" s="33">
        <v>544.30363711471989</v>
      </c>
      <c r="U234" s="33">
        <v>546.44326931971682</v>
      </c>
      <c r="V234" s="33">
        <v>537.24528234294928</v>
      </c>
      <c r="W234" s="33">
        <v>566.21468382624471</v>
      </c>
      <c r="X234" s="33">
        <v>649.25326017370185</v>
      </c>
      <c r="Y234" s="33">
        <v>578.64319302177068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4954.5394407696267</v>
      </c>
      <c r="C236" s="117">
        <f t="shared" si="110"/>
        <v>5005.4725128191167</v>
      </c>
      <c r="D236" s="117">
        <f t="shared" si="110"/>
        <v>4339.2727580932469</v>
      </c>
      <c r="E236" s="117">
        <f t="shared" si="110"/>
        <v>4450.6876780639377</v>
      </c>
      <c r="F236" s="117">
        <f t="shared" si="110"/>
        <v>3670.7458611819602</v>
      </c>
      <c r="G236" s="117">
        <f t="shared" si="110"/>
        <v>3735.087969280059</v>
      </c>
      <c r="H236" s="117">
        <f t="shared" si="110"/>
        <v>4073.372945492933</v>
      </c>
      <c r="I236" s="117">
        <f t="shared" si="110"/>
        <v>4125.6631130996329</v>
      </c>
      <c r="J236" s="117">
        <f t="shared" si="110"/>
        <v>3609.0366585065549</v>
      </c>
      <c r="K236" s="117">
        <f t="shared" si="110"/>
        <v>3265.9174505403566</v>
      </c>
      <c r="L236" s="117">
        <f t="shared" si="110"/>
        <v>4838.7187286667668</v>
      </c>
      <c r="M236" s="117">
        <f t="shared" si="110"/>
        <v>4190.5243283955069</v>
      </c>
      <c r="N236" s="117">
        <f t="shared" si="110"/>
        <v>3716.7042369497058</v>
      </c>
      <c r="O236" s="117">
        <f t="shared" si="110"/>
        <v>3895.6760602327349</v>
      </c>
      <c r="P236" s="117">
        <f t="shared" si="110"/>
        <v>3500.7331081785674</v>
      </c>
      <c r="Q236" s="117">
        <f t="shared" si="110"/>
        <v>3851.6793025977736</v>
      </c>
      <c r="R236" s="117">
        <f t="shared" ref="R236:V236" si="111">R237+R240+R242+R252</f>
        <v>3638.9819108737947</v>
      </c>
      <c r="S236" s="117">
        <f t="shared" si="111"/>
        <v>3808.9069258992154</v>
      </c>
      <c r="T236" s="117">
        <f t="shared" si="111"/>
        <v>4184.4874206378445</v>
      </c>
      <c r="U236" s="117">
        <f t="shared" si="111"/>
        <v>3522.2546589687113</v>
      </c>
      <c r="V236" s="117">
        <f t="shared" si="111"/>
        <v>3674.9013998856376</v>
      </c>
      <c r="W236" s="117">
        <f t="shared" ref="W236:Y236" si="112">W237+W240+W242+W252</f>
        <v>4243.7018975161045</v>
      </c>
      <c r="X236" s="117">
        <f t="shared" si="112"/>
        <v>3680.8072537932862</v>
      </c>
      <c r="Y236" s="117">
        <f t="shared" si="112"/>
        <v>3776.5819073271396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4858.0681466879596</v>
      </c>
      <c r="C237" s="122">
        <f t="shared" si="113"/>
        <v>4917.0015251762752</v>
      </c>
      <c r="D237" s="122">
        <f t="shared" si="113"/>
        <v>4256.8859040826164</v>
      </c>
      <c r="E237" s="122">
        <f t="shared" si="113"/>
        <v>4384.4621822354593</v>
      </c>
      <c r="F237" s="122">
        <f t="shared" si="113"/>
        <v>3583.8212053357774</v>
      </c>
      <c r="G237" s="122">
        <f t="shared" si="113"/>
        <v>3664.8984410834651</v>
      </c>
      <c r="H237" s="122">
        <f t="shared" si="113"/>
        <v>4008.0089949511912</v>
      </c>
      <c r="I237" s="122">
        <f t="shared" si="113"/>
        <v>4076.2790830675663</v>
      </c>
      <c r="J237" s="122">
        <f t="shared" si="113"/>
        <v>3554.5306726374874</v>
      </c>
      <c r="K237" s="122">
        <f t="shared" si="113"/>
        <v>3212.7569934422622</v>
      </c>
      <c r="L237" s="122">
        <f t="shared" si="113"/>
        <v>4783.8925534763221</v>
      </c>
      <c r="M237" s="122">
        <f t="shared" si="113"/>
        <v>4131.9650008268918</v>
      </c>
      <c r="N237" s="122">
        <f t="shared" si="113"/>
        <v>3665.9415692979896</v>
      </c>
      <c r="O237" s="122">
        <f t="shared" si="113"/>
        <v>3851.0071181989683</v>
      </c>
      <c r="P237" s="122">
        <f t="shared" si="113"/>
        <v>3451.1309984815571</v>
      </c>
      <c r="Q237" s="122">
        <f t="shared" si="113"/>
        <v>3810.3445228108371</v>
      </c>
      <c r="R237" s="122">
        <f t="shared" ref="R237:V237" si="114">SUM(R238:R239)</f>
        <v>3584.8795808009368</v>
      </c>
      <c r="S237" s="122">
        <f t="shared" si="114"/>
        <v>3765.4450630004067</v>
      </c>
      <c r="T237" s="122">
        <f t="shared" si="114"/>
        <v>4119.2723486108762</v>
      </c>
      <c r="U237" s="122">
        <f t="shared" si="114"/>
        <v>3462.9277361781865</v>
      </c>
      <c r="V237" s="122">
        <f t="shared" si="114"/>
        <v>3609.9739432923584</v>
      </c>
      <c r="W237" s="122">
        <f t="shared" ref="W237:Y237" si="115">SUM(W238:W239)</f>
        <v>4188.8158572439852</v>
      </c>
      <c r="X237" s="122">
        <f t="shared" si="115"/>
        <v>3626.7208648206697</v>
      </c>
      <c r="Y237" s="122">
        <f t="shared" si="115"/>
        <v>3746.1771564989131</v>
      </c>
      <c r="DA237" s="130" t="s">
        <v>2581</v>
      </c>
    </row>
    <row r="238" spans="1:105" ht="12" customHeight="1" x14ac:dyDescent="0.25">
      <c r="A238" s="97" t="s">
        <v>51</v>
      </c>
      <c r="B238" s="98">
        <v>4858.0681466879596</v>
      </c>
      <c r="C238" s="98">
        <v>4917.0015251762752</v>
      </c>
      <c r="D238" s="98">
        <v>4256.8859040826164</v>
      </c>
      <c r="E238" s="98">
        <v>4384.4621822354593</v>
      </c>
      <c r="F238" s="98">
        <v>3583.8212053357774</v>
      </c>
      <c r="G238" s="98">
        <v>3664.8984410834651</v>
      </c>
      <c r="H238" s="98">
        <v>4008.0089949511912</v>
      </c>
      <c r="I238" s="98">
        <v>4076.2790830675663</v>
      </c>
      <c r="J238" s="98">
        <v>3554.5306726374874</v>
      </c>
      <c r="K238" s="98">
        <v>3212.7569934422622</v>
      </c>
      <c r="L238" s="98">
        <v>4783.8925534763221</v>
      </c>
      <c r="M238" s="98">
        <v>4131.9650008268918</v>
      </c>
      <c r="N238" s="98">
        <v>3665.9415692979896</v>
      </c>
      <c r="O238" s="98">
        <v>3851.0071181989683</v>
      </c>
      <c r="P238" s="98">
        <v>3451.1309984815571</v>
      </c>
      <c r="Q238" s="98">
        <v>3810.3445228108371</v>
      </c>
      <c r="R238" s="98">
        <v>3584.8795808009368</v>
      </c>
      <c r="S238" s="98">
        <v>3765.4450630004067</v>
      </c>
      <c r="T238" s="98">
        <v>4119.2723486108762</v>
      </c>
      <c r="U238" s="98">
        <v>3462.9277361781865</v>
      </c>
      <c r="V238" s="98">
        <v>3609.9739432923584</v>
      </c>
      <c r="W238" s="98">
        <v>4188.8158572439852</v>
      </c>
      <c r="X238" s="98">
        <v>3626.7208648206697</v>
      </c>
      <c r="Y238" s="98">
        <v>3746.1771564989131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96.471294081667082</v>
      </c>
      <c r="C242" s="122">
        <v>88.470987642841308</v>
      </c>
      <c r="D242" s="122">
        <v>82.386854010630316</v>
      </c>
      <c r="E242" s="122">
        <v>66.225495828478046</v>
      </c>
      <c r="F242" s="122">
        <v>86.924655846182887</v>
      </c>
      <c r="G242" s="122">
        <v>70.189528196593912</v>
      </c>
      <c r="H242" s="122">
        <v>65.363950541741929</v>
      </c>
      <c r="I242" s="122">
        <v>49.384030032066541</v>
      </c>
      <c r="J242" s="122">
        <v>54.505985869067231</v>
      </c>
      <c r="K242" s="122">
        <v>53.160457098094554</v>
      </c>
      <c r="L242" s="122">
        <v>54.826175190444737</v>
      </c>
      <c r="M242" s="122">
        <v>58.559327568614691</v>
      </c>
      <c r="N242" s="122">
        <v>50.7626676517161</v>
      </c>
      <c r="O242" s="122">
        <v>44.668942033766577</v>
      </c>
      <c r="P242" s="122">
        <v>49.60210969701042</v>
      </c>
      <c r="Q242" s="122">
        <v>41.334779786936522</v>
      </c>
      <c r="R242" s="122">
        <v>54.102330072858067</v>
      </c>
      <c r="S242" s="122">
        <v>43.461862898808633</v>
      </c>
      <c r="T242" s="122">
        <v>65.215072026968684</v>
      </c>
      <c r="U242" s="122">
        <v>59.326922790524584</v>
      </c>
      <c r="V242" s="122">
        <v>64.92745659327916</v>
      </c>
      <c r="W242" s="122">
        <v>54.886040272119644</v>
      </c>
      <c r="X242" s="122">
        <v>54.086388972616426</v>
      </c>
      <c r="Y242" s="122">
        <v>30.404750828226693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573.06722831361276</v>
      </c>
      <c r="C244" s="98">
        <v>546.35018831813977</v>
      </c>
      <c r="D244" s="98">
        <v>550.56964866373551</v>
      </c>
      <c r="E244" s="98">
        <v>473.27317765157005</v>
      </c>
      <c r="F244" s="98">
        <v>659.44952383570785</v>
      </c>
      <c r="G244" s="98">
        <v>574.07354170710164</v>
      </c>
      <c r="H244" s="98">
        <v>606.59547682145217</v>
      </c>
      <c r="I244" s="98">
        <v>505.68208975016825</v>
      </c>
      <c r="J244" s="98">
        <v>581.00467917194521</v>
      </c>
      <c r="K244" s="98">
        <v>565.8883816396318</v>
      </c>
      <c r="L244" s="98">
        <v>588.49668513904237</v>
      </c>
      <c r="M244" s="98">
        <v>637.19024560812034</v>
      </c>
      <c r="N244" s="98">
        <v>578.15626229903751</v>
      </c>
      <c r="O244" s="98">
        <v>512.56729794824128</v>
      </c>
      <c r="P244" s="98">
        <v>535.86471254323055</v>
      </c>
      <c r="Q244" s="98">
        <v>418.90463526531693</v>
      </c>
      <c r="R244" s="98">
        <v>548.83140790175514</v>
      </c>
      <c r="S244" s="98">
        <v>442.28932357818269</v>
      </c>
      <c r="T244" s="98">
        <v>616.54733284554936</v>
      </c>
      <c r="U244" s="98">
        <v>548.20026578456907</v>
      </c>
      <c r="V244" s="98">
        <v>591.72730546966784</v>
      </c>
      <c r="W244" s="98">
        <v>537.6396512412108</v>
      </c>
      <c r="X244" s="98">
        <v>612.08785152112</v>
      </c>
      <c r="Y244" s="98">
        <v>440.99874411652206</v>
      </c>
      <c r="DA244" s="63" t="s">
        <v>2588</v>
      </c>
    </row>
    <row r="245" spans="1:105" ht="12" customHeight="1" x14ac:dyDescent="0.25">
      <c r="A245" s="97" t="s">
        <v>123</v>
      </c>
      <c r="B245" s="98">
        <v>250.28857258479752</v>
      </c>
      <c r="C245" s="98">
        <v>225.8888299028412</v>
      </c>
      <c r="D245" s="98">
        <v>233.71962789614764</v>
      </c>
      <c r="E245" s="98">
        <v>199.86301061008305</v>
      </c>
      <c r="F245" s="98">
        <v>297.52799354115172</v>
      </c>
      <c r="G245" s="98">
        <v>255.35787442828837</v>
      </c>
      <c r="H245" s="98">
        <v>268.82199705074089</v>
      </c>
      <c r="I245" s="98">
        <v>249.74916253670571</v>
      </c>
      <c r="J245" s="98">
        <v>258.30233316034469</v>
      </c>
      <c r="K245" s="98">
        <v>254.57619218004018</v>
      </c>
      <c r="L245" s="98">
        <v>263.15032268693722</v>
      </c>
      <c r="M245" s="98">
        <v>296.3911603987724</v>
      </c>
      <c r="N245" s="98">
        <v>270.62463551824277</v>
      </c>
      <c r="O245" s="98">
        <v>250.71999582387957</v>
      </c>
      <c r="P245" s="98">
        <v>231.1635646698744</v>
      </c>
      <c r="Q245" s="98">
        <v>179.65563939622078</v>
      </c>
      <c r="R245" s="98">
        <v>237.37647616757775</v>
      </c>
      <c r="S245" s="98">
        <v>203.79250430400066</v>
      </c>
      <c r="T245" s="98">
        <v>262.12209007480794</v>
      </c>
      <c r="U245" s="98">
        <v>236.21800179264241</v>
      </c>
      <c r="V245" s="98">
        <v>238.01681511152313</v>
      </c>
      <c r="W245" s="98">
        <v>243.77027142742483</v>
      </c>
      <c r="X245" s="98">
        <v>261.71160499992772</v>
      </c>
      <c r="Y245" s="98">
        <v>168.64445434746727</v>
      </c>
      <c r="DA245" s="63" t="s">
        <v>2589</v>
      </c>
    </row>
    <row r="246" spans="1:105" ht="12" customHeight="1" x14ac:dyDescent="0.25">
      <c r="A246" s="100" t="s">
        <v>50</v>
      </c>
      <c r="B246" s="101">
        <v>250.28857258479752</v>
      </c>
      <c r="C246" s="101">
        <v>225.8888299028412</v>
      </c>
      <c r="D246" s="101">
        <v>233.71962789614764</v>
      </c>
      <c r="E246" s="101">
        <v>199.86301061008305</v>
      </c>
      <c r="F246" s="101">
        <v>297.52799354115172</v>
      </c>
      <c r="G246" s="101">
        <v>255.35787442828837</v>
      </c>
      <c r="H246" s="101">
        <v>268.82199705074089</v>
      </c>
      <c r="I246" s="101">
        <v>249.74916253670571</v>
      </c>
      <c r="J246" s="101">
        <v>258.30233316034469</v>
      </c>
      <c r="K246" s="101">
        <v>254.57619218004018</v>
      </c>
      <c r="L246" s="101">
        <v>263.15032268693722</v>
      </c>
      <c r="M246" s="101">
        <v>296.3911603987724</v>
      </c>
      <c r="N246" s="101">
        <v>270.62463551824277</v>
      </c>
      <c r="O246" s="101">
        <v>250.71999582387957</v>
      </c>
      <c r="P246" s="101">
        <v>231.1635646698744</v>
      </c>
      <c r="Q246" s="101">
        <v>179.65563939622078</v>
      </c>
      <c r="R246" s="101">
        <v>237.37647616757775</v>
      </c>
      <c r="S246" s="101">
        <v>203.79250430400066</v>
      </c>
      <c r="T246" s="101">
        <v>262.12209007480794</v>
      </c>
      <c r="U246" s="101">
        <v>236.21800179264241</v>
      </c>
      <c r="V246" s="101">
        <v>238.01681511152313</v>
      </c>
      <c r="W246" s="101">
        <v>243.77027142742483</v>
      </c>
      <c r="X246" s="101">
        <v>261.71160499992772</v>
      </c>
      <c r="Y246" s="101">
        <v>168.64445434746727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199.28908220421124</v>
      </c>
      <c r="C257" s="118">
        <f t="shared" si="117"/>
        <v>200.34700146693328</v>
      </c>
      <c r="D257" s="118">
        <f t="shared" si="117"/>
        <v>179.32579667067836</v>
      </c>
      <c r="E257" s="118">
        <f t="shared" si="117"/>
        <v>184.52761549064934</v>
      </c>
      <c r="F257" s="118">
        <f t="shared" si="117"/>
        <v>158.52703262992242</v>
      </c>
      <c r="G257" s="118">
        <f t="shared" si="117"/>
        <v>159.48390185288568</v>
      </c>
      <c r="H257" s="118">
        <f t="shared" si="117"/>
        <v>170.11803187954973</v>
      </c>
      <c r="I257" s="118">
        <f t="shared" si="117"/>
        <v>172.6844294151546</v>
      </c>
      <c r="J257" s="118">
        <f t="shared" si="117"/>
        <v>153.18093432815084</v>
      </c>
      <c r="K257" s="118">
        <f t="shared" si="117"/>
        <v>141.97945264304633</v>
      </c>
      <c r="L257" s="118">
        <f t="shared" si="117"/>
        <v>194.42824125944452</v>
      </c>
      <c r="M257" s="118">
        <f t="shared" si="117"/>
        <v>171.86942505107379</v>
      </c>
      <c r="N257" s="118">
        <f t="shared" si="117"/>
        <v>153.81915397366004</v>
      </c>
      <c r="O257" s="118">
        <f t="shared" si="117"/>
        <v>157.16244024992153</v>
      </c>
      <c r="P257" s="118">
        <f t="shared" si="117"/>
        <v>139.78441089803391</v>
      </c>
      <c r="Q257" s="118">
        <f t="shared" si="117"/>
        <v>149.02093191907989</v>
      </c>
      <c r="R257" s="118">
        <f t="shared" ref="R257:V257" si="118">R258+R261+R263+R273</f>
        <v>141.98674284662417</v>
      </c>
      <c r="S257" s="118">
        <f t="shared" si="118"/>
        <v>149.16767192241014</v>
      </c>
      <c r="T257" s="118">
        <f t="shared" si="118"/>
        <v>161.5270956876202</v>
      </c>
      <c r="U257" s="118">
        <f t="shared" si="118"/>
        <v>138.60572043311572</v>
      </c>
      <c r="V257" s="118">
        <f t="shared" si="118"/>
        <v>140.96585750028575</v>
      </c>
      <c r="W257" s="118">
        <f t="shared" ref="W257:Y257" si="119">W258+W261+W263+W273</f>
        <v>159.94182504223269</v>
      </c>
      <c r="X257" s="118">
        <f t="shared" si="119"/>
        <v>146.64031508594883</v>
      </c>
      <c r="Y257" s="118">
        <f t="shared" si="119"/>
        <v>144.17887060367227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163.70548985248388</v>
      </c>
      <c r="C258" s="123">
        <f t="shared" si="120"/>
        <v>164.9547134201907</v>
      </c>
      <c r="D258" s="123">
        <f t="shared" si="120"/>
        <v>142.94316235095417</v>
      </c>
      <c r="E258" s="123">
        <f t="shared" si="120"/>
        <v>148.37369925962071</v>
      </c>
      <c r="F258" s="123">
        <f t="shared" si="120"/>
        <v>120.82356605304632</v>
      </c>
      <c r="G258" s="123">
        <f t="shared" si="120"/>
        <v>122.59494184722054</v>
      </c>
      <c r="H258" s="123">
        <f t="shared" si="120"/>
        <v>133.97844665002151</v>
      </c>
      <c r="I258" s="123">
        <f t="shared" si="120"/>
        <v>135.86363016399071</v>
      </c>
      <c r="J258" s="123">
        <f t="shared" si="120"/>
        <v>118.21065801747251</v>
      </c>
      <c r="K258" s="123">
        <f t="shared" si="120"/>
        <v>107.12753073141394</v>
      </c>
      <c r="L258" s="123">
        <f t="shared" si="120"/>
        <v>158.98885650484209</v>
      </c>
      <c r="M258" s="123">
        <f t="shared" si="120"/>
        <v>135.70355653890365</v>
      </c>
      <c r="N258" s="123">
        <f t="shared" si="120"/>
        <v>119.39284932743074</v>
      </c>
      <c r="O258" s="123">
        <f t="shared" si="120"/>
        <v>123.91614585253123</v>
      </c>
      <c r="P258" s="123">
        <f t="shared" si="120"/>
        <v>109.52537807604082</v>
      </c>
      <c r="Q258" s="123">
        <f t="shared" si="120"/>
        <v>119.57554956288303</v>
      </c>
      <c r="R258" s="123">
        <f t="shared" ref="R258:V258" si="121">SUM(R259:R260)</f>
        <v>112.209079491613</v>
      </c>
      <c r="S258" s="123">
        <f t="shared" si="121"/>
        <v>117.93458753697335</v>
      </c>
      <c r="T258" s="123">
        <f t="shared" si="121"/>
        <v>129.16498906287032</v>
      </c>
      <c r="U258" s="123">
        <f t="shared" si="121"/>
        <v>107.79449677454642</v>
      </c>
      <c r="V258" s="123">
        <f t="shared" si="121"/>
        <v>111.02437909594829</v>
      </c>
      <c r="W258" s="123">
        <f t="shared" ref="W258:Y258" si="122">SUM(W259:W260)</f>
        <v>129.01704283404663</v>
      </c>
      <c r="X258" s="123">
        <f t="shared" si="122"/>
        <v>113.00258898687527</v>
      </c>
      <c r="Y258" s="123">
        <f t="shared" si="122"/>
        <v>115.66303496991429</v>
      </c>
      <c r="DA258" s="130" t="s">
        <v>2749</v>
      </c>
    </row>
    <row r="259" spans="1:105" ht="12" customHeight="1" x14ac:dyDescent="0.25">
      <c r="A259" s="97" t="s">
        <v>51</v>
      </c>
      <c r="B259" s="99">
        <v>162.59820613117745</v>
      </c>
      <c r="C259" s="99">
        <v>163.85076578087899</v>
      </c>
      <c r="D259" s="99">
        <v>142.00098840675133</v>
      </c>
      <c r="E259" s="99">
        <v>147.41572429433995</v>
      </c>
      <c r="F259" s="99">
        <v>120.04594256846519</v>
      </c>
      <c r="G259" s="99">
        <v>121.81052982396838</v>
      </c>
      <c r="H259" s="99">
        <v>133.13316046300986</v>
      </c>
      <c r="I259" s="99">
        <v>135.01271951285997</v>
      </c>
      <c r="J259" s="99">
        <v>117.47003318512733</v>
      </c>
      <c r="K259" s="99">
        <v>106.45736221752819</v>
      </c>
      <c r="L259" s="99">
        <v>157.99891131220951</v>
      </c>
      <c r="M259" s="99">
        <v>134.86566451008346</v>
      </c>
      <c r="N259" s="99">
        <v>118.65576168851669</v>
      </c>
      <c r="O259" s="99">
        <v>123.1514310044201</v>
      </c>
      <c r="P259" s="99">
        <v>108.85137396495243</v>
      </c>
      <c r="Q259" s="99">
        <v>118.84013227554004</v>
      </c>
      <c r="R259" s="99">
        <v>111.52671508083559</v>
      </c>
      <c r="S259" s="99">
        <v>117.22302203294275</v>
      </c>
      <c r="T259" s="99">
        <v>128.38733266795654</v>
      </c>
      <c r="U259" s="99">
        <v>107.15379040282485</v>
      </c>
      <c r="V259" s="99">
        <v>110.36449868115436</v>
      </c>
      <c r="W259" s="99">
        <v>128.24859803676736</v>
      </c>
      <c r="X259" s="99">
        <v>112.30757253762384</v>
      </c>
      <c r="Y259" s="99">
        <v>114.93417130668463</v>
      </c>
      <c r="DA259" s="63" t="s">
        <v>2750</v>
      </c>
    </row>
    <row r="260" spans="1:105" ht="12" customHeight="1" x14ac:dyDescent="0.25">
      <c r="A260" s="97" t="s">
        <v>53</v>
      </c>
      <c r="B260" s="99">
        <v>1.1072837213064366</v>
      </c>
      <c r="C260" s="99">
        <v>1.1039476393117196</v>
      </c>
      <c r="D260" s="99">
        <v>0.94217394420282985</v>
      </c>
      <c r="E260" s="99">
        <v>0.95797496528074155</v>
      </c>
      <c r="F260" s="99">
        <v>0.77762348458112329</v>
      </c>
      <c r="G260" s="99">
        <v>0.78441202325215242</v>
      </c>
      <c r="H260" s="99">
        <v>0.84528618701166314</v>
      </c>
      <c r="I260" s="99">
        <v>0.85091065113073749</v>
      </c>
      <c r="J260" s="99">
        <v>0.74062483234517495</v>
      </c>
      <c r="K260" s="99">
        <v>0.67016851388575893</v>
      </c>
      <c r="L260" s="99">
        <v>0.98994519263256309</v>
      </c>
      <c r="M260" s="99">
        <v>0.83789202882019242</v>
      </c>
      <c r="N260" s="99">
        <v>0.73708763891404316</v>
      </c>
      <c r="O260" s="99">
        <v>0.76471484811113022</v>
      </c>
      <c r="P260" s="99">
        <v>0.67400411108839797</v>
      </c>
      <c r="Q260" s="99">
        <v>0.73541728734297718</v>
      </c>
      <c r="R260" s="99">
        <v>0.68236441077740417</v>
      </c>
      <c r="S260" s="99">
        <v>0.71156550403060181</v>
      </c>
      <c r="T260" s="99">
        <v>0.77765639491376304</v>
      </c>
      <c r="U260" s="99">
        <v>0.64070637172156419</v>
      </c>
      <c r="V260" s="99">
        <v>0.65988041479392912</v>
      </c>
      <c r="W260" s="99">
        <v>0.76844479727927928</v>
      </c>
      <c r="X260" s="99">
        <v>0.69501644925142003</v>
      </c>
      <c r="Y260" s="99">
        <v>0.72886366322965401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0.16981357400023034</v>
      </c>
      <c r="C261" s="123">
        <f t="shared" si="123"/>
        <v>0.1747321879034277</v>
      </c>
      <c r="D261" s="123">
        <f t="shared" si="123"/>
        <v>0.18210864848326774</v>
      </c>
      <c r="E261" s="123">
        <f t="shared" si="123"/>
        <v>0.31743783992534269</v>
      </c>
      <c r="F261" s="123">
        <f t="shared" si="123"/>
        <v>0.16031246016620407</v>
      </c>
      <c r="G261" s="123">
        <f t="shared" si="123"/>
        <v>0.16800017639498607</v>
      </c>
      <c r="H261" s="123">
        <f t="shared" si="123"/>
        <v>0.26270374209188463</v>
      </c>
      <c r="I261" s="123">
        <f t="shared" si="123"/>
        <v>0.20996137086033284</v>
      </c>
      <c r="J261" s="123">
        <f t="shared" si="123"/>
        <v>0.23928406742042457</v>
      </c>
      <c r="K261" s="123">
        <f t="shared" si="123"/>
        <v>0.24853437265080261</v>
      </c>
      <c r="L261" s="123">
        <f t="shared" si="123"/>
        <v>0.30490629175018197</v>
      </c>
      <c r="M261" s="123">
        <f t="shared" si="123"/>
        <v>0.34847466753980194</v>
      </c>
      <c r="N261" s="123">
        <f t="shared" si="123"/>
        <v>0.37101772107919029</v>
      </c>
      <c r="O261" s="123">
        <f t="shared" si="123"/>
        <v>0.39208818615613922</v>
      </c>
      <c r="P261" s="123">
        <f t="shared" si="123"/>
        <v>0.3623024499154871</v>
      </c>
      <c r="Q261" s="123">
        <f t="shared" si="123"/>
        <v>0.31428870848723572</v>
      </c>
      <c r="R261" s="123">
        <f t="shared" si="123"/>
        <v>0.30239268317903595</v>
      </c>
      <c r="S261" s="123">
        <f t="shared" si="123"/>
        <v>0.27706371318681983</v>
      </c>
      <c r="T261" s="123">
        <f t="shared" si="123"/>
        <v>0.21547743639443673</v>
      </c>
      <c r="U261" s="123">
        <f t="shared" si="123"/>
        <v>0.17448695881316362</v>
      </c>
      <c r="V261" s="123">
        <f t="shared" si="123"/>
        <v>0.12069528115627494</v>
      </c>
      <c r="W261" s="123">
        <f t="shared" si="123"/>
        <v>9.0246790055244872E-2</v>
      </c>
      <c r="X261" s="123">
        <f t="shared" si="123"/>
        <v>9.3982669620013545E-2</v>
      </c>
      <c r="Y261" s="123">
        <f t="shared" si="123"/>
        <v>0.14973905787001637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0.16981357400023034</v>
      </c>
      <c r="C262" s="99">
        <f>RES_hhdet_fecs!C8</f>
        <v>0.1747321879034277</v>
      </c>
      <c r="D262" s="99">
        <f>RES_hhdet_fecs!D8</f>
        <v>0.18210864848326774</v>
      </c>
      <c r="E262" s="99">
        <f>RES_hhdet_fecs!E8</f>
        <v>0.31743783992534269</v>
      </c>
      <c r="F262" s="99">
        <f>RES_hhdet_fecs!F8</f>
        <v>0.16031246016620407</v>
      </c>
      <c r="G262" s="99">
        <f>RES_hhdet_fecs!G8</f>
        <v>0.16800017639498607</v>
      </c>
      <c r="H262" s="99">
        <f>RES_hhdet_fecs!H8</f>
        <v>0.26270374209188463</v>
      </c>
      <c r="I262" s="99">
        <f>RES_hhdet_fecs!I8</f>
        <v>0.20996137086033284</v>
      </c>
      <c r="J262" s="99">
        <f>RES_hhdet_fecs!J8</f>
        <v>0.23928406742042457</v>
      </c>
      <c r="K262" s="99">
        <f>RES_hhdet_fecs!K8</f>
        <v>0.24853437265080261</v>
      </c>
      <c r="L262" s="99">
        <f>RES_hhdet_fecs!L8</f>
        <v>0.30490629175018197</v>
      </c>
      <c r="M262" s="99">
        <f>RES_hhdet_fecs!M8</f>
        <v>0.34847466753980194</v>
      </c>
      <c r="N262" s="99">
        <f>RES_hhdet_fecs!N8</f>
        <v>0.37101772107919029</v>
      </c>
      <c r="O262" s="99">
        <f>RES_hhdet_fecs!O8</f>
        <v>0.39208818615613922</v>
      </c>
      <c r="P262" s="99">
        <f>RES_hhdet_fecs!P8</f>
        <v>0.3623024499154871</v>
      </c>
      <c r="Q262" s="99">
        <f>RES_hhdet_fecs!Q8</f>
        <v>0.31428870848723572</v>
      </c>
      <c r="R262" s="99">
        <f>RES_hhdet_fecs!R8</f>
        <v>0.30239268317903595</v>
      </c>
      <c r="S262" s="99">
        <f>RES_hhdet_fecs!S8</f>
        <v>0.27706371318681983</v>
      </c>
      <c r="T262" s="99">
        <f>RES_hhdet_fecs!T8</f>
        <v>0.21547743639443673</v>
      </c>
      <c r="U262" s="99">
        <f>RES_hhdet_fecs!U8</f>
        <v>0.17448695881316362</v>
      </c>
      <c r="V262" s="99">
        <f>RES_hhdet_fecs!V8</f>
        <v>0.12069528115627494</v>
      </c>
      <c r="W262" s="99">
        <f>RES_hhdet_fecs!W8</f>
        <v>9.0246790055244872E-2</v>
      </c>
      <c r="X262" s="99">
        <f>RES_hhdet_fecs!X8</f>
        <v>9.3982669620013545E-2</v>
      </c>
      <c r="Y262" s="99">
        <f>RES_hhdet_fecs!Y8</f>
        <v>0.14973905787001637</v>
      </c>
      <c r="DA262" s="63" t="s">
        <v>2753</v>
      </c>
    </row>
    <row r="263" spans="1:105" ht="12" customHeight="1" x14ac:dyDescent="0.25">
      <c r="A263" s="121" t="s">
        <v>55</v>
      </c>
      <c r="B263" s="123">
        <v>25.671368063114318</v>
      </c>
      <c r="C263" s="123">
        <v>25.176988663778925</v>
      </c>
      <c r="D263" s="123">
        <v>25.94563852370133</v>
      </c>
      <c r="E263" s="123">
        <v>25.416599128707684</v>
      </c>
      <c r="F263" s="123">
        <v>26.893127836858021</v>
      </c>
      <c r="G263" s="123">
        <v>25.927312443052251</v>
      </c>
      <c r="H263" s="123">
        <v>25.330968734799033</v>
      </c>
      <c r="I263" s="123">
        <v>26.663516563921522</v>
      </c>
      <c r="J263" s="123">
        <v>25.197886294397627</v>
      </c>
      <c r="K263" s="123">
        <v>25.154845703094864</v>
      </c>
      <c r="L263" s="123">
        <v>25.525502879915443</v>
      </c>
      <c r="M263" s="123">
        <v>27.0882354362553</v>
      </c>
      <c r="N263" s="123">
        <v>25.310344288331983</v>
      </c>
      <c r="O263" s="123">
        <v>24.248912213032209</v>
      </c>
      <c r="P263" s="123">
        <v>21.789069368117396</v>
      </c>
      <c r="Q263" s="123">
        <v>21.492517628109582</v>
      </c>
      <c r="R263" s="123">
        <v>22.151445497485419</v>
      </c>
      <c r="S263" s="123">
        <v>23.150622288694937</v>
      </c>
      <c r="T263" s="123">
        <v>24.779724773589198</v>
      </c>
      <c r="U263" s="123">
        <v>23.354306403669479</v>
      </c>
      <c r="V263" s="123">
        <v>22.807634613938301</v>
      </c>
      <c r="W263" s="123">
        <v>23.532932663765035</v>
      </c>
      <c r="X263" s="123">
        <v>25.307112857882412</v>
      </c>
      <c r="Y263" s="123">
        <v>21.160742759786249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30.256699075456488</v>
      </c>
      <c r="C265" s="99">
        <v>28.674570927332518</v>
      </c>
      <c r="D265" s="99">
        <v>28.800296683708353</v>
      </c>
      <c r="E265" s="99">
        <v>24.657897377164176</v>
      </c>
      <c r="F265" s="99">
        <v>34.174029554436515</v>
      </c>
      <c r="G265" s="99">
        <v>29.617291204320317</v>
      </c>
      <c r="H265" s="99">
        <v>31.322378772665164</v>
      </c>
      <c r="I265" s="99">
        <v>26.114031537659855</v>
      </c>
      <c r="J265" s="99">
        <v>30.155528033921474</v>
      </c>
      <c r="K265" s="99">
        <v>29.281161042173284</v>
      </c>
      <c r="L265" s="99">
        <v>30.249155104262876</v>
      </c>
      <c r="M265" s="99">
        <v>32.460901927443388</v>
      </c>
      <c r="N265" s="99">
        <v>29.161310304723184</v>
      </c>
      <c r="O265" s="99">
        <v>25.590387902226322</v>
      </c>
      <c r="P265" s="99">
        <v>26.427190442909414</v>
      </c>
      <c r="Q265" s="99">
        <v>20.374787164836182</v>
      </c>
      <c r="R265" s="99">
        <v>26.670969670222416</v>
      </c>
      <c r="S265" s="99">
        <v>21.518568378938578</v>
      </c>
      <c r="T265" s="99">
        <v>29.961806684219447</v>
      </c>
      <c r="U265" s="99">
        <v>26.50838886187131</v>
      </c>
      <c r="V265" s="99">
        <v>28.314045332425518</v>
      </c>
      <c r="W265" s="99">
        <v>25.753954216583342</v>
      </c>
      <c r="X265" s="99">
        <v>29.352102724573697</v>
      </c>
      <c r="Y265" s="99">
        <v>21.14768395835333</v>
      </c>
      <c r="DA265" s="63" t="s">
        <v>2756</v>
      </c>
    </row>
    <row r="266" spans="1:105" ht="12" customHeight="1" x14ac:dyDescent="0.25">
      <c r="A266" s="97" t="s">
        <v>123</v>
      </c>
      <c r="B266" s="99">
        <v>24.646435850355751</v>
      </c>
      <c r="C266" s="99">
        <v>23.140145774220361</v>
      </c>
      <c r="D266" s="99">
        <v>23.352834161559343</v>
      </c>
      <c r="E266" s="99">
        <v>20.013417263418173</v>
      </c>
      <c r="F266" s="99">
        <v>28.104178391468324</v>
      </c>
      <c r="G266" s="99">
        <v>24.438590654406873</v>
      </c>
      <c r="H266" s="99">
        <v>26.01306584469787</v>
      </c>
      <c r="I266" s="99">
        <v>22.185692099055643</v>
      </c>
      <c r="J266" s="99">
        <v>25.163107196062136</v>
      </c>
      <c r="K266" s="99">
        <v>24.515522931183337</v>
      </c>
      <c r="L266" s="99">
        <v>25.35389782836776</v>
      </c>
      <c r="M266" s="99">
        <v>27.440092944919741</v>
      </c>
      <c r="N266" s="99">
        <v>24.765583125566987</v>
      </c>
      <c r="O266" s="99">
        <v>21.984607327072617</v>
      </c>
      <c r="P266" s="99">
        <v>22.325488547468684</v>
      </c>
      <c r="Q266" s="99">
        <v>17.423416112315941</v>
      </c>
      <c r="R266" s="99">
        <v>22.867975132970276</v>
      </c>
      <c r="S266" s="99">
        <v>18.845006454745725</v>
      </c>
      <c r="T266" s="99">
        <v>26.325057898510089</v>
      </c>
      <c r="U266" s="99">
        <v>23.562826673820467</v>
      </c>
      <c r="V266" s="99">
        <v>25.203714598173814</v>
      </c>
      <c r="W266" s="99">
        <v>23.346553518689454</v>
      </c>
      <c r="X266" s="99">
        <v>26.623033696854733</v>
      </c>
      <c r="Y266" s="99">
        <v>19.22276080780308</v>
      </c>
      <c r="DA266" s="63" t="s">
        <v>2757</v>
      </c>
    </row>
    <row r="267" spans="1:105" ht="12" customHeight="1" x14ac:dyDescent="0.25">
      <c r="A267" s="100" t="s">
        <v>50</v>
      </c>
      <c r="B267" s="102">
        <v>13.214690438692255</v>
      </c>
      <c r="C267" s="102">
        <v>11.855519432839397</v>
      </c>
      <c r="D267" s="102">
        <v>12.225873039954111</v>
      </c>
      <c r="E267" s="102">
        <v>10.41301691671762</v>
      </c>
      <c r="F267" s="102">
        <v>15.418512072624765</v>
      </c>
      <c r="G267" s="102">
        <v>13.174285137351974</v>
      </c>
      <c r="H267" s="102">
        <v>13.880987801242711</v>
      </c>
      <c r="I267" s="102">
        <v>12.897347244807179</v>
      </c>
      <c r="J267" s="102">
        <v>13.406506914790118</v>
      </c>
      <c r="K267" s="102">
        <v>13.1727151901027</v>
      </c>
      <c r="L267" s="102">
        <v>13.526116846033359</v>
      </c>
      <c r="M267" s="102">
        <v>15.099296412931594</v>
      </c>
      <c r="N267" s="102">
        <v>13.649889289564173</v>
      </c>
      <c r="O267" s="102">
        <v>12.517423514259249</v>
      </c>
      <c r="P267" s="102">
        <v>11.400272128386764</v>
      </c>
      <c r="Q267" s="102">
        <v>8.7381353833484852</v>
      </c>
      <c r="R267" s="102">
        <v>11.535529317635271</v>
      </c>
      <c r="S267" s="102">
        <v>9.9150549316969627</v>
      </c>
      <c r="T267" s="102">
        <v>12.738115911130478</v>
      </c>
      <c r="U267" s="102">
        <v>11.422392578981924</v>
      </c>
      <c r="V267" s="102">
        <v>11.389061871326238</v>
      </c>
      <c r="W267" s="102">
        <v>11.677056175474233</v>
      </c>
      <c r="X267" s="102">
        <v>12.550136218323351</v>
      </c>
      <c r="Y267" s="102">
        <v>8.0871877062009236</v>
      </c>
      <c r="DA267" s="131" t="s">
        <v>2758</v>
      </c>
    </row>
    <row r="268" spans="1:105" ht="12" customHeight="1" x14ac:dyDescent="0.25">
      <c r="A268" s="103" t="s">
        <v>52</v>
      </c>
      <c r="B268" s="105">
        <v>11.431745411663497</v>
      </c>
      <c r="C268" s="105">
        <v>11.284626341380964</v>
      </c>
      <c r="D268" s="105">
        <v>11.126961121605232</v>
      </c>
      <c r="E268" s="105">
        <v>9.6004003467005532</v>
      </c>
      <c r="F268" s="105">
        <v>12.685666318843552</v>
      </c>
      <c r="G268" s="105">
        <v>11.264305517054897</v>
      </c>
      <c r="H268" s="105">
        <v>12.132078043455159</v>
      </c>
      <c r="I268" s="105">
        <v>9.2883448542484608</v>
      </c>
      <c r="J268" s="105">
        <v>11.756600281272021</v>
      </c>
      <c r="K268" s="105">
        <v>11.342807741080634</v>
      </c>
      <c r="L268" s="105">
        <v>11.827780982334405</v>
      </c>
      <c r="M268" s="105">
        <v>12.340796531988136</v>
      </c>
      <c r="N268" s="105">
        <v>11.115693836002812</v>
      </c>
      <c r="O268" s="105">
        <v>9.4671838128133654</v>
      </c>
      <c r="P268" s="105">
        <v>10.925216419081917</v>
      </c>
      <c r="Q268" s="105">
        <v>8.6852807289674541</v>
      </c>
      <c r="R268" s="105">
        <v>11.332445815335007</v>
      </c>
      <c r="S268" s="105">
        <v>8.9299515230487643</v>
      </c>
      <c r="T268" s="105">
        <v>13.586941987379614</v>
      </c>
      <c r="U268" s="105">
        <v>12.140434094838547</v>
      </c>
      <c r="V268" s="105">
        <v>13.814652726847575</v>
      </c>
      <c r="W268" s="105">
        <v>11.669497343215221</v>
      </c>
      <c r="X268" s="105">
        <v>14.072897478531381</v>
      </c>
      <c r="Y268" s="105">
        <v>11.135573101602157</v>
      </c>
      <c r="DA268" s="132" t="s">
        <v>2759</v>
      </c>
    </row>
    <row r="269" spans="1:105" ht="12" customHeight="1" x14ac:dyDescent="0.25">
      <c r="A269" s="106" t="s">
        <v>122</v>
      </c>
      <c r="B269" s="102">
        <v>25.287305332249211</v>
      </c>
      <c r="C269" s="102">
        <v>25.152590783496141</v>
      </c>
      <c r="D269" s="102">
        <v>26.195147329383058</v>
      </c>
      <c r="E269" s="102">
        <v>26.556216044259127</v>
      </c>
      <c r="F269" s="102">
        <v>26.786176713774424</v>
      </c>
      <c r="G269" s="102">
        <v>26.544187624766373</v>
      </c>
      <c r="H269" s="102">
        <v>25.867822326953831</v>
      </c>
      <c r="I269" s="102">
        <v>28.106478167314933</v>
      </c>
      <c r="J269" s="102">
        <v>26.16506591310517</v>
      </c>
      <c r="K269" s="102">
        <v>26.40724744779633</v>
      </c>
      <c r="L269" s="102">
        <v>26.726339539441895</v>
      </c>
      <c r="M269" s="102">
        <v>28.415329475679073</v>
      </c>
      <c r="N269" s="102">
        <v>26.731186324207993</v>
      </c>
      <c r="O269" s="102">
        <v>25.835701809494267</v>
      </c>
      <c r="P269" s="102">
        <v>23.098396459877897</v>
      </c>
      <c r="Q269" s="102">
        <v>23.534792246881363</v>
      </c>
      <c r="R269" s="102">
        <v>23.63012681488048</v>
      </c>
      <c r="S269" s="102">
        <v>25.289887637252662</v>
      </c>
      <c r="T269" s="102">
        <v>26.216712859132713</v>
      </c>
      <c r="U269" s="102">
        <v>24.818351427710649</v>
      </c>
      <c r="V269" s="102">
        <v>23.834315594658921</v>
      </c>
      <c r="W269" s="102">
        <v>25.012752420428736</v>
      </c>
      <c r="X269" s="102">
        <v>26.452771869220914</v>
      </c>
      <c r="Y269" s="102">
        <v>22.252991524820953</v>
      </c>
      <c r="DA269" s="131" t="s">
        <v>2760</v>
      </c>
    </row>
    <row r="270" spans="1:105" ht="12" customHeight="1" x14ac:dyDescent="0.25">
      <c r="A270" s="107" t="s">
        <v>121</v>
      </c>
      <c r="B270" s="105">
        <v>21.822944536608752</v>
      </c>
      <c r="C270" s="105">
        <v>21.567207397496528</v>
      </c>
      <c r="D270" s="105">
        <v>22.553355084948116</v>
      </c>
      <c r="E270" s="105">
        <v>22.861923230612696</v>
      </c>
      <c r="F270" s="105">
        <v>23.329850659363959</v>
      </c>
      <c r="G270" s="105">
        <v>23.168042837209573</v>
      </c>
      <c r="H270" s="105">
        <v>22.678496459889555</v>
      </c>
      <c r="I270" s="105">
        <v>25.012626412903277</v>
      </c>
      <c r="J270" s="105">
        <v>23.008411752984976</v>
      </c>
      <c r="K270" s="105">
        <v>23.25419743724315</v>
      </c>
      <c r="L270" s="105">
        <v>23.552605815062293</v>
      </c>
      <c r="M270" s="105">
        <v>25.172603475865962</v>
      </c>
      <c r="N270" s="105">
        <v>23.743395795035752</v>
      </c>
      <c r="O270" s="105">
        <v>23.097642178697367</v>
      </c>
      <c r="P270" s="105">
        <v>20.388948224301352</v>
      </c>
      <c r="Q270" s="105">
        <v>20.772595902442713</v>
      </c>
      <c r="R270" s="105">
        <v>20.922370172440413</v>
      </c>
      <c r="S270" s="105">
        <v>22.657470658399465</v>
      </c>
      <c r="T270" s="105">
        <v>23.566217727271574</v>
      </c>
      <c r="U270" s="105">
        <v>22.476903966437742</v>
      </c>
      <c r="V270" s="105">
        <v>21.687501145942157</v>
      </c>
      <c r="W270" s="105">
        <v>22.896485766343424</v>
      </c>
      <c r="X270" s="105">
        <v>24.474462858262335</v>
      </c>
      <c r="Y270" s="105">
        <v>20.750183885552538</v>
      </c>
      <c r="DA270" s="132" t="s">
        <v>2761</v>
      </c>
    </row>
    <row r="271" spans="1:105" ht="12" customHeight="1" x14ac:dyDescent="0.25">
      <c r="A271" s="108" t="s">
        <v>53</v>
      </c>
      <c r="B271" s="99">
        <v>11.045323058318635</v>
      </c>
      <c r="C271" s="99">
        <v>10.389600113700522</v>
      </c>
      <c r="D271" s="99">
        <v>11.121758385006993</v>
      </c>
      <c r="E271" s="99">
        <v>11.21838222826605</v>
      </c>
      <c r="F271" s="99">
        <v>12.113019708766116</v>
      </c>
      <c r="G271" s="99">
        <v>11.822511841356105</v>
      </c>
      <c r="H271" s="99">
        <v>11.444114231161201</v>
      </c>
      <c r="I271" s="99">
        <v>13.89575471200283</v>
      </c>
      <c r="J271" s="99">
        <v>11.616909698548531</v>
      </c>
      <c r="K271" s="99">
        <v>11.880237296864209</v>
      </c>
      <c r="L271" s="99">
        <v>11.935686684677938</v>
      </c>
      <c r="M271" s="99">
        <v>13.253702275717961</v>
      </c>
      <c r="N271" s="99">
        <v>12.516713918493286</v>
      </c>
      <c r="O271" s="99">
        <v>12.64460492483907</v>
      </c>
      <c r="P271" s="99">
        <v>9.9301426923177143</v>
      </c>
      <c r="Q271" s="99">
        <v>10.053164884234675</v>
      </c>
      <c r="R271" s="99">
        <v>10.220441871179943</v>
      </c>
      <c r="S271" s="99">
        <v>11.676578343125803</v>
      </c>
      <c r="T271" s="99">
        <v>11.147669532456069</v>
      </c>
      <c r="U271" s="99">
        <v>10.658055996186958</v>
      </c>
      <c r="V271" s="99">
        <v>9.4248578779159882</v>
      </c>
      <c r="W271" s="99">
        <v>11.090251427005517</v>
      </c>
      <c r="X271" s="99">
        <v>11.155127660369695</v>
      </c>
      <c r="Y271" s="99">
        <v>8.379089159945746</v>
      </c>
      <c r="DA271" s="63" t="s">
        <v>2762</v>
      </c>
    </row>
    <row r="272" spans="1:105" ht="12" customHeight="1" x14ac:dyDescent="0.25">
      <c r="A272" s="108" t="s">
        <v>52</v>
      </c>
      <c r="B272" s="99">
        <v>10.777621478290117</v>
      </c>
      <c r="C272" s="99">
        <v>11.177607283796002</v>
      </c>
      <c r="D272" s="99">
        <v>11.431596699941126</v>
      </c>
      <c r="E272" s="99">
        <v>11.643541002346648</v>
      </c>
      <c r="F272" s="99">
        <v>11.216830950597847</v>
      </c>
      <c r="G272" s="99">
        <v>11.345530995853467</v>
      </c>
      <c r="H272" s="99">
        <v>11.234382228728355</v>
      </c>
      <c r="I272" s="99">
        <v>11.116871700900441</v>
      </c>
      <c r="J272" s="99">
        <v>11.391502054436446</v>
      </c>
      <c r="K272" s="99">
        <v>11.373960140378948</v>
      </c>
      <c r="L272" s="99">
        <v>11.616919130384357</v>
      </c>
      <c r="M272" s="99">
        <v>11.918901200147998</v>
      </c>
      <c r="N272" s="99">
        <v>11.226681876542465</v>
      </c>
      <c r="O272" s="99">
        <v>10.453037253858293</v>
      </c>
      <c r="P272" s="99">
        <v>10.458805531983639</v>
      </c>
      <c r="Q272" s="99">
        <v>10.719431018208038</v>
      </c>
      <c r="R272" s="99">
        <v>10.701928301260471</v>
      </c>
      <c r="S272" s="99">
        <v>10.980892315273664</v>
      </c>
      <c r="T272" s="99">
        <v>12.418548194815504</v>
      </c>
      <c r="U272" s="99">
        <v>11.818847970250783</v>
      </c>
      <c r="V272" s="99">
        <v>12.262643268026167</v>
      </c>
      <c r="W272" s="99">
        <v>11.806234339337911</v>
      </c>
      <c r="X272" s="99">
        <v>13.31933519789264</v>
      </c>
      <c r="Y272" s="99">
        <v>12.37109472560679</v>
      </c>
      <c r="DA272" s="63" t="s">
        <v>2763</v>
      </c>
    </row>
    <row r="273" spans="1:105" ht="12" customHeight="1" x14ac:dyDescent="0.25">
      <c r="A273" s="121" t="s">
        <v>54</v>
      </c>
      <c r="B273" s="123">
        <v>9.742410714612797</v>
      </c>
      <c r="C273" s="123">
        <v>10.040567195060222</v>
      </c>
      <c r="D273" s="123">
        <v>10.254887147539582</v>
      </c>
      <c r="E273" s="123">
        <v>10.419879262395638</v>
      </c>
      <c r="F273" s="123">
        <v>10.650026279851858</v>
      </c>
      <c r="G273" s="123">
        <v>10.793647386217915</v>
      </c>
      <c r="H273" s="123">
        <v>10.545912752637308</v>
      </c>
      <c r="I273" s="123">
        <v>9.9473213163820464</v>
      </c>
      <c r="J273" s="123">
        <v>9.5331059488602943</v>
      </c>
      <c r="K273" s="123">
        <v>9.4485418358867239</v>
      </c>
      <c r="L273" s="123">
        <v>9.6089755829368126</v>
      </c>
      <c r="M273" s="123">
        <v>8.7291584083750386</v>
      </c>
      <c r="N273" s="123">
        <v>8.7449426368181236</v>
      </c>
      <c r="O273" s="123">
        <v>8.6052939982019367</v>
      </c>
      <c r="P273" s="123">
        <v>8.107661003960196</v>
      </c>
      <c r="Q273" s="123">
        <v>7.6385760196000438</v>
      </c>
      <c r="R273" s="123">
        <v>7.3238251743467275</v>
      </c>
      <c r="S273" s="123">
        <v>7.805398383555044</v>
      </c>
      <c r="T273" s="123">
        <v>7.3669044147662621</v>
      </c>
      <c r="U273" s="123">
        <v>7.2824302960866696</v>
      </c>
      <c r="V273" s="123">
        <v>7.0131485092428889</v>
      </c>
      <c r="W273" s="123">
        <v>7.3016027543657946</v>
      </c>
      <c r="X273" s="123">
        <v>8.2366305715711281</v>
      </c>
      <c r="Y273" s="123">
        <v>7.2053538161016988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9.742410714612797</v>
      </c>
      <c r="C276" s="110">
        <v>10.040567195060222</v>
      </c>
      <c r="D276" s="110">
        <v>10.254887147539582</v>
      </c>
      <c r="E276" s="110">
        <v>10.419879262395638</v>
      </c>
      <c r="F276" s="110">
        <v>10.650026279851858</v>
      </c>
      <c r="G276" s="110">
        <v>10.793647386217915</v>
      </c>
      <c r="H276" s="110">
        <v>10.545912752637308</v>
      </c>
      <c r="I276" s="110">
        <v>9.9473213163820464</v>
      </c>
      <c r="J276" s="110">
        <v>9.5331059488602943</v>
      </c>
      <c r="K276" s="110">
        <v>9.4485418358867239</v>
      </c>
      <c r="L276" s="110">
        <v>9.6089755829368126</v>
      </c>
      <c r="M276" s="110">
        <v>8.7291584083750386</v>
      </c>
      <c r="N276" s="110">
        <v>8.7449426368181236</v>
      </c>
      <c r="O276" s="110">
        <v>8.6052939982019367</v>
      </c>
      <c r="P276" s="110">
        <v>8.107661003960196</v>
      </c>
      <c r="Q276" s="110">
        <v>7.6385760196000438</v>
      </c>
      <c r="R276" s="110">
        <v>7.3238251743467275</v>
      </c>
      <c r="S276" s="110">
        <v>7.805398383555044</v>
      </c>
      <c r="T276" s="110">
        <v>7.3669044147662621</v>
      </c>
      <c r="U276" s="110">
        <v>7.2824302960866696</v>
      </c>
      <c r="V276" s="110">
        <v>7.0131485092428889</v>
      </c>
      <c r="W276" s="110">
        <v>7.3016027543657946</v>
      </c>
      <c r="X276" s="110">
        <v>8.2366305715711281</v>
      </c>
      <c r="Y276" s="110">
        <v>7.2053538161016988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142.37082888920244</v>
      </c>
      <c r="C278" s="118">
        <f t="shared" si="124"/>
        <v>143.54994761875815</v>
      </c>
      <c r="D278" s="118">
        <f t="shared" si="124"/>
        <v>129.12478594030745</v>
      </c>
      <c r="E278" s="118">
        <f t="shared" si="124"/>
        <v>133.76740010839788</v>
      </c>
      <c r="F278" s="118">
        <f t="shared" si="124"/>
        <v>115.75403837131569</v>
      </c>
      <c r="G278" s="118">
        <f t="shared" si="124"/>
        <v>117.32474867457483</v>
      </c>
      <c r="H278" s="118">
        <f t="shared" si="124"/>
        <v>126.32179221811479</v>
      </c>
      <c r="I278" s="118">
        <f t="shared" si="124"/>
        <v>129.3644730202341</v>
      </c>
      <c r="J278" s="118">
        <f t="shared" si="124"/>
        <v>116.03084362236523</v>
      </c>
      <c r="K278" s="118">
        <f t="shared" si="124"/>
        <v>108.89198484596788</v>
      </c>
      <c r="L278" s="118">
        <f t="shared" si="124"/>
        <v>149.56984444518352</v>
      </c>
      <c r="M278" s="118">
        <f t="shared" si="124"/>
        <v>133.86784454358508</v>
      </c>
      <c r="N278" s="118">
        <f t="shared" si="124"/>
        <v>121.02071893101139</v>
      </c>
      <c r="O278" s="118">
        <f t="shared" si="124"/>
        <v>124.31999341148278</v>
      </c>
      <c r="P278" s="118">
        <f t="shared" si="124"/>
        <v>110.92713688325171</v>
      </c>
      <c r="Q278" s="118">
        <f t="shared" si="124"/>
        <v>118.23298621038047</v>
      </c>
      <c r="R278" s="118">
        <f t="shared" ref="R278:V278" si="125">R279+R282+R284+R294</f>
        <v>113.04977647478019</v>
      </c>
      <c r="S278" s="118">
        <f t="shared" si="125"/>
        <v>119.03968244060412</v>
      </c>
      <c r="T278" s="118">
        <f t="shared" si="125"/>
        <v>129.10663864113647</v>
      </c>
      <c r="U278" s="118">
        <f t="shared" si="125"/>
        <v>111.42830227737568</v>
      </c>
      <c r="V278" s="118">
        <f t="shared" si="125"/>
        <v>113.45382586904262</v>
      </c>
      <c r="W278" s="118">
        <f t="shared" ref="W278:Y278" si="126">W279+W282+W284+W294</f>
        <v>129.57543939276161</v>
      </c>
      <c r="X278" s="118">
        <f t="shared" si="126"/>
        <v>121.6392592702952</v>
      </c>
      <c r="Y278" s="118">
        <f t="shared" si="126"/>
        <v>122.32793458975621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115.29904432882527</v>
      </c>
      <c r="C279" s="123">
        <f t="shared" si="127"/>
        <v>116.42257889480814</v>
      </c>
      <c r="D279" s="123">
        <f t="shared" si="127"/>
        <v>101.04238149709879</v>
      </c>
      <c r="E279" s="123">
        <f t="shared" si="127"/>
        <v>105.30397627253966</v>
      </c>
      <c r="F279" s="123">
        <f t="shared" si="127"/>
        <v>86.230592362311327</v>
      </c>
      <c r="G279" s="123">
        <f t="shared" si="127"/>
        <v>88.038651031210009</v>
      </c>
      <c r="H279" s="123">
        <f t="shared" si="127"/>
        <v>97.055846676243775</v>
      </c>
      <c r="I279" s="123">
        <f t="shared" si="127"/>
        <v>99.370090181296817</v>
      </c>
      <c r="J279" s="123">
        <f t="shared" si="127"/>
        <v>87.31959602063985</v>
      </c>
      <c r="K279" s="123">
        <f t="shared" si="127"/>
        <v>80.042540931136756</v>
      </c>
      <c r="L279" s="123">
        <f t="shared" si="127"/>
        <v>120.03781493277789</v>
      </c>
      <c r="M279" s="123">
        <f t="shared" si="127"/>
        <v>103.4401726805819</v>
      </c>
      <c r="N279" s="123">
        <f t="shared" si="127"/>
        <v>91.790115124489333</v>
      </c>
      <c r="O279" s="123">
        <f t="shared" si="127"/>
        <v>95.871542461484438</v>
      </c>
      <c r="P279" s="123">
        <f t="shared" si="127"/>
        <v>84.77561920431657</v>
      </c>
      <c r="Q279" s="123">
        <f t="shared" si="127"/>
        <v>92.59869450142007</v>
      </c>
      <c r="R279" s="123">
        <f t="shared" ref="R279:V279" si="128">SUM(R280:R281)</f>
        <v>86.970579353420916</v>
      </c>
      <c r="S279" s="123">
        <f t="shared" si="128"/>
        <v>91.521530835908933</v>
      </c>
      <c r="T279" s="123">
        <f t="shared" si="128"/>
        <v>100.37598154425928</v>
      </c>
      <c r="U279" s="123">
        <f t="shared" si="128"/>
        <v>83.91418901586303</v>
      </c>
      <c r="V279" s="123">
        <f t="shared" si="128"/>
        <v>86.575787119701715</v>
      </c>
      <c r="W279" s="123">
        <f t="shared" ref="W279:Y279" si="129">SUM(W280:W281)</f>
        <v>101.75986395271752</v>
      </c>
      <c r="X279" s="123">
        <f t="shared" si="129"/>
        <v>91.084323864402194</v>
      </c>
      <c r="Y279" s="123">
        <f t="shared" si="129"/>
        <v>95.813751886943479</v>
      </c>
      <c r="DA279" s="130" t="s">
        <v>2917</v>
      </c>
    </row>
    <row r="280" spans="1:105" ht="12" customHeight="1" x14ac:dyDescent="0.25">
      <c r="A280" s="97" t="s">
        <v>51</v>
      </c>
      <c r="B280" s="99">
        <v>114.19176060751884</v>
      </c>
      <c r="C280" s="99">
        <v>115.31863125549643</v>
      </c>
      <c r="D280" s="99">
        <v>100.10020755289595</v>
      </c>
      <c r="E280" s="99">
        <v>104.34600130725892</v>
      </c>
      <c r="F280" s="99">
        <v>85.4529688777302</v>
      </c>
      <c r="G280" s="99">
        <v>87.25423900795785</v>
      </c>
      <c r="H280" s="99">
        <v>96.210560489232108</v>
      </c>
      <c r="I280" s="99">
        <v>98.519179530166085</v>
      </c>
      <c r="J280" s="99">
        <v>86.578971188294673</v>
      </c>
      <c r="K280" s="99">
        <v>79.372372417251</v>
      </c>
      <c r="L280" s="99">
        <v>119.04786974014533</v>
      </c>
      <c r="M280" s="99">
        <v>102.6022806517617</v>
      </c>
      <c r="N280" s="99">
        <v>91.053027485575285</v>
      </c>
      <c r="O280" s="99">
        <v>95.106827613373312</v>
      </c>
      <c r="P280" s="99">
        <v>84.101615093228176</v>
      </c>
      <c r="Q280" s="99">
        <v>91.863277214077087</v>
      </c>
      <c r="R280" s="99">
        <v>86.288214942643506</v>
      </c>
      <c r="S280" s="99">
        <v>90.809965331878331</v>
      </c>
      <c r="T280" s="99">
        <v>99.598325149345513</v>
      </c>
      <c r="U280" s="99">
        <v>83.273482644141467</v>
      </c>
      <c r="V280" s="99">
        <v>85.915906704907783</v>
      </c>
      <c r="W280" s="99">
        <v>100.99141915543825</v>
      </c>
      <c r="X280" s="99">
        <v>90.389307415150768</v>
      </c>
      <c r="Y280" s="99">
        <v>95.084888223713818</v>
      </c>
      <c r="DA280" s="63" t="s">
        <v>2918</v>
      </c>
    </row>
    <row r="281" spans="1:105" ht="12" customHeight="1" x14ac:dyDescent="0.25">
      <c r="A281" s="97" t="s">
        <v>53</v>
      </c>
      <c r="B281" s="99">
        <v>1.1072837213064366</v>
      </c>
      <c r="C281" s="99">
        <v>1.1039476393117196</v>
      </c>
      <c r="D281" s="99">
        <v>0.94217394420282985</v>
      </c>
      <c r="E281" s="99">
        <v>0.95797496528074155</v>
      </c>
      <c r="F281" s="99">
        <v>0.77762348458112329</v>
      </c>
      <c r="G281" s="99">
        <v>0.78441202325215242</v>
      </c>
      <c r="H281" s="99">
        <v>0.84528618701166314</v>
      </c>
      <c r="I281" s="99">
        <v>0.85091065113073749</v>
      </c>
      <c r="J281" s="99">
        <v>0.74062483234517495</v>
      </c>
      <c r="K281" s="99">
        <v>0.67016851388575893</v>
      </c>
      <c r="L281" s="99">
        <v>0.98994519263256309</v>
      </c>
      <c r="M281" s="99">
        <v>0.83789202882019242</v>
      </c>
      <c r="N281" s="99">
        <v>0.73708763891404316</v>
      </c>
      <c r="O281" s="99">
        <v>0.76471484811113022</v>
      </c>
      <c r="P281" s="99">
        <v>0.67400411108839797</v>
      </c>
      <c r="Q281" s="99">
        <v>0.73541728734297718</v>
      </c>
      <c r="R281" s="99">
        <v>0.68236441077740417</v>
      </c>
      <c r="S281" s="99">
        <v>0.71156550403060181</v>
      </c>
      <c r="T281" s="99">
        <v>0.77765639491376304</v>
      </c>
      <c r="U281" s="99">
        <v>0.64070637172156419</v>
      </c>
      <c r="V281" s="99">
        <v>0.65988041479392912</v>
      </c>
      <c r="W281" s="99">
        <v>0.76844479727927928</v>
      </c>
      <c r="X281" s="99">
        <v>0.69501644925142003</v>
      </c>
      <c r="Y281" s="99">
        <v>0.72886366322965401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0.32682398816673197</v>
      </c>
      <c r="C282" s="123">
        <f t="shared" si="130"/>
        <v>0.34741899594258879</v>
      </c>
      <c r="D282" s="123">
        <f t="shared" si="130"/>
        <v>0.37577588027954001</v>
      </c>
      <c r="E282" s="123">
        <f t="shared" si="130"/>
        <v>0.6798319642508146</v>
      </c>
      <c r="F282" s="123">
        <f t="shared" si="130"/>
        <v>0.36445662863299771</v>
      </c>
      <c r="G282" s="123">
        <f t="shared" si="130"/>
        <v>0.41349225675643725</v>
      </c>
      <c r="H282" s="123">
        <f t="shared" si="130"/>
        <v>0.71293001860878191</v>
      </c>
      <c r="I282" s="123">
        <f t="shared" si="130"/>
        <v>0.6000293567557633</v>
      </c>
      <c r="J282" s="123">
        <f t="shared" si="130"/>
        <v>0.70373476232494103</v>
      </c>
      <c r="K282" s="123">
        <f t="shared" si="130"/>
        <v>0.75585753818957679</v>
      </c>
      <c r="L282" s="123">
        <f t="shared" si="130"/>
        <v>0.95953273913025305</v>
      </c>
      <c r="M282" s="123">
        <f t="shared" si="130"/>
        <v>1.1345202758958881</v>
      </c>
      <c r="N282" s="123">
        <f t="shared" si="130"/>
        <v>1.2501048327208457</v>
      </c>
      <c r="O282" s="123">
        <f t="shared" si="130"/>
        <v>1.3656469450696245</v>
      </c>
      <c r="P282" s="123">
        <f t="shared" si="130"/>
        <v>1.2928068873991601</v>
      </c>
      <c r="Q282" s="123">
        <f t="shared" si="130"/>
        <v>1.1440091335357465</v>
      </c>
      <c r="R282" s="123">
        <f t="shared" si="130"/>
        <v>1.1217275337304999</v>
      </c>
      <c r="S282" s="123">
        <f t="shared" si="130"/>
        <v>1.049502950328604</v>
      </c>
      <c r="T282" s="123">
        <f t="shared" si="130"/>
        <v>0.83750180972919364</v>
      </c>
      <c r="U282" s="123">
        <f t="shared" si="130"/>
        <v>0.69919696998094205</v>
      </c>
      <c r="V282" s="123">
        <f t="shared" si="130"/>
        <v>0.50057412147672886</v>
      </c>
      <c r="W282" s="123">
        <f t="shared" si="130"/>
        <v>0.38558514500162527</v>
      </c>
      <c r="X282" s="123">
        <f t="shared" si="130"/>
        <v>0.40777368234948669</v>
      </c>
      <c r="Y282" s="123">
        <f t="shared" si="130"/>
        <v>0.66023464163709855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0.32682398816673197</v>
      </c>
      <c r="C283" s="99">
        <f>RES_hhdet_tess!C8</f>
        <v>0.34741899594258879</v>
      </c>
      <c r="D283" s="99">
        <f>RES_hhdet_tess!D8</f>
        <v>0.37577588027954001</v>
      </c>
      <c r="E283" s="99">
        <f>RES_hhdet_tess!E8</f>
        <v>0.6798319642508146</v>
      </c>
      <c r="F283" s="99">
        <f>RES_hhdet_tess!F8</f>
        <v>0.36445662863299771</v>
      </c>
      <c r="G283" s="99">
        <f>RES_hhdet_tess!G8</f>
        <v>0.41349225675643725</v>
      </c>
      <c r="H283" s="99">
        <f>RES_hhdet_tess!H8</f>
        <v>0.71293001860878191</v>
      </c>
      <c r="I283" s="99">
        <f>RES_hhdet_tess!I8</f>
        <v>0.6000293567557633</v>
      </c>
      <c r="J283" s="99">
        <f>RES_hhdet_tess!J8</f>
        <v>0.70373476232494103</v>
      </c>
      <c r="K283" s="99">
        <f>RES_hhdet_tess!K8</f>
        <v>0.75585753818957679</v>
      </c>
      <c r="L283" s="99">
        <f>RES_hhdet_tess!L8</f>
        <v>0.95953273913025305</v>
      </c>
      <c r="M283" s="99">
        <f>RES_hhdet_tess!M8</f>
        <v>1.1345202758958881</v>
      </c>
      <c r="N283" s="99">
        <f>RES_hhdet_tess!N8</f>
        <v>1.2501048327208457</v>
      </c>
      <c r="O283" s="99">
        <f>RES_hhdet_tess!O8</f>
        <v>1.3656469450696245</v>
      </c>
      <c r="P283" s="99">
        <f>RES_hhdet_tess!P8</f>
        <v>1.2928068873991601</v>
      </c>
      <c r="Q283" s="99">
        <f>RES_hhdet_tess!Q8</f>
        <v>1.1440091335357465</v>
      </c>
      <c r="R283" s="99">
        <f>RES_hhdet_tess!R8</f>
        <v>1.1217275337304999</v>
      </c>
      <c r="S283" s="99">
        <f>RES_hhdet_tess!S8</f>
        <v>1.049502950328604</v>
      </c>
      <c r="T283" s="99">
        <f>RES_hhdet_tess!T8</f>
        <v>0.83750180972919364</v>
      </c>
      <c r="U283" s="99">
        <f>RES_hhdet_tess!U8</f>
        <v>0.69919696998094205</v>
      </c>
      <c r="V283" s="99">
        <f>RES_hhdet_tess!V8</f>
        <v>0.50057412147672886</v>
      </c>
      <c r="W283" s="99">
        <f>RES_hhdet_tess!W8</f>
        <v>0.38558514500162527</v>
      </c>
      <c r="X283" s="99">
        <f>RES_hhdet_tess!X8</f>
        <v>0.40777368234948669</v>
      </c>
      <c r="Y283" s="99">
        <f>RES_hhdet_tess!Y8</f>
        <v>0.66023464163709855</v>
      </c>
      <c r="DA283" s="63" t="s">
        <v>2921</v>
      </c>
    </row>
    <row r="284" spans="1:105" ht="12" customHeight="1" x14ac:dyDescent="0.25">
      <c r="A284" s="121" t="s">
        <v>55</v>
      </c>
      <c r="B284" s="123">
        <v>19.331641927584538</v>
      </c>
      <c r="C284" s="123">
        <v>19.124431962149632</v>
      </c>
      <c r="D284" s="123">
        <v>19.870840403788147</v>
      </c>
      <c r="E284" s="123">
        <v>19.796915451116842</v>
      </c>
      <c r="F284" s="123">
        <v>20.965405000745214</v>
      </c>
      <c r="G284" s="123">
        <v>20.533626221815844</v>
      </c>
      <c r="H284" s="123">
        <v>20.365071416890643</v>
      </c>
      <c r="I284" s="123">
        <v>21.651587215862055</v>
      </c>
      <c r="J284" s="123">
        <v>20.577842353785975</v>
      </c>
      <c r="K284" s="123">
        <v>20.716780308227687</v>
      </c>
      <c r="L284" s="123">
        <v>21.057150077566561</v>
      </c>
      <c r="M284" s="123">
        <v>22.451988257482736</v>
      </c>
      <c r="N284" s="123">
        <v>21.111242766103977</v>
      </c>
      <c r="O284" s="123">
        <v>20.308790589386913</v>
      </c>
      <c r="P284" s="123">
        <v>18.458808695659478</v>
      </c>
      <c r="Q284" s="123">
        <v>18.432760947314105</v>
      </c>
      <c r="R284" s="123">
        <v>19.110272364833786</v>
      </c>
      <c r="S284" s="123">
        <v>20.175230801851878</v>
      </c>
      <c r="T284" s="123">
        <v>21.884536233956123</v>
      </c>
      <c r="U284" s="123">
        <v>20.812570212376492</v>
      </c>
      <c r="V284" s="123">
        <v>20.537841993701672</v>
      </c>
      <c r="W284" s="123">
        <v>21.268785900850446</v>
      </c>
      <c r="X284" s="123">
        <v>23.074686122522806</v>
      </c>
      <c r="Y284" s="123">
        <v>19.550645304947192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20.296133407758109</v>
      </c>
      <c r="C286" s="99">
        <v>19.294069846766739</v>
      </c>
      <c r="D286" s="99">
        <v>19.421465058399601</v>
      </c>
      <c r="E286" s="99">
        <v>16.715748782485164</v>
      </c>
      <c r="F286" s="99">
        <v>23.343938865341631</v>
      </c>
      <c r="G286" s="99">
        <v>20.421041784799137</v>
      </c>
      <c r="H286" s="99">
        <v>21.858040312327976</v>
      </c>
      <c r="I286" s="99">
        <v>18.338921153561685</v>
      </c>
      <c r="J286" s="99">
        <v>21.218776916352049</v>
      </c>
      <c r="K286" s="99">
        <v>20.678033986333755</v>
      </c>
      <c r="L286" s="99">
        <v>21.437566087451</v>
      </c>
      <c r="M286" s="99">
        <v>23.126791491076215</v>
      </c>
      <c r="N286" s="99">
        <v>20.902858261215965</v>
      </c>
      <c r="O286" s="99">
        <v>18.470308527146539</v>
      </c>
      <c r="P286" s="99">
        <v>19.321684475564116</v>
      </c>
      <c r="Q286" s="99">
        <v>15.162424822298842</v>
      </c>
      <c r="R286" s="99">
        <v>20.177029045571359</v>
      </c>
      <c r="S286" s="99">
        <v>16.643073815423417</v>
      </c>
      <c r="T286" s="99">
        <v>23.768313999482778</v>
      </c>
      <c r="U286" s="99">
        <v>21.392547146334749</v>
      </c>
      <c r="V286" s="99">
        <v>23.127654193239245</v>
      </c>
      <c r="W286" s="99">
        <v>21.262195995345717</v>
      </c>
      <c r="X286" s="99">
        <v>24.537477102284079</v>
      </c>
      <c r="Y286" s="99">
        <v>17.850148966854228</v>
      </c>
      <c r="DA286" s="63" t="s">
        <v>2924</v>
      </c>
    </row>
    <row r="287" spans="1:105" ht="12" customHeight="1" x14ac:dyDescent="0.25">
      <c r="A287" s="97" t="s">
        <v>123</v>
      </c>
      <c r="B287" s="99">
        <v>20.296133407758113</v>
      </c>
      <c r="C287" s="99">
        <v>19.294391436957628</v>
      </c>
      <c r="D287" s="99">
        <v>19.42246093510148</v>
      </c>
      <c r="E287" s="99">
        <v>16.716572641621031</v>
      </c>
      <c r="F287" s="99">
        <v>23.343480527122541</v>
      </c>
      <c r="G287" s="99">
        <v>20.420361956568378</v>
      </c>
      <c r="H287" s="99">
        <v>21.856458198493016</v>
      </c>
      <c r="I287" s="99">
        <v>18.34199793453238</v>
      </c>
      <c r="J287" s="99">
        <v>21.207443120112821</v>
      </c>
      <c r="K287" s="99">
        <v>20.666798224413419</v>
      </c>
      <c r="L287" s="99">
        <v>21.428793111680886</v>
      </c>
      <c r="M287" s="99">
        <v>23.119450509549367</v>
      </c>
      <c r="N287" s="99">
        <v>20.900301327632484</v>
      </c>
      <c r="O287" s="99">
        <v>18.468073016600023</v>
      </c>
      <c r="P287" s="99">
        <v>19.353042251543112</v>
      </c>
      <c r="Q287" s="99">
        <v>15.176909500485349</v>
      </c>
      <c r="R287" s="99">
        <v>20.208083476217936</v>
      </c>
      <c r="S287" s="99">
        <v>16.65201888676178</v>
      </c>
      <c r="T287" s="99">
        <v>23.78666771582229</v>
      </c>
      <c r="U287" s="99">
        <v>21.399756057398839</v>
      </c>
      <c r="V287" s="99">
        <v>23.137379859027075</v>
      </c>
      <c r="W287" s="99">
        <v>21.2828080960774</v>
      </c>
      <c r="X287" s="99">
        <v>24.563128658786866</v>
      </c>
      <c r="Y287" s="99">
        <v>17.922979083899847</v>
      </c>
      <c r="DA287" s="63" t="s">
        <v>2925</v>
      </c>
    </row>
    <row r="288" spans="1:105" ht="12" customHeight="1" x14ac:dyDescent="0.25">
      <c r="A288" s="100" t="s">
        <v>50</v>
      </c>
      <c r="B288" s="102">
        <v>8.8643879960946155</v>
      </c>
      <c r="C288" s="102">
        <v>8.0097650955766682</v>
      </c>
      <c r="D288" s="102">
        <v>8.2954998134962459</v>
      </c>
      <c r="E288" s="102">
        <v>7.1161722949204762</v>
      </c>
      <c r="F288" s="102">
        <v>10.657814208278987</v>
      </c>
      <c r="G288" s="102">
        <v>9.1560564395134776</v>
      </c>
      <c r="H288" s="102">
        <v>9.7243801550378564</v>
      </c>
      <c r="I288" s="102">
        <v>9.053653080283917</v>
      </c>
      <c r="J288" s="102">
        <v>9.4508428388407975</v>
      </c>
      <c r="K288" s="102">
        <v>9.3239904833327838</v>
      </c>
      <c r="L288" s="102">
        <v>9.6010121293464792</v>
      </c>
      <c r="M288" s="102">
        <v>10.77865397756123</v>
      </c>
      <c r="N288" s="102">
        <v>9.7846074916296679</v>
      </c>
      <c r="O288" s="102">
        <v>9.0008892037866577</v>
      </c>
      <c r="P288" s="102">
        <v>8.4278258324611937</v>
      </c>
      <c r="Q288" s="102">
        <v>6.4916287715178944</v>
      </c>
      <c r="R288" s="102">
        <v>8.8756376608829264</v>
      </c>
      <c r="S288" s="102">
        <v>7.7220673637130144</v>
      </c>
      <c r="T288" s="102">
        <v>10.199725728442679</v>
      </c>
      <c r="U288" s="102">
        <v>9.2593219625602963</v>
      </c>
      <c r="V288" s="102">
        <v>9.322727132179498</v>
      </c>
      <c r="W288" s="102">
        <v>9.6133107528621782</v>
      </c>
      <c r="X288" s="102">
        <v>10.490231180255494</v>
      </c>
      <c r="Y288" s="102">
        <v>6.7874059822976927</v>
      </c>
      <c r="DA288" s="131" t="s">
        <v>2926</v>
      </c>
    </row>
    <row r="289" spans="1:105" ht="12" customHeight="1" x14ac:dyDescent="0.25">
      <c r="A289" s="103" t="s">
        <v>52</v>
      </c>
      <c r="B289" s="105">
        <v>11.431745411663497</v>
      </c>
      <c r="C289" s="105">
        <v>11.284626341380964</v>
      </c>
      <c r="D289" s="105">
        <v>11.126961121605232</v>
      </c>
      <c r="E289" s="105">
        <v>9.6004003467005532</v>
      </c>
      <c r="F289" s="105">
        <v>12.685666318843552</v>
      </c>
      <c r="G289" s="105">
        <v>11.264305517054897</v>
      </c>
      <c r="H289" s="105">
        <v>12.132078043455159</v>
      </c>
      <c r="I289" s="105">
        <v>9.2883448542484608</v>
      </c>
      <c r="J289" s="105">
        <v>11.756600281272021</v>
      </c>
      <c r="K289" s="105">
        <v>11.342807741080634</v>
      </c>
      <c r="L289" s="105">
        <v>11.827780982334405</v>
      </c>
      <c r="M289" s="105">
        <v>12.340796531988136</v>
      </c>
      <c r="N289" s="105">
        <v>11.115693836002812</v>
      </c>
      <c r="O289" s="105">
        <v>9.4671838128133654</v>
      </c>
      <c r="P289" s="105">
        <v>10.925216419081917</v>
      </c>
      <c r="Q289" s="105">
        <v>8.6852807289674541</v>
      </c>
      <c r="R289" s="105">
        <v>11.332445815335007</v>
      </c>
      <c r="S289" s="105">
        <v>8.9299515230487643</v>
      </c>
      <c r="T289" s="105">
        <v>13.586941987379614</v>
      </c>
      <c r="U289" s="105">
        <v>12.140434094838547</v>
      </c>
      <c r="V289" s="105">
        <v>13.814652726847575</v>
      </c>
      <c r="W289" s="105">
        <v>11.669497343215221</v>
      </c>
      <c r="X289" s="105">
        <v>14.072897478531381</v>
      </c>
      <c r="Y289" s="105">
        <v>11.135573101602157</v>
      </c>
      <c r="DA289" s="132" t="s">
        <v>2927</v>
      </c>
    </row>
    <row r="290" spans="1:105" ht="12" customHeight="1" x14ac:dyDescent="0.25">
      <c r="A290" s="106" t="s">
        <v>122</v>
      </c>
      <c r="B290" s="102">
        <v>19.136170782616293</v>
      </c>
      <c r="C290" s="102">
        <v>19.090436962274065</v>
      </c>
      <c r="D290" s="102">
        <v>19.947816938343383</v>
      </c>
      <c r="E290" s="102">
        <v>20.294405038738077</v>
      </c>
      <c r="F290" s="102">
        <v>20.600165840148037</v>
      </c>
      <c r="G290" s="102">
        <v>20.546397134195164</v>
      </c>
      <c r="H290" s="102">
        <v>20.183214403795279</v>
      </c>
      <c r="I290" s="102">
        <v>22.014040499964487</v>
      </c>
      <c r="J290" s="102">
        <v>20.514888777885808</v>
      </c>
      <c r="K290" s="102">
        <v>20.728256519501134</v>
      </c>
      <c r="L290" s="102">
        <v>21.022663154928193</v>
      </c>
      <c r="M290" s="102">
        <v>22.388619861407999</v>
      </c>
      <c r="N290" s="102">
        <v>21.133400678672999</v>
      </c>
      <c r="O290" s="102">
        <v>20.480408606187478</v>
      </c>
      <c r="P290" s="102">
        <v>18.349939740509701</v>
      </c>
      <c r="Q290" s="102">
        <v>18.761130375924878</v>
      </c>
      <c r="R290" s="102">
        <v>18.957703211665223</v>
      </c>
      <c r="S290" s="102">
        <v>20.535268293386391</v>
      </c>
      <c r="T290" s="102">
        <v>21.641543824742282</v>
      </c>
      <c r="U290" s="102">
        <v>20.729782150961871</v>
      </c>
      <c r="V290" s="102">
        <v>20.228329589466021</v>
      </c>
      <c r="W290" s="102">
        <v>21.323936721319665</v>
      </c>
      <c r="X290" s="102">
        <v>22.909627296637797</v>
      </c>
      <c r="Y290" s="102">
        <v>19.616016111805134</v>
      </c>
      <c r="DA290" s="131" t="s">
        <v>2928</v>
      </c>
    </row>
    <row r="291" spans="1:105" ht="12" customHeight="1" x14ac:dyDescent="0.25">
      <c r="A291" s="107" t="s">
        <v>121</v>
      </c>
      <c r="B291" s="105">
        <v>19.13617078261629</v>
      </c>
      <c r="C291" s="105">
        <v>19.096888662659453</v>
      </c>
      <c r="D291" s="105">
        <v>19.958595582090201</v>
      </c>
      <c r="E291" s="105">
        <v>20.311418459455957</v>
      </c>
      <c r="F291" s="105">
        <v>20.611528060846926</v>
      </c>
      <c r="G291" s="105">
        <v>20.555219410497241</v>
      </c>
      <c r="H291" s="105">
        <v>20.185614350869162</v>
      </c>
      <c r="I291" s="105">
        <v>22.007571507102053</v>
      </c>
      <c r="J291" s="105">
        <v>20.507066446769937</v>
      </c>
      <c r="K291" s="105">
        <v>20.714296669704215</v>
      </c>
      <c r="L291" s="105">
        <v>21.013665622872725</v>
      </c>
      <c r="M291" s="105">
        <v>22.379474451606704</v>
      </c>
      <c r="N291" s="105">
        <v>21.130071776057758</v>
      </c>
      <c r="O291" s="105">
        <v>20.488063841309394</v>
      </c>
      <c r="P291" s="105">
        <v>18.380612702808509</v>
      </c>
      <c r="Q291" s="105">
        <v>18.807221114857057</v>
      </c>
      <c r="R291" s="105">
        <v>19.005658914648691</v>
      </c>
      <c r="S291" s="105">
        <v>20.572404005343543</v>
      </c>
      <c r="T291" s="105">
        <v>21.6649369860143</v>
      </c>
      <c r="U291" s="105">
        <v>20.744671863934187</v>
      </c>
      <c r="V291" s="105">
        <v>20.211863904771189</v>
      </c>
      <c r="W291" s="105">
        <v>21.257373694243654</v>
      </c>
      <c r="X291" s="105">
        <v>22.937867318148328</v>
      </c>
      <c r="Y291" s="105">
        <v>19.701064176758347</v>
      </c>
      <c r="DA291" s="132" t="s">
        <v>2929</v>
      </c>
    </row>
    <row r="292" spans="1:105" ht="12" customHeight="1" x14ac:dyDescent="0.25">
      <c r="A292" s="108" t="s">
        <v>53</v>
      </c>
      <c r="B292" s="99">
        <v>8.3585493043261714</v>
      </c>
      <c r="C292" s="99">
        <v>7.919281378863448</v>
      </c>
      <c r="D292" s="99">
        <v>8.5269988821490781</v>
      </c>
      <c r="E292" s="99">
        <v>8.6678774571093111</v>
      </c>
      <c r="F292" s="99">
        <v>9.3946971102490764</v>
      </c>
      <c r="G292" s="99">
        <v>9.2096884146437716</v>
      </c>
      <c r="H292" s="99">
        <v>8.9512321221408087</v>
      </c>
      <c r="I292" s="99">
        <v>10.890699806201614</v>
      </c>
      <c r="J292" s="99">
        <v>9.1155643923334946</v>
      </c>
      <c r="K292" s="99">
        <v>9.3403365293252651</v>
      </c>
      <c r="L292" s="99">
        <v>9.3967464924883686</v>
      </c>
      <c r="M292" s="99">
        <v>10.460573251458708</v>
      </c>
      <c r="N292" s="99">
        <v>9.9033898995152931</v>
      </c>
      <c r="O292" s="99">
        <v>10.035026587451098</v>
      </c>
      <c r="P292" s="99">
        <v>7.9218071708248674</v>
      </c>
      <c r="Q292" s="99">
        <v>8.0877900966490195</v>
      </c>
      <c r="R292" s="99">
        <v>8.3037306133882183</v>
      </c>
      <c r="S292" s="99">
        <v>9.5915116900698774</v>
      </c>
      <c r="T292" s="99">
        <v>9.2463887911987968</v>
      </c>
      <c r="U292" s="99">
        <v>8.9258238936834076</v>
      </c>
      <c r="V292" s="99">
        <v>7.9492206367450251</v>
      </c>
      <c r="W292" s="99">
        <v>9.4511393549057434</v>
      </c>
      <c r="X292" s="99">
        <v>9.6185321202556882</v>
      </c>
      <c r="Y292" s="99">
        <v>7.3299694511515572</v>
      </c>
      <c r="DA292" s="63" t="s">
        <v>2930</v>
      </c>
    </row>
    <row r="293" spans="1:105" ht="12" customHeight="1" x14ac:dyDescent="0.25">
      <c r="A293" s="108" t="s">
        <v>52</v>
      </c>
      <c r="B293" s="99">
        <v>10.777621478290117</v>
      </c>
      <c r="C293" s="99">
        <v>11.177607283796002</v>
      </c>
      <c r="D293" s="99">
        <v>11.431596699941126</v>
      </c>
      <c r="E293" s="99">
        <v>11.643541002346648</v>
      </c>
      <c r="F293" s="99">
        <v>11.216830950597847</v>
      </c>
      <c r="G293" s="99">
        <v>11.345530995853467</v>
      </c>
      <c r="H293" s="99">
        <v>11.234382228728355</v>
      </c>
      <c r="I293" s="99">
        <v>11.116871700900441</v>
      </c>
      <c r="J293" s="99">
        <v>11.391502054436446</v>
      </c>
      <c r="K293" s="99">
        <v>11.373960140378948</v>
      </c>
      <c r="L293" s="99">
        <v>11.616919130384357</v>
      </c>
      <c r="M293" s="99">
        <v>11.918901200147998</v>
      </c>
      <c r="N293" s="99">
        <v>11.226681876542465</v>
      </c>
      <c r="O293" s="99">
        <v>10.453037253858293</v>
      </c>
      <c r="P293" s="99">
        <v>10.458805531983639</v>
      </c>
      <c r="Q293" s="99">
        <v>10.719431018208038</v>
      </c>
      <c r="R293" s="99">
        <v>10.701928301260471</v>
      </c>
      <c r="S293" s="99">
        <v>10.980892315273664</v>
      </c>
      <c r="T293" s="99">
        <v>12.418548194815504</v>
      </c>
      <c r="U293" s="99">
        <v>11.818847970250783</v>
      </c>
      <c r="V293" s="99">
        <v>12.262643268026167</v>
      </c>
      <c r="W293" s="99">
        <v>11.806234339337911</v>
      </c>
      <c r="X293" s="99">
        <v>13.31933519789264</v>
      </c>
      <c r="Y293" s="99">
        <v>12.37109472560679</v>
      </c>
      <c r="DA293" s="63" t="s">
        <v>2931</v>
      </c>
    </row>
    <row r="294" spans="1:105" ht="12" customHeight="1" x14ac:dyDescent="0.25">
      <c r="A294" s="121" t="s">
        <v>54</v>
      </c>
      <c r="B294" s="123">
        <v>7.4133186446258934</v>
      </c>
      <c r="C294" s="123">
        <v>7.6555177658577938</v>
      </c>
      <c r="D294" s="123">
        <v>7.8357881591409857</v>
      </c>
      <c r="E294" s="123">
        <v>7.9866764204905616</v>
      </c>
      <c r="F294" s="123">
        <v>8.1935843796261434</v>
      </c>
      <c r="G294" s="123">
        <v>8.3389791647925389</v>
      </c>
      <c r="H294" s="123">
        <v>8.1879441063715834</v>
      </c>
      <c r="I294" s="123">
        <v>7.742766266319455</v>
      </c>
      <c r="J294" s="123">
        <v>7.4296704856144693</v>
      </c>
      <c r="K294" s="123">
        <v>7.3768060684138703</v>
      </c>
      <c r="L294" s="123">
        <v>7.5153466957088231</v>
      </c>
      <c r="M294" s="123">
        <v>6.8411633296245604</v>
      </c>
      <c r="N294" s="123">
        <v>6.8692562076972399</v>
      </c>
      <c r="O294" s="123">
        <v>6.7740134155417948</v>
      </c>
      <c r="P294" s="123">
        <v>6.3999020958764827</v>
      </c>
      <c r="Q294" s="123">
        <v>6.0575216281105444</v>
      </c>
      <c r="R294" s="123">
        <v>5.8471972227949705</v>
      </c>
      <c r="S294" s="123">
        <v>6.2934178525147102</v>
      </c>
      <c r="T294" s="123">
        <v>6.0086190531918913</v>
      </c>
      <c r="U294" s="123">
        <v>6.0023460791552239</v>
      </c>
      <c r="V294" s="123">
        <v>5.8396226341624926</v>
      </c>
      <c r="W294" s="123">
        <v>6.1612043941919987</v>
      </c>
      <c r="X294" s="123">
        <v>7.0724756010207175</v>
      </c>
      <c r="Y294" s="123">
        <v>6.3033027562284394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7.4133186446258934</v>
      </c>
      <c r="C297" s="110">
        <v>7.6555177658577938</v>
      </c>
      <c r="D297" s="110">
        <v>7.8357881591409857</v>
      </c>
      <c r="E297" s="110">
        <v>7.9866764204905616</v>
      </c>
      <c r="F297" s="110">
        <v>8.1935843796261434</v>
      </c>
      <c r="G297" s="110">
        <v>8.3389791647925389</v>
      </c>
      <c r="H297" s="110">
        <v>8.1879441063715834</v>
      </c>
      <c r="I297" s="110">
        <v>7.742766266319455</v>
      </c>
      <c r="J297" s="110">
        <v>7.4296704856144693</v>
      </c>
      <c r="K297" s="110">
        <v>7.3768060684138703</v>
      </c>
      <c r="L297" s="110">
        <v>7.5153466957088231</v>
      </c>
      <c r="M297" s="110">
        <v>6.8411633296245604</v>
      </c>
      <c r="N297" s="110">
        <v>6.8692562076972399</v>
      </c>
      <c r="O297" s="110">
        <v>6.7740134155417948</v>
      </c>
      <c r="P297" s="110">
        <v>6.3999020958764827</v>
      </c>
      <c r="Q297" s="110">
        <v>6.0575216281105444</v>
      </c>
      <c r="R297" s="110">
        <v>5.8471972227949705</v>
      </c>
      <c r="S297" s="110">
        <v>6.2934178525147102</v>
      </c>
      <c r="T297" s="110">
        <v>6.0086190531918913</v>
      </c>
      <c r="U297" s="110">
        <v>6.0023460791552239</v>
      </c>
      <c r="V297" s="110">
        <v>5.8396226341624926</v>
      </c>
      <c r="W297" s="110">
        <v>6.1612043941919987</v>
      </c>
      <c r="X297" s="110">
        <v>7.0724756010207175</v>
      </c>
      <c r="Y297" s="110">
        <v>6.3033027562284394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59.422527799679607</v>
      </c>
      <c r="C299" s="118">
        <f t="shared" si="131"/>
        <v>59.676421365168402</v>
      </c>
      <c r="D299" s="118">
        <f t="shared" si="131"/>
        <v>51.562445305405966</v>
      </c>
      <c r="E299" s="118">
        <f t="shared" si="131"/>
        <v>52.674828235657898</v>
      </c>
      <c r="F299" s="118">
        <f t="shared" si="131"/>
        <v>43.21164598891054</v>
      </c>
      <c r="G299" s="118">
        <f t="shared" si="131"/>
        <v>43.773421999150074</v>
      </c>
      <c r="H299" s="118">
        <f t="shared" si="131"/>
        <v>47.779500372330844</v>
      </c>
      <c r="I299" s="118">
        <f t="shared" si="131"/>
        <v>48.397393672640085</v>
      </c>
      <c r="J299" s="118">
        <f t="shared" si="131"/>
        <v>42.551067595467096</v>
      </c>
      <c r="K299" s="118">
        <f t="shared" si="131"/>
        <v>38.387919818930861</v>
      </c>
      <c r="L299" s="118">
        <f t="shared" si="131"/>
        <v>56.497790709624653</v>
      </c>
      <c r="M299" s="118">
        <f t="shared" si="131"/>
        <v>48.494411134345441</v>
      </c>
      <c r="N299" s="118">
        <f t="shared" si="131"/>
        <v>42.584510837510059</v>
      </c>
      <c r="O299" s="118">
        <f t="shared" si="131"/>
        <v>44.181521829743765</v>
      </c>
      <c r="P299" s="118">
        <f t="shared" si="131"/>
        <v>39.218113335439426</v>
      </c>
      <c r="Q299" s="118">
        <f t="shared" si="131"/>
        <v>42.555911271010423</v>
      </c>
      <c r="R299" s="118">
        <f t="shared" ref="R299:V299" si="132">R300+R303+R305+R315</f>
        <v>40.170904038260019</v>
      </c>
      <c r="S299" s="118">
        <f t="shared" si="132"/>
        <v>42.095836009893191</v>
      </c>
      <c r="T299" s="118">
        <f t="shared" si="132"/>
        <v>46.192950274530496</v>
      </c>
      <c r="U299" s="118">
        <f t="shared" si="132"/>
        <v>38.689819472691276</v>
      </c>
      <c r="V299" s="118">
        <f t="shared" si="132"/>
        <v>39.944580433539542</v>
      </c>
      <c r="W299" s="118">
        <f t="shared" ref="W299:Y299" si="133">W300+W303+W305+W315</f>
        <v>46.177387350556089</v>
      </c>
      <c r="X299" s="118">
        <f t="shared" si="133"/>
        <v>40.095939583804856</v>
      </c>
      <c r="Y299" s="118">
        <f t="shared" si="133"/>
        <v>41.139236463258605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58.265494290718692</v>
      </c>
      <c r="C300" s="123">
        <f t="shared" si="134"/>
        <v>58.621649428324169</v>
      </c>
      <c r="D300" s="123">
        <f t="shared" si="134"/>
        <v>50.583463828409748</v>
      </c>
      <c r="E300" s="123">
        <f t="shared" si="134"/>
        <v>51.891035511944729</v>
      </c>
      <c r="F300" s="123">
        <f t="shared" si="134"/>
        <v>42.188377803593106</v>
      </c>
      <c r="G300" s="123">
        <f t="shared" si="134"/>
        <v>42.950834723310635</v>
      </c>
      <c r="H300" s="123">
        <f t="shared" si="134"/>
        <v>47.012799915231341</v>
      </c>
      <c r="I300" s="123">
        <f t="shared" si="134"/>
        <v>47.818078717181265</v>
      </c>
      <c r="J300" s="123">
        <f t="shared" si="134"/>
        <v>41.908434087268816</v>
      </c>
      <c r="K300" s="123">
        <f t="shared" si="134"/>
        <v>37.763066498072511</v>
      </c>
      <c r="L300" s="123">
        <f t="shared" si="134"/>
        <v>55.85762996769774</v>
      </c>
      <c r="M300" s="123">
        <f t="shared" si="134"/>
        <v>47.81673934811564</v>
      </c>
      <c r="N300" s="123">
        <f t="shared" si="134"/>
        <v>42.002892491539775</v>
      </c>
      <c r="O300" s="123">
        <f t="shared" si="134"/>
        <v>43.674923794624149</v>
      </c>
      <c r="P300" s="123">
        <f t="shared" si="134"/>
        <v>38.662429397343843</v>
      </c>
      <c r="Q300" s="123">
        <f t="shared" si="134"/>
        <v>42.099217168821482</v>
      </c>
      <c r="R300" s="123">
        <f t="shared" ref="R300:V300" si="135">SUM(R301:R302)</f>
        <v>39.573665699946545</v>
      </c>
      <c r="S300" s="123">
        <f t="shared" si="135"/>
        <v>41.615497821308871</v>
      </c>
      <c r="T300" s="123">
        <f t="shared" si="135"/>
        <v>45.473034959590322</v>
      </c>
      <c r="U300" s="123">
        <f t="shared" si="135"/>
        <v>38.03814940482976</v>
      </c>
      <c r="V300" s="123">
        <f t="shared" si="135"/>
        <v>39.23884720969955</v>
      </c>
      <c r="W300" s="123">
        <f t="shared" ref="W300:Y300" si="136">SUM(W301:W302)</f>
        <v>45.580150786115176</v>
      </c>
      <c r="X300" s="123">
        <f t="shared" si="136"/>
        <v>39.506763233340628</v>
      </c>
      <c r="Y300" s="123">
        <f t="shared" si="136"/>
        <v>40.808030027221278</v>
      </c>
      <c r="DA300" s="130" t="s">
        <v>3085</v>
      </c>
    </row>
    <row r="301" spans="1:105" ht="12" customHeight="1" x14ac:dyDescent="0.25">
      <c r="A301" s="97" t="s">
        <v>51</v>
      </c>
      <c r="B301" s="99">
        <v>58.265494290718692</v>
      </c>
      <c r="C301" s="99">
        <v>58.621649428324169</v>
      </c>
      <c r="D301" s="99">
        <v>50.583463828409748</v>
      </c>
      <c r="E301" s="99">
        <v>51.891035511944729</v>
      </c>
      <c r="F301" s="99">
        <v>42.188377803593106</v>
      </c>
      <c r="G301" s="99">
        <v>42.950834723310635</v>
      </c>
      <c r="H301" s="99">
        <v>47.012799915231341</v>
      </c>
      <c r="I301" s="99">
        <v>47.818078717181265</v>
      </c>
      <c r="J301" s="99">
        <v>41.908434087268816</v>
      </c>
      <c r="K301" s="99">
        <v>37.763066498072511</v>
      </c>
      <c r="L301" s="99">
        <v>55.85762996769774</v>
      </c>
      <c r="M301" s="99">
        <v>47.81673934811564</v>
      </c>
      <c r="N301" s="99">
        <v>42.002892491539775</v>
      </c>
      <c r="O301" s="99">
        <v>43.674923794624149</v>
      </c>
      <c r="P301" s="99">
        <v>38.662429397343843</v>
      </c>
      <c r="Q301" s="99">
        <v>42.099217168821482</v>
      </c>
      <c r="R301" s="99">
        <v>39.573665699946545</v>
      </c>
      <c r="S301" s="99">
        <v>41.615497821308871</v>
      </c>
      <c r="T301" s="99">
        <v>45.473034959590322</v>
      </c>
      <c r="U301" s="99">
        <v>38.03814940482976</v>
      </c>
      <c r="V301" s="99">
        <v>39.23884720969955</v>
      </c>
      <c r="W301" s="99">
        <v>45.580150786115176</v>
      </c>
      <c r="X301" s="99">
        <v>39.506763233340628</v>
      </c>
      <c r="Y301" s="99">
        <v>40.808030027221278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1.1570335089609147</v>
      </c>
      <c r="C305" s="123">
        <v>1.0547719368442361</v>
      </c>
      <c r="D305" s="123">
        <v>0.97898147699622096</v>
      </c>
      <c r="E305" s="123">
        <v>0.78379272371316588</v>
      </c>
      <c r="F305" s="123">
        <v>1.0232681853174317</v>
      </c>
      <c r="G305" s="123">
        <v>0.82258727583943958</v>
      </c>
      <c r="H305" s="123">
        <v>0.76670045709950119</v>
      </c>
      <c r="I305" s="123">
        <v>0.57931495545881873</v>
      </c>
      <c r="J305" s="123">
        <v>0.64263350819827691</v>
      </c>
      <c r="K305" s="123">
        <v>0.62485332085834677</v>
      </c>
      <c r="L305" s="123">
        <v>0.64016074192691208</v>
      </c>
      <c r="M305" s="123">
        <v>0.67767178622979862</v>
      </c>
      <c r="N305" s="123">
        <v>0.58161834597028161</v>
      </c>
      <c r="O305" s="123">
        <v>0.50659803511961254</v>
      </c>
      <c r="P305" s="123">
        <v>0.55568393809558203</v>
      </c>
      <c r="Q305" s="123">
        <v>0.45669410218894341</v>
      </c>
      <c r="R305" s="123">
        <v>0.59723833831347262</v>
      </c>
      <c r="S305" s="123">
        <v>0.48033818858432248</v>
      </c>
      <c r="T305" s="123">
        <v>0.71991531494017369</v>
      </c>
      <c r="U305" s="123">
        <v>0.6516700678615186</v>
      </c>
      <c r="V305" s="123">
        <v>0.70573322383999082</v>
      </c>
      <c r="W305" s="123">
        <v>0.59723656444091011</v>
      </c>
      <c r="X305" s="123">
        <v>0.58917635046423122</v>
      </c>
      <c r="Y305" s="123">
        <v>0.3312064360373278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6.8731117619806987</v>
      </c>
      <c r="C307" s="99">
        <v>6.5137155318528546</v>
      </c>
      <c r="D307" s="99">
        <v>6.5422753946711909</v>
      </c>
      <c r="E307" s="99">
        <v>5.6012879681966146</v>
      </c>
      <c r="F307" s="99">
        <v>7.7629725535857999</v>
      </c>
      <c r="G307" s="99">
        <v>6.7278638699734037</v>
      </c>
      <c r="H307" s="99">
        <v>7.1151915619986195</v>
      </c>
      <c r="I307" s="99">
        <v>5.9320634040948121</v>
      </c>
      <c r="J307" s="99">
        <v>6.8501297481856014</v>
      </c>
      <c r="K307" s="99">
        <v>6.6515085423400837</v>
      </c>
      <c r="L307" s="99">
        <v>6.8713980734843556</v>
      </c>
      <c r="M307" s="99">
        <v>7.3738184818380423</v>
      </c>
      <c r="N307" s="99">
        <v>6.6242832488209187</v>
      </c>
      <c r="O307" s="99">
        <v>5.8131125158697312</v>
      </c>
      <c r="P307" s="99">
        <v>6.0032005810113036</v>
      </c>
      <c r="Q307" s="99">
        <v>4.6283366523641885</v>
      </c>
      <c r="R307" s="99">
        <v>6.0585774702877249</v>
      </c>
      <c r="S307" s="99">
        <v>4.8881579929596883</v>
      </c>
      <c r="T307" s="99">
        <v>6.8061240063872894</v>
      </c>
      <c r="U307" s="99">
        <v>6.0216456138626873</v>
      </c>
      <c r="V307" s="99">
        <v>6.4318185377137809</v>
      </c>
      <c r="W307" s="99">
        <v>5.8502682398390728</v>
      </c>
      <c r="X307" s="99">
        <v>6.6676236549141619</v>
      </c>
      <c r="Y307" s="99">
        <v>4.8039078879795429</v>
      </c>
      <c r="DA307" s="63" t="s">
        <v>3092</v>
      </c>
    </row>
    <row r="308" spans="1:105" ht="12" customHeight="1" x14ac:dyDescent="0.25">
      <c r="A308" s="97" t="s">
        <v>123</v>
      </c>
      <c r="B308" s="99">
        <v>3.0018490800533328</v>
      </c>
      <c r="C308" s="99">
        <v>2.6930997943637975</v>
      </c>
      <c r="D308" s="99">
        <v>2.7772293197559765</v>
      </c>
      <c r="E308" s="99">
        <v>2.3654209228015746</v>
      </c>
      <c r="F308" s="99">
        <v>3.5024692024174424</v>
      </c>
      <c r="G308" s="99">
        <v>2.9926706118008743</v>
      </c>
      <c r="H308" s="99">
        <v>3.1532051889302948</v>
      </c>
      <c r="I308" s="99">
        <v>2.9297614001303991</v>
      </c>
      <c r="J308" s="99">
        <v>3.0454221107637234</v>
      </c>
      <c r="K308" s="99">
        <v>2.9923139825837297</v>
      </c>
      <c r="L308" s="99">
        <v>3.0725927027449376</v>
      </c>
      <c r="M308" s="99">
        <v>3.4299561731615422</v>
      </c>
      <c r="N308" s="99">
        <v>3.1007088510173983</v>
      </c>
      <c r="O308" s="99">
        <v>2.843457925499131</v>
      </c>
      <c r="P308" s="99">
        <v>2.5896858166843382</v>
      </c>
      <c r="Q308" s="99">
        <v>1.984954833681442</v>
      </c>
      <c r="R308" s="99">
        <v>2.6204108397940291</v>
      </c>
      <c r="S308" s="99">
        <v>2.2523038782842817</v>
      </c>
      <c r="T308" s="99">
        <v>2.8935904103724002</v>
      </c>
      <c r="U308" s="99">
        <v>2.5947106982415336</v>
      </c>
      <c r="V308" s="99">
        <v>2.587139294690469</v>
      </c>
      <c r="W308" s="99">
        <v>2.6525600808207273</v>
      </c>
      <c r="X308" s="99">
        <v>2.8508889433543323</v>
      </c>
      <c r="Y308" s="99">
        <v>1.8370855593406021</v>
      </c>
      <c r="DA308" s="63" t="s">
        <v>3093</v>
      </c>
    </row>
    <row r="309" spans="1:105" ht="12" customHeight="1" x14ac:dyDescent="0.25">
      <c r="A309" s="100" t="s">
        <v>50</v>
      </c>
      <c r="B309" s="102">
        <v>3.0018490800533328</v>
      </c>
      <c r="C309" s="102">
        <v>2.6930997943637975</v>
      </c>
      <c r="D309" s="102">
        <v>2.7772293197559765</v>
      </c>
      <c r="E309" s="102">
        <v>2.3654209228015746</v>
      </c>
      <c r="F309" s="102">
        <v>3.5024692024174424</v>
      </c>
      <c r="G309" s="102">
        <v>2.9926706118008743</v>
      </c>
      <c r="H309" s="102">
        <v>3.1532051889302948</v>
      </c>
      <c r="I309" s="102">
        <v>2.9297614001303991</v>
      </c>
      <c r="J309" s="102">
        <v>3.0454221107637234</v>
      </c>
      <c r="K309" s="102">
        <v>2.9923139825837297</v>
      </c>
      <c r="L309" s="102">
        <v>3.0725927027449376</v>
      </c>
      <c r="M309" s="102">
        <v>3.4299561731615422</v>
      </c>
      <c r="N309" s="102">
        <v>3.1007088510173983</v>
      </c>
      <c r="O309" s="102">
        <v>2.843457925499131</v>
      </c>
      <c r="P309" s="102">
        <v>2.5896858166843382</v>
      </c>
      <c r="Q309" s="102">
        <v>1.984954833681442</v>
      </c>
      <c r="R309" s="102">
        <v>2.6204108397940291</v>
      </c>
      <c r="S309" s="102">
        <v>2.2523038782842817</v>
      </c>
      <c r="T309" s="102">
        <v>2.8935904103724002</v>
      </c>
      <c r="U309" s="102">
        <v>2.5947106982415336</v>
      </c>
      <c r="V309" s="102">
        <v>2.587139294690469</v>
      </c>
      <c r="W309" s="102">
        <v>2.6525600808207273</v>
      </c>
      <c r="X309" s="102">
        <v>2.8508889433543323</v>
      </c>
      <c r="Y309" s="102">
        <v>1.8370855593406021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14.627917960897527</v>
      </c>
      <c r="D322" s="117">
        <f t="shared" si="138"/>
        <v>7.5668526790852386</v>
      </c>
      <c r="E322" s="117">
        <f t="shared" si="138"/>
        <v>18.847160266317427</v>
      </c>
      <c r="F322" s="117">
        <f t="shared" si="138"/>
        <v>20.165538813816386</v>
      </c>
      <c r="G322" s="117">
        <f t="shared" si="138"/>
        <v>19.948323885794508</v>
      </c>
      <c r="H322" s="117">
        <f t="shared" si="138"/>
        <v>32.269454917059818</v>
      </c>
      <c r="I322" s="117">
        <f t="shared" si="138"/>
        <v>34.209365314145018</v>
      </c>
      <c r="J322" s="117">
        <f t="shared" si="138"/>
        <v>31.414291371731103</v>
      </c>
      <c r="K322" s="117">
        <f t="shared" si="138"/>
        <v>32.433776271170906</v>
      </c>
      <c r="L322" s="117">
        <f t="shared" si="138"/>
        <v>43.67591386552035</v>
      </c>
      <c r="M322" s="117">
        <f t="shared" si="138"/>
        <v>30.226858764892139</v>
      </c>
      <c r="N322" s="117">
        <f t="shared" si="138"/>
        <v>13.938687784659161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4.4947487479601733</v>
      </c>
      <c r="X322" s="117">
        <f t="shared" si="140"/>
        <v>7.6750681445639293</v>
      </c>
      <c r="Y322" s="117">
        <f t="shared" si="140"/>
        <v>9.0738147286796469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12.346666548926953</v>
      </c>
      <c r="D323" s="122">
        <f t="shared" si="141"/>
        <v>6.1063831066684235</v>
      </c>
      <c r="E323" s="122">
        <f t="shared" si="141"/>
        <v>15.35192533515481</v>
      </c>
      <c r="F323" s="122">
        <f t="shared" si="141"/>
        <v>15.588946424417557</v>
      </c>
      <c r="G323" s="122">
        <f t="shared" si="141"/>
        <v>15.427015079879542</v>
      </c>
      <c r="H323" s="122">
        <f t="shared" si="141"/>
        <v>24.575074066131759</v>
      </c>
      <c r="I323" s="122">
        <f t="shared" si="141"/>
        <v>26.129102653621015</v>
      </c>
      <c r="J323" s="122">
        <f t="shared" si="141"/>
        <v>22.620318744523694</v>
      </c>
      <c r="K323" s="122">
        <f t="shared" si="141"/>
        <v>24.204390025324773</v>
      </c>
      <c r="L323" s="122">
        <f t="shared" si="141"/>
        <v>35.667009626380938</v>
      </c>
      <c r="M323" s="122">
        <f t="shared" si="141"/>
        <v>24.254363865291815</v>
      </c>
      <c r="N323" s="122">
        <f t="shared" si="141"/>
        <v>10.894584801883486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2.7786605665701054</v>
      </c>
      <c r="X323" s="122">
        <f t="shared" si="143"/>
        <v>3.9856518214188297</v>
      </c>
      <c r="Y323" s="122">
        <f t="shared" si="143"/>
        <v>4.5743560989710836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12.259596982999339</v>
      </c>
      <c r="D324" s="98">
        <v>6.0638131743441051</v>
      </c>
      <c r="E324" s="98">
        <v>15.246938279286425</v>
      </c>
      <c r="F324" s="98">
        <v>15.482668623731303</v>
      </c>
      <c r="G324" s="98">
        <v>15.32249485453301</v>
      </c>
      <c r="H324" s="98">
        <v>24.411349575924625</v>
      </c>
      <c r="I324" s="98">
        <v>25.956896386912682</v>
      </c>
      <c r="J324" s="98">
        <v>22.471720871912872</v>
      </c>
      <c r="K324" s="98">
        <v>24.046421560548488</v>
      </c>
      <c r="L324" s="98">
        <v>35.43622987364477</v>
      </c>
      <c r="M324" s="98">
        <v>24.099223366905264</v>
      </c>
      <c r="N324" s="98">
        <v>10.825086438603257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2.7597942040733456</v>
      </c>
      <c r="X324" s="98">
        <v>3.9581919216663284</v>
      </c>
      <c r="Y324" s="98">
        <v>4.5428267027784104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8.7069565927613182E-2</v>
      </c>
      <c r="D325" s="98">
        <v>4.2569932324318722E-2</v>
      </c>
      <c r="E325" s="98">
        <v>0.10498705586838555</v>
      </c>
      <c r="F325" s="98">
        <v>0.10627780068625281</v>
      </c>
      <c r="G325" s="98">
        <v>0.10452022534653112</v>
      </c>
      <c r="H325" s="98">
        <v>0.16372449020713359</v>
      </c>
      <c r="I325" s="98">
        <v>0.17220626670833317</v>
      </c>
      <c r="J325" s="98">
        <v>0.14859787261082116</v>
      </c>
      <c r="K325" s="98">
        <v>0.1579684647762849</v>
      </c>
      <c r="L325" s="98">
        <v>0.23077975273616746</v>
      </c>
      <c r="M325" s="98">
        <v>0.15514049838655156</v>
      </c>
      <c r="N325" s="98">
        <v>6.9498363280228778E-2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1.8866362496759725E-2</v>
      </c>
      <c r="X325" s="98">
        <v>2.7459899752501137E-2</v>
      </c>
      <c r="Y325" s="98">
        <v>3.1529396192673198E-2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9.2892617946570852E-4</v>
      </c>
      <c r="D326" s="122">
        <f t="shared" si="144"/>
        <v>3.9708519631349507E-4</v>
      </c>
      <c r="E326" s="122">
        <f t="shared" si="144"/>
        <v>2.9470303024538926E-2</v>
      </c>
      <c r="F326" s="122">
        <f t="shared" si="144"/>
        <v>4.0739685964319532E-2</v>
      </c>
      <c r="G326" s="122">
        <f t="shared" si="144"/>
        <v>4.207078596079937E-2</v>
      </c>
      <c r="H326" s="122">
        <f t="shared" si="144"/>
        <v>0.13929335043140506</v>
      </c>
      <c r="I326" s="122">
        <f t="shared" si="144"/>
        <v>9.0894520979876922E-2</v>
      </c>
      <c r="J326" s="122">
        <f t="shared" si="144"/>
        <v>8.6127671689523733E-2</v>
      </c>
      <c r="K326" s="122">
        <f t="shared" si="144"/>
        <v>7.5064696275366841E-2</v>
      </c>
      <c r="L326" s="122">
        <f t="shared" si="144"/>
        <v>9.0926258799023649E-2</v>
      </c>
      <c r="M326" s="122">
        <f t="shared" si="144"/>
        <v>6.0030895272997903E-2</v>
      </c>
      <c r="N326" s="122">
        <f t="shared" si="144"/>
        <v>2.6819138461218174E-2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3.5491765427980763E-3</v>
      </c>
      <c r="X326" s="122">
        <f t="shared" si="144"/>
        <v>2.0785888041662568E-2</v>
      </c>
      <c r="Y326" s="122">
        <f t="shared" si="144"/>
        <v>6.5033686025866469E-2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9.2892617946570852E-4</v>
      </c>
      <c r="D327" s="98">
        <v>3.9708519631349507E-4</v>
      </c>
      <c r="E327" s="98">
        <v>2.9470303024538926E-2</v>
      </c>
      <c r="F327" s="98">
        <v>4.0739685964319532E-2</v>
      </c>
      <c r="G327" s="98">
        <v>4.207078596079937E-2</v>
      </c>
      <c r="H327" s="98">
        <v>0.13929335043140506</v>
      </c>
      <c r="I327" s="98">
        <v>9.0894520979876922E-2</v>
      </c>
      <c r="J327" s="98">
        <v>8.6127671689523733E-2</v>
      </c>
      <c r="K327" s="98">
        <v>7.5064696275366841E-2</v>
      </c>
      <c r="L327" s="98">
        <v>9.0926258799023649E-2</v>
      </c>
      <c r="M327" s="98">
        <v>6.0030895272997903E-2</v>
      </c>
      <c r="N327" s="98">
        <v>2.6819138461218174E-2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3.5491765427980763E-3</v>
      </c>
      <c r="X327" s="98">
        <v>2.0785888041662568E-2</v>
      </c>
      <c r="Y327" s="98">
        <v>6.5033686025866469E-2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1.6113886699954008</v>
      </c>
      <c r="D328" s="122">
        <v>1.0340814404156187</v>
      </c>
      <c r="E328" s="122">
        <v>2.4225384169433903</v>
      </c>
      <c r="F328" s="122">
        <v>3.2368832688901259</v>
      </c>
      <c r="G328" s="122">
        <v>3.1389030637487916</v>
      </c>
      <c r="H328" s="122">
        <v>5.2909032774100933</v>
      </c>
      <c r="I328" s="122">
        <v>5.7646656884887868</v>
      </c>
      <c r="J328" s="122">
        <v>6.2590186487208399</v>
      </c>
      <c r="K328" s="122">
        <v>5.8476305370706854</v>
      </c>
      <c r="L328" s="122">
        <v>5.7223113719154259</v>
      </c>
      <c r="M328" s="122">
        <v>4.4150274262394591</v>
      </c>
      <c r="N328" s="122">
        <v>2.2196076937025864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1.2748544002244995</v>
      </c>
      <c r="X328" s="122">
        <v>2.6955927788204135</v>
      </c>
      <c r="Y328" s="122">
        <v>3.2089341323358367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0.21449510437992178</v>
      </c>
      <c r="D330" s="98">
        <v>7.1419427041970476E-2</v>
      </c>
      <c r="E330" s="98">
        <v>0.25771959291287422</v>
      </c>
      <c r="F330" s="98">
        <v>0.49106230555605207</v>
      </c>
      <c r="G330" s="98">
        <v>0.40759701858832842</v>
      </c>
      <c r="H330" s="98">
        <v>0.60794100799786244</v>
      </c>
      <c r="I330" s="98">
        <v>0.39122831866878072</v>
      </c>
      <c r="J330" s="98">
        <v>0.56999395487625881</v>
      </c>
      <c r="K330" s="98">
        <v>0.6847997216748537</v>
      </c>
      <c r="L330" s="98">
        <v>0.60568790655396654</v>
      </c>
      <c r="M330" s="98">
        <v>0.50838272378042393</v>
      </c>
      <c r="N330" s="98">
        <v>0.18266917724403683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7.6170874502050318E-2</v>
      </c>
      <c r="X330" s="98">
        <v>0.15058531741840378</v>
      </c>
      <c r="Y330" s="98">
        <v>6.8380933226207849E-2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8.2030761005074022E-4</v>
      </c>
      <c r="D331" s="98">
        <v>3.3174334812188127E-4</v>
      </c>
      <c r="E331" s="98">
        <v>8.5641243062505794E-4</v>
      </c>
      <c r="F331" s="98">
        <v>3.4318388396628961E-3</v>
      </c>
      <c r="G331" s="98">
        <v>8.8039366382795391E-4</v>
      </c>
      <c r="H331" s="98">
        <v>4.3067996778789058E-3</v>
      </c>
      <c r="I331" s="98">
        <v>0</v>
      </c>
      <c r="J331" s="98">
        <v>8.4162283730437968E-3</v>
      </c>
      <c r="K331" s="98">
        <v>6.276021820510418E-3</v>
      </c>
      <c r="L331" s="98">
        <v>3.6102598807441003E-3</v>
      </c>
      <c r="M331" s="98">
        <v>5.0873588104192874E-3</v>
      </c>
      <c r="N331" s="98">
        <v>8.8063924538609156E-4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2.1734556992387775E-3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4.1417541190743906E-4</v>
      </c>
      <c r="D332" s="101">
        <v>1.713860515230973E-4</v>
      </c>
      <c r="E332" s="101">
        <v>4.4066697731950596E-4</v>
      </c>
      <c r="F332" s="101">
        <v>1.8707154027309335E-3</v>
      </c>
      <c r="G332" s="101">
        <v>4.7206400477159763E-4</v>
      </c>
      <c r="H332" s="101">
        <v>2.2909988634968745E-3</v>
      </c>
      <c r="I332" s="101">
        <v>0</v>
      </c>
      <c r="J332" s="101">
        <v>4.4678275265673884E-3</v>
      </c>
      <c r="K332" s="101">
        <v>3.3592894175735119E-3</v>
      </c>
      <c r="L332" s="101">
        <v>1.9162356666633147E-3</v>
      </c>
      <c r="M332" s="101">
        <v>2.7789767791205661E-3</v>
      </c>
      <c r="N332" s="101">
        <v>4.7886402143282032E-4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1.0070926830781455E-3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4.0613219814330116E-4</v>
      </c>
      <c r="D333" s="104">
        <v>1.60357296598784E-4</v>
      </c>
      <c r="E333" s="104">
        <v>4.1574545330555197E-4</v>
      </c>
      <c r="F333" s="104">
        <v>1.5611234369319628E-3</v>
      </c>
      <c r="G333" s="104">
        <v>4.0832965905635634E-4</v>
      </c>
      <c r="H333" s="104">
        <v>2.0158008143820317E-3</v>
      </c>
      <c r="I333" s="104">
        <v>0</v>
      </c>
      <c r="J333" s="104">
        <v>3.9484008464764084E-3</v>
      </c>
      <c r="K333" s="104">
        <v>2.9167324029369065E-3</v>
      </c>
      <c r="L333" s="104">
        <v>1.6940242140807854E-3</v>
      </c>
      <c r="M333" s="104">
        <v>2.3083820312987209E-3</v>
      </c>
      <c r="N333" s="104">
        <v>4.0177522395327123E-4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1.166363016160632E-3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0.94887998287239972</v>
      </c>
      <c r="D334" s="101">
        <v>0.65496615401934388</v>
      </c>
      <c r="E334" s="101">
        <v>0.96406029036919461</v>
      </c>
      <c r="F334" s="101">
        <v>2.1369907422021526</v>
      </c>
      <c r="G334" s="101">
        <v>1.6704795599134361</v>
      </c>
      <c r="H334" s="101">
        <v>2.6301788534435007</v>
      </c>
      <c r="I334" s="101">
        <v>2.2358676554348889</v>
      </c>
      <c r="J334" s="101">
        <v>2.7238912820420045</v>
      </c>
      <c r="K334" s="101">
        <v>1.3182815486703974</v>
      </c>
      <c r="L334" s="101">
        <v>2.9885377858260842</v>
      </c>
      <c r="M334" s="101">
        <v>1.0392871926488274</v>
      </c>
      <c r="N334" s="101">
        <v>0.92885243116307836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0.94098153116065231</v>
      </c>
      <c r="Y334" s="101">
        <v>1.2777484527900669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0.44719327513302842</v>
      </c>
      <c r="D335" s="104">
        <v>0.30736411600618241</v>
      </c>
      <c r="E335" s="104">
        <v>1.1999021212306964</v>
      </c>
      <c r="F335" s="104">
        <v>0.60539838229225862</v>
      </c>
      <c r="G335" s="104">
        <v>1.0599460915831993</v>
      </c>
      <c r="H335" s="104">
        <v>2.0484766162908512</v>
      </c>
      <c r="I335" s="104">
        <v>3.1375697143851169</v>
      </c>
      <c r="J335" s="104">
        <v>2.9567171834295323</v>
      </c>
      <c r="K335" s="104">
        <v>3.8382732449049235</v>
      </c>
      <c r="L335" s="104">
        <v>2.1244754196546309</v>
      </c>
      <c r="M335" s="104">
        <v>2.8622701509997883</v>
      </c>
      <c r="N335" s="104">
        <v>1.1072054460500851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1.1986835257224491</v>
      </c>
      <c r="X335" s="104">
        <v>1.6018524745421185</v>
      </c>
      <c r="Y335" s="104">
        <v>1.8628047463195618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0.21290238570915898</v>
      </c>
      <c r="D336" s="98">
        <v>0.15018944001654605</v>
      </c>
      <c r="E336" s="98">
        <v>0.58532859302181173</v>
      </c>
      <c r="F336" s="98">
        <v>0.31295336289827214</v>
      </c>
      <c r="G336" s="98">
        <v>0.53926024285725416</v>
      </c>
      <c r="H336" s="98">
        <v>1.031874165482533</v>
      </c>
      <c r="I336" s="98">
        <v>1.7405866011067002</v>
      </c>
      <c r="J336" s="98">
        <v>1.4899886054357778</v>
      </c>
      <c r="K336" s="98">
        <v>1.9570375261744255</v>
      </c>
      <c r="L336" s="98">
        <v>1.0738918973868021</v>
      </c>
      <c r="M336" s="98">
        <v>1.5018466283435001</v>
      </c>
      <c r="N336" s="98">
        <v>0.58026731659707409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0.5715287660454913</v>
      </c>
      <c r="X336" s="98">
        <v>0.71672244472774949</v>
      </c>
      <c r="Y336" s="98">
        <v>0.73737291903185564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0.23429088942386944</v>
      </c>
      <c r="D337" s="98">
        <v>0.15717467598963639</v>
      </c>
      <c r="E337" s="98">
        <v>0.61457352820888478</v>
      </c>
      <c r="F337" s="98">
        <v>0.29244501939398654</v>
      </c>
      <c r="G337" s="98">
        <v>0.52068584872594514</v>
      </c>
      <c r="H337" s="98">
        <v>1.0166024508083182</v>
      </c>
      <c r="I337" s="98">
        <v>1.3969831132784167</v>
      </c>
      <c r="J337" s="98">
        <v>1.4667285779937542</v>
      </c>
      <c r="K337" s="98">
        <v>1.881235718730498</v>
      </c>
      <c r="L337" s="98">
        <v>1.0505835222678288</v>
      </c>
      <c r="M337" s="98">
        <v>1.3604235226562884</v>
      </c>
      <c r="N337" s="98">
        <v>0.52693812945301099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0.62715475967695788</v>
      </c>
      <c r="X337" s="98">
        <v>0.88513002981436906</v>
      </c>
      <c r="Y337" s="98">
        <v>1.1254318272877062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0.66893381579570765</v>
      </c>
      <c r="D338" s="122">
        <v>0.42599104680488331</v>
      </c>
      <c r="E338" s="122">
        <v>1.0432262111946902</v>
      </c>
      <c r="F338" s="122">
        <v>1.298969434544381</v>
      </c>
      <c r="G338" s="122">
        <v>1.3403349562053759</v>
      </c>
      <c r="H338" s="122">
        <v>2.2641842230865628</v>
      </c>
      <c r="I338" s="122">
        <v>2.2247024510553408</v>
      </c>
      <c r="J338" s="122">
        <v>2.4488263067970459</v>
      </c>
      <c r="K338" s="122">
        <v>2.3066910125000795</v>
      </c>
      <c r="L338" s="122">
        <v>2.1956666084249616</v>
      </c>
      <c r="M338" s="122">
        <v>1.4974365780878691</v>
      </c>
      <c r="N338" s="122">
        <v>0.79767615061186981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0.43768460462277003</v>
      </c>
      <c r="X338" s="122">
        <v>0.97303765628302297</v>
      </c>
      <c r="Y338" s="122">
        <v>1.2254908113468597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0.66893381579570765</v>
      </c>
      <c r="D341" s="33">
        <v>0.42599104680488331</v>
      </c>
      <c r="E341" s="33">
        <v>1.0432262111946902</v>
      </c>
      <c r="F341" s="33">
        <v>1.298969434544381</v>
      </c>
      <c r="G341" s="33">
        <v>1.3403349562053759</v>
      </c>
      <c r="H341" s="33">
        <v>2.2641842230865628</v>
      </c>
      <c r="I341" s="33">
        <v>2.2247024510553408</v>
      </c>
      <c r="J341" s="33">
        <v>2.4488263067970459</v>
      </c>
      <c r="K341" s="33">
        <v>2.3066910125000795</v>
      </c>
      <c r="L341" s="33">
        <v>2.1956666084249616</v>
      </c>
      <c r="M341" s="33">
        <v>1.4974365780878691</v>
      </c>
      <c r="N341" s="33">
        <v>0.79767615061186981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0.43768460462277003</v>
      </c>
      <c r="X341" s="33">
        <v>0.97303765628302297</v>
      </c>
      <c r="Y341" s="33">
        <v>1.2254908113468597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10.992391635419116</v>
      </c>
      <c r="D343" s="117">
        <f t="shared" si="145"/>
        <v>5.7323222044656532</v>
      </c>
      <c r="E343" s="117">
        <f t="shared" si="145"/>
        <v>14.434923606809294</v>
      </c>
      <c r="F343" s="117">
        <f t="shared" si="145"/>
        <v>15.464434301813659</v>
      </c>
      <c r="G343" s="117">
        <f t="shared" si="145"/>
        <v>15.435239768135029</v>
      </c>
      <c r="H343" s="117">
        <f t="shared" si="145"/>
        <v>25.303614362573434</v>
      </c>
      <c r="I343" s="117">
        <f t="shared" si="145"/>
        <v>26.930443404910903</v>
      </c>
      <c r="J343" s="117">
        <f t="shared" si="145"/>
        <v>24.911528849229924</v>
      </c>
      <c r="K343" s="117">
        <f t="shared" si="145"/>
        <v>25.887633277998816</v>
      </c>
      <c r="L343" s="117">
        <f t="shared" si="145"/>
        <v>34.72681936589408</v>
      </c>
      <c r="M343" s="117">
        <f t="shared" si="145"/>
        <v>24.303012740056769</v>
      </c>
      <c r="N343" s="117">
        <f t="shared" si="145"/>
        <v>11.258792040214672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4.0974035439362604</v>
      </c>
      <c r="X343" s="117">
        <f t="shared" si="147"/>
        <v>7.0573837094547658</v>
      </c>
      <c r="Y343" s="117">
        <f t="shared" si="147"/>
        <v>8.5470498003185575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9.1823769964889781</v>
      </c>
      <c r="D344" s="122">
        <f t="shared" si="148"/>
        <v>4.5653643562164747</v>
      </c>
      <c r="E344" s="122">
        <f t="shared" si="148"/>
        <v>11.540546298982202</v>
      </c>
      <c r="F344" s="122">
        <f t="shared" si="148"/>
        <v>11.78513495265096</v>
      </c>
      <c r="G344" s="122">
        <f t="shared" si="148"/>
        <v>11.730849824096492</v>
      </c>
      <c r="H344" s="122">
        <f t="shared" si="148"/>
        <v>18.798862755426146</v>
      </c>
      <c r="I344" s="122">
        <f t="shared" si="148"/>
        <v>20.110398465281797</v>
      </c>
      <c r="J344" s="122">
        <f t="shared" si="148"/>
        <v>17.519674792454239</v>
      </c>
      <c r="K344" s="122">
        <f t="shared" si="148"/>
        <v>18.867190931384211</v>
      </c>
      <c r="L344" s="122">
        <f t="shared" si="148"/>
        <v>27.983667636697682</v>
      </c>
      <c r="M344" s="122">
        <f t="shared" si="148"/>
        <v>19.152539218510942</v>
      </c>
      <c r="N344" s="122">
        <f t="shared" si="148"/>
        <v>8.6546869458486579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2.4983427407540737</v>
      </c>
      <c r="X344" s="122">
        <f t="shared" si="150"/>
        <v>3.5987154045559038</v>
      </c>
      <c r="Y344" s="122">
        <f t="shared" si="150"/>
        <v>4.1447391279788262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9.0953074305613644</v>
      </c>
      <c r="D345" s="98">
        <v>4.5227944238921562</v>
      </c>
      <c r="E345" s="98">
        <v>11.435559243113817</v>
      </c>
      <c r="F345" s="98">
        <v>11.678857151964708</v>
      </c>
      <c r="G345" s="98">
        <v>11.62632959874996</v>
      </c>
      <c r="H345" s="98">
        <v>18.635138265219013</v>
      </c>
      <c r="I345" s="98">
        <v>19.938192198573464</v>
      </c>
      <c r="J345" s="98">
        <v>17.371076919843418</v>
      </c>
      <c r="K345" s="98">
        <v>18.709222466607926</v>
      </c>
      <c r="L345" s="98">
        <v>27.752887883961513</v>
      </c>
      <c r="M345" s="98">
        <v>18.997398720124391</v>
      </c>
      <c r="N345" s="98">
        <v>8.5851885825684295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2.4794763782573139</v>
      </c>
      <c r="X345" s="98">
        <v>3.5712555048034025</v>
      </c>
      <c r="Y345" s="98">
        <v>4.1132097317861529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8.7069565927613182E-2</v>
      </c>
      <c r="D346" s="98">
        <v>4.2569932324318722E-2</v>
      </c>
      <c r="E346" s="98">
        <v>0.10498705586838555</v>
      </c>
      <c r="F346" s="98">
        <v>0.10627780068625281</v>
      </c>
      <c r="G346" s="98">
        <v>0.10452022534653112</v>
      </c>
      <c r="H346" s="98">
        <v>0.16372449020713359</v>
      </c>
      <c r="I346" s="98">
        <v>0.17220626670833317</v>
      </c>
      <c r="J346" s="98">
        <v>0.14859787261082116</v>
      </c>
      <c r="K346" s="98">
        <v>0.1579684647762849</v>
      </c>
      <c r="L346" s="98">
        <v>0.23077975273616746</v>
      </c>
      <c r="M346" s="98">
        <v>0.15514049838655156</v>
      </c>
      <c r="N346" s="98">
        <v>6.9498363280228778E-2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1.8866362496759725E-2</v>
      </c>
      <c r="X346" s="98">
        <v>2.7459899752501137E-2</v>
      </c>
      <c r="Y346" s="98">
        <v>3.1529396192673198E-2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2.2575331591849156E-3</v>
      </c>
      <c r="D347" s="122">
        <f t="shared" si="151"/>
        <v>1.0073835731596629E-3</v>
      </c>
      <c r="E347" s="122">
        <f t="shared" si="151"/>
        <v>7.7955719808319127E-2</v>
      </c>
      <c r="F347" s="122">
        <f t="shared" si="151"/>
        <v>0.11221271231849685</v>
      </c>
      <c r="G347" s="122">
        <f t="shared" si="151"/>
        <v>0.1205344453807153</v>
      </c>
      <c r="H347" s="122">
        <f t="shared" si="151"/>
        <v>0.41468988022973674</v>
      </c>
      <c r="I347" s="122">
        <f t="shared" si="151"/>
        <v>0.28092688549570322</v>
      </c>
      <c r="J347" s="122">
        <f t="shared" si="151"/>
        <v>0.27616097482983282</v>
      </c>
      <c r="K347" s="122">
        <f t="shared" si="151"/>
        <v>0.24957036418247669</v>
      </c>
      <c r="L347" s="122">
        <f t="shared" si="151"/>
        <v>0.31330661415250799</v>
      </c>
      <c r="M347" s="122">
        <f t="shared" si="151"/>
        <v>0.21517246697238085</v>
      </c>
      <c r="N347" s="122">
        <f t="shared" si="151"/>
        <v>0.10044056270038676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1.5446635483295692E-2</v>
      </c>
      <c r="X347" s="122">
        <f t="shared" si="151"/>
        <v>9.1447007933169649E-2</v>
      </c>
      <c r="Y347" s="122">
        <f t="shared" si="151"/>
        <v>0.28958150729043736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2.2575331591849156E-3</v>
      </c>
      <c r="D348" s="98">
        <v>1.0073835731596629E-3</v>
      </c>
      <c r="E348" s="98">
        <v>7.7955719808319127E-2</v>
      </c>
      <c r="F348" s="98">
        <v>0.11221271231849685</v>
      </c>
      <c r="G348" s="98">
        <v>0.1205344453807153</v>
      </c>
      <c r="H348" s="98">
        <v>0.41468988022973674</v>
      </c>
      <c r="I348" s="98">
        <v>0.28092688549570322</v>
      </c>
      <c r="J348" s="98">
        <v>0.27616097482983282</v>
      </c>
      <c r="K348" s="98">
        <v>0.24957036418247669</v>
      </c>
      <c r="L348" s="98">
        <v>0.31330661415250799</v>
      </c>
      <c r="M348" s="98">
        <v>0.21517246697238085</v>
      </c>
      <c r="N348" s="98">
        <v>0.10044056270038676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1.5446635483295692E-2</v>
      </c>
      <c r="X348" s="98">
        <v>9.1447007933169649E-2</v>
      </c>
      <c r="Y348" s="98">
        <v>0.28958150729043736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1.2900850028917483</v>
      </c>
      <c r="D349" s="122">
        <v>0.83578381230451204</v>
      </c>
      <c r="E349" s="122">
        <v>2.0065755827801564</v>
      </c>
      <c r="F349" s="122">
        <v>2.5570962484202822</v>
      </c>
      <c r="G349" s="122">
        <v>2.5399685989336156</v>
      </c>
      <c r="H349" s="122">
        <v>4.3236254007420269</v>
      </c>
      <c r="I349" s="122">
        <v>4.8003788002902628</v>
      </c>
      <c r="J349" s="122">
        <v>5.1981230532017664</v>
      </c>
      <c r="K349" s="122">
        <v>4.960831740698902</v>
      </c>
      <c r="L349" s="122">
        <v>4.7030108802727133</v>
      </c>
      <c r="M349" s="122">
        <v>3.7537900053374136</v>
      </c>
      <c r="N349" s="122">
        <v>1.8714957166266841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1.1947614867255276</v>
      </c>
      <c r="X349" s="122">
        <v>2.4955583215269854</v>
      </c>
      <c r="Y349" s="122">
        <v>3.0068887860207596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0.14929081523054366</v>
      </c>
      <c r="D351" s="98">
        <v>4.9819068353065168E-2</v>
      </c>
      <c r="E351" s="98">
        <v>0.18022770358308998</v>
      </c>
      <c r="F351" s="98">
        <v>0.34428728330509628</v>
      </c>
      <c r="G351" s="98">
        <v>0.28657947203867734</v>
      </c>
      <c r="H351" s="98">
        <v>0.42875669521317605</v>
      </c>
      <c r="I351" s="98">
        <v>0.27685053501179702</v>
      </c>
      <c r="J351" s="98">
        <v>0.40493365650350027</v>
      </c>
      <c r="K351" s="98">
        <v>0.48875812533560309</v>
      </c>
      <c r="L351" s="98">
        <v>0.43464365206234107</v>
      </c>
      <c r="M351" s="98">
        <v>0.36883734656684553</v>
      </c>
      <c r="N351" s="98">
        <v>0.13490966023180107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6.5556127303168732E-2</v>
      </c>
      <c r="X351" s="98">
        <v>0.13000153002396822</v>
      </c>
      <c r="Y351" s="98">
        <v>5.9126010660644893E-2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6.9440257648530567E-4</v>
      </c>
      <c r="D352" s="98">
        <v>2.7990870955780286E-4</v>
      </c>
      <c r="E352" s="98">
        <v>7.2391138073678676E-4</v>
      </c>
      <c r="F352" s="98">
        <v>2.8726953424846194E-3</v>
      </c>
      <c r="G352" s="98">
        <v>7.4023555406130563E-4</v>
      </c>
      <c r="H352" s="98">
        <v>3.6315515015827807E-3</v>
      </c>
      <c r="I352" s="98">
        <v>0</v>
      </c>
      <c r="J352" s="98">
        <v>7.1224235207215754E-3</v>
      </c>
      <c r="K352" s="98">
        <v>5.3143385149506794E-3</v>
      </c>
      <c r="L352" s="98">
        <v>3.0691212885944376E-3</v>
      </c>
      <c r="M352" s="98">
        <v>4.3245607357198668E-3</v>
      </c>
      <c r="N352" s="98">
        <v>7.5543851517414769E-4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2.0357943254052701E-3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2.8827037834200451E-4</v>
      </c>
      <c r="D353" s="101">
        <v>1.1955141295901889E-4</v>
      </c>
      <c r="E353" s="101">
        <v>3.0816592743123473E-4</v>
      </c>
      <c r="F353" s="101">
        <v>1.3115719055526566E-3</v>
      </c>
      <c r="G353" s="101">
        <v>3.3190589500494929E-4</v>
      </c>
      <c r="H353" s="101">
        <v>1.6157506872007488E-3</v>
      </c>
      <c r="I353" s="101">
        <v>0</v>
      </c>
      <c r="J353" s="101">
        <v>3.1740226742451669E-3</v>
      </c>
      <c r="K353" s="101">
        <v>2.3976061120137729E-3</v>
      </c>
      <c r="L353" s="101">
        <v>1.3750970745136524E-3</v>
      </c>
      <c r="M353" s="101">
        <v>2.016178704421146E-3</v>
      </c>
      <c r="N353" s="101">
        <v>3.5366329122087645E-4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8.694313092446383E-4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4.0613219814330116E-4</v>
      </c>
      <c r="D354" s="104">
        <v>1.60357296598784E-4</v>
      </c>
      <c r="E354" s="104">
        <v>4.1574545330555197E-4</v>
      </c>
      <c r="F354" s="104">
        <v>1.5611234369319628E-3</v>
      </c>
      <c r="G354" s="104">
        <v>4.0832965905635634E-4</v>
      </c>
      <c r="H354" s="104">
        <v>2.0158008143820317E-3</v>
      </c>
      <c r="I354" s="104">
        <v>0</v>
      </c>
      <c r="J354" s="104">
        <v>3.9484008464764084E-3</v>
      </c>
      <c r="K354" s="104">
        <v>2.9167324029369065E-3</v>
      </c>
      <c r="L354" s="104">
        <v>1.6940242140807854E-3</v>
      </c>
      <c r="M354" s="104">
        <v>2.3083820312987209E-3</v>
      </c>
      <c r="N354" s="104">
        <v>4.0177522395327123E-4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1.166363016160632E-3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0.7398149194239525</v>
      </c>
      <c r="D355" s="101">
        <v>0.51127121865240843</v>
      </c>
      <c r="E355" s="101">
        <v>0.75353944447080135</v>
      </c>
      <c r="F355" s="101">
        <v>1.6725528724439929</v>
      </c>
      <c r="G355" s="101">
        <v>1.3092984330490254</v>
      </c>
      <c r="H355" s="101">
        <v>2.0646351564835248</v>
      </c>
      <c r="I355" s="101">
        <v>1.757983552083785</v>
      </c>
      <c r="J355" s="101">
        <v>2.1456513138062472</v>
      </c>
      <c r="K355" s="101">
        <v>1.040646093535446</v>
      </c>
      <c r="L355" s="101">
        <v>2.3649137969291156</v>
      </c>
      <c r="M355" s="101">
        <v>0.82623462187505126</v>
      </c>
      <c r="N355" s="101">
        <v>0.74406469636124861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0.83919603038775292</v>
      </c>
      <c r="Y355" s="101">
        <v>1.1555038728340901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0.40028486566076682</v>
      </c>
      <c r="D356" s="104">
        <v>0.27441361658948066</v>
      </c>
      <c r="E356" s="104">
        <v>1.0720845233455283</v>
      </c>
      <c r="F356" s="104">
        <v>0.53738339732870832</v>
      </c>
      <c r="G356" s="104">
        <v>0.9433504582918516</v>
      </c>
      <c r="H356" s="104">
        <v>1.8266019975437435</v>
      </c>
      <c r="I356" s="104">
        <v>2.7655447131946813</v>
      </c>
      <c r="J356" s="104">
        <v>2.6404156593712975</v>
      </c>
      <c r="K356" s="104">
        <v>3.4261131833129026</v>
      </c>
      <c r="L356" s="104">
        <v>1.9003843099926618</v>
      </c>
      <c r="M356" s="104">
        <v>2.5543934761597971</v>
      </c>
      <c r="N356" s="104">
        <v>0.99176592151846032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1.1292053594223588</v>
      </c>
      <c r="X356" s="104">
        <v>1.5243249667898588</v>
      </c>
      <c r="Y356" s="104">
        <v>1.7922589025260249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0.16599397623689738</v>
      </c>
      <c r="D357" s="98">
        <v>0.11723894059984426</v>
      </c>
      <c r="E357" s="98">
        <v>0.45751099513664356</v>
      </c>
      <c r="F357" s="98">
        <v>0.24493837793472173</v>
      </c>
      <c r="G357" s="98">
        <v>0.42266460956590646</v>
      </c>
      <c r="H357" s="98">
        <v>0.80999954673542529</v>
      </c>
      <c r="I357" s="98">
        <v>1.3685615999162646</v>
      </c>
      <c r="J357" s="98">
        <v>1.1736870813775433</v>
      </c>
      <c r="K357" s="98">
        <v>1.5448774645824046</v>
      </c>
      <c r="L357" s="98">
        <v>0.84980078772483303</v>
      </c>
      <c r="M357" s="98">
        <v>1.1939699535035087</v>
      </c>
      <c r="N357" s="98">
        <v>0.46482779206544933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0.502050599745401</v>
      </c>
      <c r="X357" s="98">
        <v>0.63919493697548979</v>
      </c>
      <c r="Y357" s="98">
        <v>0.66682707523831863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0.23429088942386944</v>
      </c>
      <c r="D358" s="98">
        <v>0.15717467598963639</v>
      </c>
      <c r="E358" s="98">
        <v>0.61457352820888478</v>
      </c>
      <c r="F358" s="98">
        <v>0.29244501939398654</v>
      </c>
      <c r="G358" s="98">
        <v>0.52068584872594514</v>
      </c>
      <c r="H358" s="98">
        <v>1.0166024508083182</v>
      </c>
      <c r="I358" s="98">
        <v>1.3969831132784167</v>
      </c>
      <c r="J358" s="98">
        <v>1.4667285779937542</v>
      </c>
      <c r="K358" s="98">
        <v>1.881235718730498</v>
      </c>
      <c r="L358" s="98">
        <v>1.0505835222678288</v>
      </c>
      <c r="M358" s="98">
        <v>1.3604235226562884</v>
      </c>
      <c r="N358" s="98">
        <v>0.52693812945301099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0.62715475967695788</v>
      </c>
      <c r="X358" s="98">
        <v>0.88513002981436906</v>
      </c>
      <c r="Y358" s="98">
        <v>1.1254318272877062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0.5176721028792054</v>
      </c>
      <c r="D359" s="122">
        <v>0.33016665237150683</v>
      </c>
      <c r="E359" s="122">
        <v>0.80984600523861672</v>
      </c>
      <c r="F359" s="122">
        <v>1.0099903884239207</v>
      </c>
      <c r="G359" s="122">
        <v>1.0438868997242068</v>
      </c>
      <c r="H359" s="122">
        <v>1.7664363261755232</v>
      </c>
      <c r="I359" s="122">
        <v>1.7387392538431432</v>
      </c>
      <c r="J359" s="122">
        <v>1.9175700287440878</v>
      </c>
      <c r="K359" s="122">
        <v>1.8100402417332249</v>
      </c>
      <c r="L359" s="122">
        <v>1.7268342347711727</v>
      </c>
      <c r="M359" s="122">
        <v>1.1815110492360319</v>
      </c>
      <c r="N359" s="122">
        <v>0.63216881503894307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0.38885268097336367</v>
      </c>
      <c r="X359" s="122">
        <v>0.87166297543870719</v>
      </c>
      <c r="Y359" s="122">
        <v>1.1058403790285347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0.5176721028792054</v>
      </c>
      <c r="D362" s="33">
        <v>0.33016665237150683</v>
      </c>
      <c r="E362" s="33">
        <v>0.80984600523861672</v>
      </c>
      <c r="F362" s="33">
        <v>1.0099903884239207</v>
      </c>
      <c r="G362" s="33">
        <v>1.0438868997242068</v>
      </c>
      <c r="H362" s="33">
        <v>1.7664363261755232</v>
      </c>
      <c r="I362" s="33">
        <v>1.7387392538431432</v>
      </c>
      <c r="J362" s="33">
        <v>1.9175700287440878</v>
      </c>
      <c r="K362" s="33">
        <v>1.8100402417332249</v>
      </c>
      <c r="L362" s="33">
        <v>1.7268342347711727</v>
      </c>
      <c r="M362" s="33">
        <v>1.1815110492360319</v>
      </c>
      <c r="N362" s="33">
        <v>0.63216881503894307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0.38885268097336367</v>
      </c>
      <c r="X362" s="33">
        <v>0.87166297543870719</v>
      </c>
      <c r="Y362" s="33">
        <v>1.1058403790285347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0.7514665904473431</v>
      </c>
      <c r="D364" s="119">
        <f t="shared" si="152"/>
        <v>0.7575569986065378</v>
      </c>
      <c r="E364" s="119">
        <f t="shared" si="152"/>
        <v>0.76589382181922483</v>
      </c>
      <c r="F364" s="119">
        <f t="shared" si="152"/>
        <v>0.76687434164755508</v>
      </c>
      <c r="G364" s="119">
        <f t="shared" si="152"/>
        <v>0.77376123710958433</v>
      </c>
      <c r="H364" s="119">
        <f t="shared" si="152"/>
        <v>0.78413516520839122</v>
      </c>
      <c r="I364" s="119">
        <f t="shared" si="152"/>
        <v>0.78722429245934011</v>
      </c>
      <c r="J364" s="119">
        <f t="shared" si="152"/>
        <v>0.79299986603062944</v>
      </c>
      <c r="K364" s="119">
        <f t="shared" si="152"/>
        <v>0.79816895391885967</v>
      </c>
      <c r="L364" s="119">
        <f t="shared" si="152"/>
        <v>0.79510229534793841</v>
      </c>
      <c r="M364" s="119">
        <f t="shared" si="152"/>
        <v>0.8040204550889094</v>
      </c>
      <c r="N364" s="119">
        <f t="shared" si="152"/>
        <v>0.80773686979387216</v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:Y364" si="154">IF(W343=0,"",W343/W322)</f>
        <v>0.91159790539921992</v>
      </c>
      <c r="X364" s="119">
        <f t="shared" si="154"/>
        <v>0.91952065786586468</v>
      </c>
      <c r="Y364" s="119">
        <f t="shared" si="154"/>
        <v>0.94194669561676847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0.74371304676459549</v>
      </c>
      <c r="D365" s="124">
        <f t="shared" si="155"/>
        <v>0.74763804963873093</v>
      </c>
      <c r="E365" s="124">
        <f t="shared" si="155"/>
        <v>0.75173283135732671</v>
      </c>
      <c r="F365" s="124">
        <f t="shared" si="155"/>
        <v>0.75599303710425592</v>
      </c>
      <c r="G365" s="124">
        <f t="shared" si="155"/>
        <v>0.76040956486756017</v>
      </c>
      <c r="H365" s="124">
        <f t="shared" si="155"/>
        <v>0.76495650449875463</v>
      </c>
      <c r="I365" s="124">
        <f t="shared" si="155"/>
        <v>0.76965515164734766</v>
      </c>
      <c r="J365" s="124">
        <f t="shared" si="155"/>
        <v>0.77451051819045191</v>
      </c>
      <c r="K365" s="124">
        <f t="shared" si="155"/>
        <v>0.7794945839016677</v>
      </c>
      <c r="L365" s="124">
        <f t="shared" si="155"/>
        <v>0.78458126795131411</v>
      </c>
      <c r="M365" s="124">
        <f t="shared" si="155"/>
        <v>0.78965333104111524</v>
      </c>
      <c r="N365" s="124">
        <f t="shared" si="155"/>
        <v>0.79440264160892227</v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:Y365" si="157">IF(W344=0,"",W344/W323)</f>
        <v>0.8991176435191407</v>
      </c>
      <c r="X365" s="124">
        <f t="shared" si="157"/>
        <v>0.90291765708596627</v>
      </c>
      <c r="Y365" s="124">
        <f t="shared" si="157"/>
        <v>0.90608143273128827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0.74189285693273876</v>
      </c>
      <c r="D366" s="111">
        <f t="shared" si="158"/>
        <v>0.74586638701667551</v>
      </c>
      <c r="E366" s="111">
        <f t="shared" si="158"/>
        <v>0.75002331836349601</v>
      </c>
      <c r="F366" s="111">
        <f t="shared" si="158"/>
        <v>0.75431809824204055</v>
      </c>
      <c r="G366" s="111">
        <f t="shared" si="158"/>
        <v>0.75877523269720171</v>
      </c>
      <c r="H366" s="111">
        <f t="shared" si="158"/>
        <v>0.76338009118503114</v>
      </c>
      <c r="I366" s="111">
        <f t="shared" si="158"/>
        <v>0.76812697101284366</v>
      </c>
      <c r="J366" s="111">
        <f t="shared" si="158"/>
        <v>0.77301943268418372</v>
      </c>
      <c r="K366" s="111">
        <f t="shared" si="158"/>
        <v>0.77804601485083413</v>
      </c>
      <c r="L366" s="111">
        <f t="shared" si="158"/>
        <v>0.78317834552152399</v>
      </c>
      <c r="M366" s="111">
        <f t="shared" si="158"/>
        <v>0.78829920910285201</v>
      </c>
      <c r="N366" s="111">
        <f t="shared" si="158"/>
        <v>0.79308268171909047</v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:Y366" si="160">IF(W345=0,"",W345/W324)</f>
        <v>0.89842799676791341</v>
      </c>
      <c r="X366" s="111">
        <f t="shared" si="160"/>
        <v>0.90224414972277733</v>
      </c>
      <c r="Y366" s="111">
        <f t="shared" si="160"/>
        <v>0.90542959282829294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2.4302611004928116</v>
      </c>
      <c r="D368" s="124">
        <f t="shared" si="164"/>
        <v>2.5369456794464402</v>
      </c>
      <c r="E368" s="124">
        <f t="shared" si="164"/>
        <v>2.645229665382403</v>
      </c>
      <c r="F368" s="124">
        <f t="shared" si="164"/>
        <v>2.7543833405288036</v>
      </c>
      <c r="G368" s="124">
        <f t="shared" si="164"/>
        <v>2.8650390675616717</v>
      </c>
      <c r="H368" s="124">
        <f t="shared" si="164"/>
        <v>2.9770974633419458</v>
      </c>
      <c r="I368" s="124">
        <f t="shared" si="164"/>
        <v>3.0906910831060701</v>
      </c>
      <c r="J368" s="124">
        <f t="shared" si="164"/>
        <v>3.2064140294578993</v>
      </c>
      <c r="K368" s="124">
        <f t="shared" si="164"/>
        <v>3.3247368811958475</v>
      </c>
      <c r="L368" s="124">
        <f t="shared" si="164"/>
        <v>3.445722042133248</v>
      </c>
      <c r="M368" s="124">
        <f t="shared" si="164"/>
        <v>3.5843621187699686</v>
      </c>
      <c r="N368" s="124">
        <f t="shared" si="164"/>
        <v>3.7451077276635445</v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:Y368" si="166">IF(W347=0,"",W347/W326)</f>
        <v>4.3521744542800276</v>
      </c>
      <c r="X368" s="124">
        <f t="shared" si="166"/>
        <v>4.3994756322114403</v>
      </c>
      <c r="Y368" s="124">
        <f t="shared" si="166"/>
        <v>4.4527924678182833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2.4302611004928116</v>
      </c>
      <c r="D369" s="111">
        <f t="shared" si="167"/>
        <v>2.5369456794464402</v>
      </c>
      <c r="E369" s="111">
        <f t="shared" si="167"/>
        <v>2.645229665382403</v>
      </c>
      <c r="F369" s="111">
        <f t="shared" si="167"/>
        <v>2.7543833405288036</v>
      </c>
      <c r="G369" s="111">
        <f t="shared" si="167"/>
        <v>2.8650390675616717</v>
      </c>
      <c r="H369" s="111">
        <f t="shared" si="167"/>
        <v>2.9770974633419458</v>
      </c>
      <c r="I369" s="111">
        <f t="shared" si="167"/>
        <v>3.0906910831060701</v>
      </c>
      <c r="J369" s="111">
        <f t="shared" si="167"/>
        <v>3.2064140294578993</v>
      </c>
      <c r="K369" s="111">
        <f t="shared" si="167"/>
        <v>3.3247368811958475</v>
      </c>
      <c r="L369" s="111">
        <f t="shared" si="167"/>
        <v>3.445722042133248</v>
      </c>
      <c r="M369" s="111">
        <f t="shared" si="167"/>
        <v>3.5843621187699686</v>
      </c>
      <c r="N369" s="111">
        <f t="shared" si="167"/>
        <v>3.7451077276635445</v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:Y369" si="169">IF(W348=0,"",W348/W327)</f>
        <v>4.3521744542800276</v>
      </c>
      <c r="X369" s="111">
        <f t="shared" si="169"/>
        <v>4.3994756322114403</v>
      </c>
      <c r="Y369" s="111">
        <f t="shared" si="169"/>
        <v>4.4527924678182833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0.80060448910530724</v>
      </c>
      <c r="D370" s="124">
        <f t="shared" si="170"/>
        <v>0.8082379004583945</v>
      </c>
      <c r="E370" s="124">
        <f t="shared" si="170"/>
        <v>0.82829463869222342</v>
      </c>
      <c r="F370" s="124">
        <f t="shared" si="170"/>
        <v>0.78998716852000306</v>
      </c>
      <c r="G370" s="124">
        <f t="shared" si="170"/>
        <v>0.809189881735351</v>
      </c>
      <c r="H370" s="124">
        <f t="shared" si="170"/>
        <v>0.81718095645446187</v>
      </c>
      <c r="I370" s="124">
        <f t="shared" si="170"/>
        <v>0.83272457757193674</v>
      </c>
      <c r="J370" s="124">
        <f t="shared" si="170"/>
        <v>0.83050128861081285</v>
      </c>
      <c r="K370" s="124">
        <f t="shared" si="170"/>
        <v>0.84834903799924122</v>
      </c>
      <c r="L370" s="124">
        <f t="shared" si="170"/>
        <v>0.82187259214076591</v>
      </c>
      <c r="M370" s="124">
        <f t="shared" si="170"/>
        <v>0.85023028011736257</v>
      </c>
      <c r="N370" s="124">
        <f t="shared" si="170"/>
        <v>0.84316508810833712</v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:Y370" si="172">IF(W349=0,"",W349/W328)</f>
        <v>0.93717485425404845</v>
      </c>
      <c r="X370" s="124">
        <f t="shared" si="172"/>
        <v>0.92579203399522281</v>
      </c>
      <c r="Y370" s="124">
        <f t="shared" si="172"/>
        <v>0.93703661777314051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0.69601036192469068</v>
      </c>
      <c r="D372" s="111">
        <f t="shared" si="176"/>
        <v>0.69755625908043761</v>
      </c>
      <c r="E372" s="111">
        <f t="shared" si="176"/>
        <v>0.69931704278307827</v>
      </c>
      <c r="F372" s="111">
        <f t="shared" si="176"/>
        <v>0.70110712919665907</v>
      </c>
      <c r="G372" s="111">
        <f t="shared" si="176"/>
        <v>0.70309511348050757</v>
      </c>
      <c r="H372" s="111">
        <f t="shared" si="176"/>
        <v>0.70526036173345885</v>
      </c>
      <c r="I372" s="111">
        <f t="shared" si="176"/>
        <v>0.70764441580769744</v>
      </c>
      <c r="J372" s="111">
        <f t="shared" si="176"/>
        <v>0.71041745800866984</v>
      </c>
      <c r="K372" s="111">
        <f t="shared" si="176"/>
        <v>0.71372418805927595</v>
      </c>
      <c r="L372" s="111">
        <f t="shared" si="176"/>
        <v>0.71760331906777886</v>
      </c>
      <c r="M372" s="111">
        <f t="shared" si="176"/>
        <v>0.72551117359792583</v>
      </c>
      <c r="N372" s="111">
        <f t="shared" si="176"/>
        <v>0.73854638350710111</v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:Y372" si="178">IF(W351=0,"",W351/W330)</f>
        <v>0.86064559100478932</v>
      </c>
      <c r="X372" s="111">
        <f t="shared" si="178"/>
        <v>0.86330813822144981</v>
      </c>
      <c r="Y372" s="111">
        <f t="shared" si="178"/>
        <v>0.86465638696466496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0.8465148536685565</v>
      </c>
      <c r="D373" s="111">
        <f t="shared" si="179"/>
        <v>0.84375078247225455</v>
      </c>
      <c r="E373" s="111">
        <f t="shared" si="179"/>
        <v>0.84528359800713726</v>
      </c>
      <c r="F373" s="111">
        <f t="shared" si="179"/>
        <v>0.83707174978146692</v>
      </c>
      <c r="G373" s="111">
        <f t="shared" si="179"/>
        <v>0.8408006377996402</v>
      </c>
      <c r="H373" s="111">
        <f t="shared" si="179"/>
        <v>0.84321347014015657</v>
      </c>
      <c r="I373" s="111" t="str">
        <f t="shared" si="179"/>
        <v/>
      </c>
      <c r="J373" s="111">
        <f t="shared" si="179"/>
        <v>0.84627260632967993</v>
      </c>
      <c r="K373" s="111">
        <f t="shared" si="179"/>
        <v>0.84676864850646316</v>
      </c>
      <c r="L373" s="111">
        <f t="shared" si="179"/>
        <v>0.85011090336296502</v>
      </c>
      <c r="M373" s="111">
        <f t="shared" si="179"/>
        <v>0.85006009933147364</v>
      </c>
      <c r="N373" s="111">
        <f t="shared" si="179"/>
        <v>0.85782971759672921</v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>
        <f t="shared" si="181"/>
        <v>0.93666244318588077</v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0.69601036192469068</v>
      </c>
      <c r="D374" s="112">
        <f t="shared" si="182"/>
        <v>0.69755625908043761</v>
      </c>
      <c r="E374" s="112">
        <f t="shared" si="182"/>
        <v>0.69931704278307827</v>
      </c>
      <c r="F374" s="112">
        <f t="shared" si="182"/>
        <v>0.70110712919665907</v>
      </c>
      <c r="G374" s="112">
        <f t="shared" si="182"/>
        <v>0.70309511348050757</v>
      </c>
      <c r="H374" s="112">
        <f t="shared" si="182"/>
        <v>0.70526036173345885</v>
      </c>
      <c r="I374" s="112" t="str">
        <f t="shared" si="182"/>
        <v/>
      </c>
      <c r="J374" s="112">
        <f t="shared" si="182"/>
        <v>0.71041745800866984</v>
      </c>
      <c r="K374" s="112">
        <f t="shared" si="182"/>
        <v>0.71372418805927595</v>
      </c>
      <c r="L374" s="112">
        <f t="shared" si="182"/>
        <v>0.71760331906777886</v>
      </c>
      <c r="M374" s="112">
        <f t="shared" si="182"/>
        <v>0.72551117359792594</v>
      </c>
      <c r="N374" s="112">
        <f t="shared" si="182"/>
        <v>0.73854638350710122</v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>
        <f t="shared" si="184"/>
        <v>0.86330813822144969</v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 t="str">
        <f t="shared" si="185"/>
        <v/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>
        <f t="shared" si="187"/>
        <v>1</v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0.77967175277997069</v>
      </c>
      <c r="D376" s="112">
        <f t="shared" si="188"/>
        <v>0.78060708254141098</v>
      </c>
      <c r="E376" s="112">
        <f t="shared" si="188"/>
        <v>0.781631036978224</v>
      </c>
      <c r="F376" s="112">
        <f t="shared" si="188"/>
        <v>0.78266734591486342</v>
      </c>
      <c r="G376" s="112">
        <f t="shared" si="188"/>
        <v>0.78378596450283589</v>
      </c>
      <c r="H376" s="112">
        <f t="shared" si="188"/>
        <v>0.78497899630682877</v>
      </c>
      <c r="I376" s="112">
        <f t="shared" si="188"/>
        <v>0.78626458404661137</v>
      </c>
      <c r="J376" s="112">
        <f t="shared" si="188"/>
        <v>0.78771547453161517</v>
      </c>
      <c r="K376" s="112">
        <f t="shared" si="188"/>
        <v>0.78939593335356084</v>
      </c>
      <c r="L376" s="112">
        <f t="shared" si="188"/>
        <v>0.79132805619702484</v>
      </c>
      <c r="M376" s="112">
        <f t="shared" si="188"/>
        <v>0.79500125443596603</v>
      </c>
      <c r="N376" s="112">
        <f t="shared" si="188"/>
        <v>0.80105802751633581</v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>
        <f t="shared" si="190"/>
        <v>0.89183050102231842</v>
      </c>
      <c r="Y376" s="112">
        <f t="shared" si="190"/>
        <v>0.90432813306167903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0.89510484150660008</v>
      </c>
      <c r="D377" s="113">
        <f t="shared" si="191"/>
        <v>0.89279653121238467</v>
      </c>
      <c r="E377" s="113">
        <f t="shared" si="191"/>
        <v>0.8934766464500703</v>
      </c>
      <c r="F377" s="113">
        <f t="shared" si="191"/>
        <v>0.88765251617286978</v>
      </c>
      <c r="G377" s="113">
        <f t="shared" si="191"/>
        <v>0.88999852519179212</v>
      </c>
      <c r="H377" s="113">
        <f t="shared" si="191"/>
        <v>0.89168799048882819</v>
      </c>
      <c r="I377" s="113">
        <f t="shared" si="191"/>
        <v>0.88142892905780645</v>
      </c>
      <c r="J377" s="113">
        <f t="shared" si="191"/>
        <v>0.89302273283664124</v>
      </c>
      <c r="K377" s="113">
        <f t="shared" si="191"/>
        <v>0.89261836370322556</v>
      </c>
      <c r="L377" s="113">
        <f t="shared" si="191"/>
        <v>0.89451932105743126</v>
      </c>
      <c r="M377" s="113">
        <f t="shared" si="191"/>
        <v>0.89243619274286523</v>
      </c>
      <c r="N377" s="113">
        <f t="shared" si="191"/>
        <v>0.89573793649277011</v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:Y377" si="193">IF(W356=0,"",W356/W335)</f>
        <v>0.94203794011583197</v>
      </c>
      <c r="X377" s="113">
        <f t="shared" si="193"/>
        <v>0.95160134345428993</v>
      </c>
      <c r="Y377" s="113">
        <f t="shared" si="193"/>
        <v>0.96212923338695699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0.77967175277997069</v>
      </c>
      <c r="D378" s="111">
        <f t="shared" si="194"/>
        <v>0.78060708254141098</v>
      </c>
      <c r="E378" s="111">
        <f t="shared" si="194"/>
        <v>0.781631036978224</v>
      </c>
      <c r="F378" s="111">
        <f t="shared" si="194"/>
        <v>0.78266734591486342</v>
      </c>
      <c r="G378" s="111">
        <f t="shared" si="194"/>
        <v>0.78378596450283589</v>
      </c>
      <c r="H378" s="111">
        <f t="shared" si="194"/>
        <v>0.78497899630682877</v>
      </c>
      <c r="I378" s="111">
        <f t="shared" si="194"/>
        <v>0.78626458404661137</v>
      </c>
      <c r="J378" s="111">
        <f t="shared" si="194"/>
        <v>0.78771547453161517</v>
      </c>
      <c r="K378" s="111">
        <f t="shared" si="194"/>
        <v>0.78939593335356095</v>
      </c>
      <c r="L378" s="111">
        <f t="shared" si="194"/>
        <v>0.79132805619702484</v>
      </c>
      <c r="M378" s="111">
        <f t="shared" si="194"/>
        <v>0.79500125443596603</v>
      </c>
      <c r="N378" s="111">
        <f t="shared" si="194"/>
        <v>0.80105802751633581</v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:Y378" si="196">IF(W357=0,"",W357/W336)</f>
        <v>0.87843452433580549</v>
      </c>
      <c r="X378" s="111">
        <f t="shared" si="196"/>
        <v>0.89183050102231853</v>
      </c>
      <c r="Y378" s="111">
        <f t="shared" si="196"/>
        <v>0.90432813306167903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:Y379" si="199">IF(W358=0,"",W358/W337)</f>
        <v>1</v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0.77387641446026467</v>
      </c>
      <c r="D380" s="124">
        <f t="shared" si="200"/>
        <v>0.77505537932756852</v>
      </c>
      <c r="E380" s="124">
        <f t="shared" si="200"/>
        <v>0.77628993266109636</v>
      </c>
      <c r="F380" s="124">
        <f t="shared" si="200"/>
        <v>0.77753206624001836</v>
      </c>
      <c r="G380" s="124">
        <f t="shared" si="200"/>
        <v>0.77882539352667213</v>
      </c>
      <c r="H380" s="124">
        <f t="shared" si="200"/>
        <v>0.78016457678849838</v>
      </c>
      <c r="I380" s="124">
        <f t="shared" si="200"/>
        <v>0.78156036238389126</v>
      </c>
      <c r="J380" s="124">
        <f t="shared" si="200"/>
        <v>0.78305677435006926</v>
      </c>
      <c r="K380" s="124">
        <f t="shared" si="200"/>
        <v>0.78469124469836748</v>
      </c>
      <c r="L380" s="124">
        <f t="shared" si="200"/>
        <v>0.78647378802645229</v>
      </c>
      <c r="M380" s="124">
        <f t="shared" si="200"/>
        <v>0.78902243108335579</v>
      </c>
      <c r="N380" s="124">
        <f t="shared" si="200"/>
        <v>0.79251312021053688</v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:Y380" si="202">IF(W359=0,"",W359/W338)</f>
        <v>0.88843125133109624</v>
      </c>
      <c r="X380" s="124">
        <f t="shared" si="202"/>
        <v>0.89581628193962781</v>
      </c>
      <c r="Y380" s="124">
        <f t="shared" si="202"/>
        <v>0.9023652962466322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0.77387641446026467</v>
      </c>
      <c r="D383" s="45">
        <f t="shared" si="209"/>
        <v>0.77505537932756852</v>
      </c>
      <c r="E383" s="45">
        <f t="shared" si="209"/>
        <v>0.77628993266109636</v>
      </c>
      <c r="F383" s="45">
        <f t="shared" si="209"/>
        <v>0.77753206624001836</v>
      </c>
      <c r="G383" s="45">
        <f t="shared" si="209"/>
        <v>0.77882539352667213</v>
      </c>
      <c r="H383" s="45">
        <f t="shared" si="209"/>
        <v>0.78016457678849838</v>
      </c>
      <c r="I383" s="45">
        <f t="shared" si="209"/>
        <v>0.78156036238389126</v>
      </c>
      <c r="J383" s="45">
        <f t="shared" si="209"/>
        <v>0.78305677435006926</v>
      </c>
      <c r="K383" s="45">
        <f t="shared" si="209"/>
        <v>0.78469124469836748</v>
      </c>
      <c r="L383" s="45">
        <f t="shared" si="209"/>
        <v>0.78647378802645229</v>
      </c>
      <c r="M383" s="45">
        <f t="shared" si="209"/>
        <v>0.78902243108335579</v>
      </c>
      <c r="N383" s="45">
        <f t="shared" si="209"/>
        <v>0.79251312021053688</v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:Y383" si="211">IF(W362=0,"",W362/W341)</f>
        <v>0.88843125133109624</v>
      </c>
      <c r="X383" s="45">
        <f t="shared" si="211"/>
        <v>0.89581628193962781</v>
      </c>
      <c r="Y383" s="45">
        <f t="shared" si="211"/>
        <v>0.9023652962466322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51.578953942754566</v>
      </c>
      <c r="D385" s="117">
        <f t="shared" si="212"/>
        <v>25.310469261664704</v>
      </c>
      <c r="E385" s="117">
        <f t="shared" si="212"/>
        <v>63.100174785262972</v>
      </c>
      <c r="F385" s="117">
        <f t="shared" si="212"/>
        <v>64.582906982227627</v>
      </c>
      <c r="G385" s="117">
        <f t="shared" si="212"/>
        <v>63.912249179257721</v>
      </c>
      <c r="H385" s="117">
        <f t="shared" si="212"/>
        <v>101.8660780287768</v>
      </c>
      <c r="I385" s="117">
        <f t="shared" si="212"/>
        <v>107.95135049152078</v>
      </c>
      <c r="J385" s="117">
        <f t="shared" si="212"/>
        <v>94.755104115571285</v>
      </c>
      <c r="K385" s="117">
        <f t="shared" si="212"/>
        <v>101.02032311278975</v>
      </c>
      <c r="L385" s="117">
        <f t="shared" si="212"/>
        <v>147.30389770045346</v>
      </c>
      <c r="M385" s="117">
        <f t="shared" si="212"/>
        <v>100.72180365511886</v>
      </c>
      <c r="N385" s="117">
        <f t="shared" si="212"/>
        <v>45.049627588703252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11.608446433417623</v>
      </c>
      <c r="X385" s="117">
        <f t="shared" si="214"/>
        <v>16.593922180481528</v>
      </c>
      <c r="Y385" s="117">
        <f t="shared" si="214"/>
        <v>18.939336655084066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51.011191391823502</v>
      </c>
      <c r="D386" s="122">
        <f t="shared" si="215"/>
        <v>25.121335583004747</v>
      </c>
      <c r="E386" s="122">
        <f t="shared" si="215"/>
        <v>62.418148732938661</v>
      </c>
      <c r="F386" s="122">
        <f t="shared" si="215"/>
        <v>63.280641627800833</v>
      </c>
      <c r="G386" s="122">
        <f t="shared" si="215"/>
        <v>62.834183385572224</v>
      </c>
      <c r="H386" s="122">
        <f t="shared" si="215"/>
        <v>100.25392390862437</v>
      </c>
      <c r="I386" s="122">
        <f t="shared" si="215"/>
        <v>106.91777582029664</v>
      </c>
      <c r="J386" s="122">
        <f t="shared" si="215"/>
        <v>93.237450306925311</v>
      </c>
      <c r="K386" s="122">
        <f t="shared" si="215"/>
        <v>99.202295915627801</v>
      </c>
      <c r="L386" s="122">
        <f t="shared" si="215"/>
        <v>145.69868605916173</v>
      </c>
      <c r="M386" s="122">
        <f t="shared" si="215"/>
        <v>99.371380484332263</v>
      </c>
      <c r="N386" s="122">
        <f t="shared" si="215"/>
        <v>44.565774126406815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11.407212824260192</v>
      </c>
      <c r="X386" s="122">
        <f t="shared" si="217"/>
        <v>16.193434618732798</v>
      </c>
      <c r="Y386" s="122">
        <f t="shared" si="217"/>
        <v>18.758683064316998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51.011191391823502</v>
      </c>
      <c r="D387" s="98">
        <v>25.121335583004747</v>
      </c>
      <c r="E387" s="98">
        <v>62.418148732938661</v>
      </c>
      <c r="F387" s="98">
        <v>63.280641627800833</v>
      </c>
      <c r="G387" s="98">
        <v>62.834183385572224</v>
      </c>
      <c r="H387" s="98">
        <v>100.25392390862437</v>
      </c>
      <c r="I387" s="98">
        <v>106.91777582029664</v>
      </c>
      <c r="J387" s="98">
        <v>93.237450306925311</v>
      </c>
      <c r="K387" s="98">
        <v>99.202295915627801</v>
      </c>
      <c r="L387" s="98">
        <v>145.69868605916173</v>
      </c>
      <c r="M387" s="98">
        <v>99.371380484332263</v>
      </c>
      <c r="N387" s="98">
        <v>44.565774126406815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11.407212824260192</v>
      </c>
      <c r="X387" s="98">
        <v>16.193434618732798</v>
      </c>
      <c r="Y387" s="98">
        <v>18.758683064316998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0.56776255093106376</v>
      </c>
      <c r="D391" s="122">
        <v>0.18913367865995839</v>
      </c>
      <c r="E391" s="122">
        <v>0.68202605232431412</v>
      </c>
      <c r="F391" s="122">
        <v>1.302265354426797</v>
      </c>
      <c r="G391" s="122">
        <v>1.0780657936854994</v>
      </c>
      <c r="H391" s="122">
        <v>1.6121541201524252</v>
      </c>
      <c r="I391" s="122">
        <v>1.0335746712241467</v>
      </c>
      <c r="J391" s="122">
        <v>1.5176538086459808</v>
      </c>
      <c r="K391" s="122">
        <v>1.8180271971619597</v>
      </c>
      <c r="L391" s="122">
        <v>1.6052116412917294</v>
      </c>
      <c r="M391" s="122">
        <v>1.3504231707866048</v>
      </c>
      <c r="N391" s="122">
        <v>0.48385346229643938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0.2012336091574313</v>
      </c>
      <c r="X391" s="122">
        <v>0.40048756174873024</v>
      </c>
      <c r="Y391" s="122">
        <v>0.18065359076706833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0.56666835300426754</v>
      </c>
      <c r="D393" s="98">
        <v>0.18868089885491224</v>
      </c>
      <c r="E393" s="98">
        <v>0.68086186710440944</v>
      </c>
      <c r="F393" s="98">
        <v>1.2973231660292119</v>
      </c>
      <c r="G393" s="98">
        <v>1.0768186615755622</v>
      </c>
      <c r="H393" s="98">
        <v>1.6061015971521195</v>
      </c>
      <c r="I393" s="98">
        <v>1.0335746712241467</v>
      </c>
      <c r="J393" s="98">
        <v>1.5058503855641061</v>
      </c>
      <c r="K393" s="98">
        <v>1.8091523885409233</v>
      </c>
      <c r="L393" s="98">
        <v>1.600149194238053</v>
      </c>
      <c r="M393" s="98">
        <v>1.3430814731799681</v>
      </c>
      <c r="N393" s="98">
        <v>0.48258836542104544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0.2012336091574313</v>
      </c>
      <c r="X393" s="98">
        <v>0.39782695299641241</v>
      </c>
      <c r="Y393" s="98">
        <v>0.18065359076706833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1.0941979267962358E-3</v>
      </c>
      <c r="D394" s="98">
        <v>4.5277980504616644E-4</v>
      </c>
      <c r="E394" s="98">
        <v>1.1641852199046653E-3</v>
      </c>
      <c r="F394" s="98">
        <v>4.9421883975850943E-3</v>
      </c>
      <c r="G394" s="98">
        <v>1.2471321099371444E-3</v>
      </c>
      <c r="H394" s="98">
        <v>6.05252300030558E-3</v>
      </c>
      <c r="I394" s="98">
        <v>0</v>
      </c>
      <c r="J394" s="98">
        <v>1.180342308187461E-2</v>
      </c>
      <c r="K394" s="98">
        <v>8.8748086210364702E-3</v>
      </c>
      <c r="L394" s="98">
        <v>5.0624470536763449E-3</v>
      </c>
      <c r="M394" s="98">
        <v>7.3416976066366752E-3</v>
      </c>
      <c r="N394" s="98">
        <v>1.2650968753939423E-3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2.6606087523178071E-3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1.0941979267962358E-3</v>
      </c>
      <c r="D395" s="101">
        <v>4.5277980504616644E-4</v>
      </c>
      <c r="E395" s="101">
        <v>1.1641852199046653E-3</v>
      </c>
      <c r="F395" s="101">
        <v>4.9421883975850943E-3</v>
      </c>
      <c r="G395" s="101">
        <v>1.2471321099371444E-3</v>
      </c>
      <c r="H395" s="101">
        <v>6.05252300030558E-3</v>
      </c>
      <c r="I395" s="101">
        <v>0</v>
      </c>
      <c r="J395" s="101">
        <v>1.180342308187461E-2</v>
      </c>
      <c r="K395" s="101">
        <v>8.8748086210364702E-3</v>
      </c>
      <c r="L395" s="101">
        <v>5.0624470536763449E-3</v>
      </c>
      <c r="M395" s="101">
        <v>7.3416976066366752E-3</v>
      </c>
      <c r="N395" s="101">
        <v>1.2650968753939423E-3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2.6606087523178071E-3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18144.484416087696</v>
      </c>
      <c r="D406" s="117">
        <f t="shared" si="219"/>
        <v>15112.913731368939</v>
      </c>
      <c r="E406" s="117">
        <f t="shared" si="219"/>
        <v>15704.841577507465</v>
      </c>
      <c r="F406" s="117">
        <f t="shared" si="219"/>
        <v>13896.967077784104</v>
      </c>
      <c r="G406" s="117">
        <f t="shared" si="219"/>
        <v>13597.409845961209</v>
      </c>
      <c r="H406" s="117">
        <f t="shared" si="219"/>
        <v>12752.081572728704</v>
      </c>
      <c r="I406" s="117">
        <f t="shared" si="219"/>
        <v>12986.092587508783</v>
      </c>
      <c r="J406" s="117">
        <f t="shared" si="219"/>
        <v>10323.487105205784</v>
      </c>
      <c r="K406" s="117">
        <f t="shared" si="219"/>
        <v>11245.746169987411</v>
      </c>
      <c r="L406" s="117">
        <f t="shared" si="219"/>
        <v>16279.433313761989</v>
      </c>
      <c r="M406" s="117">
        <f t="shared" si="219"/>
        <v>15123.832706749939</v>
      </c>
      <c r="N406" s="117">
        <f t="shared" si="219"/>
        <v>13219.190975747046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6544.8764165239536</v>
      </c>
      <c r="X406" s="117">
        <f t="shared" si="221"/>
        <v>5716.7313001971625</v>
      </c>
      <c r="Y406" s="117">
        <f t="shared" si="221"/>
        <v>4747.9737827114322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15314.817828927096</v>
      </c>
      <c r="D407" s="122">
        <f t="shared" si="222"/>
        <v>12195.987554620258</v>
      </c>
      <c r="E407" s="122">
        <f t="shared" si="222"/>
        <v>12792.354492215407</v>
      </c>
      <c r="F407" s="122">
        <f t="shared" si="222"/>
        <v>10743.034304099087</v>
      </c>
      <c r="G407" s="122">
        <f t="shared" si="222"/>
        <v>10515.542455690955</v>
      </c>
      <c r="H407" s="122">
        <f t="shared" si="222"/>
        <v>9711.4546853249194</v>
      </c>
      <c r="I407" s="122">
        <f t="shared" si="222"/>
        <v>9918.7735046385878</v>
      </c>
      <c r="J407" s="122">
        <f t="shared" si="222"/>
        <v>7433.5774794803774</v>
      </c>
      <c r="K407" s="122">
        <f t="shared" si="222"/>
        <v>8392.3754097706515</v>
      </c>
      <c r="L407" s="122">
        <f t="shared" si="222"/>
        <v>13294.254277123589</v>
      </c>
      <c r="M407" s="122">
        <f t="shared" si="222"/>
        <v>12135.529674468415</v>
      </c>
      <c r="N407" s="122">
        <f t="shared" si="222"/>
        <v>10332.220602291847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4046.0526341818363</v>
      </c>
      <c r="X407" s="122">
        <f t="shared" si="224"/>
        <v>2968.6903217049435</v>
      </c>
      <c r="Y407" s="122">
        <f t="shared" si="224"/>
        <v>2393.5823553960995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15206.816650200759</v>
      </c>
      <c r="D408" s="98">
        <v>12110.96466041936</v>
      </c>
      <c r="E408" s="98">
        <v>12704.871547474466</v>
      </c>
      <c r="F408" s="98">
        <v>10669.793558544387</v>
      </c>
      <c r="G408" s="98">
        <v>10444.29815720425</v>
      </c>
      <c r="H408" s="98">
        <v>9646.7548612981118</v>
      </c>
      <c r="I408" s="98">
        <v>9853.4029108527102</v>
      </c>
      <c r="J408" s="98">
        <v>7384.744666299709</v>
      </c>
      <c r="K408" s="98">
        <v>8337.6030871498115</v>
      </c>
      <c r="L408" s="98">
        <v>13208.235158979829</v>
      </c>
      <c r="M408" s="98">
        <v>12057.906029818801</v>
      </c>
      <c r="N408" s="98">
        <v>10266.309653506962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4018.5810183264066</v>
      </c>
      <c r="X408" s="98">
        <v>2948.2369699615347</v>
      </c>
      <c r="Y408" s="98">
        <v>2377.0842505764831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108.0011787263376</v>
      </c>
      <c r="D409" s="98">
        <v>85.022894200897611</v>
      </c>
      <c r="E409" s="98">
        <v>87.482944740941747</v>
      </c>
      <c r="F409" s="98">
        <v>73.240745554700169</v>
      </c>
      <c r="G409" s="98">
        <v>71.244298486704764</v>
      </c>
      <c r="H409" s="98">
        <v>64.699824026808145</v>
      </c>
      <c r="I409" s="98">
        <v>65.370593785877034</v>
      </c>
      <c r="J409" s="98">
        <v>48.832813180668275</v>
      </c>
      <c r="K409" s="98">
        <v>54.772322620839347</v>
      </c>
      <c r="L409" s="98">
        <v>86.019118143760906</v>
      </c>
      <c r="M409" s="98">
        <v>77.623644649612572</v>
      </c>
      <c r="N409" s="98">
        <v>65.910948784886301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27.471615855429523</v>
      </c>
      <c r="X409" s="98">
        <v>20.453351743409005</v>
      </c>
      <c r="Y409" s="98">
        <v>16.498104819616184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1.15224098412822</v>
      </c>
      <c r="D410" s="122">
        <f t="shared" si="225"/>
        <v>0.79307931188836478</v>
      </c>
      <c r="E410" s="122">
        <f t="shared" si="225"/>
        <v>24.556826264626189</v>
      </c>
      <c r="F410" s="122">
        <f t="shared" si="225"/>
        <v>28.075524280933642</v>
      </c>
      <c r="G410" s="122">
        <f t="shared" si="225"/>
        <v>28.676781193535145</v>
      </c>
      <c r="H410" s="122">
        <f t="shared" si="225"/>
        <v>55.045248573470637</v>
      </c>
      <c r="I410" s="122">
        <f t="shared" si="225"/>
        <v>34.504138100857418</v>
      </c>
      <c r="J410" s="122">
        <f t="shared" si="225"/>
        <v>28.303611804158269</v>
      </c>
      <c r="K410" s="122">
        <f t="shared" si="225"/>
        <v>26.02714261768876</v>
      </c>
      <c r="L410" s="122">
        <f t="shared" si="225"/>
        <v>33.891173316859337</v>
      </c>
      <c r="M410" s="122">
        <f t="shared" si="225"/>
        <v>30.036108760323767</v>
      </c>
      <c r="N410" s="122">
        <f t="shared" si="225"/>
        <v>25.434769657014382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5.1680134209016684</v>
      </c>
      <c r="X410" s="122">
        <f t="shared" si="225"/>
        <v>15.482251692361706</v>
      </c>
      <c r="Y410" s="122">
        <f t="shared" si="225"/>
        <v>34.029594550563623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1.15224098412822</v>
      </c>
      <c r="D411" s="98">
        <f>RES_hhdet_in_fech!D8</f>
        <v>0.79307931188836478</v>
      </c>
      <c r="E411" s="98">
        <f>RES_hhdet_in_fech!E8</f>
        <v>24.556826264626189</v>
      </c>
      <c r="F411" s="98">
        <f>RES_hhdet_in_fech!F8</f>
        <v>28.075524280933642</v>
      </c>
      <c r="G411" s="98">
        <f>RES_hhdet_in_fech!G8</f>
        <v>28.676781193535145</v>
      </c>
      <c r="H411" s="98">
        <f>RES_hhdet_in_fech!H8</f>
        <v>55.045248573470637</v>
      </c>
      <c r="I411" s="98">
        <f>RES_hhdet_in_fech!I8</f>
        <v>34.504138100857418</v>
      </c>
      <c r="J411" s="98">
        <f>RES_hhdet_in_fech!J8</f>
        <v>28.303611804158269</v>
      </c>
      <c r="K411" s="98">
        <f>RES_hhdet_in_fech!K8</f>
        <v>26.02714261768876</v>
      </c>
      <c r="L411" s="98">
        <f>RES_hhdet_in_fech!L8</f>
        <v>33.891173316859337</v>
      </c>
      <c r="M411" s="98">
        <f>RES_hhdet_in_fech!M8</f>
        <v>30.036108760323767</v>
      </c>
      <c r="N411" s="98">
        <f>RES_hhdet_in_fech!N8</f>
        <v>25.434769657014382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5.1680134209016684</v>
      </c>
      <c r="X411" s="98">
        <f>RES_hhdet_in_fech!X8</f>
        <v>15.482251692361706</v>
      </c>
      <c r="Y411" s="98">
        <f>RES_hhdet_in_fech!Y8</f>
        <v>34.029594550563623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1998.7681561483053</v>
      </c>
      <c r="D412" s="122">
        <v>2065.321509880413</v>
      </c>
      <c r="E412" s="122">
        <v>2018.637371143629</v>
      </c>
      <c r="F412" s="122">
        <v>2230.6798066598822</v>
      </c>
      <c r="G412" s="122">
        <v>2139.5758194466325</v>
      </c>
      <c r="H412" s="122">
        <v>2090.8326577057214</v>
      </c>
      <c r="I412" s="122">
        <v>2188.3037489677381</v>
      </c>
      <c r="J412" s="122">
        <v>2056.8631501730251</v>
      </c>
      <c r="K412" s="122">
        <v>2027.5458573171566</v>
      </c>
      <c r="L412" s="122">
        <v>2132.8915215491443</v>
      </c>
      <c r="M412" s="122">
        <v>2209.0332544813673</v>
      </c>
      <c r="N412" s="122">
        <v>2105.0344514198059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1856.3361305384913</v>
      </c>
      <c r="X412" s="122">
        <v>2007.7971062944414</v>
      </c>
      <c r="Y412" s="122">
        <v>1679.1102294189589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2320.5377338962699</v>
      </c>
      <c r="D414" s="98">
        <v>2333.1683609497659</v>
      </c>
      <c r="E414" s="98">
        <v>2006.2107533980773</v>
      </c>
      <c r="F414" s="98">
        <v>2802.2839124714847</v>
      </c>
      <c r="G414" s="98">
        <v>2448.5296106313322</v>
      </c>
      <c r="H414" s="98">
        <v>2603.223093893645</v>
      </c>
      <c r="I414" s="98">
        <v>2169.7593448344874</v>
      </c>
      <c r="J414" s="98">
        <v>2479.9961448600411</v>
      </c>
      <c r="K414" s="98">
        <v>2404.6560274995618</v>
      </c>
      <c r="L414" s="98">
        <v>2486.4632379889272</v>
      </c>
      <c r="M414" s="98">
        <v>2665.6857879018621</v>
      </c>
      <c r="N414" s="98">
        <v>2378.9949959105807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2017.9208894278934</v>
      </c>
      <c r="X414" s="98">
        <v>2286.3018819530494</v>
      </c>
      <c r="Y414" s="98">
        <v>1636.3585461333278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1908.0355009780219</v>
      </c>
      <c r="D415" s="98">
        <v>1929.0875693287394</v>
      </c>
      <c r="E415" s="98">
        <v>1660.0127613615705</v>
      </c>
      <c r="F415" s="98">
        <v>2347.7815120752634</v>
      </c>
      <c r="G415" s="98">
        <v>2047.7956620638208</v>
      </c>
      <c r="H415" s="98">
        <v>2177.7426197274644</v>
      </c>
      <c r="I415" s="98">
        <v>0</v>
      </c>
      <c r="J415" s="98">
        <v>2082.5688506063693</v>
      </c>
      <c r="K415" s="98">
        <v>2027.503715903782</v>
      </c>
      <c r="L415" s="98">
        <v>2099.3661206526945</v>
      </c>
      <c r="M415" s="98">
        <v>2275.614729429858</v>
      </c>
      <c r="N415" s="98">
        <v>2048.3668847680492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2106.4408151789153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963.37200809670321</v>
      </c>
      <c r="D416" s="101">
        <v>996.60988960681084</v>
      </c>
      <c r="E416" s="101">
        <v>854.1594910376424</v>
      </c>
      <c r="F416" s="101">
        <v>1279.7894196329855</v>
      </c>
      <c r="G416" s="101">
        <v>1098.020875098736</v>
      </c>
      <c r="H416" s="101">
        <v>1158.4485557595065</v>
      </c>
      <c r="I416" s="101">
        <v>0</v>
      </c>
      <c r="J416" s="101">
        <v>1105.5496624250793</v>
      </c>
      <c r="K416" s="101">
        <v>1085.2371090661097</v>
      </c>
      <c r="L416" s="101">
        <v>1114.2910401647175</v>
      </c>
      <c r="M416" s="101">
        <v>1243.057690045084</v>
      </c>
      <c r="N416" s="101">
        <v>1113.8377138527401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976.04065868323607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944.66349288131846</v>
      </c>
      <c r="D417" s="104">
        <v>932.47767972192901</v>
      </c>
      <c r="E417" s="104">
        <v>805.85327032392831</v>
      </c>
      <c r="F417" s="104">
        <v>1067.9920924422781</v>
      </c>
      <c r="G417" s="104">
        <v>949.77478696508479</v>
      </c>
      <c r="H417" s="104">
        <v>1019.2940639679578</v>
      </c>
      <c r="I417" s="104">
        <v>0</v>
      </c>
      <c r="J417" s="104">
        <v>977.01918818129002</v>
      </c>
      <c r="K417" s="104">
        <v>942.26660683767295</v>
      </c>
      <c r="L417" s="104">
        <v>985.07508048797661</v>
      </c>
      <c r="M417" s="104">
        <v>1032.557039384774</v>
      </c>
      <c r="N417" s="104">
        <v>934.5291709153089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1130.4001564956791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2049.6794578020076</v>
      </c>
      <c r="D418" s="101">
        <v>2141.4833767908262</v>
      </c>
      <c r="E418" s="101">
        <v>2179.2072258491221</v>
      </c>
      <c r="F418" s="101">
        <v>2215.2778618246753</v>
      </c>
      <c r="G418" s="101">
        <v>2209.9507771349404</v>
      </c>
      <c r="H418" s="101">
        <v>2159.6286406063195</v>
      </c>
      <c r="I418" s="101">
        <v>2344.1035637526152</v>
      </c>
      <c r="J418" s="101">
        <v>2162.5268352889966</v>
      </c>
      <c r="K418" s="101">
        <v>2178.7145674345206</v>
      </c>
      <c r="L418" s="101">
        <v>2210.98565198202</v>
      </c>
      <c r="M418" s="101">
        <v>2354.2871154082322</v>
      </c>
      <c r="N418" s="101">
        <v>2217.2729422057887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2078.1646804782354</v>
      </c>
      <c r="Y418" s="101">
        <v>1745.3857770670045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1786.008856386374</v>
      </c>
      <c r="D419" s="104">
        <v>1873.5034953626316</v>
      </c>
      <c r="E419" s="104">
        <v>1908.4876463228939</v>
      </c>
      <c r="F419" s="104">
        <v>1954.6871699219787</v>
      </c>
      <c r="G419" s="104">
        <v>1947.42070222948</v>
      </c>
      <c r="H419" s="104">
        <v>1901.7947671000716</v>
      </c>
      <c r="I419" s="104">
        <v>2091.4733638046027</v>
      </c>
      <c r="J419" s="104">
        <v>1908.1416593577196</v>
      </c>
      <c r="K419" s="104">
        <v>1927.6727485531053</v>
      </c>
      <c r="L419" s="104">
        <v>1956.4216589265466</v>
      </c>
      <c r="M419" s="104">
        <v>2098.0840700950171</v>
      </c>
      <c r="N419" s="104">
        <v>1983.1817861639443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1846.9381828500375</v>
      </c>
      <c r="X419" s="104">
        <v>1946.6608441927731</v>
      </c>
      <c r="Y419" s="104">
        <v>1638.0174806968478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850.29352534255463</v>
      </c>
      <c r="D420" s="98">
        <v>915.46288647402025</v>
      </c>
      <c r="E420" s="98">
        <v>930.98626050925475</v>
      </c>
      <c r="F420" s="98">
        <v>1010.4518629946989</v>
      </c>
      <c r="G420" s="98">
        <v>990.77355836174809</v>
      </c>
      <c r="H420" s="98">
        <v>957.98647278373585</v>
      </c>
      <c r="I420" s="98">
        <v>1160.258048424997</v>
      </c>
      <c r="J420" s="98">
        <v>961.57635432096424</v>
      </c>
      <c r="K420" s="98">
        <v>982.87111583575461</v>
      </c>
      <c r="L420" s="98">
        <v>988.94312824519034</v>
      </c>
      <c r="M420" s="98">
        <v>1100.8745926909685</v>
      </c>
      <c r="N420" s="98">
        <v>1039.3514387839168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880.61467264296027</v>
      </c>
      <c r="X420" s="98">
        <v>871.00125728147623</v>
      </c>
      <c r="Y420" s="98">
        <v>648.39309302438232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935.71533104381922</v>
      </c>
      <c r="D421" s="98">
        <v>958.0406088886117</v>
      </c>
      <c r="E421" s="98">
        <v>977.50138581363922</v>
      </c>
      <c r="F421" s="98">
        <v>944.23530692728025</v>
      </c>
      <c r="G421" s="98">
        <v>956.64714386773164</v>
      </c>
      <c r="H421" s="98">
        <v>943.80829431633606</v>
      </c>
      <c r="I421" s="98">
        <v>931.21531537960607</v>
      </c>
      <c r="J421" s="98">
        <v>946.56530503675515</v>
      </c>
      <c r="K421" s="98">
        <v>944.80163271735069</v>
      </c>
      <c r="L421" s="98">
        <v>967.47853068135635</v>
      </c>
      <c r="M421" s="98">
        <v>997.20947740404858</v>
      </c>
      <c r="N421" s="98">
        <v>943.83034738002743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966.32351020707733</v>
      </c>
      <c r="X421" s="98">
        <v>1075.6595869112971</v>
      </c>
      <c r="Y421" s="98">
        <v>989.6243876724651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829.74619002816553</v>
      </c>
      <c r="D422" s="122">
        <v>850.81158755637864</v>
      </c>
      <c r="E422" s="122">
        <v>869.29288788380359</v>
      </c>
      <c r="F422" s="122">
        <v>895.17744274420193</v>
      </c>
      <c r="G422" s="122">
        <v>913.61478963008574</v>
      </c>
      <c r="H422" s="122">
        <v>894.74898112459141</v>
      </c>
      <c r="I422" s="122">
        <v>844.5111958015998</v>
      </c>
      <c r="J422" s="122">
        <v>804.74286374822384</v>
      </c>
      <c r="K422" s="122">
        <v>799.79776028191293</v>
      </c>
      <c r="L422" s="122">
        <v>818.39634177239611</v>
      </c>
      <c r="M422" s="122">
        <v>749.23366903983481</v>
      </c>
      <c r="N422" s="122">
        <v>756.50115237837758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637.31963838272395</v>
      </c>
      <c r="X422" s="122">
        <v>724.76162050541552</v>
      </c>
      <c r="Y422" s="122">
        <v>641.25160334581028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829.74619002816553</v>
      </c>
      <c r="D425" s="33">
        <v>850.81158755637864</v>
      </c>
      <c r="E425" s="33">
        <v>869.29288788380359</v>
      </c>
      <c r="F425" s="33">
        <v>895.17744274420193</v>
      </c>
      <c r="G425" s="33">
        <v>913.61478963008574</v>
      </c>
      <c r="H425" s="33">
        <v>894.74898112459141</v>
      </c>
      <c r="I425" s="33">
        <v>844.5111958015998</v>
      </c>
      <c r="J425" s="33">
        <v>804.74286374822384</v>
      </c>
      <c r="K425" s="33">
        <v>799.79776028191293</v>
      </c>
      <c r="L425" s="33">
        <v>818.39634177239611</v>
      </c>
      <c r="M425" s="33">
        <v>749.23366903983481</v>
      </c>
      <c r="N425" s="33">
        <v>756.50115237837758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637.31963838272395</v>
      </c>
      <c r="X425" s="33">
        <v>724.76162050541552</v>
      </c>
      <c r="Y425" s="33">
        <v>641.25160334581028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13634.973839582373</v>
      </c>
      <c r="D427" s="117">
        <f t="shared" si="226"/>
        <v>11448.893566535387</v>
      </c>
      <c r="E427" s="117">
        <f t="shared" si="226"/>
        <v>12028.241136862656</v>
      </c>
      <c r="F427" s="117">
        <f t="shared" si="226"/>
        <v>10657.227478673434</v>
      </c>
      <c r="G427" s="117">
        <f t="shared" si="226"/>
        <v>10521.148663896985</v>
      </c>
      <c r="H427" s="117">
        <f t="shared" si="226"/>
        <v>9999.355590782503</v>
      </c>
      <c r="I427" s="117">
        <f t="shared" si="226"/>
        <v>10222.967549013083</v>
      </c>
      <c r="J427" s="117">
        <f t="shared" si="226"/>
        <v>8186.5238913971189</v>
      </c>
      <c r="K427" s="117">
        <f t="shared" si="226"/>
        <v>8976.0054565358732</v>
      </c>
      <c r="L427" s="117">
        <f t="shared" si="226"/>
        <v>12943.814794735854</v>
      </c>
      <c r="M427" s="117">
        <f t="shared" si="226"/>
        <v>12159.870855569618</v>
      </c>
      <c r="N427" s="117">
        <f t="shared" si="226"/>
        <v>10677.627939957321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5966.2956323999888</v>
      </c>
      <c r="X427" s="117">
        <f t="shared" si="228"/>
        <v>5256.6525259996752</v>
      </c>
      <c r="Y427" s="117">
        <f t="shared" si="228"/>
        <v>4472.3382155000827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11389.82982819612</v>
      </c>
      <c r="D428" s="122">
        <f t="shared" si="229"/>
        <v>9118.1843487545266</v>
      </c>
      <c r="E428" s="122">
        <f t="shared" si="229"/>
        <v>9616.4328621597051</v>
      </c>
      <c r="F428" s="122">
        <f t="shared" si="229"/>
        <v>8121.6591312710761</v>
      </c>
      <c r="G428" s="122">
        <f t="shared" si="229"/>
        <v>7996.119063078314</v>
      </c>
      <c r="H428" s="122">
        <f t="shared" si="229"/>
        <v>7428.8404296842027</v>
      </c>
      <c r="I428" s="122">
        <f t="shared" si="229"/>
        <v>7634.0351258683058</v>
      </c>
      <c r="J428" s="122">
        <f t="shared" si="229"/>
        <v>5757.3839456412206</v>
      </c>
      <c r="K428" s="122">
        <f t="shared" si="229"/>
        <v>6541.81117798576</v>
      </c>
      <c r="L428" s="122">
        <f t="shared" si="229"/>
        <v>10430.422877212808</v>
      </c>
      <c r="M428" s="122">
        <f t="shared" si="229"/>
        <v>9582.8614313922844</v>
      </c>
      <c r="N428" s="122">
        <f t="shared" si="229"/>
        <v>8207.9433401467741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3637.8773099999844</v>
      </c>
      <c r="X428" s="122">
        <f t="shared" si="231"/>
        <v>2680.4829098876107</v>
      </c>
      <c r="Y428" s="122">
        <f t="shared" si="231"/>
        <v>2168.7805299376296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11281.828649469782</v>
      </c>
      <c r="D429" s="98">
        <v>9033.1614545536286</v>
      </c>
      <c r="E429" s="98">
        <v>9528.949917418764</v>
      </c>
      <c r="F429" s="98">
        <v>8048.4183857163762</v>
      </c>
      <c r="G429" s="98">
        <v>7924.8747645916092</v>
      </c>
      <c r="H429" s="98">
        <v>7364.1406056573942</v>
      </c>
      <c r="I429" s="98">
        <v>7568.6645320824291</v>
      </c>
      <c r="J429" s="98">
        <v>5708.5511324605523</v>
      </c>
      <c r="K429" s="98">
        <v>6487.0388553649209</v>
      </c>
      <c r="L429" s="98">
        <v>10344.403759069048</v>
      </c>
      <c r="M429" s="98">
        <v>9505.2377867426712</v>
      </c>
      <c r="N429" s="98">
        <v>8142.0323913618877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3610.4056941445547</v>
      </c>
      <c r="X429" s="98">
        <v>2660.0295581442019</v>
      </c>
      <c r="Y429" s="98">
        <v>2152.2824251180132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108.0011787263376</v>
      </c>
      <c r="D430" s="98">
        <v>85.022894200897611</v>
      </c>
      <c r="E430" s="98">
        <v>87.482944740941747</v>
      </c>
      <c r="F430" s="98">
        <v>73.240745554700169</v>
      </c>
      <c r="G430" s="98">
        <v>71.244298486704764</v>
      </c>
      <c r="H430" s="98">
        <v>64.699824026808145</v>
      </c>
      <c r="I430" s="98">
        <v>65.370593785877034</v>
      </c>
      <c r="J430" s="98">
        <v>48.832813180668275</v>
      </c>
      <c r="K430" s="98">
        <v>54.772322620839347</v>
      </c>
      <c r="L430" s="98">
        <v>86.019118143760906</v>
      </c>
      <c r="M430" s="98">
        <v>77.623644649612572</v>
      </c>
      <c r="N430" s="98">
        <v>65.910948784886301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27.471615855429523</v>
      </c>
      <c r="X430" s="98">
        <v>20.453351743409005</v>
      </c>
      <c r="Y430" s="98">
        <v>16.498104819616184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2.8002464421203674</v>
      </c>
      <c r="D431" s="122">
        <f t="shared" si="232"/>
        <v>2.0119991337535428</v>
      </c>
      <c r="E431" s="122">
        <f t="shared" si="232"/>
        <v>64.958445322830954</v>
      </c>
      <c r="F431" s="122">
        <f t="shared" si="232"/>
        <v>77.330756356015542</v>
      </c>
      <c r="G431" s="122">
        <f t="shared" si="232"/>
        <v>82.160098451396024</v>
      </c>
      <c r="H431" s="122">
        <f t="shared" si="232"/>
        <v>163.8750698971063</v>
      </c>
      <c r="I431" s="122">
        <f t="shared" si="232"/>
        <v>106.64163195858043</v>
      </c>
      <c r="J431" s="122">
        <f t="shared" si="232"/>
        <v>90.753097973183259</v>
      </c>
      <c r="K431" s="122">
        <f t="shared" si="232"/>
        <v>86.533400973174039</v>
      </c>
      <c r="L431" s="122">
        <f t="shared" si="232"/>
        <v>116.77956293166039</v>
      </c>
      <c r="M431" s="122">
        <f t="shared" si="232"/>
        <v>107.66029043575929</v>
      </c>
      <c r="N431" s="122">
        <f t="shared" si="232"/>
        <v>95.255952393826803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22.492095989824577</v>
      </c>
      <c r="X431" s="122">
        <f t="shared" si="232"/>
        <v>68.113789052309656</v>
      </c>
      <c r="Y431" s="122">
        <f t="shared" si="232"/>
        <v>151.52672229765977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2.8002464421203674</v>
      </c>
      <c r="D432" s="98">
        <f>RES_hhdet_in_tesh!D8</f>
        <v>2.0119991337535428</v>
      </c>
      <c r="E432" s="98">
        <f>RES_hhdet_in_tesh!E8</f>
        <v>64.958445322830954</v>
      </c>
      <c r="F432" s="98">
        <f>RES_hhdet_in_tesh!F8</f>
        <v>77.330756356015542</v>
      </c>
      <c r="G432" s="98">
        <f>RES_hhdet_in_tesh!G8</f>
        <v>82.160098451396024</v>
      </c>
      <c r="H432" s="98">
        <f>RES_hhdet_in_tesh!H8</f>
        <v>163.8750698971063</v>
      </c>
      <c r="I432" s="98">
        <f>RES_hhdet_in_tesh!I8</f>
        <v>106.64163195858043</v>
      </c>
      <c r="J432" s="98">
        <f>RES_hhdet_in_tesh!J8</f>
        <v>90.753097973183259</v>
      </c>
      <c r="K432" s="98">
        <f>RES_hhdet_in_tesh!K8</f>
        <v>86.533400973174039</v>
      </c>
      <c r="L432" s="98">
        <f>RES_hhdet_in_tesh!L8</f>
        <v>116.77956293166039</v>
      </c>
      <c r="M432" s="98">
        <f>RES_hhdet_in_tesh!M8</f>
        <v>107.66029043575929</v>
      </c>
      <c r="N432" s="98">
        <f>RES_hhdet_in_tesh!N8</f>
        <v>95.255952393826803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22.492095989824577</v>
      </c>
      <c r="X432" s="98">
        <f>RES_hhdet_in_tesh!X8</f>
        <v>68.113789052309656</v>
      </c>
      <c r="Y432" s="98">
        <f>RES_hhdet_in_tesh!Y8</f>
        <v>151.52672229765977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1600.2227584930708</v>
      </c>
      <c r="D433" s="122">
        <v>1669.2711209173062</v>
      </c>
      <c r="E433" s="122">
        <v>1672.0265119820317</v>
      </c>
      <c r="F433" s="122">
        <v>1762.2084243379877</v>
      </c>
      <c r="G433" s="122">
        <v>1731.3231043018372</v>
      </c>
      <c r="H433" s="122">
        <v>1708.588631010186</v>
      </c>
      <c r="I433" s="122">
        <v>1822.2543149582452</v>
      </c>
      <c r="J433" s="122">
        <v>1708.2274967147935</v>
      </c>
      <c r="K433" s="122">
        <v>1720.0665775543566</v>
      </c>
      <c r="L433" s="122">
        <v>1752.9650835706575</v>
      </c>
      <c r="M433" s="122">
        <v>1878.1869627462622</v>
      </c>
      <c r="N433" s="122">
        <v>1774.8915587024658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1739.7115425839347</v>
      </c>
      <c r="X433" s="122">
        <v>1858.8025668860537</v>
      </c>
      <c r="Y433" s="122">
        <v>1573.3877702430232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1615.1183080290446</v>
      </c>
      <c r="D435" s="98">
        <v>1627.5161936689549</v>
      </c>
      <c r="E435" s="98">
        <v>1402.9773712659548</v>
      </c>
      <c r="F435" s="98">
        <v>1964.7012290668645</v>
      </c>
      <c r="G435" s="98">
        <v>1721.5492044472198</v>
      </c>
      <c r="H435" s="98">
        <v>1835.950060872326</v>
      </c>
      <c r="I435" s="98">
        <v>1535.4180840186932</v>
      </c>
      <c r="J435" s="98">
        <v>1761.8325571027715</v>
      </c>
      <c r="K435" s="98">
        <v>1716.2611707889687</v>
      </c>
      <c r="L435" s="98">
        <v>1784.2942723208707</v>
      </c>
      <c r="M435" s="98">
        <v>1933.9848244239915</v>
      </c>
      <c r="N435" s="98">
        <v>1756.9981506112501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1736.7147164825794</v>
      </c>
      <c r="X435" s="98">
        <v>1973.7830211210839</v>
      </c>
      <c r="Y435" s="98">
        <v>1414.8878682783952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1615.180392904821</v>
      </c>
      <c r="D436" s="98">
        <v>1627.6691460786237</v>
      </c>
      <c r="E436" s="98">
        <v>1403.1815596614715</v>
      </c>
      <c r="F436" s="98">
        <v>1965.2615784174191</v>
      </c>
      <c r="G436" s="98">
        <v>1721.787898746597</v>
      </c>
      <c r="H436" s="98">
        <v>1836.3019114525102</v>
      </c>
      <c r="I436" s="98">
        <v>0</v>
      </c>
      <c r="J436" s="98">
        <v>1762.4209690636576</v>
      </c>
      <c r="K436" s="98">
        <v>1716.8265813576777</v>
      </c>
      <c r="L436" s="98">
        <v>1784.6940293176656</v>
      </c>
      <c r="M436" s="98">
        <v>1934.4092829393096</v>
      </c>
      <c r="N436" s="98">
        <v>1757.1499862950673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1973.0240003719409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670.51690002350256</v>
      </c>
      <c r="D437" s="101">
        <v>695.19146635669483</v>
      </c>
      <c r="E437" s="101">
        <v>597.32828933754331</v>
      </c>
      <c r="F437" s="101">
        <v>897.26948597514104</v>
      </c>
      <c r="G437" s="101">
        <v>772.01311178151207</v>
      </c>
      <c r="H437" s="101">
        <v>817.00784748455249</v>
      </c>
      <c r="I437" s="101">
        <v>0</v>
      </c>
      <c r="J437" s="101">
        <v>785.40178088236792</v>
      </c>
      <c r="K437" s="101">
        <v>774.55997452000486</v>
      </c>
      <c r="L437" s="101">
        <v>799.61894882968886</v>
      </c>
      <c r="M437" s="101">
        <v>901.85224355453579</v>
      </c>
      <c r="N437" s="101">
        <v>822.6208153797586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842.62384387626196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944.66349288131846</v>
      </c>
      <c r="D438" s="104">
        <v>932.47767972192901</v>
      </c>
      <c r="E438" s="104">
        <v>805.85327032392831</v>
      </c>
      <c r="F438" s="104">
        <v>1067.9920924422781</v>
      </c>
      <c r="G438" s="104">
        <v>949.77478696508479</v>
      </c>
      <c r="H438" s="104">
        <v>1019.2940639679578</v>
      </c>
      <c r="I438" s="104">
        <v>0</v>
      </c>
      <c r="J438" s="104">
        <v>977.01918818129002</v>
      </c>
      <c r="K438" s="104">
        <v>942.26660683767295</v>
      </c>
      <c r="L438" s="104">
        <v>985.07508048797661</v>
      </c>
      <c r="M438" s="104">
        <v>1032.557039384774</v>
      </c>
      <c r="N438" s="104">
        <v>934.5291709153089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1130.4001564956791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1598.0771755015915</v>
      </c>
      <c r="D439" s="101">
        <v>1671.657091067616</v>
      </c>
      <c r="E439" s="101">
        <v>1703.3360037308883</v>
      </c>
      <c r="F439" s="101">
        <v>1733.8256445782724</v>
      </c>
      <c r="G439" s="101">
        <v>1732.1284013605011</v>
      </c>
      <c r="H439" s="101">
        <v>1695.26312269863</v>
      </c>
      <c r="I439" s="101">
        <v>1843.0856135161291</v>
      </c>
      <c r="J439" s="101">
        <v>1703.455852247024</v>
      </c>
      <c r="K439" s="101">
        <v>1719.8684194709731</v>
      </c>
      <c r="L439" s="101">
        <v>1749.6149782624436</v>
      </c>
      <c r="M439" s="101">
        <v>1871.6612100519765</v>
      </c>
      <c r="N439" s="101">
        <v>1776.1642895487114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1853.3706481977908</v>
      </c>
      <c r="Y439" s="101">
        <v>1578.4014612474123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1598.6651743251093</v>
      </c>
      <c r="D440" s="104">
        <v>1672.6574218740357</v>
      </c>
      <c r="E440" s="104">
        <v>1705.1891420279669</v>
      </c>
      <c r="F440" s="104">
        <v>1735.0829847120706</v>
      </c>
      <c r="G440" s="104">
        <v>1733.2015529122011</v>
      </c>
      <c r="H440" s="104">
        <v>1695.807554197632</v>
      </c>
      <c r="I440" s="104">
        <v>1843.4851272112194</v>
      </c>
      <c r="J440" s="104">
        <v>1704.013879279074</v>
      </c>
      <c r="K440" s="104">
        <v>1720.676094568772</v>
      </c>
      <c r="L440" s="104">
        <v>1750.0569740450278</v>
      </c>
      <c r="M440" s="104">
        <v>1872.4061595700518</v>
      </c>
      <c r="N440" s="104">
        <v>1776.4111608285373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1739.8858412933271</v>
      </c>
      <c r="X440" s="104">
        <v>1852.4450745837048</v>
      </c>
      <c r="Y440" s="104">
        <v>1575.9845029772923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662.94984328128999</v>
      </c>
      <c r="D441" s="98">
        <v>714.61681298542385</v>
      </c>
      <c r="E441" s="98">
        <v>727.68775621432781</v>
      </c>
      <c r="F441" s="98">
        <v>790.84767778478999</v>
      </c>
      <c r="G441" s="98">
        <v>776.55440904446948</v>
      </c>
      <c r="H441" s="98">
        <v>751.9992598812961</v>
      </c>
      <c r="I441" s="98">
        <v>912.26981183161331</v>
      </c>
      <c r="J441" s="98">
        <v>757.44857424231884</v>
      </c>
      <c r="K441" s="98">
        <v>775.87446185142142</v>
      </c>
      <c r="L441" s="98">
        <v>782.57844336367145</v>
      </c>
      <c r="M441" s="98">
        <v>875.19668216600314</v>
      </c>
      <c r="N441" s="98">
        <v>832.58081344851007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773.56233108624986</v>
      </c>
      <c r="X441" s="98">
        <v>776.78548767240829</v>
      </c>
      <c r="Y441" s="98">
        <v>586.36011530482733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935.71533104381922</v>
      </c>
      <c r="D442" s="98">
        <v>958.0406088886117</v>
      </c>
      <c r="E442" s="98">
        <v>977.50138581363922</v>
      </c>
      <c r="F442" s="98">
        <v>944.23530692728025</v>
      </c>
      <c r="G442" s="98">
        <v>956.64714386773164</v>
      </c>
      <c r="H442" s="98">
        <v>943.80829431633606</v>
      </c>
      <c r="I442" s="98">
        <v>931.21531537960607</v>
      </c>
      <c r="J442" s="98">
        <v>946.56530503675515</v>
      </c>
      <c r="K442" s="98">
        <v>944.80163271735069</v>
      </c>
      <c r="L442" s="98">
        <v>967.47853068135635</v>
      </c>
      <c r="M442" s="98">
        <v>997.20947740404858</v>
      </c>
      <c r="N442" s="98">
        <v>943.83034738002743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966.32351020707733</v>
      </c>
      <c r="X442" s="98">
        <v>1075.6595869112971</v>
      </c>
      <c r="Y442" s="98">
        <v>989.6243876724651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642.12100645106216</v>
      </c>
      <c r="D443" s="122">
        <v>659.42609772979984</v>
      </c>
      <c r="E443" s="122">
        <v>674.82331739808785</v>
      </c>
      <c r="F443" s="122">
        <v>696.02916670835486</v>
      </c>
      <c r="G443" s="122">
        <v>711.54639806543923</v>
      </c>
      <c r="H443" s="122">
        <v>698.05146019100698</v>
      </c>
      <c r="I443" s="122">
        <v>660.03647622795165</v>
      </c>
      <c r="J443" s="122">
        <v>630.15935106792142</v>
      </c>
      <c r="K443" s="122">
        <v>627.5943000225808</v>
      </c>
      <c r="L443" s="122">
        <v>643.64727102072754</v>
      </c>
      <c r="M443" s="122">
        <v>591.16217099531275</v>
      </c>
      <c r="N443" s="122">
        <v>599.53708871425488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566.21468382624505</v>
      </c>
      <c r="X443" s="122">
        <v>649.25326017370082</v>
      </c>
      <c r="Y443" s="122">
        <v>578.64319302177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642.12100645106216</v>
      </c>
      <c r="D446" s="33">
        <v>659.42609772979984</v>
      </c>
      <c r="E446" s="33">
        <v>674.82331739808785</v>
      </c>
      <c r="F446" s="33">
        <v>696.02916670835486</v>
      </c>
      <c r="G446" s="33">
        <v>711.54639806543923</v>
      </c>
      <c r="H446" s="33">
        <v>698.05146019100698</v>
      </c>
      <c r="I446" s="33">
        <v>660.03647622795165</v>
      </c>
      <c r="J446" s="33">
        <v>630.15935106792142</v>
      </c>
      <c r="K446" s="33">
        <v>627.5943000225808</v>
      </c>
      <c r="L446" s="33">
        <v>643.64727102072754</v>
      </c>
      <c r="M446" s="33">
        <v>591.16217099531275</v>
      </c>
      <c r="N446" s="33">
        <v>599.53708871425488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566.21468382624505</v>
      </c>
      <c r="X446" s="33">
        <v>649.25326017370082</v>
      </c>
      <c r="Y446" s="33">
        <v>578.64319302177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5501.1682959422533</v>
      </c>
      <c r="D448" s="117">
        <f t="shared" si="233"/>
        <v>4346.6373452970465</v>
      </c>
      <c r="E448" s="117">
        <f t="shared" si="233"/>
        <v>4521.0413975254687</v>
      </c>
      <c r="F448" s="117">
        <f t="shared" si="233"/>
        <v>3826.9084488165222</v>
      </c>
      <c r="G448" s="117">
        <f t="shared" si="233"/>
        <v>3745.8826151247054</v>
      </c>
      <c r="H448" s="117">
        <f t="shared" si="233"/>
        <v>3461.3006465775329</v>
      </c>
      <c r="I448" s="117">
        <f t="shared" si="233"/>
        <v>3523.5613960740543</v>
      </c>
      <c r="J448" s="117">
        <f t="shared" si="233"/>
        <v>2677.4541993662415</v>
      </c>
      <c r="K448" s="117">
        <f t="shared" si="233"/>
        <v>3011.7561001964632</v>
      </c>
      <c r="L448" s="117">
        <f t="shared" si="233"/>
        <v>4720.9761457744198</v>
      </c>
      <c r="M448" s="117">
        <f t="shared" si="233"/>
        <v>4333.2388425021027</v>
      </c>
      <c r="N448" s="117">
        <f t="shared" si="233"/>
        <v>3673.6220817665544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1453.4176077898614</v>
      </c>
      <c r="X448" s="117">
        <f t="shared" si="235"/>
        <v>1062.7592020290463</v>
      </c>
      <c r="Y448" s="117">
        <f t="shared" si="235"/>
        <v>852.12528817979251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5440.6134163634279</v>
      </c>
      <c r="D449" s="122">
        <f t="shared" si="236"/>
        <v>4314.1568921526268</v>
      </c>
      <c r="E449" s="122">
        <f t="shared" si="236"/>
        <v>4472.1751617782229</v>
      </c>
      <c r="F449" s="122">
        <f t="shared" si="236"/>
        <v>3749.7417413961148</v>
      </c>
      <c r="G449" s="122">
        <f t="shared" si="236"/>
        <v>3682.6974203242426</v>
      </c>
      <c r="H449" s="122">
        <f t="shared" si="236"/>
        <v>3406.5213696440492</v>
      </c>
      <c r="I449" s="122">
        <f t="shared" si="236"/>
        <v>3489.8252381204638</v>
      </c>
      <c r="J449" s="122">
        <f t="shared" si="236"/>
        <v>2634.5705088139393</v>
      </c>
      <c r="K449" s="122">
        <f t="shared" si="236"/>
        <v>2957.5545857619645</v>
      </c>
      <c r="L449" s="122">
        <f t="shared" si="236"/>
        <v>4669.5303525146373</v>
      </c>
      <c r="M449" s="122">
        <f t="shared" si="236"/>
        <v>4275.1411325216086</v>
      </c>
      <c r="N449" s="122">
        <f t="shared" si="236"/>
        <v>3634.1657120122986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1428.2224645373972</v>
      </c>
      <c r="X449" s="122">
        <f t="shared" si="238"/>
        <v>1037.1099409973613</v>
      </c>
      <c r="Y449" s="122">
        <f t="shared" si="238"/>
        <v>843.99725836034372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5440.6134163634279</v>
      </c>
      <c r="D450" s="98">
        <v>4314.1568921526268</v>
      </c>
      <c r="E450" s="98">
        <v>4472.1751617782229</v>
      </c>
      <c r="F450" s="98">
        <v>3749.7417413961148</v>
      </c>
      <c r="G450" s="98">
        <v>3682.6974203242426</v>
      </c>
      <c r="H450" s="98">
        <v>3406.5213696440492</v>
      </c>
      <c r="I450" s="98">
        <v>3489.8252381204638</v>
      </c>
      <c r="J450" s="98">
        <v>2634.5705088139393</v>
      </c>
      <c r="K450" s="98">
        <v>2957.5545857619645</v>
      </c>
      <c r="L450" s="98">
        <v>4669.5303525146373</v>
      </c>
      <c r="M450" s="98">
        <v>4275.1411325216086</v>
      </c>
      <c r="N450" s="98">
        <v>3634.1657120122986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1428.2224645373972</v>
      </c>
      <c r="X450" s="98">
        <v>1037.1099409973613</v>
      </c>
      <c r="Y450" s="98">
        <v>843.99725836034372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60.554879578825052</v>
      </c>
      <c r="D454" s="122">
        <v>32.480453144420125</v>
      </c>
      <c r="E454" s="122">
        <v>48.866235747246122</v>
      </c>
      <c r="F454" s="122">
        <v>77.166707420407505</v>
      </c>
      <c r="G454" s="122">
        <v>63.18519480046298</v>
      </c>
      <c r="H454" s="122">
        <v>54.7792769334837</v>
      </c>
      <c r="I454" s="122">
        <v>33.736157953590322</v>
      </c>
      <c r="J454" s="122">
        <v>42.883690552302362</v>
      </c>
      <c r="K454" s="122">
        <v>54.201514434498826</v>
      </c>
      <c r="L454" s="122">
        <v>51.44579325978237</v>
      </c>
      <c r="M454" s="122">
        <v>58.097709980494095</v>
      </c>
      <c r="N454" s="122">
        <v>39.456369754255839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25.195143252464167</v>
      </c>
      <c r="X454" s="122">
        <v>25.649261031685043</v>
      </c>
      <c r="Y454" s="122">
        <v>8.1280298194487681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527.13335163187685</v>
      </c>
      <c r="D456" s="98">
        <v>530.00252487334899</v>
      </c>
      <c r="E456" s="98">
        <v>455.73083474190719</v>
      </c>
      <c r="F456" s="98">
        <v>636.56681355702244</v>
      </c>
      <c r="G456" s="98">
        <v>556.20798635101346</v>
      </c>
      <c r="H456" s="98">
        <v>591.34815800888055</v>
      </c>
      <c r="I456" s="98">
        <v>492.88253277260219</v>
      </c>
      <c r="J456" s="98">
        <v>563.3559242664071</v>
      </c>
      <c r="K456" s="98">
        <v>546.24166320680058</v>
      </c>
      <c r="L456" s="98">
        <v>564.82498914156474</v>
      </c>
      <c r="M456" s="98">
        <v>605.53718357978721</v>
      </c>
      <c r="N456" s="98">
        <v>540.41250327104751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458.39090924244027</v>
      </c>
      <c r="X456" s="98">
        <v>519.35633550445482</v>
      </c>
      <c r="Y456" s="98">
        <v>371.71520733964678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218.83958535924717</v>
      </c>
      <c r="D457" s="98">
        <v>226.38990252308324</v>
      </c>
      <c r="E457" s="98">
        <v>194.03086998411086</v>
      </c>
      <c r="F457" s="98">
        <v>290.71696456382909</v>
      </c>
      <c r="G457" s="98">
        <v>249.42642198742888</v>
      </c>
      <c r="H457" s="98">
        <v>263.1531739263296</v>
      </c>
      <c r="I457" s="98">
        <v>0</v>
      </c>
      <c r="J457" s="98">
        <v>251.13666131648105</v>
      </c>
      <c r="K457" s="98">
        <v>246.52246169545754</v>
      </c>
      <c r="L457" s="98">
        <v>253.12235268381724</v>
      </c>
      <c r="M457" s="98">
        <v>282.37298487064135</v>
      </c>
      <c r="N457" s="98">
        <v>253.01937507878847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221.71739602648393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218.83958535924717</v>
      </c>
      <c r="D458" s="101">
        <v>226.38990252308324</v>
      </c>
      <c r="E458" s="101">
        <v>194.03086998411086</v>
      </c>
      <c r="F458" s="101">
        <v>290.71696456382909</v>
      </c>
      <c r="G458" s="101">
        <v>249.42642198742888</v>
      </c>
      <c r="H458" s="101">
        <v>263.1531739263296</v>
      </c>
      <c r="I458" s="101">
        <v>0</v>
      </c>
      <c r="J458" s="101">
        <v>251.13666131648105</v>
      </c>
      <c r="K458" s="101">
        <v>246.52246169545754</v>
      </c>
      <c r="L458" s="101">
        <v>253.12235268381724</v>
      </c>
      <c r="M458" s="101">
        <v>282.37298487064135</v>
      </c>
      <c r="N458" s="101">
        <v>253.01937507878847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221.71739602648393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177.97033909247165</v>
      </c>
      <c r="D469" s="118">
        <f t="shared" si="240"/>
        <v>161.65748840623803</v>
      </c>
      <c r="E469" s="118">
        <f t="shared" si="240"/>
        <v>163.4390557989866</v>
      </c>
      <c r="F469" s="118">
        <f t="shared" si="240"/>
        <v>137.29556307722174</v>
      </c>
      <c r="G469" s="118">
        <f t="shared" si="240"/>
        <v>138.00703000702038</v>
      </c>
      <c r="H469" s="118">
        <f t="shared" si="240"/>
        <v>156.4377274600599</v>
      </c>
      <c r="I469" s="118">
        <f t="shared" si="240"/>
        <v>155.46199365067068</v>
      </c>
      <c r="J469" s="118">
        <f t="shared" si="240"/>
        <v>145.96823790529808</v>
      </c>
      <c r="K469" s="118">
        <f t="shared" si="240"/>
        <v>119.19691457324177</v>
      </c>
      <c r="L469" s="118">
        <f t="shared" si="240"/>
        <v>155.99605684618498</v>
      </c>
      <c r="M469" s="118">
        <f t="shared" si="240"/>
        <v>130.33746591970092</v>
      </c>
      <c r="N469" s="118">
        <f t="shared" si="240"/>
        <v>115.35947778352273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82.876505351039128</v>
      </c>
      <c r="X469" s="118">
        <f t="shared" si="242"/>
        <v>71.973959917340196</v>
      </c>
      <c r="Y469" s="118">
        <f t="shared" si="242"/>
        <v>59.744909189262607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150.21552884340787</v>
      </c>
      <c r="D470" s="123">
        <f t="shared" si="243"/>
        <v>130.45616164812589</v>
      </c>
      <c r="E470" s="123">
        <f t="shared" si="243"/>
        <v>133.12903090012827</v>
      </c>
      <c r="F470" s="123">
        <f t="shared" si="243"/>
        <v>106.13617602196838</v>
      </c>
      <c r="G470" s="123">
        <f t="shared" si="243"/>
        <v>106.7275900088934</v>
      </c>
      <c r="H470" s="123">
        <f t="shared" si="243"/>
        <v>119.13646353647765</v>
      </c>
      <c r="I470" s="123">
        <f t="shared" si="243"/>
        <v>118.74182270067861</v>
      </c>
      <c r="J470" s="123">
        <f t="shared" si="243"/>
        <v>105.10655895187739</v>
      </c>
      <c r="K470" s="123">
        <f t="shared" si="243"/>
        <v>88.953213033984667</v>
      </c>
      <c r="L470" s="123">
        <f t="shared" si="243"/>
        <v>127.39087448385919</v>
      </c>
      <c r="M470" s="123">
        <f t="shared" si="243"/>
        <v>104.584215921511</v>
      </c>
      <c r="N470" s="123">
        <f t="shared" si="243"/>
        <v>90.165848667390506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51.23438266011599</v>
      </c>
      <c r="X470" s="123">
        <f t="shared" si="245"/>
        <v>37.37597361170679</v>
      </c>
      <c r="Y470" s="123">
        <f t="shared" si="245"/>
        <v>30.119029085812592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149.15619830749742</v>
      </c>
      <c r="D471" s="99">
        <v>129.54670184587627</v>
      </c>
      <c r="E471" s="99">
        <v>132.21860274863056</v>
      </c>
      <c r="F471" s="99">
        <v>105.4125915632268</v>
      </c>
      <c r="G471" s="99">
        <v>106.00449537907284</v>
      </c>
      <c r="H471" s="99">
        <v>118.34275049597568</v>
      </c>
      <c r="I471" s="99">
        <v>117.95924374033329</v>
      </c>
      <c r="J471" s="99">
        <v>104.41609073902455</v>
      </c>
      <c r="K471" s="99">
        <v>88.372665352956801</v>
      </c>
      <c r="L471" s="99">
        <v>126.56660480658061</v>
      </c>
      <c r="M471" s="99">
        <v>103.91525393712153</v>
      </c>
      <c r="N471" s="99">
        <v>89.590665765048684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50.886514897067627</v>
      </c>
      <c r="X471" s="99">
        <v>37.118464793948533</v>
      </c>
      <c r="Y471" s="99">
        <v>29.911429419228078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1.0593305359104472</v>
      </c>
      <c r="D472" s="99">
        <v>0.90945980224962319</v>
      </c>
      <c r="E472" s="99">
        <v>0.91042815149770584</v>
      </c>
      <c r="F472" s="99">
        <v>0.7235844587415885</v>
      </c>
      <c r="G472" s="99">
        <v>0.72309462982056161</v>
      </c>
      <c r="H472" s="99">
        <v>0.79371304050197045</v>
      </c>
      <c r="I472" s="99">
        <v>0.78257896034531205</v>
      </c>
      <c r="J472" s="99">
        <v>0.69046821285283877</v>
      </c>
      <c r="K472" s="99">
        <v>0.58054768102786858</v>
      </c>
      <c r="L472" s="99">
        <v>0.82426967727858436</v>
      </c>
      <c r="M472" s="99">
        <v>0.66896198438947285</v>
      </c>
      <c r="N472" s="99">
        <v>0.57518290234182112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0.34786776304836647</v>
      </c>
      <c r="X472" s="99">
        <v>0.2575088177582544</v>
      </c>
      <c r="Y472" s="99">
        <v>0.20759966658451351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1.1301766088196101E-2</v>
      </c>
      <c r="D473" s="123">
        <f t="shared" si="246"/>
        <v>8.4832886593343565E-3</v>
      </c>
      <c r="E473" s="123">
        <f t="shared" si="246"/>
        <v>0.25556096687141833</v>
      </c>
      <c r="F473" s="123">
        <f t="shared" si="246"/>
        <v>0.27737310545990196</v>
      </c>
      <c r="G473" s="123">
        <f t="shared" si="246"/>
        <v>0.29105524121981757</v>
      </c>
      <c r="H473" s="123">
        <f t="shared" si="246"/>
        <v>0.67527434993228541</v>
      </c>
      <c r="I473" s="123">
        <f t="shared" si="246"/>
        <v>0.41306359570522594</v>
      </c>
      <c r="J473" s="123">
        <f t="shared" si="246"/>
        <v>0.40019697794994469</v>
      </c>
      <c r="K473" s="123">
        <f t="shared" si="246"/>
        <v>0.27586920852488894</v>
      </c>
      <c r="L473" s="123">
        <f t="shared" si="246"/>
        <v>0.32475881054479766</v>
      </c>
      <c r="M473" s="123">
        <f t="shared" si="246"/>
        <v>0.25885173274641521</v>
      </c>
      <c r="N473" s="123">
        <f t="shared" si="246"/>
        <v>0.22196076526623854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6.5441555298163617E-2</v>
      </c>
      <c r="X473" s="123">
        <f t="shared" si="246"/>
        <v>0.19492239607234688</v>
      </c>
      <c r="Y473" s="123">
        <f t="shared" si="246"/>
        <v>0.42820266690895814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1.1301766088196101E-2</v>
      </c>
      <c r="D474" s="99">
        <f>RES_hhdet_in_fecs!D8</f>
        <v>8.4832886593343565E-3</v>
      </c>
      <c r="E474" s="99">
        <f>RES_hhdet_in_fecs!E8</f>
        <v>0.25556096687141833</v>
      </c>
      <c r="F474" s="99">
        <f>RES_hhdet_in_fecs!F8</f>
        <v>0.27737310545990196</v>
      </c>
      <c r="G474" s="99">
        <f>RES_hhdet_in_fecs!G8</f>
        <v>0.29105524121981757</v>
      </c>
      <c r="H474" s="99">
        <f>RES_hhdet_in_fecs!H8</f>
        <v>0.67527434993228541</v>
      </c>
      <c r="I474" s="99">
        <f>RES_hhdet_in_fecs!I8</f>
        <v>0.41306359570522594</v>
      </c>
      <c r="J474" s="99">
        <f>RES_hhdet_in_fecs!J8</f>
        <v>0.40019697794994469</v>
      </c>
      <c r="K474" s="99">
        <f>RES_hhdet_in_fecs!K8</f>
        <v>0.27586920852488894</v>
      </c>
      <c r="L474" s="99">
        <f>RES_hhdet_in_fecs!L8</f>
        <v>0.32475881054479766</v>
      </c>
      <c r="M474" s="99">
        <f>RES_hhdet_in_fecs!M8</f>
        <v>0.25885173274641521</v>
      </c>
      <c r="N474" s="99">
        <f>RES_hhdet_in_fecs!N8</f>
        <v>0.22196076526623854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6.5441555298163617E-2</v>
      </c>
      <c r="X474" s="99">
        <f>RES_hhdet_in_fecs!X8</f>
        <v>0.19492239607234688</v>
      </c>
      <c r="Y474" s="99">
        <f>RES_hhdet_in_fecs!Y8</f>
        <v>0.42820266690895814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19.604935492217678</v>
      </c>
      <c r="D475" s="123">
        <v>22.092013093785081</v>
      </c>
      <c r="E475" s="123">
        <v>21.00780095819507</v>
      </c>
      <c r="F475" s="123">
        <v>22.038077688904675</v>
      </c>
      <c r="G475" s="123">
        <v>21.715643468992848</v>
      </c>
      <c r="H475" s="123">
        <v>25.649546515625872</v>
      </c>
      <c r="I475" s="123">
        <v>26.197107500603767</v>
      </c>
      <c r="J475" s="123">
        <v>29.082875445419781</v>
      </c>
      <c r="K475" s="123">
        <v>21.490544664163796</v>
      </c>
      <c r="L475" s="123">
        <v>20.438221689268246</v>
      </c>
      <c r="M475" s="123">
        <v>19.037488849830329</v>
      </c>
      <c r="N475" s="123">
        <v>18.36993470157427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23.506425708433774</v>
      </c>
      <c r="X475" s="123">
        <v>25.27827544485147</v>
      </c>
      <c r="Y475" s="123">
        <v>21.128652508714715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22.761015298523589</v>
      </c>
      <c r="D477" s="99">
        <v>24.957076045313567</v>
      </c>
      <c r="E477" s="99">
        <v>20.878478120961443</v>
      </c>
      <c r="F477" s="99">
        <v>27.685260065130709</v>
      </c>
      <c r="G477" s="99">
        <v>24.851372671380176</v>
      </c>
      <c r="H477" s="99">
        <v>31.935359145693251</v>
      </c>
      <c r="I477" s="99">
        <v>25.975104614193423</v>
      </c>
      <c r="J477" s="99">
        <v>35.065735403941943</v>
      </c>
      <c r="K477" s="99">
        <v>25.487644372842635</v>
      </c>
      <c r="L477" s="99">
        <v>23.826287631976278</v>
      </c>
      <c r="M477" s="99">
        <v>22.972928705977033</v>
      </c>
      <c r="N477" s="99">
        <v>20.760697147152698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25.552542286117955</v>
      </c>
      <c r="X477" s="99">
        <v>28.784665811554408</v>
      </c>
      <c r="Y477" s="99">
        <v>20.590697677353049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18.714983425401254</v>
      </c>
      <c r="D478" s="99">
        <v>20.634766856776789</v>
      </c>
      <c r="E478" s="99">
        <v>17.275622742974754</v>
      </c>
      <c r="F478" s="99">
        <v>23.1949880055456</v>
      </c>
      <c r="G478" s="99">
        <v>20.78411995992241</v>
      </c>
      <c r="H478" s="99">
        <v>26.715725152798147</v>
      </c>
      <c r="I478" s="99">
        <v>0</v>
      </c>
      <c r="J478" s="99">
        <v>29.446339433715419</v>
      </c>
      <c r="K478" s="99">
        <v>21.490097995141209</v>
      </c>
      <c r="L478" s="99">
        <v>20.116967856703162</v>
      </c>
      <c r="M478" s="99">
        <v>19.611289214476599</v>
      </c>
      <c r="N478" s="99">
        <v>17.875415717152062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26.520205137979438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9.4492430328386217</v>
      </c>
      <c r="D479" s="102">
        <v>10.66038320196656</v>
      </c>
      <c r="E479" s="102">
        <v>8.8891708985383957</v>
      </c>
      <c r="F479" s="102">
        <v>12.64372348335438</v>
      </c>
      <c r="G479" s="102">
        <v>11.144372463193482</v>
      </c>
      <c r="H479" s="102">
        <v>14.211409988936181</v>
      </c>
      <c r="I479" s="102">
        <v>0</v>
      </c>
      <c r="J479" s="102">
        <v>15.63184362962104</v>
      </c>
      <c r="K479" s="102">
        <v>11.502741839069072</v>
      </c>
      <c r="L479" s="102">
        <v>10.677583494124768</v>
      </c>
      <c r="M479" s="102">
        <v>10.712693829267447</v>
      </c>
      <c r="N479" s="102">
        <v>9.7200908316844679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12.288405306602174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9.2657403925626305</v>
      </c>
      <c r="D480" s="105">
        <v>9.974383654810234</v>
      </c>
      <c r="E480" s="105">
        <v>8.38645184443636</v>
      </c>
      <c r="F480" s="105">
        <v>10.551264522191223</v>
      </c>
      <c r="G480" s="105">
        <v>9.6397474967289263</v>
      </c>
      <c r="H480" s="105">
        <v>12.504315163861964</v>
      </c>
      <c r="I480" s="105">
        <v>0</v>
      </c>
      <c r="J480" s="105">
        <v>13.814495804094381</v>
      </c>
      <c r="K480" s="105">
        <v>9.9873561560721456</v>
      </c>
      <c r="L480" s="105">
        <v>9.4393843625783926</v>
      </c>
      <c r="M480" s="105">
        <v>8.8985953852091519</v>
      </c>
      <c r="N480" s="105">
        <v>8.155324885467591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14.231799831377263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20.104299453803431</v>
      </c>
      <c r="D481" s="102">
        <v>22.906689623798748</v>
      </c>
      <c r="E481" s="102">
        <v>22.678838855223724</v>
      </c>
      <c r="F481" s="102">
        <v>21.885913646434251</v>
      </c>
      <c r="G481" s="102">
        <v>22.429914716786257</v>
      </c>
      <c r="H481" s="102">
        <v>26.493509688380872</v>
      </c>
      <c r="I481" s="102">
        <v>28.06225282077191</v>
      </c>
      <c r="J481" s="102">
        <v>30.576899874353398</v>
      </c>
      <c r="K481" s="102">
        <v>23.09282552251139</v>
      </c>
      <c r="L481" s="102">
        <v>21.186550956974497</v>
      </c>
      <c r="M481" s="102">
        <v>20.289289270752114</v>
      </c>
      <c r="N481" s="102">
        <v>19.349402636339466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26.164207054687704</v>
      </c>
      <c r="Y481" s="102">
        <v>21.962613848206338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17.518083981014907</v>
      </c>
      <c r="D482" s="105">
        <v>20.040203693612778</v>
      </c>
      <c r="E482" s="105">
        <v>19.861481402383518</v>
      </c>
      <c r="F482" s="105">
        <v>19.311398964402752</v>
      </c>
      <c r="G482" s="105">
        <v>19.76536342829327</v>
      </c>
      <c r="H482" s="105">
        <v>23.330500966745863</v>
      </c>
      <c r="I482" s="105">
        <v>25.037910103697545</v>
      </c>
      <c r="J482" s="105">
        <v>26.980038125846608</v>
      </c>
      <c r="K482" s="105">
        <v>20.431960713079825</v>
      </c>
      <c r="L482" s="105">
        <v>18.747216714418069</v>
      </c>
      <c r="M482" s="105">
        <v>18.081326756585241</v>
      </c>
      <c r="N482" s="105">
        <v>17.30656706763688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23.387421312884836</v>
      </c>
      <c r="X482" s="105">
        <v>24.508566559312332</v>
      </c>
      <c r="Y482" s="105">
        <v>20.611572454549446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8.3401117145645873</v>
      </c>
      <c r="D483" s="99">
        <v>9.7923824344566004</v>
      </c>
      <c r="E483" s="99">
        <v>9.6887010689356696</v>
      </c>
      <c r="F483" s="99">
        <v>9.9827938510455017</v>
      </c>
      <c r="G483" s="99">
        <v>10.055864885149846</v>
      </c>
      <c r="H483" s="99">
        <v>11.752216756538349</v>
      </c>
      <c r="I483" s="99">
        <v>13.88993865105264</v>
      </c>
      <c r="J483" s="99">
        <v>13.596142913846732</v>
      </c>
      <c r="K483" s="99">
        <v>10.417735084884317</v>
      </c>
      <c r="L483" s="99">
        <v>9.476449546985517</v>
      </c>
      <c r="M483" s="99">
        <v>9.4873573047845632</v>
      </c>
      <c r="N483" s="99">
        <v>9.0700739123628473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11.151053432458768</v>
      </c>
      <c r="X483" s="99">
        <v>10.965953494677599</v>
      </c>
      <c r="Y483" s="99">
        <v>8.1588880298249151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9.1779722664503183</v>
      </c>
      <c r="D484" s="99">
        <v>10.247821259156183</v>
      </c>
      <c r="E484" s="99">
        <v>10.17278033344785</v>
      </c>
      <c r="F484" s="99">
        <v>9.3286051133572574</v>
      </c>
      <c r="G484" s="99">
        <v>9.7094985431434218</v>
      </c>
      <c r="H484" s="99">
        <v>11.578284210207517</v>
      </c>
      <c r="I484" s="99">
        <v>11.147971452644912</v>
      </c>
      <c r="J484" s="99">
        <v>13.383895211999874</v>
      </c>
      <c r="K484" s="99">
        <v>10.01422562819551</v>
      </c>
      <c r="L484" s="99">
        <v>9.2707671674325542</v>
      </c>
      <c r="M484" s="99">
        <v>8.5939694518006782</v>
      </c>
      <c r="N484" s="99">
        <v>8.2364931552740348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12.236367880426069</v>
      </c>
      <c r="X484" s="99">
        <v>13.542613064634736</v>
      </c>
      <c r="Y484" s="99">
        <v>12.452684424724527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8.1385729907579041</v>
      </c>
      <c r="D485" s="123">
        <v>9.1008303756677229</v>
      </c>
      <c r="E485" s="123">
        <v>9.0466629737918218</v>
      </c>
      <c r="F485" s="123">
        <v>8.8439362608887961</v>
      </c>
      <c r="G485" s="123">
        <v>9.2727412879142932</v>
      </c>
      <c r="H485" s="123">
        <v>10.976443058024108</v>
      </c>
      <c r="I485" s="123">
        <v>10.109999853683071</v>
      </c>
      <c r="J485" s="123">
        <v>11.37860653005098</v>
      </c>
      <c r="K485" s="123">
        <v>8.4772876665684169</v>
      </c>
      <c r="L485" s="123">
        <v>7.8422018625127601</v>
      </c>
      <c r="M485" s="123">
        <v>6.4569094156131595</v>
      </c>
      <c r="N485" s="123">
        <v>6.6017336492917256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8.0702554271912046</v>
      </c>
      <c r="X485" s="123">
        <v>9.1247884647095869</v>
      </c>
      <c r="Y485" s="123">
        <v>8.0690249278263426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8.1385729907579041</v>
      </c>
      <c r="D488" s="110">
        <v>9.1008303756677229</v>
      </c>
      <c r="E488" s="110">
        <v>9.0466629737918218</v>
      </c>
      <c r="F488" s="110">
        <v>8.8439362608887961</v>
      </c>
      <c r="G488" s="110">
        <v>9.2727412879142932</v>
      </c>
      <c r="H488" s="110">
        <v>10.976443058024108</v>
      </c>
      <c r="I488" s="110">
        <v>10.109999853683071</v>
      </c>
      <c r="J488" s="110">
        <v>11.37860653005098</v>
      </c>
      <c r="K488" s="110">
        <v>8.4772876665684169</v>
      </c>
      <c r="L488" s="110">
        <v>7.8422018625127601</v>
      </c>
      <c r="M488" s="110">
        <v>6.4569094156131595</v>
      </c>
      <c r="N488" s="110">
        <v>6.6017336492917256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8.0702554271912046</v>
      </c>
      <c r="X488" s="110">
        <v>9.1247884647095869</v>
      </c>
      <c r="Y488" s="110">
        <v>8.0690249278263426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133.73876391857718</v>
      </c>
      <c r="D490" s="118">
        <f t="shared" si="247"/>
        <v>122.46476171930091</v>
      </c>
      <c r="E490" s="118">
        <f t="shared" si="247"/>
        <v>125.17696308041135</v>
      </c>
      <c r="F490" s="118">
        <f t="shared" si="247"/>
        <v>105.28844454597481</v>
      </c>
      <c r="G490" s="118">
        <f t="shared" si="247"/>
        <v>106.7844902680516</v>
      </c>
      <c r="H490" s="118">
        <f t="shared" si="247"/>
        <v>122.66832326671933</v>
      </c>
      <c r="I490" s="118">
        <f t="shared" si="247"/>
        <v>122.38345795596766</v>
      </c>
      <c r="J490" s="118">
        <f t="shared" si="247"/>
        <v>115.75279310362845</v>
      </c>
      <c r="K490" s="118">
        <f t="shared" si="247"/>
        <v>95.139276615280053</v>
      </c>
      <c r="L490" s="118">
        <f t="shared" si="247"/>
        <v>124.03282286362918</v>
      </c>
      <c r="M490" s="118">
        <f t="shared" si="247"/>
        <v>104.79398866389313</v>
      </c>
      <c r="N490" s="118">
        <f t="shared" si="247"/>
        <v>93.180103485918409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75.550048684814527</v>
      </c>
      <c r="X490" s="118">
        <f t="shared" si="249"/>
        <v>66.181542972404046</v>
      </c>
      <c r="Y490" s="118">
        <f t="shared" si="249"/>
        <v>56.276519790749823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111.71724862748584</v>
      </c>
      <c r="D491" s="123">
        <f t="shared" si="250"/>
        <v>97.533990257959886</v>
      </c>
      <c r="E491" s="123">
        <f t="shared" si="250"/>
        <v>100.07746333441045</v>
      </c>
      <c r="F491" s="123">
        <f t="shared" si="250"/>
        <v>80.23821005747979</v>
      </c>
      <c r="G491" s="123">
        <f t="shared" si="250"/>
        <v>81.156680278025988</v>
      </c>
      <c r="H491" s="123">
        <f t="shared" si="250"/>
        <v>91.134212705207261</v>
      </c>
      <c r="I491" s="123">
        <f t="shared" si="250"/>
        <v>91.390255557573269</v>
      </c>
      <c r="J491" s="123">
        <f t="shared" si="250"/>
        <v>81.406135439033847</v>
      </c>
      <c r="K491" s="123">
        <f t="shared" si="250"/>
        <v>69.338547780642273</v>
      </c>
      <c r="L491" s="123">
        <f t="shared" si="250"/>
        <v>99.948493827972968</v>
      </c>
      <c r="M491" s="123">
        <f t="shared" si="250"/>
        <v>82.585274476744402</v>
      </c>
      <c r="N491" s="123">
        <f t="shared" si="250"/>
        <v>71.627988364285343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46.065737404521414</v>
      </c>
      <c r="X491" s="123">
        <f t="shared" si="252"/>
        <v>33.747426524789198</v>
      </c>
      <c r="Y491" s="123">
        <f t="shared" si="252"/>
        <v>27.290293026548419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110.6579180915754</v>
      </c>
      <c r="D492" s="99">
        <v>96.624530455710257</v>
      </c>
      <c r="E492" s="99">
        <v>99.167035182912741</v>
      </c>
      <c r="F492" s="99">
        <v>79.514625598738206</v>
      </c>
      <c r="G492" s="99">
        <v>80.433585648205423</v>
      </c>
      <c r="H492" s="99">
        <v>90.340499664705291</v>
      </c>
      <c r="I492" s="99">
        <v>90.60767659722795</v>
      </c>
      <c r="J492" s="99">
        <v>80.715667226181012</v>
      </c>
      <c r="K492" s="99">
        <v>68.758000099614407</v>
      </c>
      <c r="L492" s="99">
        <v>99.124224150694388</v>
      </c>
      <c r="M492" s="99">
        <v>81.916312492354933</v>
      </c>
      <c r="N492" s="99">
        <v>71.052805461943521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45.717869641473051</v>
      </c>
      <c r="X492" s="99">
        <v>33.489917707030941</v>
      </c>
      <c r="Y492" s="99">
        <v>27.082693359963905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1.0593305359104472</v>
      </c>
      <c r="D493" s="99">
        <v>0.90945980224962319</v>
      </c>
      <c r="E493" s="99">
        <v>0.91042815149770584</v>
      </c>
      <c r="F493" s="99">
        <v>0.7235844587415885</v>
      </c>
      <c r="G493" s="99">
        <v>0.72309462982056161</v>
      </c>
      <c r="H493" s="99">
        <v>0.79371304050197045</v>
      </c>
      <c r="I493" s="99">
        <v>0.78257896034531205</v>
      </c>
      <c r="J493" s="99">
        <v>0.69046821285283877</v>
      </c>
      <c r="K493" s="99">
        <v>0.58054768102786858</v>
      </c>
      <c r="L493" s="99">
        <v>0.82426967727858436</v>
      </c>
      <c r="M493" s="99">
        <v>0.66896198438947285</v>
      </c>
      <c r="N493" s="99">
        <v>0.57518290234182112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0.34786776304836647</v>
      </c>
      <c r="X493" s="99">
        <v>0.2575088177582544</v>
      </c>
      <c r="Y493" s="99">
        <v>0.20759966658451351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2.7466242491011789E-2</v>
      </c>
      <c r="D494" s="123">
        <f t="shared" si="253"/>
        <v>2.1521642511795277E-2</v>
      </c>
      <c r="E494" s="123">
        <f t="shared" si="253"/>
        <v>0.67601745088208542</v>
      </c>
      <c r="F494" s="123">
        <f t="shared" si="253"/>
        <v>0.76399186078949288</v>
      </c>
      <c r="G494" s="123">
        <f t="shared" si="253"/>
        <v>0.83388463691336356</v>
      </c>
      <c r="H494" s="123">
        <f t="shared" si="253"/>
        <v>2.0103575542432885</v>
      </c>
      <c r="I494" s="123">
        <f t="shared" si="253"/>
        <v>1.2766519720018727</v>
      </c>
      <c r="J494" s="123">
        <f t="shared" si="253"/>
        <v>1.2831972046453559</v>
      </c>
      <c r="K494" s="123">
        <f t="shared" si="253"/>
        <v>0.91719253196900596</v>
      </c>
      <c r="L494" s="123">
        <f t="shared" si="253"/>
        <v>1.1190285918711846</v>
      </c>
      <c r="M494" s="123">
        <f t="shared" si="253"/>
        <v>0.92781834523421836</v>
      </c>
      <c r="N494" s="123">
        <f t="shared" si="253"/>
        <v>0.83126697723670395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0.28481306521702149</v>
      </c>
      <c r="X494" s="123">
        <f t="shared" si="253"/>
        <v>0.85755633169255707</v>
      </c>
      <c r="Y494" s="123">
        <f t="shared" si="253"/>
        <v>1.9066976099119097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2.7466242491011789E-2</v>
      </c>
      <c r="D495" s="99">
        <f>RES_hhdet_in_tess!D8</f>
        <v>2.1521642511795277E-2</v>
      </c>
      <c r="E495" s="99">
        <f>RES_hhdet_in_tess!E8</f>
        <v>0.67601745088208542</v>
      </c>
      <c r="F495" s="99">
        <f>RES_hhdet_in_tess!F8</f>
        <v>0.76399186078949288</v>
      </c>
      <c r="G495" s="99">
        <f>RES_hhdet_in_tess!G8</f>
        <v>0.83388463691336356</v>
      </c>
      <c r="H495" s="99">
        <f>RES_hhdet_in_tess!H8</f>
        <v>2.0103575542432885</v>
      </c>
      <c r="I495" s="99">
        <f>RES_hhdet_in_tess!I8</f>
        <v>1.2766519720018727</v>
      </c>
      <c r="J495" s="99">
        <f>RES_hhdet_in_tess!J8</f>
        <v>1.2831972046453559</v>
      </c>
      <c r="K495" s="99">
        <f>RES_hhdet_in_tess!K8</f>
        <v>0.91719253196900596</v>
      </c>
      <c r="L495" s="99">
        <f>RES_hhdet_in_tess!L8</f>
        <v>1.1190285918711846</v>
      </c>
      <c r="M495" s="99">
        <f>RES_hhdet_in_tess!M8</f>
        <v>0.92781834523421836</v>
      </c>
      <c r="N495" s="99">
        <f>RES_hhdet_in_tess!N8</f>
        <v>0.83126697723670395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0.28481306521702149</v>
      </c>
      <c r="X495" s="99">
        <f>RES_hhdet_in_tess!X8</f>
        <v>0.85755633169255707</v>
      </c>
      <c r="Y495" s="99">
        <f>RES_hhdet_in_tess!Y8</f>
        <v>1.9066976099119097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15.695799363689439</v>
      </c>
      <c r="D496" s="123">
        <v>17.855602279820214</v>
      </c>
      <c r="E496" s="123">
        <v>17.40064890438633</v>
      </c>
      <c r="F496" s="123">
        <v>17.409798593081653</v>
      </c>
      <c r="G496" s="123">
        <v>17.572078970481371</v>
      </c>
      <c r="H496" s="123">
        <v>20.960320954262357</v>
      </c>
      <c r="I496" s="123">
        <v>21.814975277046887</v>
      </c>
      <c r="J496" s="123">
        <v>24.153365533928898</v>
      </c>
      <c r="K496" s="123">
        <v>18.231482891923083</v>
      </c>
      <c r="L496" s="123">
        <v>16.797614238506515</v>
      </c>
      <c r="M496" s="123">
        <v>16.186249477522409</v>
      </c>
      <c r="N496" s="123">
        <v>15.488887611197267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22.029631087335037</v>
      </c>
      <c r="X496" s="123">
        <v>23.402426039980543</v>
      </c>
      <c r="Y496" s="123">
        <v>19.798321084870018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15.841902495698827</v>
      </c>
      <c r="D498" s="99">
        <v>17.408964603754935</v>
      </c>
      <c r="E498" s="99">
        <v>14.600675577361956</v>
      </c>
      <c r="F498" s="99">
        <v>19.410333205326705</v>
      </c>
      <c r="G498" s="99">
        <v>17.472878688530432</v>
      </c>
      <c r="H498" s="99">
        <v>22.522742943179548</v>
      </c>
      <c r="I498" s="99">
        <v>18.381137730254732</v>
      </c>
      <c r="J498" s="99">
        <v>24.911310608873055</v>
      </c>
      <c r="K498" s="99">
        <v>18.191148285550682</v>
      </c>
      <c r="L498" s="99">
        <v>17.097823085769747</v>
      </c>
      <c r="M498" s="99">
        <v>16.667116466454878</v>
      </c>
      <c r="N498" s="99">
        <v>15.332737797115817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21.99168285751086</v>
      </c>
      <c r="X498" s="99">
        <v>24.850036251099652</v>
      </c>
      <c r="Y498" s="99">
        <v>17.803878258781808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15.842511455763002</v>
      </c>
      <c r="D499" s="99">
        <v>17.410600681537964</v>
      </c>
      <c r="E499" s="99">
        <v>14.602800549995628</v>
      </c>
      <c r="F499" s="99">
        <v>19.415869195962195</v>
      </c>
      <c r="G499" s="99">
        <v>17.475301318406991</v>
      </c>
      <c r="H499" s="99">
        <v>22.527059313401583</v>
      </c>
      <c r="I499" s="99">
        <v>0</v>
      </c>
      <c r="J499" s="99">
        <v>24.919630419438775</v>
      </c>
      <c r="K499" s="99">
        <v>18.197141235617178</v>
      </c>
      <c r="L499" s="99">
        <v>17.101653717585656</v>
      </c>
      <c r="M499" s="99">
        <v>16.670774457676234</v>
      </c>
      <c r="N499" s="99">
        <v>15.334062816568686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24.840480138330566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6.576771063200372</v>
      </c>
      <c r="D500" s="102">
        <v>7.4362170267277312</v>
      </c>
      <c r="E500" s="102">
        <v>6.2163487055592697</v>
      </c>
      <c r="F500" s="102">
        <v>8.8646046737709732</v>
      </c>
      <c r="G500" s="102">
        <v>7.8355538216780651</v>
      </c>
      <c r="H500" s="102">
        <v>10.022744149539621</v>
      </c>
      <c r="I500" s="102">
        <v>0</v>
      </c>
      <c r="J500" s="102">
        <v>11.105134615344397</v>
      </c>
      <c r="K500" s="102">
        <v>8.2097850795450338</v>
      </c>
      <c r="L500" s="102">
        <v>7.6622693550072629</v>
      </c>
      <c r="M500" s="102">
        <v>7.7721790724670852</v>
      </c>
      <c r="N500" s="102">
        <v>7.1787379311010957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10.608680306953305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9.2657403925626305</v>
      </c>
      <c r="D501" s="105">
        <v>9.974383654810234</v>
      </c>
      <c r="E501" s="105">
        <v>8.38645184443636</v>
      </c>
      <c r="F501" s="105">
        <v>10.551264522191223</v>
      </c>
      <c r="G501" s="105">
        <v>9.6397474967289263</v>
      </c>
      <c r="H501" s="105">
        <v>12.504315163861964</v>
      </c>
      <c r="I501" s="105">
        <v>0</v>
      </c>
      <c r="J501" s="105">
        <v>13.814495804094381</v>
      </c>
      <c r="K501" s="105">
        <v>9.9873561560721456</v>
      </c>
      <c r="L501" s="105">
        <v>9.4393843625783926</v>
      </c>
      <c r="M501" s="105">
        <v>8.8985953852091519</v>
      </c>
      <c r="N501" s="105">
        <v>8.155324885467591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14.231799831377263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15.674754393560331</v>
      </c>
      <c r="D502" s="102">
        <v>17.881124157915153</v>
      </c>
      <c r="E502" s="102">
        <v>17.726484331870559</v>
      </c>
      <c r="F502" s="102">
        <v>17.129389946576588</v>
      </c>
      <c r="G502" s="102">
        <v>17.58025234001267</v>
      </c>
      <c r="H502" s="102">
        <v>20.796848643830465</v>
      </c>
      <c r="I502" s="102">
        <v>22.064355541535072</v>
      </c>
      <c r="J502" s="102">
        <v>24.085897194231972</v>
      </c>
      <c r="K502" s="102">
        <v>18.229382557113812</v>
      </c>
      <c r="L502" s="102">
        <v>16.765512186301848</v>
      </c>
      <c r="M502" s="102">
        <v>16.130010421862114</v>
      </c>
      <c r="N502" s="102">
        <v>15.49999430948548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23.334037886433812</v>
      </c>
      <c r="Y502" s="102">
        <v>19.861409578503018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15.680521785325658</v>
      </c>
      <c r="D503" s="105">
        <v>17.891824342447109</v>
      </c>
      <c r="E503" s="105">
        <v>17.745769796932063</v>
      </c>
      <c r="F503" s="105">
        <v>17.141811881570259</v>
      </c>
      <c r="G503" s="105">
        <v>17.591144301060794</v>
      </c>
      <c r="H503" s="105">
        <v>20.803527524135283</v>
      </c>
      <c r="I503" s="105">
        <v>22.069138288547766</v>
      </c>
      <c r="J503" s="105">
        <v>24.093787379180309</v>
      </c>
      <c r="K503" s="105">
        <v>18.237943338957901</v>
      </c>
      <c r="L503" s="105">
        <v>16.769747567097777</v>
      </c>
      <c r="M503" s="105">
        <v>16.13643041038663</v>
      </c>
      <c r="N503" s="105">
        <v>15.502148672938789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22.031838198211137</v>
      </c>
      <c r="X503" s="105">
        <v>23.322384863980496</v>
      </c>
      <c r="Y503" s="105">
        <v>19.830996404595371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6.5025495188753384</v>
      </c>
      <c r="D504" s="99">
        <v>7.6440030832909258</v>
      </c>
      <c r="E504" s="99">
        <v>7.5729894634842143</v>
      </c>
      <c r="F504" s="99">
        <v>7.8132067682129991</v>
      </c>
      <c r="G504" s="99">
        <v>7.8816457579173713</v>
      </c>
      <c r="H504" s="99">
        <v>9.2252433139277681</v>
      </c>
      <c r="I504" s="99">
        <v>10.921166835902854</v>
      </c>
      <c r="J504" s="99">
        <v>10.709892167180435</v>
      </c>
      <c r="K504" s="99">
        <v>8.2237177107623936</v>
      </c>
      <c r="L504" s="99">
        <v>7.4989803996652249</v>
      </c>
      <c r="M504" s="99">
        <v>7.542460958585953</v>
      </c>
      <c r="N504" s="99">
        <v>7.265655517664757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9.7954703177850693</v>
      </c>
      <c r="X504" s="99">
        <v>9.7797717993457667</v>
      </c>
      <c r="Y504" s="99">
        <v>7.3783119798708467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9.1779722664503183</v>
      </c>
      <c r="D505" s="99">
        <v>10.247821259156183</v>
      </c>
      <c r="E505" s="99">
        <v>10.17278033344785</v>
      </c>
      <c r="F505" s="99">
        <v>9.3286051133572574</v>
      </c>
      <c r="G505" s="99">
        <v>9.7094985431434218</v>
      </c>
      <c r="H505" s="99">
        <v>11.578284210207517</v>
      </c>
      <c r="I505" s="99">
        <v>11.147971452644912</v>
      </c>
      <c r="J505" s="99">
        <v>13.383895211999874</v>
      </c>
      <c r="K505" s="99">
        <v>10.01422562819551</v>
      </c>
      <c r="L505" s="99">
        <v>9.2707671674325542</v>
      </c>
      <c r="M505" s="99">
        <v>8.5939694518006782</v>
      </c>
      <c r="N505" s="99">
        <v>8.2364931552740348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12.236367880426069</v>
      </c>
      <c r="X505" s="99">
        <v>13.542613064634736</v>
      </c>
      <c r="Y505" s="99">
        <v>12.452684424724527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6.2982496849108802</v>
      </c>
      <c r="D506" s="123">
        <v>7.0536475390090052</v>
      </c>
      <c r="E506" s="123">
        <v>7.0228333907324867</v>
      </c>
      <c r="F506" s="123">
        <v>6.8764440346238853</v>
      </c>
      <c r="G506" s="123">
        <v>7.2218463826308694</v>
      </c>
      <c r="H506" s="123">
        <v>8.5634320530064283</v>
      </c>
      <c r="I506" s="123">
        <v>7.9015751493456277</v>
      </c>
      <c r="J506" s="123">
        <v>8.9100949260203546</v>
      </c>
      <c r="K506" s="123">
        <v>6.6520534107456903</v>
      </c>
      <c r="L506" s="123">
        <v>6.1676862052785104</v>
      </c>
      <c r="M506" s="123">
        <v>5.0946463643921041</v>
      </c>
      <c r="N506" s="123">
        <v>5.2319605331990804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7.1698671277410497</v>
      </c>
      <c r="X506" s="123">
        <v>8.1741340759417458</v>
      </c>
      <c r="Y506" s="123">
        <v>7.2812080694194785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6.2982496849108802</v>
      </c>
      <c r="D509" s="110">
        <v>7.0536475390090052</v>
      </c>
      <c r="E509" s="110">
        <v>7.0228333907324867</v>
      </c>
      <c r="F509" s="110">
        <v>6.8764440346238853</v>
      </c>
      <c r="G509" s="110">
        <v>7.2218463826308694</v>
      </c>
      <c r="H509" s="110">
        <v>8.5634320530064283</v>
      </c>
      <c r="I509" s="110">
        <v>7.9015751493456277</v>
      </c>
      <c r="J509" s="110">
        <v>8.9100949260203546</v>
      </c>
      <c r="K509" s="110">
        <v>6.6520534107456903</v>
      </c>
      <c r="L509" s="110">
        <v>6.1676862052785104</v>
      </c>
      <c r="M509" s="110">
        <v>5.0946463643921041</v>
      </c>
      <c r="N509" s="110">
        <v>5.2319605331990804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7.1698671277410497</v>
      </c>
      <c r="X509" s="110">
        <v>8.1741340759417458</v>
      </c>
      <c r="Y509" s="110">
        <v>7.2812080694194785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53.958258861603866</v>
      </c>
      <c r="D511" s="118">
        <f t="shared" si="254"/>
        <v>46.494441028601742</v>
      </c>
      <c r="E511" s="118">
        <f t="shared" si="254"/>
        <v>47.050123593603765</v>
      </c>
      <c r="F511" s="118">
        <f t="shared" si="254"/>
        <v>37.80807332883316</v>
      </c>
      <c r="G511" s="118">
        <f t="shared" si="254"/>
        <v>38.018868323060914</v>
      </c>
      <c r="H511" s="118">
        <f t="shared" si="254"/>
        <v>42.461930949737429</v>
      </c>
      <c r="I511" s="118">
        <f t="shared" si="254"/>
        <v>42.182040185907645</v>
      </c>
      <c r="J511" s="118">
        <f t="shared" si="254"/>
        <v>37.857680023308411</v>
      </c>
      <c r="K511" s="118">
        <f t="shared" si="254"/>
        <v>31.92247354369724</v>
      </c>
      <c r="L511" s="118">
        <f t="shared" si="254"/>
        <v>45.23828618672745</v>
      </c>
      <c r="M511" s="118">
        <f t="shared" si="254"/>
        <v>37.343931324000479</v>
      </c>
      <c r="N511" s="118">
        <f t="shared" si="254"/>
        <v>32.05847662720965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18.404346313580252</v>
      </c>
      <c r="X511" s="118">
        <f t="shared" si="256"/>
        <v>13.380196512994228</v>
      </c>
      <c r="Y511" s="118">
        <f t="shared" si="256"/>
        <v>10.722499805191131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53.364305778936391</v>
      </c>
      <c r="D512" s="123">
        <f t="shared" si="257"/>
        <v>46.147009118980975</v>
      </c>
      <c r="E512" s="123">
        <f t="shared" si="257"/>
        <v>46.541576506925786</v>
      </c>
      <c r="F512" s="123">
        <f t="shared" si="257"/>
        <v>37.045702195131845</v>
      </c>
      <c r="G512" s="123">
        <f t="shared" si="257"/>
        <v>37.377569636501356</v>
      </c>
      <c r="H512" s="123">
        <f t="shared" si="257"/>
        <v>41.789919439576913</v>
      </c>
      <c r="I512" s="123">
        <f t="shared" si="257"/>
        <v>41.778170404582973</v>
      </c>
      <c r="J512" s="123">
        <f t="shared" si="257"/>
        <v>37.251329021848925</v>
      </c>
      <c r="K512" s="123">
        <f t="shared" si="257"/>
        <v>31.347976023645487</v>
      </c>
      <c r="L512" s="123">
        <f t="shared" si="257"/>
        <v>44.745311969801499</v>
      </c>
      <c r="M512" s="123">
        <f t="shared" si="257"/>
        <v>36.843244200476846</v>
      </c>
      <c r="N512" s="123">
        <f t="shared" si="257"/>
        <v>31.714154026951029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18.085305083204805</v>
      </c>
      <c r="X512" s="123">
        <f t="shared" si="259"/>
        <v>13.057270912950681</v>
      </c>
      <c r="Y512" s="123">
        <f t="shared" si="259"/>
        <v>10.620222828595598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53.364305778936391</v>
      </c>
      <c r="D513" s="99">
        <v>46.147009118980975</v>
      </c>
      <c r="E513" s="99">
        <v>46.541576506925786</v>
      </c>
      <c r="F513" s="99">
        <v>37.045702195131845</v>
      </c>
      <c r="G513" s="99">
        <v>37.377569636501356</v>
      </c>
      <c r="H513" s="99">
        <v>41.789919439576913</v>
      </c>
      <c r="I513" s="99">
        <v>41.778170404582973</v>
      </c>
      <c r="J513" s="99">
        <v>37.251329021848925</v>
      </c>
      <c r="K513" s="99">
        <v>31.347976023645487</v>
      </c>
      <c r="L513" s="99">
        <v>44.745311969801499</v>
      </c>
      <c r="M513" s="99">
        <v>36.843244200476846</v>
      </c>
      <c r="N513" s="99">
        <v>31.714154026951029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18.085305083204805</v>
      </c>
      <c r="X513" s="99">
        <v>13.057270912950681</v>
      </c>
      <c r="Y513" s="99">
        <v>10.620222828595598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0.59395308266747693</v>
      </c>
      <c r="D517" s="123">
        <v>0.3474319096207692</v>
      </c>
      <c r="E517" s="123">
        <v>0.50854708667797732</v>
      </c>
      <c r="F517" s="123">
        <v>0.76237113370131182</v>
      </c>
      <c r="G517" s="123">
        <v>0.64129868655955768</v>
      </c>
      <c r="H517" s="123">
        <v>0.6720115101605133</v>
      </c>
      <c r="I517" s="123">
        <v>0.40386978132466933</v>
      </c>
      <c r="J517" s="123">
        <v>0.60635100145948972</v>
      </c>
      <c r="K517" s="123">
        <v>0.57449752005175492</v>
      </c>
      <c r="L517" s="123">
        <v>0.49297421692595317</v>
      </c>
      <c r="M517" s="123">
        <v>0.5006871235236362</v>
      </c>
      <c r="N517" s="123">
        <v>0.3443226002586221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0.31904123037544635</v>
      </c>
      <c r="X517" s="123">
        <v>0.32292560004354698</v>
      </c>
      <c r="Y517" s="123">
        <v>0.10227697659553379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5.1703922352126206</v>
      </c>
      <c r="D519" s="99">
        <v>5.6692493944534315</v>
      </c>
      <c r="E519" s="99">
        <v>4.7427550899576012</v>
      </c>
      <c r="F519" s="99">
        <v>6.2889836763950919</v>
      </c>
      <c r="G519" s="99">
        <v>5.6452378160307219</v>
      </c>
      <c r="H519" s="99">
        <v>7.254436183535681</v>
      </c>
      <c r="I519" s="99">
        <v>5.9005047641601784</v>
      </c>
      <c r="J519" s="99">
        <v>7.9655324543594546</v>
      </c>
      <c r="K519" s="99">
        <v>5.7897732957349337</v>
      </c>
      <c r="L519" s="99">
        <v>5.4123794984797318</v>
      </c>
      <c r="M519" s="99">
        <v>5.2185304848497447</v>
      </c>
      <c r="N519" s="99">
        <v>4.7159999639472074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5.804515505714555</v>
      </c>
      <c r="X519" s="99">
        <v>6.5387246857527002</v>
      </c>
      <c r="Y519" s="99">
        <v>4.6773828843875194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2.146490047339622</v>
      </c>
      <c r="D520" s="99">
        <v>2.421612648158725</v>
      </c>
      <c r="E520" s="99">
        <v>2.0192640613119823</v>
      </c>
      <c r="F520" s="99">
        <v>2.8721482264787821</v>
      </c>
      <c r="G520" s="99">
        <v>2.5315556487390314</v>
      </c>
      <c r="H520" s="99">
        <v>3.2282638930867442</v>
      </c>
      <c r="I520" s="99">
        <v>0</v>
      </c>
      <c r="J520" s="99">
        <v>3.5509295989047156</v>
      </c>
      <c r="K520" s="99">
        <v>2.6129628361629309</v>
      </c>
      <c r="L520" s="99">
        <v>2.4255198665253821</v>
      </c>
      <c r="M520" s="99">
        <v>2.4334955302563941</v>
      </c>
      <c r="N520" s="99">
        <v>2.2080158333254443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2.7914341494477499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2.146490047339622</v>
      </c>
      <c r="D521" s="102">
        <v>2.421612648158725</v>
      </c>
      <c r="E521" s="102">
        <v>2.0192640613119823</v>
      </c>
      <c r="F521" s="102">
        <v>2.8721482264787821</v>
      </c>
      <c r="G521" s="102">
        <v>2.5315556487390314</v>
      </c>
      <c r="H521" s="102">
        <v>3.2282638930867442</v>
      </c>
      <c r="I521" s="102">
        <v>0</v>
      </c>
      <c r="J521" s="102">
        <v>3.5509295989047156</v>
      </c>
      <c r="K521" s="102">
        <v>2.6129628361629309</v>
      </c>
      <c r="L521" s="102">
        <v>2.4255198665253821</v>
      </c>
      <c r="M521" s="102">
        <v>2.4334955302563941</v>
      </c>
      <c r="N521" s="102">
        <v>2.2080158333254443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2.7914341494477499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522003</v>
      </c>
      <c r="C5" s="120">
        <v>524062</v>
      </c>
      <c r="D5" s="120">
        <v>525000</v>
      </c>
      <c r="E5" s="120">
        <v>527038</v>
      </c>
      <c r="F5" s="120">
        <v>534957</v>
      </c>
      <c r="G5" s="120">
        <v>544894</v>
      </c>
      <c r="H5" s="120">
        <v>550825</v>
      </c>
      <c r="I5" s="120">
        <v>548025</v>
      </c>
      <c r="J5" s="120">
        <v>553945</v>
      </c>
      <c r="K5" s="120">
        <v>563752</v>
      </c>
      <c r="L5" s="120">
        <v>586386</v>
      </c>
      <c r="M5" s="120">
        <v>592728</v>
      </c>
      <c r="N5" s="120">
        <v>595204</v>
      </c>
      <c r="O5" s="120">
        <v>600154</v>
      </c>
      <c r="P5" s="120">
        <v>592429</v>
      </c>
      <c r="Q5" s="120">
        <v>588332</v>
      </c>
      <c r="R5" s="120">
        <v>596508</v>
      </c>
      <c r="S5" s="120">
        <v>600765</v>
      </c>
      <c r="T5" s="120">
        <v>625702</v>
      </c>
      <c r="U5" s="120">
        <v>650080</v>
      </c>
      <c r="V5" s="120">
        <v>666593</v>
      </c>
      <c r="W5" s="120">
        <v>644449</v>
      </c>
      <c r="X5" s="120">
        <v>629768</v>
      </c>
      <c r="Y5" s="120">
        <v>555523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522003</v>
      </c>
      <c r="C7" s="52">
        <v>524062</v>
      </c>
      <c r="D7" s="52">
        <v>525000</v>
      </c>
      <c r="E7" s="52">
        <v>527038</v>
      </c>
      <c r="F7" s="52">
        <v>534957</v>
      </c>
      <c r="G7" s="52">
        <v>544894</v>
      </c>
      <c r="H7" s="52">
        <v>550825</v>
      </c>
      <c r="I7" s="52">
        <v>548025</v>
      </c>
      <c r="J7" s="52">
        <v>553945</v>
      </c>
      <c r="K7" s="52">
        <v>563752</v>
      </c>
      <c r="L7" s="52">
        <v>586386</v>
      </c>
      <c r="M7" s="52">
        <v>592728</v>
      </c>
      <c r="N7" s="52">
        <v>595204</v>
      </c>
      <c r="O7" s="52">
        <v>600154</v>
      </c>
      <c r="P7" s="52">
        <v>592429</v>
      </c>
      <c r="Q7" s="52">
        <v>588332</v>
      </c>
      <c r="R7" s="52">
        <v>596508</v>
      </c>
      <c r="S7" s="52">
        <v>600765</v>
      </c>
      <c r="T7" s="52">
        <v>625702</v>
      </c>
      <c r="U7" s="52">
        <v>650080</v>
      </c>
      <c r="V7" s="52">
        <v>666593</v>
      </c>
      <c r="W7" s="52">
        <v>644449</v>
      </c>
      <c r="X7" s="52">
        <v>629768</v>
      </c>
      <c r="Y7" s="52">
        <v>555523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9782</v>
      </c>
      <c r="C9" s="52">
        <v>9817</v>
      </c>
      <c r="D9" s="52">
        <v>9812</v>
      </c>
      <c r="E9" s="52">
        <v>10228</v>
      </c>
      <c r="F9" s="52">
        <v>11225</v>
      </c>
      <c r="G9" s="52">
        <v>12516</v>
      </c>
      <c r="H9" s="52">
        <v>15097</v>
      </c>
      <c r="I9" s="52">
        <v>16962</v>
      </c>
      <c r="J9" s="52">
        <v>18562</v>
      </c>
      <c r="K9" s="52">
        <v>19449</v>
      </c>
      <c r="L9" s="52">
        <v>21008</v>
      </c>
      <c r="M9" s="52">
        <v>22569</v>
      </c>
      <c r="N9" s="52">
        <v>24106</v>
      </c>
      <c r="O9" s="52">
        <v>24965</v>
      </c>
      <c r="P9" s="52">
        <v>25112</v>
      </c>
      <c r="Q9" s="52">
        <v>24578</v>
      </c>
      <c r="R9" s="52">
        <v>23401</v>
      </c>
      <c r="S9" s="52">
        <v>22924</v>
      </c>
      <c r="T9" s="52">
        <v>22945</v>
      </c>
      <c r="U9" s="52">
        <v>23635</v>
      </c>
      <c r="V9" s="52">
        <v>25591</v>
      </c>
      <c r="W9" s="52">
        <v>27403</v>
      </c>
      <c r="X9" s="52">
        <v>28717</v>
      </c>
      <c r="Y9" s="52">
        <v>30518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87806</v>
      </c>
      <c r="C11" s="52">
        <v>83669</v>
      </c>
      <c r="D11" s="52">
        <v>74987</v>
      </c>
      <c r="E11" s="52">
        <v>70214</v>
      </c>
      <c r="F11" s="52">
        <v>67385</v>
      </c>
      <c r="G11" s="52">
        <v>64204</v>
      </c>
      <c r="H11" s="52">
        <v>58437</v>
      </c>
      <c r="I11" s="52">
        <v>53891</v>
      </c>
      <c r="J11" s="52">
        <v>52626</v>
      </c>
      <c r="K11" s="52">
        <v>53516</v>
      </c>
      <c r="L11" s="52">
        <v>55291</v>
      </c>
      <c r="M11" s="52">
        <v>54900</v>
      </c>
      <c r="N11" s="52">
        <v>52035</v>
      </c>
      <c r="O11" s="52">
        <v>52099</v>
      </c>
      <c r="P11" s="52">
        <v>54919</v>
      </c>
      <c r="Q11" s="52">
        <v>57949</v>
      </c>
      <c r="R11" s="52">
        <v>57902</v>
      </c>
      <c r="S11" s="52">
        <v>57951</v>
      </c>
      <c r="T11" s="52">
        <v>67174</v>
      </c>
      <c r="U11" s="52">
        <v>70256</v>
      </c>
      <c r="V11" s="52">
        <v>71276</v>
      </c>
      <c r="W11" s="52">
        <v>65320</v>
      </c>
      <c r="X11" s="52">
        <v>58959</v>
      </c>
      <c r="Y11" s="52">
        <v>48736</v>
      </c>
      <c r="DA11" s="63" t="s">
        <v>1071</v>
      </c>
    </row>
    <row r="12" spans="1:105" ht="12" customHeight="1" x14ac:dyDescent="0.25">
      <c r="A12" s="97" t="s">
        <v>140</v>
      </c>
      <c r="B12" s="52">
        <v>160</v>
      </c>
      <c r="C12" s="52">
        <v>181</v>
      </c>
      <c r="D12" s="52">
        <v>180</v>
      </c>
      <c r="E12" s="52">
        <v>192</v>
      </c>
      <c r="F12" s="52">
        <v>260</v>
      </c>
      <c r="G12" s="52">
        <v>261</v>
      </c>
      <c r="H12" s="52">
        <v>308</v>
      </c>
      <c r="I12" s="52">
        <v>280</v>
      </c>
      <c r="J12" s="52">
        <v>345</v>
      </c>
      <c r="K12" s="52">
        <v>401</v>
      </c>
      <c r="L12" s="52">
        <v>426</v>
      </c>
      <c r="M12" s="52">
        <v>483</v>
      </c>
      <c r="N12" s="52">
        <v>464</v>
      </c>
      <c r="O12" s="52">
        <v>428</v>
      </c>
      <c r="P12" s="52">
        <v>625</v>
      </c>
      <c r="Q12" s="52">
        <v>564</v>
      </c>
      <c r="R12" s="52">
        <v>780</v>
      </c>
      <c r="S12" s="52">
        <v>684</v>
      </c>
      <c r="T12" s="52">
        <v>1035</v>
      </c>
      <c r="U12" s="52">
        <v>1055</v>
      </c>
      <c r="V12" s="52">
        <v>1192</v>
      </c>
      <c r="W12" s="52">
        <v>1065</v>
      </c>
      <c r="X12" s="52">
        <v>935</v>
      </c>
      <c r="Y12" s="52">
        <v>794</v>
      </c>
      <c r="DA12" s="63" t="s">
        <v>1072</v>
      </c>
    </row>
    <row r="13" spans="1:105" ht="12" customHeight="1" x14ac:dyDescent="0.25">
      <c r="A13" s="97" t="s">
        <v>122</v>
      </c>
      <c r="B13" s="52">
        <v>365986</v>
      </c>
      <c r="C13" s="52">
        <v>356817</v>
      </c>
      <c r="D13" s="52">
        <v>350027</v>
      </c>
      <c r="E13" s="52">
        <v>323384</v>
      </c>
      <c r="F13" s="52">
        <v>326076</v>
      </c>
      <c r="G13" s="52">
        <v>315533</v>
      </c>
      <c r="H13" s="52">
        <v>298872</v>
      </c>
      <c r="I13" s="52">
        <v>279858</v>
      </c>
      <c r="J13" s="52">
        <v>272998</v>
      </c>
      <c r="K13" s="52">
        <v>246163</v>
      </c>
      <c r="L13" s="52">
        <v>255559</v>
      </c>
      <c r="M13" s="52">
        <v>231852</v>
      </c>
      <c r="N13" s="52">
        <v>220735</v>
      </c>
      <c r="O13" s="52">
        <v>200486</v>
      </c>
      <c r="P13" s="52">
        <v>178014</v>
      </c>
      <c r="Q13" s="52">
        <v>156591</v>
      </c>
      <c r="R13" s="52">
        <v>139069</v>
      </c>
      <c r="S13" s="52">
        <v>133968</v>
      </c>
      <c r="T13" s="52">
        <v>129414</v>
      </c>
      <c r="U13" s="52">
        <v>125345</v>
      </c>
      <c r="V13" s="52">
        <v>139726</v>
      </c>
      <c r="W13" s="52">
        <v>123941</v>
      </c>
      <c r="X13" s="52">
        <v>135247</v>
      </c>
      <c r="Y13" s="52">
        <v>128703</v>
      </c>
      <c r="DA13" s="63" t="s">
        <v>1073</v>
      </c>
    </row>
    <row r="14" spans="1:105" ht="12" customHeight="1" x14ac:dyDescent="0.25">
      <c r="A14" s="97" t="s">
        <v>121</v>
      </c>
      <c r="B14" s="52">
        <v>68051</v>
      </c>
      <c r="C14" s="52">
        <v>83395</v>
      </c>
      <c r="D14" s="52">
        <v>99806</v>
      </c>
      <c r="E14" s="52">
        <v>133248</v>
      </c>
      <c r="F14" s="52">
        <v>141236</v>
      </c>
      <c r="G14" s="52">
        <v>164896</v>
      </c>
      <c r="H14" s="52">
        <v>193208</v>
      </c>
      <c r="I14" s="52">
        <v>213996</v>
      </c>
      <c r="J14" s="52">
        <v>227976</v>
      </c>
      <c r="K14" s="52">
        <v>263672</v>
      </c>
      <c r="L14" s="52">
        <v>275110</v>
      </c>
      <c r="M14" s="52">
        <v>305493</v>
      </c>
      <c r="N14" s="52">
        <v>321970</v>
      </c>
      <c r="O14" s="52">
        <v>347141</v>
      </c>
      <c r="P14" s="52">
        <v>358871</v>
      </c>
      <c r="Q14" s="52">
        <v>373228</v>
      </c>
      <c r="R14" s="52">
        <v>398757</v>
      </c>
      <c r="S14" s="52">
        <v>408162</v>
      </c>
      <c r="T14" s="52">
        <v>428079</v>
      </c>
      <c r="U14" s="52">
        <v>453424</v>
      </c>
      <c r="V14" s="52">
        <v>454399</v>
      </c>
      <c r="W14" s="52">
        <v>454123</v>
      </c>
      <c r="X14" s="52">
        <v>434627</v>
      </c>
      <c r="Y14" s="52">
        <v>377290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522003</v>
      </c>
      <c r="C17" s="36">
        <v>524062</v>
      </c>
      <c r="D17" s="36">
        <v>525000</v>
      </c>
      <c r="E17" s="36">
        <v>527038</v>
      </c>
      <c r="F17" s="36">
        <v>534957</v>
      </c>
      <c r="G17" s="36">
        <v>544894</v>
      </c>
      <c r="H17" s="36">
        <v>550825</v>
      </c>
      <c r="I17" s="36">
        <v>548025</v>
      </c>
      <c r="J17" s="36">
        <v>553945</v>
      </c>
      <c r="K17" s="36">
        <v>563752</v>
      </c>
      <c r="L17" s="36">
        <v>586386</v>
      </c>
      <c r="M17" s="36">
        <v>592728</v>
      </c>
      <c r="N17" s="36">
        <v>595204</v>
      </c>
      <c r="O17" s="36">
        <v>600154</v>
      </c>
      <c r="P17" s="36">
        <v>592429</v>
      </c>
      <c r="Q17" s="36">
        <v>588332</v>
      </c>
      <c r="R17" s="36">
        <v>596508</v>
      </c>
      <c r="S17" s="36">
        <v>600765</v>
      </c>
      <c r="T17" s="36">
        <v>625702</v>
      </c>
      <c r="U17" s="36">
        <v>650080</v>
      </c>
      <c r="V17" s="36">
        <v>666593</v>
      </c>
      <c r="W17" s="36">
        <v>644449</v>
      </c>
      <c r="X17" s="36">
        <v>629768</v>
      </c>
      <c r="Y17" s="36">
        <v>555523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40781</v>
      </c>
      <c r="D21" s="52">
        <v>40792</v>
      </c>
      <c r="E21" s="52">
        <v>40864</v>
      </c>
      <c r="F21" s="52">
        <v>41062</v>
      </c>
      <c r="G21" s="52">
        <v>41448</v>
      </c>
      <c r="H21" s="52">
        <v>42093</v>
      </c>
      <c r="I21" s="52">
        <v>43064</v>
      </c>
      <c r="J21" s="52">
        <v>44452</v>
      </c>
      <c r="K21" s="52">
        <v>46292</v>
      </c>
      <c r="L21" s="52">
        <v>48677</v>
      </c>
      <c r="M21" s="52">
        <v>51680</v>
      </c>
      <c r="N21" s="52">
        <v>55410</v>
      </c>
      <c r="O21" s="52">
        <v>51792</v>
      </c>
      <c r="P21" s="52">
        <v>24587</v>
      </c>
      <c r="Q21" s="52">
        <v>30988</v>
      </c>
      <c r="R21" s="52">
        <v>38381</v>
      </c>
      <c r="S21" s="52">
        <v>46823</v>
      </c>
      <c r="T21" s="52">
        <v>47838</v>
      </c>
      <c r="U21" s="52">
        <v>49181</v>
      </c>
      <c r="V21" s="52">
        <v>50493</v>
      </c>
      <c r="W21" s="52">
        <v>50793</v>
      </c>
      <c r="X21" s="52">
        <v>50684</v>
      </c>
      <c r="Y21" s="52">
        <v>74245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1528</v>
      </c>
      <c r="D23" s="52">
        <v>1532</v>
      </c>
      <c r="E23" s="52">
        <v>1552</v>
      </c>
      <c r="F23" s="52">
        <v>1611</v>
      </c>
      <c r="G23" s="52">
        <v>1730</v>
      </c>
      <c r="H23" s="52">
        <v>1938</v>
      </c>
      <c r="I23" s="52">
        <v>1359</v>
      </c>
      <c r="J23" s="52">
        <v>1264</v>
      </c>
      <c r="K23" s="52">
        <v>1985</v>
      </c>
      <c r="L23" s="52">
        <v>2314</v>
      </c>
      <c r="M23" s="52">
        <v>2750</v>
      </c>
      <c r="N23" s="52">
        <v>3182</v>
      </c>
      <c r="O23" s="52">
        <v>3907</v>
      </c>
      <c r="P23" s="52">
        <v>3529</v>
      </c>
      <c r="Q23" s="52">
        <v>3200</v>
      </c>
      <c r="R23" s="52">
        <v>3352</v>
      </c>
      <c r="S23" s="52">
        <v>3801</v>
      </c>
      <c r="T23" s="52">
        <v>4197</v>
      </c>
      <c r="U23" s="52">
        <v>4240</v>
      </c>
      <c r="V23" s="52">
        <v>4108</v>
      </c>
      <c r="W23" s="52">
        <v>3733</v>
      </c>
      <c r="X23" s="52">
        <v>3265</v>
      </c>
      <c r="Y23" s="52">
        <v>3151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13720</v>
      </c>
      <c r="D25" s="52">
        <v>13737</v>
      </c>
      <c r="E25" s="52">
        <v>13862</v>
      </c>
      <c r="F25" s="52">
        <v>14161</v>
      </c>
      <c r="G25" s="52">
        <v>14746</v>
      </c>
      <c r="H25" s="52">
        <v>15741</v>
      </c>
      <c r="I25" s="52">
        <v>9047</v>
      </c>
      <c r="J25" s="52">
        <v>7052</v>
      </c>
      <c r="K25" s="52">
        <v>8582</v>
      </c>
      <c r="L25" s="52">
        <v>8394</v>
      </c>
      <c r="M25" s="52">
        <v>9971</v>
      </c>
      <c r="N25" s="52">
        <v>10307</v>
      </c>
      <c r="O25" s="52">
        <v>9125</v>
      </c>
      <c r="P25" s="52">
        <v>6086</v>
      </c>
      <c r="Q25" s="52">
        <v>6729</v>
      </c>
      <c r="R25" s="52">
        <v>8253</v>
      </c>
      <c r="S25" s="52">
        <v>9781</v>
      </c>
      <c r="T25" s="52">
        <v>9610</v>
      </c>
      <c r="U25" s="52">
        <v>9169</v>
      </c>
      <c r="V25" s="52">
        <v>9038</v>
      </c>
      <c r="W25" s="52">
        <v>9755</v>
      </c>
      <c r="X25" s="52">
        <v>9917</v>
      </c>
      <c r="Y25" s="52">
        <v>10900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25</v>
      </c>
      <c r="D26" s="52">
        <v>25</v>
      </c>
      <c r="E26" s="52">
        <v>25</v>
      </c>
      <c r="F26" s="52">
        <v>27</v>
      </c>
      <c r="G26" s="52">
        <v>30</v>
      </c>
      <c r="H26" s="52">
        <v>35</v>
      </c>
      <c r="I26" s="52">
        <v>28</v>
      </c>
      <c r="J26" s="52">
        <v>34</v>
      </c>
      <c r="K26" s="52">
        <v>47</v>
      </c>
      <c r="L26" s="52">
        <v>44</v>
      </c>
      <c r="M26" s="52">
        <v>54</v>
      </c>
      <c r="N26" s="52">
        <v>64</v>
      </c>
      <c r="O26" s="52">
        <v>62</v>
      </c>
      <c r="P26" s="52">
        <v>49</v>
      </c>
      <c r="Q26" s="52">
        <v>61</v>
      </c>
      <c r="R26" s="52">
        <v>92</v>
      </c>
      <c r="S26" s="52">
        <v>96</v>
      </c>
      <c r="T26" s="52">
        <v>87</v>
      </c>
      <c r="U26" s="52">
        <v>99</v>
      </c>
      <c r="V26" s="52">
        <v>102</v>
      </c>
      <c r="W26" s="52">
        <v>127</v>
      </c>
      <c r="X26" s="52">
        <v>173</v>
      </c>
      <c r="Y26" s="52">
        <v>141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57185</v>
      </c>
      <c r="D27" s="52">
        <v>57280</v>
      </c>
      <c r="E27" s="52">
        <v>57940</v>
      </c>
      <c r="F27" s="52">
        <v>59718</v>
      </c>
      <c r="G27" s="52">
        <v>63079</v>
      </c>
      <c r="H27" s="52">
        <v>68671</v>
      </c>
      <c r="I27" s="52">
        <v>42821</v>
      </c>
      <c r="J27" s="52">
        <v>38560</v>
      </c>
      <c r="K27" s="52">
        <v>46977</v>
      </c>
      <c r="L27" s="52">
        <v>47042</v>
      </c>
      <c r="M27" s="52">
        <v>45875</v>
      </c>
      <c r="N27" s="52">
        <v>51756</v>
      </c>
      <c r="O27" s="52">
        <v>43269</v>
      </c>
      <c r="P27" s="52">
        <v>27738</v>
      </c>
      <c r="Q27" s="52">
        <v>28237</v>
      </c>
      <c r="R27" s="52">
        <v>31782</v>
      </c>
      <c r="S27" s="52">
        <v>31613</v>
      </c>
      <c r="T27" s="52">
        <v>35273</v>
      </c>
      <c r="U27" s="52">
        <v>24235</v>
      </c>
      <c r="V27" s="52">
        <v>24115</v>
      </c>
      <c r="W27" s="52">
        <v>15785</v>
      </c>
      <c r="X27" s="52">
        <v>13076</v>
      </c>
      <c r="Y27" s="52">
        <v>18464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10633</v>
      </c>
      <c r="D28" s="52">
        <v>10684</v>
      </c>
      <c r="E28" s="52">
        <v>11041</v>
      </c>
      <c r="F28" s="52">
        <v>12051</v>
      </c>
      <c r="G28" s="52">
        <v>14163</v>
      </c>
      <c r="H28" s="52">
        <v>17685</v>
      </c>
      <c r="I28" s="52">
        <v>16663</v>
      </c>
      <c r="J28" s="52">
        <v>25016</v>
      </c>
      <c r="K28" s="52">
        <v>30584</v>
      </c>
      <c r="L28" s="52">
        <v>33898</v>
      </c>
      <c r="M28" s="52">
        <v>38165</v>
      </c>
      <c r="N28" s="52">
        <v>37687</v>
      </c>
      <c r="O28" s="52">
        <v>44844</v>
      </c>
      <c r="P28" s="52">
        <v>37712</v>
      </c>
      <c r="Q28" s="52">
        <v>45665</v>
      </c>
      <c r="R28" s="52">
        <v>52956</v>
      </c>
      <c r="S28" s="52">
        <v>62157</v>
      </c>
      <c r="T28" s="52">
        <v>59449</v>
      </c>
      <c r="U28" s="52">
        <v>65009</v>
      </c>
      <c r="V28" s="52">
        <v>62388</v>
      </c>
      <c r="W28" s="52">
        <v>65825</v>
      </c>
      <c r="X28" s="52">
        <v>63820</v>
      </c>
      <c r="Y28" s="52">
        <v>75877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81563</v>
      </c>
      <c r="D31" s="36">
        <v>81726</v>
      </c>
      <c r="E31" s="36">
        <v>82867</v>
      </c>
      <c r="F31" s="36">
        <v>85963</v>
      </c>
      <c r="G31" s="36">
        <v>92018</v>
      </c>
      <c r="H31" s="36">
        <v>102131</v>
      </c>
      <c r="I31" s="36">
        <v>68562</v>
      </c>
      <c r="J31" s="36">
        <v>70671</v>
      </c>
      <c r="K31" s="36">
        <v>86192</v>
      </c>
      <c r="L31" s="36">
        <v>89371</v>
      </c>
      <c r="M31" s="36">
        <v>94073</v>
      </c>
      <c r="N31" s="36">
        <v>99841</v>
      </c>
      <c r="O31" s="36">
        <v>97285</v>
      </c>
      <c r="P31" s="36">
        <v>71595</v>
      </c>
      <c r="Q31" s="36">
        <v>80704</v>
      </c>
      <c r="R31" s="36">
        <v>93093</v>
      </c>
      <c r="S31" s="36">
        <v>103663</v>
      </c>
      <c r="T31" s="36">
        <v>104449</v>
      </c>
      <c r="U31" s="36">
        <v>98538</v>
      </c>
      <c r="V31" s="36">
        <v>95659</v>
      </c>
      <c r="W31" s="36">
        <v>91487</v>
      </c>
      <c r="X31" s="36">
        <v>87015</v>
      </c>
      <c r="Y31" s="36">
        <v>105389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42840</v>
      </c>
      <c r="D35" s="52">
        <v>41730</v>
      </c>
      <c r="E35" s="52">
        <v>42902</v>
      </c>
      <c r="F35" s="52">
        <v>48981</v>
      </c>
      <c r="G35" s="52">
        <v>51385</v>
      </c>
      <c r="H35" s="52">
        <v>48024</v>
      </c>
      <c r="I35" s="52">
        <v>40264</v>
      </c>
      <c r="J35" s="52">
        <v>50372</v>
      </c>
      <c r="K35" s="52">
        <v>56099</v>
      </c>
      <c r="L35" s="52">
        <v>71311</v>
      </c>
      <c r="M35" s="52">
        <v>58022</v>
      </c>
      <c r="N35" s="52">
        <v>57886</v>
      </c>
      <c r="O35" s="52">
        <v>56742</v>
      </c>
      <c r="P35" s="52">
        <v>16862</v>
      </c>
      <c r="Q35" s="52">
        <v>26891</v>
      </c>
      <c r="R35" s="52">
        <v>46557</v>
      </c>
      <c r="S35" s="52">
        <v>51080</v>
      </c>
      <c r="T35" s="52">
        <v>72775</v>
      </c>
      <c r="U35" s="52">
        <v>73559</v>
      </c>
      <c r="V35" s="52">
        <v>67006</v>
      </c>
      <c r="W35" s="52">
        <v>28649</v>
      </c>
      <c r="X35" s="52">
        <v>36003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1563</v>
      </c>
      <c r="D37" s="52">
        <v>1527</v>
      </c>
      <c r="E37" s="52">
        <v>1968</v>
      </c>
      <c r="F37" s="52">
        <v>2608</v>
      </c>
      <c r="G37" s="52">
        <v>3021</v>
      </c>
      <c r="H37" s="52">
        <v>4519</v>
      </c>
      <c r="I37" s="52">
        <v>3224</v>
      </c>
      <c r="J37" s="52">
        <v>2864</v>
      </c>
      <c r="K37" s="52">
        <v>2872</v>
      </c>
      <c r="L37" s="52">
        <v>3873</v>
      </c>
      <c r="M37" s="52">
        <v>4311</v>
      </c>
      <c r="N37" s="52">
        <v>4719</v>
      </c>
      <c r="O37" s="52">
        <v>4766</v>
      </c>
      <c r="P37" s="52">
        <v>3676</v>
      </c>
      <c r="Q37" s="52">
        <v>2666</v>
      </c>
      <c r="R37" s="52">
        <v>2175</v>
      </c>
      <c r="S37" s="52">
        <v>3324</v>
      </c>
      <c r="T37" s="52">
        <v>4218</v>
      </c>
      <c r="U37" s="52">
        <v>4930</v>
      </c>
      <c r="V37" s="52">
        <v>6064</v>
      </c>
      <c r="W37" s="52">
        <v>5545</v>
      </c>
      <c r="X37" s="52">
        <v>4579</v>
      </c>
      <c r="Y37" s="52">
        <v>4952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9583</v>
      </c>
      <c r="D39" s="52">
        <v>5055</v>
      </c>
      <c r="E39" s="52">
        <v>9089</v>
      </c>
      <c r="F39" s="52">
        <v>11332</v>
      </c>
      <c r="G39" s="52">
        <v>11565</v>
      </c>
      <c r="H39" s="52">
        <v>9974</v>
      </c>
      <c r="I39" s="52">
        <v>4501</v>
      </c>
      <c r="J39" s="52">
        <v>5787</v>
      </c>
      <c r="K39" s="52">
        <v>9472</v>
      </c>
      <c r="L39" s="52">
        <v>10169</v>
      </c>
      <c r="M39" s="52">
        <v>9580</v>
      </c>
      <c r="N39" s="52">
        <v>7442</v>
      </c>
      <c r="O39" s="52">
        <v>9189</v>
      </c>
      <c r="P39" s="52">
        <v>8906</v>
      </c>
      <c r="Q39" s="52">
        <v>9759</v>
      </c>
      <c r="R39" s="52">
        <v>8206</v>
      </c>
      <c r="S39" s="52">
        <v>9830</v>
      </c>
      <c r="T39" s="52">
        <v>18833</v>
      </c>
      <c r="U39" s="52">
        <v>12251</v>
      </c>
      <c r="V39" s="52">
        <v>10058</v>
      </c>
      <c r="W39" s="52">
        <v>3799</v>
      </c>
      <c r="X39" s="52">
        <v>3556</v>
      </c>
      <c r="Y39" s="52">
        <v>677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46</v>
      </c>
      <c r="D40" s="52">
        <v>24</v>
      </c>
      <c r="E40" s="52">
        <v>37</v>
      </c>
      <c r="F40" s="52">
        <v>95</v>
      </c>
      <c r="G40" s="52">
        <v>31</v>
      </c>
      <c r="H40" s="52">
        <v>82</v>
      </c>
      <c r="I40" s="52">
        <v>0</v>
      </c>
      <c r="J40" s="52">
        <v>99</v>
      </c>
      <c r="K40" s="52">
        <v>103</v>
      </c>
      <c r="L40" s="52">
        <v>69</v>
      </c>
      <c r="M40" s="52">
        <v>111</v>
      </c>
      <c r="N40" s="52">
        <v>45</v>
      </c>
      <c r="O40" s="52">
        <v>26</v>
      </c>
      <c r="P40" s="52">
        <v>246</v>
      </c>
      <c r="Q40" s="52">
        <v>0</v>
      </c>
      <c r="R40" s="52">
        <v>308</v>
      </c>
      <c r="S40" s="52">
        <v>0</v>
      </c>
      <c r="T40" s="52">
        <v>438</v>
      </c>
      <c r="U40" s="52">
        <v>119</v>
      </c>
      <c r="V40" s="52">
        <v>239</v>
      </c>
      <c r="W40" s="52">
        <v>0</v>
      </c>
      <c r="X40" s="52">
        <v>43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48016</v>
      </c>
      <c r="D41" s="52">
        <v>50490</v>
      </c>
      <c r="E41" s="52">
        <v>31297</v>
      </c>
      <c r="F41" s="52">
        <v>62410</v>
      </c>
      <c r="G41" s="52">
        <v>52536</v>
      </c>
      <c r="H41" s="52">
        <v>52010</v>
      </c>
      <c r="I41" s="52">
        <v>23807</v>
      </c>
      <c r="J41" s="52">
        <v>31700</v>
      </c>
      <c r="K41" s="52">
        <v>20142</v>
      </c>
      <c r="L41" s="52">
        <v>56438</v>
      </c>
      <c r="M41" s="52">
        <v>22168</v>
      </c>
      <c r="N41" s="52">
        <v>40639</v>
      </c>
      <c r="O41" s="52">
        <v>23020</v>
      </c>
      <c r="P41" s="52">
        <v>5266</v>
      </c>
      <c r="Q41" s="52">
        <v>6814</v>
      </c>
      <c r="R41" s="52">
        <v>14260</v>
      </c>
      <c r="S41" s="52">
        <v>26512</v>
      </c>
      <c r="T41" s="52">
        <v>30719</v>
      </c>
      <c r="U41" s="52">
        <v>20166</v>
      </c>
      <c r="V41" s="52">
        <v>38496</v>
      </c>
      <c r="W41" s="52">
        <v>0</v>
      </c>
      <c r="X41" s="52">
        <v>24382</v>
      </c>
      <c r="Y41" s="52">
        <v>11920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25977</v>
      </c>
      <c r="D42" s="52">
        <v>27095</v>
      </c>
      <c r="E42" s="52">
        <v>44483</v>
      </c>
      <c r="F42" s="52">
        <v>20039</v>
      </c>
      <c r="G42" s="52">
        <v>37823</v>
      </c>
      <c r="H42" s="52">
        <v>45997</v>
      </c>
      <c r="I42" s="52">
        <v>37451</v>
      </c>
      <c r="J42" s="52">
        <v>38996</v>
      </c>
      <c r="K42" s="52">
        <v>66280</v>
      </c>
      <c r="L42" s="52">
        <v>45336</v>
      </c>
      <c r="M42" s="52">
        <v>68548</v>
      </c>
      <c r="N42" s="52">
        <v>54164</v>
      </c>
      <c r="O42" s="52">
        <v>70015</v>
      </c>
      <c r="P42" s="52">
        <v>49442</v>
      </c>
      <c r="Q42" s="52">
        <v>60022</v>
      </c>
      <c r="R42" s="52">
        <v>78485</v>
      </c>
      <c r="S42" s="52">
        <v>71562</v>
      </c>
      <c r="T42" s="52">
        <v>79366</v>
      </c>
      <c r="U42" s="52">
        <v>90354</v>
      </c>
      <c r="V42" s="52">
        <v>63363</v>
      </c>
      <c r="W42" s="52">
        <v>65549</v>
      </c>
      <c r="X42" s="52">
        <v>44324</v>
      </c>
      <c r="Y42" s="52">
        <v>18540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83622</v>
      </c>
      <c r="D45" s="36">
        <v>82664</v>
      </c>
      <c r="E45" s="36">
        <v>84905</v>
      </c>
      <c r="F45" s="36">
        <v>93882</v>
      </c>
      <c r="G45" s="36">
        <v>101955</v>
      </c>
      <c r="H45" s="36">
        <v>108062</v>
      </c>
      <c r="I45" s="36">
        <v>65762</v>
      </c>
      <c r="J45" s="36">
        <v>76591</v>
      </c>
      <c r="K45" s="36">
        <v>95999</v>
      </c>
      <c r="L45" s="36">
        <v>112005</v>
      </c>
      <c r="M45" s="36">
        <v>100415</v>
      </c>
      <c r="N45" s="36">
        <v>102317</v>
      </c>
      <c r="O45" s="36">
        <v>102235</v>
      </c>
      <c r="P45" s="36">
        <v>63870</v>
      </c>
      <c r="Q45" s="36">
        <v>76607</v>
      </c>
      <c r="R45" s="36">
        <v>101269</v>
      </c>
      <c r="S45" s="36">
        <v>107920</v>
      </c>
      <c r="T45" s="36">
        <v>129386</v>
      </c>
      <c r="U45" s="36">
        <v>122916</v>
      </c>
      <c r="V45" s="36">
        <v>112172</v>
      </c>
      <c r="W45" s="36">
        <v>69343</v>
      </c>
      <c r="X45" s="36">
        <v>72334</v>
      </c>
      <c r="Y45" s="36">
        <v>31144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13945</v>
      </c>
      <c r="D49" s="52">
        <v>13992</v>
      </c>
      <c r="E49" s="52">
        <v>14086</v>
      </c>
      <c r="F49" s="52">
        <v>15584</v>
      </c>
      <c r="G49" s="52">
        <v>16126</v>
      </c>
      <c r="H49" s="52">
        <v>16977</v>
      </c>
      <c r="I49" s="52">
        <v>13421</v>
      </c>
      <c r="J49" s="52">
        <v>17820</v>
      </c>
      <c r="K49" s="52">
        <v>15615</v>
      </c>
      <c r="L49" s="52">
        <v>20984</v>
      </c>
      <c r="M49" s="52">
        <v>16243</v>
      </c>
      <c r="N49" s="52">
        <v>15345</v>
      </c>
      <c r="O49" s="52">
        <v>13964</v>
      </c>
      <c r="P49" s="52">
        <v>9277</v>
      </c>
      <c r="Q49" s="52">
        <v>14106</v>
      </c>
      <c r="R49" s="52">
        <v>18305</v>
      </c>
      <c r="S49" s="52">
        <v>17791</v>
      </c>
      <c r="T49" s="52">
        <v>24005</v>
      </c>
      <c r="U49" s="52">
        <v>22029</v>
      </c>
      <c r="V49" s="52">
        <v>19010</v>
      </c>
      <c r="W49" s="52">
        <v>7859</v>
      </c>
      <c r="X49" s="52">
        <v>9968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23</v>
      </c>
      <c r="D51" s="52">
        <v>16</v>
      </c>
      <c r="E51" s="52">
        <v>289</v>
      </c>
      <c r="F51" s="52">
        <v>696</v>
      </c>
      <c r="G51" s="52">
        <v>752</v>
      </c>
      <c r="H51" s="52">
        <v>1274</v>
      </c>
      <c r="I51" s="52">
        <v>881</v>
      </c>
      <c r="J51" s="52">
        <v>1097</v>
      </c>
      <c r="K51" s="52">
        <v>715</v>
      </c>
      <c r="L51" s="52">
        <v>1046</v>
      </c>
      <c r="M51" s="52">
        <v>659</v>
      </c>
      <c r="N51" s="52">
        <v>575</v>
      </c>
      <c r="O51" s="52">
        <v>487</v>
      </c>
      <c r="P51" s="52">
        <v>126</v>
      </c>
      <c r="Q51" s="52">
        <v>182</v>
      </c>
      <c r="R51" s="52">
        <v>142</v>
      </c>
      <c r="S51" s="52">
        <v>261</v>
      </c>
      <c r="T51" s="52">
        <v>362</v>
      </c>
      <c r="U51" s="52">
        <v>382</v>
      </c>
      <c r="V51" s="52">
        <v>469</v>
      </c>
      <c r="W51" s="52">
        <v>105</v>
      </c>
      <c r="X51" s="52">
        <v>475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1598</v>
      </c>
      <c r="D53" s="52">
        <v>856</v>
      </c>
      <c r="E53" s="52">
        <v>1508</v>
      </c>
      <c r="F53" s="52">
        <v>1881</v>
      </c>
      <c r="G53" s="52">
        <v>1829</v>
      </c>
      <c r="H53" s="52">
        <v>1567</v>
      </c>
      <c r="I53" s="52">
        <v>919</v>
      </c>
      <c r="J53" s="52">
        <v>1347</v>
      </c>
      <c r="K53" s="52">
        <v>1541</v>
      </c>
      <c r="L53" s="52">
        <v>1906</v>
      </c>
      <c r="M53" s="52">
        <v>1550</v>
      </c>
      <c r="N53" s="52">
        <v>1116</v>
      </c>
      <c r="O53" s="52">
        <v>1255</v>
      </c>
      <c r="P53" s="52">
        <v>1294</v>
      </c>
      <c r="Q53" s="52">
        <v>1797</v>
      </c>
      <c r="R53" s="52">
        <v>1483</v>
      </c>
      <c r="S53" s="52">
        <v>1622</v>
      </c>
      <c r="T53" s="52">
        <v>3496</v>
      </c>
      <c r="U53" s="52">
        <v>2195</v>
      </c>
      <c r="V53" s="52">
        <v>1704</v>
      </c>
      <c r="W53" s="52">
        <v>432</v>
      </c>
      <c r="X53" s="52">
        <v>488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8</v>
      </c>
      <c r="D54" s="52">
        <v>4</v>
      </c>
      <c r="E54" s="52">
        <v>6</v>
      </c>
      <c r="F54" s="52">
        <v>16</v>
      </c>
      <c r="G54" s="52">
        <v>5</v>
      </c>
      <c r="H54" s="52">
        <v>13</v>
      </c>
      <c r="I54" s="52">
        <v>0</v>
      </c>
      <c r="J54" s="52">
        <v>23</v>
      </c>
      <c r="K54" s="52">
        <v>17</v>
      </c>
      <c r="L54" s="52">
        <v>13</v>
      </c>
      <c r="M54" s="52">
        <v>18</v>
      </c>
      <c r="N54" s="52">
        <v>7</v>
      </c>
      <c r="O54" s="52">
        <v>4</v>
      </c>
      <c r="P54" s="52">
        <v>36</v>
      </c>
      <c r="Q54" s="52">
        <v>0</v>
      </c>
      <c r="R54" s="52">
        <v>57</v>
      </c>
      <c r="S54" s="52">
        <v>0</v>
      </c>
      <c r="T54" s="52">
        <v>82</v>
      </c>
      <c r="U54" s="52">
        <v>23</v>
      </c>
      <c r="V54" s="52">
        <v>42</v>
      </c>
      <c r="W54" s="52">
        <v>0</v>
      </c>
      <c r="X54" s="52">
        <v>8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8007</v>
      </c>
      <c r="D55" s="52">
        <v>8546</v>
      </c>
      <c r="E55" s="52">
        <v>5192</v>
      </c>
      <c r="F55" s="52">
        <v>10360</v>
      </c>
      <c r="G55" s="52">
        <v>8309</v>
      </c>
      <c r="H55" s="52">
        <v>8171</v>
      </c>
      <c r="I55" s="52">
        <v>4859</v>
      </c>
      <c r="J55" s="52">
        <v>7376</v>
      </c>
      <c r="K55" s="52">
        <v>3276</v>
      </c>
      <c r="L55" s="52">
        <v>10572</v>
      </c>
      <c r="M55" s="52">
        <v>3587</v>
      </c>
      <c r="N55" s="52">
        <v>6097</v>
      </c>
      <c r="O55" s="52">
        <v>3144</v>
      </c>
      <c r="P55" s="52">
        <v>766</v>
      </c>
      <c r="Q55" s="52">
        <v>1256</v>
      </c>
      <c r="R55" s="52">
        <v>2578</v>
      </c>
      <c r="S55" s="52">
        <v>4372</v>
      </c>
      <c r="T55" s="52">
        <v>5700</v>
      </c>
      <c r="U55" s="52">
        <v>3615</v>
      </c>
      <c r="V55" s="52">
        <v>6526</v>
      </c>
      <c r="W55" s="52">
        <v>0</v>
      </c>
      <c r="X55" s="52">
        <v>3362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4332</v>
      </c>
      <c r="D56" s="52">
        <v>4586</v>
      </c>
      <c r="E56" s="52">
        <v>7380</v>
      </c>
      <c r="F56" s="52">
        <v>3327</v>
      </c>
      <c r="G56" s="52">
        <v>5983</v>
      </c>
      <c r="H56" s="52">
        <v>7226</v>
      </c>
      <c r="I56" s="52">
        <v>7643</v>
      </c>
      <c r="J56" s="52">
        <v>9074</v>
      </c>
      <c r="K56" s="52">
        <v>10781</v>
      </c>
      <c r="L56" s="52">
        <v>8493</v>
      </c>
      <c r="M56" s="52">
        <v>11088</v>
      </c>
      <c r="N56" s="52">
        <v>8125</v>
      </c>
      <c r="O56" s="52">
        <v>9561</v>
      </c>
      <c r="P56" s="52">
        <v>7181</v>
      </c>
      <c r="Q56" s="52">
        <v>11053</v>
      </c>
      <c r="R56" s="52">
        <v>14187</v>
      </c>
      <c r="S56" s="52">
        <v>11797</v>
      </c>
      <c r="T56" s="52">
        <v>14727</v>
      </c>
      <c r="U56" s="52">
        <v>16196</v>
      </c>
      <c r="V56" s="52">
        <v>10738</v>
      </c>
      <c r="W56" s="52">
        <v>7427</v>
      </c>
      <c r="X56" s="52">
        <v>6110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13945</v>
      </c>
      <c r="D59" s="36">
        <v>13992</v>
      </c>
      <c r="E59" s="36">
        <v>14086</v>
      </c>
      <c r="F59" s="36">
        <v>15584</v>
      </c>
      <c r="G59" s="36">
        <v>16126</v>
      </c>
      <c r="H59" s="36">
        <v>16977</v>
      </c>
      <c r="I59" s="36">
        <v>13421</v>
      </c>
      <c r="J59" s="36">
        <v>17820</v>
      </c>
      <c r="K59" s="36">
        <v>15615</v>
      </c>
      <c r="L59" s="36">
        <v>20984</v>
      </c>
      <c r="M59" s="36">
        <v>16243</v>
      </c>
      <c r="N59" s="36">
        <v>15345</v>
      </c>
      <c r="O59" s="36">
        <v>13964</v>
      </c>
      <c r="P59" s="36">
        <v>9277</v>
      </c>
      <c r="Q59" s="36">
        <v>14106</v>
      </c>
      <c r="R59" s="36">
        <v>18305</v>
      </c>
      <c r="S59" s="36">
        <v>17791</v>
      </c>
      <c r="T59" s="36">
        <v>24005</v>
      </c>
      <c r="U59" s="36">
        <v>22029</v>
      </c>
      <c r="V59" s="36">
        <v>19010</v>
      </c>
      <c r="W59" s="36">
        <v>7859</v>
      </c>
      <c r="X59" s="36">
        <v>9968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28895</v>
      </c>
      <c r="D63" s="52">
        <v>27738</v>
      </c>
      <c r="E63" s="52">
        <v>28816</v>
      </c>
      <c r="F63" s="52">
        <v>33397</v>
      </c>
      <c r="G63" s="52">
        <v>35259</v>
      </c>
      <c r="H63" s="52">
        <v>31047</v>
      </c>
      <c r="I63" s="52">
        <v>26843</v>
      </c>
      <c r="J63" s="52">
        <v>32552</v>
      </c>
      <c r="K63" s="52">
        <v>40484</v>
      </c>
      <c r="L63" s="52">
        <v>50327</v>
      </c>
      <c r="M63" s="52">
        <v>41779</v>
      </c>
      <c r="N63" s="52">
        <v>42541</v>
      </c>
      <c r="O63" s="52">
        <v>42778</v>
      </c>
      <c r="P63" s="52">
        <v>7585</v>
      </c>
      <c r="Q63" s="52">
        <v>12785</v>
      </c>
      <c r="R63" s="52">
        <v>28252</v>
      </c>
      <c r="S63" s="52">
        <v>33289</v>
      </c>
      <c r="T63" s="52">
        <v>48770</v>
      </c>
      <c r="U63" s="52">
        <v>51530</v>
      </c>
      <c r="V63" s="52">
        <v>47996</v>
      </c>
      <c r="W63" s="52">
        <v>20790</v>
      </c>
      <c r="X63" s="52">
        <v>26035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1540</v>
      </c>
      <c r="D65" s="52">
        <v>1511</v>
      </c>
      <c r="E65" s="52">
        <v>1679</v>
      </c>
      <c r="F65" s="52">
        <v>1912</v>
      </c>
      <c r="G65" s="52">
        <v>2269</v>
      </c>
      <c r="H65" s="52">
        <v>3245</v>
      </c>
      <c r="I65" s="52">
        <v>2343</v>
      </c>
      <c r="J65" s="52">
        <v>1767</v>
      </c>
      <c r="K65" s="52">
        <v>2157</v>
      </c>
      <c r="L65" s="52">
        <v>2827</v>
      </c>
      <c r="M65" s="52">
        <v>3652</v>
      </c>
      <c r="N65" s="52">
        <v>4144</v>
      </c>
      <c r="O65" s="52">
        <v>4279</v>
      </c>
      <c r="P65" s="52">
        <v>3550</v>
      </c>
      <c r="Q65" s="52">
        <v>2484</v>
      </c>
      <c r="R65" s="52">
        <v>2033</v>
      </c>
      <c r="S65" s="52">
        <v>3063</v>
      </c>
      <c r="T65" s="52">
        <v>3856</v>
      </c>
      <c r="U65" s="52">
        <v>4548</v>
      </c>
      <c r="V65" s="52">
        <v>5595</v>
      </c>
      <c r="W65" s="52">
        <v>5440</v>
      </c>
      <c r="X65" s="52">
        <v>4104</v>
      </c>
      <c r="Y65" s="52">
        <v>4952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7985</v>
      </c>
      <c r="D67" s="52">
        <f t="shared" si="0"/>
        <v>4199</v>
      </c>
      <c r="E67" s="52">
        <f t="shared" si="0"/>
        <v>7581</v>
      </c>
      <c r="F67" s="52">
        <f t="shared" si="0"/>
        <v>9451</v>
      </c>
      <c r="G67" s="52">
        <f t="shared" si="0"/>
        <v>9736</v>
      </c>
      <c r="H67" s="52">
        <f t="shared" si="0"/>
        <v>8407</v>
      </c>
      <c r="I67" s="52">
        <f t="shared" si="0"/>
        <v>3582</v>
      </c>
      <c r="J67" s="52">
        <f t="shared" si="0"/>
        <v>4440</v>
      </c>
      <c r="K67" s="52">
        <f t="shared" si="0"/>
        <v>7931</v>
      </c>
      <c r="L67" s="52">
        <f t="shared" si="0"/>
        <v>8263</v>
      </c>
      <c r="M67" s="52">
        <f t="shared" si="0"/>
        <v>8030</v>
      </c>
      <c r="N67" s="52">
        <f t="shared" si="0"/>
        <v>6326</v>
      </c>
      <c r="O67" s="52">
        <f t="shared" si="0"/>
        <v>7934</v>
      </c>
      <c r="P67" s="52">
        <f t="shared" si="0"/>
        <v>7612</v>
      </c>
      <c r="Q67" s="52">
        <f t="shared" si="0"/>
        <v>7962</v>
      </c>
      <c r="R67" s="52">
        <f t="shared" ref="R67:V67" si="1">R39-R53</f>
        <v>6723</v>
      </c>
      <c r="S67" s="52">
        <f t="shared" si="1"/>
        <v>8208</v>
      </c>
      <c r="T67" s="52">
        <f t="shared" si="1"/>
        <v>15337</v>
      </c>
      <c r="U67" s="52">
        <f t="shared" si="1"/>
        <v>10056</v>
      </c>
      <c r="V67" s="52">
        <f t="shared" si="1"/>
        <v>8354</v>
      </c>
      <c r="W67" s="52">
        <f t="shared" ref="W67:Y67" si="2">W39-W53</f>
        <v>3367</v>
      </c>
      <c r="X67" s="52">
        <f t="shared" si="2"/>
        <v>3068</v>
      </c>
      <c r="Y67" s="52">
        <f t="shared" si="2"/>
        <v>677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38</v>
      </c>
      <c r="D68" s="52">
        <f t="shared" si="3"/>
        <v>20</v>
      </c>
      <c r="E68" s="52">
        <f t="shared" si="3"/>
        <v>31</v>
      </c>
      <c r="F68" s="52">
        <f t="shared" si="3"/>
        <v>79</v>
      </c>
      <c r="G68" s="52">
        <f t="shared" si="3"/>
        <v>26</v>
      </c>
      <c r="H68" s="52">
        <f t="shared" si="3"/>
        <v>69</v>
      </c>
      <c r="I68" s="52">
        <f t="shared" si="3"/>
        <v>0</v>
      </c>
      <c r="J68" s="52">
        <f t="shared" si="3"/>
        <v>76</v>
      </c>
      <c r="K68" s="52">
        <f t="shared" si="3"/>
        <v>86</v>
      </c>
      <c r="L68" s="52">
        <f t="shared" si="3"/>
        <v>56</v>
      </c>
      <c r="M68" s="52">
        <f t="shared" si="3"/>
        <v>93</v>
      </c>
      <c r="N68" s="52">
        <f t="shared" si="3"/>
        <v>38</v>
      </c>
      <c r="O68" s="52">
        <f t="shared" si="3"/>
        <v>22</v>
      </c>
      <c r="P68" s="52">
        <f t="shared" si="3"/>
        <v>210</v>
      </c>
      <c r="Q68" s="52">
        <f t="shared" si="3"/>
        <v>0</v>
      </c>
      <c r="R68" s="52">
        <f t="shared" ref="R68:V68" si="4">R40-R54</f>
        <v>251</v>
      </c>
      <c r="S68" s="52">
        <f t="shared" si="4"/>
        <v>0</v>
      </c>
      <c r="T68" s="52">
        <f t="shared" si="4"/>
        <v>356</v>
      </c>
      <c r="U68" s="52">
        <f t="shared" si="4"/>
        <v>96</v>
      </c>
      <c r="V68" s="52">
        <f t="shared" si="4"/>
        <v>197</v>
      </c>
      <c r="W68" s="52">
        <f t="shared" ref="W68:Y68" si="5">W40-W54</f>
        <v>0</v>
      </c>
      <c r="X68" s="52">
        <f t="shared" si="5"/>
        <v>35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40009</v>
      </c>
      <c r="D69" s="52">
        <f t="shared" si="6"/>
        <v>41944</v>
      </c>
      <c r="E69" s="52">
        <f t="shared" si="6"/>
        <v>26105</v>
      </c>
      <c r="F69" s="52">
        <f t="shared" si="6"/>
        <v>52050</v>
      </c>
      <c r="G69" s="52">
        <f t="shared" si="6"/>
        <v>44227</v>
      </c>
      <c r="H69" s="52">
        <f t="shared" si="6"/>
        <v>43839</v>
      </c>
      <c r="I69" s="52">
        <f t="shared" si="6"/>
        <v>18948</v>
      </c>
      <c r="J69" s="52">
        <f t="shared" si="6"/>
        <v>24324</v>
      </c>
      <c r="K69" s="52">
        <f t="shared" si="6"/>
        <v>16866</v>
      </c>
      <c r="L69" s="52">
        <f t="shared" si="6"/>
        <v>45866</v>
      </c>
      <c r="M69" s="52">
        <f t="shared" si="6"/>
        <v>18581</v>
      </c>
      <c r="N69" s="52">
        <f t="shared" si="6"/>
        <v>34542</v>
      </c>
      <c r="O69" s="52">
        <f t="shared" si="6"/>
        <v>19876</v>
      </c>
      <c r="P69" s="52">
        <f t="shared" si="6"/>
        <v>4500</v>
      </c>
      <c r="Q69" s="52">
        <f t="shared" si="6"/>
        <v>5558</v>
      </c>
      <c r="R69" s="52">
        <f t="shared" ref="R69:V69" si="7">R41-R55</f>
        <v>11682</v>
      </c>
      <c r="S69" s="52">
        <f t="shared" si="7"/>
        <v>22140</v>
      </c>
      <c r="T69" s="52">
        <f t="shared" si="7"/>
        <v>25019</v>
      </c>
      <c r="U69" s="52">
        <f t="shared" si="7"/>
        <v>16551</v>
      </c>
      <c r="V69" s="52">
        <f t="shared" si="7"/>
        <v>31970</v>
      </c>
      <c r="W69" s="52">
        <f t="shared" ref="W69:Y69" si="8">W41-W55</f>
        <v>0</v>
      </c>
      <c r="X69" s="52">
        <f t="shared" si="8"/>
        <v>21020</v>
      </c>
      <c r="Y69" s="52">
        <f t="shared" si="8"/>
        <v>11920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21645</v>
      </c>
      <c r="D70" s="52">
        <f t="shared" si="9"/>
        <v>22509</v>
      </c>
      <c r="E70" s="52">
        <f t="shared" si="9"/>
        <v>37103</v>
      </c>
      <c r="F70" s="52">
        <f t="shared" si="9"/>
        <v>16712</v>
      </c>
      <c r="G70" s="52">
        <f t="shared" si="9"/>
        <v>31840</v>
      </c>
      <c r="H70" s="52">
        <f t="shared" si="9"/>
        <v>38771</v>
      </c>
      <c r="I70" s="52">
        <f t="shared" si="9"/>
        <v>29808</v>
      </c>
      <c r="J70" s="52">
        <f t="shared" si="9"/>
        <v>29922</v>
      </c>
      <c r="K70" s="52">
        <f t="shared" si="9"/>
        <v>55499</v>
      </c>
      <c r="L70" s="52">
        <f t="shared" si="9"/>
        <v>36843</v>
      </c>
      <c r="M70" s="52">
        <f t="shared" si="9"/>
        <v>57460</v>
      </c>
      <c r="N70" s="52">
        <f t="shared" si="9"/>
        <v>46039</v>
      </c>
      <c r="O70" s="52">
        <f t="shared" si="9"/>
        <v>60454</v>
      </c>
      <c r="P70" s="52">
        <f t="shared" si="9"/>
        <v>42261</v>
      </c>
      <c r="Q70" s="52">
        <f t="shared" si="9"/>
        <v>48969</v>
      </c>
      <c r="R70" s="52">
        <f t="shared" ref="R70:V70" si="10">R42-R56</f>
        <v>64298</v>
      </c>
      <c r="S70" s="52">
        <f t="shared" si="10"/>
        <v>59765</v>
      </c>
      <c r="T70" s="52">
        <f t="shared" si="10"/>
        <v>64639</v>
      </c>
      <c r="U70" s="52">
        <f t="shared" si="10"/>
        <v>74158</v>
      </c>
      <c r="V70" s="52">
        <f t="shared" si="10"/>
        <v>52625</v>
      </c>
      <c r="W70" s="52">
        <f t="shared" ref="W70:Y70" si="11">W42-W56</f>
        <v>58122</v>
      </c>
      <c r="X70" s="52">
        <f t="shared" si="11"/>
        <v>38214</v>
      </c>
      <c r="Y70" s="52">
        <f t="shared" si="11"/>
        <v>18540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69677</v>
      </c>
      <c r="D73" s="36">
        <v>68672</v>
      </c>
      <c r="E73" s="36">
        <v>70819</v>
      </c>
      <c r="F73" s="36">
        <v>78298</v>
      </c>
      <c r="G73" s="36">
        <v>85829</v>
      </c>
      <c r="H73" s="36">
        <v>91085</v>
      </c>
      <c r="I73" s="36">
        <v>52341</v>
      </c>
      <c r="J73" s="36">
        <v>58771</v>
      </c>
      <c r="K73" s="36">
        <v>80384</v>
      </c>
      <c r="L73" s="36">
        <v>91021</v>
      </c>
      <c r="M73" s="36">
        <v>84172</v>
      </c>
      <c r="N73" s="36">
        <v>86972</v>
      </c>
      <c r="O73" s="36">
        <v>88271</v>
      </c>
      <c r="P73" s="36">
        <v>54593</v>
      </c>
      <c r="Q73" s="36">
        <v>62501</v>
      </c>
      <c r="R73" s="36">
        <v>82964</v>
      </c>
      <c r="S73" s="36">
        <v>90129</v>
      </c>
      <c r="T73" s="36">
        <v>105381</v>
      </c>
      <c r="U73" s="36">
        <v>100887</v>
      </c>
      <c r="V73" s="36">
        <v>93162</v>
      </c>
      <c r="W73" s="36">
        <v>61484</v>
      </c>
      <c r="X73" s="36">
        <v>62366</v>
      </c>
      <c r="Y73" s="36">
        <v>31144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8517</v>
      </c>
      <c r="K79" s="52">
        <f>RES_hhdet_numvin!K26</f>
        <v>17782</v>
      </c>
      <c r="L79" s="52">
        <f>RES_hhdet_numvin!L26</f>
        <v>31748</v>
      </c>
      <c r="M79" s="52">
        <f>RES_hhdet_numvin!M26</f>
        <v>32211</v>
      </c>
      <c r="N79" s="52">
        <f>RES_hhdet_numvin!N26</f>
        <v>37525</v>
      </c>
      <c r="O79" s="52">
        <f>RES_hhdet_numvin!O26</f>
        <v>41179</v>
      </c>
      <c r="P79" s="52">
        <f>RES_hhdet_numvin!P26</f>
        <v>13312</v>
      </c>
      <c r="Q79" s="52">
        <f>RES_hhdet_numvin!Q26</f>
        <v>22595</v>
      </c>
      <c r="R79" s="52">
        <f>RES_hhdet_numvin!R26</f>
        <v>40965</v>
      </c>
      <c r="S79" s="52">
        <f>RES_hhdet_numvin!S26</f>
        <v>46464</v>
      </c>
      <c r="T79" s="52">
        <f>RES_hhdet_numvin!T26</f>
        <v>67751</v>
      </c>
      <c r="U79" s="52">
        <f>RES_hhdet_numvin!U26</f>
        <v>69533</v>
      </c>
      <c r="V79" s="52">
        <f>RES_hhdet_numvin!V26</f>
        <v>63920</v>
      </c>
      <c r="W79" s="52">
        <f>RES_hhdet_numvin!W26</f>
        <v>27456</v>
      </c>
      <c r="X79" s="52">
        <f>RES_hhdet_numvin!X26</f>
        <v>34565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653</v>
      </c>
      <c r="S82" s="138">
        <f>RES_hhdet_numvin!S29</f>
        <v>1852</v>
      </c>
      <c r="T82" s="138">
        <f>RES_hhdet_numvin!T29</f>
        <v>3112</v>
      </c>
      <c r="U82" s="138">
        <f>RES_hhdet_numvin!U29</f>
        <v>4254</v>
      </c>
      <c r="V82" s="138">
        <f>RES_hhdet_numvin!V29</f>
        <v>5699</v>
      </c>
      <c r="W82" s="138">
        <f>RES_hhdet_numvin!W29</f>
        <v>5436</v>
      </c>
      <c r="X82" s="138">
        <f>RES_hhdet_numvin!X29</f>
        <v>4560</v>
      </c>
      <c r="Y82" s="138">
        <f>RES_hhdet_numvin!Y29</f>
        <v>4952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2582</v>
      </c>
      <c r="S84" s="138">
        <f>RES_hhdet_numvin!S31</f>
        <v>5455</v>
      </c>
      <c r="T84" s="138">
        <f>RES_hhdet_numvin!T31</f>
        <v>13677</v>
      </c>
      <c r="U84" s="138">
        <f>RES_hhdet_numvin!U31</f>
        <v>10249</v>
      </c>
      <c r="V84" s="138">
        <f>RES_hhdet_numvin!V31</f>
        <v>9073</v>
      </c>
      <c r="W84" s="138">
        <f>RES_hhdet_numvin!W31</f>
        <v>3555</v>
      </c>
      <c r="X84" s="138">
        <f>RES_hhdet_numvin!X31</f>
        <v>3468</v>
      </c>
      <c r="Y84" s="138">
        <f>RES_hhdet_numvin!Y31</f>
        <v>677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97</v>
      </c>
      <c r="S85" s="138">
        <f>RES_hhdet_numvin!S32</f>
        <v>0</v>
      </c>
      <c r="T85" s="138">
        <f>RES_hhdet_numvin!T32</f>
        <v>327</v>
      </c>
      <c r="U85" s="138">
        <f>RES_hhdet_numvin!U32</f>
        <v>106</v>
      </c>
      <c r="V85" s="138">
        <f>RES_hhdet_numvin!V32</f>
        <v>221</v>
      </c>
      <c r="W85" s="138">
        <f>RES_hhdet_numvin!W32</f>
        <v>0</v>
      </c>
      <c r="X85" s="138">
        <f>RES_hhdet_numvin!X32</f>
        <v>43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4489</v>
      </c>
      <c r="S88" s="138">
        <f>RES_hhdet_numvin!S35</f>
        <v>14693</v>
      </c>
      <c r="T88" s="138">
        <f>RES_hhdet_numvin!T35</f>
        <v>22300</v>
      </c>
      <c r="U88" s="138">
        <f>RES_hhdet_numvin!U35</f>
        <v>16855</v>
      </c>
      <c r="V88" s="138">
        <f>RES_hhdet_numvin!V35</f>
        <v>34699</v>
      </c>
      <c r="W88" s="138">
        <f>RES_hhdet_numvin!W35</f>
        <v>0</v>
      </c>
      <c r="X88" s="138">
        <f>RES_hhdet_numvin!X35</f>
        <v>23747</v>
      </c>
      <c r="Y88" s="138">
        <f>RES_hhdet_numvin!Y35</f>
        <v>11920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24695</v>
      </c>
      <c r="S89" s="138">
        <f>RES_hhdet_numvin!S36</f>
        <v>39651</v>
      </c>
      <c r="T89" s="138">
        <f>RES_hhdet_numvin!T36</f>
        <v>57598</v>
      </c>
      <c r="U89" s="138">
        <f>RES_hhdet_numvin!U36</f>
        <v>75471</v>
      </c>
      <c r="V89" s="138">
        <f>RES_hhdet_numvin!V36</f>
        <v>57070</v>
      </c>
      <c r="W89" s="138">
        <f>RES_hhdet_numvin!W36</f>
        <v>61107</v>
      </c>
      <c r="X89" s="138">
        <f>RES_hhdet_numvin!X36</f>
        <v>43158</v>
      </c>
      <c r="Y89" s="138">
        <f>RES_hhdet_numvin!Y36</f>
        <v>18540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31870</v>
      </c>
      <c r="S94" s="39">
        <f>RES_hhdet_numvin!S41</f>
        <v>59786</v>
      </c>
      <c r="T94" s="39">
        <f>RES_hhdet_numvin!T41</f>
        <v>93893</v>
      </c>
      <c r="U94" s="39">
        <f>RES_hhdet_numvin!U41</f>
        <v>102671</v>
      </c>
      <c r="V94" s="39">
        <f>RES_hhdet_numvin!V41</f>
        <v>101061</v>
      </c>
      <c r="W94" s="39">
        <f>RES_hhdet_numvin!W41</f>
        <v>64670</v>
      </c>
      <c r="X94" s="39">
        <f>RES_hhdet_numvin!X41</f>
        <v>70428</v>
      </c>
      <c r="Y94" s="39">
        <f>RES_hhdet_numvin!Y41</f>
        <v>31144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899.15784967790478</v>
      </c>
      <c r="C98" s="117">
        <f t="shared" si="12"/>
        <v>917.50868910048996</v>
      </c>
      <c r="D98" s="117">
        <f t="shared" si="12"/>
        <v>836.03722588799451</v>
      </c>
      <c r="E98" s="117">
        <f t="shared" si="12"/>
        <v>743.0584875158969</v>
      </c>
      <c r="F98" s="117">
        <f t="shared" si="12"/>
        <v>945.6039137205405</v>
      </c>
      <c r="G98" s="117">
        <f t="shared" si="12"/>
        <v>852.24257384117811</v>
      </c>
      <c r="H98" s="117">
        <f t="shared" si="12"/>
        <v>906.37438258298641</v>
      </c>
      <c r="I98" s="117">
        <f t="shared" si="12"/>
        <v>618.09691208794686</v>
      </c>
      <c r="J98" s="117">
        <f t="shared" si="12"/>
        <v>793.21192764122634</v>
      </c>
      <c r="K98" s="117">
        <f t="shared" si="12"/>
        <v>772.06442039566866</v>
      </c>
      <c r="L98" s="117">
        <f t="shared" si="12"/>
        <v>867.32954766006333</v>
      </c>
      <c r="M98" s="117">
        <f t="shared" si="12"/>
        <v>822.01760876592289</v>
      </c>
      <c r="N98" s="117">
        <f t="shared" si="12"/>
        <v>770.8709786487799</v>
      </c>
      <c r="O98" s="117">
        <f t="shared" si="12"/>
        <v>926.70184792076714</v>
      </c>
      <c r="P98" s="117">
        <f t="shared" si="12"/>
        <v>760.52872256210674</v>
      </c>
      <c r="Q98" s="117">
        <f t="shared" si="12"/>
        <v>651.25888019956756</v>
      </c>
      <c r="R98" s="117">
        <f t="shared" ref="R98:V98" si="13">R99+R102+R104+R113</f>
        <v>804.08215384169307</v>
      </c>
      <c r="S98" s="117">
        <f t="shared" si="13"/>
        <v>637.28276731181245</v>
      </c>
      <c r="T98" s="117">
        <f t="shared" si="13"/>
        <v>901.54252534879583</v>
      </c>
      <c r="U98" s="117">
        <f t="shared" si="13"/>
        <v>828.55278996365541</v>
      </c>
      <c r="V98" s="117">
        <f t="shared" si="13"/>
        <v>901.06209256521197</v>
      </c>
      <c r="W98" s="117">
        <f t="shared" ref="W98:Y98" si="14">W99+W102+W104+W113</f>
        <v>833.14519490795658</v>
      </c>
      <c r="X98" s="117">
        <f t="shared" si="14"/>
        <v>908.21235891540346</v>
      </c>
      <c r="Y98" s="117">
        <f t="shared" si="14"/>
        <v>602.53845897627275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765.99123258390284</v>
      </c>
      <c r="C99" s="122">
        <f t="shared" si="15"/>
        <v>784.01733007749885</v>
      </c>
      <c r="D99" s="122">
        <f t="shared" si="15"/>
        <v>698.41798949007671</v>
      </c>
      <c r="E99" s="122">
        <f t="shared" si="15"/>
        <v>605.11566541265802</v>
      </c>
      <c r="F99" s="122">
        <f t="shared" si="15"/>
        <v>798.86141546062026</v>
      </c>
      <c r="G99" s="122">
        <f t="shared" si="15"/>
        <v>705.07905244345591</v>
      </c>
      <c r="H99" s="122">
        <f t="shared" si="15"/>
        <v>760.34073118090657</v>
      </c>
      <c r="I99" s="122">
        <f t="shared" si="15"/>
        <v>469.85433398690765</v>
      </c>
      <c r="J99" s="122">
        <f t="shared" si="15"/>
        <v>651.5531484498207</v>
      </c>
      <c r="K99" s="122">
        <f t="shared" si="15"/>
        <v>627.94630533395718</v>
      </c>
      <c r="L99" s="122">
        <f t="shared" si="15"/>
        <v>714.0424479160647</v>
      </c>
      <c r="M99" s="122">
        <f t="shared" si="15"/>
        <v>662.66336001626723</v>
      </c>
      <c r="N99" s="122">
        <f t="shared" si="15"/>
        <v>617.28917579472886</v>
      </c>
      <c r="O99" s="122">
        <f t="shared" si="15"/>
        <v>776.22866617591762</v>
      </c>
      <c r="P99" s="122">
        <f t="shared" si="15"/>
        <v>623.74547988189966</v>
      </c>
      <c r="Q99" s="122">
        <f t="shared" si="15"/>
        <v>517.22372378022396</v>
      </c>
      <c r="R99" s="122">
        <f t="shared" ref="R99:V99" si="16">SUM(R100:R101)</f>
        <v>666.80644549104704</v>
      </c>
      <c r="S99" s="122">
        <f t="shared" si="16"/>
        <v>492.44227897049456</v>
      </c>
      <c r="T99" s="122">
        <f t="shared" si="16"/>
        <v>745.27319844573049</v>
      </c>
      <c r="U99" s="122">
        <f t="shared" si="16"/>
        <v>673.63217213851624</v>
      </c>
      <c r="V99" s="122">
        <f t="shared" si="16"/>
        <v>745.1066135855956</v>
      </c>
      <c r="W99" s="122">
        <f t="shared" ref="W99:Y99" si="17">SUM(W100:W101)</f>
        <v>676.8225477139473</v>
      </c>
      <c r="X99" s="122">
        <f t="shared" si="17"/>
        <v>741.04741636694655</v>
      </c>
      <c r="Y99" s="122">
        <f t="shared" si="17"/>
        <v>476.17426848903739</v>
      </c>
      <c r="DA99" s="130" t="s">
        <v>1593</v>
      </c>
    </row>
    <row r="100" spans="1:105" ht="12" customHeight="1" x14ac:dyDescent="0.25">
      <c r="A100" s="97" t="s">
        <v>74</v>
      </c>
      <c r="B100" s="98">
        <v>756.02252056832799</v>
      </c>
      <c r="C100" s="98">
        <v>773.85653456235491</v>
      </c>
      <c r="D100" s="98">
        <v>689.44032449720703</v>
      </c>
      <c r="E100" s="98">
        <v>597.45575063556203</v>
      </c>
      <c r="F100" s="98">
        <v>788.7283893281375</v>
      </c>
      <c r="G100" s="98">
        <v>696.14201101508138</v>
      </c>
      <c r="H100" s="98">
        <v>750.81802941062256</v>
      </c>
      <c r="I100" s="98">
        <v>464.00897645448163</v>
      </c>
      <c r="J100" s="98">
        <v>643.42839261928304</v>
      </c>
      <c r="K100" s="98">
        <v>620.11047197494008</v>
      </c>
      <c r="L100" s="98">
        <v>705.12489723238741</v>
      </c>
      <c r="M100" s="98">
        <v>654.40582502149584</v>
      </c>
      <c r="N100" s="98">
        <v>609.52487818859242</v>
      </c>
      <c r="O100" s="98">
        <v>766.34231119231777</v>
      </c>
      <c r="P100" s="98">
        <v>615.7856384828508</v>
      </c>
      <c r="Q100" s="98">
        <v>510.57226196617955</v>
      </c>
      <c r="R100" s="98">
        <v>658.21903267411892</v>
      </c>
      <c r="S100" s="98">
        <v>486.05883490971598</v>
      </c>
      <c r="T100" s="98">
        <v>735.46169819432532</v>
      </c>
      <c r="U100" s="98">
        <v>664.73136715391149</v>
      </c>
      <c r="V100" s="98">
        <v>735.11499097162528</v>
      </c>
      <c r="W100" s="98">
        <v>667.72827558039535</v>
      </c>
      <c r="X100" s="98">
        <v>730.8680846947542</v>
      </c>
      <c r="Y100" s="98">
        <v>469.59590025795364</v>
      </c>
      <c r="DA100" s="63" t="s">
        <v>1594</v>
      </c>
    </row>
    <row r="101" spans="1:105" ht="12" customHeight="1" x14ac:dyDescent="0.25">
      <c r="A101" s="97" t="s">
        <v>53</v>
      </c>
      <c r="B101" s="98">
        <v>9.9687120155748428</v>
      </c>
      <c r="C101" s="98">
        <v>10.160795515143892</v>
      </c>
      <c r="D101" s="98">
        <v>8.9776649928696326</v>
      </c>
      <c r="E101" s="98">
        <v>7.659914777096013</v>
      </c>
      <c r="F101" s="98">
        <v>10.133026132482755</v>
      </c>
      <c r="G101" s="98">
        <v>8.9370414283744886</v>
      </c>
      <c r="H101" s="98">
        <v>9.5227017702840069</v>
      </c>
      <c r="I101" s="98">
        <v>5.8453575324260019</v>
      </c>
      <c r="J101" s="98">
        <v>8.1247558305376391</v>
      </c>
      <c r="K101" s="98">
        <v>7.8358333590170508</v>
      </c>
      <c r="L101" s="98">
        <v>8.9175506836772946</v>
      </c>
      <c r="M101" s="98">
        <v>8.2575349947714081</v>
      </c>
      <c r="N101" s="98">
        <v>7.7642976061363926</v>
      </c>
      <c r="O101" s="98">
        <v>9.8863549835998032</v>
      </c>
      <c r="P101" s="98">
        <v>7.9598413990488277</v>
      </c>
      <c r="Q101" s="98">
        <v>6.6514618140443611</v>
      </c>
      <c r="R101" s="98">
        <v>8.5874128169280901</v>
      </c>
      <c r="S101" s="98">
        <v>6.3834440607785634</v>
      </c>
      <c r="T101" s="98">
        <v>9.811500251405187</v>
      </c>
      <c r="U101" s="98">
        <v>8.9008049846047967</v>
      </c>
      <c r="V101" s="98">
        <v>9.9916226139702751</v>
      </c>
      <c r="W101" s="98">
        <v>9.094272133551911</v>
      </c>
      <c r="X101" s="98">
        <v>10.179331672192324</v>
      </c>
      <c r="Y101" s="98">
        <v>6.5783682310837657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0.63550640860129604</v>
      </c>
      <c r="C102" s="122">
        <f t="shared" si="18"/>
        <v>0.63396976922512494</v>
      </c>
      <c r="D102" s="122">
        <f t="shared" si="18"/>
        <v>0.63198605758944593</v>
      </c>
      <c r="E102" s="122">
        <f t="shared" si="18"/>
        <v>1.1867528417228013</v>
      </c>
      <c r="F102" s="122">
        <f t="shared" si="18"/>
        <v>0.65546216141791991</v>
      </c>
      <c r="G102" s="122">
        <f t="shared" si="18"/>
        <v>0.72988724914962666</v>
      </c>
      <c r="H102" s="122">
        <f t="shared" si="18"/>
        <v>1.2000450468973969</v>
      </c>
      <c r="I102" s="122">
        <f t="shared" si="18"/>
        <v>0.95011986218593536</v>
      </c>
      <c r="J102" s="122">
        <f t="shared" si="18"/>
        <v>1.0493811741127528</v>
      </c>
      <c r="K102" s="122">
        <f t="shared" si="18"/>
        <v>1.0814485476785121</v>
      </c>
      <c r="L102" s="122">
        <f t="shared" si="18"/>
        <v>1.2911588423027658</v>
      </c>
      <c r="M102" s="122">
        <f t="shared" si="18"/>
        <v>1.4138797375470347</v>
      </c>
      <c r="N102" s="122">
        <f t="shared" si="18"/>
        <v>1.4465520875692206</v>
      </c>
      <c r="O102" s="122">
        <f t="shared" si="18"/>
        <v>1.4381648776588349</v>
      </c>
      <c r="P102" s="122">
        <f t="shared" si="18"/>
        <v>1.3810185855365125</v>
      </c>
      <c r="Q102" s="122">
        <f t="shared" si="18"/>
        <v>1.3007119838460626</v>
      </c>
      <c r="R102" s="122">
        <f t="shared" si="18"/>
        <v>1.3242260614561452</v>
      </c>
      <c r="S102" s="122">
        <f t="shared" si="18"/>
        <v>1.3603974082962733</v>
      </c>
      <c r="T102" s="122">
        <f t="shared" si="18"/>
        <v>1.2540178286145325</v>
      </c>
      <c r="U102" s="122">
        <f t="shared" si="18"/>
        <v>1.2670947808032367</v>
      </c>
      <c r="V102" s="122">
        <f t="shared" si="18"/>
        <v>1.3228598171948782</v>
      </c>
      <c r="W102" s="122">
        <f t="shared" si="18"/>
        <v>1.5200379073813737</v>
      </c>
      <c r="X102" s="122">
        <f t="shared" si="18"/>
        <v>1.4789369900820908</v>
      </c>
      <c r="Y102" s="122">
        <f t="shared" si="18"/>
        <v>1.2964374174341946</v>
      </c>
      <c r="DA102" s="130" t="s">
        <v>1596</v>
      </c>
    </row>
    <row r="103" spans="1:105" ht="12" customHeight="1" x14ac:dyDescent="0.25">
      <c r="A103" s="97" t="s">
        <v>53</v>
      </c>
      <c r="B103" s="98">
        <v>0.63550640860129604</v>
      </c>
      <c r="C103" s="98">
        <v>0.63396976922512494</v>
      </c>
      <c r="D103" s="98">
        <v>0.63198605758944593</v>
      </c>
      <c r="E103" s="98">
        <v>1.1867528417228013</v>
      </c>
      <c r="F103" s="98">
        <v>0.65546216141791991</v>
      </c>
      <c r="G103" s="98">
        <v>0.72988724914962666</v>
      </c>
      <c r="H103" s="98">
        <v>1.2000450468973969</v>
      </c>
      <c r="I103" s="98">
        <v>0.95011986218593536</v>
      </c>
      <c r="J103" s="98">
        <v>1.0493811741127528</v>
      </c>
      <c r="K103" s="98">
        <v>1.0814485476785121</v>
      </c>
      <c r="L103" s="98">
        <v>1.2911588423027658</v>
      </c>
      <c r="M103" s="98">
        <v>1.4138797375470347</v>
      </c>
      <c r="N103" s="98">
        <v>1.4465520875692206</v>
      </c>
      <c r="O103" s="98">
        <v>1.4381648776588349</v>
      </c>
      <c r="P103" s="98">
        <v>1.3810185855365125</v>
      </c>
      <c r="Q103" s="98">
        <v>1.3007119838460626</v>
      </c>
      <c r="R103" s="98">
        <v>1.3242260614561452</v>
      </c>
      <c r="S103" s="98">
        <v>1.3603974082962733</v>
      </c>
      <c r="T103" s="98">
        <v>1.2540178286145325</v>
      </c>
      <c r="U103" s="98">
        <v>1.2670947808032367</v>
      </c>
      <c r="V103" s="98">
        <v>1.3228598171948782</v>
      </c>
      <c r="W103" s="98">
        <v>1.5200379073813737</v>
      </c>
      <c r="X103" s="98">
        <v>1.4789369900820908</v>
      </c>
      <c r="Y103" s="98">
        <v>1.2964374174341946</v>
      </c>
      <c r="DA103" s="63" t="s">
        <v>1597</v>
      </c>
    </row>
    <row r="104" spans="1:105" ht="12" customHeight="1" x14ac:dyDescent="0.25">
      <c r="A104" s="121" t="s">
        <v>55</v>
      </c>
      <c r="B104" s="122">
        <v>96.071511830723153</v>
      </c>
      <c r="C104" s="122">
        <v>94.93349051294399</v>
      </c>
      <c r="D104" s="122">
        <v>98.083447470321858</v>
      </c>
      <c r="E104" s="122">
        <v>96.914879010739895</v>
      </c>
      <c r="F104" s="122">
        <v>104.5227068807602</v>
      </c>
      <c r="G104" s="122">
        <v>103.31724722215452</v>
      </c>
      <c r="H104" s="122">
        <v>102.24807371990346</v>
      </c>
      <c r="I104" s="122">
        <v>107.31505967833235</v>
      </c>
      <c r="J104" s="122">
        <v>102.07668685137054</v>
      </c>
      <c r="K104" s="122">
        <v>104.05318066265093</v>
      </c>
      <c r="L104" s="122">
        <v>110.49779936151154</v>
      </c>
      <c r="M104" s="122">
        <v>119.50009760394457</v>
      </c>
      <c r="N104" s="122">
        <v>113.09646649337569</v>
      </c>
      <c r="O104" s="122">
        <v>109.95434279846123</v>
      </c>
      <c r="P104" s="122">
        <v>98.610445808150246</v>
      </c>
      <c r="Q104" s="122">
        <v>97.824460552294937</v>
      </c>
      <c r="R104" s="122">
        <v>102.01238636115107</v>
      </c>
      <c r="S104" s="122">
        <v>107.11472748427127</v>
      </c>
      <c r="T104" s="122">
        <v>119.32214472699297</v>
      </c>
      <c r="U104" s="122">
        <v>116.96552718754995</v>
      </c>
      <c r="V104" s="122">
        <v>118.16303140585191</v>
      </c>
      <c r="W104" s="122">
        <v>118.03886319910487</v>
      </c>
      <c r="X104" s="122">
        <v>124.8992460643761</v>
      </c>
      <c r="Y104" s="122">
        <v>93.252922573631764</v>
      </c>
      <c r="DA104" s="130" t="s">
        <v>1598</v>
      </c>
    </row>
    <row r="105" spans="1:105" ht="12" customHeight="1" x14ac:dyDescent="0.25">
      <c r="A105" s="97" t="s">
        <v>141</v>
      </c>
      <c r="B105" s="98">
        <v>19.046632049267913</v>
      </c>
      <c r="C105" s="98">
        <v>17.284039284616767</v>
      </c>
      <c r="D105" s="98">
        <v>15.596078930529227</v>
      </c>
      <c r="E105" s="98">
        <v>12.546471272393283</v>
      </c>
      <c r="F105" s="98">
        <v>16.775489730662535</v>
      </c>
      <c r="G105" s="98">
        <v>13.919384232898372</v>
      </c>
      <c r="H105" s="98">
        <v>13.412364790463606</v>
      </c>
      <c r="I105" s="98">
        <v>10.323923087814002</v>
      </c>
      <c r="J105" s="98">
        <v>11.587115274221512</v>
      </c>
      <c r="K105" s="98">
        <v>11.479899623148754</v>
      </c>
      <c r="L105" s="98">
        <v>12.328242067245041</v>
      </c>
      <c r="M105" s="98">
        <v>13.248137160729241</v>
      </c>
      <c r="N105" s="98">
        <v>11.37593332552996</v>
      </c>
      <c r="O105" s="98">
        <v>10.03961451345037</v>
      </c>
      <c r="P105" s="98">
        <v>11.042580488787273</v>
      </c>
      <c r="Q105" s="98">
        <v>9.0990563991390871</v>
      </c>
      <c r="R105" s="98">
        <v>11.88279613616254</v>
      </c>
      <c r="S105" s="98">
        <v>9.571840206008952</v>
      </c>
      <c r="T105" s="98">
        <v>15.371967791548734</v>
      </c>
      <c r="U105" s="98">
        <v>14.248093038948829</v>
      </c>
      <c r="V105" s="98">
        <v>15.545858250206246</v>
      </c>
      <c r="W105" s="98">
        <v>12.968256439354166</v>
      </c>
      <c r="X105" s="98">
        <v>13.430579671496378</v>
      </c>
      <c r="Y105" s="98">
        <v>8.0702035898993625</v>
      </c>
      <c r="DA105" s="63" t="s">
        <v>1599</v>
      </c>
    </row>
    <row r="106" spans="1:105" ht="12" customHeight="1" x14ac:dyDescent="0.25">
      <c r="A106" s="97" t="s">
        <v>140</v>
      </c>
      <c r="B106" s="98">
        <v>2.8271350815484965E-2</v>
      </c>
      <c r="C106" s="98">
        <v>3.0173166853289766E-2</v>
      </c>
      <c r="D106" s="98">
        <v>3.0365616060880653E-2</v>
      </c>
      <c r="E106" s="98">
        <v>2.7869948001674541E-2</v>
      </c>
      <c r="F106" s="98">
        <v>5.3310819407085014E-2</v>
      </c>
      <c r="G106" s="98">
        <v>4.6758946459166492E-2</v>
      </c>
      <c r="H106" s="98">
        <v>5.8741570572999988E-2</v>
      </c>
      <c r="I106" s="98">
        <v>4.5547669616991623E-2</v>
      </c>
      <c r="J106" s="98">
        <v>6.338232985320337E-2</v>
      </c>
      <c r="K106" s="98">
        <v>7.2005586481596814E-2</v>
      </c>
      <c r="L106" s="98">
        <v>7.961685828758916E-2</v>
      </c>
      <c r="M106" s="98">
        <v>9.8537253129985333E-2</v>
      </c>
      <c r="N106" s="98">
        <v>8.6226580738816491E-2</v>
      </c>
      <c r="O106" s="98">
        <v>7.1225542076448628E-2</v>
      </c>
      <c r="P106" s="98">
        <v>0.10643199458983213</v>
      </c>
      <c r="Q106" s="98">
        <v>7.5990538406294536E-2</v>
      </c>
      <c r="R106" s="98">
        <v>0.13735492379374209</v>
      </c>
      <c r="S106" s="98">
        <v>9.918161331283408E-2</v>
      </c>
      <c r="T106" s="98">
        <v>0.20866465207323903</v>
      </c>
      <c r="U106" s="98">
        <v>0.19109621852205794</v>
      </c>
      <c r="V106" s="98">
        <v>0.23267634163904602</v>
      </c>
      <c r="W106" s="98">
        <v>0.19224920695733211</v>
      </c>
      <c r="X106" s="98">
        <v>0.19341017840108174</v>
      </c>
      <c r="Y106" s="98">
        <v>0.11878062103489619</v>
      </c>
      <c r="DA106" s="63" t="s">
        <v>1600</v>
      </c>
    </row>
    <row r="107" spans="1:105" ht="12" customHeight="1" x14ac:dyDescent="0.25">
      <c r="A107" s="100" t="s">
        <v>50</v>
      </c>
      <c r="B107" s="101">
        <v>1.5158262702917794E-2</v>
      </c>
      <c r="C107" s="101">
        <v>1.5443020611051846E-2</v>
      </c>
      <c r="D107" s="101">
        <v>1.5874341631115497E-2</v>
      </c>
      <c r="E107" s="101">
        <v>1.4480222042907229E-2</v>
      </c>
      <c r="F107" s="101">
        <v>2.9224294062869523E-2</v>
      </c>
      <c r="G107" s="101">
        <v>2.5193655428957209E-2</v>
      </c>
      <c r="H107" s="101">
        <v>3.1350072678094976E-2</v>
      </c>
      <c r="I107" s="101">
        <v>2.6484413883134592E-2</v>
      </c>
      <c r="J107" s="101">
        <v>3.3782585299446118E-2</v>
      </c>
      <c r="K107" s="101">
        <v>3.8702323156550637E-2</v>
      </c>
      <c r="L107" s="101">
        <v>4.2479568822192774E-2</v>
      </c>
      <c r="M107" s="101">
        <v>5.4214097689085382E-2</v>
      </c>
      <c r="N107" s="101">
        <v>4.7496462453780863E-2</v>
      </c>
      <c r="O107" s="101">
        <v>4.0493665497089278E-2</v>
      </c>
      <c r="P107" s="101">
        <v>5.4160281927170803E-2</v>
      </c>
      <c r="Q107" s="101">
        <v>3.7985615048548069E-2</v>
      </c>
      <c r="R107" s="101">
        <v>6.8962046317131098E-2</v>
      </c>
      <c r="S107" s="101">
        <v>5.2018558739846649E-2</v>
      </c>
      <c r="T107" s="101">
        <v>0.10035070260338584</v>
      </c>
      <c r="U107" s="101">
        <v>9.210232243770719E-2</v>
      </c>
      <c r="V107" s="101">
        <v>0.10433990183415323</v>
      </c>
      <c r="W107" s="101">
        <v>9.5549267621942255E-2</v>
      </c>
      <c r="X107" s="101">
        <v>9.0899868747245288E-2</v>
      </c>
      <c r="Y107" s="101">
        <v>4.9842588767333926E-2</v>
      </c>
      <c r="DA107" s="131" t="s">
        <v>1601</v>
      </c>
    </row>
    <row r="108" spans="1:105" ht="12" customHeight="1" x14ac:dyDescent="0.25">
      <c r="A108" s="103" t="s">
        <v>52</v>
      </c>
      <c r="B108" s="104">
        <v>1.3113088112567169E-2</v>
      </c>
      <c r="C108" s="104">
        <v>1.473014624223792E-2</v>
      </c>
      <c r="D108" s="104">
        <v>1.4491274429765156E-2</v>
      </c>
      <c r="E108" s="104">
        <v>1.338972595876731E-2</v>
      </c>
      <c r="F108" s="104">
        <v>2.408652534421549E-2</v>
      </c>
      <c r="G108" s="104">
        <v>2.1565291030209287E-2</v>
      </c>
      <c r="H108" s="104">
        <v>2.7391497894905015E-2</v>
      </c>
      <c r="I108" s="104">
        <v>1.9063255733857028E-2</v>
      </c>
      <c r="J108" s="104">
        <v>2.9599744553757253E-2</v>
      </c>
      <c r="K108" s="104">
        <v>3.3303263325046177E-2</v>
      </c>
      <c r="L108" s="104">
        <v>3.7137289465396392E-2</v>
      </c>
      <c r="M108" s="104">
        <v>4.4323155440899951E-2</v>
      </c>
      <c r="N108" s="104">
        <v>3.8730118285035628E-2</v>
      </c>
      <c r="O108" s="104">
        <v>3.0731876579359343E-2</v>
      </c>
      <c r="P108" s="104">
        <v>5.227171266266132E-2</v>
      </c>
      <c r="Q108" s="104">
        <v>3.8004923357746467E-2</v>
      </c>
      <c r="R108" s="104">
        <v>6.8392877476610991E-2</v>
      </c>
      <c r="S108" s="104">
        <v>4.7163054572987431E-2</v>
      </c>
      <c r="T108" s="104">
        <v>0.1083139494698532</v>
      </c>
      <c r="U108" s="104">
        <v>9.8993896084350747E-2</v>
      </c>
      <c r="V108" s="104">
        <v>0.12833643980489279</v>
      </c>
      <c r="W108" s="104">
        <v>9.6699939335389867E-2</v>
      </c>
      <c r="X108" s="104">
        <v>0.10251030965383645</v>
      </c>
      <c r="Y108" s="104">
        <v>6.893803226756226E-2</v>
      </c>
      <c r="DA108" s="132" t="s">
        <v>1602</v>
      </c>
    </row>
    <row r="109" spans="1:105" ht="12" customHeight="1" x14ac:dyDescent="0.25">
      <c r="A109" s="106" t="s">
        <v>122</v>
      </c>
      <c r="B109" s="101">
        <v>66.349778590584307</v>
      </c>
      <c r="C109" s="101">
        <v>64.660640414323964</v>
      </c>
      <c r="D109" s="101">
        <v>66.195710254861794</v>
      </c>
      <c r="E109" s="101">
        <v>62.234014564713391</v>
      </c>
      <c r="F109" s="101">
        <v>63.648100085948897</v>
      </c>
      <c r="G109" s="101">
        <v>61.337625402530463</v>
      </c>
      <c r="H109" s="101">
        <v>56.655356902297811</v>
      </c>
      <c r="I109" s="101">
        <v>57.687809849576226</v>
      </c>
      <c r="J109" s="101">
        <v>52.139111412643281</v>
      </c>
      <c r="K109" s="101">
        <v>47.59946215042411</v>
      </c>
      <c r="L109" s="101">
        <v>50.331890171668775</v>
      </c>
      <c r="M109" s="101">
        <v>48.979003485395495</v>
      </c>
      <c r="N109" s="101">
        <v>44.262227269782166</v>
      </c>
      <c r="O109" s="101">
        <v>39.178021053755508</v>
      </c>
      <c r="P109" s="101">
        <v>31.470659555094578</v>
      </c>
      <c r="Q109" s="101">
        <v>28.582466431853934</v>
      </c>
      <c r="R109" s="101">
        <v>25.449627350453159</v>
      </c>
      <c r="S109" s="101">
        <v>26.108021164253163</v>
      </c>
      <c r="T109" s="101">
        <v>26.040300994875182</v>
      </c>
      <c r="U109" s="101">
        <v>23.911862549277114</v>
      </c>
      <c r="V109" s="101">
        <v>25.763408424099971</v>
      </c>
      <c r="W109" s="101">
        <v>23.942900217745152</v>
      </c>
      <c r="X109" s="101">
        <v>28.04394619444005</v>
      </c>
      <c r="Y109" s="101">
        <v>23.020610642044574</v>
      </c>
      <c r="DA109" s="131" t="s">
        <v>1603</v>
      </c>
    </row>
    <row r="110" spans="1:105" ht="12" customHeight="1" x14ac:dyDescent="0.25">
      <c r="A110" s="107" t="s">
        <v>121</v>
      </c>
      <c r="B110" s="104">
        <v>10.646829840055453</v>
      </c>
      <c r="C110" s="104">
        <v>12.958637647149978</v>
      </c>
      <c r="D110" s="104">
        <v>16.261292668869949</v>
      </c>
      <c r="E110" s="104">
        <v>22.106523225631541</v>
      </c>
      <c r="F110" s="104">
        <v>24.045806244741684</v>
      </c>
      <c r="G110" s="104">
        <v>28.013478640266527</v>
      </c>
      <c r="H110" s="104">
        <v>32.121610456569037</v>
      </c>
      <c r="I110" s="104">
        <v>39.257779071325125</v>
      </c>
      <c r="J110" s="104">
        <v>38.287077834652536</v>
      </c>
      <c r="K110" s="104">
        <v>44.90181330259648</v>
      </c>
      <c r="L110" s="104">
        <v>47.758050264310128</v>
      </c>
      <c r="M110" s="104">
        <v>57.174419704689853</v>
      </c>
      <c r="N110" s="104">
        <v>57.372079317324747</v>
      </c>
      <c r="O110" s="104">
        <v>60.665481689178904</v>
      </c>
      <c r="P110" s="104">
        <v>55.990773769678555</v>
      </c>
      <c r="Q110" s="104">
        <v>60.066947182895611</v>
      </c>
      <c r="R110" s="104">
        <v>64.542607950741626</v>
      </c>
      <c r="S110" s="104">
        <v>71.335684500696317</v>
      </c>
      <c r="T110" s="104">
        <v>77.701211288495827</v>
      </c>
      <c r="U110" s="104">
        <v>78.614475380801949</v>
      </c>
      <c r="V110" s="104">
        <v>76.621088389906646</v>
      </c>
      <c r="W110" s="104">
        <v>80.935457335048227</v>
      </c>
      <c r="X110" s="104">
        <v>83.231310020038592</v>
      </c>
      <c r="Y110" s="104">
        <v>62.043327720652925</v>
      </c>
      <c r="DA110" s="132" t="s">
        <v>1604</v>
      </c>
    </row>
    <row r="111" spans="1:105" ht="12" customHeight="1" x14ac:dyDescent="0.25">
      <c r="A111" s="108" t="s">
        <v>53</v>
      </c>
      <c r="B111" s="98">
        <v>5.3887171336152724</v>
      </c>
      <c r="C111" s="98">
        <v>6.2361752679831204</v>
      </c>
      <c r="D111" s="98">
        <v>8.0067472338736749</v>
      </c>
      <c r="E111" s="98">
        <v>10.837046237280065</v>
      </c>
      <c r="F111" s="98">
        <v>12.476702983399869</v>
      </c>
      <c r="G111" s="98">
        <v>14.290565881232819</v>
      </c>
      <c r="H111" s="98">
        <v>16.210486817917165</v>
      </c>
      <c r="I111" s="98">
        <v>21.814090577234321</v>
      </c>
      <c r="J111" s="98">
        <v>19.335411519435084</v>
      </c>
      <c r="K111" s="98">
        <v>22.943779982273337</v>
      </c>
      <c r="L111" s="98">
        <v>24.203038105722889</v>
      </c>
      <c r="M111" s="98">
        <v>30.100244954878857</v>
      </c>
      <c r="N111" s="98">
        <v>30.233134793639362</v>
      </c>
      <c r="O111" s="98">
        <v>33.161475874171018</v>
      </c>
      <c r="P111" s="98">
        <v>27.220946483703727</v>
      </c>
      <c r="Q111" s="98">
        <v>29.024818897429949</v>
      </c>
      <c r="R111" s="98">
        <v>31.469380946020138</v>
      </c>
      <c r="S111" s="98">
        <v>36.705425546802751</v>
      </c>
      <c r="T111" s="98">
        <v>36.672648354464187</v>
      </c>
      <c r="U111" s="98">
        <v>37.15607436254961</v>
      </c>
      <c r="V111" s="98">
        <v>33.150983129748177</v>
      </c>
      <c r="W111" s="98">
        <v>39.081587502998154</v>
      </c>
      <c r="X111" s="98">
        <v>37.910362484671914</v>
      </c>
      <c r="Y111" s="98">
        <v>25.16627213026192</v>
      </c>
      <c r="DA111" s="63" t="s">
        <v>1605</v>
      </c>
    </row>
    <row r="112" spans="1:105" ht="12" customHeight="1" x14ac:dyDescent="0.25">
      <c r="A112" s="108" t="s">
        <v>52</v>
      </c>
      <c r="B112" s="98">
        <v>5.2581127064401816</v>
      </c>
      <c r="C112" s="98">
        <v>6.7224623791668563</v>
      </c>
      <c r="D112" s="98">
        <v>8.2545454349962739</v>
      </c>
      <c r="E112" s="98">
        <v>11.269476988351478</v>
      </c>
      <c r="F112" s="98">
        <v>11.569103261341812</v>
      </c>
      <c r="G112" s="98">
        <v>13.722912759033708</v>
      </c>
      <c r="H112" s="98">
        <v>15.911123638651873</v>
      </c>
      <c r="I112" s="98">
        <v>17.443688494090804</v>
      </c>
      <c r="J112" s="98">
        <v>18.951666315217452</v>
      </c>
      <c r="K112" s="98">
        <v>21.958033320323146</v>
      </c>
      <c r="L112" s="98">
        <v>23.555012158587235</v>
      </c>
      <c r="M112" s="98">
        <v>27.074174749811</v>
      </c>
      <c r="N112" s="98">
        <v>27.138944523685389</v>
      </c>
      <c r="O112" s="98">
        <v>27.50400581500789</v>
      </c>
      <c r="P112" s="98">
        <v>28.769827285974827</v>
      </c>
      <c r="Q112" s="98">
        <v>31.042128285465662</v>
      </c>
      <c r="R112" s="98">
        <v>33.073227004721481</v>
      </c>
      <c r="S112" s="98">
        <v>34.630258953893559</v>
      </c>
      <c r="T112" s="98">
        <v>41.02856293403164</v>
      </c>
      <c r="U112" s="98">
        <v>41.458401018252339</v>
      </c>
      <c r="V112" s="98">
        <v>43.470105260158469</v>
      </c>
      <c r="W112" s="98">
        <v>41.853869832050073</v>
      </c>
      <c r="X112" s="98">
        <v>45.32094753536667</v>
      </c>
      <c r="Y112" s="98">
        <v>36.877055590391009</v>
      </c>
      <c r="DA112" s="63" t="s">
        <v>1606</v>
      </c>
    </row>
    <row r="113" spans="1:105" ht="12" customHeight="1" x14ac:dyDescent="0.25">
      <c r="A113" s="121" t="s">
        <v>54</v>
      </c>
      <c r="B113" s="122">
        <v>36.459598854677523</v>
      </c>
      <c r="C113" s="122">
        <v>37.923898740821947</v>
      </c>
      <c r="D113" s="122">
        <v>38.903802870006501</v>
      </c>
      <c r="E113" s="122">
        <v>39.841190250776215</v>
      </c>
      <c r="F113" s="122">
        <v>41.564329217742021</v>
      </c>
      <c r="G113" s="122">
        <v>43.116386926418031</v>
      </c>
      <c r="H113" s="122">
        <v>42.585532635278994</v>
      </c>
      <c r="I113" s="122">
        <v>39.977398560520946</v>
      </c>
      <c r="J113" s="122">
        <v>38.532711165922329</v>
      </c>
      <c r="K113" s="122">
        <v>38.983485851382078</v>
      </c>
      <c r="L113" s="122">
        <v>41.498141540184243</v>
      </c>
      <c r="M113" s="122">
        <v>38.440271408163966</v>
      </c>
      <c r="N113" s="122">
        <v>39.03878427310606</v>
      </c>
      <c r="O113" s="122">
        <v>39.080674068729472</v>
      </c>
      <c r="P113" s="122">
        <v>36.791778286520334</v>
      </c>
      <c r="Q113" s="122">
        <v>34.909983883202543</v>
      </c>
      <c r="R113" s="122">
        <v>33.939095928038775</v>
      </c>
      <c r="S113" s="122">
        <v>36.365363448750401</v>
      </c>
      <c r="T113" s="122">
        <v>35.693164347457781</v>
      </c>
      <c r="U113" s="122">
        <v>36.68799585678601</v>
      </c>
      <c r="V113" s="122">
        <v>36.469587756569602</v>
      </c>
      <c r="W113" s="122">
        <v>36.763746087523067</v>
      </c>
      <c r="X113" s="122">
        <v>40.786759493998737</v>
      </c>
      <c r="Y113" s="122">
        <v>31.81483049616935</v>
      </c>
      <c r="DA113" s="130" t="s">
        <v>1607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36.459598854677523</v>
      </c>
      <c r="C115" s="33">
        <v>37.923898740821947</v>
      </c>
      <c r="D115" s="33">
        <v>38.903802870006501</v>
      </c>
      <c r="E115" s="33">
        <v>39.841190250776215</v>
      </c>
      <c r="F115" s="33">
        <v>41.564329217742021</v>
      </c>
      <c r="G115" s="33">
        <v>43.116386926418031</v>
      </c>
      <c r="H115" s="33">
        <v>42.585532635278994</v>
      </c>
      <c r="I115" s="33">
        <v>39.977398560520946</v>
      </c>
      <c r="J115" s="33">
        <v>38.532711165922329</v>
      </c>
      <c r="K115" s="33">
        <v>38.983485851382078</v>
      </c>
      <c r="L115" s="33">
        <v>41.498141540184243</v>
      </c>
      <c r="M115" s="33">
        <v>38.440271408163966</v>
      </c>
      <c r="N115" s="33">
        <v>39.03878427310606</v>
      </c>
      <c r="O115" s="33">
        <v>39.080674068729472</v>
      </c>
      <c r="P115" s="33">
        <v>36.791778286520334</v>
      </c>
      <c r="Q115" s="33">
        <v>34.909983883202543</v>
      </c>
      <c r="R115" s="33">
        <v>33.939095928038775</v>
      </c>
      <c r="S115" s="33">
        <v>36.365363448750401</v>
      </c>
      <c r="T115" s="33">
        <v>35.693164347457781</v>
      </c>
      <c r="U115" s="33">
        <v>36.68799585678601</v>
      </c>
      <c r="V115" s="33">
        <v>36.469587756569602</v>
      </c>
      <c r="W115" s="33">
        <v>36.763746087523067</v>
      </c>
      <c r="X115" s="33">
        <v>40.786759493998737</v>
      </c>
      <c r="Y115" s="33">
        <v>31.81483049616935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522.50169190513839</v>
      </c>
      <c r="C117" s="117">
        <f t="shared" si="19"/>
        <v>537.19633945418343</v>
      </c>
      <c r="D117" s="117">
        <f t="shared" si="19"/>
        <v>497.07747432100518</v>
      </c>
      <c r="E117" s="117">
        <f t="shared" si="19"/>
        <v>450.46516063972945</v>
      </c>
      <c r="F117" s="117">
        <f t="shared" si="19"/>
        <v>570.94407273712466</v>
      </c>
      <c r="G117" s="117">
        <f t="shared" si="19"/>
        <v>523.83898436053437</v>
      </c>
      <c r="H117" s="117">
        <f t="shared" si="19"/>
        <v>561.62771551890808</v>
      </c>
      <c r="I117" s="117">
        <f t="shared" si="19"/>
        <v>397.33629606872705</v>
      </c>
      <c r="J117" s="117">
        <f t="shared" si="19"/>
        <v>504.27504948813549</v>
      </c>
      <c r="K117" s="117">
        <f t="shared" si="19"/>
        <v>498.20087644922438</v>
      </c>
      <c r="L117" s="117">
        <f t="shared" si="19"/>
        <v>565.31207616047766</v>
      </c>
      <c r="M117" s="117">
        <f t="shared" si="19"/>
        <v>546.34581636401174</v>
      </c>
      <c r="N117" s="117">
        <f t="shared" si="19"/>
        <v>521.30088269575913</v>
      </c>
      <c r="O117" s="117">
        <f t="shared" si="19"/>
        <v>629.99165759688515</v>
      </c>
      <c r="P117" s="117">
        <f t="shared" si="19"/>
        <v>523.26533881673595</v>
      </c>
      <c r="Q117" s="117">
        <f t="shared" si="19"/>
        <v>455.83035388683146</v>
      </c>
      <c r="R117" s="117">
        <f t="shared" ref="R117:V117" si="20">R118+R121+R123+R132</f>
        <v>563.64653900903875</v>
      </c>
      <c r="S117" s="117">
        <f t="shared" si="20"/>
        <v>460.78073926540503</v>
      </c>
      <c r="T117" s="117">
        <f t="shared" si="20"/>
        <v>652.5572641195713</v>
      </c>
      <c r="U117" s="117">
        <f t="shared" si="20"/>
        <v>612.14861731433939</v>
      </c>
      <c r="V117" s="117">
        <f t="shared" si="20"/>
        <v>673.50964272919998</v>
      </c>
      <c r="W117" s="117">
        <f t="shared" ref="W117:Y117" si="21">W118+W121+W123+W132</f>
        <v>631.99571051109945</v>
      </c>
      <c r="X117" s="117">
        <f t="shared" si="21"/>
        <v>695.06708370806939</v>
      </c>
      <c r="Y117" s="117">
        <f t="shared" si="21"/>
        <v>468.83212418923853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421.18934287782031</v>
      </c>
      <c r="C118" s="122">
        <f t="shared" si="22"/>
        <v>434.72043568210717</v>
      </c>
      <c r="D118" s="122">
        <f t="shared" si="22"/>
        <v>390.50641970152452</v>
      </c>
      <c r="E118" s="122">
        <f t="shared" si="22"/>
        <v>341.39785420649088</v>
      </c>
      <c r="F118" s="122">
        <f t="shared" si="22"/>
        <v>455.5399274956543</v>
      </c>
      <c r="G118" s="122">
        <f t="shared" si="22"/>
        <v>406.58252655615178</v>
      </c>
      <c r="H118" s="122">
        <f t="shared" si="22"/>
        <v>443.07265858659531</v>
      </c>
      <c r="I118" s="122">
        <f t="shared" si="22"/>
        <v>276.55760088715402</v>
      </c>
      <c r="J118" s="122">
        <f t="shared" si="22"/>
        <v>388.03802378653626</v>
      </c>
      <c r="K118" s="122">
        <f t="shared" si="22"/>
        <v>379.05511369509179</v>
      </c>
      <c r="L118" s="122">
        <f t="shared" si="22"/>
        <v>437.8768183653163</v>
      </c>
      <c r="M118" s="122">
        <f t="shared" si="22"/>
        <v>412.72106675470633</v>
      </c>
      <c r="N118" s="122">
        <f t="shared" si="22"/>
        <v>391.41626299755001</v>
      </c>
      <c r="O118" s="122">
        <f t="shared" si="22"/>
        <v>501.70882265102478</v>
      </c>
      <c r="P118" s="122">
        <f t="shared" si="22"/>
        <v>405.24852645761752</v>
      </c>
      <c r="Q118" s="122">
        <f t="shared" si="22"/>
        <v>338.99343474209746</v>
      </c>
      <c r="R118" s="122">
        <f t="shared" ref="R118:V118" si="23">SUM(R119:R120)</f>
        <v>442.95503882139906</v>
      </c>
      <c r="S118" s="122">
        <f t="shared" si="23"/>
        <v>332.24540930430783</v>
      </c>
      <c r="T118" s="122">
        <f t="shared" si="23"/>
        <v>512.45456916139824</v>
      </c>
      <c r="U118" s="122">
        <f t="shared" si="23"/>
        <v>471.64071962774108</v>
      </c>
      <c r="V118" s="122">
        <f t="shared" si="23"/>
        <v>530.35215890937945</v>
      </c>
      <c r="W118" s="122">
        <f t="shared" ref="W118:Y118" si="24">SUM(W119:W120)</f>
        <v>487.17334935807668</v>
      </c>
      <c r="X118" s="122">
        <f t="shared" si="24"/>
        <v>539.72233215201402</v>
      </c>
      <c r="Y118" s="122">
        <f t="shared" si="24"/>
        <v>349.85431379016075</v>
      </c>
      <c r="DA118" s="130" t="s">
        <v>1761</v>
      </c>
    </row>
    <row r="119" spans="1:105" ht="12" customHeight="1" x14ac:dyDescent="0.25">
      <c r="A119" s="97" t="s">
        <v>74</v>
      </c>
      <c r="B119" s="98">
        <v>411.22063086224546</v>
      </c>
      <c r="C119" s="98">
        <v>424.55964016696328</v>
      </c>
      <c r="D119" s="98">
        <v>381.5287547086549</v>
      </c>
      <c r="E119" s="98">
        <v>333.73793942939488</v>
      </c>
      <c r="F119" s="98">
        <v>445.40690136317153</v>
      </c>
      <c r="G119" s="98">
        <v>397.64548512777731</v>
      </c>
      <c r="H119" s="98">
        <v>433.54995681631129</v>
      </c>
      <c r="I119" s="98">
        <v>270.712243354728</v>
      </c>
      <c r="J119" s="98">
        <v>379.91326795599861</v>
      </c>
      <c r="K119" s="98">
        <v>371.21928033607475</v>
      </c>
      <c r="L119" s="98">
        <v>428.95926768163901</v>
      </c>
      <c r="M119" s="98">
        <v>404.46353175993494</v>
      </c>
      <c r="N119" s="98">
        <v>383.65196539141363</v>
      </c>
      <c r="O119" s="98">
        <v>491.82246766742497</v>
      </c>
      <c r="P119" s="98">
        <v>397.28868505856866</v>
      </c>
      <c r="Q119" s="98">
        <v>332.34197292805311</v>
      </c>
      <c r="R119" s="98">
        <v>434.36762600447099</v>
      </c>
      <c r="S119" s="98">
        <v>325.86196524352926</v>
      </c>
      <c r="T119" s="98">
        <v>502.64306890999302</v>
      </c>
      <c r="U119" s="98">
        <v>462.73991464313627</v>
      </c>
      <c r="V119" s="98">
        <v>520.36053629540913</v>
      </c>
      <c r="W119" s="98">
        <v>478.07907722452478</v>
      </c>
      <c r="X119" s="98">
        <v>529.54300047982167</v>
      </c>
      <c r="Y119" s="98">
        <v>343.275945559077</v>
      </c>
      <c r="DA119" s="63" t="s">
        <v>1762</v>
      </c>
    </row>
    <row r="120" spans="1:105" ht="12" customHeight="1" x14ac:dyDescent="0.25">
      <c r="A120" s="97" t="s">
        <v>53</v>
      </c>
      <c r="B120" s="98">
        <v>9.9687120155748428</v>
      </c>
      <c r="C120" s="98">
        <v>10.160795515143892</v>
      </c>
      <c r="D120" s="98">
        <v>8.9776649928696326</v>
      </c>
      <c r="E120" s="98">
        <v>7.659914777096013</v>
      </c>
      <c r="F120" s="98">
        <v>10.133026132482755</v>
      </c>
      <c r="G120" s="98">
        <v>8.9370414283744886</v>
      </c>
      <c r="H120" s="98">
        <v>9.5227017702840069</v>
      </c>
      <c r="I120" s="98">
        <v>5.8453575324260019</v>
      </c>
      <c r="J120" s="98">
        <v>8.1247558305376391</v>
      </c>
      <c r="K120" s="98">
        <v>7.8358333590170508</v>
      </c>
      <c r="L120" s="98">
        <v>8.9175506836772946</v>
      </c>
      <c r="M120" s="98">
        <v>8.2575349947714081</v>
      </c>
      <c r="N120" s="98">
        <v>7.7642976061363926</v>
      </c>
      <c r="O120" s="98">
        <v>9.8863549835998032</v>
      </c>
      <c r="P120" s="98">
        <v>7.9598413990488277</v>
      </c>
      <c r="Q120" s="98">
        <v>6.6514618140443611</v>
      </c>
      <c r="R120" s="98">
        <v>8.5874128169280901</v>
      </c>
      <c r="S120" s="98">
        <v>6.3834440607785634</v>
      </c>
      <c r="T120" s="98">
        <v>9.811500251405187</v>
      </c>
      <c r="U120" s="98">
        <v>8.9008049846047967</v>
      </c>
      <c r="V120" s="98">
        <v>9.9916226139702751</v>
      </c>
      <c r="W120" s="98">
        <v>9.094272133551911</v>
      </c>
      <c r="X120" s="98">
        <v>10.179331672192324</v>
      </c>
      <c r="Y120" s="98">
        <v>6.5783682310837657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1.2230985666923808</v>
      </c>
      <c r="C121" s="122">
        <f t="shared" si="25"/>
        <v>1.2620372298409495</v>
      </c>
      <c r="D121" s="122">
        <f t="shared" si="25"/>
        <v>1.309065162517475</v>
      </c>
      <c r="E121" s="122">
        <f t="shared" si="25"/>
        <v>2.6038476472460501</v>
      </c>
      <c r="F121" s="122">
        <f t="shared" si="25"/>
        <v>1.5414824021520106</v>
      </c>
      <c r="G121" s="122">
        <f t="shared" si="25"/>
        <v>1.8446805385772351</v>
      </c>
      <c r="H121" s="122">
        <f t="shared" si="25"/>
        <v>3.276759584346971</v>
      </c>
      <c r="I121" s="122">
        <f t="shared" si="25"/>
        <v>2.6963310623349774</v>
      </c>
      <c r="J121" s="122">
        <f t="shared" si="25"/>
        <v>3.0433227461911621</v>
      </c>
      <c r="K121" s="122">
        <f t="shared" si="25"/>
        <v>3.2245972241014487</v>
      </c>
      <c r="L121" s="122">
        <f t="shared" si="25"/>
        <v>3.9846746869978924</v>
      </c>
      <c r="M121" s="122">
        <f t="shared" si="25"/>
        <v>4.5439031438230186</v>
      </c>
      <c r="N121" s="122">
        <f t="shared" si="25"/>
        <v>4.8618313842764822</v>
      </c>
      <c r="O121" s="122">
        <f t="shared" si="25"/>
        <v>5.066440793139094</v>
      </c>
      <c r="P121" s="122">
        <f t="shared" si="25"/>
        <v>5.0645636441918649</v>
      </c>
      <c r="Q121" s="122">
        <f t="shared" si="25"/>
        <v>4.9124605313473451</v>
      </c>
      <c r="R121" s="122">
        <f t="shared" si="25"/>
        <v>5.1205636027194341</v>
      </c>
      <c r="S121" s="122">
        <f t="shared" si="25"/>
        <v>5.3955663619051855</v>
      </c>
      <c r="T121" s="122">
        <f t="shared" si="25"/>
        <v>5.1036797795178472</v>
      </c>
      <c r="U121" s="122">
        <f t="shared" si="25"/>
        <v>5.2800743477477976</v>
      </c>
      <c r="V121" s="122">
        <f t="shared" si="25"/>
        <v>5.6165926777758068</v>
      </c>
      <c r="W121" s="122">
        <f t="shared" si="25"/>
        <v>6.5308160790467262</v>
      </c>
      <c r="X121" s="122">
        <f t="shared" si="25"/>
        <v>6.3945655462423128</v>
      </c>
      <c r="Y121" s="122">
        <f t="shared" si="25"/>
        <v>5.6345624417286357</v>
      </c>
      <c r="DA121" s="130" t="s">
        <v>1764</v>
      </c>
    </row>
    <row r="122" spans="1:105" ht="12" customHeight="1" x14ac:dyDescent="0.25">
      <c r="A122" s="97" t="s">
        <v>53</v>
      </c>
      <c r="B122" s="98">
        <v>1.2230985666923808</v>
      </c>
      <c r="C122" s="98">
        <v>1.2620372298409495</v>
      </c>
      <c r="D122" s="98">
        <v>1.309065162517475</v>
      </c>
      <c r="E122" s="98">
        <v>2.6038476472460501</v>
      </c>
      <c r="F122" s="98">
        <v>1.5414824021520106</v>
      </c>
      <c r="G122" s="98">
        <v>1.8446805385772351</v>
      </c>
      <c r="H122" s="98">
        <v>3.276759584346971</v>
      </c>
      <c r="I122" s="98">
        <v>2.6963310623349774</v>
      </c>
      <c r="J122" s="98">
        <v>3.0433227461911621</v>
      </c>
      <c r="K122" s="98">
        <v>3.2245972241014487</v>
      </c>
      <c r="L122" s="98">
        <v>3.9846746869978924</v>
      </c>
      <c r="M122" s="98">
        <v>4.5439031438230186</v>
      </c>
      <c r="N122" s="98">
        <v>4.8618313842764822</v>
      </c>
      <c r="O122" s="98">
        <v>5.066440793139094</v>
      </c>
      <c r="P122" s="98">
        <v>5.0645636441918649</v>
      </c>
      <c r="Q122" s="98">
        <v>4.9124605313473451</v>
      </c>
      <c r="R122" s="98">
        <v>5.1205636027194341</v>
      </c>
      <c r="S122" s="98">
        <v>5.3955663619051855</v>
      </c>
      <c r="T122" s="98">
        <v>5.1036797795178472</v>
      </c>
      <c r="U122" s="98">
        <v>5.2800743477477976</v>
      </c>
      <c r="V122" s="98">
        <v>5.6165926777758068</v>
      </c>
      <c r="W122" s="98">
        <v>6.5308160790467262</v>
      </c>
      <c r="X122" s="98">
        <v>6.3945655462423128</v>
      </c>
      <c r="Y122" s="98">
        <v>5.6345624417286357</v>
      </c>
      <c r="DA122" s="63" t="s">
        <v>1765</v>
      </c>
    </row>
    <row r="123" spans="1:105" ht="12" customHeight="1" x14ac:dyDescent="0.25">
      <c r="A123" s="121" t="s">
        <v>55</v>
      </c>
      <c r="B123" s="122">
        <v>72.345950379922357</v>
      </c>
      <c r="C123" s="122">
        <v>72.2791099745005</v>
      </c>
      <c r="D123" s="122">
        <v>75.494259335884536</v>
      </c>
      <c r="E123" s="122">
        <v>75.88241566003785</v>
      </c>
      <c r="F123" s="122">
        <v>81.846697668656191</v>
      </c>
      <c r="G123" s="122">
        <v>82.074084830081404</v>
      </c>
      <c r="H123" s="122">
        <v>82.216887583588289</v>
      </c>
      <c r="I123" s="122">
        <v>86.980344352701223</v>
      </c>
      <c r="J123" s="122">
        <v>83.178774174039191</v>
      </c>
      <c r="K123" s="122">
        <v>85.499192888042359</v>
      </c>
      <c r="L123" s="122">
        <v>90.997810222113628</v>
      </c>
      <c r="M123" s="122">
        <v>98.952009725180659</v>
      </c>
      <c r="N123" s="122">
        <v>94.339480201200118</v>
      </c>
      <c r="O123" s="122">
        <v>92.393656616926577</v>
      </c>
      <c r="P123" s="122">
        <v>83.851629526929983</v>
      </c>
      <c r="Q123" s="122">
        <v>84.189472381740018</v>
      </c>
      <c r="R123" s="122">
        <v>88.403254180741882</v>
      </c>
      <c r="S123" s="122">
        <v>93.724503175897468</v>
      </c>
      <c r="T123" s="122">
        <v>105.71510508837544</v>
      </c>
      <c r="U123" s="122">
        <v>104.68338305343653</v>
      </c>
      <c r="V123" s="122">
        <v>106.74777467662499</v>
      </c>
      <c r="W123" s="122">
        <v>106.91609479219295</v>
      </c>
      <c r="X123" s="122">
        <v>113.79292658134608</v>
      </c>
      <c r="Y123" s="122">
        <v>85.703557285205122</v>
      </c>
      <c r="DA123" s="130" t="s">
        <v>1766</v>
      </c>
    </row>
    <row r="124" spans="1:105" ht="12" customHeight="1" x14ac:dyDescent="0.25">
      <c r="A124" s="97" t="s">
        <v>141</v>
      </c>
      <c r="B124" s="98">
        <v>12.776442799538616</v>
      </c>
      <c r="C124" s="98">
        <v>11.642388112111556</v>
      </c>
      <c r="D124" s="98">
        <v>10.537729742724284</v>
      </c>
      <c r="E124" s="98">
        <v>8.5260950968010913</v>
      </c>
      <c r="F124" s="98">
        <v>11.488033848270685</v>
      </c>
      <c r="G124" s="98">
        <v>9.6174623676208757</v>
      </c>
      <c r="H124" s="98">
        <v>9.3626924233591584</v>
      </c>
      <c r="I124" s="98">
        <v>7.2451337974104879</v>
      </c>
      <c r="J124" s="98">
        <v>8.1468508846289076</v>
      </c>
      <c r="K124" s="98">
        <v>8.1005113572426044</v>
      </c>
      <c r="L124" s="98">
        <v>8.7346612898815348</v>
      </c>
      <c r="M124" s="98">
        <v>9.440128450805684</v>
      </c>
      <c r="N124" s="98">
        <v>8.1664927481495901</v>
      </c>
      <c r="O124" s="98">
        <v>7.2947134713089827</v>
      </c>
      <c r="P124" s="98">
        <v>8.1332703638396797</v>
      </c>
      <c r="Q124" s="98">
        <v>6.8167006835916508</v>
      </c>
      <c r="R124" s="98">
        <v>9.0569595264742979</v>
      </c>
      <c r="S124" s="98">
        <v>7.453772825612857</v>
      </c>
      <c r="T124" s="98">
        <v>12.314594923984039</v>
      </c>
      <c r="U124" s="98">
        <v>11.624091363856065</v>
      </c>
      <c r="V124" s="98">
        <v>12.857770644706163</v>
      </c>
      <c r="W124" s="98">
        <v>10.824634411191948</v>
      </c>
      <c r="X124" s="98">
        <v>11.29267877475222</v>
      </c>
      <c r="Y124" s="98">
        <v>6.8190957047256795</v>
      </c>
      <c r="DA124" s="63" t="s">
        <v>1767</v>
      </c>
    </row>
    <row r="125" spans="1:105" ht="12" customHeight="1" x14ac:dyDescent="0.25">
      <c r="A125" s="97" t="s">
        <v>140</v>
      </c>
      <c r="B125" s="98">
        <v>2.3281220508008325E-2</v>
      </c>
      <c r="C125" s="98">
        <v>2.5185522224973261E-2</v>
      </c>
      <c r="D125" s="98">
        <v>2.5294975729307161E-2</v>
      </c>
      <c r="E125" s="98">
        <v>2.331468673783569E-2</v>
      </c>
      <c r="F125" s="98">
        <v>4.4322727810011855E-2</v>
      </c>
      <c r="G125" s="98">
        <v>3.9094380729363228E-2</v>
      </c>
      <c r="H125" s="98">
        <v>4.9346956604608153E-2</v>
      </c>
      <c r="I125" s="98">
        <v>3.7644833690249513E-2</v>
      </c>
      <c r="J125" s="98">
        <v>5.3394253778759719E-2</v>
      </c>
      <c r="K125" s="98">
        <v>6.0679140391360006E-2</v>
      </c>
      <c r="L125" s="98">
        <v>6.7282890499171202E-2</v>
      </c>
      <c r="M125" s="98">
        <v>8.3035725934447718E-2</v>
      </c>
      <c r="N125" s="98">
        <v>7.2822367596189375E-2</v>
      </c>
      <c r="O125" s="98">
        <v>5.9950092004824734E-2</v>
      </c>
      <c r="P125" s="98">
        <v>9.2594656702097156E-2</v>
      </c>
      <c r="Q125" s="98">
        <v>6.641089682336293E-2</v>
      </c>
      <c r="R125" s="98">
        <v>0.1219585780287486</v>
      </c>
      <c r="S125" s="98">
        <v>8.7946734478871427E-2</v>
      </c>
      <c r="T125" s="98">
        <v>0.18962529812969753</v>
      </c>
      <c r="U125" s="98">
        <v>0.1744950148263022</v>
      </c>
      <c r="V125" s="98">
        <v>0.2149434384079924</v>
      </c>
      <c r="W125" s="98">
        <v>0.176361174028974</v>
      </c>
      <c r="X125" s="98">
        <v>0.17892363166295433</v>
      </c>
      <c r="Y125" s="98">
        <v>0.11095746030700122</v>
      </c>
      <c r="DA125" s="63" t="s">
        <v>1768</v>
      </c>
    </row>
    <row r="126" spans="1:105" ht="12" customHeight="1" x14ac:dyDescent="0.25">
      <c r="A126" s="100" t="s">
        <v>50</v>
      </c>
      <c r="B126" s="101">
        <v>1.0168132395441155E-2</v>
      </c>
      <c r="C126" s="101">
        <v>1.045537598273534E-2</v>
      </c>
      <c r="D126" s="101">
        <v>1.0803701299542005E-2</v>
      </c>
      <c r="E126" s="101">
        <v>9.9249607790683793E-3</v>
      </c>
      <c r="F126" s="101">
        <v>2.0236202465796362E-2</v>
      </c>
      <c r="G126" s="101">
        <v>1.7529089699153941E-2</v>
      </c>
      <c r="H126" s="101">
        <v>2.1955458709703134E-2</v>
      </c>
      <c r="I126" s="101">
        <v>1.8581577956392484E-2</v>
      </c>
      <c r="J126" s="101">
        <v>2.3794509225002466E-2</v>
      </c>
      <c r="K126" s="101">
        <v>2.7375877066313826E-2</v>
      </c>
      <c r="L126" s="101">
        <v>3.0145601033774807E-2</v>
      </c>
      <c r="M126" s="101">
        <v>3.8712570493547774E-2</v>
      </c>
      <c r="N126" s="101">
        <v>3.4092249311153754E-2</v>
      </c>
      <c r="O126" s="101">
        <v>2.9218215425465394E-2</v>
      </c>
      <c r="P126" s="101">
        <v>4.0322944039435843E-2</v>
      </c>
      <c r="Q126" s="101">
        <v>2.840597346561647E-2</v>
      </c>
      <c r="R126" s="101">
        <v>5.3565700552137614E-2</v>
      </c>
      <c r="S126" s="101">
        <v>4.0783679905883996E-2</v>
      </c>
      <c r="T126" s="101">
        <v>8.1311348659844337E-2</v>
      </c>
      <c r="U126" s="101">
        <v>7.5501118741951451E-2</v>
      </c>
      <c r="V126" s="101">
        <v>8.660699860309963E-2</v>
      </c>
      <c r="W126" s="101">
        <v>7.9661234693584118E-2</v>
      </c>
      <c r="X126" s="101">
        <v>7.6413322009117893E-2</v>
      </c>
      <c r="Y126" s="101">
        <v>4.2019428039438964E-2</v>
      </c>
      <c r="DA126" s="131" t="s">
        <v>1769</v>
      </c>
    </row>
    <row r="127" spans="1:105" ht="12" customHeight="1" x14ac:dyDescent="0.25">
      <c r="A127" s="103" t="s">
        <v>52</v>
      </c>
      <c r="B127" s="104">
        <v>1.3113088112567169E-2</v>
      </c>
      <c r="C127" s="104">
        <v>1.473014624223792E-2</v>
      </c>
      <c r="D127" s="104">
        <v>1.4491274429765156E-2</v>
      </c>
      <c r="E127" s="104">
        <v>1.338972595876731E-2</v>
      </c>
      <c r="F127" s="104">
        <v>2.408652534421549E-2</v>
      </c>
      <c r="G127" s="104">
        <v>2.1565291030209287E-2</v>
      </c>
      <c r="H127" s="104">
        <v>2.7391497894905015E-2</v>
      </c>
      <c r="I127" s="104">
        <v>1.9063255733857028E-2</v>
      </c>
      <c r="J127" s="104">
        <v>2.9599744553757253E-2</v>
      </c>
      <c r="K127" s="104">
        <v>3.3303263325046177E-2</v>
      </c>
      <c r="L127" s="104">
        <v>3.7137289465396392E-2</v>
      </c>
      <c r="M127" s="104">
        <v>4.4323155440899951E-2</v>
      </c>
      <c r="N127" s="104">
        <v>3.8730118285035628E-2</v>
      </c>
      <c r="O127" s="104">
        <v>3.0731876579359343E-2</v>
      </c>
      <c r="P127" s="104">
        <v>5.227171266266132E-2</v>
      </c>
      <c r="Q127" s="104">
        <v>3.8004923357746467E-2</v>
      </c>
      <c r="R127" s="104">
        <v>6.8392877476610991E-2</v>
      </c>
      <c r="S127" s="104">
        <v>4.7163054572987431E-2</v>
      </c>
      <c r="T127" s="104">
        <v>0.1083139494698532</v>
      </c>
      <c r="U127" s="104">
        <v>9.8993896084350747E-2</v>
      </c>
      <c r="V127" s="104">
        <v>0.12833643980489279</v>
      </c>
      <c r="W127" s="104">
        <v>9.6699939335389867E-2</v>
      </c>
      <c r="X127" s="104">
        <v>0.10251030965383645</v>
      </c>
      <c r="Y127" s="104">
        <v>6.893803226756226E-2</v>
      </c>
      <c r="DA127" s="132" t="s">
        <v>1770</v>
      </c>
    </row>
    <row r="128" spans="1:105" ht="12" customHeight="1" x14ac:dyDescent="0.25">
      <c r="A128" s="106" t="s">
        <v>122</v>
      </c>
      <c r="B128" s="101">
        <v>50.210201435696682</v>
      </c>
      <c r="C128" s="101">
        <v>49.126241470306283</v>
      </c>
      <c r="D128" s="101">
        <v>50.519500336083532</v>
      </c>
      <c r="E128" s="101">
        <v>47.674118353924491</v>
      </c>
      <c r="F128" s="101">
        <v>49.055493779977553</v>
      </c>
      <c r="G128" s="101">
        <v>47.555096978582021</v>
      </c>
      <c r="H128" s="101">
        <v>44.216199613983342</v>
      </c>
      <c r="I128" s="101">
        <v>45.165079226301458</v>
      </c>
      <c r="J128" s="101">
        <v>40.86159884100298</v>
      </c>
      <c r="K128" s="101">
        <v>37.347953993309815</v>
      </c>
      <c r="L128" s="101">
        <v>39.587568291890804</v>
      </c>
      <c r="M128" s="101">
        <v>38.593135784841927</v>
      </c>
      <c r="N128" s="101">
        <v>35.021150643074009</v>
      </c>
      <c r="O128" s="101">
        <v>31.13085005702743</v>
      </c>
      <c r="P128" s="101">
        <v>25.064823177756317</v>
      </c>
      <c r="Q128" s="101">
        <v>22.843006398573486</v>
      </c>
      <c r="R128" s="101">
        <v>20.489269463575194</v>
      </c>
      <c r="S128" s="101">
        <v>21.303932466502928</v>
      </c>
      <c r="T128" s="101">
        <v>21.633980976352298</v>
      </c>
      <c r="U128" s="101">
        <v>20.116204736534012</v>
      </c>
      <c r="V128" s="101">
        <v>22.025593815388827</v>
      </c>
      <c r="W128" s="101">
        <v>20.556324681748368</v>
      </c>
      <c r="X128" s="101">
        <v>24.271942140947591</v>
      </c>
      <c r="Y128" s="101">
        <v>20.046507443607577</v>
      </c>
      <c r="DA128" s="131" t="s">
        <v>1771</v>
      </c>
    </row>
    <row r="129" spans="1:105" ht="12" customHeight="1" x14ac:dyDescent="0.25">
      <c r="A129" s="107" t="s">
        <v>121</v>
      </c>
      <c r="B129" s="104">
        <v>9.3360249241790534</v>
      </c>
      <c r="C129" s="104">
        <v>11.485294869857693</v>
      </c>
      <c r="D129" s="104">
        <v>14.411734281347416</v>
      </c>
      <c r="E129" s="104">
        <v>19.658887522574435</v>
      </c>
      <c r="F129" s="104">
        <v>21.258847312597936</v>
      </c>
      <c r="G129" s="104">
        <v>24.862431103149145</v>
      </c>
      <c r="H129" s="104">
        <v>28.588648589641174</v>
      </c>
      <c r="I129" s="104">
        <v>34.532486495299018</v>
      </c>
      <c r="J129" s="104">
        <v>34.116930194628544</v>
      </c>
      <c r="K129" s="104">
        <v>39.990048397098583</v>
      </c>
      <c r="L129" s="104">
        <v>42.608297749842123</v>
      </c>
      <c r="M129" s="104">
        <v>50.835709763598594</v>
      </c>
      <c r="N129" s="104">
        <v>51.079014442380327</v>
      </c>
      <c r="O129" s="104">
        <v>53.90814299658534</v>
      </c>
      <c r="P129" s="104">
        <v>50.560941328631891</v>
      </c>
      <c r="Q129" s="104">
        <v>54.46335440275152</v>
      </c>
      <c r="R129" s="104">
        <v>58.735066612663644</v>
      </c>
      <c r="S129" s="104">
        <v>64.878851149302818</v>
      </c>
      <c r="T129" s="104">
        <v>71.576903889909403</v>
      </c>
      <c r="U129" s="104">
        <v>72.76859193822014</v>
      </c>
      <c r="V129" s="104">
        <v>71.649466778122004</v>
      </c>
      <c r="W129" s="104">
        <v>75.358774525223652</v>
      </c>
      <c r="X129" s="104">
        <v>78.049382033983306</v>
      </c>
      <c r="Y129" s="104">
        <v>58.726996676564866</v>
      </c>
      <c r="DA129" s="132" t="s">
        <v>1772</v>
      </c>
    </row>
    <row r="130" spans="1:105" ht="12" customHeight="1" x14ac:dyDescent="0.25">
      <c r="A130" s="108" t="s">
        <v>53</v>
      </c>
      <c r="B130" s="98">
        <v>4.0779122177388727</v>
      </c>
      <c r="C130" s="98">
        <v>4.7628324906908377</v>
      </c>
      <c r="D130" s="98">
        <v>6.1571888463511417</v>
      </c>
      <c r="E130" s="98">
        <v>8.3894105342229572</v>
      </c>
      <c r="F130" s="98">
        <v>9.6897440512561239</v>
      </c>
      <c r="G130" s="98">
        <v>11.139518344115437</v>
      </c>
      <c r="H130" s="98">
        <v>12.677524950989302</v>
      </c>
      <c r="I130" s="98">
        <v>17.088798001208215</v>
      </c>
      <c r="J130" s="98">
        <v>15.165263879411091</v>
      </c>
      <c r="K130" s="98">
        <v>18.032015076775437</v>
      </c>
      <c r="L130" s="98">
        <v>19.053285591254888</v>
      </c>
      <c r="M130" s="98">
        <v>23.761535013787594</v>
      </c>
      <c r="N130" s="98">
        <v>23.940069918694935</v>
      </c>
      <c r="O130" s="98">
        <v>26.404137181577447</v>
      </c>
      <c r="P130" s="98">
        <v>21.791114042657064</v>
      </c>
      <c r="Q130" s="98">
        <v>23.421226117285862</v>
      </c>
      <c r="R130" s="98">
        <v>25.661839607942159</v>
      </c>
      <c r="S130" s="98">
        <v>30.248592195409266</v>
      </c>
      <c r="T130" s="98">
        <v>30.548340955877762</v>
      </c>
      <c r="U130" s="98">
        <v>31.310190919967805</v>
      </c>
      <c r="V130" s="98">
        <v>28.179361517963532</v>
      </c>
      <c r="W130" s="98">
        <v>33.504904693173579</v>
      </c>
      <c r="X130" s="98">
        <v>32.728434498616643</v>
      </c>
      <c r="Y130" s="98">
        <v>21.849941086173853</v>
      </c>
      <c r="DA130" s="63" t="s">
        <v>1773</v>
      </c>
    </row>
    <row r="131" spans="1:105" ht="12" customHeight="1" x14ac:dyDescent="0.25">
      <c r="A131" s="108" t="s">
        <v>52</v>
      </c>
      <c r="B131" s="98">
        <v>5.2581127064401816</v>
      </c>
      <c r="C131" s="98">
        <v>6.7224623791668563</v>
      </c>
      <c r="D131" s="98">
        <v>8.2545454349962739</v>
      </c>
      <c r="E131" s="98">
        <v>11.269476988351478</v>
      </c>
      <c r="F131" s="98">
        <v>11.569103261341812</v>
      </c>
      <c r="G131" s="98">
        <v>13.722912759033708</v>
      </c>
      <c r="H131" s="98">
        <v>15.911123638651873</v>
      </c>
      <c r="I131" s="98">
        <v>17.443688494090804</v>
      </c>
      <c r="J131" s="98">
        <v>18.951666315217452</v>
      </c>
      <c r="K131" s="98">
        <v>21.958033320323146</v>
      </c>
      <c r="L131" s="98">
        <v>23.555012158587235</v>
      </c>
      <c r="M131" s="98">
        <v>27.074174749811</v>
      </c>
      <c r="N131" s="98">
        <v>27.138944523685389</v>
      </c>
      <c r="O131" s="98">
        <v>27.50400581500789</v>
      </c>
      <c r="P131" s="98">
        <v>28.769827285974827</v>
      </c>
      <c r="Q131" s="98">
        <v>31.042128285465662</v>
      </c>
      <c r="R131" s="98">
        <v>33.073227004721481</v>
      </c>
      <c r="S131" s="98">
        <v>34.630258953893559</v>
      </c>
      <c r="T131" s="98">
        <v>41.02856293403164</v>
      </c>
      <c r="U131" s="98">
        <v>41.458401018252339</v>
      </c>
      <c r="V131" s="98">
        <v>43.470105260158469</v>
      </c>
      <c r="W131" s="98">
        <v>41.853869832050073</v>
      </c>
      <c r="X131" s="98">
        <v>45.32094753536667</v>
      </c>
      <c r="Y131" s="98">
        <v>36.877055590391009</v>
      </c>
      <c r="DA131" s="63" t="s">
        <v>1774</v>
      </c>
    </row>
    <row r="132" spans="1:105" ht="12" customHeight="1" x14ac:dyDescent="0.25">
      <c r="A132" s="121" t="s">
        <v>54</v>
      </c>
      <c r="B132" s="122">
        <v>27.743300080703285</v>
      </c>
      <c r="C132" s="122">
        <v>28.934756567734873</v>
      </c>
      <c r="D132" s="122">
        <v>29.767730121078674</v>
      </c>
      <c r="E132" s="122">
        <v>30.581043125954722</v>
      </c>
      <c r="F132" s="122">
        <v>32.015965170662213</v>
      </c>
      <c r="G132" s="122">
        <v>33.337692435723952</v>
      </c>
      <c r="H132" s="122">
        <v>33.061409764377579</v>
      </c>
      <c r="I132" s="122">
        <v>31.10201976653682</v>
      </c>
      <c r="J132" s="122">
        <v>30.01492878136888</v>
      </c>
      <c r="K132" s="122">
        <v>30.421972641988827</v>
      </c>
      <c r="L132" s="122">
        <v>32.452772886049893</v>
      </c>
      <c r="M132" s="122">
        <v>30.12883674030174</v>
      </c>
      <c r="N132" s="122">
        <v>30.683308112732526</v>
      </c>
      <c r="O132" s="122">
        <v>30.822737535794619</v>
      </c>
      <c r="P132" s="122">
        <v>29.100619187996578</v>
      </c>
      <c r="Q132" s="122">
        <v>27.734986231646651</v>
      </c>
      <c r="R132" s="122">
        <v>27.167682404178436</v>
      </c>
      <c r="S132" s="122">
        <v>29.415260423294512</v>
      </c>
      <c r="T132" s="122">
        <v>29.283910090279782</v>
      </c>
      <c r="U132" s="122">
        <v>30.544440285413948</v>
      </c>
      <c r="V132" s="122">
        <v>30.793116465419718</v>
      </c>
      <c r="W132" s="122">
        <v>31.375450281783205</v>
      </c>
      <c r="X132" s="122">
        <v>35.157259428466986</v>
      </c>
      <c r="Y132" s="122">
        <v>27.639690672144003</v>
      </c>
      <c r="DA132" s="130" t="s">
        <v>1775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27.743300080703285</v>
      </c>
      <c r="C134" s="33">
        <v>28.934756567734873</v>
      </c>
      <c r="D134" s="33">
        <v>29.767730121078674</v>
      </c>
      <c r="E134" s="33">
        <v>30.581043125954722</v>
      </c>
      <c r="F134" s="33">
        <v>32.015965170662213</v>
      </c>
      <c r="G134" s="33">
        <v>33.337692435723952</v>
      </c>
      <c r="H134" s="33">
        <v>33.061409764377579</v>
      </c>
      <c r="I134" s="33">
        <v>31.10201976653682</v>
      </c>
      <c r="J134" s="33">
        <v>30.01492878136888</v>
      </c>
      <c r="K134" s="33">
        <v>30.421972641988827</v>
      </c>
      <c r="L134" s="33">
        <v>32.452772886049893</v>
      </c>
      <c r="M134" s="33">
        <v>30.12883674030174</v>
      </c>
      <c r="N134" s="33">
        <v>30.683308112732526</v>
      </c>
      <c r="O134" s="33">
        <v>30.822737535794619</v>
      </c>
      <c r="P134" s="33">
        <v>29.100619187996578</v>
      </c>
      <c r="Q134" s="33">
        <v>27.734986231646651</v>
      </c>
      <c r="R134" s="33">
        <v>27.167682404178436</v>
      </c>
      <c r="S134" s="33">
        <v>29.415260423294512</v>
      </c>
      <c r="T134" s="33">
        <v>29.283910090279782</v>
      </c>
      <c r="U134" s="33">
        <v>30.544440285413948</v>
      </c>
      <c r="V134" s="33">
        <v>30.793116465419718</v>
      </c>
      <c r="W134" s="33">
        <v>31.375450281783205</v>
      </c>
      <c r="X134" s="33">
        <v>35.157259428466986</v>
      </c>
      <c r="Y134" s="33">
        <v>27.639690672144003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0.58110118495023799</v>
      </c>
      <c r="C136" s="119">
        <f t="shared" si="26"/>
        <v>0.58549455262471861</v>
      </c>
      <c r="D136" s="119">
        <f t="shared" si="26"/>
        <v>0.59456380520979291</v>
      </c>
      <c r="E136" s="119">
        <f t="shared" si="26"/>
        <v>0.60623109513985907</v>
      </c>
      <c r="F136" s="119">
        <f t="shared" si="26"/>
        <v>0.60378776404457535</v>
      </c>
      <c r="G136" s="119">
        <f t="shared" si="26"/>
        <v>0.6146594883185873</v>
      </c>
      <c r="H136" s="119">
        <f t="shared" si="26"/>
        <v>0.61964208864595327</v>
      </c>
      <c r="I136" s="119">
        <f t="shared" si="26"/>
        <v>0.64283818329801246</v>
      </c>
      <c r="J136" s="119">
        <f t="shared" si="26"/>
        <v>0.63573810720130974</v>
      </c>
      <c r="K136" s="119">
        <f t="shared" si="26"/>
        <v>0.64528407641671359</v>
      </c>
      <c r="L136" s="119">
        <f t="shared" si="26"/>
        <v>0.65178463905168738</v>
      </c>
      <c r="M136" s="119">
        <f t="shared" si="26"/>
        <v>0.66464003999163568</v>
      </c>
      <c r="N136" s="119">
        <f t="shared" si="26"/>
        <v>0.67624920010547118</v>
      </c>
      <c r="O136" s="119">
        <f t="shared" si="26"/>
        <v>0.67982130283908671</v>
      </c>
      <c r="P136" s="119">
        <f t="shared" si="26"/>
        <v>0.68802837196461675</v>
      </c>
      <c r="Q136" s="119">
        <f t="shared" si="26"/>
        <v>0.69992190163633505</v>
      </c>
      <c r="R136" s="119">
        <f t="shared" ref="R136:V136" si="27">IF(R117=0,"",R117/R98)</f>
        <v>0.7009812819698632</v>
      </c>
      <c r="S136" s="119">
        <f t="shared" si="27"/>
        <v>0.72303969744713381</v>
      </c>
      <c r="T136" s="119">
        <f t="shared" si="27"/>
        <v>0.72382305412282666</v>
      </c>
      <c r="U136" s="119">
        <f t="shared" si="27"/>
        <v>0.73881667496550385</v>
      </c>
      <c r="V136" s="119">
        <f t="shared" si="27"/>
        <v>0.74746196548098209</v>
      </c>
      <c r="W136" s="119">
        <f t="shared" ref="W136:Y136" si="28">IF(W117=0,"",W117/W98)</f>
        <v>0.75856611113375083</v>
      </c>
      <c r="X136" s="119">
        <f t="shared" si="28"/>
        <v>0.76531339491804062</v>
      </c>
      <c r="Y136" s="119">
        <f t="shared" si="28"/>
        <v>0.7780949368539819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0.5498618325656689</v>
      </c>
      <c r="C137" s="124">
        <f t="shared" si="29"/>
        <v>0.55447809506855639</v>
      </c>
      <c r="D137" s="124">
        <f t="shared" si="29"/>
        <v>0.55912995595465387</v>
      </c>
      <c r="E137" s="124">
        <f t="shared" si="29"/>
        <v>0.56418611138363928</v>
      </c>
      <c r="F137" s="124">
        <f t="shared" si="29"/>
        <v>0.57023648743004041</v>
      </c>
      <c r="G137" s="124">
        <f t="shared" si="29"/>
        <v>0.5766481434204257</v>
      </c>
      <c r="H137" s="124">
        <f t="shared" si="29"/>
        <v>0.58272908502277221</v>
      </c>
      <c r="I137" s="124">
        <f t="shared" si="29"/>
        <v>0.58860285174013149</v>
      </c>
      <c r="J137" s="124">
        <f t="shared" si="29"/>
        <v>0.59555851231746593</v>
      </c>
      <c r="K137" s="124">
        <f t="shared" si="29"/>
        <v>0.60364255745322204</v>
      </c>
      <c r="L137" s="124">
        <f t="shared" si="29"/>
        <v>0.61323639742043523</v>
      </c>
      <c r="M137" s="124">
        <f t="shared" si="29"/>
        <v>0.62282161902625</v>
      </c>
      <c r="N137" s="124">
        <f t="shared" si="29"/>
        <v>0.63408897862759572</v>
      </c>
      <c r="O137" s="124">
        <f t="shared" si="29"/>
        <v>0.64634152861512839</v>
      </c>
      <c r="P137" s="124">
        <f t="shared" si="29"/>
        <v>0.64970174458714713</v>
      </c>
      <c r="Q137" s="124">
        <f t="shared" si="29"/>
        <v>0.65540967893835589</v>
      </c>
      <c r="R137" s="124">
        <f t="shared" ref="R137:V137" si="30">IF(R118=0,"",R118/R99)</f>
        <v>0.66429327703213759</v>
      </c>
      <c r="S137" s="124">
        <f t="shared" si="30"/>
        <v>0.67468904172668498</v>
      </c>
      <c r="T137" s="124">
        <f t="shared" si="30"/>
        <v>0.68760633044382091</v>
      </c>
      <c r="U137" s="124">
        <f t="shared" si="30"/>
        <v>0.70014577559511149</v>
      </c>
      <c r="V137" s="124">
        <f t="shared" si="30"/>
        <v>0.71178023284107406</v>
      </c>
      <c r="W137" s="124">
        <f t="shared" ref="W137:Y137" si="31">IF(W118=0,"",W118/W99)</f>
        <v>0.71979479850895267</v>
      </c>
      <c r="X137" s="124">
        <f t="shared" si="31"/>
        <v>0.728323613619831</v>
      </c>
      <c r="Y137" s="124">
        <f t="shared" si="31"/>
        <v>0.73471906598458958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0.5439264303305632</v>
      </c>
      <c r="C138" s="111">
        <f t="shared" si="32"/>
        <v>0.54862835836498791</v>
      </c>
      <c r="D138" s="111">
        <f t="shared" si="32"/>
        <v>0.5533890913428875</v>
      </c>
      <c r="E138" s="111">
        <f t="shared" si="32"/>
        <v>0.55859858922501093</v>
      </c>
      <c r="F138" s="111">
        <f t="shared" si="32"/>
        <v>0.56471518889104844</v>
      </c>
      <c r="G138" s="111">
        <f t="shared" si="32"/>
        <v>0.5712131703529133</v>
      </c>
      <c r="H138" s="111">
        <f t="shared" si="32"/>
        <v>0.57743679537988657</v>
      </c>
      <c r="I138" s="111">
        <f t="shared" si="32"/>
        <v>0.58342027221812665</v>
      </c>
      <c r="J138" s="111">
        <f t="shared" si="32"/>
        <v>0.59045151304162846</v>
      </c>
      <c r="K138" s="111">
        <f t="shared" si="32"/>
        <v>0.59863410974791031</v>
      </c>
      <c r="L138" s="111">
        <f t="shared" si="32"/>
        <v>0.60834508803376897</v>
      </c>
      <c r="M138" s="111">
        <f t="shared" si="32"/>
        <v>0.61806224256431275</v>
      </c>
      <c r="N138" s="111">
        <f t="shared" si="32"/>
        <v>0.62942790215809419</v>
      </c>
      <c r="O138" s="111">
        <f t="shared" si="32"/>
        <v>0.64177908551365304</v>
      </c>
      <c r="P138" s="111">
        <f t="shared" si="32"/>
        <v>0.64517367770608192</v>
      </c>
      <c r="Q138" s="111">
        <f t="shared" si="32"/>
        <v>0.65092054090096174</v>
      </c>
      <c r="R138" s="111">
        <f t="shared" ref="R138:V138" si="33">IF(R119=0,"",R119/R100)</f>
        <v>0.65991350058624687</v>
      </c>
      <c r="S138" s="111">
        <f t="shared" si="33"/>
        <v>0.67041671056973418</v>
      </c>
      <c r="T138" s="111">
        <f t="shared" si="33"/>
        <v>0.68343881148951902</v>
      </c>
      <c r="U138" s="111">
        <f t="shared" si="33"/>
        <v>0.69613070408334399</v>
      </c>
      <c r="V138" s="111">
        <f t="shared" si="33"/>
        <v>0.70786277342491921</v>
      </c>
      <c r="W138" s="111">
        <f t="shared" ref="W138:Y138" si="34">IF(W119=0,"",W119/W100)</f>
        <v>0.71597848212878834</v>
      </c>
      <c r="X138" s="111">
        <f t="shared" si="34"/>
        <v>0.72453977888634225</v>
      </c>
      <c r="Y138" s="111">
        <f t="shared" si="34"/>
        <v>0.73100285877817961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1.9246046147423328</v>
      </c>
      <c r="C140" s="124">
        <f t="shared" si="38"/>
        <v>1.9906899210406916</v>
      </c>
      <c r="D140" s="124">
        <f t="shared" si="38"/>
        <v>2.0713513325129029</v>
      </c>
      <c r="E140" s="124">
        <f t="shared" si="38"/>
        <v>2.1940943014436449</v>
      </c>
      <c r="F140" s="124">
        <f t="shared" si="38"/>
        <v>2.3517488771852504</v>
      </c>
      <c r="G140" s="124">
        <f t="shared" si="38"/>
        <v>2.5273499992312871</v>
      </c>
      <c r="H140" s="124">
        <f t="shared" si="38"/>
        <v>2.7305304853502985</v>
      </c>
      <c r="I140" s="124">
        <f t="shared" si="38"/>
        <v>2.837885165490114</v>
      </c>
      <c r="J140" s="124">
        <f t="shared" si="38"/>
        <v>2.9001118194866402</v>
      </c>
      <c r="K140" s="124">
        <f t="shared" si="38"/>
        <v>2.9817389195477859</v>
      </c>
      <c r="L140" s="124">
        <f t="shared" si="38"/>
        <v>3.0861227576703687</v>
      </c>
      <c r="M140" s="124">
        <f t="shared" si="38"/>
        <v>3.2137833389608637</v>
      </c>
      <c r="N140" s="124">
        <f t="shared" si="38"/>
        <v>3.3609791351836358</v>
      </c>
      <c r="O140" s="124">
        <f t="shared" si="38"/>
        <v>3.5228511499923916</v>
      </c>
      <c r="P140" s="124">
        <f t="shared" si="38"/>
        <v>3.6672668255397376</v>
      </c>
      <c r="Q140" s="124">
        <f t="shared" si="38"/>
        <v>3.7767473448055262</v>
      </c>
      <c r="R140" s="124">
        <f t="shared" ref="R140:V140" si="39">IF(R121=0,"",R121/R102)</f>
        <v>3.8668349398657513</v>
      </c>
      <c r="S140" s="124">
        <f t="shared" si="39"/>
        <v>3.9661692451049682</v>
      </c>
      <c r="T140" s="124">
        <f t="shared" si="39"/>
        <v>4.0698622165176941</v>
      </c>
      <c r="U140" s="124">
        <f t="shared" si="39"/>
        <v>4.1670713412619795</v>
      </c>
      <c r="V140" s="124">
        <f t="shared" si="39"/>
        <v>4.245795816586055</v>
      </c>
      <c r="W140" s="124">
        <f t="shared" ref="W140:Y140" si="40">IF(W121=0,"",W121/W102)</f>
        <v>4.2964823754281287</v>
      </c>
      <c r="X140" s="124">
        <f t="shared" si="40"/>
        <v>4.3237579350066646</v>
      </c>
      <c r="Y140" s="124">
        <f t="shared" si="40"/>
        <v>4.3461893076798965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1.9246046147423328</v>
      </c>
      <c r="C141" s="111">
        <f t="shared" si="41"/>
        <v>1.9906899210406916</v>
      </c>
      <c r="D141" s="111">
        <f t="shared" si="41"/>
        <v>2.0713513325129029</v>
      </c>
      <c r="E141" s="111">
        <f t="shared" si="41"/>
        <v>2.1940943014436449</v>
      </c>
      <c r="F141" s="111">
        <f t="shared" si="41"/>
        <v>2.3517488771852504</v>
      </c>
      <c r="G141" s="111">
        <f t="shared" si="41"/>
        <v>2.5273499992312871</v>
      </c>
      <c r="H141" s="111">
        <f t="shared" si="41"/>
        <v>2.7305304853502985</v>
      </c>
      <c r="I141" s="111">
        <f t="shared" si="41"/>
        <v>2.837885165490114</v>
      </c>
      <c r="J141" s="111">
        <f t="shared" si="41"/>
        <v>2.9001118194866402</v>
      </c>
      <c r="K141" s="111">
        <f t="shared" si="41"/>
        <v>2.9817389195477859</v>
      </c>
      <c r="L141" s="111">
        <f t="shared" si="41"/>
        <v>3.0861227576703687</v>
      </c>
      <c r="M141" s="111">
        <f t="shared" si="41"/>
        <v>3.2137833389608637</v>
      </c>
      <c r="N141" s="111">
        <f t="shared" si="41"/>
        <v>3.3609791351836358</v>
      </c>
      <c r="O141" s="111">
        <f t="shared" si="41"/>
        <v>3.5228511499923916</v>
      </c>
      <c r="P141" s="111">
        <f t="shared" si="41"/>
        <v>3.6672668255397376</v>
      </c>
      <c r="Q141" s="111">
        <f t="shared" si="41"/>
        <v>3.7767473448055262</v>
      </c>
      <c r="R141" s="111">
        <f t="shared" ref="R141:V141" si="42">IF(R122=0,"",R122/R103)</f>
        <v>3.8668349398657513</v>
      </c>
      <c r="S141" s="111">
        <f t="shared" si="42"/>
        <v>3.9661692451049682</v>
      </c>
      <c r="T141" s="111">
        <f t="shared" si="42"/>
        <v>4.0698622165176941</v>
      </c>
      <c r="U141" s="111">
        <f t="shared" si="42"/>
        <v>4.1670713412619795</v>
      </c>
      <c r="V141" s="111">
        <f t="shared" si="42"/>
        <v>4.245795816586055</v>
      </c>
      <c r="W141" s="111">
        <f t="shared" ref="W141:Y141" si="43">IF(W122=0,"",W122/W103)</f>
        <v>4.2964823754281287</v>
      </c>
      <c r="X141" s="111">
        <f t="shared" si="43"/>
        <v>4.3237579350066646</v>
      </c>
      <c r="Y141" s="111">
        <f t="shared" si="43"/>
        <v>4.3461893076798965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0.75304269706294458</v>
      </c>
      <c r="C142" s="124">
        <f t="shared" si="44"/>
        <v>0.7613657686445795</v>
      </c>
      <c r="D142" s="124">
        <f t="shared" si="44"/>
        <v>0.76969418676609658</v>
      </c>
      <c r="E142" s="124">
        <f t="shared" si="44"/>
        <v>0.78298003809743932</v>
      </c>
      <c r="F142" s="124">
        <f t="shared" si="44"/>
        <v>0.78305183735843287</v>
      </c>
      <c r="G142" s="124">
        <f t="shared" si="44"/>
        <v>0.79438900122459033</v>
      </c>
      <c r="H142" s="124">
        <f t="shared" si="44"/>
        <v>0.80409228841622737</v>
      </c>
      <c r="I142" s="124">
        <f t="shared" si="44"/>
        <v>0.81051387021930865</v>
      </c>
      <c r="J142" s="124">
        <f t="shared" si="44"/>
        <v>0.81486553629186864</v>
      </c>
      <c r="K142" s="124">
        <f t="shared" si="44"/>
        <v>0.82168745196975623</v>
      </c>
      <c r="L142" s="124">
        <f t="shared" si="44"/>
        <v>0.82352599552140837</v>
      </c>
      <c r="M142" s="124">
        <f t="shared" si="44"/>
        <v>0.82804961426169044</v>
      </c>
      <c r="N142" s="124">
        <f t="shared" si="44"/>
        <v>0.83415055417956663</v>
      </c>
      <c r="O142" s="124">
        <f t="shared" si="44"/>
        <v>0.84029110870389012</v>
      </c>
      <c r="P142" s="124">
        <f t="shared" si="44"/>
        <v>0.85033212089990939</v>
      </c>
      <c r="Q142" s="124">
        <f t="shared" si="44"/>
        <v>0.86061780362932916</v>
      </c>
      <c r="R142" s="124">
        <f t="shared" ref="R142:V142" si="45">IF(R123=0,"",R123/R104)</f>
        <v>0.86659333571288855</v>
      </c>
      <c r="S142" s="124">
        <f t="shared" si="45"/>
        <v>0.87499175302163723</v>
      </c>
      <c r="T142" s="124">
        <f t="shared" si="45"/>
        <v>0.88596383622042485</v>
      </c>
      <c r="U142" s="124">
        <f t="shared" si="45"/>
        <v>0.89499347004678176</v>
      </c>
      <c r="V142" s="124">
        <f t="shared" si="45"/>
        <v>0.90339400916332957</v>
      </c>
      <c r="W142" s="124">
        <f t="shared" ref="W142:Y142" si="46">IF(W123=0,"",W123/W104)</f>
        <v>0.90577028526485959</v>
      </c>
      <c r="X142" s="124">
        <f t="shared" si="46"/>
        <v>0.91107777001867929</v>
      </c>
      <c r="Y142" s="124">
        <f t="shared" si="46"/>
        <v>0.91904419636322154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0.67079800599338502</v>
      </c>
      <c r="C143" s="111">
        <f t="shared" si="47"/>
        <v>0.67359185664855414</v>
      </c>
      <c r="D143" s="111">
        <f t="shared" si="47"/>
        <v>0.67566532521817035</v>
      </c>
      <c r="E143" s="111">
        <f t="shared" si="47"/>
        <v>0.67956120184657376</v>
      </c>
      <c r="F143" s="111">
        <f t="shared" si="47"/>
        <v>0.68481063937422082</v>
      </c>
      <c r="G143" s="111">
        <f t="shared" si="47"/>
        <v>0.69094021737614419</v>
      </c>
      <c r="H143" s="111">
        <f t="shared" si="47"/>
        <v>0.69806425411394823</v>
      </c>
      <c r="I143" s="111">
        <f t="shared" si="47"/>
        <v>0.70178107060506778</v>
      </c>
      <c r="J143" s="111">
        <f t="shared" si="47"/>
        <v>0.70309569654093729</v>
      </c>
      <c r="K143" s="111">
        <f t="shared" si="47"/>
        <v>0.70562562593389322</v>
      </c>
      <c r="L143" s="111">
        <f t="shared" si="47"/>
        <v>0.70850825626540004</v>
      </c>
      <c r="M143" s="111">
        <f t="shared" si="47"/>
        <v>0.71256270495059204</v>
      </c>
      <c r="N143" s="111">
        <f t="shared" si="47"/>
        <v>0.71787452637598381</v>
      </c>
      <c r="O143" s="111">
        <f t="shared" si="47"/>
        <v>0.7265929843756489</v>
      </c>
      <c r="P143" s="111">
        <f t="shared" si="47"/>
        <v>0.73653711395613275</v>
      </c>
      <c r="Q143" s="111">
        <f t="shared" si="47"/>
        <v>0.74916566999591483</v>
      </c>
      <c r="R143" s="111">
        <f t="shared" ref="R143:V143" si="48">IF(R124=0,"",R124/R105)</f>
        <v>0.76219093744371647</v>
      </c>
      <c r="S143" s="111">
        <f t="shared" si="48"/>
        <v>0.77871889471510114</v>
      </c>
      <c r="T143" s="111">
        <f t="shared" si="48"/>
        <v>0.80110725516575765</v>
      </c>
      <c r="U143" s="111">
        <f t="shared" si="48"/>
        <v>0.81583488626023504</v>
      </c>
      <c r="V143" s="111">
        <f t="shared" si="48"/>
        <v>0.82708657429933652</v>
      </c>
      <c r="W143" s="111">
        <f t="shared" ref="W143:Y143" si="49">IF(W124=0,"",W124/W105)</f>
        <v>0.83470237204308606</v>
      </c>
      <c r="X143" s="111">
        <f t="shared" si="49"/>
        <v>0.84081841967838444</v>
      </c>
      <c r="Y143" s="111">
        <f t="shared" si="49"/>
        <v>0.84497195501491873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0.82349162089759731</v>
      </c>
      <c r="C144" s="111">
        <f t="shared" si="50"/>
        <v>0.83469933227202153</v>
      </c>
      <c r="D144" s="111">
        <f t="shared" si="50"/>
        <v>0.83301375076971074</v>
      </c>
      <c r="E144" s="111">
        <f t="shared" si="50"/>
        <v>0.83655293280184262</v>
      </c>
      <c r="F144" s="111">
        <f t="shared" si="50"/>
        <v>0.83140211129678043</v>
      </c>
      <c r="G144" s="111">
        <f t="shared" si="50"/>
        <v>0.83608343835341647</v>
      </c>
      <c r="H144" s="111">
        <f t="shared" si="50"/>
        <v>0.84006873025778472</v>
      </c>
      <c r="I144" s="111">
        <f t="shared" si="50"/>
        <v>0.82649307871957634</v>
      </c>
      <c r="J144" s="111">
        <f t="shared" si="50"/>
        <v>0.84241544768744647</v>
      </c>
      <c r="K144" s="111">
        <f t="shared" si="50"/>
        <v>0.84270045362200308</v>
      </c>
      <c r="L144" s="111">
        <f t="shared" si="50"/>
        <v>0.84508346531502609</v>
      </c>
      <c r="M144" s="111">
        <f t="shared" si="50"/>
        <v>0.84268358713948732</v>
      </c>
      <c r="N144" s="111">
        <f t="shared" si="50"/>
        <v>0.84454662323641272</v>
      </c>
      <c r="O144" s="111">
        <f t="shared" si="50"/>
        <v>0.84169372751811988</v>
      </c>
      <c r="P144" s="111">
        <f t="shared" si="50"/>
        <v>0.86998892634624259</v>
      </c>
      <c r="Q144" s="111">
        <f t="shared" si="50"/>
        <v>0.87393639018962266</v>
      </c>
      <c r="R144" s="111">
        <f t="shared" ref="R144:V144" si="51">IF(R125=0,"",R125/R106)</f>
        <v>0.88790830834638812</v>
      </c>
      <c r="S144" s="111">
        <f t="shared" si="51"/>
        <v>0.88672417740850706</v>
      </c>
      <c r="T144" s="111">
        <f t="shared" si="51"/>
        <v>0.90875620880503083</v>
      </c>
      <c r="U144" s="111">
        <f t="shared" si="51"/>
        <v>0.91312646673937459</v>
      </c>
      <c r="V144" s="111">
        <f t="shared" si="51"/>
        <v>0.92378725268698392</v>
      </c>
      <c r="W144" s="111">
        <f t="shared" ref="W144:Y144" si="52">IF(W125=0,"",W125/W106)</f>
        <v>0.91735709509644792</v>
      </c>
      <c r="X144" s="111">
        <f t="shared" si="52"/>
        <v>0.92509935693205281</v>
      </c>
      <c r="Y144" s="111">
        <f t="shared" si="52"/>
        <v>0.93413773509740594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0.67079800599338502</v>
      </c>
      <c r="C145" s="112">
        <f t="shared" si="53"/>
        <v>0.67702920601251526</v>
      </c>
      <c r="D145" s="112">
        <f t="shared" si="53"/>
        <v>0.68057633825679631</v>
      </c>
      <c r="E145" s="112">
        <f t="shared" si="53"/>
        <v>0.68541495770293592</v>
      </c>
      <c r="F145" s="112">
        <f t="shared" si="53"/>
        <v>0.69244452653886879</v>
      </c>
      <c r="G145" s="112">
        <f t="shared" si="53"/>
        <v>0.69577397168837474</v>
      </c>
      <c r="H145" s="112">
        <f t="shared" si="53"/>
        <v>0.70033198758878545</v>
      </c>
      <c r="I145" s="112">
        <f t="shared" si="53"/>
        <v>0.70160427330526376</v>
      </c>
      <c r="J145" s="112">
        <f t="shared" si="53"/>
        <v>0.70434245970489973</v>
      </c>
      <c r="K145" s="112">
        <f t="shared" si="53"/>
        <v>0.70734454248595324</v>
      </c>
      <c r="L145" s="112">
        <f t="shared" si="53"/>
        <v>0.70964941193154762</v>
      </c>
      <c r="M145" s="112">
        <f t="shared" si="53"/>
        <v>0.71406833542747605</v>
      </c>
      <c r="N145" s="112">
        <f t="shared" si="53"/>
        <v>0.71778502123877452</v>
      </c>
      <c r="O145" s="112">
        <f t="shared" si="53"/>
        <v>0.72155027377221814</v>
      </c>
      <c r="P145" s="112">
        <f t="shared" si="53"/>
        <v>0.74451133939180758</v>
      </c>
      <c r="Q145" s="112">
        <f t="shared" si="53"/>
        <v>0.74780870151271217</v>
      </c>
      <c r="R145" s="112">
        <f t="shared" ref="R145:V145" si="54">IF(R126=0,"",R126/R107)</f>
        <v>0.77674175017673708</v>
      </c>
      <c r="S145" s="112">
        <f t="shared" si="54"/>
        <v>0.78402172020662619</v>
      </c>
      <c r="T145" s="112">
        <f t="shared" si="54"/>
        <v>0.81027184215350856</v>
      </c>
      <c r="U145" s="112">
        <f t="shared" si="54"/>
        <v>0.81975260496841595</v>
      </c>
      <c r="V145" s="112">
        <f t="shared" si="54"/>
        <v>0.83004677099236879</v>
      </c>
      <c r="W145" s="112">
        <f t="shared" ref="W145:Y145" si="55">IF(W126=0,"",W126/W107)</f>
        <v>0.83371894600781271</v>
      </c>
      <c r="X145" s="112">
        <f t="shared" si="55"/>
        <v>0.84063181896985517</v>
      </c>
      <c r="Y145" s="112">
        <f t="shared" si="55"/>
        <v>0.84304264843839449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0.75675009777383051</v>
      </c>
      <c r="C147" s="112">
        <f t="shared" si="59"/>
        <v>0.75975494760833795</v>
      </c>
      <c r="D147" s="112">
        <f t="shared" si="59"/>
        <v>0.76318390030981031</v>
      </c>
      <c r="E147" s="112">
        <f t="shared" si="59"/>
        <v>0.76604600695253333</v>
      </c>
      <c r="F147" s="112">
        <f t="shared" si="59"/>
        <v>0.770729899458651</v>
      </c>
      <c r="G147" s="112">
        <f t="shared" si="59"/>
        <v>0.77530058698066506</v>
      </c>
      <c r="H147" s="112">
        <f t="shared" si="59"/>
        <v>0.78044163926518362</v>
      </c>
      <c r="I147" s="112">
        <f t="shared" si="59"/>
        <v>0.782922411928475</v>
      </c>
      <c r="J147" s="112">
        <f t="shared" si="59"/>
        <v>0.78370339911651044</v>
      </c>
      <c r="K147" s="112">
        <f t="shared" si="59"/>
        <v>0.78462974802703833</v>
      </c>
      <c r="L147" s="112">
        <f t="shared" si="59"/>
        <v>0.78653053078014901</v>
      </c>
      <c r="M147" s="112">
        <f t="shared" si="59"/>
        <v>0.78795265396425607</v>
      </c>
      <c r="N147" s="112">
        <f t="shared" si="59"/>
        <v>0.79121980079350773</v>
      </c>
      <c r="O147" s="112">
        <f t="shared" si="59"/>
        <v>0.79459986032253416</v>
      </c>
      <c r="P147" s="112">
        <f t="shared" si="59"/>
        <v>0.79645052032914054</v>
      </c>
      <c r="Q147" s="112">
        <f t="shared" si="59"/>
        <v>0.79919647428032781</v>
      </c>
      <c r="R147" s="112">
        <f t="shared" ref="R147:V147" si="60">IF(R128=0,"",R128/R109)</f>
        <v>0.80509113871996874</v>
      </c>
      <c r="S147" s="112">
        <f t="shared" si="60"/>
        <v>0.81599184911310152</v>
      </c>
      <c r="T147" s="112">
        <f t="shared" si="60"/>
        <v>0.83078843753034726</v>
      </c>
      <c r="U147" s="112">
        <f t="shared" si="60"/>
        <v>0.84126465243261239</v>
      </c>
      <c r="V147" s="112">
        <f t="shared" si="60"/>
        <v>0.85491769772144499</v>
      </c>
      <c r="W147" s="112">
        <f t="shared" ref="W147:Y147" si="61">IF(W128=0,"",W128/W109)</f>
        <v>0.85855616883510033</v>
      </c>
      <c r="X147" s="112">
        <f t="shared" si="61"/>
        <v>0.86549667342321845</v>
      </c>
      <c r="Y147" s="112">
        <f t="shared" si="61"/>
        <v>0.87080693711029855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0.87688307829013146</v>
      </c>
      <c r="C148" s="113">
        <f t="shared" si="62"/>
        <v>0.88630419204473088</v>
      </c>
      <c r="D148" s="113">
        <f t="shared" si="62"/>
        <v>0.88626006399458856</v>
      </c>
      <c r="E148" s="113">
        <f t="shared" si="62"/>
        <v>0.88927993433996078</v>
      </c>
      <c r="F148" s="113">
        <f t="shared" si="62"/>
        <v>0.88409792111864838</v>
      </c>
      <c r="G148" s="113">
        <f t="shared" si="62"/>
        <v>0.88751673515519525</v>
      </c>
      <c r="H148" s="113">
        <f t="shared" si="62"/>
        <v>0.89001292847054769</v>
      </c>
      <c r="I148" s="113">
        <f t="shared" si="62"/>
        <v>0.87963423586848855</v>
      </c>
      <c r="J148" s="113">
        <f t="shared" si="62"/>
        <v>0.89108211240269397</v>
      </c>
      <c r="K148" s="113">
        <f t="shared" si="62"/>
        <v>0.89061098997501131</v>
      </c>
      <c r="L148" s="113">
        <f t="shared" si="62"/>
        <v>0.89216995907564411</v>
      </c>
      <c r="M148" s="113">
        <f t="shared" si="62"/>
        <v>0.88913381239667721</v>
      </c>
      <c r="N148" s="113">
        <f t="shared" si="62"/>
        <v>0.89031136835502334</v>
      </c>
      <c r="O148" s="113">
        <f t="shared" si="62"/>
        <v>0.8886131206010206</v>
      </c>
      <c r="P148" s="113">
        <f t="shared" si="62"/>
        <v>0.90302272900562852</v>
      </c>
      <c r="Q148" s="113">
        <f t="shared" si="62"/>
        <v>0.90671087772977843</v>
      </c>
      <c r="R148" s="113">
        <f t="shared" ref="R148:V148" si="63">IF(R129=0,"",R129/R110)</f>
        <v>0.91002003912655272</v>
      </c>
      <c r="S148" s="113">
        <f t="shared" si="63"/>
        <v>0.90948662795363699</v>
      </c>
      <c r="T148" s="113">
        <f t="shared" si="63"/>
        <v>0.92118131368830836</v>
      </c>
      <c r="U148" s="113">
        <f t="shared" si="63"/>
        <v>0.9256385873687405</v>
      </c>
      <c r="V148" s="113">
        <f t="shared" si="63"/>
        <v>0.93511418701747973</v>
      </c>
      <c r="W148" s="113">
        <f t="shared" ref="W148:Y148" si="64">IF(W129=0,"",W129/W110)</f>
        <v>0.93109716070746595</v>
      </c>
      <c r="X148" s="113">
        <f t="shared" si="64"/>
        <v>0.93774064129463186</v>
      </c>
      <c r="Y148" s="113">
        <f t="shared" si="64"/>
        <v>0.9465481435970089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0.7567500977738304</v>
      </c>
      <c r="C149" s="111">
        <f t="shared" si="65"/>
        <v>0.76374256431558163</v>
      </c>
      <c r="D149" s="111">
        <f t="shared" si="65"/>
        <v>0.76900002791424271</v>
      </c>
      <c r="E149" s="111">
        <f t="shared" si="65"/>
        <v>0.77414180492862539</v>
      </c>
      <c r="F149" s="111">
        <f t="shared" si="65"/>
        <v>0.77662697141610515</v>
      </c>
      <c r="G149" s="111">
        <f t="shared" si="65"/>
        <v>0.7795015562500911</v>
      </c>
      <c r="H149" s="111">
        <f t="shared" si="65"/>
        <v>0.78205701613951883</v>
      </c>
      <c r="I149" s="111">
        <f t="shared" si="65"/>
        <v>0.78338347137159459</v>
      </c>
      <c r="J149" s="111">
        <f t="shared" si="65"/>
        <v>0.78432589159882382</v>
      </c>
      <c r="K149" s="111">
        <f t="shared" si="65"/>
        <v>0.78592172217076728</v>
      </c>
      <c r="L149" s="111">
        <f t="shared" si="65"/>
        <v>0.78722702117093613</v>
      </c>
      <c r="M149" s="111">
        <f t="shared" si="65"/>
        <v>0.78941334362583515</v>
      </c>
      <c r="N149" s="111">
        <f t="shared" si="65"/>
        <v>0.79184874747859746</v>
      </c>
      <c r="O149" s="111">
        <f t="shared" si="65"/>
        <v>0.79622925354004637</v>
      </c>
      <c r="P149" s="111">
        <f t="shared" si="65"/>
        <v>0.80052741941587802</v>
      </c>
      <c r="Q149" s="111">
        <f t="shared" si="65"/>
        <v>0.8069378899504428</v>
      </c>
      <c r="R149" s="111">
        <f t="shared" ref="R149:V149" si="66">IF(R130=0,"",R130/R111)</f>
        <v>0.815454223645526</v>
      </c>
      <c r="S149" s="111">
        <f t="shared" si="66"/>
        <v>0.82409049193121497</v>
      </c>
      <c r="T149" s="111">
        <f t="shared" si="66"/>
        <v>0.83300067834231262</v>
      </c>
      <c r="U149" s="111">
        <f t="shared" si="66"/>
        <v>0.84266681712549285</v>
      </c>
      <c r="V149" s="111">
        <f t="shared" si="66"/>
        <v>0.85003094501522225</v>
      </c>
      <c r="W149" s="111">
        <f t="shared" ref="W149:Y149" si="67">IF(W130=0,"",W130/W111)</f>
        <v>0.85730664576005877</v>
      </c>
      <c r="X149" s="111">
        <f t="shared" si="67"/>
        <v>0.86331104092844135</v>
      </c>
      <c r="Y149" s="111">
        <f t="shared" si="67"/>
        <v>0.86822319066874243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0.76093267485700833</v>
      </c>
      <c r="C151" s="124">
        <f t="shared" si="71"/>
        <v>0.76296893327027571</v>
      </c>
      <c r="D151" s="124">
        <f t="shared" si="71"/>
        <v>0.76516247577505014</v>
      </c>
      <c r="E151" s="124">
        <f t="shared" si="71"/>
        <v>0.76757353215266755</v>
      </c>
      <c r="F151" s="124">
        <f t="shared" si="71"/>
        <v>0.77027503566678457</v>
      </c>
      <c r="G151" s="124">
        <f t="shared" si="71"/>
        <v>0.77320236717927471</v>
      </c>
      <c r="H151" s="124">
        <f t="shared" si="71"/>
        <v>0.77635308797308833</v>
      </c>
      <c r="I151" s="124">
        <f t="shared" si="71"/>
        <v>0.7779900865598377</v>
      </c>
      <c r="J151" s="124">
        <f t="shared" si="71"/>
        <v>0.77894671496444223</v>
      </c>
      <c r="K151" s="124">
        <f t="shared" si="71"/>
        <v>0.78038102487723737</v>
      </c>
      <c r="L151" s="124">
        <f t="shared" si="71"/>
        <v>0.7820295483503672</v>
      </c>
      <c r="M151" s="124">
        <f t="shared" si="71"/>
        <v>0.7837831429541614</v>
      </c>
      <c r="N151" s="124">
        <f t="shared" si="71"/>
        <v>0.78596986776225897</v>
      </c>
      <c r="O151" s="124">
        <f t="shared" si="71"/>
        <v>0.78869513564653515</v>
      </c>
      <c r="P151" s="124">
        <f t="shared" si="71"/>
        <v>0.79095440729643607</v>
      </c>
      <c r="Q151" s="124">
        <f t="shared" si="71"/>
        <v>0.79447147052370171</v>
      </c>
      <c r="R151" s="124">
        <f t="shared" ref="R151:V151" si="72">IF(R132=0,"",R132/R113)</f>
        <v>0.80048338534951557</v>
      </c>
      <c r="S151" s="124">
        <f t="shared" si="72"/>
        <v>0.80888124395482397</v>
      </c>
      <c r="T151" s="124">
        <f t="shared" si="72"/>
        <v>0.82043468618286031</v>
      </c>
      <c r="U151" s="124">
        <f t="shared" si="72"/>
        <v>0.8325458933392319</v>
      </c>
      <c r="V151" s="124">
        <f t="shared" si="72"/>
        <v>0.84435054958559741</v>
      </c>
      <c r="W151" s="124">
        <f t="shared" ref="W151:Y151" si="73">IF(W132=0,"",W132/W113)</f>
        <v>0.8534345277841926</v>
      </c>
      <c r="X151" s="124">
        <f t="shared" si="73"/>
        <v>0.86197726577518219</v>
      </c>
      <c r="Y151" s="124">
        <f t="shared" si="73"/>
        <v>0.8687674974560039</v>
      </c>
      <c r="DA151" s="130" t="s">
        <v>1943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0.76093267485700833</v>
      </c>
      <c r="C153" s="45">
        <f t="shared" si="77"/>
        <v>0.76296893327027571</v>
      </c>
      <c r="D153" s="45">
        <f t="shared" si="77"/>
        <v>0.76516247577505014</v>
      </c>
      <c r="E153" s="45">
        <f t="shared" si="77"/>
        <v>0.76757353215266755</v>
      </c>
      <c r="F153" s="45">
        <f t="shared" si="77"/>
        <v>0.77027503566678457</v>
      </c>
      <c r="G153" s="45">
        <f t="shared" si="77"/>
        <v>0.77320236717927471</v>
      </c>
      <c r="H153" s="45">
        <f t="shared" si="77"/>
        <v>0.77635308797308833</v>
      </c>
      <c r="I153" s="45">
        <f t="shared" si="77"/>
        <v>0.7779900865598377</v>
      </c>
      <c r="J153" s="45">
        <f t="shared" si="77"/>
        <v>0.77894671496444223</v>
      </c>
      <c r="K153" s="45">
        <f t="shared" si="77"/>
        <v>0.78038102487723737</v>
      </c>
      <c r="L153" s="45">
        <f t="shared" si="77"/>
        <v>0.7820295483503672</v>
      </c>
      <c r="M153" s="45">
        <f t="shared" si="77"/>
        <v>0.7837831429541614</v>
      </c>
      <c r="N153" s="45">
        <f t="shared" si="77"/>
        <v>0.78596986776225897</v>
      </c>
      <c r="O153" s="45">
        <f t="shared" si="77"/>
        <v>0.78869513564653515</v>
      </c>
      <c r="P153" s="45">
        <f t="shared" si="77"/>
        <v>0.79095440729643607</v>
      </c>
      <c r="Q153" s="45">
        <f t="shared" si="77"/>
        <v>0.79447147052370171</v>
      </c>
      <c r="R153" s="45">
        <f t="shared" ref="R153:V153" si="78">IF(R134=0,"",R134/R115)</f>
        <v>0.80048338534951557</v>
      </c>
      <c r="S153" s="45">
        <f t="shared" si="78"/>
        <v>0.80888124395482397</v>
      </c>
      <c r="T153" s="45">
        <f t="shared" si="78"/>
        <v>0.82043468618286031</v>
      </c>
      <c r="U153" s="45">
        <f t="shared" si="78"/>
        <v>0.8325458933392319</v>
      </c>
      <c r="V153" s="45">
        <f t="shared" si="78"/>
        <v>0.84435054958559741</v>
      </c>
      <c r="W153" s="45">
        <f t="shared" ref="W153:Y153" si="79">IF(W134=0,"",W134/W115)</f>
        <v>0.8534345277841926</v>
      </c>
      <c r="X153" s="45">
        <f t="shared" si="79"/>
        <v>0.86197726577518219</v>
      </c>
      <c r="Y153" s="45">
        <f t="shared" si="79"/>
        <v>0.8687674974560039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2047.6726084527841</v>
      </c>
      <c r="C155" s="117">
        <f t="shared" si="80"/>
        <v>2090.1319792067743</v>
      </c>
      <c r="D155" s="117">
        <f t="shared" si="80"/>
        <v>1862.6570251123815</v>
      </c>
      <c r="E155" s="117">
        <f t="shared" si="80"/>
        <v>1611.5853128695405</v>
      </c>
      <c r="F155" s="117">
        <f t="shared" si="80"/>
        <v>2128.1143841813109</v>
      </c>
      <c r="G155" s="117">
        <f t="shared" si="80"/>
        <v>1875.9570246955195</v>
      </c>
      <c r="H155" s="117">
        <f t="shared" si="80"/>
        <v>2019.0807857539253</v>
      </c>
      <c r="I155" s="117">
        <f t="shared" si="80"/>
        <v>1253.1962051798173</v>
      </c>
      <c r="J155" s="117">
        <f t="shared" si="80"/>
        <v>1730.5555930766707</v>
      </c>
      <c r="K155" s="117">
        <f t="shared" si="80"/>
        <v>1668.6824068235799</v>
      </c>
      <c r="L155" s="117">
        <f t="shared" si="80"/>
        <v>1895.5307246164998</v>
      </c>
      <c r="M155" s="117">
        <f t="shared" si="80"/>
        <v>1763.9987338351584</v>
      </c>
      <c r="N155" s="117">
        <f t="shared" si="80"/>
        <v>1640.4652031527239</v>
      </c>
      <c r="O155" s="117">
        <f t="shared" si="80"/>
        <v>2051.2077182023004</v>
      </c>
      <c r="P155" s="117">
        <f t="shared" si="80"/>
        <v>1656.1422527845202</v>
      </c>
      <c r="Q155" s="117">
        <f t="shared" si="80"/>
        <v>1373.0048346740559</v>
      </c>
      <c r="R155" s="117">
        <f t="shared" ref="R155:V155" si="81">R156+R159+R161+R170</f>
        <v>1770.5046433769551</v>
      </c>
      <c r="S155" s="117">
        <f t="shared" si="81"/>
        <v>1309.5296344839135</v>
      </c>
      <c r="T155" s="117">
        <f t="shared" si="81"/>
        <v>1983.8706514160015</v>
      </c>
      <c r="U155" s="117">
        <f t="shared" si="81"/>
        <v>1794.0193321195406</v>
      </c>
      <c r="V155" s="117">
        <f t="shared" si="81"/>
        <v>1983.4246308022903</v>
      </c>
      <c r="W155" s="117">
        <f t="shared" ref="W155:Y155" si="82">W156+W159+W161+W170</f>
        <v>1798.5647204243332</v>
      </c>
      <c r="X155" s="117">
        <f t="shared" si="82"/>
        <v>1966.5810535771652</v>
      </c>
      <c r="Y155" s="117">
        <f t="shared" si="82"/>
        <v>1262.0638095852717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1997.3138212318654</v>
      </c>
      <c r="C156" s="122">
        <f t="shared" si="83"/>
        <v>2044.4289820494764</v>
      </c>
      <c r="D156" s="122">
        <f t="shared" si="83"/>
        <v>1821.4122616316965</v>
      </c>
      <c r="E156" s="122">
        <f t="shared" si="83"/>
        <v>1578.4009018961731</v>
      </c>
      <c r="F156" s="122">
        <f t="shared" si="83"/>
        <v>2083.7185008970382</v>
      </c>
      <c r="G156" s="122">
        <f t="shared" si="83"/>
        <v>1839.1172515540218</v>
      </c>
      <c r="H156" s="122">
        <f t="shared" si="83"/>
        <v>1983.5642280134653</v>
      </c>
      <c r="I156" s="122">
        <f t="shared" si="83"/>
        <v>1225.8517658329827</v>
      </c>
      <c r="J156" s="122">
        <f t="shared" si="83"/>
        <v>1699.8546823518197</v>
      </c>
      <c r="K156" s="122">
        <f t="shared" si="83"/>
        <v>1638.2517486848128</v>
      </c>
      <c r="L156" s="122">
        <f t="shared" si="83"/>
        <v>1862.8488763512455</v>
      </c>
      <c r="M156" s="122">
        <f t="shared" si="83"/>
        <v>1728.8556404741998</v>
      </c>
      <c r="N156" s="122">
        <f t="shared" si="83"/>
        <v>1610.2859775599995</v>
      </c>
      <c r="O156" s="122">
        <f t="shared" si="83"/>
        <v>2024.5773747434978</v>
      </c>
      <c r="P156" s="122">
        <f t="shared" si="83"/>
        <v>1626.8260973672002</v>
      </c>
      <c r="Q156" s="122">
        <f t="shared" si="83"/>
        <v>1348.8659501784005</v>
      </c>
      <c r="R156" s="122">
        <f t="shared" ref="R156:V156" si="84">SUM(R157:R158)</f>
        <v>1738.929642426001</v>
      </c>
      <c r="S156" s="122">
        <f t="shared" si="84"/>
        <v>1284.1046430299996</v>
      </c>
      <c r="T156" s="122">
        <f t="shared" si="84"/>
        <v>1942.994784978001</v>
      </c>
      <c r="U156" s="122">
        <f t="shared" si="84"/>
        <v>1756.1343887279982</v>
      </c>
      <c r="V156" s="122">
        <f t="shared" si="84"/>
        <v>1942.0788292902007</v>
      </c>
      <c r="W156" s="122">
        <f t="shared" ref="W156:Y156" si="85">SUM(W157:W158)</f>
        <v>1764.0518335901997</v>
      </c>
      <c r="X156" s="122">
        <f t="shared" si="85"/>
        <v>1930.8590516069983</v>
      </c>
      <c r="Y156" s="122">
        <f t="shared" si="85"/>
        <v>1240.6116966912005</v>
      </c>
      <c r="DA156" s="130" t="s">
        <v>2097</v>
      </c>
    </row>
    <row r="157" spans="1:105" ht="12" customHeight="1" x14ac:dyDescent="0.25">
      <c r="A157" s="97" t="s">
        <v>74</v>
      </c>
      <c r="B157" s="98">
        <v>1997.3138212318654</v>
      </c>
      <c r="C157" s="98">
        <v>2044.4289820494764</v>
      </c>
      <c r="D157" s="98">
        <v>1821.4122616316965</v>
      </c>
      <c r="E157" s="98">
        <v>1578.4009018961731</v>
      </c>
      <c r="F157" s="98">
        <v>2083.7185008970382</v>
      </c>
      <c r="G157" s="98">
        <v>1839.1172515540218</v>
      </c>
      <c r="H157" s="98">
        <v>1983.5642280134653</v>
      </c>
      <c r="I157" s="98">
        <v>1225.8517658329827</v>
      </c>
      <c r="J157" s="98">
        <v>1699.8546823518197</v>
      </c>
      <c r="K157" s="98">
        <v>1638.2517486848128</v>
      </c>
      <c r="L157" s="98">
        <v>1862.8488763512455</v>
      </c>
      <c r="M157" s="98">
        <v>1728.8556404741998</v>
      </c>
      <c r="N157" s="98">
        <v>1610.2859775599995</v>
      </c>
      <c r="O157" s="98">
        <v>2024.5773747434978</v>
      </c>
      <c r="P157" s="98">
        <v>1626.8260973672002</v>
      </c>
      <c r="Q157" s="98">
        <v>1348.8659501784005</v>
      </c>
      <c r="R157" s="98">
        <v>1738.929642426001</v>
      </c>
      <c r="S157" s="98">
        <v>1284.1046430299996</v>
      </c>
      <c r="T157" s="98">
        <v>1942.994784978001</v>
      </c>
      <c r="U157" s="98">
        <v>1756.1343887279982</v>
      </c>
      <c r="V157" s="98">
        <v>1942.0788292902007</v>
      </c>
      <c r="W157" s="98">
        <v>1764.0518335901997</v>
      </c>
      <c r="X157" s="98">
        <v>1930.8590516069983</v>
      </c>
      <c r="Y157" s="98">
        <v>1240.6116966912005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50.358787220918636</v>
      </c>
      <c r="C161" s="122">
        <v>45.702997157298071</v>
      </c>
      <c r="D161" s="122">
        <v>41.244763480684874</v>
      </c>
      <c r="E161" s="122">
        <v>33.184410973367342</v>
      </c>
      <c r="F161" s="122">
        <v>44.395883284272529</v>
      </c>
      <c r="G161" s="122">
        <v>36.839773141497631</v>
      </c>
      <c r="H161" s="122">
        <v>35.516557740460058</v>
      </c>
      <c r="I161" s="122">
        <v>27.344439346834619</v>
      </c>
      <c r="J161" s="122">
        <v>30.700910724850925</v>
      </c>
      <c r="K161" s="122">
        <v>30.430658138767157</v>
      </c>
      <c r="L161" s="122">
        <v>32.681848265254253</v>
      </c>
      <c r="M161" s="122">
        <v>35.143093360958645</v>
      </c>
      <c r="N161" s="122">
        <v>30.179225592724443</v>
      </c>
      <c r="O161" s="122">
        <v>26.630343458802471</v>
      </c>
      <c r="P161" s="122">
        <v>29.31615541731999</v>
      </c>
      <c r="Q161" s="122">
        <v>24.138884495655503</v>
      </c>
      <c r="R161" s="122">
        <v>31.57500095095412</v>
      </c>
      <c r="S161" s="122">
        <v>25.424991453913925</v>
      </c>
      <c r="T161" s="122">
        <v>40.875866438000457</v>
      </c>
      <c r="U161" s="122">
        <v>37.884943391542542</v>
      </c>
      <c r="V161" s="122">
        <v>41.345801512089501</v>
      </c>
      <c r="W161" s="122">
        <v>34.512886834133539</v>
      </c>
      <c r="X161" s="122">
        <v>35.722001970167057</v>
      </c>
      <c r="Y161" s="122">
        <v>21.452112894071131</v>
      </c>
      <c r="DA161" s="130" t="s">
        <v>2102</v>
      </c>
    </row>
    <row r="162" spans="1:105" ht="12" customHeight="1" x14ac:dyDescent="0.25">
      <c r="A162" s="97" t="s">
        <v>141</v>
      </c>
      <c r="B162" s="98">
        <v>50.318741049305068</v>
      </c>
      <c r="C162" s="98">
        <v>45.662198692081937</v>
      </c>
      <c r="D162" s="98">
        <v>41.202825521060404</v>
      </c>
      <c r="E162" s="98">
        <v>33.146156097574668</v>
      </c>
      <c r="F162" s="98">
        <v>44.318676475137224</v>
      </c>
      <c r="G162" s="98">
        <v>36.773214758874609</v>
      </c>
      <c r="H162" s="98">
        <v>35.433734898873922</v>
      </c>
      <c r="I162" s="98">
        <v>27.274470947141651</v>
      </c>
      <c r="J162" s="98">
        <v>30.611661499199808</v>
      </c>
      <c r="K162" s="98">
        <v>30.328411601327701</v>
      </c>
      <c r="L162" s="98">
        <v>32.569622732786314</v>
      </c>
      <c r="M162" s="98">
        <v>34.999866719325503</v>
      </c>
      <c r="N162" s="98">
        <v>30.053746075464502</v>
      </c>
      <c r="O162" s="98">
        <v>26.523364426340745</v>
      </c>
      <c r="P162" s="98">
        <v>29.173070949976829</v>
      </c>
      <c r="Q162" s="98">
        <v>24.038531408438704</v>
      </c>
      <c r="R162" s="98">
        <v>31.392812134480643</v>
      </c>
      <c r="S162" s="98">
        <v>25.287565142521039</v>
      </c>
      <c r="T162" s="98">
        <v>40.610752847033091</v>
      </c>
      <c r="U162" s="98">
        <v>37.641620955282178</v>
      </c>
      <c r="V162" s="98">
        <v>41.070148972158982</v>
      </c>
      <c r="W162" s="98">
        <v>34.260458014041745</v>
      </c>
      <c r="X162" s="98">
        <v>35.48185626119988</v>
      </c>
      <c r="Y162" s="98">
        <v>21.320435214210303</v>
      </c>
      <c r="DA162" s="63" t="s">
        <v>2103</v>
      </c>
    </row>
    <row r="163" spans="1:105" ht="12" customHeight="1" x14ac:dyDescent="0.25">
      <c r="A163" s="97" t="s">
        <v>140</v>
      </c>
      <c r="B163" s="98">
        <v>4.0046171613567598E-2</v>
      </c>
      <c r="C163" s="98">
        <v>4.0798465216136039E-2</v>
      </c>
      <c r="D163" s="98">
        <v>4.1937959624468418E-2</v>
      </c>
      <c r="E163" s="98">
        <v>3.8254875792672963E-2</v>
      </c>
      <c r="F163" s="98">
        <v>7.7206809135308377E-2</v>
      </c>
      <c r="G163" s="98">
        <v>6.6558382623023521E-2</v>
      </c>
      <c r="H163" s="98">
        <v>8.2822841586136925E-2</v>
      </c>
      <c r="I163" s="98">
        <v>6.9968399692967906E-2</v>
      </c>
      <c r="J163" s="98">
        <v>8.9249225651115968E-2</v>
      </c>
      <c r="K163" s="98">
        <v>0.10224653743945497</v>
      </c>
      <c r="L163" s="98">
        <v>0.11222553246794149</v>
      </c>
      <c r="M163" s="98">
        <v>0.14322664163314219</v>
      </c>
      <c r="N163" s="98">
        <v>0.12547951725994003</v>
      </c>
      <c r="O163" s="98">
        <v>0.10697903246172766</v>
      </c>
      <c r="P163" s="98">
        <v>0.1430844673431603</v>
      </c>
      <c r="Q163" s="98">
        <v>0.10035308721679974</v>
      </c>
      <c r="R163" s="98">
        <v>0.18218881647347621</v>
      </c>
      <c r="S163" s="98">
        <v>0.13742631139288569</v>
      </c>
      <c r="T163" s="98">
        <v>0.26511359096736908</v>
      </c>
      <c r="U163" s="98">
        <v>0.24332243626036348</v>
      </c>
      <c r="V163" s="98">
        <v>0.27565253993051592</v>
      </c>
      <c r="W163" s="98">
        <v>0.25242882009179474</v>
      </c>
      <c r="X163" s="98">
        <v>0.24014570896717993</v>
      </c>
      <c r="Y163" s="98">
        <v>0.13167767986082751</v>
      </c>
      <c r="DA163" s="63" t="s">
        <v>2104</v>
      </c>
    </row>
    <row r="164" spans="1:105" ht="12" customHeight="1" x14ac:dyDescent="0.25">
      <c r="A164" s="100" t="s">
        <v>50</v>
      </c>
      <c r="B164" s="101">
        <v>4.0046171613567598E-2</v>
      </c>
      <c r="C164" s="101">
        <v>4.0798465216136039E-2</v>
      </c>
      <c r="D164" s="101">
        <v>4.1937959624468418E-2</v>
      </c>
      <c r="E164" s="101">
        <v>3.8254875792672963E-2</v>
      </c>
      <c r="F164" s="101">
        <v>7.7206809135308377E-2</v>
      </c>
      <c r="G164" s="101">
        <v>6.6558382623023521E-2</v>
      </c>
      <c r="H164" s="101">
        <v>8.2822841586136925E-2</v>
      </c>
      <c r="I164" s="101">
        <v>6.9968399692967906E-2</v>
      </c>
      <c r="J164" s="101">
        <v>8.9249225651115968E-2</v>
      </c>
      <c r="K164" s="101">
        <v>0.10224653743945497</v>
      </c>
      <c r="L164" s="101">
        <v>0.11222553246794149</v>
      </c>
      <c r="M164" s="101">
        <v>0.14322664163314219</v>
      </c>
      <c r="N164" s="101">
        <v>0.12547951725994003</v>
      </c>
      <c r="O164" s="101">
        <v>0.10697903246172766</v>
      </c>
      <c r="P164" s="101">
        <v>0.1430844673431603</v>
      </c>
      <c r="Q164" s="101">
        <v>0.10035308721679974</v>
      </c>
      <c r="R164" s="101">
        <v>0.18218881647347621</v>
      </c>
      <c r="S164" s="101">
        <v>0.13742631139288569</v>
      </c>
      <c r="T164" s="101">
        <v>0.26511359096736908</v>
      </c>
      <c r="U164" s="101">
        <v>0.24332243626036348</v>
      </c>
      <c r="V164" s="101">
        <v>0.27565253993051592</v>
      </c>
      <c r="W164" s="101">
        <v>0.25242882009179474</v>
      </c>
      <c r="X164" s="101">
        <v>0.24014570896717993</v>
      </c>
      <c r="Y164" s="101">
        <v>0.13167767986082751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20032.846155585376</v>
      </c>
      <c r="C174" s="117">
        <f t="shared" si="87"/>
        <v>20361.381008809447</v>
      </c>
      <c r="D174" s="117">
        <f t="shared" si="87"/>
        <v>18520.215118242621</v>
      </c>
      <c r="E174" s="117">
        <f t="shared" si="87"/>
        <v>16396.86362237615</v>
      </c>
      <c r="F174" s="117">
        <f t="shared" si="87"/>
        <v>20557.490633022622</v>
      </c>
      <c r="G174" s="117">
        <f t="shared" si="87"/>
        <v>18189.925258440911</v>
      </c>
      <c r="H174" s="117">
        <f t="shared" si="87"/>
        <v>19136.992818844701</v>
      </c>
      <c r="I174" s="117">
        <f t="shared" si="87"/>
        <v>13117.042265558728</v>
      </c>
      <c r="J174" s="117">
        <f t="shared" si="87"/>
        <v>16653.376632097883</v>
      </c>
      <c r="K174" s="117">
        <f t="shared" si="87"/>
        <v>15927.409941253651</v>
      </c>
      <c r="L174" s="117">
        <f t="shared" si="87"/>
        <v>17202.05229880409</v>
      </c>
      <c r="M174" s="117">
        <f t="shared" si="87"/>
        <v>16128.923873931521</v>
      </c>
      <c r="N174" s="117">
        <f t="shared" si="87"/>
        <v>15062.4483062703</v>
      </c>
      <c r="O174" s="117">
        <f t="shared" si="87"/>
        <v>17957.961608717964</v>
      </c>
      <c r="P174" s="117">
        <f t="shared" si="87"/>
        <v>14929.9731164364</v>
      </c>
      <c r="Q174" s="117">
        <f t="shared" si="87"/>
        <v>12873.922847509517</v>
      </c>
      <c r="R174" s="117">
        <f t="shared" ref="R174:V174" si="88">R175+R178+R180+R189</f>
        <v>15677.032745879167</v>
      </c>
      <c r="S174" s="117">
        <f t="shared" si="88"/>
        <v>12336.934714632805</v>
      </c>
      <c r="T174" s="117">
        <f t="shared" si="88"/>
        <v>16757.081757460412</v>
      </c>
      <c r="U174" s="117">
        <f t="shared" si="88"/>
        <v>14822.897100783463</v>
      </c>
      <c r="V174" s="117">
        <f t="shared" si="88"/>
        <v>15720.76534937123</v>
      </c>
      <c r="W174" s="117">
        <f t="shared" ref="W174:Y174" si="89">W175+W178+W180+W189</f>
        <v>15035.291569665767</v>
      </c>
      <c r="X174" s="117">
        <f t="shared" si="89"/>
        <v>16772.064846397629</v>
      </c>
      <c r="Y174" s="117">
        <f t="shared" si="89"/>
        <v>12614.279296976096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17065.951795201923</v>
      </c>
      <c r="C175" s="122">
        <f t="shared" si="90"/>
        <v>17398.936669327886</v>
      </c>
      <c r="D175" s="122">
        <f t="shared" si="90"/>
        <v>15471.621367180176</v>
      </c>
      <c r="E175" s="122">
        <f t="shared" si="90"/>
        <v>13352.917984565085</v>
      </c>
      <c r="F175" s="122">
        <f t="shared" si="90"/>
        <v>17367.299169479065</v>
      </c>
      <c r="G175" s="122">
        <f t="shared" si="90"/>
        <v>15048.925809271879</v>
      </c>
      <c r="H175" s="122">
        <f t="shared" si="90"/>
        <v>16053.669865445363</v>
      </c>
      <c r="I175" s="122">
        <f t="shared" si="90"/>
        <v>9971.0887354915121</v>
      </c>
      <c r="J175" s="122">
        <f t="shared" si="90"/>
        <v>13679.269812835957</v>
      </c>
      <c r="K175" s="122">
        <f t="shared" si="90"/>
        <v>12954.305316937098</v>
      </c>
      <c r="L175" s="122">
        <f t="shared" si="90"/>
        <v>14161.855278372665</v>
      </c>
      <c r="M175" s="122">
        <f t="shared" si="90"/>
        <v>13002.211599568753</v>
      </c>
      <c r="N175" s="122">
        <f t="shared" si="90"/>
        <v>12061.53371699904</v>
      </c>
      <c r="O175" s="122">
        <f t="shared" si="90"/>
        <v>15042.038189574545</v>
      </c>
      <c r="P175" s="122">
        <f t="shared" si="90"/>
        <v>12244.775206862751</v>
      </c>
      <c r="Q175" s="122">
        <f t="shared" si="90"/>
        <v>10224.349359824051</v>
      </c>
      <c r="R175" s="122">
        <f t="shared" ref="R175:V175" si="91">SUM(R176:R177)</f>
        <v>13000.595065046702</v>
      </c>
      <c r="S175" s="122">
        <f t="shared" si="91"/>
        <v>9533.0182424522918</v>
      </c>
      <c r="T175" s="122">
        <f t="shared" si="91"/>
        <v>13852.484566013605</v>
      </c>
      <c r="U175" s="122">
        <f t="shared" si="91"/>
        <v>12051.35085215811</v>
      </c>
      <c r="V175" s="122">
        <f t="shared" si="91"/>
        <v>12999.821354260363</v>
      </c>
      <c r="W175" s="122">
        <f t="shared" ref="W175:Y175" si="92">SUM(W176:W177)</f>
        <v>12214.226773434681</v>
      </c>
      <c r="X175" s="122">
        <f t="shared" si="92"/>
        <v>13685.010118563643</v>
      </c>
      <c r="Y175" s="122">
        <f t="shared" si="92"/>
        <v>9968.8163091852275</v>
      </c>
      <c r="DA175" s="130" t="s">
        <v>2265</v>
      </c>
    </row>
    <row r="176" spans="1:105" ht="12" customHeight="1" x14ac:dyDescent="0.25">
      <c r="A176" s="97" t="s">
        <v>74</v>
      </c>
      <c r="B176" s="98">
        <v>16843.853223467402</v>
      </c>
      <c r="C176" s="98">
        <v>17173.447983177921</v>
      </c>
      <c r="D176" s="98">
        <v>15272.744712195274</v>
      </c>
      <c r="E176" s="98">
        <v>13183.888789596929</v>
      </c>
      <c r="F176" s="98">
        <v>17147.00652180687</v>
      </c>
      <c r="G176" s="98">
        <v>14858.177164926383</v>
      </c>
      <c r="H176" s="98">
        <v>15852.609598412453</v>
      </c>
      <c r="I176" s="98">
        <v>9847.0405477224976</v>
      </c>
      <c r="J176" s="98">
        <v>13508.691668238294</v>
      </c>
      <c r="K176" s="98">
        <v>12792.654906889118</v>
      </c>
      <c r="L176" s="98">
        <v>13984.990355862292</v>
      </c>
      <c r="M176" s="98">
        <v>12840.18933642412</v>
      </c>
      <c r="N176" s="98">
        <v>11909.823074665712</v>
      </c>
      <c r="O176" s="98">
        <v>14850.456848020101</v>
      </c>
      <c r="P176" s="98">
        <v>12088.515206979326</v>
      </c>
      <c r="Q176" s="98">
        <v>10092.864924339774</v>
      </c>
      <c r="R176" s="98">
        <v>12833.167954159884</v>
      </c>
      <c r="S176" s="98">
        <v>9409.4433763617999</v>
      </c>
      <c r="T176" s="98">
        <v>13670.117004580459</v>
      </c>
      <c r="U176" s="98">
        <v>11892.114508983495</v>
      </c>
      <c r="V176" s="98">
        <v>12825.498235054978</v>
      </c>
      <c r="W176" s="98">
        <v>12050.107681135354</v>
      </c>
      <c r="X176" s="98">
        <v>13497.02719890498</v>
      </c>
      <c r="Y176" s="98">
        <v>9831.0966782653486</v>
      </c>
      <c r="DA176" s="63" t="s">
        <v>2266</v>
      </c>
    </row>
    <row r="177" spans="1:105" ht="12" customHeight="1" x14ac:dyDescent="0.25">
      <c r="A177" s="97" t="s">
        <v>53</v>
      </c>
      <c r="B177" s="98">
        <v>222.0985717345215</v>
      </c>
      <c r="C177" s="98">
        <v>225.48868614996596</v>
      </c>
      <c r="D177" s="98">
        <v>198.87665498490253</v>
      </c>
      <c r="E177" s="98">
        <v>169.02919496815531</v>
      </c>
      <c r="F177" s="98">
        <v>220.29264767219505</v>
      </c>
      <c r="G177" s="98">
        <v>190.7486443454971</v>
      </c>
      <c r="H177" s="98">
        <v>201.06026703291064</v>
      </c>
      <c r="I177" s="98">
        <v>124.0481877690149</v>
      </c>
      <c r="J177" s="98">
        <v>170.57814459766357</v>
      </c>
      <c r="K177" s="98">
        <v>161.65041004797908</v>
      </c>
      <c r="L177" s="98">
        <v>176.86492251037191</v>
      </c>
      <c r="M177" s="98">
        <v>162.02226314463206</v>
      </c>
      <c r="N177" s="98">
        <v>151.71064233332817</v>
      </c>
      <c r="O177" s="98">
        <v>191.58134155444387</v>
      </c>
      <c r="P177" s="98">
        <v>156.25999988342548</v>
      </c>
      <c r="Q177" s="98">
        <v>131.48443548427744</v>
      </c>
      <c r="R177" s="98">
        <v>167.42711088681742</v>
      </c>
      <c r="S177" s="98">
        <v>123.57486609049243</v>
      </c>
      <c r="T177" s="98">
        <v>182.36756143314602</v>
      </c>
      <c r="U177" s="98">
        <v>159.23634317461512</v>
      </c>
      <c r="V177" s="98">
        <v>174.32311920538365</v>
      </c>
      <c r="W177" s="98">
        <v>164.11909229932658</v>
      </c>
      <c r="X177" s="98">
        <v>187.98291965866278</v>
      </c>
      <c r="Y177" s="98">
        <v>137.71963091987945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14.158806619948685</v>
      </c>
      <c r="C178" s="122">
        <f t="shared" si="93"/>
        <v>14.069076590342753</v>
      </c>
      <c r="D178" s="122">
        <f t="shared" si="93"/>
        <v>13.999995904314774</v>
      </c>
      <c r="E178" s="122">
        <f t="shared" si="93"/>
        <v>26.187742722984265</v>
      </c>
      <c r="F178" s="122">
        <f t="shared" si="93"/>
        <v>14.249790052827439</v>
      </c>
      <c r="G178" s="122">
        <f t="shared" si="93"/>
        <v>15.578422055684515</v>
      </c>
      <c r="H178" s="122">
        <f t="shared" si="93"/>
        <v>25.337491754035721</v>
      </c>
      <c r="I178" s="122">
        <f t="shared" si="93"/>
        <v>20.163120290538622</v>
      </c>
      <c r="J178" s="122">
        <f t="shared" si="93"/>
        <v>22.031615151199698</v>
      </c>
      <c r="K178" s="122">
        <f t="shared" si="93"/>
        <v>22.309892664684284</v>
      </c>
      <c r="L178" s="122">
        <f t="shared" si="93"/>
        <v>25.608007926487272</v>
      </c>
      <c r="M178" s="122">
        <f t="shared" si="93"/>
        <v>27.741934492165065</v>
      </c>
      <c r="N178" s="122">
        <f t="shared" si="93"/>
        <v>28.26493232308593</v>
      </c>
      <c r="O178" s="122">
        <f t="shared" si="93"/>
        <v>27.869276097755328</v>
      </c>
      <c r="P178" s="122">
        <f t="shared" si="93"/>
        <v>27.110837163254399</v>
      </c>
      <c r="Q178" s="122">
        <f t="shared" si="93"/>
        <v>25.712149555233623</v>
      </c>
      <c r="R178" s="122">
        <f t="shared" si="93"/>
        <v>25.818176947727384</v>
      </c>
      <c r="S178" s="122">
        <f t="shared" si="93"/>
        <v>26.335458720940235</v>
      </c>
      <c r="T178" s="122">
        <f t="shared" si="93"/>
        <v>23.308583553811577</v>
      </c>
      <c r="U178" s="122">
        <f t="shared" si="93"/>
        <v>22.66845972917432</v>
      </c>
      <c r="V178" s="122">
        <f t="shared" si="93"/>
        <v>23.079839833266224</v>
      </c>
      <c r="W178" s="122">
        <f t="shared" si="93"/>
        <v>27.431248807656427</v>
      </c>
      <c r="X178" s="122">
        <f t="shared" si="93"/>
        <v>27.31170398409369</v>
      </c>
      <c r="Y178" s="122">
        <f t="shared" si="93"/>
        <v>27.141211371553805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14.158806619948685</v>
      </c>
      <c r="C179" s="98">
        <f>RES_hhdet_fech!C29</f>
        <v>14.069076590342753</v>
      </c>
      <c r="D179" s="98">
        <f>RES_hhdet_fech!D29</f>
        <v>13.999995904314774</v>
      </c>
      <c r="E179" s="98">
        <f>RES_hhdet_fech!E29</f>
        <v>26.187742722984265</v>
      </c>
      <c r="F179" s="98">
        <f>RES_hhdet_fech!F29</f>
        <v>14.249790052827439</v>
      </c>
      <c r="G179" s="98">
        <f>RES_hhdet_fech!G29</f>
        <v>15.578422055684515</v>
      </c>
      <c r="H179" s="98">
        <f>RES_hhdet_fech!H29</f>
        <v>25.337491754035721</v>
      </c>
      <c r="I179" s="98">
        <f>RES_hhdet_fech!I29</f>
        <v>20.163120290538622</v>
      </c>
      <c r="J179" s="98">
        <f>RES_hhdet_fech!J29</f>
        <v>22.031615151199698</v>
      </c>
      <c r="K179" s="98">
        <f>RES_hhdet_fech!K29</f>
        <v>22.309892664684284</v>
      </c>
      <c r="L179" s="98">
        <f>RES_hhdet_fech!L29</f>
        <v>25.608007926487272</v>
      </c>
      <c r="M179" s="98">
        <f>RES_hhdet_fech!M29</f>
        <v>27.741934492165065</v>
      </c>
      <c r="N179" s="98">
        <f>RES_hhdet_fech!N29</f>
        <v>28.26493232308593</v>
      </c>
      <c r="O179" s="98">
        <f>RES_hhdet_fech!O29</f>
        <v>27.869276097755328</v>
      </c>
      <c r="P179" s="98">
        <f>RES_hhdet_fech!P29</f>
        <v>27.110837163254399</v>
      </c>
      <c r="Q179" s="98">
        <f>RES_hhdet_fech!Q29</f>
        <v>25.712149555233623</v>
      </c>
      <c r="R179" s="98">
        <f>RES_hhdet_fech!R29</f>
        <v>25.818176947727384</v>
      </c>
      <c r="S179" s="98">
        <f>RES_hhdet_fech!S29</f>
        <v>26.335458720940235</v>
      </c>
      <c r="T179" s="98">
        <f>RES_hhdet_fech!T29</f>
        <v>23.308583553811577</v>
      </c>
      <c r="U179" s="98">
        <f>RES_hhdet_fech!U29</f>
        <v>22.66845972917432</v>
      </c>
      <c r="V179" s="98">
        <f>RES_hhdet_fech!V29</f>
        <v>23.079839833266224</v>
      </c>
      <c r="W179" s="98">
        <f>RES_hhdet_fech!W29</f>
        <v>27.431248807656427</v>
      </c>
      <c r="X179" s="98">
        <f>RES_hhdet_fech!X29</f>
        <v>27.31170398409369</v>
      </c>
      <c r="Y179" s="98">
        <f>RES_hhdet_fech!Y29</f>
        <v>27.141211371553805</v>
      </c>
      <c r="DA179" s="63" t="s">
        <v>2269</v>
      </c>
    </row>
    <row r="180" spans="1:105" ht="12" customHeight="1" x14ac:dyDescent="0.25">
      <c r="A180" s="121" t="s">
        <v>55</v>
      </c>
      <c r="B180" s="122">
        <v>2140.4315350511592</v>
      </c>
      <c r="C180" s="122">
        <v>2106.766937243186</v>
      </c>
      <c r="D180" s="122">
        <v>2172.7818934854154</v>
      </c>
      <c r="E180" s="122">
        <v>2138.5935034948238</v>
      </c>
      <c r="F180" s="122">
        <v>2272.3304509021118</v>
      </c>
      <c r="G180" s="122">
        <v>2205.1620777502726</v>
      </c>
      <c r="H180" s="122">
        <v>2158.8437296100892</v>
      </c>
      <c r="I180" s="122">
        <v>2277.4036659988237</v>
      </c>
      <c r="J180" s="122">
        <v>2143.0861693515408</v>
      </c>
      <c r="K180" s="122">
        <v>2146.5795085545246</v>
      </c>
      <c r="L180" s="122">
        <v>2191.541760162042</v>
      </c>
      <c r="M180" s="122">
        <v>2344.7283326144125</v>
      </c>
      <c r="N180" s="122">
        <v>2209.8505811754608</v>
      </c>
      <c r="O180" s="122">
        <v>2130.7347893142492</v>
      </c>
      <c r="P180" s="122">
        <v>1935.8260394896049</v>
      </c>
      <c r="Q180" s="122">
        <v>1933.7694978739726</v>
      </c>
      <c r="R180" s="122">
        <v>1988.9155776287776</v>
      </c>
      <c r="S180" s="122">
        <v>2073.5966320309517</v>
      </c>
      <c r="T180" s="122">
        <v>2217.8553739238937</v>
      </c>
      <c r="U180" s="122">
        <v>2092.5256602129061</v>
      </c>
      <c r="V180" s="122">
        <v>2061.5818876736744</v>
      </c>
      <c r="W180" s="122">
        <v>2130.17939201642</v>
      </c>
      <c r="X180" s="122">
        <v>2306.5291214045392</v>
      </c>
      <c r="Y180" s="122">
        <v>1952.271084241944</v>
      </c>
      <c r="DA180" s="130" t="s">
        <v>2270</v>
      </c>
    </row>
    <row r="181" spans="1:105" ht="12" customHeight="1" x14ac:dyDescent="0.25">
      <c r="A181" s="97" t="s">
        <v>141</v>
      </c>
      <c r="B181" s="98">
        <v>2522.7470871351143</v>
      </c>
      <c r="C181" s="98">
        <v>2402.4833197491666</v>
      </c>
      <c r="D181" s="98">
        <v>2418.8512403757304</v>
      </c>
      <c r="E181" s="98">
        <v>2078.1533725173599</v>
      </c>
      <c r="F181" s="98">
        <v>2895.2874611205057</v>
      </c>
      <c r="G181" s="98">
        <v>2521.3762168806938</v>
      </c>
      <c r="H181" s="98">
        <v>2669.2986038484478</v>
      </c>
      <c r="I181" s="98">
        <v>2227.9643263490534</v>
      </c>
      <c r="J181" s="98">
        <v>2560.6762938318739</v>
      </c>
      <c r="K181" s="98">
        <v>2494.7909525603559</v>
      </c>
      <c r="L181" s="98">
        <v>2593.1427400853636</v>
      </c>
      <c r="M181" s="98">
        <v>2806.4815151053022</v>
      </c>
      <c r="N181" s="98">
        <v>2542.5599034479374</v>
      </c>
      <c r="O181" s="98">
        <v>2241.1316300011094</v>
      </c>
      <c r="P181" s="98">
        <v>2338.4477336549462</v>
      </c>
      <c r="Q181" s="98">
        <v>1826.12341752209</v>
      </c>
      <c r="R181" s="98">
        <v>2386.7382657519656</v>
      </c>
      <c r="S181" s="98">
        <v>1920.9418577053736</v>
      </c>
      <c r="T181" s="98">
        <v>2661.3866289890698</v>
      </c>
      <c r="U181" s="98">
        <v>2358.5931741484696</v>
      </c>
      <c r="V181" s="98">
        <v>2536.5948068059183</v>
      </c>
      <c r="W181" s="98">
        <v>2308.9531902891758</v>
      </c>
      <c r="X181" s="98">
        <v>2649.2586641480161</v>
      </c>
      <c r="Y181" s="98">
        <v>1925.8139311911029</v>
      </c>
      <c r="DA181" s="63" t="s">
        <v>2271</v>
      </c>
    </row>
    <row r="182" spans="1:105" ht="12" customHeight="1" x14ac:dyDescent="0.25">
      <c r="A182" s="97" t="s">
        <v>140</v>
      </c>
      <c r="B182" s="98">
        <v>2054.9738124005635</v>
      </c>
      <c r="C182" s="98">
        <v>1938.7509972583423</v>
      </c>
      <c r="D182" s="98">
        <v>1961.9561932669001</v>
      </c>
      <c r="E182" s="98">
        <v>1688.1640378097652</v>
      </c>
      <c r="F182" s="98">
        <v>2384.6339604015338</v>
      </c>
      <c r="G182" s="98">
        <v>2083.5499897322079</v>
      </c>
      <c r="H182" s="98">
        <v>2218.0664472856811</v>
      </c>
      <c r="I182" s="98">
        <v>1891.8549915914737</v>
      </c>
      <c r="J182" s="98">
        <v>2136.6275251963916</v>
      </c>
      <c r="K182" s="98">
        <v>2088.3415730198776</v>
      </c>
      <c r="L182" s="98">
        <v>2173.5776100578919</v>
      </c>
      <c r="M182" s="98">
        <v>2372.6464884093775</v>
      </c>
      <c r="N182" s="98">
        <v>2161.2395129147321</v>
      </c>
      <c r="O182" s="98">
        <v>1935.4043325913494</v>
      </c>
      <c r="P182" s="98">
        <v>1980.4865553275961</v>
      </c>
      <c r="Q182" s="98">
        <v>1566.9680171368891</v>
      </c>
      <c r="R182" s="98">
        <v>2047.9971329759239</v>
      </c>
      <c r="S182" s="98">
        <v>1686.3774310354684</v>
      </c>
      <c r="T182" s="98">
        <v>2344.7052208809373</v>
      </c>
      <c r="U182" s="98">
        <v>2106.5867501531129</v>
      </c>
      <c r="V182" s="98">
        <v>2270.1559171661956</v>
      </c>
      <c r="W182" s="98">
        <v>2099.3974431115234</v>
      </c>
      <c r="X182" s="98">
        <v>2405.7330211813696</v>
      </c>
      <c r="Y182" s="98">
        <v>1739.8219428663008</v>
      </c>
      <c r="DA182" s="63" t="s">
        <v>2272</v>
      </c>
    </row>
    <row r="183" spans="1:105" ht="12" customHeight="1" x14ac:dyDescent="0.25">
      <c r="A183" s="100" t="s">
        <v>50</v>
      </c>
      <c r="B183" s="101">
        <v>1101.8162202183371</v>
      </c>
      <c r="C183" s="101">
        <v>992.27806467697769</v>
      </c>
      <c r="D183" s="101">
        <v>1025.6588509437402</v>
      </c>
      <c r="E183" s="101">
        <v>877.10928311984935</v>
      </c>
      <c r="F183" s="101">
        <v>1307.225153658356</v>
      </c>
      <c r="G183" s="101">
        <v>1122.6138415278633</v>
      </c>
      <c r="H183" s="101">
        <v>1183.770601448846</v>
      </c>
      <c r="I183" s="101">
        <v>1100.0490480744834</v>
      </c>
      <c r="J183" s="101">
        <v>1138.8158464711837</v>
      </c>
      <c r="K183" s="101">
        <v>1122.4638860615557</v>
      </c>
      <c r="L183" s="101">
        <v>1159.7121723054038</v>
      </c>
      <c r="M183" s="101">
        <v>1305.4036358676253</v>
      </c>
      <c r="N183" s="101">
        <v>1190.4824533135161</v>
      </c>
      <c r="O183" s="101">
        <v>1100.3302096522157</v>
      </c>
      <c r="P183" s="101">
        <v>1007.8145261007942</v>
      </c>
      <c r="Q183" s="101">
        <v>783.28493442307445</v>
      </c>
      <c r="R183" s="101">
        <v>1028.2417931644034</v>
      </c>
      <c r="S183" s="101">
        <v>884.46759962633996</v>
      </c>
      <c r="T183" s="101">
        <v>1127.6122427800747</v>
      </c>
      <c r="U183" s="101">
        <v>1015.3080663038244</v>
      </c>
      <c r="V183" s="101">
        <v>1018.0143106805386</v>
      </c>
      <c r="W183" s="101">
        <v>1043.4159459560456</v>
      </c>
      <c r="X183" s="101">
        <v>1130.658260460388</v>
      </c>
      <c r="Y183" s="101">
        <v>730.06209995477786</v>
      </c>
      <c r="DA183" s="131" t="s">
        <v>2273</v>
      </c>
    </row>
    <row r="184" spans="1:105" ht="12" customHeight="1" x14ac:dyDescent="0.25">
      <c r="A184" s="103" t="s">
        <v>52</v>
      </c>
      <c r="B184" s="104">
        <v>953.15759218222615</v>
      </c>
      <c r="C184" s="104">
        <v>946.4729325813646</v>
      </c>
      <c r="D184" s="104">
        <v>936.2973423231598</v>
      </c>
      <c r="E184" s="104">
        <v>811.05475468991563</v>
      </c>
      <c r="F184" s="104">
        <v>1077.4088067431776</v>
      </c>
      <c r="G184" s="104">
        <v>960.93614820434482</v>
      </c>
      <c r="H184" s="104">
        <v>1034.2958458368355</v>
      </c>
      <c r="I184" s="104">
        <v>791.80594351699017</v>
      </c>
      <c r="J184" s="104">
        <v>997.81167872520825</v>
      </c>
      <c r="K184" s="104">
        <v>965.87768695832176</v>
      </c>
      <c r="L184" s="104">
        <v>1013.8654377524884</v>
      </c>
      <c r="M184" s="104">
        <v>1067.2428525417524</v>
      </c>
      <c r="N184" s="104">
        <v>970.75705960121627</v>
      </c>
      <c r="O184" s="104">
        <v>835.07412293913353</v>
      </c>
      <c r="P184" s="104">
        <v>972.6720292268019</v>
      </c>
      <c r="Q184" s="104">
        <v>783.68308271381443</v>
      </c>
      <c r="R184" s="104">
        <v>1019.7553398115202</v>
      </c>
      <c r="S184" s="104">
        <v>801.90983140912829</v>
      </c>
      <c r="T184" s="104">
        <v>1217.0929781008624</v>
      </c>
      <c r="U184" s="104">
        <v>1091.2786838492884</v>
      </c>
      <c r="V184" s="104">
        <v>1252.1416064856569</v>
      </c>
      <c r="W184" s="104">
        <v>1055.9814971554781</v>
      </c>
      <c r="X184" s="104">
        <v>1275.0747607209817</v>
      </c>
      <c r="Y184" s="104">
        <v>1009.7598429115227</v>
      </c>
      <c r="DA184" s="132" t="s">
        <v>2274</v>
      </c>
    </row>
    <row r="185" spans="1:105" ht="12" customHeight="1" x14ac:dyDescent="0.25">
      <c r="A185" s="106" t="s">
        <v>122</v>
      </c>
      <c r="B185" s="101">
        <v>2108.4083134559669</v>
      </c>
      <c r="C185" s="101">
        <v>2107.5320066549175</v>
      </c>
      <c r="D185" s="101">
        <v>2199.4192169862399</v>
      </c>
      <c r="E185" s="101">
        <v>2238.1490407305764</v>
      </c>
      <c r="F185" s="101">
        <v>2270.1069811932975</v>
      </c>
      <c r="G185" s="101">
        <v>2260.7986595108255</v>
      </c>
      <c r="H185" s="101">
        <v>2204.6287399747166</v>
      </c>
      <c r="I185" s="101">
        <v>2397.3201714818638</v>
      </c>
      <c r="J185" s="101">
        <v>2221.1806157152851</v>
      </c>
      <c r="K185" s="101">
        <v>2248.8422094686543</v>
      </c>
      <c r="L185" s="101">
        <v>2290.5077993594741</v>
      </c>
      <c r="M185" s="101">
        <v>2456.8509675791011</v>
      </c>
      <c r="N185" s="101">
        <v>2332.0710496639254</v>
      </c>
      <c r="O185" s="101">
        <v>2272.6793135439711</v>
      </c>
      <c r="P185" s="101">
        <v>2056.0392476195689</v>
      </c>
      <c r="Q185" s="101">
        <v>2122.8173049693869</v>
      </c>
      <c r="R185" s="101">
        <v>2128.29002930754</v>
      </c>
      <c r="S185" s="101">
        <v>2266.4836837174871</v>
      </c>
      <c r="T185" s="101">
        <v>2340.1540835643618</v>
      </c>
      <c r="U185" s="101">
        <v>2218.6362555195087</v>
      </c>
      <c r="V185" s="101">
        <v>2144.4000398800704</v>
      </c>
      <c r="W185" s="101">
        <v>2246.6813204054843</v>
      </c>
      <c r="X185" s="101">
        <v>2411.5218396070727</v>
      </c>
      <c r="Y185" s="101">
        <v>2080.2133731690665</v>
      </c>
      <c r="DA185" s="131" t="s">
        <v>2275</v>
      </c>
    </row>
    <row r="186" spans="1:105" ht="12" customHeight="1" x14ac:dyDescent="0.25">
      <c r="A186" s="107" t="s">
        <v>121</v>
      </c>
      <c r="B186" s="104">
        <v>1819.5563774205364</v>
      </c>
      <c r="C186" s="104">
        <v>1807.1701641148059</v>
      </c>
      <c r="D186" s="104">
        <v>1894.8643742756697</v>
      </c>
      <c r="E186" s="104">
        <v>1929.476353221773</v>
      </c>
      <c r="F186" s="104">
        <v>1980.038564008792</v>
      </c>
      <c r="G186" s="104">
        <v>1975.7711320244255</v>
      </c>
      <c r="H186" s="104">
        <v>1933.5344789547944</v>
      </c>
      <c r="I186" s="104">
        <v>2133.5350688775079</v>
      </c>
      <c r="J186" s="104">
        <v>1953.1824192766301</v>
      </c>
      <c r="K186" s="104">
        <v>1980.5215901164972</v>
      </c>
      <c r="L186" s="104">
        <v>2018.9237925699786</v>
      </c>
      <c r="M186" s="104">
        <v>2176.6079784660956</v>
      </c>
      <c r="N186" s="104">
        <v>2072.3585503633471</v>
      </c>
      <c r="O186" s="104">
        <v>2032.4293357602548</v>
      </c>
      <c r="P186" s="104">
        <v>1814.5035373194314</v>
      </c>
      <c r="Q186" s="104">
        <v>1871.7207597958243</v>
      </c>
      <c r="R186" s="104">
        <v>1882.4259648535956</v>
      </c>
      <c r="S186" s="104">
        <v>2032.6096274104357</v>
      </c>
      <c r="T186" s="104">
        <v>2110.9773833456125</v>
      </c>
      <c r="U186" s="104">
        <v>2016.404841117203</v>
      </c>
      <c r="V186" s="104">
        <v>1961.0590207606404</v>
      </c>
      <c r="W186" s="104">
        <v>2072.7410168756282</v>
      </c>
      <c r="X186" s="104">
        <v>2227.1514092153702</v>
      </c>
      <c r="Y186" s="104">
        <v>1912.4914558859061</v>
      </c>
      <c r="DA186" s="132" t="s">
        <v>2276</v>
      </c>
    </row>
    <row r="187" spans="1:105" ht="12" customHeight="1" x14ac:dyDescent="0.25">
      <c r="A187" s="108" t="s">
        <v>53</v>
      </c>
      <c r="B187" s="98">
        <v>920.9384177153255</v>
      </c>
      <c r="C187" s="98">
        <v>869.67705937578626</v>
      </c>
      <c r="D187" s="98">
        <v>932.99471304281144</v>
      </c>
      <c r="E187" s="98">
        <v>945.86671274290904</v>
      </c>
      <c r="F187" s="98">
        <v>1027.3871795926002</v>
      </c>
      <c r="G187" s="98">
        <v>1007.9036556298374</v>
      </c>
      <c r="H187" s="98">
        <v>975.77720225030339</v>
      </c>
      <c r="I187" s="98">
        <v>1185.5262407392436</v>
      </c>
      <c r="J187" s="98">
        <v>986.37942577740648</v>
      </c>
      <c r="K187" s="98">
        <v>1012.0003686164588</v>
      </c>
      <c r="L187" s="98">
        <v>1023.1592205647095</v>
      </c>
      <c r="M187" s="98">
        <v>1145.9046486343095</v>
      </c>
      <c r="N187" s="98">
        <v>1092.0624829953902</v>
      </c>
      <c r="O187" s="98">
        <v>1110.9836188079453</v>
      </c>
      <c r="P187" s="98">
        <v>882.15433290924693</v>
      </c>
      <c r="Q187" s="98">
        <v>904.43011718603736</v>
      </c>
      <c r="R187" s="98">
        <v>917.82439029838781</v>
      </c>
      <c r="S187" s="98">
        <v>1045.8692850126076</v>
      </c>
      <c r="T187" s="98">
        <v>996.31820379513704</v>
      </c>
      <c r="U187" s="98">
        <v>953.02662593169293</v>
      </c>
      <c r="V187" s="98">
        <v>848.47443281999142</v>
      </c>
      <c r="W187" s="98">
        <v>1000.8717080171419</v>
      </c>
      <c r="X187" s="98">
        <v>1014.4273496509292</v>
      </c>
      <c r="Y187" s="98">
        <v>775.75272303783856</v>
      </c>
      <c r="DA187" s="63" t="s">
        <v>2277</v>
      </c>
    </row>
    <row r="188" spans="1:105" ht="12" customHeight="1" x14ac:dyDescent="0.25">
      <c r="A188" s="108" t="s">
        <v>52</v>
      </c>
      <c r="B188" s="98">
        <v>898.61795970521098</v>
      </c>
      <c r="C188" s="98">
        <v>937.4931047390196</v>
      </c>
      <c r="D188" s="98">
        <v>961.86966123285833</v>
      </c>
      <c r="E188" s="98">
        <v>983.60964047886409</v>
      </c>
      <c r="F188" s="98">
        <v>952.65138441619183</v>
      </c>
      <c r="G188" s="98">
        <v>967.86747639458838</v>
      </c>
      <c r="H188" s="98">
        <v>957.75727670449089</v>
      </c>
      <c r="I188" s="98">
        <v>948.00882813826445</v>
      </c>
      <c r="J188" s="98">
        <v>966.80299349922336</v>
      </c>
      <c r="K188" s="98">
        <v>968.52122150003868</v>
      </c>
      <c r="L188" s="98">
        <v>995.76457200526897</v>
      </c>
      <c r="M188" s="98">
        <v>1030.7033298317865</v>
      </c>
      <c r="N188" s="98">
        <v>980.29606736795677</v>
      </c>
      <c r="O188" s="98">
        <v>921.44571695230979</v>
      </c>
      <c r="P188" s="98">
        <v>932.34920441018426</v>
      </c>
      <c r="Q188" s="98">
        <v>967.29064260978714</v>
      </c>
      <c r="R188" s="98">
        <v>964.60157455520743</v>
      </c>
      <c r="S188" s="98">
        <v>986.74034239782759</v>
      </c>
      <c r="T188" s="98">
        <v>1114.6591795504753</v>
      </c>
      <c r="U188" s="98">
        <v>1063.37821518551</v>
      </c>
      <c r="V188" s="98">
        <v>1112.584587940649</v>
      </c>
      <c r="W188" s="98">
        <v>1071.8693088584862</v>
      </c>
      <c r="X188" s="98">
        <v>1212.7240595644409</v>
      </c>
      <c r="Y188" s="98">
        <v>1136.7387328480677</v>
      </c>
      <c r="DA188" s="63" t="s">
        <v>2278</v>
      </c>
    </row>
    <row r="189" spans="1:105" ht="12" customHeight="1" x14ac:dyDescent="0.25">
      <c r="A189" s="121" t="s">
        <v>54</v>
      </c>
      <c r="B189" s="122">
        <v>812.30401871234392</v>
      </c>
      <c r="C189" s="122">
        <v>841.60832564803263</v>
      </c>
      <c r="D189" s="122">
        <v>861.81186167271551</v>
      </c>
      <c r="E189" s="122">
        <v>879.16439159325773</v>
      </c>
      <c r="F189" s="122">
        <v>903.61122258861872</v>
      </c>
      <c r="G189" s="122">
        <v>920.25894936307191</v>
      </c>
      <c r="H189" s="122">
        <v>899.14173203521023</v>
      </c>
      <c r="I189" s="122">
        <v>848.38674377785435</v>
      </c>
      <c r="J189" s="122">
        <v>808.98903475918485</v>
      </c>
      <c r="K189" s="122">
        <v>804.21522309734348</v>
      </c>
      <c r="L189" s="122">
        <v>823.04725234289833</v>
      </c>
      <c r="M189" s="122">
        <v>754.24200725618982</v>
      </c>
      <c r="N189" s="122">
        <v>762.7990757727157</v>
      </c>
      <c r="O189" s="122">
        <v>757.31935373141516</v>
      </c>
      <c r="P189" s="122">
        <v>722.26103292079131</v>
      </c>
      <c r="Q189" s="122">
        <v>690.09184025625939</v>
      </c>
      <c r="R189" s="122">
        <v>661.70392625596116</v>
      </c>
      <c r="S189" s="122">
        <v>703.98438142862369</v>
      </c>
      <c r="T189" s="122">
        <v>663.43323396910034</v>
      </c>
      <c r="U189" s="122">
        <v>656.35212868327176</v>
      </c>
      <c r="V189" s="122">
        <v>636.28226760392693</v>
      </c>
      <c r="W189" s="122">
        <v>663.45415540701174</v>
      </c>
      <c r="X189" s="122">
        <v>753.21390244535337</v>
      </c>
      <c r="Y189" s="122">
        <v>666.05069217737071</v>
      </c>
      <c r="DA189" s="130" t="s">
        <v>2279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812.30401871234392</v>
      </c>
      <c r="C191" s="33">
        <v>841.60832564803263</v>
      </c>
      <c r="D191" s="33">
        <v>861.81186167271551</v>
      </c>
      <c r="E191" s="33">
        <v>879.16439159325773</v>
      </c>
      <c r="F191" s="33">
        <v>903.61122258861872</v>
      </c>
      <c r="G191" s="33">
        <v>920.25894936307191</v>
      </c>
      <c r="H191" s="33">
        <v>899.14173203521023</v>
      </c>
      <c r="I191" s="33">
        <v>848.38674377785435</v>
      </c>
      <c r="J191" s="33">
        <v>808.98903475918485</v>
      </c>
      <c r="K191" s="33">
        <v>804.21522309734348</v>
      </c>
      <c r="L191" s="33">
        <v>823.04725234289833</v>
      </c>
      <c r="M191" s="33">
        <v>754.24200725618982</v>
      </c>
      <c r="N191" s="33">
        <v>762.7990757727157</v>
      </c>
      <c r="O191" s="33">
        <v>757.31935373141516</v>
      </c>
      <c r="P191" s="33">
        <v>722.26103292079131</v>
      </c>
      <c r="Q191" s="33">
        <v>690.09184025625939</v>
      </c>
      <c r="R191" s="33">
        <v>661.70392625596116</v>
      </c>
      <c r="S191" s="33">
        <v>703.98438142862369</v>
      </c>
      <c r="T191" s="33">
        <v>663.43323396910034</v>
      </c>
      <c r="U191" s="33">
        <v>656.35212868327176</v>
      </c>
      <c r="V191" s="33">
        <v>636.28226760392693</v>
      </c>
      <c r="W191" s="33">
        <v>663.45415540701174</v>
      </c>
      <c r="X191" s="33">
        <v>753.21390244535337</v>
      </c>
      <c r="Y191" s="33">
        <v>666.05069217737071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11641.11063893648</v>
      </c>
      <c r="C193" s="117">
        <f t="shared" si="94"/>
        <v>11921.477664574331</v>
      </c>
      <c r="D193" s="117">
        <f t="shared" si="94"/>
        <v>11011.449574006268</v>
      </c>
      <c r="E193" s="117">
        <f t="shared" si="94"/>
        <v>9940.2885906520096</v>
      </c>
      <c r="F193" s="117">
        <f t="shared" si="94"/>
        <v>12412.361303680033</v>
      </c>
      <c r="G193" s="117">
        <f t="shared" si="94"/>
        <v>11180.610151906636</v>
      </c>
      <c r="H193" s="117">
        <f t="shared" si="94"/>
        <v>11858.086200671542</v>
      </c>
      <c r="I193" s="117">
        <f t="shared" si="94"/>
        <v>8432.1356202350162</v>
      </c>
      <c r="J193" s="117">
        <f t="shared" si="94"/>
        <v>10587.186138600431</v>
      </c>
      <c r="K193" s="117">
        <f t="shared" si="94"/>
        <v>10277.704013652246</v>
      </c>
      <c r="L193" s="117">
        <f t="shared" si="94"/>
        <v>11212.033448524275</v>
      </c>
      <c r="M193" s="117">
        <f t="shared" si="94"/>
        <v>10719.928608591898</v>
      </c>
      <c r="N193" s="117">
        <f t="shared" si="94"/>
        <v>10185.968618745301</v>
      </c>
      <c r="O193" s="117">
        <f t="shared" si="94"/>
        <v>12208.204857172948</v>
      </c>
      <c r="P193" s="117">
        <f t="shared" si="94"/>
        <v>10272.245096777233</v>
      </c>
      <c r="Q193" s="117">
        <f t="shared" si="94"/>
        <v>9010.7405609483249</v>
      </c>
      <c r="R193" s="117">
        <f t="shared" ref="R193:V193" si="95">R194+R197+R199+R208</f>
        <v>10989.306511689905</v>
      </c>
      <c r="S193" s="117">
        <f t="shared" si="95"/>
        <v>8920.0935434931453</v>
      </c>
      <c r="T193" s="117">
        <f t="shared" si="95"/>
        <v>12129.162095870901</v>
      </c>
      <c r="U193" s="117">
        <f t="shared" si="95"/>
        <v>10951.403549356643</v>
      </c>
      <c r="V193" s="117">
        <f t="shared" si="95"/>
        <v>11750.674166906338</v>
      </c>
      <c r="W193" s="117">
        <f t="shared" ref="W193:Y193" si="96">W194+W197+W199+W208</f>
        <v>11405.262655763432</v>
      </c>
      <c r="X193" s="117">
        <f t="shared" si="96"/>
        <v>12835.885887382094</v>
      </c>
      <c r="Y193" s="117">
        <f t="shared" si="96"/>
        <v>9815.1068530391076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9383.9155285870966</v>
      </c>
      <c r="C194" s="122">
        <f t="shared" si="97"/>
        <v>9647.329260627379</v>
      </c>
      <c r="D194" s="122">
        <f t="shared" si="97"/>
        <v>8650.646973578534</v>
      </c>
      <c r="E194" s="122">
        <f t="shared" si="97"/>
        <v>7533.5308733364373</v>
      </c>
      <c r="F194" s="122">
        <f t="shared" si="97"/>
        <v>9903.4676745504003</v>
      </c>
      <c r="G194" s="122">
        <f t="shared" si="97"/>
        <v>8677.9351283883552</v>
      </c>
      <c r="H194" s="122">
        <f t="shared" si="97"/>
        <v>9354.9403519486277</v>
      </c>
      <c r="I194" s="122">
        <f t="shared" si="97"/>
        <v>5869.0112646642046</v>
      </c>
      <c r="J194" s="122">
        <f t="shared" si="97"/>
        <v>8146.8055793218045</v>
      </c>
      <c r="K194" s="122">
        <f t="shared" si="97"/>
        <v>7819.7699915457824</v>
      </c>
      <c r="L194" s="122">
        <f t="shared" si="97"/>
        <v>8684.5651116988265</v>
      </c>
      <c r="M194" s="122">
        <f t="shared" si="97"/>
        <v>8098.0584793652997</v>
      </c>
      <c r="N194" s="122">
        <f t="shared" si="97"/>
        <v>7648.0855952942293</v>
      </c>
      <c r="O194" s="122">
        <f t="shared" si="97"/>
        <v>9722.2939569367481</v>
      </c>
      <c r="P194" s="122">
        <f t="shared" si="97"/>
        <v>7955.4518139761749</v>
      </c>
      <c r="Q194" s="122">
        <f t="shared" si="97"/>
        <v>6701.1375312758664</v>
      </c>
      <c r="R194" s="122">
        <f t="shared" ref="R194:V194" si="98">SUM(R195:R196)</f>
        <v>8636.2078991277103</v>
      </c>
      <c r="S194" s="122">
        <f t="shared" si="98"/>
        <v>6431.8229427631441</v>
      </c>
      <c r="T194" s="122">
        <f t="shared" si="98"/>
        <v>9525.0560799662799</v>
      </c>
      <c r="U194" s="122">
        <f t="shared" si="98"/>
        <v>8437.7023893530459</v>
      </c>
      <c r="V194" s="122">
        <f t="shared" si="98"/>
        <v>9253.0158704278074</v>
      </c>
      <c r="W194" s="122">
        <f t="shared" ref="W194:Y194" si="99">SUM(W195:W196)</f>
        <v>8791.736899327072</v>
      </c>
      <c r="X194" s="122">
        <f t="shared" si="99"/>
        <v>9967.1160219762241</v>
      </c>
      <c r="Y194" s="122">
        <f t="shared" si="99"/>
        <v>7324.2794076565142</v>
      </c>
      <c r="DA194" s="130" t="s">
        <v>2433</v>
      </c>
    </row>
    <row r="195" spans="1:105" ht="12" customHeight="1" x14ac:dyDescent="0.25">
      <c r="A195" s="97" t="s">
        <v>74</v>
      </c>
      <c r="B195" s="98">
        <v>9161.8169568525755</v>
      </c>
      <c r="C195" s="98">
        <v>9421.8405744774136</v>
      </c>
      <c r="D195" s="98">
        <v>8451.7703185936316</v>
      </c>
      <c r="E195" s="98">
        <v>7364.5016783682822</v>
      </c>
      <c r="F195" s="98">
        <v>9683.1750268782052</v>
      </c>
      <c r="G195" s="98">
        <v>8487.1864840428589</v>
      </c>
      <c r="H195" s="98">
        <v>9153.8800849157178</v>
      </c>
      <c r="I195" s="98">
        <v>5744.9630768951902</v>
      </c>
      <c r="J195" s="98">
        <v>7976.2274347241409</v>
      </c>
      <c r="K195" s="98">
        <v>7658.1195814978037</v>
      </c>
      <c r="L195" s="98">
        <v>8507.7001891884538</v>
      </c>
      <c r="M195" s="98">
        <v>7936.0362162206675</v>
      </c>
      <c r="N195" s="98">
        <v>7496.3749529609013</v>
      </c>
      <c r="O195" s="98">
        <v>9530.7126153823046</v>
      </c>
      <c r="P195" s="98">
        <v>7799.1918140927492</v>
      </c>
      <c r="Q195" s="98">
        <v>6569.6530957915893</v>
      </c>
      <c r="R195" s="98">
        <v>8468.7807882408924</v>
      </c>
      <c r="S195" s="98">
        <v>6308.2480766726512</v>
      </c>
      <c r="T195" s="98">
        <v>9342.6885185331339</v>
      </c>
      <c r="U195" s="98">
        <v>8278.4660461784315</v>
      </c>
      <c r="V195" s="98">
        <v>9078.6927512224229</v>
      </c>
      <c r="W195" s="98">
        <v>8627.6178070277456</v>
      </c>
      <c r="X195" s="98">
        <v>9779.1331023175608</v>
      </c>
      <c r="Y195" s="98">
        <v>7186.5597767366344</v>
      </c>
      <c r="DA195" s="63" t="s">
        <v>2434</v>
      </c>
    </row>
    <row r="196" spans="1:105" ht="12" customHeight="1" x14ac:dyDescent="0.25">
      <c r="A196" s="97" t="s">
        <v>53</v>
      </c>
      <c r="B196" s="98">
        <v>222.0985717345215</v>
      </c>
      <c r="C196" s="98">
        <v>225.48868614996596</v>
      </c>
      <c r="D196" s="98">
        <v>198.87665498490253</v>
      </c>
      <c r="E196" s="98">
        <v>169.02919496815531</v>
      </c>
      <c r="F196" s="98">
        <v>220.29264767219505</v>
      </c>
      <c r="G196" s="98">
        <v>190.7486443454971</v>
      </c>
      <c r="H196" s="98">
        <v>201.06026703291064</v>
      </c>
      <c r="I196" s="98">
        <v>124.0481877690149</v>
      </c>
      <c r="J196" s="98">
        <v>170.57814459766357</v>
      </c>
      <c r="K196" s="98">
        <v>161.65041004797908</v>
      </c>
      <c r="L196" s="98">
        <v>176.86492251037191</v>
      </c>
      <c r="M196" s="98">
        <v>162.02226314463206</v>
      </c>
      <c r="N196" s="98">
        <v>151.71064233332817</v>
      </c>
      <c r="O196" s="98">
        <v>191.58134155444387</v>
      </c>
      <c r="P196" s="98">
        <v>156.25999988342548</v>
      </c>
      <c r="Q196" s="98">
        <v>131.48443548427744</v>
      </c>
      <c r="R196" s="98">
        <v>167.42711088681742</v>
      </c>
      <c r="S196" s="98">
        <v>123.57486609049243</v>
      </c>
      <c r="T196" s="98">
        <v>182.36756143314602</v>
      </c>
      <c r="U196" s="98">
        <v>159.23634317461512</v>
      </c>
      <c r="V196" s="98">
        <v>174.32311920538365</v>
      </c>
      <c r="W196" s="98">
        <v>164.11909229932658</v>
      </c>
      <c r="X196" s="98">
        <v>187.98291965866278</v>
      </c>
      <c r="Y196" s="98">
        <v>137.71963091987945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27.250104559997531</v>
      </c>
      <c r="C197" s="122">
        <f t="shared" si="100"/>
        <v>28.007168966744853</v>
      </c>
      <c r="D197" s="122">
        <f t="shared" si="100"/>
        <v>28.998910171577585</v>
      </c>
      <c r="E197" s="122">
        <f t="shared" si="100"/>
        <v>57.458377076172049</v>
      </c>
      <c r="F197" s="122">
        <f t="shared" si="100"/>
        <v>33.511927756862477</v>
      </c>
      <c r="G197" s="122">
        <f t="shared" si="100"/>
        <v>39.372124970458927</v>
      </c>
      <c r="H197" s="122">
        <f t="shared" si="100"/>
        <v>69.184793656706347</v>
      </c>
      <c r="I197" s="122">
        <f t="shared" si="100"/>
        <v>57.220619962512274</v>
      </c>
      <c r="J197" s="122">
        <f t="shared" si="100"/>
        <v>63.894147502375176</v>
      </c>
      <c r="K197" s="122">
        <f t="shared" si="100"/>
        <v>66.522275249222787</v>
      </c>
      <c r="L197" s="122">
        <f t="shared" si="100"/>
        <v>79.029456040535564</v>
      </c>
      <c r="M197" s="122">
        <f t="shared" si="100"/>
        <v>89.156566861463787</v>
      </c>
      <c r="N197" s="122">
        <f t="shared" si="100"/>
        <v>94.997847795269337</v>
      </c>
      <c r="O197" s="122">
        <f t="shared" si="100"/>
        <v>98.179311350432826</v>
      </c>
      <c r="P197" s="122">
        <f t="shared" si="100"/>
        <v>99.422673741412709</v>
      </c>
      <c r="Q197" s="122">
        <f t="shared" si="100"/>
        <v>97.108292561971169</v>
      </c>
      <c r="R197" s="122">
        <f t="shared" si="100"/>
        <v>99.83462870510877</v>
      </c>
      <c r="S197" s="122">
        <f t="shared" si="100"/>
        <v>104.45088643472458</v>
      </c>
      <c r="T197" s="122">
        <f t="shared" si="100"/>
        <v>94.862723526203467</v>
      </c>
      <c r="U197" s="122">
        <f t="shared" si="100"/>
        <v>94.461088887993597</v>
      </c>
      <c r="V197" s="122">
        <f t="shared" si="100"/>
        <v>97.992287411557925</v>
      </c>
      <c r="W197" s="122">
        <f t="shared" si="100"/>
        <v>117.85787703807971</v>
      </c>
      <c r="X197" s="122">
        <f t="shared" si="100"/>
        <v>118.08919681977822</v>
      </c>
      <c r="Y197" s="122">
        <f t="shared" si="100"/>
        <v>117.96084266052716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27.250104559997531</v>
      </c>
      <c r="C198" s="98">
        <f>RES_hhdet_tesh!C29</f>
        <v>28.007168966744853</v>
      </c>
      <c r="D198" s="98">
        <f>RES_hhdet_tesh!D29</f>
        <v>28.998910171577585</v>
      </c>
      <c r="E198" s="98">
        <f>RES_hhdet_tesh!E29</f>
        <v>57.458377076172049</v>
      </c>
      <c r="F198" s="98">
        <f>RES_hhdet_tesh!F29</f>
        <v>33.511927756862477</v>
      </c>
      <c r="G198" s="98">
        <f>RES_hhdet_tesh!G29</f>
        <v>39.372124970458927</v>
      </c>
      <c r="H198" s="98">
        <f>RES_hhdet_tesh!H29</f>
        <v>69.184793656706347</v>
      </c>
      <c r="I198" s="98">
        <f>RES_hhdet_tesh!I29</f>
        <v>57.220619962512274</v>
      </c>
      <c r="J198" s="98">
        <f>RES_hhdet_tesh!J29</f>
        <v>63.894147502375176</v>
      </c>
      <c r="K198" s="98">
        <f>RES_hhdet_tesh!K29</f>
        <v>66.522275249222787</v>
      </c>
      <c r="L198" s="98">
        <f>RES_hhdet_tesh!L29</f>
        <v>79.029456040535564</v>
      </c>
      <c r="M198" s="98">
        <f>RES_hhdet_tesh!M29</f>
        <v>89.156566861463787</v>
      </c>
      <c r="N198" s="98">
        <f>RES_hhdet_tesh!N29</f>
        <v>94.997847795269337</v>
      </c>
      <c r="O198" s="98">
        <f>RES_hhdet_tesh!O29</f>
        <v>98.179311350432826</v>
      </c>
      <c r="P198" s="98">
        <f>RES_hhdet_tesh!P29</f>
        <v>99.422673741412709</v>
      </c>
      <c r="Q198" s="98">
        <f>RES_hhdet_tesh!Q29</f>
        <v>97.108292561971169</v>
      </c>
      <c r="R198" s="98">
        <f>RES_hhdet_tesh!R29</f>
        <v>99.83462870510877</v>
      </c>
      <c r="S198" s="98">
        <f>RES_hhdet_tesh!S29</f>
        <v>104.45088643472458</v>
      </c>
      <c r="T198" s="98">
        <f>RES_hhdet_tesh!T29</f>
        <v>94.862723526203467</v>
      </c>
      <c r="U198" s="98">
        <f>RES_hhdet_tesh!U29</f>
        <v>94.461088887993597</v>
      </c>
      <c r="V198" s="98">
        <f>RES_hhdet_tesh!V29</f>
        <v>97.992287411557925</v>
      </c>
      <c r="W198" s="98">
        <f>RES_hhdet_tesh!W29</f>
        <v>117.85787703807971</v>
      </c>
      <c r="X198" s="98">
        <f>RES_hhdet_tesh!X29</f>
        <v>118.08919681977822</v>
      </c>
      <c r="Y198" s="98">
        <f>RES_hhdet_tesh!Y29</f>
        <v>117.96084266052716</v>
      </c>
      <c r="DA198" s="63" t="s">
        <v>2437</v>
      </c>
    </row>
    <row r="199" spans="1:105" ht="12" customHeight="1" x14ac:dyDescent="0.25">
      <c r="A199" s="121" t="s">
        <v>55</v>
      </c>
      <c r="B199" s="122">
        <v>1611.8363360335036</v>
      </c>
      <c r="C199" s="122">
        <v>1604.020228529145</v>
      </c>
      <c r="D199" s="122">
        <v>1672.3775925263567</v>
      </c>
      <c r="E199" s="122">
        <v>1674.4760228413134</v>
      </c>
      <c r="F199" s="122">
        <v>1779.3525346644151</v>
      </c>
      <c r="G199" s="122">
        <v>1751.7565004823816</v>
      </c>
      <c r="H199" s="122">
        <v>1735.9095948751997</v>
      </c>
      <c r="I199" s="122">
        <v>1845.8672593803478</v>
      </c>
      <c r="J199" s="122">
        <v>1746.32706070833</v>
      </c>
      <c r="K199" s="122">
        <v>1763.817446834659</v>
      </c>
      <c r="L199" s="122">
        <v>1804.7916097641851</v>
      </c>
      <c r="M199" s="122">
        <v>1941.5513913698207</v>
      </c>
      <c r="N199" s="122">
        <v>1843.3480869415482</v>
      </c>
      <c r="O199" s="122">
        <v>1790.4374984668204</v>
      </c>
      <c r="P199" s="122">
        <v>1646.095061852468</v>
      </c>
      <c r="Q199" s="122">
        <v>1664.2364579856892</v>
      </c>
      <c r="R199" s="122">
        <v>1723.580984868649</v>
      </c>
      <c r="S199" s="122">
        <v>1814.3799521205256</v>
      </c>
      <c r="T199" s="122">
        <v>1964.9396552636981</v>
      </c>
      <c r="U199" s="122">
        <v>1872.7968017958817</v>
      </c>
      <c r="V199" s="122">
        <v>1862.4207267240256</v>
      </c>
      <c r="W199" s="122">
        <v>1929.4531955720374</v>
      </c>
      <c r="X199" s="122">
        <v>2101.4274084123913</v>
      </c>
      <c r="Y199" s="122">
        <v>1794.2234097002924</v>
      </c>
      <c r="DA199" s="130" t="s">
        <v>2438</v>
      </c>
    </row>
    <row r="200" spans="1:105" ht="12" customHeight="1" x14ac:dyDescent="0.25">
      <c r="A200" s="97" t="s">
        <v>141</v>
      </c>
      <c r="B200" s="98">
        <v>1692.2537156758547</v>
      </c>
      <c r="C200" s="98">
        <v>1618.2931999170232</v>
      </c>
      <c r="D200" s="98">
        <v>1634.3339099828429</v>
      </c>
      <c r="E200" s="98">
        <v>1412.2324034494072</v>
      </c>
      <c r="F200" s="98">
        <v>1982.7236574220981</v>
      </c>
      <c r="G200" s="98">
        <v>1742.1202313785868</v>
      </c>
      <c r="H200" s="98">
        <v>1863.34193890287</v>
      </c>
      <c r="I200" s="98">
        <v>1563.5431902151374</v>
      </c>
      <c r="J200" s="98">
        <v>1800.4004824275869</v>
      </c>
      <c r="K200" s="98">
        <v>1760.3884274746149</v>
      </c>
      <c r="L200" s="98">
        <v>1837.2630410251622</v>
      </c>
      <c r="M200" s="98">
        <v>1999.7940597972697</v>
      </c>
      <c r="N200" s="98">
        <v>1825.2389864702552</v>
      </c>
      <c r="O200" s="98">
        <v>1628.3905194211686</v>
      </c>
      <c r="P200" s="98">
        <v>1722.3535448834732</v>
      </c>
      <c r="Q200" s="98">
        <v>1368.0689735831663</v>
      </c>
      <c r="R200" s="98">
        <v>1819.1502762062812</v>
      </c>
      <c r="S200" s="98">
        <v>1495.8737202443017</v>
      </c>
      <c r="T200" s="98">
        <v>2132.0561372842822</v>
      </c>
      <c r="U200" s="98">
        <v>1924.2225939655837</v>
      </c>
      <c r="V200" s="98">
        <v>2097.9835091465943</v>
      </c>
      <c r="W200" s="98">
        <v>1927.288704870826</v>
      </c>
      <c r="X200" s="98">
        <v>2227.5454833082022</v>
      </c>
      <c r="Y200" s="98">
        <v>1627.2587624335122</v>
      </c>
      <c r="DA200" s="63" t="s">
        <v>2439</v>
      </c>
    </row>
    <row r="201" spans="1:105" ht="12" customHeight="1" x14ac:dyDescent="0.25">
      <c r="A201" s="97" t="s">
        <v>140</v>
      </c>
      <c r="B201" s="98">
        <v>1692.2537156758549</v>
      </c>
      <c r="C201" s="98">
        <v>1618.2741628532544</v>
      </c>
      <c r="D201" s="98">
        <v>1634.3364873991238</v>
      </c>
      <c r="E201" s="98">
        <v>1412.2385768803597</v>
      </c>
      <c r="F201" s="98">
        <v>1982.5897093478379</v>
      </c>
      <c r="G201" s="98">
        <v>1742.0216393965302</v>
      </c>
      <c r="H201" s="98">
        <v>1863.328263998678</v>
      </c>
      <c r="I201" s="98">
        <v>1563.6050564914351</v>
      </c>
      <c r="J201" s="98">
        <v>1799.9280331796392</v>
      </c>
      <c r="K201" s="98">
        <v>1759.8463909015381</v>
      </c>
      <c r="L201" s="98">
        <v>1836.8544988388758</v>
      </c>
      <c r="M201" s="98">
        <v>1999.3902538667226</v>
      </c>
      <c r="N201" s="98">
        <v>1825.2675326372464</v>
      </c>
      <c r="O201" s="98">
        <v>1629.0176869535321</v>
      </c>
      <c r="P201" s="98">
        <v>1723.0013719126239</v>
      </c>
      <c r="Q201" s="98">
        <v>1369.4303724392037</v>
      </c>
      <c r="R201" s="98">
        <v>1818.4336698389054</v>
      </c>
      <c r="S201" s="98">
        <v>1495.3516403351969</v>
      </c>
      <c r="T201" s="98">
        <v>2130.7654272931231</v>
      </c>
      <c r="U201" s="98">
        <v>1923.5801160472936</v>
      </c>
      <c r="V201" s="98">
        <v>2097.1410978900599</v>
      </c>
      <c r="W201" s="98">
        <v>1925.8971398656975</v>
      </c>
      <c r="X201" s="98">
        <v>2225.5420708450897</v>
      </c>
      <c r="Y201" s="98">
        <v>1625.2333291818945</v>
      </c>
      <c r="DA201" s="63" t="s">
        <v>2440</v>
      </c>
    </row>
    <row r="202" spans="1:105" ht="12" customHeight="1" x14ac:dyDescent="0.25">
      <c r="A202" s="100" t="s">
        <v>50</v>
      </c>
      <c r="B202" s="101">
        <v>739.09612349362897</v>
      </c>
      <c r="C202" s="101">
        <v>671.80123027188949</v>
      </c>
      <c r="D202" s="101">
        <v>698.03914507596392</v>
      </c>
      <c r="E202" s="101">
        <v>601.18382219044406</v>
      </c>
      <c r="F202" s="101">
        <v>905.18090260466033</v>
      </c>
      <c r="G202" s="101">
        <v>781.08549119218526</v>
      </c>
      <c r="H202" s="101">
        <v>829.03241816184243</v>
      </c>
      <c r="I202" s="101">
        <v>771.79911297444494</v>
      </c>
      <c r="J202" s="101">
        <v>802.11635445443085</v>
      </c>
      <c r="K202" s="101">
        <v>793.9687039432165</v>
      </c>
      <c r="L202" s="101">
        <v>822.98906108638732</v>
      </c>
      <c r="M202" s="101">
        <v>932.14740132497025</v>
      </c>
      <c r="N202" s="101">
        <v>854.51047303603048</v>
      </c>
      <c r="O202" s="101">
        <v>793.94356401439848</v>
      </c>
      <c r="P202" s="101">
        <v>750.3293426858221</v>
      </c>
      <c r="Q202" s="101">
        <v>585.74728972538935</v>
      </c>
      <c r="R202" s="101">
        <v>798.67833002738519</v>
      </c>
      <c r="S202" s="101">
        <v>693.44180892606857</v>
      </c>
      <c r="T202" s="101">
        <v>913.6724491922605</v>
      </c>
      <c r="U202" s="101">
        <v>832.30143219800516</v>
      </c>
      <c r="V202" s="101">
        <v>844.99949140440333</v>
      </c>
      <c r="W202" s="101">
        <v>869.91564271021912</v>
      </c>
      <c r="X202" s="101">
        <v>950.46731012410817</v>
      </c>
      <c r="Y202" s="101">
        <v>615.47348627037172</v>
      </c>
      <c r="DA202" s="131" t="s">
        <v>2441</v>
      </c>
    </row>
    <row r="203" spans="1:105" ht="12" customHeight="1" x14ac:dyDescent="0.25">
      <c r="A203" s="103" t="s">
        <v>52</v>
      </c>
      <c r="B203" s="104">
        <v>953.15759218222615</v>
      </c>
      <c r="C203" s="104">
        <v>946.4729325813646</v>
      </c>
      <c r="D203" s="104">
        <v>936.2973423231598</v>
      </c>
      <c r="E203" s="104">
        <v>811.05475468991563</v>
      </c>
      <c r="F203" s="104">
        <v>1077.4088067431776</v>
      </c>
      <c r="G203" s="104">
        <v>960.93614820434482</v>
      </c>
      <c r="H203" s="104">
        <v>1034.2958458368355</v>
      </c>
      <c r="I203" s="104">
        <v>791.80594351699017</v>
      </c>
      <c r="J203" s="104">
        <v>997.81167872520825</v>
      </c>
      <c r="K203" s="104">
        <v>965.87768695832176</v>
      </c>
      <c r="L203" s="104">
        <v>1013.8654377524884</v>
      </c>
      <c r="M203" s="104">
        <v>1067.2428525417524</v>
      </c>
      <c r="N203" s="104">
        <v>970.75705960121627</v>
      </c>
      <c r="O203" s="104">
        <v>835.07412293913353</v>
      </c>
      <c r="P203" s="104">
        <v>972.6720292268019</v>
      </c>
      <c r="Q203" s="104">
        <v>783.68308271381443</v>
      </c>
      <c r="R203" s="104">
        <v>1019.7553398115202</v>
      </c>
      <c r="S203" s="104">
        <v>801.90983140912829</v>
      </c>
      <c r="T203" s="104">
        <v>1217.0929781008624</v>
      </c>
      <c r="U203" s="104">
        <v>1091.2786838492884</v>
      </c>
      <c r="V203" s="104">
        <v>1252.1416064856569</v>
      </c>
      <c r="W203" s="104">
        <v>1055.9814971554781</v>
      </c>
      <c r="X203" s="104">
        <v>1275.0747607209817</v>
      </c>
      <c r="Y203" s="104">
        <v>1009.7598429115227</v>
      </c>
      <c r="DA203" s="132" t="s">
        <v>2442</v>
      </c>
    </row>
    <row r="204" spans="1:105" ht="12" customHeight="1" x14ac:dyDescent="0.25">
      <c r="A204" s="106" t="s">
        <v>122</v>
      </c>
      <c r="B204" s="101">
        <v>1595.5381973549602</v>
      </c>
      <c r="C204" s="101">
        <v>1601.2078692990024</v>
      </c>
      <c r="D204" s="101">
        <v>1678.5613364359076</v>
      </c>
      <c r="E204" s="101">
        <v>1714.5251356163008</v>
      </c>
      <c r="F204" s="101">
        <v>1749.6393253754918</v>
      </c>
      <c r="G204" s="101">
        <v>1752.7985277638436</v>
      </c>
      <c r="H204" s="101">
        <v>1720.5840677970043</v>
      </c>
      <c r="I204" s="101">
        <v>1876.9156908213665</v>
      </c>
      <c r="J204" s="101">
        <v>1740.7467985877722</v>
      </c>
      <c r="K204" s="101">
        <v>1764.5084961679584</v>
      </c>
      <c r="L204" s="101">
        <v>1801.554315186278</v>
      </c>
      <c r="M204" s="101">
        <v>1935.8822402986025</v>
      </c>
      <c r="N204" s="101">
        <v>1845.1807913513976</v>
      </c>
      <c r="O204" s="101">
        <v>1805.8706650999522</v>
      </c>
      <c r="P204" s="101">
        <v>1637.5335285837405</v>
      </c>
      <c r="Q204" s="101">
        <v>1696.5481056728017</v>
      </c>
      <c r="R204" s="101">
        <v>1713.4674432215627</v>
      </c>
      <c r="S204" s="101">
        <v>1849.432212061306</v>
      </c>
      <c r="T204" s="101">
        <v>1944.172954664698</v>
      </c>
      <c r="U204" s="101">
        <v>1866.4602583740123</v>
      </c>
      <c r="V204" s="101">
        <v>1833.2855450880443</v>
      </c>
      <c r="W204" s="101">
        <v>1928.9021070407173</v>
      </c>
      <c r="X204" s="101">
        <v>2087.1641300673614</v>
      </c>
      <c r="Y204" s="101">
        <v>1811.4642360252376</v>
      </c>
      <c r="DA204" s="131" t="s">
        <v>2443</v>
      </c>
    </row>
    <row r="205" spans="1:105" ht="12" customHeight="1" x14ac:dyDescent="0.25">
      <c r="A205" s="107" t="s">
        <v>121</v>
      </c>
      <c r="B205" s="104">
        <v>1595.5381973549602</v>
      </c>
      <c r="C205" s="104">
        <v>1601.7024921931165</v>
      </c>
      <c r="D205" s="104">
        <v>1679.3426216066214</v>
      </c>
      <c r="E205" s="104">
        <v>1715.8446047035652</v>
      </c>
      <c r="F205" s="104">
        <v>1750.547978174927</v>
      </c>
      <c r="G205" s="104">
        <v>1753.5299445082026</v>
      </c>
      <c r="H205" s="104">
        <v>1720.870683913331</v>
      </c>
      <c r="I205" s="104">
        <v>1876.7304900106899</v>
      </c>
      <c r="J205" s="104">
        <v>1740.4459160768238</v>
      </c>
      <c r="K205" s="104">
        <v>1763.8742940405373</v>
      </c>
      <c r="L205" s="104">
        <v>1801.2231573940019</v>
      </c>
      <c r="M205" s="104">
        <v>1935.2957499865845</v>
      </c>
      <c r="N205" s="104">
        <v>1845.0443766962239</v>
      </c>
      <c r="O205" s="104">
        <v>1806.0433744509799</v>
      </c>
      <c r="P205" s="104">
        <v>1638.5379360605589</v>
      </c>
      <c r="Q205" s="104">
        <v>1697.10957297952</v>
      </c>
      <c r="R205" s="104">
        <v>1713.0453501889074</v>
      </c>
      <c r="S205" s="104">
        <v>1848.6312759796153</v>
      </c>
      <c r="T205" s="104">
        <v>1944.5929191566192</v>
      </c>
      <c r="U205" s="104">
        <v>1866.4621286952174</v>
      </c>
      <c r="V205" s="104">
        <v>1833.8141118918811</v>
      </c>
      <c r="W205" s="104">
        <v>1929.9232756948031</v>
      </c>
      <c r="X205" s="104">
        <v>2088.4903907378643</v>
      </c>
      <c r="Y205" s="104">
        <v>1810.2652372139451</v>
      </c>
      <c r="DA205" s="132" t="s">
        <v>2444</v>
      </c>
    </row>
    <row r="206" spans="1:105" ht="12" customHeight="1" x14ac:dyDescent="0.25">
      <c r="A206" s="108" t="s">
        <v>53</v>
      </c>
      <c r="B206" s="98">
        <v>696.92023764974931</v>
      </c>
      <c r="C206" s="98">
        <v>664.20938745409717</v>
      </c>
      <c r="D206" s="98">
        <v>717.47296037376293</v>
      </c>
      <c r="E206" s="98">
        <v>732.23496422470134</v>
      </c>
      <c r="F206" s="98">
        <v>797.89659375873521</v>
      </c>
      <c r="G206" s="98">
        <v>785.6624681136143</v>
      </c>
      <c r="H206" s="98">
        <v>763.11340720884016</v>
      </c>
      <c r="I206" s="98">
        <v>928.72166187242533</v>
      </c>
      <c r="J206" s="98">
        <v>773.6429225776003</v>
      </c>
      <c r="K206" s="98">
        <v>795.3530725404986</v>
      </c>
      <c r="L206" s="98">
        <v>805.45858538873313</v>
      </c>
      <c r="M206" s="98">
        <v>904.59242015479811</v>
      </c>
      <c r="N206" s="98">
        <v>864.74830932826694</v>
      </c>
      <c r="O206" s="98">
        <v>884.59765749866972</v>
      </c>
      <c r="P206" s="98">
        <v>706.18873165037485</v>
      </c>
      <c r="Q206" s="98">
        <v>729.8189303697327</v>
      </c>
      <c r="R206" s="98">
        <v>748.44377563369994</v>
      </c>
      <c r="S206" s="98">
        <v>861.89093358178809</v>
      </c>
      <c r="T206" s="98">
        <v>829.9337396061436</v>
      </c>
      <c r="U206" s="98">
        <v>803.08391350970749</v>
      </c>
      <c r="V206" s="98">
        <v>721.22952395123207</v>
      </c>
      <c r="W206" s="98">
        <v>858.05396683631682</v>
      </c>
      <c r="X206" s="98">
        <v>875.76633117342351</v>
      </c>
      <c r="Y206" s="98">
        <v>673.52650436587749</v>
      </c>
      <c r="DA206" s="63" t="s">
        <v>2445</v>
      </c>
    </row>
    <row r="207" spans="1:105" ht="12" customHeight="1" x14ac:dyDescent="0.25">
      <c r="A207" s="108" t="s">
        <v>52</v>
      </c>
      <c r="B207" s="98">
        <v>898.61795970521098</v>
      </c>
      <c r="C207" s="98">
        <v>937.4931047390196</v>
      </c>
      <c r="D207" s="98">
        <v>961.86966123285833</v>
      </c>
      <c r="E207" s="98">
        <v>983.60964047886409</v>
      </c>
      <c r="F207" s="98">
        <v>952.65138441619183</v>
      </c>
      <c r="G207" s="98">
        <v>967.86747639458838</v>
      </c>
      <c r="H207" s="98">
        <v>957.75727670449089</v>
      </c>
      <c r="I207" s="98">
        <v>948.00882813826445</v>
      </c>
      <c r="J207" s="98">
        <v>966.80299349922336</v>
      </c>
      <c r="K207" s="98">
        <v>968.52122150003868</v>
      </c>
      <c r="L207" s="98">
        <v>995.76457200526897</v>
      </c>
      <c r="M207" s="98">
        <v>1030.7033298317865</v>
      </c>
      <c r="N207" s="98">
        <v>980.29606736795677</v>
      </c>
      <c r="O207" s="98">
        <v>921.44571695230979</v>
      </c>
      <c r="P207" s="98">
        <v>932.34920441018426</v>
      </c>
      <c r="Q207" s="98">
        <v>967.29064260978714</v>
      </c>
      <c r="R207" s="98">
        <v>964.60157455520743</v>
      </c>
      <c r="S207" s="98">
        <v>986.74034239782759</v>
      </c>
      <c r="T207" s="98">
        <v>1114.6591795504753</v>
      </c>
      <c r="U207" s="98">
        <v>1063.37821518551</v>
      </c>
      <c r="V207" s="98">
        <v>1112.584587940649</v>
      </c>
      <c r="W207" s="98">
        <v>1071.8693088584862</v>
      </c>
      <c r="X207" s="98">
        <v>1212.7240595644409</v>
      </c>
      <c r="Y207" s="98">
        <v>1136.7387328480677</v>
      </c>
      <c r="DA207" s="63" t="s">
        <v>2446</v>
      </c>
    </row>
    <row r="208" spans="1:105" ht="12" customHeight="1" x14ac:dyDescent="0.25">
      <c r="A208" s="121" t="s">
        <v>54</v>
      </c>
      <c r="B208" s="122">
        <v>618.10866975588124</v>
      </c>
      <c r="C208" s="122">
        <v>642.12100645106216</v>
      </c>
      <c r="D208" s="122">
        <v>659.42609772979984</v>
      </c>
      <c r="E208" s="122">
        <v>674.82331739808785</v>
      </c>
      <c r="F208" s="122">
        <v>696.02916670835509</v>
      </c>
      <c r="G208" s="122">
        <v>711.54639806543946</v>
      </c>
      <c r="H208" s="122">
        <v>698.05146019100675</v>
      </c>
      <c r="I208" s="122">
        <v>660.03647622795165</v>
      </c>
      <c r="J208" s="122">
        <v>630.15935106792199</v>
      </c>
      <c r="K208" s="122">
        <v>627.59430002258102</v>
      </c>
      <c r="L208" s="122">
        <v>643.64727102072743</v>
      </c>
      <c r="M208" s="122">
        <v>591.16217099531184</v>
      </c>
      <c r="N208" s="122">
        <v>599.53708871425476</v>
      </c>
      <c r="O208" s="122">
        <v>597.29409041894485</v>
      </c>
      <c r="P208" s="122">
        <v>571.27554720717626</v>
      </c>
      <c r="Q208" s="122">
        <v>548.25827912479781</v>
      </c>
      <c r="R208" s="122">
        <v>529.68299898843793</v>
      </c>
      <c r="S208" s="122">
        <v>569.43976217475245</v>
      </c>
      <c r="T208" s="122">
        <v>544.30363711471898</v>
      </c>
      <c r="U208" s="122">
        <v>546.44326931972103</v>
      </c>
      <c r="V208" s="122">
        <v>537.24528234294587</v>
      </c>
      <c r="W208" s="122">
        <v>566.21468382624323</v>
      </c>
      <c r="X208" s="122">
        <v>649.2532601737006</v>
      </c>
      <c r="Y208" s="122">
        <v>578.64319302177364</v>
      </c>
      <c r="DA208" s="130" t="s">
        <v>2447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618.10866975588124</v>
      </c>
      <c r="C210" s="33">
        <v>642.12100645106216</v>
      </c>
      <c r="D210" s="33">
        <v>659.42609772979984</v>
      </c>
      <c r="E210" s="33">
        <v>674.82331739808785</v>
      </c>
      <c r="F210" s="33">
        <v>696.02916670835509</v>
      </c>
      <c r="G210" s="33">
        <v>711.54639806543946</v>
      </c>
      <c r="H210" s="33">
        <v>698.05146019100675</v>
      </c>
      <c r="I210" s="33">
        <v>660.03647622795165</v>
      </c>
      <c r="J210" s="33">
        <v>630.15935106792199</v>
      </c>
      <c r="K210" s="33">
        <v>627.59430002258102</v>
      </c>
      <c r="L210" s="33">
        <v>643.64727102072743</v>
      </c>
      <c r="M210" s="33">
        <v>591.16217099531184</v>
      </c>
      <c r="N210" s="33">
        <v>599.53708871425476</v>
      </c>
      <c r="O210" s="33">
        <v>597.29409041894485</v>
      </c>
      <c r="P210" s="33">
        <v>571.27554720717626</v>
      </c>
      <c r="Q210" s="33">
        <v>548.25827912479781</v>
      </c>
      <c r="R210" s="33">
        <v>529.68299898843793</v>
      </c>
      <c r="S210" s="33">
        <v>569.43976217475245</v>
      </c>
      <c r="T210" s="33">
        <v>544.30363711471898</v>
      </c>
      <c r="U210" s="33">
        <v>546.44326931972103</v>
      </c>
      <c r="V210" s="33">
        <v>537.24528234294587</v>
      </c>
      <c r="W210" s="33">
        <v>566.21468382624323</v>
      </c>
      <c r="X210" s="33">
        <v>649.2532601737006</v>
      </c>
      <c r="Y210" s="33">
        <v>578.64319302177364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3922.721916258688</v>
      </c>
      <c r="C212" s="117">
        <f t="shared" si="101"/>
        <v>3988.3295854436583</v>
      </c>
      <c r="D212" s="117">
        <f t="shared" si="101"/>
        <v>3547.9181430712024</v>
      </c>
      <c r="E212" s="117">
        <f t="shared" si="101"/>
        <v>3057.8161591185844</v>
      </c>
      <c r="F212" s="117">
        <f t="shared" si="101"/>
        <v>3978.1036310980335</v>
      </c>
      <c r="G212" s="117">
        <f t="shared" si="101"/>
        <v>3442.7925884585247</v>
      </c>
      <c r="H212" s="117">
        <f t="shared" si="101"/>
        <v>3665.5576376415838</v>
      </c>
      <c r="I212" s="117">
        <f t="shared" si="101"/>
        <v>2286.7500664747363</v>
      </c>
      <c r="J212" s="117">
        <f t="shared" si="101"/>
        <v>3124.0567079343091</v>
      </c>
      <c r="K212" s="117">
        <f t="shared" si="101"/>
        <v>2959.9582916310364</v>
      </c>
      <c r="L212" s="117">
        <f t="shared" si="101"/>
        <v>3232.564768968733</v>
      </c>
      <c r="M212" s="117">
        <f t="shared" si="101"/>
        <v>2976.0678318472528</v>
      </c>
      <c r="N212" s="117">
        <f t="shared" si="101"/>
        <v>2756.1394129621508</v>
      </c>
      <c r="O212" s="117">
        <f t="shared" si="101"/>
        <v>3417.8022944149343</v>
      </c>
      <c r="P212" s="117">
        <f t="shared" si="101"/>
        <v>2795.5117875467272</v>
      </c>
      <c r="Q212" s="117">
        <f t="shared" si="101"/>
        <v>2333.7245546291142</v>
      </c>
      <c r="R212" s="117">
        <f t="shared" ref="R212:V212" si="102">R213+R216+R218+R227</f>
        <v>2968.1155045312976</v>
      </c>
      <c r="S212" s="117">
        <f t="shared" si="102"/>
        <v>2179.7701838221487</v>
      </c>
      <c r="T212" s="117">
        <f t="shared" si="102"/>
        <v>3170.6317886406014</v>
      </c>
      <c r="U212" s="117">
        <f t="shared" si="102"/>
        <v>2759.690087557748</v>
      </c>
      <c r="V212" s="117">
        <f t="shared" si="102"/>
        <v>2975.4657351671713</v>
      </c>
      <c r="W212" s="117">
        <f t="shared" ref="W212:Y212" si="103">W213+W216+W218+W227</f>
        <v>2790.856561844821</v>
      </c>
      <c r="X212" s="117">
        <f t="shared" si="103"/>
        <v>3122.7071772099648</v>
      </c>
      <c r="Y212" s="117">
        <f t="shared" si="103"/>
        <v>2271.8479875455591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3826.2496982428556</v>
      </c>
      <c r="C213" s="122">
        <f t="shared" si="104"/>
        <v>3901.1204438586969</v>
      </c>
      <c r="D213" s="122">
        <f t="shared" si="104"/>
        <v>3469.356688822279</v>
      </c>
      <c r="E213" s="122">
        <f t="shared" si="104"/>
        <v>2994.8521774448391</v>
      </c>
      <c r="F213" s="122">
        <f t="shared" si="104"/>
        <v>3895.1140014936495</v>
      </c>
      <c r="G213" s="122">
        <f t="shared" si="104"/>
        <v>3375.183524784677</v>
      </c>
      <c r="H213" s="122">
        <f t="shared" si="104"/>
        <v>3601.0787963753737</v>
      </c>
      <c r="I213" s="122">
        <f t="shared" si="104"/>
        <v>2236.8537308206428</v>
      </c>
      <c r="J213" s="122">
        <f t="shared" si="104"/>
        <v>3068.6343993570117</v>
      </c>
      <c r="K213" s="122">
        <f t="shared" si="104"/>
        <v>2905.9794886489321</v>
      </c>
      <c r="L213" s="122">
        <f t="shared" si="104"/>
        <v>3176.8304092376784</v>
      </c>
      <c r="M213" s="122">
        <f t="shared" si="104"/>
        <v>2916.7774096621042</v>
      </c>
      <c r="N213" s="122">
        <f t="shared" si="104"/>
        <v>2705.4354096410634</v>
      </c>
      <c r="O213" s="122">
        <f t="shared" si="104"/>
        <v>3373.4297775962468</v>
      </c>
      <c r="P213" s="122">
        <f t="shared" si="104"/>
        <v>2746.0271144174239</v>
      </c>
      <c r="Q213" s="122">
        <f t="shared" si="104"/>
        <v>2292.6951962130233</v>
      </c>
      <c r="R213" s="122">
        <f t="shared" ref="R213:V213" si="105">SUM(R214:R215)</f>
        <v>2915.1824324669597</v>
      </c>
      <c r="S213" s="122">
        <f t="shared" si="105"/>
        <v>2137.4491573743467</v>
      </c>
      <c r="T213" s="122">
        <f t="shared" si="105"/>
        <v>3105.3037787604981</v>
      </c>
      <c r="U213" s="122">
        <f t="shared" si="105"/>
        <v>2701.4127318606916</v>
      </c>
      <c r="V213" s="122">
        <f t="shared" si="105"/>
        <v>2913.440179075089</v>
      </c>
      <c r="W213" s="122">
        <f t="shared" ref="W213:Y213" si="106">SUM(W214:W215)</f>
        <v>2737.3024608467072</v>
      </c>
      <c r="X213" s="122">
        <f t="shared" si="106"/>
        <v>3065.9846985032555</v>
      </c>
      <c r="Y213" s="122">
        <f t="shared" si="106"/>
        <v>2233.2319214347572</v>
      </c>
      <c r="DA213" s="130" t="s">
        <v>2601</v>
      </c>
    </row>
    <row r="214" spans="1:105" ht="12" customHeight="1" x14ac:dyDescent="0.25">
      <c r="A214" s="97" t="s">
        <v>74</v>
      </c>
      <c r="B214" s="98">
        <v>3826.2496982428556</v>
      </c>
      <c r="C214" s="98">
        <v>3901.1204438586969</v>
      </c>
      <c r="D214" s="98">
        <v>3469.356688822279</v>
      </c>
      <c r="E214" s="98">
        <v>2994.8521774448391</v>
      </c>
      <c r="F214" s="98">
        <v>3895.1140014936495</v>
      </c>
      <c r="G214" s="98">
        <v>3375.183524784677</v>
      </c>
      <c r="H214" s="98">
        <v>3601.0787963753737</v>
      </c>
      <c r="I214" s="98">
        <v>2236.8537308206428</v>
      </c>
      <c r="J214" s="98">
        <v>3068.6343993570117</v>
      </c>
      <c r="K214" s="98">
        <v>2905.9794886489321</v>
      </c>
      <c r="L214" s="98">
        <v>3176.8304092376784</v>
      </c>
      <c r="M214" s="98">
        <v>2916.7774096621042</v>
      </c>
      <c r="N214" s="98">
        <v>2705.4354096410634</v>
      </c>
      <c r="O214" s="98">
        <v>3373.4297775962468</v>
      </c>
      <c r="P214" s="98">
        <v>2746.0271144174239</v>
      </c>
      <c r="Q214" s="98">
        <v>2292.6951962130233</v>
      </c>
      <c r="R214" s="98">
        <v>2915.1824324669597</v>
      </c>
      <c r="S214" s="98">
        <v>2137.4491573743467</v>
      </c>
      <c r="T214" s="98">
        <v>3105.3037787604981</v>
      </c>
      <c r="U214" s="98">
        <v>2701.4127318606916</v>
      </c>
      <c r="V214" s="98">
        <v>2913.440179075089</v>
      </c>
      <c r="W214" s="98">
        <v>2737.3024608467072</v>
      </c>
      <c r="X214" s="98">
        <v>3065.9846985032555</v>
      </c>
      <c r="Y214" s="98">
        <v>2233.2319214347572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96.472218015832539</v>
      </c>
      <c r="C218" s="122">
        <v>87.209141584961458</v>
      </c>
      <c r="D218" s="122">
        <v>78.561454248923567</v>
      </c>
      <c r="E218" s="122">
        <v>62.963981673745238</v>
      </c>
      <c r="F218" s="122">
        <v>82.989629604384149</v>
      </c>
      <c r="G218" s="122">
        <v>67.609063673847814</v>
      </c>
      <c r="H218" s="122">
        <v>64.478841266209884</v>
      </c>
      <c r="I218" s="122">
        <v>49.896335654093555</v>
      </c>
      <c r="J218" s="122">
        <v>55.422308577297244</v>
      </c>
      <c r="K218" s="122">
        <v>53.978802982104114</v>
      </c>
      <c r="L218" s="122">
        <v>55.734359731054717</v>
      </c>
      <c r="M218" s="122">
        <v>59.290422185148401</v>
      </c>
      <c r="N218" s="122">
        <v>50.704003321087292</v>
      </c>
      <c r="O218" s="122">
        <v>44.372516818687323</v>
      </c>
      <c r="P218" s="122">
        <v>49.484673129303239</v>
      </c>
      <c r="Q218" s="122">
        <v>41.029358416090751</v>
      </c>
      <c r="R218" s="122">
        <v>52.933072064337985</v>
      </c>
      <c r="S218" s="122">
        <v>42.321026447802261</v>
      </c>
      <c r="T218" s="122">
        <v>65.328009880103394</v>
      </c>
      <c r="U218" s="122">
        <v>58.277355697056578</v>
      </c>
      <c r="V218" s="122">
        <v>62.025556092082425</v>
      </c>
      <c r="W218" s="122">
        <v>53.554100998113945</v>
      </c>
      <c r="X218" s="122">
        <v>56.722478706709545</v>
      </c>
      <c r="Y218" s="122">
        <v>38.61606611080213</v>
      </c>
      <c r="DA218" s="130" t="s">
        <v>2606</v>
      </c>
    </row>
    <row r="219" spans="1:105" ht="12" customHeight="1" x14ac:dyDescent="0.25">
      <c r="A219" s="97" t="s">
        <v>141</v>
      </c>
      <c r="B219" s="98">
        <v>573.06722831361253</v>
      </c>
      <c r="C219" s="98">
        <v>545.74811091422077</v>
      </c>
      <c r="D219" s="98">
        <v>549.4662477637512</v>
      </c>
      <c r="E219" s="98">
        <v>472.07332010104346</v>
      </c>
      <c r="F219" s="98">
        <v>657.69349966813422</v>
      </c>
      <c r="G219" s="98">
        <v>572.75582142661847</v>
      </c>
      <c r="H219" s="98">
        <v>606.35787085021343</v>
      </c>
      <c r="I219" s="98">
        <v>506.10437637345103</v>
      </c>
      <c r="J219" s="98">
        <v>581.68322690684852</v>
      </c>
      <c r="K219" s="98">
        <v>566.71671278361055</v>
      </c>
      <c r="L219" s="98">
        <v>589.05830483779118</v>
      </c>
      <c r="M219" s="98">
        <v>637.52034097132071</v>
      </c>
      <c r="N219" s="98">
        <v>577.56790766723361</v>
      </c>
      <c r="O219" s="98">
        <v>509.09546107105211</v>
      </c>
      <c r="P219" s="98">
        <v>531.20178717705767</v>
      </c>
      <c r="Q219" s="98">
        <v>414.82219552431803</v>
      </c>
      <c r="R219" s="98">
        <v>542.17146444821674</v>
      </c>
      <c r="S219" s="98">
        <v>436.36115239635274</v>
      </c>
      <c r="T219" s="98">
        <v>604.5605866411571</v>
      </c>
      <c r="U219" s="98">
        <v>535.77802543956648</v>
      </c>
      <c r="V219" s="98">
        <v>576.21287631403254</v>
      </c>
      <c r="W219" s="98">
        <v>524.50180670608916</v>
      </c>
      <c r="X219" s="98">
        <v>601.80559814786341</v>
      </c>
      <c r="Y219" s="98">
        <v>437.46789260937095</v>
      </c>
      <c r="DA219" s="63" t="s">
        <v>2607</v>
      </c>
    </row>
    <row r="220" spans="1:105" ht="12" customHeight="1" x14ac:dyDescent="0.25">
      <c r="A220" s="97" t="s">
        <v>140</v>
      </c>
      <c r="B220" s="98">
        <v>250.28857258479746</v>
      </c>
      <c r="C220" s="98">
        <v>225.40588517202229</v>
      </c>
      <c r="D220" s="98">
        <v>232.98866458038012</v>
      </c>
      <c r="E220" s="98">
        <v>199.244144753505</v>
      </c>
      <c r="F220" s="98">
        <v>296.94926590503218</v>
      </c>
      <c r="G220" s="98">
        <v>255.01296024146944</v>
      </c>
      <c r="H220" s="98">
        <v>268.90532982511991</v>
      </c>
      <c r="I220" s="98">
        <v>249.88714176059969</v>
      </c>
      <c r="J220" s="98">
        <v>258.69340768439412</v>
      </c>
      <c r="K220" s="98">
        <v>254.97889635774308</v>
      </c>
      <c r="L220" s="98">
        <v>263.44021706089552</v>
      </c>
      <c r="M220" s="98">
        <v>296.53548992368985</v>
      </c>
      <c r="N220" s="98">
        <v>270.42999409469832</v>
      </c>
      <c r="O220" s="98">
        <v>249.95101042459734</v>
      </c>
      <c r="P220" s="98">
        <v>228.93514774905648</v>
      </c>
      <c r="Q220" s="98">
        <v>177.93100570354565</v>
      </c>
      <c r="R220" s="98">
        <v>233.5754057352259</v>
      </c>
      <c r="S220" s="98">
        <v>200.91565993111942</v>
      </c>
      <c r="T220" s="98">
        <v>256.14839706992183</v>
      </c>
      <c r="U220" s="98">
        <v>230.63738034157677</v>
      </c>
      <c r="V220" s="98">
        <v>231.25213081419122</v>
      </c>
      <c r="W220" s="98">
        <v>237.02236628337533</v>
      </c>
      <c r="X220" s="98">
        <v>256.84033044618172</v>
      </c>
      <c r="Y220" s="98">
        <v>165.84090662572734</v>
      </c>
      <c r="DA220" s="63" t="s">
        <v>2608</v>
      </c>
    </row>
    <row r="221" spans="1:105" ht="12" customHeight="1" x14ac:dyDescent="0.25">
      <c r="A221" s="100" t="s">
        <v>50</v>
      </c>
      <c r="B221" s="101">
        <v>250.28857258479746</v>
      </c>
      <c r="C221" s="101">
        <v>225.40588517202229</v>
      </c>
      <c r="D221" s="101">
        <v>232.98866458038012</v>
      </c>
      <c r="E221" s="101">
        <v>199.244144753505</v>
      </c>
      <c r="F221" s="101">
        <v>296.94926590503218</v>
      </c>
      <c r="G221" s="101">
        <v>255.01296024146944</v>
      </c>
      <c r="H221" s="101">
        <v>268.90532982511991</v>
      </c>
      <c r="I221" s="101">
        <v>249.88714176059969</v>
      </c>
      <c r="J221" s="101">
        <v>258.69340768439412</v>
      </c>
      <c r="K221" s="101">
        <v>254.97889635774308</v>
      </c>
      <c r="L221" s="101">
        <v>263.44021706089552</v>
      </c>
      <c r="M221" s="101">
        <v>296.53548992368985</v>
      </c>
      <c r="N221" s="101">
        <v>270.42999409469832</v>
      </c>
      <c r="O221" s="101">
        <v>249.95101042459734</v>
      </c>
      <c r="P221" s="101">
        <v>228.93514774905648</v>
      </c>
      <c r="Q221" s="101">
        <v>177.93100570354565</v>
      </c>
      <c r="R221" s="101">
        <v>233.5754057352259</v>
      </c>
      <c r="S221" s="101">
        <v>200.91565993111942</v>
      </c>
      <c r="T221" s="101">
        <v>256.14839706992183</v>
      </c>
      <c r="U221" s="101">
        <v>230.63738034157677</v>
      </c>
      <c r="V221" s="101">
        <v>231.25213081419122</v>
      </c>
      <c r="W221" s="101">
        <v>237.02236628337533</v>
      </c>
      <c r="X221" s="101">
        <v>256.84033044618172</v>
      </c>
      <c r="Y221" s="101">
        <v>165.84090662572734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240.26498765787647</v>
      </c>
      <c r="C231" s="118">
        <f t="shared" si="108"/>
        <v>242.75317655757158</v>
      </c>
      <c r="D231" s="118">
        <f t="shared" si="108"/>
        <v>220.07088107048585</v>
      </c>
      <c r="E231" s="118">
        <f t="shared" si="108"/>
        <v>194.06034244305457</v>
      </c>
      <c r="F231" s="118">
        <f t="shared" si="108"/>
        <v>242.00068358000755</v>
      </c>
      <c r="G231" s="118">
        <f t="shared" si="108"/>
        <v>213.17711417228219</v>
      </c>
      <c r="H231" s="118">
        <f t="shared" si="108"/>
        <v>224.47145590363655</v>
      </c>
      <c r="I231" s="118">
        <f t="shared" si="108"/>
        <v>153.87360551355175</v>
      </c>
      <c r="J231" s="118">
        <f t="shared" si="108"/>
        <v>196.34573483617666</v>
      </c>
      <c r="K231" s="118">
        <f t="shared" si="108"/>
        <v>187.21236681806695</v>
      </c>
      <c r="L231" s="118">
        <f t="shared" si="108"/>
        <v>200.85440073133515</v>
      </c>
      <c r="M231" s="118">
        <f t="shared" si="108"/>
        <v>186.65031012872652</v>
      </c>
      <c r="N231" s="118">
        <f t="shared" si="108"/>
        <v>172.5795092224559</v>
      </c>
      <c r="O231" s="118">
        <f t="shared" si="108"/>
        <v>203.66428331463302</v>
      </c>
      <c r="P231" s="118">
        <f t="shared" si="108"/>
        <v>167.25793131945315</v>
      </c>
      <c r="Q231" s="118">
        <f t="shared" si="108"/>
        <v>142.23965064769087</v>
      </c>
      <c r="R231" s="118">
        <f t="shared" ref="R231:V231" si="109">R232+R235+R237+R246</f>
        <v>173.0595516722845</v>
      </c>
      <c r="S231" s="118">
        <f t="shared" si="109"/>
        <v>136.34714386971683</v>
      </c>
      <c r="T231" s="118">
        <f t="shared" si="109"/>
        <v>184.98300187281251</v>
      </c>
      <c r="U231" s="118">
        <f t="shared" si="109"/>
        <v>162.82048529094888</v>
      </c>
      <c r="V231" s="118">
        <f t="shared" si="109"/>
        <v>170.877884232296</v>
      </c>
      <c r="W231" s="118">
        <f t="shared" ref="W231:Y231" si="110">W232+W235+W237+W246</f>
        <v>163.60491370691804</v>
      </c>
      <c r="X231" s="118">
        <f t="shared" si="110"/>
        <v>182.70223144223996</v>
      </c>
      <c r="Y231" s="118">
        <f t="shared" si="110"/>
        <v>137.41044985812744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204.68138504128046</v>
      </c>
      <c r="C232" s="123">
        <f t="shared" si="111"/>
        <v>207.43421791360703</v>
      </c>
      <c r="D232" s="123">
        <f t="shared" si="111"/>
        <v>183.84523744059953</v>
      </c>
      <c r="E232" s="123">
        <f t="shared" si="111"/>
        <v>158.03460322512632</v>
      </c>
      <c r="F232" s="123">
        <f t="shared" si="111"/>
        <v>204.4460749601941</v>
      </c>
      <c r="G232" s="123">
        <f t="shared" si="111"/>
        <v>176.36612189622196</v>
      </c>
      <c r="H232" s="123">
        <f t="shared" si="111"/>
        <v>188.30495895594984</v>
      </c>
      <c r="I232" s="123">
        <f t="shared" si="111"/>
        <v>116.9690044114748</v>
      </c>
      <c r="J232" s="123">
        <f t="shared" si="111"/>
        <v>161.28058247639942</v>
      </c>
      <c r="K232" s="123">
        <f t="shared" si="111"/>
        <v>152.26619819623821</v>
      </c>
      <c r="L232" s="123">
        <f t="shared" si="111"/>
        <v>165.35648803830156</v>
      </c>
      <c r="M232" s="123">
        <f t="shared" si="111"/>
        <v>150.46675440890837</v>
      </c>
      <c r="N232" s="123">
        <f t="shared" si="111"/>
        <v>138.19622992387409</v>
      </c>
      <c r="O232" s="123">
        <f t="shared" si="111"/>
        <v>170.59430208291596</v>
      </c>
      <c r="P232" s="123">
        <f t="shared" si="111"/>
        <v>137.17611911282754</v>
      </c>
      <c r="Q232" s="123">
        <f t="shared" si="111"/>
        <v>112.96540287428033</v>
      </c>
      <c r="R232" s="123">
        <f t="shared" ref="R232:V232" si="112">SUM(R233:R234)</f>
        <v>143.5142217216644</v>
      </c>
      <c r="S232" s="123">
        <f t="shared" si="112"/>
        <v>105.35840870379158</v>
      </c>
      <c r="T232" s="123">
        <f t="shared" si="112"/>
        <v>152.91888023862887</v>
      </c>
      <c r="U232" s="123">
        <f t="shared" si="112"/>
        <v>132.37673990573418</v>
      </c>
      <c r="V232" s="123">
        <f t="shared" si="112"/>
        <v>141.30240602456917</v>
      </c>
      <c r="W232" s="123">
        <f t="shared" ref="W232:Y232" si="113">SUM(W233:W234)</f>
        <v>132.90779949330445</v>
      </c>
      <c r="X232" s="123">
        <f t="shared" si="113"/>
        <v>149.07418429807888</v>
      </c>
      <c r="Y232" s="123">
        <f t="shared" si="113"/>
        <v>108.5927702525624</v>
      </c>
      <c r="DA232" s="130" t="s">
        <v>2769</v>
      </c>
    </row>
    <row r="233" spans="1:105" ht="12" customHeight="1" x14ac:dyDescent="0.25">
      <c r="A233" s="97" t="s">
        <v>74</v>
      </c>
      <c r="B233" s="99">
        <v>202.01763421016111</v>
      </c>
      <c r="C233" s="99">
        <v>204.74588872724118</v>
      </c>
      <c r="D233" s="99">
        <v>181.48203807129158</v>
      </c>
      <c r="E233" s="99">
        <v>156.03410701964282</v>
      </c>
      <c r="F233" s="99">
        <v>201.85281237401617</v>
      </c>
      <c r="G233" s="99">
        <v>174.13064016905111</v>
      </c>
      <c r="H233" s="99">
        <v>185.94657949202443</v>
      </c>
      <c r="I233" s="99">
        <v>115.51381798125654</v>
      </c>
      <c r="J233" s="99">
        <v>159.26944131938825</v>
      </c>
      <c r="K233" s="99">
        <v>150.36614313557143</v>
      </c>
      <c r="L233" s="99">
        <v>163.29137991026241</v>
      </c>
      <c r="M233" s="99">
        <v>148.59176845819769</v>
      </c>
      <c r="N233" s="99">
        <v>136.45799005308163</v>
      </c>
      <c r="O233" s="99">
        <v>168.42154564906772</v>
      </c>
      <c r="P233" s="99">
        <v>135.42556510146719</v>
      </c>
      <c r="Q233" s="99">
        <v>111.51267549736347</v>
      </c>
      <c r="R233" s="99">
        <v>141.66598543757073</v>
      </c>
      <c r="S233" s="99">
        <v>103.99266588069496</v>
      </c>
      <c r="T233" s="99">
        <v>150.90570757250467</v>
      </c>
      <c r="U233" s="99">
        <v>130.62762578213437</v>
      </c>
      <c r="V233" s="99">
        <v>139.40758951146717</v>
      </c>
      <c r="W233" s="99">
        <v>131.12195518101581</v>
      </c>
      <c r="X233" s="99">
        <v>147.02644007521764</v>
      </c>
      <c r="Y233" s="99">
        <v>107.09255640811926</v>
      </c>
      <c r="DA233" s="63" t="s">
        <v>2770</v>
      </c>
    </row>
    <row r="234" spans="1:105" ht="12" customHeight="1" x14ac:dyDescent="0.25">
      <c r="A234" s="97" t="s">
        <v>53</v>
      </c>
      <c r="B234" s="99">
        <v>2.6637508311193594</v>
      </c>
      <c r="C234" s="99">
        <v>2.6883291863658378</v>
      </c>
      <c r="D234" s="99">
        <v>2.3631993693079503</v>
      </c>
      <c r="E234" s="99">
        <v>2.000496205483508</v>
      </c>
      <c r="F234" s="99">
        <v>2.593262586177937</v>
      </c>
      <c r="G234" s="99">
        <v>2.2354817271708463</v>
      </c>
      <c r="H234" s="99">
        <v>2.3583794639254103</v>
      </c>
      <c r="I234" s="99">
        <v>1.455186430218256</v>
      </c>
      <c r="J234" s="99">
        <v>2.0111411570111541</v>
      </c>
      <c r="K234" s="99">
        <v>1.9000550606667685</v>
      </c>
      <c r="L234" s="99">
        <v>2.0651081280391441</v>
      </c>
      <c r="M234" s="99">
        <v>1.8749859507106823</v>
      </c>
      <c r="N234" s="99">
        <v>1.7382398707924547</v>
      </c>
      <c r="O234" s="99">
        <v>2.172756433848245</v>
      </c>
      <c r="P234" s="99">
        <v>1.7505540113603368</v>
      </c>
      <c r="Q234" s="99">
        <v>1.4527273769168552</v>
      </c>
      <c r="R234" s="99">
        <v>1.848236284093669</v>
      </c>
      <c r="S234" s="99">
        <v>1.3657428230966246</v>
      </c>
      <c r="T234" s="99">
        <v>2.0131726661242078</v>
      </c>
      <c r="U234" s="99">
        <v>1.7491141235998016</v>
      </c>
      <c r="V234" s="99">
        <v>1.8948165131019963</v>
      </c>
      <c r="W234" s="99">
        <v>1.785844312288646</v>
      </c>
      <c r="X234" s="99">
        <v>2.0477442228612506</v>
      </c>
      <c r="Y234" s="99">
        <v>1.5002138444431312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0.16981438740015251</v>
      </c>
      <c r="C235" s="123">
        <f t="shared" si="114"/>
        <v>0.1677348423498298</v>
      </c>
      <c r="D235" s="123">
        <f t="shared" si="114"/>
        <v>0.16635829627113424</v>
      </c>
      <c r="E235" s="123">
        <f t="shared" si="114"/>
        <v>0.30993746350965129</v>
      </c>
      <c r="F235" s="123">
        <f t="shared" si="114"/>
        <v>0.16774707551691082</v>
      </c>
      <c r="G235" s="123">
        <f t="shared" si="114"/>
        <v>0.18257156145529443</v>
      </c>
      <c r="H235" s="123">
        <f t="shared" si="114"/>
        <v>0.29720153614595657</v>
      </c>
      <c r="I235" s="123">
        <f t="shared" si="114"/>
        <v>0.23652984832221047</v>
      </c>
      <c r="J235" s="123">
        <f t="shared" si="114"/>
        <v>0.25975594992264406</v>
      </c>
      <c r="K235" s="123">
        <f t="shared" si="114"/>
        <v>0.26223270604685822</v>
      </c>
      <c r="L235" s="123">
        <f t="shared" si="114"/>
        <v>0.29900392096560835</v>
      </c>
      <c r="M235" s="123">
        <f t="shared" si="114"/>
        <v>0.32104067927944452</v>
      </c>
      <c r="N235" s="123">
        <f t="shared" si="114"/>
        <v>0.32384829141577692</v>
      </c>
      <c r="O235" s="123">
        <f t="shared" si="114"/>
        <v>0.31607017915616231</v>
      </c>
      <c r="P235" s="123">
        <f t="shared" si="114"/>
        <v>0.3037180646542792</v>
      </c>
      <c r="Q235" s="123">
        <f t="shared" si="114"/>
        <v>0.28408490663318825</v>
      </c>
      <c r="R235" s="123">
        <f t="shared" si="114"/>
        <v>0.28500815173355315</v>
      </c>
      <c r="S235" s="123">
        <f t="shared" si="114"/>
        <v>0.29105808388853915</v>
      </c>
      <c r="T235" s="123">
        <f t="shared" si="114"/>
        <v>0.2573056465077953</v>
      </c>
      <c r="U235" s="123">
        <f t="shared" si="114"/>
        <v>0.24899920634997946</v>
      </c>
      <c r="V235" s="123">
        <f t="shared" si="114"/>
        <v>0.25086782427463289</v>
      </c>
      <c r="W235" s="123">
        <f t="shared" si="114"/>
        <v>0.29849019377210473</v>
      </c>
      <c r="X235" s="123">
        <f t="shared" si="114"/>
        <v>0.29751311529513824</v>
      </c>
      <c r="Y235" s="123">
        <f t="shared" si="114"/>
        <v>0.29565589729361447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0.16981438740015251</v>
      </c>
      <c r="C236" s="99">
        <f>RES_hhdet_fecs!C29</f>
        <v>0.1677348423498298</v>
      </c>
      <c r="D236" s="99">
        <f>RES_hhdet_fecs!D29</f>
        <v>0.16635829627113424</v>
      </c>
      <c r="E236" s="99">
        <f>RES_hhdet_fecs!E29</f>
        <v>0.30993746350965129</v>
      </c>
      <c r="F236" s="99">
        <f>RES_hhdet_fecs!F29</f>
        <v>0.16774707551691082</v>
      </c>
      <c r="G236" s="99">
        <f>RES_hhdet_fecs!G29</f>
        <v>0.18257156145529443</v>
      </c>
      <c r="H236" s="99">
        <f>RES_hhdet_fecs!H29</f>
        <v>0.29720153614595657</v>
      </c>
      <c r="I236" s="99">
        <f>RES_hhdet_fecs!I29</f>
        <v>0.23652984832221047</v>
      </c>
      <c r="J236" s="99">
        <f>RES_hhdet_fecs!J29</f>
        <v>0.25975594992264406</v>
      </c>
      <c r="K236" s="99">
        <f>RES_hhdet_fecs!K29</f>
        <v>0.26223270604685822</v>
      </c>
      <c r="L236" s="99">
        <f>RES_hhdet_fecs!L29</f>
        <v>0.29900392096560835</v>
      </c>
      <c r="M236" s="99">
        <f>RES_hhdet_fecs!M29</f>
        <v>0.32104067927944452</v>
      </c>
      <c r="N236" s="99">
        <f>RES_hhdet_fecs!N29</f>
        <v>0.32384829141577692</v>
      </c>
      <c r="O236" s="99">
        <f>RES_hhdet_fecs!O29</f>
        <v>0.31607017915616231</v>
      </c>
      <c r="P236" s="99">
        <f>RES_hhdet_fecs!P29</f>
        <v>0.3037180646542792</v>
      </c>
      <c r="Q236" s="99">
        <f>RES_hhdet_fecs!Q29</f>
        <v>0.28408490663318825</v>
      </c>
      <c r="R236" s="99">
        <f>RES_hhdet_fecs!R29</f>
        <v>0.28500815173355315</v>
      </c>
      <c r="S236" s="99">
        <f>RES_hhdet_fecs!S29</f>
        <v>0.29105808388853915</v>
      </c>
      <c r="T236" s="99">
        <f>RES_hhdet_fecs!T29</f>
        <v>0.2573056465077953</v>
      </c>
      <c r="U236" s="99">
        <f>RES_hhdet_fecs!U29</f>
        <v>0.24899920634997946</v>
      </c>
      <c r="V236" s="99">
        <f>RES_hhdet_fecs!V29</f>
        <v>0.25086782427463289</v>
      </c>
      <c r="W236" s="99">
        <f>RES_hhdet_fecs!W29</f>
        <v>0.29849019377210473</v>
      </c>
      <c r="X236" s="99">
        <f>RES_hhdet_fecs!X29</f>
        <v>0.29751311529513824</v>
      </c>
      <c r="Y236" s="99">
        <f>RES_hhdet_fecs!Y29</f>
        <v>0.29565589729361447</v>
      </c>
      <c r="DA236" s="63" t="s">
        <v>2773</v>
      </c>
    </row>
    <row r="237" spans="1:105" ht="12" customHeight="1" x14ac:dyDescent="0.25">
      <c r="A237" s="121" t="s">
        <v>55</v>
      </c>
      <c r="B237" s="123">
        <v>25.671377514583074</v>
      </c>
      <c r="C237" s="123">
        <v>25.117371265779038</v>
      </c>
      <c r="D237" s="123">
        <v>25.818599979561519</v>
      </c>
      <c r="E237" s="123">
        <v>25.31070558325198</v>
      </c>
      <c r="F237" s="123">
        <v>26.749642369027011</v>
      </c>
      <c r="G237" s="123">
        <v>25.843431533552611</v>
      </c>
      <c r="H237" s="123">
        <v>25.322619893383468</v>
      </c>
      <c r="I237" s="123">
        <v>26.71580270936122</v>
      </c>
      <c r="J237" s="123">
        <v>25.267297920083575</v>
      </c>
      <c r="K237" s="123">
        <v>25.231109881763025</v>
      </c>
      <c r="L237" s="123">
        <v>25.588854124437479</v>
      </c>
      <c r="M237" s="123">
        <v>27.134127104253828</v>
      </c>
      <c r="N237" s="123">
        <v>25.319584240196765</v>
      </c>
      <c r="O237" s="123">
        <v>24.165024029707933</v>
      </c>
      <c r="P237" s="123">
        <v>21.686727513454766</v>
      </c>
      <c r="Q237" s="123">
        <v>21.365569847574861</v>
      </c>
      <c r="R237" s="123">
        <v>21.955738930821258</v>
      </c>
      <c r="S237" s="123">
        <v>22.91727928007435</v>
      </c>
      <c r="T237" s="123">
        <v>24.483114108191113</v>
      </c>
      <c r="U237" s="123">
        <v>22.985118304681514</v>
      </c>
      <c r="V237" s="123">
        <v>22.408498779061677</v>
      </c>
      <c r="W237" s="123">
        <v>23.179318737937106</v>
      </c>
      <c r="X237" s="123">
        <v>25.125589557783652</v>
      </c>
      <c r="Y237" s="123">
        <v>21.266569545119218</v>
      </c>
      <c r="DA237" s="130" t="s">
        <v>2774</v>
      </c>
    </row>
    <row r="238" spans="1:105" ht="12" customHeight="1" x14ac:dyDescent="0.25">
      <c r="A238" s="97" t="s">
        <v>141</v>
      </c>
      <c r="B238" s="99">
        <v>30.256699075456488</v>
      </c>
      <c r="C238" s="99">
        <v>28.64297157660187</v>
      </c>
      <c r="D238" s="99">
        <v>28.74257778591268</v>
      </c>
      <c r="E238" s="99">
        <v>24.595383873874368</v>
      </c>
      <c r="F238" s="99">
        <v>34.083028773282081</v>
      </c>
      <c r="G238" s="99">
        <v>29.549308093381509</v>
      </c>
      <c r="H238" s="99">
        <v>31.310109666623056</v>
      </c>
      <c r="I238" s="99">
        <v>26.135838926969974</v>
      </c>
      <c r="J238" s="99">
        <v>30.190746279102203</v>
      </c>
      <c r="K238" s="99">
        <v>29.324021963885109</v>
      </c>
      <c r="L238" s="99">
        <v>30.278022762834393</v>
      </c>
      <c r="M238" s="99">
        <v>32.477718244525143</v>
      </c>
      <c r="N238" s="99">
        <v>29.131634604387372</v>
      </c>
      <c r="O238" s="99">
        <v>25.417053292749348</v>
      </c>
      <c r="P238" s="99">
        <v>26.197229384103956</v>
      </c>
      <c r="Q238" s="99">
        <v>20.176224451908841</v>
      </c>
      <c r="R238" s="99">
        <v>26.347323560875626</v>
      </c>
      <c r="S238" s="99">
        <v>21.230146863568876</v>
      </c>
      <c r="T238" s="99">
        <v>29.379297356198769</v>
      </c>
      <c r="U238" s="99">
        <v>25.907707690858594</v>
      </c>
      <c r="V238" s="99">
        <v>27.571682682673025</v>
      </c>
      <c r="W238" s="99">
        <v>25.124626662559038</v>
      </c>
      <c r="X238" s="99">
        <v>28.859026842570984</v>
      </c>
      <c r="Y238" s="99">
        <v>20.978365263519642</v>
      </c>
      <c r="DA238" s="63" t="s">
        <v>2775</v>
      </c>
    </row>
    <row r="239" spans="1:105" ht="12" customHeight="1" x14ac:dyDescent="0.25">
      <c r="A239" s="97" t="s">
        <v>140</v>
      </c>
      <c r="B239" s="99">
        <v>24.646435850355751</v>
      </c>
      <c r="C239" s="99">
        <v>23.11424568574197</v>
      </c>
      <c r="D239" s="99">
        <v>23.313413225348842</v>
      </c>
      <c r="E239" s="99">
        <v>19.979777768618032</v>
      </c>
      <c r="F239" s="99">
        <v>28.071667831786424</v>
      </c>
      <c r="G239" s="99">
        <v>24.418196761896453</v>
      </c>
      <c r="H239" s="99">
        <v>26.017285444290682</v>
      </c>
      <c r="I239" s="99">
        <v>22.193002261595613</v>
      </c>
      <c r="J239" s="99">
        <v>25.191149565266212</v>
      </c>
      <c r="K239" s="99">
        <v>24.546575372369897</v>
      </c>
      <c r="L239" s="99">
        <v>25.379101326274689</v>
      </c>
      <c r="M239" s="99">
        <v>27.457207086407784</v>
      </c>
      <c r="N239" s="99">
        <v>24.762618059624145</v>
      </c>
      <c r="O239" s="99">
        <v>21.949748245919832</v>
      </c>
      <c r="P239" s="99">
        <v>22.187051622042645</v>
      </c>
      <c r="Q239" s="99">
        <v>17.312903454037201</v>
      </c>
      <c r="R239" s="99">
        <v>22.607943186959336</v>
      </c>
      <c r="S239" s="99">
        <v>18.637753342028617</v>
      </c>
      <c r="T239" s="99">
        <v>25.883421501617413</v>
      </c>
      <c r="U239" s="99">
        <v>23.139570802881959</v>
      </c>
      <c r="V239" s="99">
        <v>24.675607795284737</v>
      </c>
      <c r="W239" s="99">
        <v>22.844368260190677</v>
      </c>
      <c r="X239" s="99">
        <v>26.206242060799234</v>
      </c>
      <c r="Y239" s="99">
        <v>18.952308745820272</v>
      </c>
      <c r="DA239" s="63" t="s">
        <v>2776</v>
      </c>
    </row>
    <row r="240" spans="1:105" ht="12" customHeight="1" x14ac:dyDescent="0.25">
      <c r="A240" s="100" t="s">
        <v>50</v>
      </c>
      <c r="B240" s="102">
        <v>13.214690438692251</v>
      </c>
      <c r="C240" s="102">
        <v>11.830172625546297</v>
      </c>
      <c r="D240" s="102">
        <v>12.187636351080856</v>
      </c>
      <c r="E240" s="102">
        <v>10.380773528538612</v>
      </c>
      <c r="F240" s="102">
        <v>15.388521217182667</v>
      </c>
      <c r="G240" s="102">
        <v>13.156490511455891</v>
      </c>
      <c r="H240" s="102">
        <v>13.885290801879897</v>
      </c>
      <c r="I240" s="102">
        <v>12.90447265794192</v>
      </c>
      <c r="J240" s="102">
        <v>13.426804614956891</v>
      </c>
      <c r="K240" s="102">
        <v>13.19355259596268</v>
      </c>
      <c r="L240" s="102">
        <v>13.541017626450918</v>
      </c>
      <c r="M240" s="102">
        <v>15.106649109533391</v>
      </c>
      <c r="N240" s="102">
        <v>13.640071876314058</v>
      </c>
      <c r="O240" s="102">
        <v>12.479031219749722</v>
      </c>
      <c r="P240" s="102">
        <v>11.290373497306618</v>
      </c>
      <c r="Q240" s="102">
        <v>8.6542522236328931</v>
      </c>
      <c r="R240" s="102">
        <v>11.35081278582596</v>
      </c>
      <c r="S240" s="102">
        <v>9.7750886945457101</v>
      </c>
      <c r="T240" s="102">
        <v>12.447817623443118</v>
      </c>
      <c r="U240" s="102">
        <v>11.152539948932517</v>
      </c>
      <c r="V240" s="102">
        <v>11.065372942179767</v>
      </c>
      <c r="W240" s="102">
        <v>11.353818780805717</v>
      </c>
      <c r="X240" s="102">
        <v>12.316538784971547</v>
      </c>
      <c r="Y240" s="102">
        <v>7.9527461868712184</v>
      </c>
      <c r="DA240" s="131" t="s">
        <v>2777</v>
      </c>
    </row>
    <row r="241" spans="1:105" ht="12" customHeight="1" x14ac:dyDescent="0.25">
      <c r="A241" s="103" t="s">
        <v>52</v>
      </c>
      <c r="B241" s="105">
        <v>11.431745411663497</v>
      </c>
      <c r="C241" s="105">
        <v>11.284073060195675</v>
      </c>
      <c r="D241" s="105">
        <v>11.125776874267984</v>
      </c>
      <c r="E241" s="105">
        <v>9.5990042400794184</v>
      </c>
      <c r="F241" s="105">
        <v>12.683146614603753</v>
      </c>
      <c r="G241" s="105">
        <v>11.261706250440566</v>
      </c>
      <c r="H241" s="105">
        <v>12.13199464241079</v>
      </c>
      <c r="I241" s="105">
        <v>9.2885296036536928</v>
      </c>
      <c r="J241" s="105">
        <v>11.764344950309326</v>
      </c>
      <c r="K241" s="105">
        <v>11.353022776407215</v>
      </c>
      <c r="L241" s="105">
        <v>11.838083699823775</v>
      </c>
      <c r="M241" s="105">
        <v>12.350557976874397</v>
      </c>
      <c r="N241" s="105">
        <v>11.12254618331009</v>
      </c>
      <c r="O241" s="105">
        <v>9.4707170261701084</v>
      </c>
      <c r="P241" s="105">
        <v>10.896678124736029</v>
      </c>
      <c r="Q241" s="105">
        <v>8.6586512304043062</v>
      </c>
      <c r="R241" s="105">
        <v>11.257130401133374</v>
      </c>
      <c r="S241" s="105">
        <v>8.8626646474829034</v>
      </c>
      <c r="T241" s="105">
        <v>13.435603878174293</v>
      </c>
      <c r="U241" s="105">
        <v>11.987030853949442</v>
      </c>
      <c r="V241" s="105">
        <v>13.610234853104966</v>
      </c>
      <c r="W241" s="105">
        <v>11.490549479384962</v>
      </c>
      <c r="X241" s="105">
        <v>13.889703275827687</v>
      </c>
      <c r="Y241" s="105">
        <v>10.99956255894905</v>
      </c>
      <c r="DA241" s="132" t="s">
        <v>2778</v>
      </c>
    </row>
    <row r="242" spans="1:105" ht="12" customHeight="1" x14ac:dyDescent="0.25">
      <c r="A242" s="106" t="s">
        <v>122</v>
      </c>
      <c r="B242" s="102">
        <v>25.287305332249208</v>
      </c>
      <c r="C242" s="102">
        <v>25.126492603369275</v>
      </c>
      <c r="D242" s="102">
        <v>26.135124340361831</v>
      </c>
      <c r="E242" s="102">
        <v>26.488966383183712</v>
      </c>
      <c r="F242" s="102">
        <v>26.723467910331738</v>
      </c>
      <c r="G242" s="102">
        <v>26.495465325534308</v>
      </c>
      <c r="H242" s="102">
        <v>25.859664978387137</v>
      </c>
      <c r="I242" s="102">
        <v>28.122521136099092</v>
      </c>
      <c r="J242" s="102">
        <v>26.188042811444515</v>
      </c>
      <c r="K242" s="102">
        <v>26.433115879345543</v>
      </c>
      <c r="L242" s="102">
        <v>26.74440022733684</v>
      </c>
      <c r="M242" s="102">
        <v>28.431654747894932</v>
      </c>
      <c r="N242" s="102">
        <v>26.719937492190812</v>
      </c>
      <c r="O242" s="102">
        <v>25.774840913582359</v>
      </c>
      <c r="P242" s="102">
        <v>23.033455491615509</v>
      </c>
      <c r="Q242" s="102">
        <v>23.454295588397962</v>
      </c>
      <c r="R242" s="102">
        <v>23.494300501309606</v>
      </c>
      <c r="S242" s="102">
        <v>25.049056678208402</v>
      </c>
      <c r="T242" s="102">
        <v>25.833181068650575</v>
      </c>
      <c r="U242" s="102">
        <v>24.370366288833427</v>
      </c>
      <c r="V242" s="102">
        <v>23.30869608565294</v>
      </c>
      <c r="W242" s="102">
        <v>24.447021984825724</v>
      </c>
      <c r="X242" s="102">
        <v>26.269301085044365</v>
      </c>
      <c r="Y242" s="102">
        <v>22.660276396177196</v>
      </c>
      <c r="DA242" s="131" t="s">
        <v>2779</v>
      </c>
    </row>
    <row r="243" spans="1:105" ht="12" customHeight="1" x14ac:dyDescent="0.25">
      <c r="A243" s="107" t="s">
        <v>121</v>
      </c>
      <c r="B243" s="105">
        <v>21.822944536608759</v>
      </c>
      <c r="C243" s="105">
        <v>21.545508024683247</v>
      </c>
      <c r="D243" s="105">
        <v>22.516178656324964</v>
      </c>
      <c r="E243" s="105">
        <v>22.835759963937065</v>
      </c>
      <c r="F243" s="105">
        <v>23.308812080166348</v>
      </c>
      <c r="G243" s="105">
        <v>23.155080749681492</v>
      </c>
      <c r="H243" s="105">
        <v>22.679806782571806</v>
      </c>
      <c r="I243" s="105">
        <v>25.02810670967996</v>
      </c>
      <c r="J243" s="105">
        <v>23.028305061137655</v>
      </c>
      <c r="K243" s="105">
        <v>23.279248527385295</v>
      </c>
      <c r="L243" s="105">
        <v>23.573334241465414</v>
      </c>
      <c r="M243" s="105">
        <v>25.188571623552953</v>
      </c>
      <c r="N243" s="105">
        <v>23.744255534193798</v>
      </c>
      <c r="O243" s="105">
        <v>23.05012523549988</v>
      </c>
      <c r="P243" s="105">
        <v>20.327572304183594</v>
      </c>
      <c r="Q243" s="105">
        <v>20.680014175701835</v>
      </c>
      <c r="R243" s="105">
        <v>20.780194748235278</v>
      </c>
      <c r="S243" s="105">
        <v>22.464293093063588</v>
      </c>
      <c r="T243" s="105">
        <v>23.303277916098622</v>
      </c>
      <c r="U243" s="105">
        <v>22.148977527231754</v>
      </c>
      <c r="V243" s="105">
        <v>21.315858921311307</v>
      </c>
      <c r="W243" s="105">
        <v>22.554309215186379</v>
      </c>
      <c r="X243" s="105">
        <v>24.260908597117325</v>
      </c>
      <c r="Y243" s="105">
        <v>20.833240260195055</v>
      </c>
      <c r="DA243" s="132" t="s">
        <v>2780</v>
      </c>
    </row>
    <row r="244" spans="1:105" ht="12" customHeight="1" x14ac:dyDescent="0.25">
      <c r="A244" s="108" t="s">
        <v>53</v>
      </c>
      <c r="B244" s="99">
        <v>11.045323058318637</v>
      </c>
      <c r="C244" s="99">
        <v>10.368494585479205</v>
      </c>
      <c r="D244" s="99">
        <v>11.086532592766117</v>
      </c>
      <c r="E244" s="99">
        <v>11.19453222321644</v>
      </c>
      <c r="F244" s="99">
        <v>12.09429712026038</v>
      </c>
      <c r="G244" s="99">
        <v>11.812142689874838</v>
      </c>
      <c r="H244" s="99">
        <v>11.445587679325152</v>
      </c>
      <c r="I244" s="99">
        <v>13.907189852734989</v>
      </c>
      <c r="J244" s="99">
        <v>11.629557023784997</v>
      </c>
      <c r="K244" s="99">
        <v>11.895153382015049</v>
      </c>
      <c r="L244" s="99">
        <v>11.946599657388072</v>
      </c>
      <c r="M244" s="99">
        <v>13.260863509389726</v>
      </c>
      <c r="N244" s="99">
        <v>12.51241521454015</v>
      </c>
      <c r="O244" s="99">
        <v>12.599853336860491</v>
      </c>
      <c r="P244" s="99">
        <v>9.8826238785693477</v>
      </c>
      <c r="Q244" s="99">
        <v>9.9927446690174015</v>
      </c>
      <c r="R244" s="99">
        <v>10.131909531201224</v>
      </c>
      <c r="S244" s="99">
        <v>11.558891505147777</v>
      </c>
      <c r="T244" s="99">
        <v>10.998450376152165</v>
      </c>
      <c r="U244" s="99">
        <v>10.468416307173326</v>
      </c>
      <c r="V244" s="99">
        <v>9.2225481828259941</v>
      </c>
      <c r="W244" s="99">
        <v>10.890878215638105</v>
      </c>
      <c r="X244" s="99">
        <v>11.050406858942583</v>
      </c>
      <c r="Y244" s="99">
        <v>8.4504653925690469</v>
      </c>
      <c r="DA244" s="63" t="s">
        <v>2781</v>
      </c>
    </row>
    <row r="245" spans="1:105" ht="12" customHeight="1" x14ac:dyDescent="0.25">
      <c r="A245" s="108" t="s">
        <v>52</v>
      </c>
      <c r="B245" s="99">
        <v>10.777621478290124</v>
      </c>
      <c r="C245" s="99">
        <v>11.177013439204043</v>
      </c>
      <c r="D245" s="99">
        <v>11.429646063558849</v>
      </c>
      <c r="E245" s="99">
        <v>11.641227740720627</v>
      </c>
      <c r="F245" s="99">
        <v>11.214514959905967</v>
      </c>
      <c r="G245" s="99">
        <v>11.342938059806658</v>
      </c>
      <c r="H245" s="99">
        <v>11.234219103246653</v>
      </c>
      <c r="I245" s="99">
        <v>11.120916856944973</v>
      </c>
      <c r="J245" s="99">
        <v>11.398748037352657</v>
      </c>
      <c r="K245" s="99">
        <v>11.384095145370249</v>
      </c>
      <c r="L245" s="99">
        <v>11.626734584077344</v>
      </c>
      <c r="M245" s="99">
        <v>11.927708114163231</v>
      </c>
      <c r="N245" s="99">
        <v>11.231840319653646</v>
      </c>
      <c r="O245" s="99">
        <v>10.450271898639391</v>
      </c>
      <c r="P245" s="99">
        <v>10.444948425614243</v>
      </c>
      <c r="Q245" s="99">
        <v>10.687269506684435</v>
      </c>
      <c r="R245" s="99">
        <v>10.648285217034051</v>
      </c>
      <c r="S245" s="99">
        <v>10.905401587915804</v>
      </c>
      <c r="T245" s="99">
        <v>12.304827539946457</v>
      </c>
      <c r="U245" s="99">
        <v>11.680561220058426</v>
      </c>
      <c r="V245" s="99">
        <v>12.093310738485316</v>
      </c>
      <c r="W245" s="99">
        <v>11.663430999548272</v>
      </c>
      <c r="X245" s="99">
        <v>13.210501738174738</v>
      </c>
      <c r="Y245" s="99">
        <v>12.38277486762601</v>
      </c>
      <c r="DA245" s="63" t="s">
        <v>2782</v>
      </c>
    </row>
    <row r="246" spans="1:105" ht="12" customHeight="1" x14ac:dyDescent="0.25">
      <c r="A246" s="121" t="s">
        <v>54</v>
      </c>
      <c r="B246" s="123">
        <v>9.7424107146127987</v>
      </c>
      <c r="C246" s="123">
        <v>10.033852535835676</v>
      </c>
      <c r="D246" s="123">
        <v>10.240685354053648</v>
      </c>
      <c r="E246" s="123">
        <v>10.405096171166621</v>
      </c>
      <c r="F246" s="123">
        <v>10.637219175269536</v>
      </c>
      <c r="G246" s="123">
        <v>10.784989181052349</v>
      </c>
      <c r="H246" s="123">
        <v>10.546675518157281</v>
      </c>
      <c r="I246" s="123">
        <v>9.9522685443935046</v>
      </c>
      <c r="J246" s="123">
        <v>9.5380984897710572</v>
      </c>
      <c r="K246" s="123">
        <v>9.4528260340188677</v>
      </c>
      <c r="L246" s="123">
        <v>9.6100546476304771</v>
      </c>
      <c r="M246" s="123">
        <v>8.7283879362848769</v>
      </c>
      <c r="N246" s="123">
        <v>8.7398467669692685</v>
      </c>
      <c r="O246" s="123">
        <v>8.5888870228529797</v>
      </c>
      <c r="P246" s="123">
        <v>8.0913666285165675</v>
      </c>
      <c r="Q246" s="123">
        <v>7.6245930192024831</v>
      </c>
      <c r="R246" s="123">
        <v>7.3045828680652587</v>
      </c>
      <c r="S246" s="123">
        <v>7.7803978019623541</v>
      </c>
      <c r="T246" s="123">
        <v>7.3237018794847337</v>
      </c>
      <c r="U246" s="123">
        <v>7.2096278741831883</v>
      </c>
      <c r="V246" s="123">
        <v>6.91611160439051</v>
      </c>
      <c r="W246" s="123">
        <v>7.2193052819043713</v>
      </c>
      <c r="X246" s="123">
        <v>8.2049444710822801</v>
      </c>
      <c r="Y246" s="123">
        <v>7.2554541631521863</v>
      </c>
      <c r="DA246" s="130" t="s">
        <v>2783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9.7424107146127987</v>
      </c>
      <c r="C248" s="110">
        <v>10.033852535835676</v>
      </c>
      <c r="D248" s="110">
        <v>10.240685354053648</v>
      </c>
      <c r="E248" s="110">
        <v>10.405096171166621</v>
      </c>
      <c r="F248" s="110">
        <v>10.637219175269536</v>
      </c>
      <c r="G248" s="110">
        <v>10.784989181052349</v>
      </c>
      <c r="H248" s="110">
        <v>10.546675518157281</v>
      </c>
      <c r="I248" s="110">
        <v>9.9522685443935046</v>
      </c>
      <c r="J248" s="110">
        <v>9.5380984897710572</v>
      </c>
      <c r="K248" s="110">
        <v>9.4528260340188677</v>
      </c>
      <c r="L248" s="110">
        <v>9.6100546476304771</v>
      </c>
      <c r="M248" s="110">
        <v>8.7283879362848769</v>
      </c>
      <c r="N248" s="110">
        <v>8.7398467669692685</v>
      </c>
      <c r="O248" s="110">
        <v>8.5888870228529797</v>
      </c>
      <c r="P248" s="110">
        <v>8.0913666285165675</v>
      </c>
      <c r="Q248" s="110">
        <v>7.6245930192024831</v>
      </c>
      <c r="R248" s="110">
        <v>7.3045828680652587</v>
      </c>
      <c r="S248" s="110">
        <v>7.7803978019623541</v>
      </c>
      <c r="T248" s="110">
        <v>7.3237018794847337</v>
      </c>
      <c r="U248" s="110">
        <v>7.2096278741831883</v>
      </c>
      <c r="V248" s="110">
        <v>6.91611160439051</v>
      </c>
      <c r="W248" s="110">
        <v>7.2193052819043713</v>
      </c>
      <c r="X248" s="110">
        <v>8.2049444710822801</v>
      </c>
      <c r="Y248" s="110">
        <v>7.2554541631521863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139.61826903004629</v>
      </c>
      <c r="C250" s="118">
        <f t="shared" si="115"/>
        <v>142.1306625068047</v>
      </c>
      <c r="D250" s="118">
        <f t="shared" si="115"/>
        <v>130.84618046513984</v>
      </c>
      <c r="E250" s="118">
        <f t="shared" si="115"/>
        <v>117.64541392246905</v>
      </c>
      <c r="F250" s="118">
        <f t="shared" si="115"/>
        <v>146.11705163603156</v>
      </c>
      <c r="G250" s="118">
        <f t="shared" si="115"/>
        <v>131.03133591836806</v>
      </c>
      <c r="H250" s="118">
        <f t="shared" si="115"/>
        <v>139.09196177752739</v>
      </c>
      <c r="I250" s="118">
        <f t="shared" si="115"/>
        <v>98.915829025846605</v>
      </c>
      <c r="J250" s="118">
        <f t="shared" si="115"/>
        <v>124.82446582180124</v>
      </c>
      <c r="K250" s="118">
        <f t="shared" si="115"/>
        <v>120.80515921598335</v>
      </c>
      <c r="L250" s="118">
        <f t="shared" si="115"/>
        <v>130.91381308261623</v>
      </c>
      <c r="M250" s="118">
        <f t="shared" si="115"/>
        <v>124.05526958840804</v>
      </c>
      <c r="N250" s="118">
        <f t="shared" si="115"/>
        <v>116.70675506628059</v>
      </c>
      <c r="O250" s="118">
        <f t="shared" si="115"/>
        <v>138.45531842474267</v>
      </c>
      <c r="P250" s="118">
        <f t="shared" si="115"/>
        <v>115.078202183893</v>
      </c>
      <c r="Q250" s="118">
        <f t="shared" si="115"/>
        <v>99.556646769419771</v>
      </c>
      <c r="R250" s="118">
        <f t="shared" ref="R250:V250" si="116">R251+R254+R256+R265</f>
        <v>121.31150638836777</v>
      </c>
      <c r="S250" s="118">
        <f t="shared" si="116"/>
        <v>98.584397651340865</v>
      </c>
      <c r="T250" s="118">
        <f t="shared" si="116"/>
        <v>133.89496137638776</v>
      </c>
      <c r="U250" s="118">
        <f t="shared" si="116"/>
        <v>120.29448955892855</v>
      </c>
      <c r="V250" s="118">
        <f t="shared" si="116"/>
        <v>127.72471920550366</v>
      </c>
      <c r="W250" s="118">
        <f t="shared" ref="W250:Y250" si="117">W251+W254+W256+W265</f>
        <v>124.10514315302972</v>
      </c>
      <c r="X250" s="118">
        <f t="shared" si="117"/>
        <v>139.82446500416222</v>
      </c>
      <c r="Y250" s="118">
        <f t="shared" si="117"/>
        <v>106.9183753054369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112.54648147087777</v>
      </c>
      <c r="C251" s="123">
        <f t="shared" si="118"/>
        <v>115.01773000077263</v>
      </c>
      <c r="D251" s="123">
        <f t="shared" si="118"/>
        <v>102.79337951263531</v>
      </c>
      <c r="E251" s="123">
        <f t="shared" si="118"/>
        <v>89.160928257640364</v>
      </c>
      <c r="F251" s="123">
        <f t="shared" si="118"/>
        <v>116.58261165415983</v>
      </c>
      <c r="G251" s="123">
        <f t="shared" si="118"/>
        <v>101.70119675371687</v>
      </c>
      <c r="H251" s="123">
        <f t="shared" si="118"/>
        <v>109.73077643765133</v>
      </c>
      <c r="I251" s="123">
        <f t="shared" si="118"/>
        <v>68.848289561798083</v>
      </c>
      <c r="J251" s="123">
        <f t="shared" si="118"/>
        <v>96.052023765338802</v>
      </c>
      <c r="K251" s="123">
        <f t="shared" si="118"/>
        <v>91.914357292856437</v>
      </c>
      <c r="L251" s="123">
        <f t="shared" si="118"/>
        <v>101.40261701470331</v>
      </c>
      <c r="M251" s="123">
        <f t="shared" si="118"/>
        <v>93.713947590581469</v>
      </c>
      <c r="N251" s="123">
        <f t="shared" si="118"/>
        <v>87.628706282613706</v>
      </c>
      <c r="O251" s="123">
        <f t="shared" si="118"/>
        <v>110.26218198130287</v>
      </c>
      <c r="P251" s="123">
        <f t="shared" si="118"/>
        <v>89.123563903298333</v>
      </c>
      <c r="Q251" s="123">
        <f t="shared" si="118"/>
        <v>74.038618428974104</v>
      </c>
      <c r="R251" s="123">
        <f t="shared" ref="R251:V251" si="119">SUM(R252:R253)</f>
        <v>95.335532648201237</v>
      </c>
      <c r="S251" s="123">
        <f t="shared" si="119"/>
        <v>71.08416380620956</v>
      </c>
      <c r="T251" s="123">
        <f t="shared" si="119"/>
        <v>105.14799009646171</v>
      </c>
      <c r="U251" s="123">
        <f t="shared" si="119"/>
        <v>92.683015232052583</v>
      </c>
      <c r="V251" s="123">
        <f t="shared" si="119"/>
        <v>100.57625946117182</v>
      </c>
      <c r="W251" s="123">
        <f t="shared" ref="W251:Y251" si="120">SUM(W252:W253)</f>
        <v>95.666342756551373</v>
      </c>
      <c r="X251" s="123">
        <f t="shared" si="120"/>
        <v>108.57424860540549</v>
      </c>
      <c r="Y251" s="123">
        <f t="shared" si="120"/>
        <v>79.785178732641768</v>
      </c>
      <c r="DA251" s="130" t="s">
        <v>2937</v>
      </c>
    </row>
    <row r="252" spans="1:105" ht="12" customHeight="1" x14ac:dyDescent="0.25">
      <c r="A252" s="97" t="s">
        <v>74</v>
      </c>
      <c r="B252" s="99">
        <v>109.88273063975841</v>
      </c>
      <c r="C252" s="99">
        <v>112.3294008144068</v>
      </c>
      <c r="D252" s="99">
        <v>100.43018014332736</v>
      </c>
      <c r="E252" s="99">
        <v>87.16043205215685</v>
      </c>
      <c r="F252" s="99">
        <v>113.98934906798189</v>
      </c>
      <c r="G252" s="99">
        <v>99.465715026546022</v>
      </c>
      <c r="H252" s="99">
        <v>107.37239697372591</v>
      </c>
      <c r="I252" s="99">
        <v>67.393103131579821</v>
      </c>
      <c r="J252" s="99">
        <v>94.040882608327649</v>
      </c>
      <c r="K252" s="99">
        <v>90.014302232189664</v>
      </c>
      <c r="L252" s="99">
        <v>99.337508886664168</v>
      </c>
      <c r="M252" s="99">
        <v>91.838961639870789</v>
      </c>
      <c r="N252" s="99">
        <v>85.890466411821251</v>
      </c>
      <c r="O252" s="99">
        <v>108.08942554745462</v>
      </c>
      <c r="P252" s="99">
        <v>87.373009891937997</v>
      </c>
      <c r="Q252" s="99">
        <v>72.585891052057249</v>
      </c>
      <c r="R252" s="99">
        <v>93.487296364107564</v>
      </c>
      <c r="S252" s="99">
        <v>69.718420983112935</v>
      </c>
      <c r="T252" s="99">
        <v>103.13481743033751</v>
      </c>
      <c r="U252" s="99">
        <v>90.933901108452787</v>
      </c>
      <c r="V252" s="99">
        <v>98.681442948069815</v>
      </c>
      <c r="W252" s="99">
        <v>93.880498444262727</v>
      </c>
      <c r="X252" s="99">
        <v>106.52650438254423</v>
      </c>
      <c r="Y252" s="99">
        <v>78.28496488819863</v>
      </c>
      <c r="DA252" s="63" t="s">
        <v>2938</v>
      </c>
    </row>
    <row r="253" spans="1:105" ht="12" customHeight="1" x14ac:dyDescent="0.25">
      <c r="A253" s="97" t="s">
        <v>53</v>
      </c>
      <c r="B253" s="99">
        <v>2.6637508311193594</v>
      </c>
      <c r="C253" s="99">
        <v>2.6883291863658378</v>
      </c>
      <c r="D253" s="99">
        <v>2.3631993693079503</v>
      </c>
      <c r="E253" s="99">
        <v>2.000496205483508</v>
      </c>
      <c r="F253" s="99">
        <v>2.593262586177937</v>
      </c>
      <c r="G253" s="99">
        <v>2.2354817271708463</v>
      </c>
      <c r="H253" s="99">
        <v>2.3583794639254103</v>
      </c>
      <c r="I253" s="99">
        <v>1.455186430218256</v>
      </c>
      <c r="J253" s="99">
        <v>2.0111411570111541</v>
      </c>
      <c r="K253" s="99">
        <v>1.9000550606667685</v>
      </c>
      <c r="L253" s="99">
        <v>2.0651081280391441</v>
      </c>
      <c r="M253" s="99">
        <v>1.8749859507106823</v>
      </c>
      <c r="N253" s="99">
        <v>1.7382398707924547</v>
      </c>
      <c r="O253" s="99">
        <v>2.172756433848245</v>
      </c>
      <c r="P253" s="99">
        <v>1.7505540113603368</v>
      </c>
      <c r="Q253" s="99">
        <v>1.4527273769168552</v>
      </c>
      <c r="R253" s="99">
        <v>1.848236284093669</v>
      </c>
      <c r="S253" s="99">
        <v>1.3657428230966246</v>
      </c>
      <c r="T253" s="99">
        <v>2.0131726661242078</v>
      </c>
      <c r="U253" s="99">
        <v>1.7491141235998016</v>
      </c>
      <c r="V253" s="99">
        <v>1.8948165131019963</v>
      </c>
      <c r="W253" s="99">
        <v>1.785844312288646</v>
      </c>
      <c r="X253" s="99">
        <v>2.0477442228612506</v>
      </c>
      <c r="Y253" s="99">
        <v>1.5002138444431312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0.32682555363997579</v>
      </c>
      <c r="C254" s="123">
        <f t="shared" si="121"/>
        <v>0.33390806007315549</v>
      </c>
      <c r="D254" s="123">
        <f t="shared" si="121"/>
        <v>0.34458647865579012</v>
      </c>
      <c r="E254" s="123">
        <f t="shared" si="121"/>
        <v>0.68003202249042338</v>
      </c>
      <c r="F254" s="123">
        <f t="shared" si="121"/>
        <v>0.39449899649800435</v>
      </c>
      <c r="G254" s="123">
        <f t="shared" si="121"/>
        <v>0.46142223570369334</v>
      </c>
      <c r="H254" s="123">
        <f t="shared" si="121"/>
        <v>0.81151785473947302</v>
      </c>
      <c r="I254" s="123">
        <f t="shared" si="121"/>
        <v>0.67124454774922793</v>
      </c>
      <c r="J254" s="123">
        <f t="shared" si="121"/>
        <v>0.75332130055263968</v>
      </c>
      <c r="K254" s="123">
        <f t="shared" si="121"/>
        <v>0.78190946559825114</v>
      </c>
      <c r="L254" s="123">
        <f t="shared" si="121"/>
        <v>0.92276280512463638</v>
      </c>
      <c r="M254" s="123">
        <f t="shared" si="121"/>
        <v>1.0317551861969567</v>
      </c>
      <c r="N254" s="123">
        <f t="shared" si="121"/>
        <v>1.0884473504132959</v>
      </c>
      <c r="O254" s="123">
        <f t="shared" si="121"/>
        <v>1.1134681941185876</v>
      </c>
      <c r="P254" s="123">
        <f t="shared" si="121"/>
        <v>1.1138151828237715</v>
      </c>
      <c r="Q254" s="123">
        <f t="shared" si="121"/>
        <v>1.0729169168262196</v>
      </c>
      <c r="R254" s="123">
        <f t="shared" si="121"/>
        <v>1.1020794792698632</v>
      </c>
      <c r="S254" s="123">
        <f t="shared" si="121"/>
        <v>1.154385620857906</v>
      </c>
      <c r="T254" s="123">
        <f t="shared" si="121"/>
        <v>1.0471985288187342</v>
      </c>
      <c r="U254" s="123">
        <f t="shared" si="121"/>
        <v>1.0375974567779773</v>
      </c>
      <c r="V254" s="123">
        <f t="shared" si="121"/>
        <v>1.0651335588212818</v>
      </c>
      <c r="W254" s="123">
        <f t="shared" si="121"/>
        <v>1.2824578567799749</v>
      </c>
      <c r="X254" s="123">
        <f t="shared" si="121"/>
        <v>1.2863746930259066</v>
      </c>
      <c r="Y254" s="123">
        <f t="shared" si="121"/>
        <v>1.2849764995700128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0.32682555363997579</v>
      </c>
      <c r="C255" s="99">
        <f>RES_hhdet_tess!C29</f>
        <v>0.33390806007315549</v>
      </c>
      <c r="D255" s="99">
        <f>RES_hhdet_tess!D29</f>
        <v>0.34458647865579012</v>
      </c>
      <c r="E255" s="99">
        <f>RES_hhdet_tess!E29</f>
        <v>0.68003202249042338</v>
      </c>
      <c r="F255" s="99">
        <f>RES_hhdet_tess!F29</f>
        <v>0.39449899649800435</v>
      </c>
      <c r="G255" s="99">
        <f>RES_hhdet_tess!G29</f>
        <v>0.46142223570369334</v>
      </c>
      <c r="H255" s="99">
        <f>RES_hhdet_tess!H29</f>
        <v>0.81151785473947302</v>
      </c>
      <c r="I255" s="99">
        <f>RES_hhdet_tess!I29</f>
        <v>0.67124454774922793</v>
      </c>
      <c r="J255" s="99">
        <f>RES_hhdet_tess!J29</f>
        <v>0.75332130055263968</v>
      </c>
      <c r="K255" s="99">
        <f>RES_hhdet_tess!K29</f>
        <v>0.78190946559825114</v>
      </c>
      <c r="L255" s="99">
        <f>RES_hhdet_tess!L29</f>
        <v>0.92276280512463638</v>
      </c>
      <c r="M255" s="99">
        <f>RES_hhdet_tess!M29</f>
        <v>1.0317551861969567</v>
      </c>
      <c r="N255" s="99">
        <f>RES_hhdet_tess!N29</f>
        <v>1.0884473504132959</v>
      </c>
      <c r="O255" s="99">
        <f>RES_hhdet_tess!O29</f>
        <v>1.1134681941185876</v>
      </c>
      <c r="P255" s="99">
        <f>RES_hhdet_tess!P29</f>
        <v>1.1138151828237715</v>
      </c>
      <c r="Q255" s="99">
        <f>RES_hhdet_tess!Q29</f>
        <v>1.0729169168262196</v>
      </c>
      <c r="R255" s="99">
        <f>RES_hhdet_tess!R29</f>
        <v>1.1020794792698632</v>
      </c>
      <c r="S255" s="99">
        <f>RES_hhdet_tess!S29</f>
        <v>1.154385620857906</v>
      </c>
      <c r="T255" s="99">
        <f>RES_hhdet_tess!T29</f>
        <v>1.0471985288187342</v>
      </c>
      <c r="U255" s="99">
        <f>RES_hhdet_tess!U29</f>
        <v>1.0375974567779773</v>
      </c>
      <c r="V255" s="99">
        <f>RES_hhdet_tess!V29</f>
        <v>1.0651335588212818</v>
      </c>
      <c r="W255" s="99">
        <f>RES_hhdet_tess!W29</f>
        <v>1.2824578567799749</v>
      </c>
      <c r="X255" s="99">
        <f>RES_hhdet_tess!X29</f>
        <v>1.2863746930259066</v>
      </c>
      <c r="Y255" s="99">
        <f>RES_hhdet_tess!Y29</f>
        <v>1.2849764995700128</v>
      </c>
      <c r="DA255" s="63" t="s">
        <v>2941</v>
      </c>
    </row>
    <row r="256" spans="1:105" ht="12" customHeight="1" x14ac:dyDescent="0.25">
      <c r="A256" s="121" t="s">
        <v>55</v>
      </c>
      <c r="B256" s="123">
        <v>19.331643360902671</v>
      </c>
      <c r="C256" s="123">
        <v>19.123506680101134</v>
      </c>
      <c r="D256" s="123">
        <v>19.872426314707766</v>
      </c>
      <c r="E256" s="123">
        <v>19.817777221847706</v>
      </c>
      <c r="F256" s="123">
        <v>20.946356605747585</v>
      </c>
      <c r="G256" s="123">
        <v>20.529737764154945</v>
      </c>
      <c r="H256" s="123">
        <v>20.361723378764996</v>
      </c>
      <c r="I256" s="123">
        <v>21.653528649979847</v>
      </c>
      <c r="J256" s="123">
        <v>20.589450270295323</v>
      </c>
      <c r="K256" s="123">
        <v>20.732086389114798</v>
      </c>
      <c r="L256" s="123">
        <v>21.073086567079468</v>
      </c>
      <c r="M256" s="123">
        <v>22.468403482005062</v>
      </c>
      <c r="N256" s="123">
        <v>21.120345225556353</v>
      </c>
      <c r="O256" s="123">
        <v>20.305654833779432</v>
      </c>
      <c r="P256" s="123">
        <v>18.440921001894413</v>
      </c>
      <c r="Q256" s="123">
        <v>18.387589795508898</v>
      </c>
      <c r="R256" s="123">
        <v>19.026697038101727</v>
      </c>
      <c r="S256" s="123">
        <v>20.052430371758703</v>
      </c>
      <c r="T256" s="123">
        <v>21.691153697915411</v>
      </c>
      <c r="U256" s="123">
        <v>20.57153079094271</v>
      </c>
      <c r="V256" s="123">
        <v>20.243703551348105</v>
      </c>
      <c r="W256" s="123">
        <v>20.995138145506392</v>
      </c>
      <c r="X256" s="123">
        <v>22.891366104710144</v>
      </c>
      <c r="Y256" s="123">
        <v>19.544917316996649</v>
      </c>
      <c r="DA256" s="130" t="s">
        <v>2942</v>
      </c>
    </row>
    <row r="257" spans="1:105" ht="12" customHeight="1" x14ac:dyDescent="0.25">
      <c r="A257" s="97" t="s">
        <v>141</v>
      </c>
      <c r="B257" s="99">
        <v>20.296133407758106</v>
      </c>
      <c r="C257" s="99">
        <v>19.293672404215016</v>
      </c>
      <c r="D257" s="99">
        <v>19.420363167327253</v>
      </c>
      <c r="E257" s="99">
        <v>16.714068625207901</v>
      </c>
      <c r="F257" s="99">
        <v>23.34042072604127</v>
      </c>
      <c r="G257" s="99">
        <v>20.416805357355678</v>
      </c>
      <c r="H257" s="99">
        <v>21.856468350657142</v>
      </c>
      <c r="I257" s="99">
        <v>18.341637023330595</v>
      </c>
      <c r="J257" s="99">
        <v>21.226983784196072</v>
      </c>
      <c r="K257" s="99">
        <v>20.691781353165663</v>
      </c>
      <c r="L257" s="99">
        <v>21.452229110859882</v>
      </c>
      <c r="M257" s="99">
        <v>23.142410762942028</v>
      </c>
      <c r="N257" s="99">
        <v>20.912858394182805</v>
      </c>
      <c r="O257" s="99">
        <v>18.467852606013661</v>
      </c>
      <c r="P257" s="99">
        <v>19.295231724214723</v>
      </c>
      <c r="Q257" s="99">
        <v>15.115334709502246</v>
      </c>
      <c r="R257" s="99">
        <v>20.081691243996715</v>
      </c>
      <c r="S257" s="99">
        <v>16.532316500237627</v>
      </c>
      <c r="T257" s="99">
        <v>23.535968263722996</v>
      </c>
      <c r="U257" s="99">
        <v>21.136411757235042</v>
      </c>
      <c r="V257" s="99">
        <v>22.804168577680372</v>
      </c>
      <c r="W257" s="99">
        <v>20.971585471934993</v>
      </c>
      <c r="X257" s="99">
        <v>24.265201343226604</v>
      </c>
      <c r="Y257" s="99">
        <v>17.72613030973325</v>
      </c>
      <c r="DA257" s="63" t="s">
        <v>2943</v>
      </c>
    </row>
    <row r="258" spans="1:105" ht="12" customHeight="1" x14ac:dyDescent="0.25">
      <c r="A258" s="97" t="s">
        <v>140</v>
      </c>
      <c r="B258" s="99">
        <v>20.296133407758109</v>
      </c>
      <c r="C258" s="99">
        <v>19.293445439860282</v>
      </c>
      <c r="D258" s="99">
        <v>19.420393794092018</v>
      </c>
      <c r="E258" s="99">
        <v>16.714141689066469</v>
      </c>
      <c r="F258" s="99">
        <v>23.338843902969142</v>
      </c>
      <c r="G258" s="99">
        <v>20.415649907076649</v>
      </c>
      <c r="H258" s="99">
        <v>21.856307947939623</v>
      </c>
      <c r="I258" s="99">
        <v>18.342362765216677</v>
      </c>
      <c r="J258" s="99">
        <v>21.221413538785161</v>
      </c>
      <c r="K258" s="99">
        <v>20.685410201162799</v>
      </c>
      <c r="L258" s="99">
        <v>21.447458895389389</v>
      </c>
      <c r="M258" s="99">
        <v>23.137737760405866</v>
      </c>
      <c r="N258" s="99">
        <v>20.913185464748583</v>
      </c>
      <c r="O258" s="99">
        <v>18.474965419192579</v>
      </c>
      <c r="P258" s="99">
        <v>19.302489219449544</v>
      </c>
      <c r="Q258" s="99">
        <v>15.130376348322722</v>
      </c>
      <c r="R258" s="99">
        <v>20.073780590324315</v>
      </c>
      <c r="S258" s="99">
        <v>16.526546500952975</v>
      </c>
      <c r="T258" s="99">
        <v>23.521719994712459</v>
      </c>
      <c r="U258" s="99">
        <v>21.129354529101196</v>
      </c>
      <c r="V258" s="99">
        <v>22.795011933587606</v>
      </c>
      <c r="W258" s="99">
        <v>20.956443306482015</v>
      </c>
      <c r="X258" s="99">
        <v>24.243377678051086</v>
      </c>
      <c r="Y258" s="99">
        <v>17.704066766687305</v>
      </c>
      <c r="DA258" s="63" t="s">
        <v>2944</v>
      </c>
    </row>
    <row r="259" spans="1:105" ht="12" customHeight="1" x14ac:dyDescent="0.25">
      <c r="A259" s="100" t="s">
        <v>50</v>
      </c>
      <c r="B259" s="102">
        <v>8.8643879960946137</v>
      </c>
      <c r="C259" s="102">
        <v>8.0093723796646028</v>
      </c>
      <c r="D259" s="102">
        <v>8.2946169198240316</v>
      </c>
      <c r="E259" s="102">
        <v>7.11513744898705</v>
      </c>
      <c r="F259" s="102">
        <v>10.655697288365388</v>
      </c>
      <c r="G259" s="102">
        <v>9.1539436566360823</v>
      </c>
      <c r="H259" s="102">
        <v>9.7243133055288293</v>
      </c>
      <c r="I259" s="102">
        <v>9.0538331615629843</v>
      </c>
      <c r="J259" s="102">
        <v>9.4570685884758348</v>
      </c>
      <c r="K259" s="102">
        <v>9.332387424755586</v>
      </c>
      <c r="L259" s="102">
        <v>9.6093751955656135</v>
      </c>
      <c r="M259" s="102">
        <v>10.787179783531471</v>
      </c>
      <c r="N259" s="102">
        <v>9.7906392814384979</v>
      </c>
      <c r="O259" s="102">
        <v>9.0042483930224702</v>
      </c>
      <c r="P259" s="102">
        <v>8.405811094713517</v>
      </c>
      <c r="Q259" s="102">
        <v>6.4717251179184174</v>
      </c>
      <c r="R259" s="102">
        <v>8.8166501891909412</v>
      </c>
      <c r="S259" s="102">
        <v>7.6638818534700714</v>
      </c>
      <c r="T259" s="102">
        <v>10.086116116538165</v>
      </c>
      <c r="U259" s="102">
        <v>9.142323675151756</v>
      </c>
      <c r="V259" s="102">
        <v>9.184777080482645</v>
      </c>
      <c r="W259" s="102">
        <v>9.4658938270970516</v>
      </c>
      <c r="X259" s="102">
        <v>10.353674402223401</v>
      </c>
      <c r="Y259" s="102">
        <v>6.7045042077382542</v>
      </c>
      <c r="DA259" s="131" t="s">
        <v>2945</v>
      </c>
    </row>
    <row r="260" spans="1:105" ht="12" customHeight="1" x14ac:dyDescent="0.25">
      <c r="A260" s="103" t="s">
        <v>52</v>
      </c>
      <c r="B260" s="105">
        <v>11.431745411663497</v>
      </c>
      <c r="C260" s="105">
        <v>11.284073060195675</v>
      </c>
      <c r="D260" s="105">
        <v>11.125776874267984</v>
      </c>
      <c r="E260" s="105">
        <v>9.5990042400794184</v>
      </c>
      <c r="F260" s="105">
        <v>12.683146614603753</v>
      </c>
      <c r="G260" s="105">
        <v>11.261706250440566</v>
      </c>
      <c r="H260" s="105">
        <v>12.13199464241079</v>
      </c>
      <c r="I260" s="105">
        <v>9.2885296036536928</v>
      </c>
      <c r="J260" s="105">
        <v>11.764344950309326</v>
      </c>
      <c r="K260" s="105">
        <v>11.353022776407215</v>
      </c>
      <c r="L260" s="105">
        <v>11.838083699823775</v>
      </c>
      <c r="M260" s="105">
        <v>12.350557976874397</v>
      </c>
      <c r="N260" s="105">
        <v>11.12254618331009</v>
      </c>
      <c r="O260" s="105">
        <v>9.4707170261701084</v>
      </c>
      <c r="P260" s="105">
        <v>10.896678124736029</v>
      </c>
      <c r="Q260" s="105">
        <v>8.6586512304043062</v>
      </c>
      <c r="R260" s="105">
        <v>11.257130401133374</v>
      </c>
      <c r="S260" s="105">
        <v>8.8626646474829034</v>
      </c>
      <c r="T260" s="105">
        <v>13.435603878174293</v>
      </c>
      <c r="U260" s="105">
        <v>11.987030853949442</v>
      </c>
      <c r="V260" s="105">
        <v>13.610234853104966</v>
      </c>
      <c r="W260" s="105">
        <v>11.490549479384962</v>
      </c>
      <c r="X260" s="105">
        <v>13.889703275827687</v>
      </c>
      <c r="Y260" s="105">
        <v>10.99956255894905</v>
      </c>
      <c r="DA260" s="132" t="s">
        <v>2946</v>
      </c>
    </row>
    <row r="261" spans="1:105" ht="12" customHeight="1" x14ac:dyDescent="0.25">
      <c r="A261" s="106" t="s">
        <v>122</v>
      </c>
      <c r="B261" s="102">
        <v>19.136170782616293</v>
      </c>
      <c r="C261" s="102">
        <v>19.089977071454118</v>
      </c>
      <c r="D261" s="102">
        <v>19.945906129159201</v>
      </c>
      <c r="E261" s="102">
        <v>20.291766926137768</v>
      </c>
      <c r="F261" s="102">
        <v>20.596575735716467</v>
      </c>
      <c r="G261" s="102">
        <v>20.541949819212608</v>
      </c>
      <c r="H261" s="102">
        <v>20.18195932658092</v>
      </c>
      <c r="I261" s="102">
        <v>22.017752077384223</v>
      </c>
      <c r="J261" s="102">
        <v>20.523658167537757</v>
      </c>
      <c r="K261" s="102">
        <v>20.740209051980397</v>
      </c>
      <c r="L261" s="102">
        <v>21.03528730620398</v>
      </c>
      <c r="M261" s="102">
        <v>22.402797815199246</v>
      </c>
      <c r="N261" s="102">
        <v>21.141343619786195</v>
      </c>
      <c r="O261" s="102">
        <v>20.480684989768079</v>
      </c>
      <c r="P261" s="102">
        <v>18.345007611275271</v>
      </c>
      <c r="Q261" s="102">
        <v>18.744590340976302</v>
      </c>
      <c r="R261" s="102">
        <v>18.91505314402848</v>
      </c>
      <c r="S261" s="102">
        <v>20.439826077390155</v>
      </c>
      <c r="T261" s="102">
        <v>21.461908136462757</v>
      </c>
      <c r="U261" s="102">
        <v>20.501927725630907</v>
      </c>
      <c r="V261" s="102">
        <v>19.927016794435264</v>
      </c>
      <c r="W261" s="102">
        <v>20.989141534719447</v>
      </c>
      <c r="X261" s="102">
        <v>22.735992702258841</v>
      </c>
      <c r="Y261" s="102">
        <v>19.732725882627861</v>
      </c>
      <c r="DA261" s="131" t="s">
        <v>2947</v>
      </c>
    </row>
    <row r="262" spans="1:105" ht="12" customHeight="1" x14ac:dyDescent="0.25">
      <c r="A262" s="107" t="s">
        <v>121</v>
      </c>
      <c r="B262" s="105">
        <v>19.136170782616293</v>
      </c>
      <c r="C262" s="105">
        <v>19.095874082010148</v>
      </c>
      <c r="D262" s="105">
        <v>19.955189936868159</v>
      </c>
      <c r="E262" s="105">
        <v>20.307383121333057</v>
      </c>
      <c r="F262" s="105">
        <v>20.607272303820309</v>
      </c>
      <c r="G262" s="105">
        <v>20.55052166921223</v>
      </c>
      <c r="H262" s="105">
        <v>20.185321251702923</v>
      </c>
      <c r="I262" s="105">
        <v>22.015579520804327</v>
      </c>
      <c r="J262" s="105">
        <v>20.520110718932191</v>
      </c>
      <c r="K262" s="105">
        <v>20.732754576848944</v>
      </c>
      <c r="L262" s="105">
        <v>21.03142064548468</v>
      </c>
      <c r="M262" s="105">
        <v>22.3960107164764</v>
      </c>
      <c r="N262" s="105">
        <v>21.139780635219413</v>
      </c>
      <c r="O262" s="105">
        <v>20.482643715761888</v>
      </c>
      <c r="P262" s="105">
        <v>18.356259816183098</v>
      </c>
      <c r="Q262" s="105">
        <v>18.750793804714874</v>
      </c>
      <c r="R262" s="105">
        <v>18.91039363784645</v>
      </c>
      <c r="S262" s="105">
        <v>20.430974174572576</v>
      </c>
      <c r="T262" s="105">
        <v>21.466544163995476</v>
      </c>
      <c r="U262" s="105">
        <v>20.501948269968779</v>
      </c>
      <c r="V262" s="105">
        <v>19.932762085781317</v>
      </c>
      <c r="W262" s="105">
        <v>21.00025327197827</v>
      </c>
      <c r="X262" s="105">
        <v>22.750439986251248</v>
      </c>
      <c r="Y262" s="105">
        <v>19.719664893398093</v>
      </c>
      <c r="DA262" s="132" t="s">
        <v>2948</v>
      </c>
    </row>
    <row r="263" spans="1:105" ht="12" customHeight="1" x14ac:dyDescent="0.25">
      <c r="A263" s="108" t="s">
        <v>53</v>
      </c>
      <c r="B263" s="99">
        <v>8.3585493043261714</v>
      </c>
      <c r="C263" s="99">
        <v>7.9188606428061101</v>
      </c>
      <c r="D263" s="99">
        <v>8.5255438733093065</v>
      </c>
      <c r="E263" s="99">
        <v>8.6661553806124338</v>
      </c>
      <c r="F263" s="99">
        <v>9.3927573439143401</v>
      </c>
      <c r="G263" s="99">
        <v>9.2075836094055745</v>
      </c>
      <c r="H263" s="99">
        <v>8.9511021484562701</v>
      </c>
      <c r="I263" s="99">
        <v>10.89466266385935</v>
      </c>
      <c r="J263" s="99">
        <v>9.1213626815795319</v>
      </c>
      <c r="K263" s="99">
        <v>9.3486594314786942</v>
      </c>
      <c r="L263" s="99">
        <v>9.4046860614073378</v>
      </c>
      <c r="M263" s="99">
        <v>10.46830260231317</v>
      </c>
      <c r="N263" s="99">
        <v>9.9079403155657655</v>
      </c>
      <c r="O263" s="99">
        <v>10.032371817122492</v>
      </c>
      <c r="P263" s="99">
        <v>7.9113113905688559</v>
      </c>
      <c r="Q263" s="99">
        <v>8.0635242980304387</v>
      </c>
      <c r="R263" s="99">
        <v>8.2621084208123978</v>
      </c>
      <c r="S263" s="99">
        <v>9.5255725866567751</v>
      </c>
      <c r="T263" s="99">
        <v>9.1617166240490171</v>
      </c>
      <c r="U263" s="99">
        <v>8.8213870499103546</v>
      </c>
      <c r="V263" s="99">
        <v>7.8394513472960003</v>
      </c>
      <c r="W263" s="99">
        <v>9.3368222724299983</v>
      </c>
      <c r="X263" s="99">
        <v>9.5399382480765098</v>
      </c>
      <c r="Y263" s="99">
        <v>7.3368900257720862</v>
      </c>
      <c r="DA263" s="63" t="s">
        <v>2949</v>
      </c>
    </row>
    <row r="264" spans="1:105" ht="12" customHeight="1" x14ac:dyDescent="0.25">
      <c r="A264" s="108" t="s">
        <v>52</v>
      </c>
      <c r="B264" s="99">
        <v>10.777621478290124</v>
      </c>
      <c r="C264" s="99">
        <v>11.177013439204043</v>
      </c>
      <c r="D264" s="99">
        <v>11.429646063558849</v>
      </c>
      <c r="E264" s="99">
        <v>11.641227740720627</v>
      </c>
      <c r="F264" s="99">
        <v>11.214514959905967</v>
      </c>
      <c r="G264" s="99">
        <v>11.342938059806658</v>
      </c>
      <c r="H264" s="99">
        <v>11.234219103246653</v>
      </c>
      <c r="I264" s="99">
        <v>11.120916856944973</v>
      </c>
      <c r="J264" s="99">
        <v>11.398748037352657</v>
      </c>
      <c r="K264" s="99">
        <v>11.384095145370249</v>
      </c>
      <c r="L264" s="99">
        <v>11.626734584077344</v>
      </c>
      <c r="M264" s="99">
        <v>11.927708114163231</v>
      </c>
      <c r="N264" s="99">
        <v>11.231840319653646</v>
      </c>
      <c r="O264" s="99">
        <v>10.450271898639391</v>
      </c>
      <c r="P264" s="99">
        <v>10.444948425614243</v>
      </c>
      <c r="Q264" s="99">
        <v>10.687269506684435</v>
      </c>
      <c r="R264" s="99">
        <v>10.648285217034051</v>
      </c>
      <c r="S264" s="99">
        <v>10.905401587915804</v>
      </c>
      <c r="T264" s="99">
        <v>12.304827539946457</v>
      </c>
      <c r="U264" s="99">
        <v>11.680561220058426</v>
      </c>
      <c r="V264" s="99">
        <v>12.093310738485316</v>
      </c>
      <c r="W264" s="99">
        <v>11.663430999548272</v>
      </c>
      <c r="X264" s="99">
        <v>13.210501738174738</v>
      </c>
      <c r="Y264" s="99">
        <v>12.38277486762601</v>
      </c>
      <c r="DA264" s="63" t="s">
        <v>2950</v>
      </c>
    </row>
    <row r="265" spans="1:105" ht="12" customHeight="1" x14ac:dyDescent="0.25">
      <c r="A265" s="121" t="s">
        <v>54</v>
      </c>
      <c r="B265" s="123">
        <v>7.4133186446258961</v>
      </c>
      <c r="C265" s="123">
        <v>7.6555177658577946</v>
      </c>
      <c r="D265" s="123">
        <v>7.835788159140983</v>
      </c>
      <c r="E265" s="123">
        <v>7.9866764204905598</v>
      </c>
      <c r="F265" s="123">
        <v>8.1935843796261452</v>
      </c>
      <c r="G265" s="123">
        <v>8.3389791647925424</v>
      </c>
      <c r="H265" s="123">
        <v>8.1879441063715781</v>
      </c>
      <c r="I265" s="123">
        <v>7.7427662663194514</v>
      </c>
      <c r="J265" s="123">
        <v>7.429670485614472</v>
      </c>
      <c r="K265" s="123">
        <v>7.3768060684138756</v>
      </c>
      <c r="L265" s="123">
        <v>7.5153466957088089</v>
      </c>
      <c r="M265" s="123">
        <v>6.8411633296245471</v>
      </c>
      <c r="N265" s="123">
        <v>6.8692562076972425</v>
      </c>
      <c r="O265" s="123">
        <v>6.7740134155417957</v>
      </c>
      <c r="P265" s="123">
        <v>6.3999020958764836</v>
      </c>
      <c r="Q265" s="123">
        <v>6.0575216281105471</v>
      </c>
      <c r="R265" s="123">
        <v>5.8471972227949509</v>
      </c>
      <c r="S265" s="123">
        <v>6.2934178525146871</v>
      </c>
      <c r="T265" s="123">
        <v>6.0086190531918815</v>
      </c>
      <c r="U265" s="123">
        <v>6.0023460791552701</v>
      </c>
      <c r="V265" s="123">
        <v>5.8396226341624553</v>
      </c>
      <c r="W265" s="123">
        <v>6.1612043941919827</v>
      </c>
      <c r="X265" s="123">
        <v>7.0724756010207042</v>
      </c>
      <c r="Y265" s="123">
        <v>6.3033027562284714</v>
      </c>
      <c r="DA265" s="130" t="s">
        <v>2951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7.4133186446258961</v>
      </c>
      <c r="C267" s="110">
        <v>7.6555177658577946</v>
      </c>
      <c r="D267" s="110">
        <v>7.835788159140983</v>
      </c>
      <c r="E267" s="110">
        <v>7.9866764204905598</v>
      </c>
      <c r="F267" s="110">
        <v>8.1935843796261452</v>
      </c>
      <c r="G267" s="110">
        <v>8.3389791647925424</v>
      </c>
      <c r="H267" s="110">
        <v>8.1879441063715781</v>
      </c>
      <c r="I267" s="110">
        <v>7.7427662663194514</v>
      </c>
      <c r="J267" s="110">
        <v>7.429670485614472</v>
      </c>
      <c r="K267" s="110">
        <v>7.3768060684138756</v>
      </c>
      <c r="L267" s="110">
        <v>7.5153466957088089</v>
      </c>
      <c r="M267" s="110">
        <v>6.8411633296245471</v>
      </c>
      <c r="N267" s="110">
        <v>6.8692562076972425</v>
      </c>
      <c r="O267" s="110">
        <v>6.7740134155417957</v>
      </c>
      <c r="P267" s="110">
        <v>6.3999020958764836</v>
      </c>
      <c r="Q267" s="110">
        <v>6.0575216281105471</v>
      </c>
      <c r="R267" s="110">
        <v>5.8471972227949509</v>
      </c>
      <c r="S267" s="110">
        <v>6.2934178525146871</v>
      </c>
      <c r="T267" s="110">
        <v>6.0086190531918815</v>
      </c>
      <c r="U267" s="110">
        <v>6.0023460791552701</v>
      </c>
      <c r="V267" s="110">
        <v>5.8396226341624553</v>
      </c>
      <c r="W267" s="110">
        <v>6.1612043941919827</v>
      </c>
      <c r="X267" s="110">
        <v>7.0724756010207042</v>
      </c>
      <c r="Y267" s="110">
        <v>6.3033027562284714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47.047370377393833</v>
      </c>
      <c r="C269" s="118">
        <f t="shared" si="122"/>
        <v>47.549803994439429</v>
      </c>
      <c r="D269" s="118">
        <f t="shared" si="122"/>
        <v>42.158985018621685</v>
      </c>
      <c r="E269" s="118">
        <f t="shared" si="122"/>
        <v>36.189899765749573</v>
      </c>
      <c r="F269" s="118">
        <f t="shared" si="122"/>
        <v>46.829830316516869</v>
      </c>
      <c r="G269" s="118">
        <f t="shared" si="122"/>
        <v>40.347861702220975</v>
      </c>
      <c r="H269" s="118">
        <f t="shared" si="122"/>
        <v>42.995943375693557</v>
      </c>
      <c r="I269" s="118">
        <f t="shared" si="122"/>
        <v>26.82544361092166</v>
      </c>
      <c r="J269" s="118">
        <f t="shared" si="122"/>
        <v>36.833083376435795</v>
      </c>
      <c r="K269" s="118">
        <f t="shared" si="122"/>
        <v>34.791645314768097</v>
      </c>
      <c r="L269" s="118">
        <f t="shared" si="122"/>
        <v>37.744034735993687</v>
      </c>
      <c r="M269" s="118">
        <f t="shared" si="122"/>
        <v>34.440238426335497</v>
      </c>
      <c r="N269" s="118">
        <f t="shared" si="122"/>
        <v>31.578743213987824</v>
      </c>
      <c r="O269" s="118">
        <f t="shared" si="122"/>
        <v>38.761874536205788</v>
      </c>
      <c r="P269" s="118">
        <f t="shared" si="122"/>
        <v>31.317639684793729</v>
      </c>
      <c r="Q269" s="118">
        <f t="shared" si="122"/>
        <v>25.784538970000046</v>
      </c>
      <c r="R269" s="118">
        <f t="shared" ref="R269:V269" si="123">R270+R273+R275+R284</f>
        <v>32.765176092444058</v>
      </c>
      <c r="S269" s="118">
        <f t="shared" si="123"/>
        <v>24.090703706489016</v>
      </c>
      <c r="T269" s="118">
        <f t="shared" si="123"/>
        <v>35.000902578695246</v>
      </c>
      <c r="U269" s="118">
        <f t="shared" si="123"/>
        <v>30.313512686060825</v>
      </c>
      <c r="V269" s="118">
        <f t="shared" si="123"/>
        <v>32.342018860512731</v>
      </c>
      <c r="W269" s="118">
        <f t="shared" ref="W269:Y269" si="124">W270+W273+W275+W284</f>
        <v>30.368406548909913</v>
      </c>
      <c r="X269" s="118">
        <f t="shared" si="124"/>
        <v>34.016418052396133</v>
      </c>
      <c r="Y269" s="118">
        <f t="shared" si="124"/>
        <v>24.747799428600864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45.890325787180203</v>
      </c>
      <c r="C270" s="123">
        <f t="shared" si="125"/>
        <v>46.510076083280111</v>
      </c>
      <c r="D270" s="123">
        <f t="shared" si="125"/>
        <v>41.225459768274604</v>
      </c>
      <c r="E270" s="123">
        <f t="shared" si="125"/>
        <v>35.444707750582069</v>
      </c>
      <c r="F270" s="123">
        <f t="shared" si="125"/>
        <v>45.852884858881524</v>
      </c>
      <c r="G270" s="123">
        <f t="shared" si="125"/>
        <v>39.55551622080165</v>
      </c>
      <c r="H270" s="123">
        <f t="shared" si="125"/>
        <v>42.239624997408278</v>
      </c>
      <c r="I270" s="123">
        <f t="shared" si="125"/>
        <v>26.240118892622238</v>
      </c>
      <c r="J270" s="123">
        <f t="shared" si="125"/>
        <v>36.179646290112245</v>
      </c>
      <c r="K270" s="123">
        <f t="shared" si="125"/>
        <v>34.157173074676408</v>
      </c>
      <c r="L270" s="123">
        <f t="shared" si="125"/>
        <v>37.093269860415212</v>
      </c>
      <c r="M270" s="123">
        <f t="shared" si="125"/>
        <v>33.754106122964195</v>
      </c>
      <c r="N270" s="123">
        <f t="shared" si="125"/>
        <v>30.99779702045803</v>
      </c>
      <c r="O270" s="123">
        <f t="shared" si="125"/>
        <v>38.25863830964223</v>
      </c>
      <c r="P270" s="123">
        <f t="shared" si="125"/>
        <v>30.763271368449288</v>
      </c>
      <c r="Q270" s="123">
        <f t="shared" si="125"/>
        <v>25.331219365981088</v>
      </c>
      <c r="R270" s="123">
        <f t="shared" ref="R270:V270" si="126">SUM(R271:R272)</f>
        <v>32.180845251998569</v>
      </c>
      <c r="S270" s="123">
        <f t="shared" si="126"/>
        <v>23.622973981458667</v>
      </c>
      <c r="T270" s="123">
        <f t="shared" si="126"/>
        <v>34.279740532170166</v>
      </c>
      <c r="U270" s="123">
        <f t="shared" si="126"/>
        <v>29.673371472669654</v>
      </c>
      <c r="V270" s="123">
        <f t="shared" si="126"/>
        <v>31.667828033424879</v>
      </c>
      <c r="W270" s="123">
        <f t="shared" ref="W270:Y270" si="127">SUM(W271:W272)</f>
        <v>29.785663338919555</v>
      </c>
      <c r="X270" s="123">
        <f t="shared" si="127"/>
        <v>33.398526127486441</v>
      </c>
      <c r="Y270" s="123">
        <f t="shared" si="127"/>
        <v>24.327145113668379</v>
      </c>
      <c r="DA270" s="130" t="s">
        <v>3105</v>
      </c>
    </row>
    <row r="271" spans="1:105" ht="12" customHeight="1" x14ac:dyDescent="0.25">
      <c r="A271" s="97" t="s">
        <v>74</v>
      </c>
      <c r="B271" s="99">
        <v>45.890325787180203</v>
      </c>
      <c r="C271" s="99">
        <v>46.510076083280111</v>
      </c>
      <c r="D271" s="99">
        <v>41.225459768274604</v>
      </c>
      <c r="E271" s="99">
        <v>35.444707750582069</v>
      </c>
      <c r="F271" s="99">
        <v>45.852884858881524</v>
      </c>
      <c r="G271" s="99">
        <v>39.55551622080165</v>
      </c>
      <c r="H271" s="99">
        <v>42.239624997408278</v>
      </c>
      <c r="I271" s="99">
        <v>26.240118892622238</v>
      </c>
      <c r="J271" s="99">
        <v>36.179646290112245</v>
      </c>
      <c r="K271" s="99">
        <v>34.157173074676408</v>
      </c>
      <c r="L271" s="99">
        <v>37.093269860415212</v>
      </c>
      <c r="M271" s="99">
        <v>33.754106122964195</v>
      </c>
      <c r="N271" s="99">
        <v>30.99779702045803</v>
      </c>
      <c r="O271" s="99">
        <v>38.25863830964223</v>
      </c>
      <c r="P271" s="99">
        <v>30.763271368449288</v>
      </c>
      <c r="Q271" s="99">
        <v>25.331219365981088</v>
      </c>
      <c r="R271" s="99">
        <v>32.180845251998569</v>
      </c>
      <c r="S271" s="99">
        <v>23.622973981458667</v>
      </c>
      <c r="T271" s="99">
        <v>34.279740532170166</v>
      </c>
      <c r="U271" s="99">
        <v>29.673371472669654</v>
      </c>
      <c r="V271" s="99">
        <v>31.667828033424879</v>
      </c>
      <c r="W271" s="99">
        <v>29.785663338919555</v>
      </c>
      <c r="X271" s="99">
        <v>33.398526127486441</v>
      </c>
      <c r="Y271" s="99">
        <v>24.327145113668379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1.1570445902136302</v>
      </c>
      <c r="C275" s="123">
        <v>1.0397279111593156</v>
      </c>
      <c r="D275" s="123">
        <v>0.93352525034708289</v>
      </c>
      <c r="E275" s="123">
        <v>0.74519201516750344</v>
      </c>
      <c r="F275" s="123">
        <v>0.97694545763534457</v>
      </c>
      <c r="G275" s="123">
        <v>0.79234548141932781</v>
      </c>
      <c r="H275" s="123">
        <v>0.75631837828527682</v>
      </c>
      <c r="I275" s="123">
        <v>0.58532471829942068</v>
      </c>
      <c r="J275" s="123">
        <v>0.6534370863235518</v>
      </c>
      <c r="K275" s="123">
        <v>0.63447224009168912</v>
      </c>
      <c r="L275" s="123">
        <v>0.65076487557847418</v>
      </c>
      <c r="M275" s="123">
        <v>0.6861323033713056</v>
      </c>
      <c r="N275" s="123">
        <v>0.5809461935297936</v>
      </c>
      <c r="O275" s="123">
        <v>0.50323622656355715</v>
      </c>
      <c r="P275" s="123">
        <v>0.55436831634443928</v>
      </c>
      <c r="Q275" s="123">
        <v>0.45331960401895899</v>
      </c>
      <c r="R275" s="123">
        <v>0.584330840445491</v>
      </c>
      <c r="S275" s="123">
        <v>0.46772972503035026</v>
      </c>
      <c r="T275" s="123">
        <v>0.72116204652508276</v>
      </c>
      <c r="U275" s="123">
        <v>0.64014121339117092</v>
      </c>
      <c r="V275" s="123">
        <v>0.6741908270878525</v>
      </c>
      <c r="W275" s="123">
        <v>0.58274320999035845</v>
      </c>
      <c r="X275" s="123">
        <v>0.61789192490969003</v>
      </c>
      <c r="Y275" s="123">
        <v>0.42065431493248512</v>
      </c>
      <c r="DA275" s="130" t="s">
        <v>3110</v>
      </c>
    </row>
    <row r="276" spans="1:105" ht="12" customHeight="1" x14ac:dyDescent="0.25">
      <c r="A276" s="97" t="s">
        <v>141</v>
      </c>
      <c r="B276" s="99">
        <v>6.8731117619806961</v>
      </c>
      <c r="C276" s="99">
        <v>6.5065374233408813</v>
      </c>
      <c r="D276" s="99">
        <v>6.5291639698479269</v>
      </c>
      <c r="E276" s="99">
        <v>5.5870874007893008</v>
      </c>
      <c r="F276" s="99">
        <v>7.7423008161387594</v>
      </c>
      <c r="G276" s="99">
        <v>6.7124208264925436</v>
      </c>
      <c r="H276" s="99">
        <v>7.1124045118700936</v>
      </c>
      <c r="I276" s="99">
        <v>5.9370171706504999</v>
      </c>
      <c r="J276" s="99">
        <v>6.8581299247608571</v>
      </c>
      <c r="K276" s="99">
        <v>6.6612448293161428</v>
      </c>
      <c r="L276" s="99">
        <v>6.8779556508054602</v>
      </c>
      <c r="M276" s="99">
        <v>7.377638476426335</v>
      </c>
      <c r="N276" s="99">
        <v>6.6175421167326371</v>
      </c>
      <c r="O276" s="99">
        <v>5.7737378259809429</v>
      </c>
      <c r="P276" s="99">
        <v>5.9509626268930553</v>
      </c>
      <c r="Q276" s="99">
        <v>4.5832311464956126</v>
      </c>
      <c r="R276" s="99">
        <v>5.98505802008851</v>
      </c>
      <c r="S276" s="99">
        <v>4.8226401615283061</v>
      </c>
      <c r="T276" s="99">
        <v>6.6738011874341128</v>
      </c>
      <c r="U276" s="99">
        <v>5.8851948790554394</v>
      </c>
      <c r="V276" s="99">
        <v>6.2631834381960063</v>
      </c>
      <c r="W276" s="99">
        <v>5.7073101926669114</v>
      </c>
      <c r="X276" s="99">
        <v>6.555616537558425</v>
      </c>
      <c r="Y276" s="99">
        <v>4.7654454532611217</v>
      </c>
      <c r="DA276" s="63" t="s">
        <v>3111</v>
      </c>
    </row>
    <row r="277" spans="1:105" ht="12" customHeight="1" x14ac:dyDescent="0.25">
      <c r="A277" s="97" t="s">
        <v>140</v>
      </c>
      <c r="B277" s="99">
        <v>3.001849080053332</v>
      </c>
      <c r="C277" s="99">
        <v>2.6873420136190975</v>
      </c>
      <c r="D277" s="99">
        <v>2.7685434735115284</v>
      </c>
      <c r="E277" s="99">
        <v>2.3580965147428312</v>
      </c>
      <c r="F277" s="99">
        <v>3.495656479695215</v>
      </c>
      <c r="G277" s="99">
        <v>2.9886283845823201</v>
      </c>
      <c r="H277" s="99">
        <v>3.1541826585550377</v>
      </c>
      <c r="I277" s="99">
        <v>2.931380008978087</v>
      </c>
      <c r="J277" s="99">
        <v>3.0500329363336078</v>
      </c>
      <c r="K277" s="99">
        <v>2.9970474076988833</v>
      </c>
      <c r="L277" s="99">
        <v>3.0759775640245901</v>
      </c>
      <c r="M277" s="99">
        <v>3.4316264117216062</v>
      </c>
      <c r="N277" s="99">
        <v>3.0984787274235015</v>
      </c>
      <c r="O277" s="99">
        <v>2.8347367318783472</v>
      </c>
      <c r="P277" s="99">
        <v>2.5647212436481719</v>
      </c>
      <c r="Q277" s="99">
        <v>1.9658999351204487</v>
      </c>
      <c r="R277" s="99">
        <v>2.5784506324282255</v>
      </c>
      <c r="S277" s="99">
        <v>2.2205091478530039</v>
      </c>
      <c r="T277" s="99">
        <v>2.8276462513413394</v>
      </c>
      <c r="U277" s="99">
        <v>2.5334109747995108</v>
      </c>
      <c r="V277" s="99">
        <v>2.5136101175455567</v>
      </c>
      <c r="W277" s="99">
        <v>2.5791334742478274</v>
      </c>
      <c r="X277" s="99">
        <v>2.7978249503941366</v>
      </c>
      <c r="Y277" s="99">
        <v>1.8065458238096661</v>
      </c>
      <c r="DA277" s="63" t="s">
        <v>3112</v>
      </c>
    </row>
    <row r="278" spans="1:105" ht="12" customHeight="1" x14ac:dyDescent="0.25">
      <c r="A278" s="100" t="s">
        <v>50</v>
      </c>
      <c r="B278" s="102">
        <v>3.001849080053332</v>
      </c>
      <c r="C278" s="102">
        <v>2.6873420136190975</v>
      </c>
      <c r="D278" s="102">
        <v>2.7685434735115284</v>
      </c>
      <c r="E278" s="102">
        <v>2.3580965147428312</v>
      </c>
      <c r="F278" s="102">
        <v>3.495656479695215</v>
      </c>
      <c r="G278" s="102">
        <v>2.9886283845823201</v>
      </c>
      <c r="H278" s="102">
        <v>3.1541826585550377</v>
      </c>
      <c r="I278" s="102">
        <v>2.931380008978087</v>
      </c>
      <c r="J278" s="102">
        <v>3.0500329363336078</v>
      </c>
      <c r="K278" s="102">
        <v>2.9970474076988833</v>
      </c>
      <c r="L278" s="102">
        <v>3.0759775640245901</v>
      </c>
      <c r="M278" s="102">
        <v>3.4316264117216062</v>
      </c>
      <c r="N278" s="102">
        <v>3.0984787274235015</v>
      </c>
      <c r="O278" s="102">
        <v>2.8347367318783472</v>
      </c>
      <c r="P278" s="102">
        <v>2.5647212436481719</v>
      </c>
      <c r="Q278" s="102">
        <v>1.9658999351204487</v>
      </c>
      <c r="R278" s="102">
        <v>2.5784506324282255</v>
      </c>
      <c r="S278" s="102">
        <v>2.2205091478530039</v>
      </c>
      <c r="T278" s="102">
        <v>2.8276462513413394</v>
      </c>
      <c r="U278" s="102">
        <v>2.5334109747995108</v>
      </c>
      <c r="V278" s="102">
        <v>2.5136101175455567</v>
      </c>
      <c r="W278" s="102">
        <v>2.5791334742478274</v>
      </c>
      <c r="X278" s="102">
        <v>2.7978249503941366</v>
      </c>
      <c r="Y278" s="102">
        <v>1.8065458238096661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25.462636412822132</v>
      </c>
      <c r="D290" s="117">
        <f t="shared" si="129"/>
        <v>21.625897385124244</v>
      </c>
      <c r="E290" s="117">
        <f t="shared" si="129"/>
        <v>19.423861649779319</v>
      </c>
      <c r="F290" s="117">
        <f t="shared" si="129"/>
        <v>27.778451955117276</v>
      </c>
      <c r="G290" s="117">
        <f t="shared" si="129"/>
        <v>24.634534976515155</v>
      </c>
      <c r="H290" s="117">
        <f t="shared" si="129"/>
        <v>23.770680201749038</v>
      </c>
      <c r="I290" s="117">
        <f t="shared" si="129"/>
        <v>13.076040155110491</v>
      </c>
      <c r="J290" s="117">
        <f t="shared" si="129"/>
        <v>19.421847782965671</v>
      </c>
      <c r="K290" s="117">
        <f t="shared" si="129"/>
        <v>19.283776804206106</v>
      </c>
      <c r="L290" s="117">
        <f t="shared" si="129"/>
        <v>29.525699715629013</v>
      </c>
      <c r="M290" s="117">
        <f t="shared" si="129"/>
        <v>22.275879292255421</v>
      </c>
      <c r="N290" s="117">
        <f t="shared" si="129"/>
        <v>18.833901649533992</v>
      </c>
      <c r="O290" s="117">
        <f t="shared" si="129"/>
        <v>20.391210555463093</v>
      </c>
      <c r="P290" s="117">
        <f t="shared" si="129"/>
        <v>10.627595354747616</v>
      </c>
      <c r="Q290" s="117">
        <f t="shared" si="129"/>
        <v>12.942210665384707</v>
      </c>
      <c r="R290" s="117">
        <f t="shared" ref="R290:V290" si="130">R291+R294+R296+R305</f>
        <v>15.939538067779976</v>
      </c>
      <c r="S290" s="117">
        <f t="shared" si="130"/>
        <v>11.774703290991006</v>
      </c>
      <c r="T290" s="117">
        <f t="shared" si="130"/>
        <v>21.271258991268699</v>
      </c>
      <c r="U290" s="117">
        <f t="shared" si="130"/>
        <v>18.189405324528213</v>
      </c>
      <c r="V290" s="117">
        <f t="shared" si="130"/>
        <v>17.864917271067227</v>
      </c>
      <c r="W290" s="117">
        <f t="shared" ref="W290:Y290" si="131">W291+W294+W296+W305</f>
        <v>4.7852617096012571</v>
      </c>
      <c r="X290" s="117">
        <f t="shared" si="131"/>
        <v>5.9459224468479421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22.069718681255527</v>
      </c>
      <c r="D291" s="122">
        <f t="shared" si="132"/>
        <v>18.116609007895203</v>
      </c>
      <c r="E291" s="122">
        <f t="shared" si="132"/>
        <v>15.896294749267396</v>
      </c>
      <c r="F291" s="122">
        <f t="shared" si="132"/>
        <v>23.552264019573624</v>
      </c>
      <c r="G291" s="122">
        <f t="shared" si="132"/>
        <v>20.361252975950684</v>
      </c>
      <c r="H291" s="122">
        <f t="shared" si="132"/>
        <v>19.332098615716237</v>
      </c>
      <c r="I291" s="122">
        <f t="shared" si="132"/>
        <v>9.5363642618171856</v>
      </c>
      <c r="J291" s="122">
        <f t="shared" si="132"/>
        <v>14.993771500615287</v>
      </c>
      <c r="K291" s="122">
        <f t="shared" si="132"/>
        <v>15.452738847889734</v>
      </c>
      <c r="L291" s="122">
        <f t="shared" si="132"/>
        <v>24.139541458431268</v>
      </c>
      <c r="M291" s="122">
        <f t="shared" si="132"/>
        <v>18.102288776572877</v>
      </c>
      <c r="N291" s="122">
        <f t="shared" si="132"/>
        <v>15.024808310456908</v>
      </c>
      <c r="O291" s="122">
        <f t="shared" si="132"/>
        <v>17.079096213916078</v>
      </c>
      <c r="P291" s="122">
        <f t="shared" si="132"/>
        <v>8.6363449190689145</v>
      </c>
      <c r="Q291" s="122">
        <f t="shared" si="132"/>
        <v>9.9986139309921995</v>
      </c>
      <c r="R291" s="122">
        <f t="shared" ref="R291:V291" si="133">SUM(R292:R293)</f>
        <v>12.090663597728543</v>
      </c>
      <c r="S291" s="122">
        <f t="shared" si="133"/>
        <v>7.8246638042331549</v>
      </c>
      <c r="T291" s="122">
        <f t="shared" si="133"/>
        <v>15.729134575403627</v>
      </c>
      <c r="U291" s="122">
        <f t="shared" si="133"/>
        <v>13.400512978614287</v>
      </c>
      <c r="V291" s="122">
        <f t="shared" si="133"/>
        <v>13.785960483183519</v>
      </c>
      <c r="W291" s="122">
        <f t="shared" ref="W291:Y291" si="134">SUM(W292:W293)</f>
        <v>3.0966845695988483</v>
      </c>
      <c r="X291" s="122">
        <f t="shared" si="134"/>
        <v>3.5905980763929994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21.755114732898523</v>
      </c>
      <c r="D292" s="98">
        <v>17.860969562793478</v>
      </c>
      <c r="E292" s="98">
        <v>15.67592913634644</v>
      </c>
      <c r="F292" s="98">
        <v>23.226408552615197</v>
      </c>
      <c r="G292" s="98">
        <v>20.080953316296444</v>
      </c>
      <c r="H292" s="98">
        <v>19.070049870211111</v>
      </c>
      <c r="I292" s="98">
        <v>9.4083043842610721</v>
      </c>
      <c r="J292" s="98">
        <v>14.79271358046242</v>
      </c>
      <c r="K292" s="98">
        <v>15.24634965394241</v>
      </c>
      <c r="L292" s="98">
        <v>23.81882500632268</v>
      </c>
      <c r="M292" s="98">
        <v>17.861879034613104</v>
      </c>
      <c r="N292" s="98">
        <v>14.821632931281291</v>
      </c>
      <c r="O292" s="98">
        <v>16.841223063050297</v>
      </c>
      <c r="P292" s="98">
        <v>8.5115443991573692</v>
      </c>
      <c r="Q292" s="98">
        <v>9.8497549498232111</v>
      </c>
      <c r="R292" s="98">
        <v>11.910775706213828</v>
      </c>
      <c r="S292" s="98">
        <v>7.7086911244778493</v>
      </c>
      <c r="T292" s="98">
        <v>15.496439566515777</v>
      </c>
      <c r="U292" s="98">
        <v>13.205009719048455</v>
      </c>
      <c r="V292" s="98">
        <v>13.584812613265948</v>
      </c>
      <c r="W292" s="98">
        <v>3.0517900995952845</v>
      </c>
      <c r="X292" s="98">
        <v>3.5378760219783607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0.31460394835700223</v>
      </c>
      <c r="D293" s="98">
        <v>0.25563944510172476</v>
      </c>
      <c r="E293" s="98">
        <v>0.22036561292095516</v>
      </c>
      <c r="F293" s="98">
        <v>0.32585546695842627</v>
      </c>
      <c r="G293" s="98">
        <v>0.28029965965423909</v>
      </c>
      <c r="H293" s="98">
        <v>0.26204874550512514</v>
      </c>
      <c r="I293" s="98">
        <v>0.12805987755611367</v>
      </c>
      <c r="J293" s="98">
        <v>0.201057920152867</v>
      </c>
      <c r="K293" s="98">
        <v>0.20638919394732377</v>
      </c>
      <c r="L293" s="98">
        <v>0.3207164521085889</v>
      </c>
      <c r="M293" s="98">
        <v>0.24040974195977341</v>
      </c>
      <c r="N293" s="98">
        <v>0.20317537917561773</v>
      </c>
      <c r="O293" s="98">
        <v>0.23787315086578167</v>
      </c>
      <c r="P293" s="98">
        <v>0.1248005199115448</v>
      </c>
      <c r="Q293" s="98">
        <v>0.14885898116898869</v>
      </c>
      <c r="R293" s="98">
        <v>0.17988789151471507</v>
      </c>
      <c r="S293" s="98">
        <v>0.11597267975530537</v>
      </c>
      <c r="T293" s="98">
        <v>0.23269500888784941</v>
      </c>
      <c r="U293" s="98">
        <v>0.19550325956583148</v>
      </c>
      <c r="V293" s="98">
        <v>0.2011478699175708</v>
      </c>
      <c r="W293" s="98">
        <v>4.4894470003563815E-2</v>
      </c>
      <c r="X293" s="98">
        <v>5.2722054414638737E-2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1.424353475180753E-3</v>
      </c>
      <c r="D294" s="122">
        <f t="shared" si="135"/>
        <v>9.076233058594172E-4</v>
      </c>
      <c r="E294" s="122">
        <f t="shared" si="135"/>
        <v>2.9779432077243886E-2</v>
      </c>
      <c r="F294" s="122">
        <f t="shared" si="135"/>
        <v>3.7655805353474632E-2</v>
      </c>
      <c r="G294" s="122">
        <f t="shared" si="135"/>
        <v>3.9795259172982551E-2</v>
      </c>
      <c r="H294" s="122">
        <f t="shared" si="135"/>
        <v>8.0334870280493464E-2</v>
      </c>
      <c r="I294" s="122">
        <f t="shared" si="135"/>
        <v>3.9820026346728772E-2</v>
      </c>
      <c r="J294" s="122">
        <f t="shared" si="135"/>
        <v>4.3360282626621179E-2</v>
      </c>
      <c r="K294" s="122">
        <f t="shared" si="135"/>
        <v>3.4942225154223495E-2</v>
      </c>
      <c r="L294" s="122">
        <f t="shared" si="135"/>
        <v>6.1123950323765254E-2</v>
      </c>
      <c r="M294" s="122">
        <f t="shared" si="135"/>
        <v>4.1951601256527693E-2</v>
      </c>
      <c r="N294" s="122">
        <f t="shared" si="135"/>
        <v>3.3523923076522716E-2</v>
      </c>
      <c r="O294" s="122">
        <f t="shared" si="135"/>
        <v>2.7666601617847879E-2</v>
      </c>
      <c r="P294" s="122">
        <f t="shared" si="135"/>
        <v>6.5572373287364535E-3</v>
      </c>
      <c r="Q294" s="122">
        <f t="shared" si="135"/>
        <v>8.4311765375576324E-3</v>
      </c>
      <c r="R294" s="122">
        <f t="shared" si="135"/>
        <v>5.2025744803424843E-3</v>
      </c>
      <c r="S294" s="122">
        <f t="shared" si="135"/>
        <v>9.4286582815721991E-3</v>
      </c>
      <c r="T294" s="122">
        <f t="shared" si="135"/>
        <v>1.3143529434385173E-2</v>
      </c>
      <c r="U294" s="122">
        <f t="shared" si="135"/>
        <v>1.5858365653594619E-2</v>
      </c>
      <c r="V294" s="122">
        <f t="shared" si="135"/>
        <v>2.2809329023050325E-2</v>
      </c>
      <c r="W294" s="122">
        <f t="shared" si="135"/>
        <v>3.4828367943345612E-3</v>
      </c>
      <c r="X294" s="122">
        <f t="shared" si="135"/>
        <v>1.3288421022597202E-2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1.424353475180753E-3</v>
      </c>
      <c r="D295" s="98">
        <v>9.076233058594172E-4</v>
      </c>
      <c r="E295" s="98">
        <v>2.9779432077243886E-2</v>
      </c>
      <c r="F295" s="98">
        <v>3.7655805353474632E-2</v>
      </c>
      <c r="G295" s="98">
        <v>3.9795259172982551E-2</v>
      </c>
      <c r="H295" s="98">
        <v>8.0334870280493464E-2</v>
      </c>
      <c r="I295" s="98">
        <v>3.9820026346728772E-2</v>
      </c>
      <c r="J295" s="98">
        <v>4.3360282626621179E-2</v>
      </c>
      <c r="K295" s="98">
        <v>3.4942225154223495E-2</v>
      </c>
      <c r="L295" s="98">
        <v>6.1123950323765254E-2</v>
      </c>
      <c r="M295" s="98">
        <v>4.1951601256527693E-2</v>
      </c>
      <c r="N295" s="98">
        <v>3.3523923076522716E-2</v>
      </c>
      <c r="O295" s="98">
        <v>2.7666601617847879E-2</v>
      </c>
      <c r="P295" s="98">
        <v>6.5572373287364535E-3</v>
      </c>
      <c r="Q295" s="98">
        <v>8.4311765375576324E-3</v>
      </c>
      <c r="R295" s="98">
        <v>5.2025744803424843E-3</v>
      </c>
      <c r="S295" s="98">
        <v>9.4286582815721991E-3</v>
      </c>
      <c r="T295" s="98">
        <v>1.3143529434385173E-2</v>
      </c>
      <c r="U295" s="98">
        <v>1.5858365653594619E-2</v>
      </c>
      <c r="V295" s="98">
        <v>2.2809329023050325E-2</v>
      </c>
      <c r="W295" s="98">
        <v>3.4828367943345612E-3</v>
      </c>
      <c r="X295" s="98">
        <v>1.3288421022597202E-2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2.3965827486896396</v>
      </c>
      <c r="D296" s="122">
        <v>2.4847732102354034</v>
      </c>
      <c r="E296" s="122">
        <v>2.4449190575377528</v>
      </c>
      <c r="F296" s="122">
        <v>2.9890097511939921</v>
      </c>
      <c r="G296" s="122">
        <v>2.9666808860540175</v>
      </c>
      <c r="H296" s="122">
        <v>3.0521286200900395</v>
      </c>
      <c r="I296" s="122">
        <v>2.5252913992893751</v>
      </c>
      <c r="J296" s="122">
        <v>3.1516534174371453</v>
      </c>
      <c r="K296" s="122">
        <v>2.7222486093390978</v>
      </c>
      <c r="L296" s="122">
        <v>3.8484024207388186</v>
      </c>
      <c r="M296" s="122">
        <v>3.0852242552502585</v>
      </c>
      <c r="N296" s="122">
        <v>2.7774172076388921</v>
      </c>
      <c r="O296" s="122">
        <v>2.3850284066390328</v>
      </c>
      <c r="P296" s="122">
        <v>1.4177521209683006</v>
      </c>
      <c r="Q296" s="122">
        <v>2.1163004230016931</v>
      </c>
      <c r="R296" s="122">
        <v>2.8311350900620531</v>
      </c>
      <c r="S296" s="122">
        <v>2.9004936368468042</v>
      </c>
      <c r="T296" s="122">
        <v>4.2114571120777757</v>
      </c>
      <c r="U296" s="122">
        <v>3.5795605645198214</v>
      </c>
      <c r="V296" s="122">
        <v>3.0575140162626795</v>
      </c>
      <c r="W296" s="122">
        <v>1.2544240505812623</v>
      </c>
      <c r="X296" s="122">
        <v>1.7208473137317444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0.31884946678987447</v>
      </c>
      <c r="D297" s="98">
        <v>0.17172761108968182</v>
      </c>
      <c r="E297" s="98">
        <v>0.26013463595221842</v>
      </c>
      <c r="F297" s="98">
        <v>0.45323267750291168</v>
      </c>
      <c r="G297" s="98">
        <v>0.38506970402791985</v>
      </c>
      <c r="H297" s="98">
        <v>0.3507524151445694</v>
      </c>
      <c r="I297" s="98">
        <v>0.17145389835794439</v>
      </c>
      <c r="J297" s="98">
        <v>0.28723601093090934</v>
      </c>
      <c r="K297" s="98">
        <v>0.31862209272371667</v>
      </c>
      <c r="L297" s="98">
        <v>0.40749775852165909</v>
      </c>
      <c r="M297" s="98">
        <v>0.3552719665733351</v>
      </c>
      <c r="N297" s="98">
        <v>0.22828533236768767</v>
      </c>
      <c r="O297" s="98">
        <v>0.22215041299360705</v>
      </c>
      <c r="P297" s="98">
        <v>0.23381621653371634</v>
      </c>
      <c r="Q297" s="98">
        <v>0.24984310050994632</v>
      </c>
      <c r="R297" s="98">
        <v>0.26798197788318834</v>
      </c>
      <c r="S297" s="98">
        <v>0.23584653974613037</v>
      </c>
      <c r="T297" s="98">
        <v>0.71071351093583823</v>
      </c>
      <c r="U297" s="98">
        <v>0.39521752410816396</v>
      </c>
      <c r="V297" s="98">
        <v>0.32877042865198675</v>
      </c>
      <c r="W297" s="98">
        <v>7.4956304749170241E-2</v>
      </c>
      <c r="X297" s="98">
        <v>9.5934249216946543E-2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1.3124921760811843E-3</v>
      </c>
      <c r="D298" s="98">
        <v>6.6348669624376254E-4</v>
      </c>
      <c r="E298" s="98">
        <v>8.5641243062505794E-4</v>
      </c>
      <c r="F298" s="98">
        <v>3.2299659667415497E-3</v>
      </c>
      <c r="G298" s="98">
        <v>8.8039366382795391E-4</v>
      </c>
      <c r="H298" s="98">
        <v>2.4342780788011212E-3</v>
      </c>
      <c r="I298" s="98">
        <v>0</v>
      </c>
      <c r="J298" s="98">
        <v>4.1185798421278161E-3</v>
      </c>
      <c r="K298" s="98">
        <v>2.9636769707965865E-3</v>
      </c>
      <c r="L298" s="98">
        <v>2.3466689224836646E-3</v>
      </c>
      <c r="M298" s="98">
        <v>3.5220176379825835E-3</v>
      </c>
      <c r="N298" s="98">
        <v>1.2328949435405278E-3</v>
      </c>
      <c r="O298" s="98">
        <v>6.1999894574916504E-4</v>
      </c>
      <c r="P298" s="98">
        <v>5.7080501271486702E-3</v>
      </c>
      <c r="Q298" s="98">
        <v>0</v>
      </c>
      <c r="R298" s="98">
        <v>9.2462103039076451E-3</v>
      </c>
      <c r="S298" s="98">
        <v>0</v>
      </c>
      <c r="T298" s="98">
        <v>1.5150671214006527E-2</v>
      </c>
      <c r="U298" s="98">
        <v>3.7868294854730179E-3</v>
      </c>
      <c r="V298" s="98">
        <v>7.4104634691391693E-3</v>
      </c>
      <c r="W298" s="98">
        <v>0</v>
      </c>
      <c r="X298" s="98">
        <v>1.448970466159185E-3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6.6268065905190259E-4</v>
      </c>
      <c r="D299" s="101">
        <v>3.427721030461946E-4</v>
      </c>
      <c r="E299" s="101">
        <v>4.4066697731950596E-4</v>
      </c>
      <c r="F299" s="101">
        <v>1.7606733202173491E-3</v>
      </c>
      <c r="G299" s="101">
        <v>4.7206400477159763E-4</v>
      </c>
      <c r="H299" s="101">
        <v>1.2949124011069292E-3</v>
      </c>
      <c r="I299" s="101">
        <v>0</v>
      </c>
      <c r="J299" s="101">
        <v>2.1863836832138285E-3</v>
      </c>
      <c r="K299" s="101">
        <v>1.5863311138541586E-3</v>
      </c>
      <c r="L299" s="101">
        <v>1.2455531833311544E-3</v>
      </c>
      <c r="M299" s="101">
        <v>1.9239070009296226E-3</v>
      </c>
      <c r="N299" s="101">
        <v>6.7040963000594819E-4</v>
      </c>
      <c r="O299" s="101">
        <v>3.4504749688574578E-4</v>
      </c>
      <c r="P299" s="101">
        <v>2.836922520958479E-3</v>
      </c>
      <c r="Q299" s="101">
        <v>0</v>
      </c>
      <c r="R299" s="101">
        <v>4.5310904028106032E-3</v>
      </c>
      <c r="S299" s="101">
        <v>0</v>
      </c>
      <c r="T299" s="101">
        <v>7.1552347358355937E-3</v>
      </c>
      <c r="U299" s="101">
        <v>1.7926252126131647E-3</v>
      </c>
      <c r="V299" s="101">
        <v>3.2667580992817194E-3</v>
      </c>
      <c r="W299" s="101">
        <v>0</v>
      </c>
      <c r="X299" s="101">
        <v>6.7139512205209703E-4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6.4981151702928172E-4</v>
      </c>
      <c r="D300" s="104">
        <v>3.2071459319756799E-4</v>
      </c>
      <c r="E300" s="104">
        <v>4.1574545330555197E-4</v>
      </c>
      <c r="F300" s="104">
        <v>1.4692926465242006E-3</v>
      </c>
      <c r="G300" s="104">
        <v>4.0832965905635634E-4</v>
      </c>
      <c r="H300" s="104">
        <v>1.139365677694192E-3</v>
      </c>
      <c r="I300" s="104">
        <v>0</v>
      </c>
      <c r="J300" s="104">
        <v>1.9321961589139874E-3</v>
      </c>
      <c r="K300" s="104">
        <v>1.3773458569424277E-3</v>
      </c>
      <c r="L300" s="104">
        <v>1.10111573915251E-3</v>
      </c>
      <c r="M300" s="104">
        <v>1.598110637052961E-3</v>
      </c>
      <c r="N300" s="104">
        <v>5.6248531353457964E-4</v>
      </c>
      <c r="O300" s="104">
        <v>2.7495144886341931E-4</v>
      </c>
      <c r="P300" s="104">
        <v>2.8711276061901912E-3</v>
      </c>
      <c r="Q300" s="104">
        <v>0</v>
      </c>
      <c r="R300" s="104">
        <v>4.7151199010970419E-3</v>
      </c>
      <c r="S300" s="104">
        <v>0</v>
      </c>
      <c r="T300" s="104">
        <v>7.9954364781709333E-3</v>
      </c>
      <c r="U300" s="104">
        <v>1.9942042728598531E-3</v>
      </c>
      <c r="V300" s="104">
        <v>4.1437053698574504E-3</v>
      </c>
      <c r="W300" s="104">
        <v>0</v>
      </c>
      <c r="X300" s="104">
        <v>7.7757534410708806E-4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1.4111593653156211</v>
      </c>
      <c r="D301" s="101">
        <v>1.5736128063675321</v>
      </c>
      <c r="E301" s="101">
        <v>0.9728670607574067</v>
      </c>
      <c r="F301" s="101">
        <v>1.9733687573949819</v>
      </c>
      <c r="G301" s="101">
        <v>1.5788891665704401</v>
      </c>
      <c r="H301" s="101">
        <v>1.5173108875661427</v>
      </c>
      <c r="I301" s="101">
        <v>0.97936364714307445</v>
      </c>
      <c r="J301" s="101">
        <v>1.3715217486751192</v>
      </c>
      <c r="K301" s="101">
        <v>0.61371185923606952</v>
      </c>
      <c r="L301" s="101">
        <v>2.0098486941318932</v>
      </c>
      <c r="M301" s="101">
        <v>0.72612449552616742</v>
      </c>
      <c r="N301" s="101">
        <v>1.1624000970445993</v>
      </c>
      <c r="O301" s="101">
        <v>0.57699577288311721</v>
      </c>
      <c r="P301" s="101">
        <v>0.12483124526965958</v>
      </c>
      <c r="Q301" s="101">
        <v>0.20775020731586644</v>
      </c>
      <c r="R301" s="101">
        <v>0.42394551122012702</v>
      </c>
      <c r="S301" s="101">
        <v>0.76454407432679061</v>
      </c>
      <c r="T301" s="101">
        <v>1.0331836898054698</v>
      </c>
      <c r="U301" s="101">
        <v>0.6192696900075304</v>
      </c>
      <c r="V301" s="101">
        <v>1.0818017793539871</v>
      </c>
      <c r="W301" s="101">
        <v>0</v>
      </c>
      <c r="X301" s="101">
        <v>0.60075577435664895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0.6652614244080628</v>
      </c>
      <c r="D302" s="104">
        <v>0.7387693060819458</v>
      </c>
      <c r="E302" s="104">
        <v>1.2110609483975028</v>
      </c>
      <c r="F302" s="104">
        <v>0.55917835032935725</v>
      </c>
      <c r="G302" s="104">
        <v>1.0018416217918296</v>
      </c>
      <c r="H302" s="104">
        <v>1.181631039300526</v>
      </c>
      <c r="I302" s="104">
        <v>1.3744738537883561</v>
      </c>
      <c r="J302" s="104">
        <v>1.4887770779889888</v>
      </c>
      <c r="K302" s="104">
        <v>1.7869509804085151</v>
      </c>
      <c r="L302" s="104">
        <v>1.4287092991627826</v>
      </c>
      <c r="M302" s="104">
        <v>2.0003057755127731</v>
      </c>
      <c r="N302" s="104">
        <v>1.3854988832830646</v>
      </c>
      <c r="O302" s="104">
        <v>1.5852622218165595</v>
      </c>
      <c r="P302" s="104">
        <v>1.053396609037776</v>
      </c>
      <c r="Q302" s="104">
        <v>1.6587071151758805</v>
      </c>
      <c r="R302" s="104">
        <v>2.12996139065483</v>
      </c>
      <c r="S302" s="104">
        <v>1.9001030227738831</v>
      </c>
      <c r="T302" s="104">
        <v>2.4524092401224618</v>
      </c>
      <c r="U302" s="104">
        <v>2.5612865209186539</v>
      </c>
      <c r="V302" s="104">
        <v>1.6395313447875661</v>
      </c>
      <c r="W302" s="104">
        <v>1.1794677458320921</v>
      </c>
      <c r="X302" s="104">
        <v>1.0227083196919897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0.31672154357557575</v>
      </c>
      <c r="D303" s="98">
        <v>0.36098992238777788</v>
      </c>
      <c r="E303" s="98">
        <v>0.59077202085625946</v>
      </c>
      <c r="F303" s="98">
        <v>0.28906047705789883</v>
      </c>
      <c r="G303" s="98">
        <v>0.50969889937045054</v>
      </c>
      <c r="H303" s="98">
        <v>0.59522014207526008</v>
      </c>
      <c r="I303" s="98">
        <v>0.76249804506554197</v>
      </c>
      <c r="J303" s="98">
        <v>0.75024452614861803</v>
      </c>
      <c r="K303" s="98">
        <v>0.91112067926270601</v>
      </c>
      <c r="L303" s="98">
        <v>0.72219208840811711</v>
      </c>
      <c r="M303" s="98">
        <v>1.0495698610281565</v>
      </c>
      <c r="N303" s="98">
        <v>0.72611611694921074</v>
      </c>
      <c r="O303" s="98">
        <v>0.85966488123079376</v>
      </c>
      <c r="P303" s="98">
        <v>0.5050791298065338</v>
      </c>
      <c r="Q303" s="98">
        <v>0.78793199860837415</v>
      </c>
      <c r="R303" s="98">
        <v>1.0217008052376733</v>
      </c>
      <c r="S303" s="98">
        <v>0.96342571992096804</v>
      </c>
      <c r="T303" s="98">
        <v>1.1403049901684561</v>
      </c>
      <c r="U303" s="98">
        <v>1.1944069689172967</v>
      </c>
      <c r="V303" s="98">
        <v>0.69926052139510031</v>
      </c>
      <c r="W303" s="98">
        <v>0.56236673892685007</v>
      </c>
      <c r="X303" s="98">
        <v>0.45759395373945133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0.3485398808324871</v>
      </c>
      <c r="D304" s="98">
        <v>0.37777938369416791</v>
      </c>
      <c r="E304" s="98">
        <v>0.62028892754124332</v>
      </c>
      <c r="F304" s="98">
        <v>0.27011787327145848</v>
      </c>
      <c r="G304" s="98">
        <v>0.49214272242137902</v>
      </c>
      <c r="H304" s="98">
        <v>0.58641089722526596</v>
      </c>
      <c r="I304" s="98">
        <v>0.61197580872281421</v>
      </c>
      <c r="J304" s="98">
        <v>0.73853255184037081</v>
      </c>
      <c r="K304" s="98">
        <v>0.87583030114580906</v>
      </c>
      <c r="L304" s="98">
        <v>0.70651721075466556</v>
      </c>
      <c r="M304" s="98">
        <v>0.95073591448461658</v>
      </c>
      <c r="N304" s="98">
        <v>0.65938276633385395</v>
      </c>
      <c r="O304" s="98">
        <v>0.72559734058576575</v>
      </c>
      <c r="P304" s="98">
        <v>0.5483174792312423</v>
      </c>
      <c r="Q304" s="98">
        <v>0.87077511656750639</v>
      </c>
      <c r="R304" s="98">
        <v>1.1082605854171566</v>
      </c>
      <c r="S304" s="98">
        <v>0.93667730285291506</v>
      </c>
      <c r="T304" s="98">
        <v>1.3121042499540054</v>
      </c>
      <c r="U304" s="98">
        <v>1.366879552001357</v>
      </c>
      <c r="V304" s="98">
        <v>0.94027082339246582</v>
      </c>
      <c r="W304" s="98">
        <v>0.61710100690524206</v>
      </c>
      <c r="X304" s="98">
        <v>0.56511436595253839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0.99491062940178576</v>
      </c>
      <c r="D305" s="122">
        <v>1.0236075436877774</v>
      </c>
      <c r="E305" s="122">
        <v>1.0528684108969266</v>
      </c>
      <c r="F305" s="122">
        <v>1.199522378996186</v>
      </c>
      <c r="G305" s="122">
        <v>1.2668058553374688</v>
      </c>
      <c r="H305" s="122">
        <v>1.3061180956622689</v>
      </c>
      <c r="I305" s="122">
        <v>0.97456446765720284</v>
      </c>
      <c r="J305" s="122">
        <v>1.2330625822866164</v>
      </c>
      <c r="K305" s="122">
        <v>1.0738471218230501</v>
      </c>
      <c r="L305" s="122">
        <v>1.4766318861351644</v>
      </c>
      <c r="M305" s="122">
        <v>1.0464146591757555</v>
      </c>
      <c r="N305" s="122">
        <v>0.99815220836166862</v>
      </c>
      <c r="O305" s="122">
        <v>0.89941933329013168</v>
      </c>
      <c r="P305" s="122">
        <v>0.56694107738166433</v>
      </c>
      <c r="Q305" s="122">
        <v>0.81886513485325563</v>
      </c>
      <c r="R305" s="122">
        <v>1.0125368055090362</v>
      </c>
      <c r="S305" s="122">
        <v>1.0401171916294749</v>
      </c>
      <c r="T305" s="122">
        <v>1.3175237743529093</v>
      </c>
      <c r="U305" s="122">
        <v>1.1934734157405109</v>
      </c>
      <c r="V305" s="122">
        <v>0.99863344259797793</v>
      </c>
      <c r="W305" s="122">
        <v>0.43067025262681224</v>
      </c>
      <c r="X305" s="122">
        <v>0.62118863570060034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0.99491062940178576</v>
      </c>
      <c r="D307" s="33">
        <v>1.0236075436877774</v>
      </c>
      <c r="E307" s="33">
        <v>1.0528684108969266</v>
      </c>
      <c r="F307" s="33">
        <v>1.199522378996186</v>
      </c>
      <c r="G307" s="33">
        <v>1.2668058553374688</v>
      </c>
      <c r="H307" s="33">
        <v>1.3061180956622689</v>
      </c>
      <c r="I307" s="33">
        <v>0.97456446765720284</v>
      </c>
      <c r="J307" s="33">
        <v>1.2330625822866164</v>
      </c>
      <c r="K307" s="33">
        <v>1.0738471218230501</v>
      </c>
      <c r="L307" s="33">
        <v>1.4766318861351644</v>
      </c>
      <c r="M307" s="33">
        <v>1.0464146591757555</v>
      </c>
      <c r="N307" s="33">
        <v>0.99815220836166862</v>
      </c>
      <c r="O307" s="33">
        <v>0.89941933329013168</v>
      </c>
      <c r="P307" s="33">
        <v>0.56694107738166433</v>
      </c>
      <c r="Q307" s="33">
        <v>0.81886513485325563</v>
      </c>
      <c r="R307" s="33">
        <v>1.0125368055090362</v>
      </c>
      <c r="S307" s="33">
        <v>1.0401171916294749</v>
      </c>
      <c r="T307" s="33">
        <v>1.3175237743529093</v>
      </c>
      <c r="U307" s="33">
        <v>1.1934734157405109</v>
      </c>
      <c r="V307" s="33">
        <v>0.99863344259797793</v>
      </c>
      <c r="W307" s="33">
        <v>0.43067025262681224</v>
      </c>
      <c r="X307" s="33">
        <v>0.62118863570060034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16.15219787774927</v>
      </c>
      <c r="D309" s="117">
        <f t="shared" si="136"/>
        <v>13.923637784766624</v>
      </c>
      <c r="E309" s="117">
        <f t="shared" si="136"/>
        <v>12.742787389984246</v>
      </c>
      <c r="F309" s="117">
        <f t="shared" si="136"/>
        <v>18.04684702904493</v>
      </c>
      <c r="G309" s="117">
        <f t="shared" si="136"/>
        <v>16.253241810395235</v>
      </c>
      <c r="H309" s="117">
        <f t="shared" si="136"/>
        <v>15.944894365693978</v>
      </c>
      <c r="I309" s="117">
        <f t="shared" si="136"/>
        <v>9.0464344557999823</v>
      </c>
      <c r="J309" s="117">
        <f t="shared" si="136"/>
        <v>13.324531104008217</v>
      </c>
      <c r="K309" s="117">
        <f t="shared" si="136"/>
        <v>13.25224656685155</v>
      </c>
      <c r="L309" s="117">
        <f t="shared" si="136"/>
        <v>20.282902605719435</v>
      </c>
      <c r="M309" s="117">
        <f t="shared" si="136"/>
        <v>15.615131778270976</v>
      </c>
      <c r="N309" s="117">
        <f t="shared" si="136"/>
        <v>13.500992612094805</v>
      </c>
      <c r="O309" s="117">
        <f t="shared" si="136"/>
        <v>14.955874241987212</v>
      </c>
      <c r="P309" s="117">
        <f t="shared" si="136"/>
        <v>8.0903741367778998</v>
      </c>
      <c r="Q309" s="117">
        <f t="shared" si="136"/>
        <v>10.188767023169598</v>
      </c>
      <c r="R309" s="117">
        <f t="shared" ref="R309:V309" si="137">R310+R313+R315+R324</f>
        <v>12.686763160184128</v>
      </c>
      <c r="S309" s="117">
        <f t="shared" si="137"/>
        <v>9.5470029476542333</v>
      </c>
      <c r="T309" s="117">
        <f t="shared" si="137"/>
        <v>17.117992949153894</v>
      </c>
      <c r="U309" s="117">
        <f t="shared" si="137"/>
        <v>14.735901461616491</v>
      </c>
      <c r="V309" s="117">
        <f t="shared" si="137"/>
        <v>14.434533288209677</v>
      </c>
      <c r="W309" s="117">
        <f t="shared" ref="W309:Y309" si="138">W310+W313+W315+W324</f>
        <v>3.9783561495187501</v>
      </c>
      <c r="X309" s="117">
        <f t="shared" si="138"/>
        <v>5.0034906269998292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13.4600450617503</v>
      </c>
      <c r="D310" s="122">
        <f t="shared" si="139"/>
        <v>11.11968919763061</v>
      </c>
      <c r="E310" s="122">
        <f t="shared" si="139"/>
        <v>9.8215645449562032</v>
      </c>
      <c r="F310" s="122">
        <f t="shared" si="139"/>
        <v>14.649145660096488</v>
      </c>
      <c r="G310" s="122">
        <f t="shared" si="139"/>
        <v>12.751976672416351</v>
      </c>
      <c r="H310" s="122">
        <f t="shared" si="139"/>
        <v>12.192614780035802</v>
      </c>
      <c r="I310" s="122">
        <f t="shared" si="139"/>
        <v>6.0588137355770622</v>
      </c>
      <c r="J310" s="122">
        <f t="shared" si="139"/>
        <v>9.6025184793260454</v>
      </c>
      <c r="K310" s="122">
        <f t="shared" si="139"/>
        <v>9.9839896782790838</v>
      </c>
      <c r="L310" s="122">
        <f t="shared" si="139"/>
        <v>15.748079784258755</v>
      </c>
      <c r="M310" s="122">
        <f t="shared" si="139"/>
        <v>12.015954546082796</v>
      </c>
      <c r="N310" s="122">
        <f t="shared" si="139"/>
        <v>10.242542427428107</v>
      </c>
      <c r="O310" s="122">
        <f t="shared" si="139"/>
        <v>12.071492340618537</v>
      </c>
      <c r="P310" s="122">
        <f t="shared" si="139"/>
        <v>6.3537983057478495</v>
      </c>
      <c r="Q310" s="122">
        <f t="shared" si="139"/>
        <v>7.5866356493448093</v>
      </c>
      <c r="R310" s="122">
        <f t="shared" ref="R310:V310" si="140">SUM(R311:R312)</f>
        <v>9.2789585953437879</v>
      </c>
      <c r="S310" s="122">
        <f t="shared" si="140"/>
        <v>6.0361444522033354</v>
      </c>
      <c r="T310" s="122">
        <f t="shared" si="140"/>
        <v>12.153658204162248</v>
      </c>
      <c r="U310" s="122">
        <f t="shared" si="140"/>
        <v>10.359433578275603</v>
      </c>
      <c r="V310" s="122">
        <f t="shared" si="140"/>
        <v>10.676865129158113</v>
      </c>
      <c r="W310" s="122">
        <f t="shared" ref="W310:Y310" si="141">SUM(W311:W312)</f>
        <v>2.4049631458245897</v>
      </c>
      <c r="X310" s="122">
        <f t="shared" si="141"/>
        <v>2.7953966999864748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13.145441113393298</v>
      </c>
      <c r="D311" s="98">
        <v>10.864049752528885</v>
      </c>
      <c r="E311" s="98">
        <v>9.6011989320352473</v>
      </c>
      <c r="F311" s="98">
        <v>14.323290193138062</v>
      </c>
      <c r="G311" s="98">
        <v>12.471677012762111</v>
      </c>
      <c r="H311" s="98">
        <v>11.930566034530678</v>
      </c>
      <c r="I311" s="98">
        <v>5.9307538580209487</v>
      </c>
      <c r="J311" s="98">
        <v>9.401460559173179</v>
      </c>
      <c r="K311" s="98">
        <v>9.7776004843317601</v>
      </c>
      <c r="L311" s="98">
        <v>15.427363332150165</v>
      </c>
      <c r="M311" s="98">
        <v>11.775544804123022</v>
      </c>
      <c r="N311" s="98">
        <v>10.03936704825249</v>
      </c>
      <c r="O311" s="98">
        <v>11.833619189752755</v>
      </c>
      <c r="P311" s="98">
        <v>6.228997785836305</v>
      </c>
      <c r="Q311" s="98">
        <v>7.4377766681758208</v>
      </c>
      <c r="R311" s="98">
        <v>9.0990707038290726</v>
      </c>
      <c r="S311" s="98">
        <v>5.9201717724480298</v>
      </c>
      <c r="T311" s="98">
        <v>11.920963195274398</v>
      </c>
      <c r="U311" s="98">
        <v>10.16393031870977</v>
      </c>
      <c r="V311" s="98">
        <v>10.475717259240541</v>
      </c>
      <c r="W311" s="98">
        <v>2.3600686758210259</v>
      </c>
      <c r="X311" s="98">
        <v>2.742674645571836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0.31460394835700223</v>
      </c>
      <c r="D312" s="98">
        <v>0.25563944510172476</v>
      </c>
      <c r="E312" s="98">
        <v>0.22036561292095516</v>
      </c>
      <c r="F312" s="98">
        <v>0.32585546695842627</v>
      </c>
      <c r="G312" s="98">
        <v>0.28029965965423909</v>
      </c>
      <c r="H312" s="98">
        <v>0.26204874550512514</v>
      </c>
      <c r="I312" s="98">
        <v>0.12805987755611367</v>
      </c>
      <c r="J312" s="98">
        <v>0.201057920152867</v>
      </c>
      <c r="K312" s="98">
        <v>0.20638919394732377</v>
      </c>
      <c r="L312" s="98">
        <v>0.3207164521085889</v>
      </c>
      <c r="M312" s="98">
        <v>0.24040974195977341</v>
      </c>
      <c r="N312" s="98">
        <v>0.20317537917561773</v>
      </c>
      <c r="O312" s="98">
        <v>0.23787315086578167</v>
      </c>
      <c r="P312" s="98">
        <v>0.1248005199115448</v>
      </c>
      <c r="Q312" s="98">
        <v>0.14885898116898869</v>
      </c>
      <c r="R312" s="98">
        <v>0.17988789151471507</v>
      </c>
      <c r="S312" s="98">
        <v>0.11597267975530537</v>
      </c>
      <c r="T312" s="98">
        <v>0.23269500888784941</v>
      </c>
      <c r="U312" s="98">
        <v>0.19550325956583148</v>
      </c>
      <c r="V312" s="98">
        <v>0.2011478699175708</v>
      </c>
      <c r="W312" s="98">
        <v>4.4894470003563815E-2</v>
      </c>
      <c r="X312" s="98">
        <v>5.2722054414638737E-2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3.4615508440835373E-3</v>
      </c>
      <c r="D313" s="122">
        <f t="shared" si="142"/>
        <v>2.3025910243649433E-3</v>
      </c>
      <c r="E313" s="122">
        <f t="shared" si="142"/>
        <v>7.8773437148965841E-2</v>
      </c>
      <c r="F313" s="122">
        <f t="shared" si="142"/>
        <v>0.10371852293980587</v>
      </c>
      <c r="G313" s="122">
        <f t="shared" si="142"/>
        <v>0.11401497223433699</v>
      </c>
      <c r="H313" s="122">
        <f t="shared" si="142"/>
        <v>0.23916473852996137</v>
      </c>
      <c r="I313" s="122">
        <f t="shared" si="142"/>
        <v>0.12307140035888339</v>
      </c>
      <c r="J313" s="122">
        <f t="shared" si="142"/>
        <v>0.13903101853525773</v>
      </c>
      <c r="K313" s="122">
        <f t="shared" si="142"/>
        <v>0.11617370468129612</v>
      </c>
      <c r="L313" s="122">
        <f t="shared" si="142"/>
        <v>0.2106161429328556</v>
      </c>
      <c r="M313" s="122">
        <f t="shared" si="142"/>
        <v>0.15036973036564047</v>
      </c>
      <c r="N313" s="122">
        <f t="shared" si="142"/>
        <v>0.12555070337548346</v>
      </c>
      <c r="O313" s="122">
        <f t="shared" si="142"/>
        <v>0.10866533967868784</v>
      </c>
      <c r="P313" s="122">
        <f t="shared" si="142"/>
        <v>2.6978363593828082E-2</v>
      </c>
      <c r="Q313" s="122">
        <f t="shared" si="142"/>
        <v>3.5895843967423791E-2</v>
      </c>
      <c r="R313" s="122">
        <f t="shared" si="142"/>
        <v>2.2311483805123235E-2</v>
      </c>
      <c r="S313" s="122">
        <f t="shared" si="142"/>
        <v>4.0467753496526648E-2</v>
      </c>
      <c r="T313" s="122">
        <f t="shared" si="142"/>
        <v>5.6462318721783422E-2</v>
      </c>
      <c r="U313" s="122">
        <f t="shared" si="142"/>
        <v>6.8192292853179848E-2</v>
      </c>
      <c r="V313" s="122">
        <f t="shared" si="142"/>
        <v>9.835948055778436E-2</v>
      </c>
      <c r="W313" s="122">
        <f t="shared" si="142"/>
        <v>1.5157913324729419E-2</v>
      </c>
      <c r="X313" s="122">
        <f t="shared" si="142"/>
        <v>5.8462084479482618E-2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3.4615508440835373E-3</v>
      </c>
      <c r="D314" s="98">
        <v>2.3025910243649433E-3</v>
      </c>
      <c r="E314" s="98">
        <v>7.8773437148965841E-2</v>
      </c>
      <c r="F314" s="98">
        <v>0.10371852293980587</v>
      </c>
      <c r="G314" s="98">
        <v>0.11401497223433699</v>
      </c>
      <c r="H314" s="98">
        <v>0.23916473852996137</v>
      </c>
      <c r="I314" s="98">
        <v>0.12307140035888339</v>
      </c>
      <c r="J314" s="98">
        <v>0.13903101853525773</v>
      </c>
      <c r="K314" s="98">
        <v>0.11617370468129612</v>
      </c>
      <c r="L314" s="98">
        <v>0.2106161429328556</v>
      </c>
      <c r="M314" s="98">
        <v>0.15036973036564047</v>
      </c>
      <c r="N314" s="98">
        <v>0.12555070337548346</v>
      </c>
      <c r="O314" s="98">
        <v>0.10866533967868784</v>
      </c>
      <c r="P314" s="98">
        <v>2.6978363593828082E-2</v>
      </c>
      <c r="Q314" s="98">
        <v>3.5895843967423791E-2</v>
      </c>
      <c r="R314" s="98">
        <v>2.2311483805123235E-2</v>
      </c>
      <c r="S314" s="98">
        <v>4.0467753496526648E-2</v>
      </c>
      <c r="T314" s="98">
        <v>5.6462318721783422E-2</v>
      </c>
      <c r="U314" s="98">
        <v>6.8192292853179848E-2</v>
      </c>
      <c r="V314" s="98">
        <v>9.835948055778436E-2</v>
      </c>
      <c r="W314" s="98">
        <v>1.5157913324729419E-2</v>
      </c>
      <c r="X314" s="98">
        <v>5.8462084479482618E-2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1.918753394565027</v>
      </c>
      <c r="D315" s="122">
        <v>2.0082934630561575</v>
      </c>
      <c r="E315" s="122">
        <v>2.0251182600829059</v>
      </c>
      <c r="F315" s="122">
        <v>2.3613157321665872</v>
      </c>
      <c r="G315" s="122">
        <v>2.4006295969394498</v>
      </c>
      <c r="H315" s="122">
        <v>2.4941277757900613</v>
      </c>
      <c r="I315" s="122">
        <v>2.1028683613554087</v>
      </c>
      <c r="J315" s="122">
        <v>2.6174235978897897</v>
      </c>
      <c r="K315" s="122">
        <v>2.3094447492520827</v>
      </c>
      <c r="L315" s="122">
        <v>3.1628744055184597</v>
      </c>
      <c r="M315" s="122">
        <v>2.6231628635184236</v>
      </c>
      <c r="N315" s="122">
        <v>2.3418507601974698</v>
      </c>
      <c r="O315" s="122">
        <v>2.0585527888086332</v>
      </c>
      <c r="P315" s="122">
        <v>1.2539032927637388</v>
      </c>
      <c r="Q315" s="122">
        <v>1.901254335933515</v>
      </c>
      <c r="R315" s="122">
        <v>2.5518002782421463</v>
      </c>
      <c r="S315" s="122">
        <v>2.5992898985449902</v>
      </c>
      <c r="T315" s="122">
        <v>3.7843978941169087</v>
      </c>
      <c r="U315" s="122">
        <v>3.2732284039147048</v>
      </c>
      <c r="V315" s="122">
        <v>2.7811459254981266</v>
      </c>
      <c r="W315" s="122">
        <v>1.1756141789171124</v>
      </c>
      <c r="X315" s="122">
        <v>1.5931609485174096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0.22192253277991517</v>
      </c>
      <c r="D316" s="98">
        <v>0.11978966997253872</v>
      </c>
      <c r="E316" s="98">
        <v>0.18191658433955801</v>
      </c>
      <c r="F316" s="98">
        <v>0.31776466138218162</v>
      </c>
      <c r="G316" s="98">
        <v>0.27074062725141579</v>
      </c>
      <c r="H316" s="98">
        <v>0.24737177518374334</v>
      </c>
      <c r="I316" s="98">
        <v>0.12132839374145989</v>
      </c>
      <c r="J316" s="98">
        <v>0.20405747673408711</v>
      </c>
      <c r="K316" s="98">
        <v>0.22740829442698202</v>
      </c>
      <c r="L316" s="98">
        <v>0.29242174402782284</v>
      </c>
      <c r="M316" s="98">
        <v>0.25775378141506344</v>
      </c>
      <c r="N316" s="98">
        <v>0.16859930662787231</v>
      </c>
      <c r="O316" s="98">
        <v>0.16830183949851912</v>
      </c>
      <c r="P316" s="98">
        <v>0.18254298671138713</v>
      </c>
      <c r="Q316" s="98">
        <v>0.20025355276373202</v>
      </c>
      <c r="R316" s="98">
        <v>0.21840949515114219</v>
      </c>
      <c r="S316" s="98">
        <v>0.19518279379778264</v>
      </c>
      <c r="T316" s="98">
        <v>0.59618306527972764</v>
      </c>
      <c r="U316" s="98">
        <v>0.33532142654866859</v>
      </c>
      <c r="V316" s="98">
        <v>0.28142821780902733</v>
      </c>
      <c r="W316" s="98">
        <v>6.4510813200384723E-2</v>
      </c>
      <c r="X316" s="98">
        <v>8.2820818083154682E-2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1.111044122376489E-3</v>
      </c>
      <c r="D317" s="98">
        <v>5.5981741911560572E-4</v>
      </c>
      <c r="E317" s="98">
        <v>7.2391138073678676E-4</v>
      </c>
      <c r="F317" s="98">
        <v>2.7037132635149364E-3</v>
      </c>
      <c r="G317" s="98">
        <v>7.4023555406130563E-4</v>
      </c>
      <c r="H317" s="98">
        <v>2.0526160661120067E-3</v>
      </c>
      <c r="I317" s="98">
        <v>0</v>
      </c>
      <c r="J317" s="98">
        <v>3.4854412973743883E-3</v>
      </c>
      <c r="K317" s="98">
        <v>2.5095487431711539E-3</v>
      </c>
      <c r="L317" s="98">
        <v>1.9949288375863839E-3</v>
      </c>
      <c r="M317" s="98">
        <v>2.9939266631906769E-3</v>
      </c>
      <c r="N317" s="98">
        <v>1.0576139212438065E-3</v>
      </c>
      <c r="O317" s="98">
        <v>5.3636049896454042E-4</v>
      </c>
      <c r="P317" s="98">
        <v>5.0859453708505947E-3</v>
      </c>
      <c r="Q317" s="98">
        <v>0</v>
      </c>
      <c r="R317" s="98">
        <v>8.4080293093312941E-3</v>
      </c>
      <c r="S317" s="98">
        <v>0</v>
      </c>
      <c r="T317" s="98">
        <v>1.3997615572795684E-2</v>
      </c>
      <c r="U317" s="98">
        <v>3.5151531349251011E-3</v>
      </c>
      <c r="V317" s="98">
        <v>6.9400575651068211E-3</v>
      </c>
      <c r="W317" s="98">
        <v>0</v>
      </c>
      <c r="X317" s="98">
        <v>1.3571962169368469E-3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4.6123260534720726E-4</v>
      </c>
      <c r="D318" s="101">
        <v>2.3910282591803778E-4</v>
      </c>
      <c r="E318" s="101">
        <v>3.0816592743123473E-4</v>
      </c>
      <c r="F318" s="101">
        <v>1.2344206169907356E-3</v>
      </c>
      <c r="G318" s="101">
        <v>3.3190589500494929E-4</v>
      </c>
      <c r="H318" s="101">
        <v>9.1325038841781462E-4</v>
      </c>
      <c r="I318" s="101">
        <v>0</v>
      </c>
      <c r="J318" s="101">
        <v>1.5532451384604009E-3</v>
      </c>
      <c r="K318" s="101">
        <v>1.1322028862287262E-3</v>
      </c>
      <c r="L318" s="101">
        <v>8.9381309843387404E-4</v>
      </c>
      <c r="M318" s="101">
        <v>1.3958160261377162E-3</v>
      </c>
      <c r="N318" s="101">
        <v>4.9512860770922686E-4</v>
      </c>
      <c r="O318" s="101">
        <v>2.614090501011211E-4</v>
      </c>
      <c r="P318" s="101">
        <v>2.2148177646604036E-3</v>
      </c>
      <c r="Q318" s="101">
        <v>0</v>
      </c>
      <c r="R318" s="101">
        <v>3.6929094082342518E-3</v>
      </c>
      <c r="S318" s="101">
        <v>0</v>
      </c>
      <c r="T318" s="101">
        <v>6.0021790946247497E-3</v>
      </c>
      <c r="U318" s="101">
        <v>1.520948862065248E-3</v>
      </c>
      <c r="V318" s="101">
        <v>2.7963521952493707E-3</v>
      </c>
      <c r="W318" s="101">
        <v>0</v>
      </c>
      <c r="X318" s="101">
        <v>5.7962087282975886E-4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6.4981151702928172E-4</v>
      </c>
      <c r="D319" s="104">
        <v>3.2071459319756799E-4</v>
      </c>
      <c r="E319" s="104">
        <v>4.1574545330555197E-4</v>
      </c>
      <c r="F319" s="104">
        <v>1.4692926465242006E-3</v>
      </c>
      <c r="G319" s="104">
        <v>4.0832965905635634E-4</v>
      </c>
      <c r="H319" s="104">
        <v>1.139365677694192E-3</v>
      </c>
      <c r="I319" s="104">
        <v>0</v>
      </c>
      <c r="J319" s="104">
        <v>1.9321961589139874E-3</v>
      </c>
      <c r="K319" s="104">
        <v>1.3773458569424277E-3</v>
      </c>
      <c r="L319" s="104">
        <v>1.10111573915251E-3</v>
      </c>
      <c r="M319" s="104">
        <v>1.598110637052961E-3</v>
      </c>
      <c r="N319" s="104">
        <v>5.6248531353457964E-4</v>
      </c>
      <c r="O319" s="104">
        <v>2.7495144886341931E-4</v>
      </c>
      <c r="P319" s="104">
        <v>2.8711276061901912E-3</v>
      </c>
      <c r="Q319" s="104">
        <v>0</v>
      </c>
      <c r="R319" s="104">
        <v>4.7151199010970419E-3</v>
      </c>
      <c r="S319" s="104">
        <v>0</v>
      </c>
      <c r="T319" s="104">
        <v>7.9954364781709333E-3</v>
      </c>
      <c r="U319" s="104">
        <v>1.9942042728598531E-3</v>
      </c>
      <c r="V319" s="104">
        <v>4.1437053698574504E-3</v>
      </c>
      <c r="W319" s="104">
        <v>0</v>
      </c>
      <c r="X319" s="104">
        <v>7.7757534410708806E-4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1.1002410958075013</v>
      </c>
      <c r="D320" s="101">
        <v>1.2283733018283616</v>
      </c>
      <c r="E320" s="101">
        <v>0.76042308954176863</v>
      </c>
      <c r="F320" s="101">
        <v>1.5444912878616424</v>
      </c>
      <c r="G320" s="101">
        <v>1.2375111682634912</v>
      </c>
      <c r="H320" s="101">
        <v>1.1910571776070942</v>
      </c>
      <c r="I320" s="101">
        <v>0.77003895065132166</v>
      </c>
      <c r="J320" s="101">
        <v>1.0803689050880523</v>
      </c>
      <c r="K320" s="101">
        <v>0.4844616459318063</v>
      </c>
      <c r="L320" s="101">
        <v>1.5904496603775198</v>
      </c>
      <c r="M320" s="101">
        <v>0.57726988481998609</v>
      </c>
      <c r="N320" s="101">
        <v>0.93114992892334403</v>
      </c>
      <c r="O320" s="101">
        <v>0.46753610843519033</v>
      </c>
      <c r="P320" s="101">
        <v>0.10264508264307344</v>
      </c>
      <c r="Q320" s="101">
        <v>0.17322751509400783</v>
      </c>
      <c r="R320" s="101">
        <v>0.35681196417672584</v>
      </c>
      <c r="S320" s="101">
        <v>0.64926757589372297</v>
      </c>
      <c r="T320" s="101">
        <v>0.88516897281042928</v>
      </c>
      <c r="U320" s="101">
        <v>0.53521824528644024</v>
      </c>
      <c r="V320" s="101">
        <v>0.94297916861807929</v>
      </c>
      <c r="W320" s="101">
        <v>0</v>
      </c>
      <c r="X320" s="101">
        <v>0.53577232323654111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0.59547872185523409</v>
      </c>
      <c r="D321" s="104">
        <v>0.65957067383614154</v>
      </c>
      <c r="E321" s="104">
        <v>1.0820546748208424</v>
      </c>
      <c r="F321" s="104">
        <v>0.49635606965924839</v>
      </c>
      <c r="G321" s="104">
        <v>0.89163756587048149</v>
      </c>
      <c r="H321" s="104">
        <v>1.0536462069331116</v>
      </c>
      <c r="I321" s="104">
        <v>1.211501016962627</v>
      </c>
      <c r="J321" s="104">
        <v>1.3295117747702763</v>
      </c>
      <c r="K321" s="104">
        <v>1.5950652601501232</v>
      </c>
      <c r="L321" s="104">
        <v>1.2780080722755307</v>
      </c>
      <c r="M321" s="104">
        <v>1.7851452706201836</v>
      </c>
      <c r="N321" s="104">
        <v>1.2410439107250097</v>
      </c>
      <c r="O321" s="104">
        <v>1.4221784803759592</v>
      </c>
      <c r="P321" s="104">
        <v>0.96362927803842768</v>
      </c>
      <c r="Q321" s="104">
        <v>1.5277732680757752</v>
      </c>
      <c r="R321" s="104">
        <v>1.968170789604947</v>
      </c>
      <c r="S321" s="104">
        <v>1.7548395288534846</v>
      </c>
      <c r="T321" s="104">
        <v>2.2890482404539561</v>
      </c>
      <c r="U321" s="104">
        <v>2.3991735789446711</v>
      </c>
      <c r="V321" s="104">
        <v>1.5497984815059134</v>
      </c>
      <c r="W321" s="104">
        <v>1.1111033657167277</v>
      </c>
      <c r="X321" s="104">
        <v>0.97321061098077688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0.24693884102274702</v>
      </c>
      <c r="D322" s="98">
        <v>0.28179129014197368</v>
      </c>
      <c r="E322" s="98">
        <v>0.46176574727959907</v>
      </c>
      <c r="F322" s="98">
        <v>0.22623819638778994</v>
      </c>
      <c r="G322" s="98">
        <v>0.39949484344910247</v>
      </c>
      <c r="H322" s="98">
        <v>0.46723530970784566</v>
      </c>
      <c r="I322" s="98">
        <v>0.5995252082398127</v>
      </c>
      <c r="J322" s="98">
        <v>0.59097922292990546</v>
      </c>
      <c r="K322" s="98">
        <v>0.71923495900431422</v>
      </c>
      <c r="L322" s="98">
        <v>0.57149086152086526</v>
      </c>
      <c r="M322" s="98">
        <v>0.83440935613556699</v>
      </c>
      <c r="N322" s="98">
        <v>0.58166114439115579</v>
      </c>
      <c r="O322" s="98">
        <v>0.69658113979019354</v>
      </c>
      <c r="P322" s="98">
        <v>0.41531179880718544</v>
      </c>
      <c r="Q322" s="98">
        <v>0.6569981515082689</v>
      </c>
      <c r="R322" s="98">
        <v>0.85991020418779041</v>
      </c>
      <c r="S322" s="98">
        <v>0.81816222600056943</v>
      </c>
      <c r="T322" s="98">
        <v>0.97694399049995073</v>
      </c>
      <c r="U322" s="98">
        <v>1.0322940269433141</v>
      </c>
      <c r="V322" s="98">
        <v>0.60952765811344756</v>
      </c>
      <c r="W322" s="98">
        <v>0.49400235881148563</v>
      </c>
      <c r="X322" s="98">
        <v>0.40809624502823849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0.3485398808324871</v>
      </c>
      <c r="D323" s="98">
        <v>0.37777938369416791</v>
      </c>
      <c r="E323" s="98">
        <v>0.62028892754124332</v>
      </c>
      <c r="F323" s="98">
        <v>0.27011787327145848</v>
      </c>
      <c r="G323" s="98">
        <v>0.49214272242137902</v>
      </c>
      <c r="H323" s="98">
        <v>0.58641089722526596</v>
      </c>
      <c r="I323" s="98">
        <v>0.61197580872281421</v>
      </c>
      <c r="J323" s="98">
        <v>0.73853255184037081</v>
      </c>
      <c r="K323" s="98">
        <v>0.87583030114580906</v>
      </c>
      <c r="L323" s="98">
        <v>0.70651721075466556</v>
      </c>
      <c r="M323" s="98">
        <v>0.95073591448461658</v>
      </c>
      <c r="N323" s="98">
        <v>0.65938276633385395</v>
      </c>
      <c r="O323" s="98">
        <v>0.72559734058576575</v>
      </c>
      <c r="P323" s="98">
        <v>0.5483174792312423</v>
      </c>
      <c r="Q323" s="98">
        <v>0.87077511656750639</v>
      </c>
      <c r="R323" s="98">
        <v>1.1082605854171566</v>
      </c>
      <c r="S323" s="98">
        <v>0.93667730285291506</v>
      </c>
      <c r="T323" s="98">
        <v>1.3121042499540054</v>
      </c>
      <c r="U323" s="98">
        <v>1.366879552001357</v>
      </c>
      <c r="V323" s="98">
        <v>0.94027082339246582</v>
      </c>
      <c r="W323" s="98">
        <v>0.61710100690524206</v>
      </c>
      <c r="X323" s="98">
        <v>0.56511436595253839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0.76993787058985919</v>
      </c>
      <c r="D324" s="122">
        <v>0.79335253305549103</v>
      </c>
      <c r="E324" s="122">
        <v>0.81733114779617067</v>
      </c>
      <c r="F324" s="122">
        <v>0.93266711384204692</v>
      </c>
      <c r="G324" s="122">
        <v>0.98662056880509674</v>
      </c>
      <c r="H324" s="122">
        <v>1.0189870713381535</v>
      </c>
      <c r="I324" s="122">
        <v>0.76168095850862749</v>
      </c>
      <c r="J324" s="122">
        <v>0.96555800825712468</v>
      </c>
      <c r="K324" s="122">
        <v>0.84263843463908861</v>
      </c>
      <c r="L324" s="122">
        <v>1.1613322730093678</v>
      </c>
      <c r="M324" s="122">
        <v>0.82564463830411583</v>
      </c>
      <c r="N324" s="122">
        <v>0.79104872109374391</v>
      </c>
      <c r="O324" s="122">
        <v>0.71716377288135491</v>
      </c>
      <c r="P324" s="122">
        <v>0.4556941746724838</v>
      </c>
      <c r="Q324" s="122">
        <v>0.66498119392385013</v>
      </c>
      <c r="R324" s="122">
        <v>0.83369280279307201</v>
      </c>
      <c r="S324" s="122">
        <v>0.87110084340938243</v>
      </c>
      <c r="T324" s="122">
        <v>1.1234745321529558</v>
      </c>
      <c r="U324" s="122">
        <v>1.0350471865730042</v>
      </c>
      <c r="V324" s="122">
        <v>0.87816275299565361</v>
      </c>
      <c r="W324" s="122">
        <v>0.38262091145231814</v>
      </c>
      <c r="X324" s="122">
        <v>0.55647089401646177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0.76993787058985919</v>
      </c>
      <c r="D326" s="33">
        <v>0.79335253305549103</v>
      </c>
      <c r="E326" s="33">
        <v>0.81733114779617067</v>
      </c>
      <c r="F326" s="33">
        <v>0.93266711384204692</v>
      </c>
      <c r="G326" s="33">
        <v>0.98662056880509674</v>
      </c>
      <c r="H326" s="33">
        <v>1.0189870713381535</v>
      </c>
      <c r="I326" s="33">
        <v>0.76168095850862749</v>
      </c>
      <c r="J326" s="33">
        <v>0.96555800825712468</v>
      </c>
      <c r="K326" s="33">
        <v>0.84263843463908861</v>
      </c>
      <c r="L326" s="33">
        <v>1.1613322730093678</v>
      </c>
      <c r="M326" s="33">
        <v>0.82564463830411583</v>
      </c>
      <c r="N326" s="33">
        <v>0.79104872109374391</v>
      </c>
      <c r="O326" s="33">
        <v>0.71716377288135491</v>
      </c>
      <c r="P326" s="33">
        <v>0.4556941746724838</v>
      </c>
      <c r="Q326" s="33">
        <v>0.66498119392385013</v>
      </c>
      <c r="R326" s="33">
        <v>0.83369280279307201</v>
      </c>
      <c r="S326" s="33">
        <v>0.87110084340938243</v>
      </c>
      <c r="T326" s="33">
        <v>1.1234745321529558</v>
      </c>
      <c r="U326" s="33">
        <v>1.0350471865730042</v>
      </c>
      <c r="V326" s="33">
        <v>0.87816275299565361</v>
      </c>
      <c r="W326" s="33">
        <v>0.38262091145231814</v>
      </c>
      <c r="X326" s="33">
        <v>0.55647089401646177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0.63434899732596284</v>
      </c>
      <c r="D328" s="119">
        <f t="shared" si="143"/>
        <v>0.64384092538718163</v>
      </c>
      <c r="E328" s="119">
        <f t="shared" si="143"/>
        <v>0.65603779617782754</v>
      </c>
      <c r="F328" s="119">
        <f t="shared" si="143"/>
        <v>0.64967072528749703</v>
      </c>
      <c r="G328" s="119">
        <f t="shared" si="143"/>
        <v>0.65977465480432007</v>
      </c>
      <c r="H328" s="119">
        <f t="shared" si="143"/>
        <v>0.67077989482693723</v>
      </c>
      <c r="I328" s="119">
        <f t="shared" si="143"/>
        <v>0.69183287512805447</v>
      </c>
      <c r="J328" s="119">
        <f t="shared" si="143"/>
        <v>0.68605887827494816</v>
      </c>
      <c r="K328" s="119">
        <f t="shared" si="143"/>
        <v>0.68722256544480531</v>
      </c>
      <c r="L328" s="119">
        <f t="shared" si="143"/>
        <v>0.68695755904416267</v>
      </c>
      <c r="M328" s="119">
        <f t="shared" si="143"/>
        <v>0.70098834588764525</v>
      </c>
      <c r="N328" s="119">
        <f t="shared" si="143"/>
        <v>0.71684523277888423</v>
      </c>
      <c r="O328" s="119">
        <f t="shared" si="143"/>
        <v>0.73344709973485722</v>
      </c>
      <c r="P328" s="119">
        <f t="shared" si="143"/>
        <v>0.76126102535167794</v>
      </c>
      <c r="Q328" s="119">
        <f t="shared" si="143"/>
        <v>0.78725090222959504</v>
      </c>
      <c r="R328" s="119">
        <f t="shared" ref="R328:V328" si="144">IF(R309=0,"",R309/R290)</f>
        <v>0.79593041568933698</v>
      </c>
      <c r="S328" s="119">
        <f t="shared" si="144"/>
        <v>0.81080624383620625</v>
      </c>
      <c r="T328" s="119">
        <f t="shared" si="144"/>
        <v>0.8047475213470151</v>
      </c>
      <c r="U328" s="119">
        <f t="shared" si="144"/>
        <v>0.81013651621393523</v>
      </c>
      <c r="V328" s="119">
        <f t="shared" si="144"/>
        <v>0.80798209525363096</v>
      </c>
      <c r="W328" s="119">
        <f t="shared" ref="W328:Y328" si="145">IF(W309=0,"",W309/W290)</f>
        <v>0.83137692167107313</v>
      </c>
      <c r="X328" s="119">
        <f t="shared" si="145"/>
        <v>0.84149947661229318</v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0.60988747777661156</v>
      </c>
      <c r="D329" s="124">
        <f t="shared" si="146"/>
        <v>0.61378424586988978</v>
      </c>
      <c r="E329" s="124">
        <f t="shared" si="146"/>
        <v>0.61785244296686459</v>
      </c>
      <c r="F329" s="124">
        <f t="shared" si="146"/>
        <v>0.62198460614750228</v>
      </c>
      <c r="G329" s="124">
        <f t="shared" si="146"/>
        <v>0.62628644157990232</v>
      </c>
      <c r="H329" s="124">
        <f t="shared" si="146"/>
        <v>0.63069276762967086</v>
      </c>
      <c r="I329" s="124">
        <f t="shared" si="146"/>
        <v>0.63533790963040826</v>
      </c>
      <c r="J329" s="124">
        <f t="shared" si="146"/>
        <v>0.64043382806867466</v>
      </c>
      <c r="K329" s="124">
        <f t="shared" si="146"/>
        <v>0.6460983891954224</v>
      </c>
      <c r="L329" s="124">
        <f t="shared" si="146"/>
        <v>0.6523769232061527</v>
      </c>
      <c r="M329" s="124">
        <f t="shared" si="146"/>
        <v>0.66378095578904217</v>
      </c>
      <c r="N329" s="124">
        <f t="shared" si="146"/>
        <v>0.68170869243633159</v>
      </c>
      <c r="O329" s="124">
        <f t="shared" si="146"/>
        <v>0.70679924683500894</v>
      </c>
      <c r="P329" s="124">
        <f t="shared" si="146"/>
        <v>0.73570455618542541</v>
      </c>
      <c r="Q329" s="124">
        <f t="shared" si="146"/>
        <v>0.75876873551731983</v>
      </c>
      <c r="R329" s="124">
        <f t="shared" ref="R329:V329" si="147">IF(R310=0,"",R310/R291)</f>
        <v>0.76744824800906819</v>
      </c>
      <c r="S329" s="124">
        <f t="shared" si="147"/>
        <v>0.77142540602674481</v>
      </c>
      <c r="T329" s="124">
        <f t="shared" si="147"/>
        <v>0.7726844821562836</v>
      </c>
      <c r="U329" s="124">
        <f t="shared" si="147"/>
        <v>0.77306246371374698</v>
      </c>
      <c r="V329" s="124">
        <f t="shared" si="147"/>
        <v>0.77447379471180389</v>
      </c>
      <c r="W329" s="124">
        <f t="shared" ref="W329:Y329" si="148">IF(W310=0,"",W310/W291)</f>
        <v>0.77662515886664374</v>
      </c>
      <c r="X329" s="124">
        <f t="shared" si="148"/>
        <v>0.7785323337538913</v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0.60424600259701211</v>
      </c>
      <c r="D330" s="111">
        <f t="shared" si="149"/>
        <v>0.60825643951378716</v>
      </c>
      <c r="E330" s="111">
        <f t="shared" si="149"/>
        <v>0.61248037347743334</v>
      </c>
      <c r="F330" s="111">
        <f t="shared" si="149"/>
        <v>0.61668122993235297</v>
      </c>
      <c r="G330" s="111">
        <f t="shared" si="149"/>
        <v>0.62106996696421179</v>
      </c>
      <c r="H330" s="111">
        <f t="shared" si="149"/>
        <v>0.62561797770477479</v>
      </c>
      <c r="I330" s="111">
        <f t="shared" si="149"/>
        <v>0.6303743603302594</v>
      </c>
      <c r="J330" s="111">
        <f t="shared" si="149"/>
        <v>0.63554671751302094</v>
      </c>
      <c r="K330" s="111">
        <f t="shared" si="149"/>
        <v>0.64130763797637702</v>
      </c>
      <c r="L330" s="111">
        <f t="shared" si="149"/>
        <v>0.64769623724323044</v>
      </c>
      <c r="M330" s="111">
        <f t="shared" si="149"/>
        <v>0.6592556573305719</v>
      </c>
      <c r="N330" s="111">
        <f t="shared" si="149"/>
        <v>0.67734554585171569</v>
      </c>
      <c r="O330" s="111">
        <f t="shared" si="149"/>
        <v>0.70265794505838219</v>
      </c>
      <c r="P330" s="111">
        <f t="shared" si="149"/>
        <v>0.73182932423556024</v>
      </c>
      <c r="Q330" s="111">
        <f t="shared" si="149"/>
        <v>0.75512301636593693</v>
      </c>
      <c r="R330" s="111">
        <f t="shared" ref="R330:V330" si="150">IF(R311=0,"",R311/R292)</f>
        <v>0.76393602971484931</v>
      </c>
      <c r="S330" s="111">
        <f t="shared" si="150"/>
        <v>0.76798663701148551</v>
      </c>
      <c r="T330" s="111">
        <f t="shared" si="150"/>
        <v>0.76927110541139032</v>
      </c>
      <c r="U330" s="111">
        <f t="shared" si="150"/>
        <v>0.76970260037356319</v>
      </c>
      <c r="V330" s="111">
        <f t="shared" si="150"/>
        <v>0.77113446887082648</v>
      </c>
      <c r="W330" s="111">
        <f t="shared" ref="W330:Y330" si="151">IF(W311=0,"",W311/W292)</f>
        <v>0.77333912189242904</v>
      </c>
      <c r="X330" s="111">
        <f t="shared" si="151"/>
        <v>0.77523198340855015</v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2.5369456794464402</v>
      </c>
      <c r="E332" s="124">
        <f t="shared" si="155"/>
        <v>2.645229665382403</v>
      </c>
      <c r="F332" s="124">
        <f t="shared" si="155"/>
        <v>2.7543833405288036</v>
      </c>
      <c r="G332" s="124">
        <f t="shared" si="155"/>
        <v>2.8650390675616717</v>
      </c>
      <c r="H332" s="124">
        <f t="shared" si="155"/>
        <v>2.9770974633419458</v>
      </c>
      <c r="I332" s="124">
        <f t="shared" si="155"/>
        <v>3.0906910831060701</v>
      </c>
      <c r="J332" s="124">
        <f t="shared" si="155"/>
        <v>3.2064140294578989</v>
      </c>
      <c r="K332" s="124">
        <f t="shared" si="155"/>
        <v>3.3247368811958475</v>
      </c>
      <c r="L332" s="124">
        <f t="shared" si="155"/>
        <v>3.445722042133248</v>
      </c>
      <c r="M332" s="124">
        <f t="shared" si="155"/>
        <v>3.5843621187699686</v>
      </c>
      <c r="N332" s="124">
        <f t="shared" si="155"/>
        <v>3.7451077276635449</v>
      </c>
      <c r="O332" s="124">
        <f t="shared" si="155"/>
        <v>3.9276721145464872</v>
      </c>
      <c r="P332" s="124">
        <f t="shared" si="155"/>
        <v>4.1142881127083859</v>
      </c>
      <c r="Q332" s="124">
        <f t="shared" si="155"/>
        <v>4.2575130300642714</v>
      </c>
      <c r="R332" s="124">
        <f t="shared" ref="R332:V332" si="156">IF(R313=0,"",R313/R294)</f>
        <v>4.2885467357412006</v>
      </c>
      <c r="S332" s="124">
        <f t="shared" si="156"/>
        <v>4.2919949252608589</v>
      </c>
      <c r="T332" s="124">
        <f t="shared" si="156"/>
        <v>4.2958262469493693</v>
      </c>
      <c r="U332" s="124">
        <f t="shared" si="156"/>
        <v>4.300083271047713</v>
      </c>
      <c r="V332" s="124">
        <f t="shared" si="156"/>
        <v>4.3122478727184674</v>
      </c>
      <c r="W332" s="124">
        <f t="shared" ref="W332:Y332" si="157">IF(W313=0,"",W313/W294)</f>
        <v>4.3521744542800276</v>
      </c>
      <c r="X332" s="124">
        <f t="shared" si="157"/>
        <v>4.3994756322114403</v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2.5369456794464402</v>
      </c>
      <c r="E333" s="111">
        <f t="shared" si="158"/>
        <v>2.645229665382403</v>
      </c>
      <c r="F333" s="111">
        <f t="shared" si="158"/>
        <v>2.7543833405288036</v>
      </c>
      <c r="G333" s="111">
        <f t="shared" si="158"/>
        <v>2.8650390675616717</v>
      </c>
      <c r="H333" s="111">
        <f t="shared" si="158"/>
        <v>2.9770974633419458</v>
      </c>
      <c r="I333" s="111">
        <f t="shared" si="158"/>
        <v>3.0906910831060701</v>
      </c>
      <c r="J333" s="111">
        <f t="shared" si="158"/>
        <v>3.2064140294578989</v>
      </c>
      <c r="K333" s="111">
        <f t="shared" si="158"/>
        <v>3.3247368811958475</v>
      </c>
      <c r="L333" s="111">
        <f t="shared" si="158"/>
        <v>3.445722042133248</v>
      </c>
      <c r="M333" s="111">
        <f t="shared" si="158"/>
        <v>3.5843621187699686</v>
      </c>
      <c r="N333" s="111">
        <f t="shared" si="158"/>
        <v>3.7451077276635449</v>
      </c>
      <c r="O333" s="111">
        <f t="shared" si="158"/>
        <v>3.9276721145464872</v>
      </c>
      <c r="P333" s="111">
        <f t="shared" si="158"/>
        <v>4.1142881127083859</v>
      </c>
      <c r="Q333" s="111">
        <f t="shared" si="158"/>
        <v>4.2575130300642714</v>
      </c>
      <c r="R333" s="111">
        <f t="shared" ref="R333:V333" si="159">IF(R314=0,"",R314/R295)</f>
        <v>4.2885467357412006</v>
      </c>
      <c r="S333" s="111">
        <f t="shared" si="159"/>
        <v>4.2919949252608589</v>
      </c>
      <c r="T333" s="111">
        <f t="shared" si="159"/>
        <v>4.2958262469493693</v>
      </c>
      <c r="U333" s="111">
        <f t="shared" si="159"/>
        <v>4.300083271047713</v>
      </c>
      <c r="V333" s="111">
        <f t="shared" si="159"/>
        <v>4.3122478727184674</v>
      </c>
      <c r="W333" s="111">
        <f t="shared" ref="W333:Y333" si="160">IF(W314=0,"",W314/W295)</f>
        <v>4.3521744542800276</v>
      </c>
      <c r="X333" s="111">
        <f t="shared" si="160"/>
        <v>4.3994756322114403</v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0.80062054840965891</v>
      </c>
      <c r="D334" s="124">
        <f t="shared" si="161"/>
        <v>0.80824014633749819</v>
      </c>
      <c r="E334" s="124">
        <f t="shared" si="161"/>
        <v>0.82829664803806513</v>
      </c>
      <c r="F334" s="124">
        <f t="shared" si="161"/>
        <v>0.78999934049172449</v>
      </c>
      <c r="G334" s="124">
        <f t="shared" si="161"/>
        <v>0.80919710920864407</v>
      </c>
      <c r="H334" s="124">
        <f t="shared" si="161"/>
        <v>0.81717649753452493</v>
      </c>
      <c r="I334" s="124">
        <f t="shared" si="161"/>
        <v>0.83272305205932373</v>
      </c>
      <c r="J334" s="124">
        <f t="shared" si="161"/>
        <v>0.83049220558592407</v>
      </c>
      <c r="K334" s="124">
        <f t="shared" si="161"/>
        <v>0.84835923557061343</v>
      </c>
      <c r="L334" s="124">
        <f t="shared" si="161"/>
        <v>0.82186685791327641</v>
      </c>
      <c r="M334" s="124">
        <f t="shared" si="161"/>
        <v>0.85023409856008847</v>
      </c>
      <c r="N334" s="124">
        <f t="shared" si="161"/>
        <v>0.84317572230651605</v>
      </c>
      <c r="O334" s="124">
        <f t="shared" si="161"/>
        <v>0.86311457887813292</v>
      </c>
      <c r="P334" s="124">
        <f t="shared" si="161"/>
        <v>0.88443055328130571</v>
      </c>
      <c r="Q334" s="124">
        <f t="shared" si="161"/>
        <v>0.89838584128657706</v>
      </c>
      <c r="R334" s="124">
        <f t="shared" ref="R334:V334" si="162">IF(R315=0,"",R315/R296)</f>
        <v>0.90133469335305216</v>
      </c>
      <c r="S334" s="124">
        <f t="shared" si="162"/>
        <v>0.89615431853549599</v>
      </c>
      <c r="T334" s="124">
        <f t="shared" si="162"/>
        <v>0.89859585255275887</v>
      </c>
      <c r="U334" s="124">
        <f t="shared" si="162"/>
        <v>0.91442185288288047</v>
      </c>
      <c r="V334" s="124">
        <f t="shared" si="162"/>
        <v>0.90961019661902687</v>
      </c>
      <c r="W334" s="124">
        <f t="shared" ref="W334:Y334" si="163">IF(W315=0,"",W315/W296)</f>
        <v>0.93717445737138749</v>
      </c>
      <c r="X334" s="124">
        <f t="shared" si="163"/>
        <v>0.92580029373004602</v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0.69601036192469068</v>
      </c>
      <c r="D335" s="111">
        <f t="shared" si="164"/>
        <v>0.69755625908043761</v>
      </c>
      <c r="E335" s="111">
        <f t="shared" si="164"/>
        <v>0.69931704278307827</v>
      </c>
      <c r="F335" s="111">
        <f t="shared" si="164"/>
        <v>0.70110712919665907</v>
      </c>
      <c r="G335" s="111">
        <f t="shared" si="164"/>
        <v>0.70309511348050757</v>
      </c>
      <c r="H335" s="111">
        <f t="shared" si="164"/>
        <v>0.70526036173345885</v>
      </c>
      <c r="I335" s="111">
        <f t="shared" si="164"/>
        <v>0.70764441580769744</v>
      </c>
      <c r="J335" s="111">
        <f t="shared" si="164"/>
        <v>0.71041745800866984</v>
      </c>
      <c r="K335" s="111">
        <f t="shared" si="164"/>
        <v>0.71372418805927595</v>
      </c>
      <c r="L335" s="111">
        <f t="shared" si="164"/>
        <v>0.71760331906777886</v>
      </c>
      <c r="M335" s="111">
        <f t="shared" si="164"/>
        <v>0.72551117359792594</v>
      </c>
      <c r="N335" s="111">
        <f t="shared" si="164"/>
        <v>0.73854638350710122</v>
      </c>
      <c r="O335" s="111">
        <f t="shared" si="164"/>
        <v>0.75760309076428523</v>
      </c>
      <c r="P335" s="111">
        <f t="shared" si="164"/>
        <v>0.78071140409999917</v>
      </c>
      <c r="Q335" s="111">
        <f t="shared" si="164"/>
        <v>0.8015172416408588</v>
      </c>
      <c r="R335" s="111">
        <f t="shared" ref="R335:V335" si="165">IF(R316=0,"",R316/R297)</f>
        <v>0.81501560991666955</v>
      </c>
      <c r="S335" s="111">
        <f t="shared" si="165"/>
        <v>0.8275838772444194</v>
      </c>
      <c r="T335" s="111">
        <f t="shared" si="165"/>
        <v>0.83885145857815246</v>
      </c>
      <c r="U335" s="111">
        <f t="shared" si="165"/>
        <v>0.84844776887195195</v>
      </c>
      <c r="V335" s="111">
        <f t="shared" si="165"/>
        <v>0.85600222307988483</v>
      </c>
      <c r="W335" s="111">
        <f t="shared" ref="W335:Y335" si="166">IF(W316=0,"",W316/W297)</f>
        <v>0.86064559100478932</v>
      </c>
      <c r="X335" s="111">
        <f t="shared" si="166"/>
        <v>0.86330813822144958</v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0.8465148536685565</v>
      </c>
      <c r="D336" s="111">
        <f t="shared" si="167"/>
        <v>0.84375078247225455</v>
      </c>
      <c r="E336" s="111">
        <f t="shared" si="167"/>
        <v>0.84528359800713726</v>
      </c>
      <c r="F336" s="111">
        <f t="shared" si="167"/>
        <v>0.83707174978146692</v>
      </c>
      <c r="G336" s="111">
        <f t="shared" si="167"/>
        <v>0.8408006377996402</v>
      </c>
      <c r="H336" s="111">
        <f t="shared" si="167"/>
        <v>0.84321347014015646</v>
      </c>
      <c r="I336" s="111" t="str">
        <f t="shared" si="167"/>
        <v/>
      </c>
      <c r="J336" s="111">
        <f t="shared" si="167"/>
        <v>0.84627260632967982</v>
      </c>
      <c r="K336" s="111">
        <f t="shared" si="167"/>
        <v>0.84676864850646305</v>
      </c>
      <c r="L336" s="111">
        <f t="shared" si="167"/>
        <v>0.85011090336296502</v>
      </c>
      <c r="M336" s="111">
        <f t="shared" si="167"/>
        <v>0.85006009933147353</v>
      </c>
      <c r="N336" s="111">
        <f t="shared" si="167"/>
        <v>0.85782971759672932</v>
      </c>
      <c r="O336" s="111">
        <f t="shared" si="167"/>
        <v>0.86509904999344545</v>
      </c>
      <c r="P336" s="111">
        <f t="shared" si="167"/>
        <v>0.89101273772295442</v>
      </c>
      <c r="Q336" s="111" t="str">
        <f t="shared" si="167"/>
        <v/>
      </c>
      <c r="R336" s="111">
        <f t="shared" ref="R336:V336" si="168">IF(R317=0,"",R317/R298)</f>
        <v>0.90934869886940406</v>
      </c>
      <c r="S336" s="111" t="str">
        <f t="shared" si="168"/>
        <v/>
      </c>
      <c r="T336" s="111">
        <f t="shared" si="168"/>
        <v>0.92389408859028876</v>
      </c>
      <c r="U336" s="111">
        <f t="shared" si="168"/>
        <v>0.92825756966609718</v>
      </c>
      <c r="V336" s="111">
        <f t="shared" si="168"/>
        <v>0.93652139221907638</v>
      </c>
      <c r="W336" s="111" t="str">
        <f t="shared" ref="W336:Y336" si="169">IF(W317=0,"",W317/W298)</f>
        <v/>
      </c>
      <c r="X336" s="111">
        <f t="shared" si="169"/>
        <v>0.93666244318588088</v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0.69601036192469068</v>
      </c>
      <c r="D337" s="112">
        <f t="shared" si="170"/>
        <v>0.69755625908043761</v>
      </c>
      <c r="E337" s="112">
        <f t="shared" si="170"/>
        <v>0.69931704278307827</v>
      </c>
      <c r="F337" s="112">
        <f t="shared" si="170"/>
        <v>0.70110712919665907</v>
      </c>
      <c r="G337" s="112">
        <f t="shared" si="170"/>
        <v>0.70309511348050757</v>
      </c>
      <c r="H337" s="112">
        <f t="shared" si="170"/>
        <v>0.70526036173345885</v>
      </c>
      <c r="I337" s="112" t="str">
        <f t="shared" si="170"/>
        <v/>
      </c>
      <c r="J337" s="112">
        <f t="shared" si="170"/>
        <v>0.71041745800866984</v>
      </c>
      <c r="K337" s="112">
        <f t="shared" si="170"/>
        <v>0.71372418805927595</v>
      </c>
      <c r="L337" s="112">
        <f t="shared" si="170"/>
        <v>0.71760331906777886</v>
      </c>
      <c r="M337" s="112">
        <f t="shared" si="170"/>
        <v>0.72551117359792583</v>
      </c>
      <c r="N337" s="112">
        <f t="shared" si="170"/>
        <v>0.73854638350710122</v>
      </c>
      <c r="O337" s="112">
        <f t="shared" si="170"/>
        <v>0.75760309076428523</v>
      </c>
      <c r="P337" s="112">
        <f t="shared" si="170"/>
        <v>0.78071140409999917</v>
      </c>
      <c r="Q337" s="112" t="str">
        <f t="shared" si="170"/>
        <v/>
      </c>
      <c r="R337" s="112">
        <f t="shared" ref="R337:V337" si="171">IF(R318=0,"",R318/R299)</f>
        <v>0.81501560991666955</v>
      </c>
      <c r="S337" s="112" t="str">
        <f t="shared" si="171"/>
        <v/>
      </c>
      <c r="T337" s="112">
        <f t="shared" si="171"/>
        <v>0.83885145857815258</v>
      </c>
      <c r="U337" s="112">
        <f t="shared" si="171"/>
        <v>0.84844776887195195</v>
      </c>
      <c r="V337" s="112">
        <f t="shared" si="171"/>
        <v>0.85600222307988472</v>
      </c>
      <c r="W337" s="112" t="str">
        <f t="shared" ref="W337:Y337" si="172">IF(W318=0,"",W318/W299)</f>
        <v/>
      </c>
      <c r="X337" s="112">
        <f t="shared" si="172"/>
        <v>0.86330813822144969</v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>
        <f t="shared" si="175"/>
        <v>1</v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0.77967175277997069</v>
      </c>
      <c r="D339" s="112">
        <f t="shared" si="176"/>
        <v>0.78060708254141098</v>
      </c>
      <c r="E339" s="112">
        <f t="shared" si="176"/>
        <v>0.781631036978224</v>
      </c>
      <c r="F339" s="112">
        <f t="shared" si="176"/>
        <v>0.78266734591486342</v>
      </c>
      <c r="G339" s="112">
        <f t="shared" si="176"/>
        <v>0.78378596450283589</v>
      </c>
      <c r="H339" s="112">
        <f t="shared" si="176"/>
        <v>0.78497899630682877</v>
      </c>
      <c r="I339" s="112">
        <f t="shared" si="176"/>
        <v>0.78626458404661137</v>
      </c>
      <c r="J339" s="112">
        <f t="shared" si="176"/>
        <v>0.78771547453161528</v>
      </c>
      <c r="K339" s="112">
        <f t="shared" si="176"/>
        <v>0.78939593335356095</v>
      </c>
      <c r="L339" s="112">
        <f t="shared" si="176"/>
        <v>0.79132805619702484</v>
      </c>
      <c r="M339" s="112">
        <f t="shared" si="176"/>
        <v>0.79500125443596603</v>
      </c>
      <c r="N339" s="112">
        <f t="shared" si="176"/>
        <v>0.80105802751633581</v>
      </c>
      <c r="O339" s="112">
        <f t="shared" si="176"/>
        <v>0.8102938191366954</v>
      </c>
      <c r="P339" s="112">
        <f t="shared" si="176"/>
        <v>0.82227075778456149</v>
      </c>
      <c r="Q339" s="112">
        <f t="shared" si="176"/>
        <v>0.83382595537259896</v>
      </c>
      <c r="R339" s="112">
        <f t="shared" ref="R339:V339" si="177">IF(R320=0,"",R320/R301)</f>
        <v>0.84164581233520086</v>
      </c>
      <c r="S339" s="112">
        <f t="shared" si="177"/>
        <v>0.84922190583378354</v>
      </c>
      <c r="T339" s="112">
        <f t="shared" si="177"/>
        <v>0.85673920479434873</v>
      </c>
      <c r="U339" s="112">
        <f t="shared" si="177"/>
        <v>0.86427327854513902</v>
      </c>
      <c r="V339" s="112">
        <f t="shared" si="177"/>
        <v>0.87167463264960821</v>
      </c>
      <c r="W339" s="112" t="str">
        <f t="shared" ref="W339:Y339" si="178">IF(W320=0,"",W320/W301)</f>
        <v/>
      </c>
      <c r="X339" s="112">
        <f t="shared" si="178"/>
        <v>0.89183050102231842</v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0.89510484150660008</v>
      </c>
      <c r="D340" s="113">
        <f t="shared" si="179"/>
        <v>0.89279653121238445</v>
      </c>
      <c r="E340" s="113">
        <f t="shared" si="179"/>
        <v>0.8934766464500703</v>
      </c>
      <c r="F340" s="113">
        <f t="shared" si="179"/>
        <v>0.88765251617286967</v>
      </c>
      <c r="G340" s="113">
        <f t="shared" si="179"/>
        <v>0.88999852519179212</v>
      </c>
      <c r="H340" s="113">
        <f t="shared" si="179"/>
        <v>0.89168799048882819</v>
      </c>
      <c r="I340" s="113">
        <f t="shared" si="179"/>
        <v>0.88142892905780668</v>
      </c>
      <c r="J340" s="113">
        <f t="shared" si="179"/>
        <v>0.89302273283664135</v>
      </c>
      <c r="K340" s="113">
        <f t="shared" si="179"/>
        <v>0.89261836370322545</v>
      </c>
      <c r="L340" s="113">
        <f t="shared" si="179"/>
        <v>0.89451932105743126</v>
      </c>
      <c r="M340" s="113">
        <f t="shared" si="179"/>
        <v>0.89243619274286512</v>
      </c>
      <c r="N340" s="113">
        <f t="shared" si="179"/>
        <v>0.89573793649277023</v>
      </c>
      <c r="O340" s="113">
        <f t="shared" si="179"/>
        <v>0.89712506915498058</v>
      </c>
      <c r="P340" s="113">
        <f t="shared" si="179"/>
        <v>0.91478296946356585</v>
      </c>
      <c r="Q340" s="113">
        <f t="shared" si="179"/>
        <v>0.92106270847808969</v>
      </c>
      <c r="R340" s="113">
        <f t="shared" ref="R340:V340" si="180">IF(R321=0,"",R321/R302)</f>
        <v>0.92404059446347875</v>
      </c>
      <c r="S340" s="113">
        <f t="shared" si="180"/>
        <v>0.92354967484429651</v>
      </c>
      <c r="T340" s="113">
        <f t="shared" si="180"/>
        <v>0.93338754519602596</v>
      </c>
      <c r="U340" s="113">
        <f t="shared" si="180"/>
        <v>0.9367064400448889</v>
      </c>
      <c r="V340" s="113">
        <f t="shared" si="180"/>
        <v>0.94526919929470488</v>
      </c>
      <c r="W340" s="113">
        <f t="shared" ref="W340:Y340" si="181">IF(W321=0,"",W321/W302)</f>
        <v>0.94203794011583197</v>
      </c>
      <c r="X340" s="113">
        <f t="shared" si="181"/>
        <v>0.95160134345428993</v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0.77967175277997069</v>
      </c>
      <c r="D341" s="111">
        <f t="shared" si="182"/>
        <v>0.78060708254141098</v>
      </c>
      <c r="E341" s="111">
        <f t="shared" si="182"/>
        <v>0.781631036978224</v>
      </c>
      <c r="F341" s="111">
        <f t="shared" si="182"/>
        <v>0.78266734591486342</v>
      </c>
      <c r="G341" s="111">
        <f t="shared" si="182"/>
        <v>0.78378596450283589</v>
      </c>
      <c r="H341" s="111">
        <f t="shared" si="182"/>
        <v>0.78497899630682877</v>
      </c>
      <c r="I341" s="111">
        <f t="shared" si="182"/>
        <v>0.78626458404661137</v>
      </c>
      <c r="J341" s="111">
        <f t="shared" si="182"/>
        <v>0.78771547453161528</v>
      </c>
      <c r="K341" s="111">
        <f t="shared" si="182"/>
        <v>0.78939593335356095</v>
      </c>
      <c r="L341" s="111">
        <f t="shared" si="182"/>
        <v>0.79132805619702484</v>
      </c>
      <c r="M341" s="111">
        <f t="shared" si="182"/>
        <v>0.79500125443596603</v>
      </c>
      <c r="N341" s="111">
        <f t="shared" si="182"/>
        <v>0.80105802751633581</v>
      </c>
      <c r="O341" s="111">
        <f t="shared" si="182"/>
        <v>0.8102938191366954</v>
      </c>
      <c r="P341" s="111">
        <f t="shared" si="182"/>
        <v>0.82227075778456149</v>
      </c>
      <c r="Q341" s="111">
        <f t="shared" si="182"/>
        <v>0.83382595537259896</v>
      </c>
      <c r="R341" s="111">
        <f t="shared" ref="R341:V341" si="183">IF(R322=0,"",R322/R303)</f>
        <v>0.84164581233520086</v>
      </c>
      <c r="S341" s="111">
        <f t="shared" si="183"/>
        <v>0.84922190583378354</v>
      </c>
      <c r="T341" s="111">
        <f t="shared" si="183"/>
        <v>0.85673920479434873</v>
      </c>
      <c r="U341" s="111">
        <f t="shared" si="183"/>
        <v>0.86427327854513913</v>
      </c>
      <c r="V341" s="111">
        <f t="shared" si="183"/>
        <v>0.87167463264960821</v>
      </c>
      <c r="W341" s="111">
        <f t="shared" ref="W341:Y341" si="184">IF(W322=0,"",W322/W303)</f>
        <v>0.87843452433580549</v>
      </c>
      <c r="X341" s="111">
        <f t="shared" si="184"/>
        <v>0.89183050102231842</v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0.77387641446026467</v>
      </c>
      <c r="D343" s="124">
        <f t="shared" si="188"/>
        <v>0.77505537932756852</v>
      </c>
      <c r="E343" s="124">
        <f t="shared" si="188"/>
        <v>0.77628993266109636</v>
      </c>
      <c r="F343" s="124">
        <f t="shared" si="188"/>
        <v>0.77753206624001836</v>
      </c>
      <c r="G343" s="124">
        <f t="shared" si="188"/>
        <v>0.77882539352667224</v>
      </c>
      <c r="H343" s="124">
        <f t="shared" si="188"/>
        <v>0.78016457678849838</v>
      </c>
      <c r="I343" s="124">
        <f t="shared" si="188"/>
        <v>0.78156036238389126</v>
      </c>
      <c r="J343" s="124">
        <f t="shared" si="188"/>
        <v>0.78305677435006926</v>
      </c>
      <c r="K343" s="124">
        <f t="shared" si="188"/>
        <v>0.78469124469836748</v>
      </c>
      <c r="L343" s="124">
        <f t="shared" si="188"/>
        <v>0.7864737880264524</v>
      </c>
      <c r="M343" s="124">
        <f t="shared" si="188"/>
        <v>0.78902243108335579</v>
      </c>
      <c r="N343" s="124">
        <f t="shared" si="188"/>
        <v>0.79251312021053688</v>
      </c>
      <c r="O343" s="124">
        <f t="shared" si="188"/>
        <v>0.797363083421751</v>
      </c>
      <c r="P343" s="124">
        <f t="shared" si="188"/>
        <v>0.80377695822825479</v>
      </c>
      <c r="Q343" s="124">
        <f t="shared" si="188"/>
        <v>0.81207657478666229</v>
      </c>
      <c r="R343" s="124">
        <f t="shared" ref="R343:V343" si="189">IF(R324=0,"",R324/R305)</f>
        <v>0.8233703686197823</v>
      </c>
      <c r="S343" s="124">
        <f t="shared" si="189"/>
        <v>0.83750259145769235</v>
      </c>
      <c r="T343" s="124">
        <f t="shared" si="189"/>
        <v>0.85271670540043254</v>
      </c>
      <c r="U343" s="124">
        <f t="shared" si="189"/>
        <v>0.8672561725480844</v>
      </c>
      <c r="V343" s="124">
        <f t="shared" si="189"/>
        <v>0.87936445500070992</v>
      </c>
      <c r="W343" s="124">
        <f t="shared" ref="W343:Y343" si="190">IF(W324=0,"",W324/W305)</f>
        <v>0.88843125133109624</v>
      </c>
      <c r="X343" s="124">
        <f t="shared" si="190"/>
        <v>0.89581628193962781</v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0.77387641446026467</v>
      </c>
      <c r="D345" s="45">
        <f t="shared" si="194"/>
        <v>0.77505537932756852</v>
      </c>
      <c r="E345" s="45">
        <f t="shared" si="194"/>
        <v>0.77628993266109636</v>
      </c>
      <c r="F345" s="45">
        <f t="shared" si="194"/>
        <v>0.77753206624001836</v>
      </c>
      <c r="G345" s="45">
        <f t="shared" si="194"/>
        <v>0.77882539352667224</v>
      </c>
      <c r="H345" s="45">
        <f t="shared" si="194"/>
        <v>0.78016457678849838</v>
      </c>
      <c r="I345" s="45">
        <f t="shared" si="194"/>
        <v>0.78156036238389126</v>
      </c>
      <c r="J345" s="45">
        <f t="shared" si="194"/>
        <v>0.78305677435006926</v>
      </c>
      <c r="K345" s="45">
        <f t="shared" si="194"/>
        <v>0.78469124469836748</v>
      </c>
      <c r="L345" s="45">
        <f t="shared" si="194"/>
        <v>0.7864737880264524</v>
      </c>
      <c r="M345" s="45">
        <f t="shared" si="194"/>
        <v>0.78902243108335579</v>
      </c>
      <c r="N345" s="45">
        <f t="shared" si="194"/>
        <v>0.79251312021053688</v>
      </c>
      <c r="O345" s="45">
        <f t="shared" si="194"/>
        <v>0.797363083421751</v>
      </c>
      <c r="P345" s="45">
        <f t="shared" si="194"/>
        <v>0.80377695822825479</v>
      </c>
      <c r="Q345" s="45">
        <f t="shared" si="194"/>
        <v>0.81207657478666229</v>
      </c>
      <c r="R345" s="45">
        <f t="shared" ref="R345:V345" si="195">IF(R326=0,"",R326/R307)</f>
        <v>0.8233703686197823</v>
      </c>
      <c r="S345" s="45">
        <f t="shared" si="195"/>
        <v>0.83750259145769235</v>
      </c>
      <c r="T345" s="45">
        <f t="shared" si="195"/>
        <v>0.85271670540043254</v>
      </c>
      <c r="U345" s="45">
        <f t="shared" si="195"/>
        <v>0.8672561725480844</v>
      </c>
      <c r="V345" s="45">
        <f t="shared" si="195"/>
        <v>0.87936445500070992</v>
      </c>
      <c r="W345" s="45">
        <f t="shared" ref="W345:Y345" si="196">IF(W326=0,"",W326/W307)</f>
        <v>0.88843125133109624</v>
      </c>
      <c r="X345" s="45">
        <f t="shared" si="196"/>
        <v>0.89581628193962781</v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58.31831217608503</v>
      </c>
      <c r="D347" s="117">
        <f t="shared" si="197"/>
        <v>47.640961668534551</v>
      </c>
      <c r="E347" s="117">
        <f t="shared" si="197"/>
        <v>42.10218573219359</v>
      </c>
      <c r="F347" s="117">
        <f t="shared" si="197"/>
        <v>62.563204191758139</v>
      </c>
      <c r="G347" s="117">
        <f t="shared" si="197"/>
        <v>54.06983574163268</v>
      </c>
      <c r="H347" s="117">
        <f t="shared" si="197"/>
        <v>51.31067146151549</v>
      </c>
      <c r="I347" s="117">
        <f t="shared" si="197"/>
        <v>25.308483677909329</v>
      </c>
      <c r="J347" s="117">
        <f t="shared" si="197"/>
        <v>39.845054634184258</v>
      </c>
      <c r="K347" s="117">
        <f t="shared" si="197"/>
        <v>41.124835242191068</v>
      </c>
      <c r="L347" s="117">
        <f t="shared" si="197"/>
        <v>64.006105294402431</v>
      </c>
      <c r="M347" s="117">
        <f t="shared" si="197"/>
        <v>48.132442002952907</v>
      </c>
      <c r="N347" s="117">
        <f t="shared" si="197"/>
        <v>39.761710738746501</v>
      </c>
      <c r="O347" s="117">
        <f t="shared" si="197"/>
        <v>45.080139706761535</v>
      </c>
      <c r="P347" s="117">
        <f t="shared" si="197"/>
        <v>23.111607628834285</v>
      </c>
      <c r="Q347" s="117">
        <f t="shared" si="197"/>
        <v>26.681833180912104</v>
      </c>
      <c r="R347" s="117">
        <f t="shared" ref="R347:V347" si="198">R348+R351+R353+R362</f>
        <v>32.186674861318885</v>
      </c>
      <c r="S347" s="117">
        <f t="shared" si="198"/>
        <v>20.988442074613541</v>
      </c>
      <c r="T347" s="117">
        <f t="shared" si="198"/>
        <v>42.836107672165319</v>
      </c>
      <c r="U347" s="117">
        <f t="shared" si="198"/>
        <v>35.934779111264525</v>
      </c>
      <c r="V347" s="117">
        <f t="shared" si="198"/>
        <v>36.766519114651324</v>
      </c>
      <c r="W347" s="117">
        <f t="shared" ref="W347:Y347" si="199">W348+W351+W353+W362</f>
        <v>8.2604600246426099</v>
      </c>
      <c r="X347" s="117">
        <f t="shared" si="199"/>
        <v>9.6018309873791772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57.474202363494413</v>
      </c>
      <c r="D348" s="122">
        <f t="shared" si="200"/>
        <v>47.186373947632873</v>
      </c>
      <c r="E348" s="122">
        <f t="shared" si="200"/>
        <v>41.413779448182886</v>
      </c>
      <c r="F348" s="122">
        <f t="shared" si="200"/>
        <v>61.361170544024361</v>
      </c>
      <c r="G348" s="122">
        <f t="shared" si="200"/>
        <v>53.051284202486741</v>
      </c>
      <c r="H348" s="122">
        <f t="shared" si="200"/>
        <v>50.380607906654532</v>
      </c>
      <c r="I348" s="122">
        <f t="shared" si="200"/>
        <v>24.85552463029131</v>
      </c>
      <c r="J348" s="122">
        <f t="shared" si="200"/>
        <v>39.080438060987127</v>
      </c>
      <c r="K348" s="122">
        <f t="shared" si="200"/>
        <v>40.278885957340563</v>
      </c>
      <c r="L348" s="122">
        <f t="shared" si="200"/>
        <v>62.926258274513714</v>
      </c>
      <c r="M348" s="122">
        <f t="shared" si="200"/>
        <v>47.188776654676566</v>
      </c>
      <c r="N348" s="122">
        <f t="shared" si="200"/>
        <v>39.156839249470458</v>
      </c>
      <c r="O348" s="122">
        <f t="shared" si="200"/>
        <v>44.492335446559146</v>
      </c>
      <c r="P348" s="122">
        <f t="shared" si="200"/>
        <v>22.4864006110374</v>
      </c>
      <c r="Q348" s="122">
        <f t="shared" si="200"/>
        <v>26.02177998909341</v>
      </c>
      <c r="R348" s="122">
        <f t="shared" ref="R348:V348" si="201">SUM(R349:R350)</f>
        <v>31.466730543595695</v>
      </c>
      <c r="S348" s="122">
        <f t="shared" si="201"/>
        <v>20.365365987977199</v>
      </c>
      <c r="T348" s="122">
        <f t="shared" si="201"/>
        <v>40.939591194742697</v>
      </c>
      <c r="U348" s="122">
        <f t="shared" si="201"/>
        <v>34.885929590470326</v>
      </c>
      <c r="V348" s="122">
        <f t="shared" si="201"/>
        <v>35.889319766459003</v>
      </c>
      <c r="W348" s="122">
        <f t="shared" ref="W348:Y348" si="202">SUM(W349:W350)</f>
        <v>8.0624351518498756</v>
      </c>
      <c r="X348" s="122">
        <f t="shared" si="202"/>
        <v>9.3466113564847912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57.474202363494413</v>
      </c>
      <c r="D349" s="98">
        <v>47.186373947632873</v>
      </c>
      <c r="E349" s="98">
        <v>41.413779448182886</v>
      </c>
      <c r="F349" s="98">
        <v>61.361170544024361</v>
      </c>
      <c r="G349" s="98">
        <v>53.051284202486741</v>
      </c>
      <c r="H349" s="98">
        <v>50.380607906654532</v>
      </c>
      <c r="I349" s="98">
        <v>24.85552463029131</v>
      </c>
      <c r="J349" s="98">
        <v>39.080438060987127</v>
      </c>
      <c r="K349" s="98">
        <v>40.278885957340563</v>
      </c>
      <c r="L349" s="98">
        <v>62.926258274513714</v>
      </c>
      <c r="M349" s="98">
        <v>47.188776654676566</v>
      </c>
      <c r="N349" s="98">
        <v>39.156839249470458</v>
      </c>
      <c r="O349" s="98">
        <v>44.492335446559146</v>
      </c>
      <c r="P349" s="98">
        <v>22.4864006110374</v>
      </c>
      <c r="Q349" s="98">
        <v>26.02177998909341</v>
      </c>
      <c r="R349" s="98">
        <v>31.466730543595695</v>
      </c>
      <c r="S349" s="98">
        <v>20.365365987977199</v>
      </c>
      <c r="T349" s="98">
        <v>40.939591194742697</v>
      </c>
      <c r="U349" s="98">
        <v>34.885929590470326</v>
      </c>
      <c r="V349" s="98">
        <v>35.889319766459003</v>
      </c>
      <c r="W349" s="98">
        <v>8.0624351518498756</v>
      </c>
      <c r="X349" s="98">
        <v>9.3466113564847912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0.84410981259061324</v>
      </c>
      <c r="D353" s="122">
        <v>0.45458772090167904</v>
      </c>
      <c r="E353" s="122">
        <v>0.68840628401070081</v>
      </c>
      <c r="F353" s="122">
        <v>1.2020336477337807</v>
      </c>
      <c r="G353" s="122">
        <v>1.018551539145941</v>
      </c>
      <c r="H353" s="122">
        <v>0.93006355486095815</v>
      </c>
      <c r="I353" s="122">
        <v>0.4529590476180213</v>
      </c>
      <c r="J353" s="122">
        <v>0.76461657319712939</v>
      </c>
      <c r="K353" s="122">
        <v>0.84594928485050247</v>
      </c>
      <c r="L353" s="122">
        <v>1.0798470198887122</v>
      </c>
      <c r="M353" s="122">
        <v>0.94366534827634185</v>
      </c>
      <c r="N353" s="122">
        <v>0.60487148927604051</v>
      </c>
      <c r="O353" s="122">
        <v>0.58780426020238663</v>
      </c>
      <c r="P353" s="122">
        <v>0.62520701779688514</v>
      </c>
      <c r="Q353" s="122">
        <v>0.66005319181869238</v>
      </c>
      <c r="R353" s="122">
        <v>0.71994431772318679</v>
      </c>
      <c r="S353" s="122">
        <v>0.6230760866363414</v>
      </c>
      <c r="T353" s="122">
        <v>1.896516477422622</v>
      </c>
      <c r="U353" s="122">
        <v>1.048849520794201</v>
      </c>
      <c r="V353" s="122">
        <v>0.87719934819232315</v>
      </c>
      <c r="W353" s="122">
        <v>0.1980248727927342</v>
      </c>
      <c r="X353" s="122">
        <v>0.25521963089438587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0.84235909590773927</v>
      </c>
      <c r="D354" s="98">
        <v>0.45368216129158673</v>
      </c>
      <c r="E354" s="98">
        <v>0.68724209879079612</v>
      </c>
      <c r="F354" s="98">
        <v>1.1973821763007595</v>
      </c>
      <c r="G354" s="98">
        <v>1.0173044070360038</v>
      </c>
      <c r="H354" s="98">
        <v>0.92664256359991581</v>
      </c>
      <c r="I354" s="98">
        <v>0.4529590476180213</v>
      </c>
      <c r="J354" s="98">
        <v>0.75884042998685031</v>
      </c>
      <c r="K354" s="98">
        <v>0.8417584030016797</v>
      </c>
      <c r="L354" s="98">
        <v>1.0765564293038226</v>
      </c>
      <c r="M354" s="98">
        <v>0.9385826345486703</v>
      </c>
      <c r="N354" s="98">
        <v>0.60310035365048897</v>
      </c>
      <c r="O354" s="98">
        <v>0.58689268929575111</v>
      </c>
      <c r="P354" s="98">
        <v>0.61771223502690253</v>
      </c>
      <c r="Q354" s="98">
        <v>0.66005319181869238</v>
      </c>
      <c r="R354" s="98">
        <v>0.70797376229584119</v>
      </c>
      <c r="S354" s="98">
        <v>0.6230760866363414</v>
      </c>
      <c r="T354" s="98">
        <v>1.8776132717068721</v>
      </c>
      <c r="U354" s="98">
        <v>1.0441136365896546</v>
      </c>
      <c r="V354" s="98">
        <v>0.86856899535916732</v>
      </c>
      <c r="W354" s="98">
        <v>0.1980248727927342</v>
      </c>
      <c r="X354" s="98">
        <v>0.25344589172617399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1.7507166828739775E-3</v>
      </c>
      <c r="D355" s="98">
        <v>9.0555961009233289E-4</v>
      </c>
      <c r="E355" s="98">
        <v>1.1641852199046653E-3</v>
      </c>
      <c r="F355" s="98">
        <v>4.6514714330212646E-3</v>
      </c>
      <c r="G355" s="98">
        <v>1.2471321099371444E-3</v>
      </c>
      <c r="H355" s="98">
        <v>3.4209912610422845E-3</v>
      </c>
      <c r="I355" s="98">
        <v>0</v>
      </c>
      <c r="J355" s="98">
        <v>5.7761432102790642E-3</v>
      </c>
      <c r="K355" s="98">
        <v>4.1908818488227773E-3</v>
      </c>
      <c r="L355" s="98">
        <v>3.2905905848896241E-3</v>
      </c>
      <c r="M355" s="98">
        <v>5.0827137276715445E-3</v>
      </c>
      <c r="N355" s="98">
        <v>1.7711356255515186E-3</v>
      </c>
      <c r="O355" s="98">
        <v>9.115709066355429E-4</v>
      </c>
      <c r="P355" s="98">
        <v>7.4947827699825952E-3</v>
      </c>
      <c r="Q355" s="98">
        <v>0</v>
      </c>
      <c r="R355" s="98">
        <v>1.1970555427345573E-2</v>
      </c>
      <c r="S355" s="98">
        <v>0</v>
      </c>
      <c r="T355" s="98">
        <v>1.8903205715749771E-2</v>
      </c>
      <c r="U355" s="98">
        <v>4.7358842045465118E-3</v>
      </c>
      <c r="V355" s="98">
        <v>8.6303528331558767E-3</v>
      </c>
      <c r="W355" s="98">
        <v>0</v>
      </c>
      <c r="X355" s="98">
        <v>1.7737391682118716E-3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1.7507166828739775E-3</v>
      </c>
      <c r="D356" s="101">
        <v>9.0555961009233289E-4</v>
      </c>
      <c r="E356" s="101">
        <v>1.1641852199046653E-3</v>
      </c>
      <c r="F356" s="101">
        <v>4.6514714330212646E-3</v>
      </c>
      <c r="G356" s="101">
        <v>1.2471321099371444E-3</v>
      </c>
      <c r="H356" s="101">
        <v>3.4209912610422845E-3</v>
      </c>
      <c r="I356" s="101">
        <v>0</v>
      </c>
      <c r="J356" s="101">
        <v>5.7761432102790642E-3</v>
      </c>
      <c r="K356" s="101">
        <v>4.1908818488227773E-3</v>
      </c>
      <c r="L356" s="101">
        <v>3.2905905848896241E-3</v>
      </c>
      <c r="M356" s="101">
        <v>5.0827137276715445E-3</v>
      </c>
      <c r="N356" s="101">
        <v>1.7711356255515186E-3</v>
      </c>
      <c r="O356" s="101">
        <v>9.115709066355429E-4</v>
      </c>
      <c r="P356" s="101">
        <v>7.4947827699825952E-3</v>
      </c>
      <c r="Q356" s="101">
        <v>0</v>
      </c>
      <c r="R356" s="101">
        <v>1.1970555427345573E-2</v>
      </c>
      <c r="S356" s="101">
        <v>0</v>
      </c>
      <c r="T356" s="101">
        <v>1.8903205715749771E-2</v>
      </c>
      <c r="U356" s="101">
        <v>4.7358842045465118E-3</v>
      </c>
      <c r="V356" s="101">
        <v>8.6303528331558767E-3</v>
      </c>
      <c r="W356" s="101">
        <v>0</v>
      </c>
      <c r="X356" s="101">
        <v>1.7737391682118716E-3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21235.601396996874</v>
      </c>
      <c r="D366" s="117">
        <f t="shared" si="204"/>
        <v>17975.21344975664</v>
      </c>
      <c r="E366" s="117">
        <f t="shared" si="204"/>
        <v>16037.16534054618</v>
      </c>
      <c r="F366" s="117">
        <f t="shared" si="204"/>
        <v>20730.454070714448</v>
      </c>
      <c r="G366" s="117">
        <f t="shared" si="204"/>
        <v>17766.317857923303</v>
      </c>
      <c r="H366" s="117">
        <f t="shared" si="204"/>
        <v>16283.973066286228</v>
      </c>
      <c r="I366" s="117">
        <f t="shared" si="204"/>
        <v>11331.074212348934</v>
      </c>
      <c r="J366" s="117">
        <f t="shared" si="204"/>
        <v>12675.425909982647</v>
      </c>
      <c r="K366" s="117">
        <f t="shared" si="204"/>
        <v>14362.492746264299</v>
      </c>
      <c r="L366" s="117">
        <f t="shared" si="204"/>
        <v>16364.08157132889</v>
      </c>
      <c r="M366" s="117">
        <f t="shared" si="204"/>
        <v>15949.546030224128</v>
      </c>
      <c r="N366" s="117">
        <f t="shared" si="204"/>
        <v>14274.244130601521</v>
      </c>
      <c r="O366" s="117">
        <f t="shared" si="204"/>
        <v>16982.940329421064</v>
      </c>
      <c r="P366" s="117">
        <f t="shared" si="204"/>
        <v>13323.157699225478</v>
      </c>
      <c r="Q366" s="117">
        <f t="shared" si="204"/>
        <v>10670.488447357444</v>
      </c>
      <c r="R366" s="117">
        <f t="shared" ref="R366:V366" si="205">R367+R370+R372+R381</f>
        <v>10127.114325500197</v>
      </c>
      <c r="S366" s="117">
        <f t="shared" si="205"/>
        <v>7697.1389620721375</v>
      </c>
      <c r="T366" s="117">
        <f t="shared" si="205"/>
        <v>10305.550596478022</v>
      </c>
      <c r="U366" s="117">
        <f t="shared" si="205"/>
        <v>9602.9226893759642</v>
      </c>
      <c r="V366" s="117">
        <f t="shared" si="205"/>
        <v>10929.457541426189</v>
      </c>
      <c r="W366" s="117">
        <f t="shared" ref="W366:Y366" si="206">W367+W370+W372+W381</f>
        <v>7081.3835962161365</v>
      </c>
      <c r="X366" s="117">
        <f t="shared" si="206"/>
        <v>6937.3071886879579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18405.939638795393</v>
      </c>
      <c r="D367" s="122">
        <f t="shared" si="207"/>
        <v>15058.330671942624</v>
      </c>
      <c r="E367" s="122">
        <f t="shared" si="207"/>
        <v>13124.656249750095</v>
      </c>
      <c r="F367" s="122">
        <f t="shared" si="207"/>
        <v>17576.542001260346</v>
      </c>
      <c r="G367" s="122">
        <f t="shared" si="207"/>
        <v>14684.445746639367</v>
      </c>
      <c r="H367" s="122">
        <f t="shared" si="207"/>
        <v>13243.34728755256</v>
      </c>
      <c r="I367" s="122">
        <f t="shared" si="207"/>
        <v>8263.7595086009896</v>
      </c>
      <c r="J367" s="122">
        <f t="shared" si="207"/>
        <v>9785.4973373824814</v>
      </c>
      <c r="K367" s="122">
        <f t="shared" si="207"/>
        <v>11509.148434259214</v>
      </c>
      <c r="L367" s="122">
        <f t="shared" si="207"/>
        <v>13378.901408766471</v>
      </c>
      <c r="M367" s="122">
        <f t="shared" si="207"/>
        <v>12961.252137631136</v>
      </c>
      <c r="N367" s="122">
        <f t="shared" si="207"/>
        <v>11387.326207273631</v>
      </c>
      <c r="O367" s="122">
        <f t="shared" si="207"/>
        <v>14224.426308209968</v>
      </c>
      <c r="P367" s="122">
        <f t="shared" si="207"/>
        <v>10826.850426729705</v>
      </c>
      <c r="Q367" s="122">
        <f t="shared" si="207"/>
        <v>8243.5757845909029</v>
      </c>
      <c r="R367" s="122">
        <f t="shared" ref="R367:V367" si="208">SUM(R368:R369)</f>
        <v>7681.7491199990691</v>
      </c>
      <c r="S367" s="122">
        <f t="shared" si="208"/>
        <v>5114.9929764055751</v>
      </c>
      <c r="T367" s="122">
        <f t="shared" si="208"/>
        <v>7620.4888611516008</v>
      </c>
      <c r="U367" s="122">
        <f t="shared" si="208"/>
        <v>7074.6727468920126</v>
      </c>
      <c r="V367" s="122">
        <f t="shared" si="208"/>
        <v>8434.0200115425741</v>
      </c>
      <c r="W367" s="122">
        <f t="shared" ref="W367:Y367" si="209">SUM(W368:W369)</f>
        <v>4582.5730429360738</v>
      </c>
      <c r="X367" s="122">
        <f t="shared" si="209"/>
        <v>4189.2712307835664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18143.562878709919</v>
      </c>
      <c r="D368" s="98">
        <v>14845.84591304232</v>
      </c>
      <c r="E368" s="98">
        <v>12942.7130381733</v>
      </c>
      <c r="F368" s="98">
        <v>17333.363158811266</v>
      </c>
      <c r="G368" s="98">
        <v>14482.294869684214</v>
      </c>
      <c r="H368" s="98">
        <v>13063.832243067398</v>
      </c>
      <c r="I368" s="98">
        <v>8152.7889120748287</v>
      </c>
      <c r="J368" s="98">
        <v>9654.2794018393924</v>
      </c>
      <c r="K368" s="98">
        <v>11355.430449910358</v>
      </c>
      <c r="L368" s="98">
        <v>13201.150153618602</v>
      </c>
      <c r="M368" s="98">
        <v>12789.118584778082</v>
      </c>
      <c r="N368" s="98">
        <v>11233.339263004329</v>
      </c>
      <c r="O368" s="98">
        <v>14026.312247441632</v>
      </c>
      <c r="P368" s="98">
        <v>10670.3957488628</v>
      </c>
      <c r="Q368" s="98">
        <v>8120.8457441120054</v>
      </c>
      <c r="R368" s="98">
        <v>7567.4581515032405</v>
      </c>
      <c r="S368" s="98">
        <v>5039.1814837658021</v>
      </c>
      <c r="T368" s="98">
        <v>7507.7522248939176</v>
      </c>
      <c r="U368" s="98">
        <v>6971.458669596147</v>
      </c>
      <c r="V368" s="98">
        <v>8310.9611095361906</v>
      </c>
      <c r="W368" s="98">
        <v>4516.1367678194629</v>
      </c>
      <c r="X368" s="98">
        <v>4127.7586412127148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262.37676008547407</v>
      </c>
      <c r="D369" s="98">
        <v>212.4847589003044</v>
      </c>
      <c r="E369" s="98">
        <v>181.94321157679317</v>
      </c>
      <c r="F369" s="98">
        <v>243.17884244908223</v>
      </c>
      <c r="G369" s="98">
        <v>202.15087695515319</v>
      </c>
      <c r="H369" s="98">
        <v>179.5150444851626</v>
      </c>
      <c r="I369" s="98">
        <v>110.97059652616065</v>
      </c>
      <c r="J369" s="98">
        <v>131.21793554308886</v>
      </c>
      <c r="K369" s="98">
        <v>153.71798434885531</v>
      </c>
      <c r="L369" s="98">
        <v>177.75125514786927</v>
      </c>
      <c r="M369" s="98">
        <v>172.13355285305454</v>
      </c>
      <c r="N369" s="98">
        <v>153.98694426930166</v>
      </c>
      <c r="O369" s="98">
        <v>198.11406076833578</v>
      </c>
      <c r="P369" s="98">
        <v>156.45467786690372</v>
      </c>
      <c r="Q369" s="98">
        <v>122.73004047889823</v>
      </c>
      <c r="R369" s="98">
        <v>114.29096849582827</v>
      </c>
      <c r="S369" s="98">
        <v>75.811492639773007</v>
      </c>
      <c r="T369" s="98">
        <v>112.73663625768334</v>
      </c>
      <c r="U369" s="98">
        <v>103.21407729586547</v>
      </c>
      <c r="V369" s="98">
        <v>123.05890200638341</v>
      </c>
      <c r="W369" s="98">
        <v>66.436275116611171</v>
      </c>
      <c r="X369" s="98">
        <v>61.512589570851574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1.1878975199965691</v>
      </c>
      <c r="D370" s="122">
        <f t="shared" si="210"/>
        <v>0.75440673578795181</v>
      </c>
      <c r="E370" s="122">
        <f t="shared" si="210"/>
        <v>24.587164209736365</v>
      </c>
      <c r="F370" s="122">
        <f t="shared" si="210"/>
        <v>28.101707922286316</v>
      </c>
      <c r="G370" s="122">
        <f t="shared" si="210"/>
        <v>28.700165210330344</v>
      </c>
      <c r="H370" s="122">
        <f t="shared" si="210"/>
        <v>55.032958789075742</v>
      </c>
      <c r="I370" s="122">
        <f t="shared" si="210"/>
        <v>34.50614010971281</v>
      </c>
      <c r="J370" s="122">
        <f t="shared" si="210"/>
        <v>28.29854584442224</v>
      </c>
      <c r="K370" s="122">
        <f t="shared" si="210"/>
        <v>26.024852932668541</v>
      </c>
      <c r="L370" s="122">
        <f t="shared" si="210"/>
        <v>33.876836745396012</v>
      </c>
      <c r="M370" s="122">
        <f t="shared" si="210"/>
        <v>30.037377492668664</v>
      </c>
      <c r="N370" s="122">
        <f t="shared" si="210"/>
        <v>25.407834824370099</v>
      </c>
      <c r="O370" s="122">
        <f t="shared" si="210"/>
        <v>23.042292811198141</v>
      </c>
      <c r="P370" s="122">
        <f t="shared" si="210"/>
        <v>8.2204020839932035</v>
      </c>
      <c r="Q370" s="122">
        <f t="shared" si="210"/>
        <v>6.9512677677438868</v>
      </c>
      <c r="R370" s="122">
        <f t="shared" si="210"/>
        <v>3.3054324614249162</v>
      </c>
      <c r="S370" s="122">
        <f t="shared" si="210"/>
        <v>6.1635262669149951</v>
      </c>
      <c r="T370" s="122">
        <f t="shared" si="210"/>
        <v>6.3678086782711745</v>
      </c>
      <c r="U370" s="122">
        <f t="shared" si="210"/>
        <v>8.3722725748470399</v>
      </c>
      <c r="V370" s="122">
        <f t="shared" si="210"/>
        <v>13.954365940982392</v>
      </c>
      <c r="W370" s="122">
        <f t="shared" si="210"/>
        <v>5.1540134773013033</v>
      </c>
      <c r="X370" s="122">
        <f t="shared" si="210"/>
        <v>15.50404659839541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1.1878975199965691</v>
      </c>
      <c r="D371" s="98">
        <f>RES_hhdet_in_fech!D29</f>
        <v>0.75440673578795181</v>
      </c>
      <c r="E371" s="98">
        <f>RES_hhdet_in_fech!E29</f>
        <v>24.587164209736365</v>
      </c>
      <c r="F371" s="98">
        <f>RES_hhdet_in_fech!F29</f>
        <v>28.101707922286316</v>
      </c>
      <c r="G371" s="98">
        <f>RES_hhdet_in_fech!G29</f>
        <v>28.700165210330344</v>
      </c>
      <c r="H371" s="98">
        <f>RES_hhdet_in_fech!H29</f>
        <v>55.032958789075742</v>
      </c>
      <c r="I371" s="98">
        <f>RES_hhdet_in_fech!I29</f>
        <v>34.50614010971281</v>
      </c>
      <c r="J371" s="98">
        <f>RES_hhdet_in_fech!J29</f>
        <v>28.29854584442224</v>
      </c>
      <c r="K371" s="98">
        <f>RES_hhdet_in_fech!K29</f>
        <v>26.024852932668541</v>
      </c>
      <c r="L371" s="98">
        <f>RES_hhdet_in_fech!L29</f>
        <v>33.876836745396012</v>
      </c>
      <c r="M371" s="98">
        <f>RES_hhdet_in_fech!M29</f>
        <v>30.037377492668664</v>
      </c>
      <c r="N371" s="98">
        <f>RES_hhdet_in_fech!N29</f>
        <v>25.407834824370099</v>
      </c>
      <c r="O371" s="98">
        <f>RES_hhdet_in_fech!O29</f>
        <v>23.042292811198141</v>
      </c>
      <c r="P371" s="98">
        <f>RES_hhdet_in_fech!P29</f>
        <v>8.2204020839932035</v>
      </c>
      <c r="Q371" s="98">
        <f>RES_hhdet_in_fech!Q29</f>
        <v>6.9512677677438868</v>
      </c>
      <c r="R371" s="98">
        <f>RES_hhdet_in_fech!R29</f>
        <v>3.3054324614249162</v>
      </c>
      <c r="S371" s="98">
        <f>RES_hhdet_in_fech!S29</f>
        <v>6.1635262669149951</v>
      </c>
      <c r="T371" s="98">
        <f>RES_hhdet_in_fech!T29</f>
        <v>6.3678086782711745</v>
      </c>
      <c r="U371" s="98">
        <f>RES_hhdet_in_fech!U29</f>
        <v>8.3722725748470399</v>
      </c>
      <c r="V371" s="98">
        <f>RES_hhdet_in_fech!V29</f>
        <v>13.954365940982392</v>
      </c>
      <c r="W371" s="98">
        <f>RES_hhdet_in_fech!W29</f>
        <v>5.1540134773013033</v>
      </c>
      <c r="X371" s="98">
        <f>RES_hhdet_in_fech!X29</f>
        <v>15.50404659839541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1998.7276706533175</v>
      </c>
      <c r="D372" s="122">
        <v>2065.3167835218514</v>
      </c>
      <c r="E372" s="122">
        <v>2018.6290387025463</v>
      </c>
      <c r="F372" s="122">
        <v>2230.6329187876108</v>
      </c>
      <c r="G372" s="122">
        <v>2139.5571564435213</v>
      </c>
      <c r="H372" s="122">
        <v>2090.8438388200011</v>
      </c>
      <c r="I372" s="122">
        <v>2188.2973678366316</v>
      </c>
      <c r="J372" s="122">
        <v>2056.8871630075196</v>
      </c>
      <c r="K372" s="122">
        <v>2027.521698790503</v>
      </c>
      <c r="L372" s="122">
        <v>2132.9069840446273</v>
      </c>
      <c r="M372" s="122">
        <v>2209.0228460604881</v>
      </c>
      <c r="N372" s="122">
        <v>2105.0089361251426</v>
      </c>
      <c r="O372" s="122">
        <v>1986.3850164144908</v>
      </c>
      <c r="P372" s="122">
        <v>1777.3479753003487</v>
      </c>
      <c r="Q372" s="122">
        <v>1744.8301374953701</v>
      </c>
      <c r="R372" s="122">
        <v>1798.7490356417195</v>
      </c>
      <c r="S372" s="122">
        <v>1896.0564890409942</v>
      </c>
      <c r="T372" s="122">
        <v>2040.3768470512198</v>
      </c>
      <c r="U372" s="122">
        <v>1889.7947871154172</v>
      </c>
      <c r="V372" s="122">
        <v>1870.5359289392406</v>
      </c>
      <c r="W372" s="122">
        <v>1856.3369014200382</v>
      </c>
      <c r="X372" s="122">
        <v>2007.7702908005806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2320.5377338962703</v>
      </c>
      <c r="D373" s="98">
        <v>2333.1683609497659</v>
      </c>
      <c r="E373" s="98">
        <v>2006.210753398077</v>
      </c>
      <c r="F373" s="98">
        <v>2802.2839124714847</v>
      </c>
      <c r="G373" s="98">
        <v>2448.5296106313331</v>
      </c>
      <c r="H373" s="98">
        <v>2603.2230938936455</v>
      </c>
      <c r="I373" s="98">
        <v>2169.7593448344869</v>
      </c>
      <c r="J373" s="98">
        <v>2479.9961448600411</v>
      </c>
      <c r="K373" s="98">
        <v>2404.6560274995618</v>
      </c>
      <c r="L373" s="98">
        <v>2486.4632379889267</v>
      </c>
      <c r="M373" s="98">
        <v>2665.685787901863</v>
      </c>
      <c r="N373" s="98">
        <v>2378.9949959105802</v>
      </c>
      <c r="O373" s="98">
        <v>2058.6528311678485</v>
      </c>
      <c r="P373" s="98">
        <v>2101.4548673007116</v>
      </c>
      <c r="Q373" s="98">
        <v>1616.9589643465085</v>
      </c>
      <c r="R373" s="98">
        <v>2101.5714111810389</v>
      </c>
      <c r="S373" s="98">
        <v>1691.0574952204047</v>
      </c>
      <c r="T373" s="98">
        <v>2364.3015252241985</v>
      </c>
      <c r="U373" s="98">
        <v>2094.0226903771963</v>
      </c>
      <c r="V373" s="98">
        <v>2243.8967636282896</v>
      </c>
      <c r="W373" s="98">
        <v>2017.9208894278931</v>
      </c>
      <c r="X373" s="98">
        <v>2286.3018819530498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1908.0355009780217</v>
      </c>
      <c r="D374" s="98">
        <v>1929.0875693287394</v>
      </c>
      <c r="E374" s="98">
        <v>1660.0127613615705</v>
      </c>
      <c r="F374" s="98">
        <v>2347.7815120752639</v>
      </c>
      <c r="G374" s="98">
        <v>2047.7956620638208</v>
      </c>
      <c r="H374" s="98">
        <v>2177.7426197274644</v>
      </c>
      <c r="I374" s="98">
        <v>0</v>
      </c>
      <c r="J374" s="98">
        <v>2082.5688506063698</v>
      </c>
      <c r="K374" s="98">
        <v>2027.5037159037824</v>
      </c>
      <c r="L374" s="98">
        <v>2099.366120652694</v>
      </c>
      <c r="M374" s="98">
        <v>2275.6147294298585</v>
      </c>
      <c r="N374" s="98">
        <v>2048.3668847680483</v>
      </c>
      <c r="O374" s="98">
        <v>1802.6469347656973</v>
      </c>
      <c r="P374" s="98">
        <v>1844.0173049649732</v>
      </c>
      <c r="Q374" s="98">
        <v>0</v>
      </c>
      <c r="R374" s="98">
        <v>1886.5513304288756</v>
      </c>
      <c r="S374" s="98">
        <v>0</v>
      </c>
      <c r="T374" s="98">
        <v>2148.8086124255597</v>
      </c>
      <c r="U374" s="98">
        <v>1914.8185615674431</v>
      </c>
      <c r="V374" s="98">
        <v>2051.9926225259178</v>
      </c>
      <c r="W374" s="98">
        <v>0</v>
      </c>
      <c r="X374" s="98">
        <v>2106.4408151789153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963.37200809670344</v>
      </c>
      <c r="D375" s="101">
        <v>996.60988960681084</v>
      </c>
      <c r="E375" s="101">
        <v>854.1594910376424</v>
      </c>
      <c r="F375" s="101">
        <v>1279.7894196329855</v>
      </c>
      <c r="G375" s="101">
        <v>1098.020875098736</v>
      </c>
      <c r="H375" s="101">
        <v>1158.4485557595067</v>
      </c>
      <c r="I375" s="101">
        <v>0</v>
      </c>
      <c r="J375" s="101">
        <v>1105.5496624250795</v>
      </c>
      <c r="K375" s="101">
        <v>1085.2371090661097</v>
      </c>
      <c r="L375" s="101">
        <v>1114.2910401647173</v>
      </c>
      <c r="M375" s="101">
        <v>1243.057690045084</v>
      </c>
      <c r="N375" s="101">
        <v>1113.8377138527396</v>
      </c>
      <c r="O375" s="101">
        <v>1003.2255971953059</v>
      </c>
      <c r="P375" s="101">
        <v>916.48358107630861</v>
      </c>
      <c r="Q375" s="101">
        <v>0</v>
      </c>
      <c r="R375" s="101">
        <v>924.5014278015318</v>
      </c>
      <c r="S375" s="101">
        <v>0</v>
      </c>
      <c r="T375" s="101">
        <v>1014.8217070459507</v>
      </c>
      <c r="U375" s="101">
        <v>906.44483576917844</v>
      </c>
      <c r="V375" s="101">
        <v>904.5808736820569</v>
      </c>
      <c r="W375" s="101">
        <v>0</v>
      </c>
      <c r="X375" s="101">
        <v>976.04065868323607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944.66349288131835</v>
      </c>
      <c r="D376" s="104">
        <v>932.47767972192901</v>
      </c>
      <c r="E376" s="104">
        <v>805.85327032392831</v>
      </c>
      <c r="F376" s="104">
        <v>1067.9920924422784</v>
      </c>
      <c r="G376" s="104">
        <v>949.77478696508479</v>
      </c>
      <c r="H376" s="104">
        <v>1019.294063967958</v>
      </c>
      <c r="I376" s="104">
        <v>0</v>
      </c>
      <c r="J376" s="104">
        <v>977.01918818129025</v>
      </c>
      <c r="K376" s="104">
        <v>942.26660683767261</v>
      </c>
      <c r="L376" s="104">
        <v>985.07508048797615</v>
      </c>
      <c r="M376" s="104">
        <v>1032.5570393847743</v>
      </c>
      <c r="N376" s="104">
        <v>934.52917091530878</v>
      </c>
      <c r="O376" s="104">
        <v>799.42133757039164</v>
      </c>
      <c r="P376" s="104">
        <v>927.53372388866455</v>
      </c>
      <c r="Q376" s="104">
        <v>0</v>
      </c>
      <c r="R376" s="104">
        <v>962.04990262734373</v>
      </c>
      <c r="S376" s="104">
        <v>0</v>
      </c>
      <c r="T376" s="104">
        <v>1133.9869053796092</v>
      </c>
      <c r="U376" s="104">
        <v>1008.3737257982648</v>
      </c>
      <c r="V376" s="104">
        <v>1147.4117488438608</v>
      </c>
      <c r="W376" s="104">
        <v>0</v>
      </c>
      <c r="X376" s="104">
        <v>1130.4001564956793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2049.6794578020076</v>
      </c>
      <c r="D377" s="101">
        <v>2141.4833767908258</v>
      </c>
      <c r="E377" s="101">
        <v>2179.2072258491216</v>
      </c>
      <c r="F377" s="101">
        <v>2215.2778618246757</v>
      </c>
      <c r="G377" s="101">
        <v>2209.9507771349404</v>
      </c>
      <c r="H377" s="101">
        <v>2159.62864060632</v>
      </c>
      <c r="I377" s="101">
        <v>2344.1035637526147</v>
      </c>
      <c r="J377" s="101">
        <v>2162.5268352889962</v>
      </c>
      <c r="K377" s="101">
        <v>2178.7145674345202</v>
      </c>
      <c r="L377" s="101">
        <v>2210.98565198202</v>
      </c>
      <c r="M377" s="101">
        <v>2354.2871154082313</v>
      </c>
      <c r="N377" s="101">
        <v>2217.2729422057882</v>
      </c>
      <c r="O377" s="101">
        <v>2134.370495747663</v>
      </c>
      <c r="P377" s="101">
        <v>1895.283789146398</v>
      </c>
      <c r="Q377" s="101">
        <v>1923.6742922639546</v>
      </c>
      <c r="R377" s="101">
        <v>1912.5237763731877</v>
      </c>
      <c r="S377" s="101">
        <v>2033.7711766744223</v>
      </c>
      <c r="T377" s="101">
        <v>2108.0572477960727</v>
      </c>
      <c r="U377" s="101">
        <v>1992.2839542980853</v>
      </c>
      <c r="V377" s="101">
        <v>1927.8815038134953</v>
      </c>
      <c r="W377" s="101">
        <v>0</v>
      </c>
      <c r="X377" s="101">
        <v>2078.1646804782354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1786.0088563863737</v>
      </c>
      <c r="D378" s="104">
        <v>1873.5034953626318</v>
      </c>
      <c r="E378" s="104">
        <v>1908.4876463228941</v>
      </c>
      <c r="F378" s="104">
        <v>1954.6871699219794</v>
      </c>
      <c r="G378" s="104">
        <v>1947.4207022294797</v>
      </c>
      <c r="H378" s="104">
        <v>1901.7947671000716</v>
      </c>
      <c r="I378" s="104">
        <v>2091.4733638046032</v>
      </c>
      <c r="J378" s="104">
        <v>1908.1416593577192</v>
      </c>
      <c r="K378" s="104">
        <v>1927.6727485531057</v>
      </c>
      <c r="L378" s="104">
        <v>1956.4216589265468</v>
      </c>
      <c r="M378" s="104">
        <v>2098.0840700950175</v>
      </c>
      <c r="N378" s="104">
        <v>1983.1817861639436</v>
      </c>
      <c r="O378" s="104">
        <v>1928.3129002956371</v>
      </c>
      <c r="P378" s="104">
        <v>1706.0301577926939</v>
      </c>
      <c r="Q378" s="104">
        <v>1745.2966388759153</v>
      </c>
      <c r="R378" s="104">
        <v>1746.0668903443768</v>
      </c>
      <c r="S378" s="104">
        <v>1873.2048957243585</v>
      </c>
      <c r="T378" s="104">
        <v>1936.6822477506776</v>
      </c>
      <c r="U378" s="104">
        <v>1839.204880111382</v>
      </c>
      <c r="V378" s="104">
        <v>1775.7263494020667</v>
      </c>
      <c r="W378" s="104">
        <v>1846.9381828500379</v>
      </c>
      <c r="X378" s="104">
        <v>1946.6608441927724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850.2935253425544</v>
      </c>
      <c r="D379" s="98">
        <v>915.46288647402014</v>
      </c>
      <c r="E379" s="98">
        <v>930.98626050925452</v>
      </c>
      <c r="F379" s="98">
        <v>1010.4518629946989</v>
      </c>
      <c r="G379" s="98">
        <v>990.77355836174831</v>
      </c>
      <c r="H379" s="98">
        <v>957.98647278373573</v>
      </c>
      <c r="I379" s="98">
        <v>1160.258048424997</v>
      </c>
      <c r="J379" s="98">
        <v>961.57635432096413</v>
      </c>
      <c r="K379" s="98">
        <v>982.87111583575461</v>
      </c>
      <c r="L379" s="98">
        <v>988.94312824519045</v>
      </c>
      <c r="M379" s="98">
        <v>1100.8745926909687</v>
      </c>
      <c r="N379" s="98">
        <v>1039.3514387839164</v>
      </c>
      <c r="O379" s="98">
        <v>1045.6963255636576</v>
      </c>
      <c r="P379" s="98">
        <v>818.00171001949423</v>
      </c>
      <c r="Q379" s="98">
        <v>829.06442991182405</v>
      </c>
      <c r="R379" s="98">
        <v>837.55412454459292</v>
      </c>
      <c r="S379" s="98">
        <v>949.78732920919367</v>
      </c>
      <c r="T379" s="98">
        <v>900.5056722794285</v>
      </c>
      <c r="U379" s="98">
        <v>857.67800991035824</v>
      </c>
      <c r="V379" s="98">
        <v>757.34772432715749</v>
      </c>
      <c r="W379" s="98">
        <v>880.61467264296039</v>
      </c>
      <c r="X379" s="98">
        <v>871.00125728147611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935.71533104381922</v>
      </c>
      <c r="D380" s="98">
        <v>958.04060888861159</v>
      </c>
      <c r="E380" s="98">
        <v>977.50138581363956</v>
      </c>
      <c r="F380" s="98">
        <v>944.23530692728048</v>
      </c>
      <c r="G380" s="98">
        <v>956.64714386773153</v>
      </c>
      <c r="H380" s="98">
        <v>943.80829431633595</v>
      </c>
      <c r="I380" s="98">
        <v>931.21531537960607</v>
      </c>
      <c r="J380" s="98">
        <v>946.56530503675481</v>
      </c>
      <c r="K380" s="98">
        <v>944.80163271735091</v>
      </c>
      <c r="L380" s="98">
        <v>967.47853068135635</v>
      </c>
      <c r="M380" s="98">
        <v>997.2094774040487</v>
      </c>
      <c r="N380" s="98">
        <v>943.83034738002732</v>
      </c>
      <c r="O380" s="98">
        <v>882.61657473197954</v>
      </c>
      <c r="P380" s="98">
        <v>888.02844777319979</v>
      </c>
      <c r="Q380" s="98">
        <v>916.23220896409111</v>
      </c>
      <c r="R380" s="98">
        <v>908.51276579978366</v>
      </c>
      <c r="S380" s="98">
        <v>923.41756651516505</v>
      </c>
      <c r="T380" s="98">
        <v>1036.176575471249</v>
      </c>
      <c r="U380" s="98">
        <v>981.52687020102383</v>
      </c>
      <c r="V380" s="98">
        <v>1018.3786250749095</v>
      </c>
      <c r="W380" s="98">
        <v>966.32351020707756</v>
      </c>
      <c r="X380" s="98">
        <v>1075.6595869112966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829.74619002816553</v>
      </c>
      <c r="D381" s="122">
        <v>850.81158755637875</v>
      </c>
      <c r="E381" s="122">
        <v>869.29288788380359</v>
      </c>
      <c r="F381" s="122">
        <v>895.17744274420193</v>
      </c>
      <c r="G381" s="122">
        <v>913.61478963008562</v>
      </c>
      <c r="H381" s="122">
        <v>894.74898112459141</v>
      </c>
      <c r="I381" s="122">
        <v>844.51119580159968</v>
      </c>
      <c r="J381" s="122">
        <v>804.74286374822373</v>
      </c>
      <c r="K381" s="122">
        <v>799.79776028191304</v>
      </c>
      <c r="L381" s="122">
        <v>818.39634177239623</v>
      </c>
      <c r="M381" s="122">
        <v>749.23366903983481</v>
      </c>
      <c r="N381" s="122">
        <v>756.5011523783777</v>
      </c>
      <c r="O381" s="122">
        <v>749.08671198540753</v>
      </c>
      <c r="P381" s="122">
        <v>710.73889511143216</v>
      </c>
      <c r="Q381" s="122">
        <v>675.13125750342851</v>
      </c>
      <c r="R381" s="122">
        <v>643.31073739798376</v>
      </c>
      <c r="S381" s="122">
        <v>679.92597035865299</v>
      </c>
      <c r="T381" s="122">
        <v>638.31707959693131</v>
      </c>
      <c r="U381" s="122">
        <v>630.08288279368753</v>
      </c>
      <c r="V381" s="122">
        <v>610.94723500339205</v>
      </c>
      <c r="W381" s="122">
        <v>637.31963838272384</v>
      </c>
      <c r="X381" s="122">
        <v>724.76162050541552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829.74619002816553</v>
      </c>
      <c r="D383" s="33">
        <v>850.81158755637875</v>
      </c>
      <c r="E383" s="33">
        <v>869.29288788380359</v>
      </c>
      <c r="F383" s="33">
        <v>895.17744274420193</v>
      </c>
      <c r="G383" s="33">
        <v>913.61478963008562</v>
      </c>
      <c r="H383" s="33">
        <v>894.74898112459141</v>
      </c>
      <c r="I383" s="33">
        <v>844.51119580159968</v>
      </c>
      <c r="J383" s="33">
        <v>804.74286374822373</v>
      </c>
      <c r="K383" s="33">
        <v>799.79776028191304</v>
      </c>
      <c r="L383" s="33">
        <v>818.39634177239623</v>
      </c>
      <c r="M383" s="33">
        <v>749.23366903983481</v>
      </c>
      <c r="N383" s="33">
        <v>756.5011523783777</v>
      </c>
      <c r="O383" s="33">
        <v>749.08671198540753</v>
      </c>
      <c r="P383" s="33">
        <v>710.73889511143216</v>
      </c>
      <c r="Q383" s="33">
        <v>675.13125750342851</v>
      </c>
      <c r="R383" s="33">
        <v>643.31073739798376</v>
      </c>
      <c r="S383" s="33">
        <v>679.92597035865299</v>
      </c>
      <c r="T383" s="33">
        <v>638.31707959693131</v>
      </c>
      <c r="U383" s="33">
        <v>630.08288279368753</v>
      </c>
      <c r="V383" s="33">
        <v>610.94723500339205</v>
      </c>
      <c r="W383" s="33">
        <v>637.31963838272384</v>
      </c>
      <c r="X383" s="33">
        <v>724.76162050541552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13470.78245379878</v>
      </c>
      <c r="D385" s="117">
        <f t="shared" si="211"/>
        <v>11573.178061523429</v>
      </c>
      <c r="E385" s="117">
        <f t="shared" si="211"/>
        <v>10520.986606951354</v>
      </c>
      <c r="F385" s="117">
        <f t="shared" si="211"/>
        <v>13467.969131660198</v>
      </c>
      <c r="G385" s="117">
        <f t="shared" si="211"/>
        <v>11721.766231855176</v>
      </c>
      <c r="H385" s="117">
        <f t="shared" si="211"/>
        <v>10922.961740768154</v>
      </c>
      <c r="I385" s="117">
        <f t="shared" si="211"/>
        <v>7839.2096506187163</v>
      </c>
      <c r="J385" s="117">
        <f t="shared" si="211"/>
        <v>8696.0884814599103</v>
      </c>
      <c r="K385" s="117">
        <f t="shared" si="211"/>
        <v>9870.2291112701605</v>
      </c>
      <c r="L385" s="117">
        <f t="shared" si="211"/>
        <v>11241.429532239659</v>
      </c>
      <c r="M385" s="117">
        <f t="shared" si="211"/>
        <v>11180.445889385672</v>
      </c>
      <c r="N385" s="117">
        <f t="shared" si="211"/>
        <v>10232.423856543666</v>
      </c>
      <c r="O385" s="117">
        <f t="shared" si="211"/>
        <v>12456.088329584021</v>
      </c>
      <c r="P385" s="117">
        <f t="shared" si="211"/>
        <v>10142.400691034491</v>
      </c>
      <c r="Q385" s="117">
        <f t="shared" si="211"/>
        <v>8400.3516574126206</v>
      </c>
      <c r="R385" s="117">
        <f t="shared" ref="R385:V385" si="212">R386+R389+R391+R400</f>
        <v>8060.4783148288134</v>
      </c>
      <c r="S385" s="117">
        <f t="shared" si="212"/>
        <v>6240.8883301230244</v>
      </c>
      <c r="T385" s="117">
        <f t="shared" si="212"/>
        <v>8293.3662986319432</v>
      </c>
      <c r="U385" s="117">
        <f t="shared" si="212"/>
        <v>7779.6783330427979</v>
      </c>
      <c r="V385" s="117">
        <f t="shared" si="212"/>
        <v>8830.8060043071309</v>
      </c>
      <c r="W385" s="117">
        <f t="shared" ref="W385:Y385" si="213">W386+W389+W391+W400</f>
        <v>5887.2988953942058</v>
      </c>
      <c r="X385" s="117">
        <f t="shared" si="213"/>
        <v>5837.7403683796156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11225.55210241348</v>
      </c>
      <c r="D386" s="122">
        <f t="shared" si="214"/>
        <v>9242.5661355377342</v>
      </c>
      <c r="E386" s="122">
        <f t="shared" si="214"/>
        <v>8109.1009270084214</v>
      </c>
      <c r="F386" s="122">
        <f t="shared" si="214"/>
        <v>10932.338554088949</v>
      </c>
      <c r="G386" s="122">
        <f t="shared" si="214"/>
        <v>9196.6692732359024</v>
      </c>
      <c r="H386" s="122">
        <f t="shared" si="214"/>
        <v>8352.4833534674199</v>
      </c>
      <c r="I386" s="122">
        <f t="shared" si="214"/>
        <v>5250.2796918829627</v>
      </c>
      <c r="J386" s="122">
        <f t="shared" si="214"/>
        <v>6266.9635193356862</v>
      </c>
      <c r="K386" s="122">
        <f t="shared" si="214"/>
        <v>7436.0422643858956</v>
      </c>
      <c r="L386" s="122">
        <f t="shared" si="214"/>
        <v>8728.0865369295316</v>
      </c>
      <c r="M386" s="122">
        <f t="shared" si="214"/>
        <v>8603.4323321395641</v>
      </c>
      <c r="N386" s="122">
        <f t="shared" si="214"/>
        <v>7762.8392591064767</v>
      </c>
      <c r="O386" s="122">
        <f t="shared" si="214"/>
        <v>10053.813801302891</v>
      </c>
      <c r="P386" s="122">
        <f t="shared" si="214"/>
        <v>7965.3631880831608</v>
      </c>
      <c r="Q386" s="122">
        <f t="shared" si="214"/>
        <v>6254.9675742152367</v>
      </c>
      <c r="R386" s="122">
        <f t="shared" ref="R386:V386" si="215">SUM(R387:R388)</f>
        <v>5895.3449037884875</v>
      </c>
      <c r="S386" s="122">
        <f t="shared" si="215"/>
        <v>3945.8355336476184</v>
      </c>
      <c r="T386" s="122">
        <f t="shared" si="215"/>
        <v>5888.233489456652</v>
      </c>
      <c r="U386" s="122">
        <f t="shared" si="215"/>
        <v>5469.1639436808409</v>
      </c>
      <c r="V386" s="122">
        <f t="shared" si="215"/>
        <v>6531.9274830146687</v>
      </c>
      <c r="W386" s="122">
        <f t="shared" ref="W386:Y386" si="216">SUM(W387:W388)</f>
        <v>3558.9415174882274</v>
      </c>
      <c r="X386" s="122">
        <f t="shared" si="216"/>
        <v>3261.4831080299659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10963.175342328006</v>
      </c>
      <c r="D387" s="98">
        <v>9030.0813766374304</v>
      </c>
      <c r="E387" s="98">
        <v>7927.1577154316283</v>
      </c>
      <c r="F387" s="98">
        <v>10689.159711639866</v>
      </c>
      <c r="G387" s="98">
        <v>8994.5183962807496</v>
      </c>
      <c r="H387" s="98">
        <v>8172.9683089822574</v>
      </c>
      <c r="I387" s="98">
        <v>5139.3090953568017</v>
      </c>
      <c r="J387" s="98">
        <v>6135.7455837925972</v>
      </c>
      <c r="K387" s="98">
        <v>7282.3242800370399</v>
      </c>
      <c r="L387" s="98">
        <v>8550.3352817816631</v>
      </c>
      <c r="M387" s="98">
        <v>8431.2987792865097</v>
      </c>
      <c r="N387" s="98">
        <v>7608.8523148371751</v>
      </c>
      <c r="O387" s="98">
        <v>9855.6997405345555</v>
      </c>
      <c r="P387" s="98">
        <v>7808.9085102162571</v>
      </c>
      <c r="Q387" s="98">
        <v>6132.2375337363383</v>
      </c>
      <c r="R387" s="98">
        <v>5781.0539352926589</v>
      </c>
      <c r="S387" s="98">
        <v>3870.0240410078454</v>
      </c>
      <c r="T387" s="98">
        <v>5775.4968531989689</v>
      </c>
      <c r="U387" s="98">
        <v>5365.9498663849754</v>
      </c>
      <c r="V387" s="98">
        <v>6408.8685810082852</v>
      </c>
      <c r="W387" s="98">
        <v>3492.5052423716161</v>
      </c>
      <c r="X387" s="98">
        <v>3199.9705184591144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262.37676008547407</v>
      </c>
      <c r="D388" s="98">
        <v>212.4847589003044</v>
      </c>
      <c r="E388" s="98">
        <v>181.94321157679317</v>
      </c>
      <c r="F388" s="98">
        <v>243.17884244908223</v>
      </c>
      <c r="G388" s="98">
        <v>202.15087695515319</v>
      </c>
      <c r="H388" s="98">
        <v>179.5150444851626</v>
      </c>
      <c r="I388" s="98">
        <v>110.97059652616065</v>
      </c>
      <c r="J388" s="98">
        <v>131.21793554308886</v>
      </c>
      <c r="K388" s="98">
        <v>153.71798434885531</v>
      </c>
      <c r="L388" s="98">
        <v>177.75125514786927</v>
      </c>
      <c r="M388" s="98">
        <v>172.13355285305454</v>
      </c>
      <c r="N388" s="98">
        <v>153.98694426930166</v>
      </c>
      <c r="O388" s="98">
        <v>198.11406076833578</v>
      </c>
      <c r="P388" s="98">
        <v>156.45467786690372</v>
      </c>
      <c r="Q388" s="98">
        <v>122.73004047889823</v>
      </c>
      <c r="R388" s="98">
        <v>114.29096849582827</v>
      </c>
      <c r="S388" s="98">
        <v>75.811492639773007</v>
      </c>
      <c r="T388" s="98">
        <v>112.73663625768334</v>
      </c>
      <c r="U388" s="98">
        <v>103.21407729586547</v>
      </c>
      <c r="V388" s="98">
        <v>123.05890200638341</v>
      </c>
      <c r="W388" s="98">
        <v>66.436275116611171</v>
      </c>
      <c r="X388" s="98">
        <v>61.512589570851574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2.8869011342195439</v>
      </c>
      <c r="D389" s="122">
        <f t="shared" si="217"/>
        <v>1.9138889089025366</v>
      </c>
      <c r="E389" s="122">
        <f t="shared" si="217"/>
        <v>65.038696155223107</v>
      </c>
      <c r="F389" s="122">
        <f t="shared" si="217"/>
        <v>77.402876141551744</v>
      </c>
      <c r="G389" s="122">
        <f t="shared" si="217"/>
        <v>82.227094573070758</v>
      </c>
      <c r="H389" s="122">
        <f t="shared" si="217"/>
        <v>163.83848201115927</v>
      </c>
      <c r="I389" s="122">
        <f t="shared" si="217"/>
        <v>106.64781954949808</v>
      </c>
      <c r="J389" s="122">
        <f t="shared" si="217"/>
        <v>90.736854408812988</v>
      </c>
      <c r="K389" s="122">
        <f t="shared" si="217"/>
        <v>86.525788372941008</v>
      </c>
      <c r="L389" s="122">
        <f t="shared" si="217"/>
        <v>116.73016309136059</v>
      </c>
      <c r="M389" s="122">
        <f t="shared" si="217"/>
        <v>107.6648380319152</v>
      </c>
      <c r="N389" s="122">
        <f t="shared" si="217"/>
        <v>95.155078543947383</v>
      </c>
      <c r="O389" s="122">
        <f t="shared" si="217"/>
        <v>90.502570929757923</v>
      </c>
      <c r="P389" s="122">
        <f t="shared" si="217"/>
        <v>33.821102575856479</v>
      </c>
      <c r="Q389" s="122">
        <f t="shared" si="217"/>
        <v>29.595113096635384</v>
      </c>
      <c r="R389" s="122">
        <f t="shared" si="217"/>
        <v>14.175501592656827</v>
      </c>
      <c r="S389" s="122">
        <f t="shared" si="217"/>
        <v>26.453823459311163</v>
      </c>
      <c r="T389" s="122">
        <f t="shared" si="217"/>
        <v>27.354999655669285</v>
      </c>
      <c r="U389" s="122">
        <f t="shared" si="217"/>
        <v>36.001469239751316</v>
      </c>
      <c r="V389" s="122">
        <f t="shared" si="217"/>
        <v>60.174684844136365</v>
      </c>
      <c r="W389" s="122">
        <f t="shared" si="217"/>
        <v>22.431165792925711</v>
      </c>
      <c r="X389" s="122">
        <f t="shared" si="217"/>
        <v>68.209675210311275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2.8869011342195439</v>
      </c>
      <c r="D390" s="98">
        <f>RES_hhdet_in_tesh!D29</f>
        <v>1.9138889089025366</v>
      </c>
      <c r="E390" s="98">
        <f>RES_hhdet_in_tesh!E29</f>
        <v>65.038696155223107</v>
      </c>
      <c r="F390" s="98">
        <f>RES_hhdet_in_tesh!F29</f>
        <v>77.402876141551744</v>
      </c>
      <c r="G390" s="98">
        <f>RES_hhdet_in_tesh!G29</f>
        <v>82.227094573070758</v>
      </c>
      <c r="H390" s="98">
        <f>RES_hhdet_in_tesh!H29</f>
        <v>163.83848201115927</v>
      </c>
      <c r="I390" s="98">
        <f>RES_hhdet_in_tesh!I29</f>
        <v>106.64781954949808</v>
      </c>
      <c r="J390" s="98">
        <f>RES_hhdet_in_tesh!J29</f>
        <v>90.736854408812988</v>
      </c>
      <c r="K390" s="98">
        <f>RES_hhdet_in_tesh!K29</f>
        <v>86.525788372941008</v>
      </c>
      <c r="L390" s="98">
        <f>RES_hhdet_in_tesh!L29</f>
        <v>116.73016309136059</v>
      </c>
      <c r="M390" s="98">
        <f>RES_hhdet_in_tesh!M29</f>
        <v>107.6648380319152</v>
      </c>
      <c r="N390" s="98">
        <f>RES_hhdet_in_tesh!N29</f>
        <v>95.155078543947383</v>
      </c>
      <c r="O390" s="98">
        <f>RES_hhdet_in_tesh!O29</f>
        <v>90.502570929757923</v>
      </c>
      <c r="P390" s="98">
        <f>RES_hhdet_in_tesh!P29</f>
        <v>33.821102575856479</v>
      </c>
      <c r="Q390" s="98">
        <f>RES_hhdet_in_tesh!Q29</f>
        <v>29.595113096635384</v>
      </c>
      <c r="R390" s="98">
        <f>RES_hhdet_in_tesh!R29</f>
        <v>14.175501592656827</v>
      </c>
      <c r="S390" s="98">
        <f>RES_hhdet_in_tesh!S29</f>
        <v>26.453823459311163</v>
      </c>
      <c r="T390" s="98">
        <f>RES_hhdet_in_tesh!T29</f>
        <v>27.354999655669285</v>
      </c>
      <c r="U390" s="98">
        <f>RES_hhdet_in_tesh!U29</f>
        <v>36.001469239751316</v>
      </c>
      <c r="V390" s="98">
        <f>RES_hhdet_in_tesh!V29</f>
        <v>60.174684844136365</v>
      </c>
      <c r="W390" s="98">
        <f>RES_hhdet_in_tesh!W29</f>
        <v>22.431165792925711</v>
      </c>
      <c r="X390" s="98">
        <f>RES_hhdet_in_tesh!X29</f>
        <v>68.209675210311275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1600.2224438000189</v>
      </c>
      <c r="D391" s="122">
        <v>1669.271939346992</v>
      </c>
      <c r="E391" s="122">
        <v>1672.0236663896205</v>
      </c>
      <c r="F391" s="122">
        <v>1762.1985347213429</v>
      </c>
      <c r="G391" s="122">
        <v>1731.323465980764</v>
      </c>
      <c r="H391" s="122">
        <v>1708.5884450985693</v>
      </c>
      <c r="I391" s="122">
        <v>1822.2456629583041</v>
      </c>
      <c r="J391" s="122">
        <v>1708.228756647489</v>
      </c>
      <c r="K391" s="122">
        <v>1720.0667584887431</v>
      </c>
      <c r="L391" s="122">
        <v>1752.9655611980404</v>
      </c>
      <c r="M391" s="122">
        <v>1878.18654821888</v>
      </c>
      <c r="N391" s="122">
        <v>1774.8924301789884</v>
      </c>
      <c r="O391" s="122">
        <v>1714.4778669324264</v>
      </c>
      <c r="P391" s="122">
        <v>1571.9408531682961</v>
      </c>
      <c r="Q391" s="122">
        <v>1567.530690975952</v>
      </c>
      <c r="R391" s="122">
        <v>1621.2749104592274</v>
      </c>
      <c r="S391" s="122">
        <v>1699.1592108413374</v>
      </c>
      <c r="T391" s="122">
        <v>1833.4741724049011</v>
      </c>
      <c r="U391" s="122">
        <v>1728.0696508024882</v>
      </c>
      <c r="V391" s="122">
        <v>1701.4585541053768</v>
      </c>
      <c r="W391" s="122">
        <v>1739.7115282868072</v>
      </c>
      <c r="X391" s="122">
        <v>1858.7943249656373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1615.1183080290446</v>
      </c>
      <c r="D392" s="98">
        <v>1627.5161936689549</v>
      </c>
      <c r="E392" s="98">
        <v>1402.9773712659546</v>
      </c>
      <c r="F392" s="98">
        <v>1964.7012290668645</v>
      </c>
      <c r="G392" s="98">
        <v>1721.5492044472201</v>
      </c>
      <c r="H392" s="98">
        <v>1835.9500608723263</v>
      </c>
      <c r="I392" s="98">
        <v>1535.4180840186928</v>
      </c>
      <c r="J392" s="98">
        <v>1761.8325571027715</v>
      </c>
      <c r="K392" s="98">
        <v>1716.2611707889687</v>
      </c>
      <c r="L392" s="98">
        <v>1784.2942723208707</v>
      </c>
      <c r="M392" s="98">
        <v>1933.9848244239922</v>
      </c>
      <c r="N392" s="98">
        <v>1756.9981506112499</v>
      </c>
      <c r="O392" s="98">
        <v>1559.6417477034083</v>
      </c>
      <c r="P392" s="98">
        <v>1640.6297801031164</v>
      </c>
      <c r="Q392" s="98">
        <v>1296.0204889494735</v>
      </c>
      <c r="R392" s="98">
        <v>1712.8135054671502</v>
      </c>
      <c r="S392" s="98">
        <v>1399.4919185377385</v>
      </c>
      <c r="T392" s="98">
        <v>1983.2977829528697</v>
      </c>
      <c r="U392" s="98">
        <v>1776.6688796177748</v>
      </c>
      <c r="V392" s="98">
        <v>1920.7806180275752</v>
      </c>
      <c r="W392" s="98">
        <v>1736.7147164825792</v>
      </c>
      <c r="X392" s="98">
        <v>1973.7830211210837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1615.180392904821</v>
      </c>
      <c r="D393" s="98">
        <v>1627.6691460786237</v>
      </c>
      <c r="E393" s="98">
        <v>1403.1815596614715</v>
      </c>
      <c r="F393" s="98">
        <v>1965.2615784174195</v>
      </c>
      <c r="G393" s="98">
        <v>1721.787898746597</v>
      </c>
      <c r="H393" s="98">
        <v>1836.3019114525107</v>
      </c>
      <c r="I393" s="98">
        <v>0</v>
      </c>
      <c r="J393" s="98">
        <v>1762.420969063658</v>
      </c>
      <c r="K393" s="98">
        <v>1716.8265813576777</v>
      </c>
      <c r="L393" s="98">
        <v>1784.6940293176647</v>
      </c>
      <c r="M393" s="98">
        <v>1934.4092829393094</v>
      </c>
      <c r="N393" s="98">
        <v>1757.149986295067</v>
      </c>
      <c r="O393" s="98">
        <v>1559.4681507394012</v>
      </c>
      <c r="P393" s="98">
        <v>1643.0429073053449</v>
      </c>
      <c r="Q393" s="98">
        <v>0</v>
      </c>
      <c r="R393" s="98">
        <v>1715.5329976758412</v>
      </c>
      <c r="S393" s="98">
        <v>0</v>
      </c>
      <c r="T393" s="98">
        <v>1985.2715745318756</v>
      </c>
      <c r="U393" s="98">
        <v>1777.4448243121274</v>
      </c>
      <c r="V393" s="98">
        <v>1921.7349876712458</v>
      </c>
      <c r="W393" s="98">
        <v>0</v>
      </c>
      <c r="X393" s="98">
        <v>1973.0240003719412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670.51690002350256</v>
      </c>
      <c r="D394" s="101">
        <v>695.19146635669483</v>
      </c>
      <c r="E394" s="101">
        <v>597.32828933754331</v>
      </c>
      <c r="F394" s="101">
        <v>897.26948597514092</v>
      </c>
      <c r="G394" s="101">
        <v>772.01311178151207</v>
      </c>
      <c r="H394" s="101">
        <v>817.00784748455271</v>
      </c>
      <c r="I394" s="101">
        <v>0</v>
      </c>
      <c r="J394" s="101">
        <v>785.40178088236792</v>
      </c>
      <c r="K394" s="101">
        <v>774.55997452000497</v>
      </c>
      <c r="L394" s="101">
        <v>799.61894882968886</v>
      </c>
      <c r="M394" s="101">
        <v>901.85224355453545</v>
      </c>
      <c r="N394" s="101">
        <v>822.62081537975826</v>
      </c>
      <c r="O394" s="101">
        <v>760.04681316900962</v>
      </c>
      <c r="P394" s="101">
        <v>715.50918341668034</v>
      </c>
      <c r="Q394" s="101">
        <v>0</v>
      </c>
      <c r="R394" s="101">
        <v>753.48309504849738</v>
      </c>
      <c r="S394" s="101">
        <v>0</v>
      </c>
      <c r="T394" s="101">
        <v>851.28466915226636</v>
      </c>
      <c r="U394" s="101">
        <v>769.07109851386235</v>
      </c>
      <c r="V394" s="101">
        <v>774.32323882738535</v>
      </c>
      <c r="W394" s="101">
        <v>0</v>
      </c>
      <c r="X394" s="101">
        <v>842.62384387626196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944.66349288131835</v>
      </c>
      <c r="D395" s="104">
        <v>932.47767972192901</v>
      </c>
      <c r="E395" s="104">
        <v>805.85327032392831</v>
      </c>
      <c r="F395" s="104">
        <v>1067.9920924422784</v>
      </c>
      <c r="G395" s="104">
        <v>949.77478696508479</v>
      </c>
      <c r="H395" s="104">
        <v>1019.294063967958</v>
      </c>
      <c r="I395" s="104">
        <v>0</v>
      </c>
      <c r="J395" s="104">
        <v>977.01918818129025</v>
      </c>
      <c r="K395" s="104">
        <v>942.26660683767261</v>
      </c>
      <c r="L395" s="104">
        <v>985.07508048797615</v>
      </c>
      <c r="M395" s="104">
        <v>1032.5570393847743</v>
      </c>
      <c r="N395" s="104">
        <v>934.52917091530878</v>
      </c>
      <c r="O395" s="104">
        <v>799.42133757039164</v>
      </c>
      <c r="P395" s="104">
        <v>927.53372388866455</v>
      </c>
      <c r="Q395" s="104">
        <v>0</v>
      </c>
      <c r="R395" s="104">
        <v>962.04990262734373</v>
      </c>
      <c r="S395" s="104">
        <v>0</v>
      </c>
      <c r="T395" s="104">
        <v>1133.9869053796092</v>
      </c>
      <c r="U395" s="104">
        <v>1008.3737257982648</v>
      </c>
      <c r="V395" s="104">
        <v>1147.4117488438608</v>
      </c>
      <c r="W395" s="104">
        <v>0</v>
      </c>
      <c r="X395" s="104">
        <v>1130.4001564956793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1598.077175501591</v>
      </c>
      <c r="D396" s="101">
        <v>1671.6570910676157</v>
      </c>
      <c r="E396" s="101">
        <v>1703.3360037308876</v>
      </c>
      <c r="F396" s="101">
        <v>1733.8256445782722</v>
      </c>
      <c r="G396" s="101">
        <v>1732.1284013605009</v>
      </c>
      <c r="H396" s="101">
        <v>1695.26312269863</v>
      </c>
      <c r="I396" s="101">
        <v>1843.0856135161293</v>
      </c>
      <c r="J396" s="101">
        <v>1703.4558522470238</v>
      </c>
      <c r="K396" s="101">
        <v>1719.8684194709731</v>
      </c>
      <c r="L396" s="101">
        <v>1749.6149782624436</v>
      </c>
      <c r="M396" s="101">
        <v>1871.661210051976</v>
      </c>
      <c r="N396" s="101">
        <v>1776.1642895487112</v>
      </c>
      <c r="O396" s="101">
        <v>1729.4672204520562</v>
      </c>
      <c r="P396" s="101">
        <v>1558.436437518204</v>
      </c>
      <c r="Q396" s="101">
        <v>1604.0095545726999</v>
      </c>
      <c r="R396" s="101">
        <v>1609.6676273759974</v>
      </c>
      <c r="S396" s="101">
        <v>1727.1230346852694</v>
      </c>
      <c r="T396" s="101">
        <v>1806.0552901377705</v>
      </c>
      <c r="U396" s="101">
        <v>1721.87778497408</v>
      </c>
      <c r="V396" s="101">
        <v>1680.4854016286026</v>
      </c>
      <c r="W396" s="101">
        <v>0</v>
      </c>
      <c r="X396" s="101">
        <v>1853.3706481977908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1598.6651743251091</v>
      </c>
      <c r="D397" s="104">
        <v>1672.6574218740354</v>
      </c>
      <c r="E397" s="104">
        <v>1705.1891420279669</v>
      </c>
      <c r="F397" s="104">
        <v>1735.0829847120706</v>
      </c>
      <c r="G397" s="104">
        <v>1733.2015529122014</v>
      </c>
      <c r="H397" s="104">
        <v>1695.807554197632</v>
      </c>
      <c r="I397" s="104">
        <v>1843.4851272112198</v>
      </c>
      <c r="J397" s="104">
        <v>1704.0138792790733</v>
      </c>
      <c r="K397" s="104">
        <v>1720.676094568772</v>
      </c>
      <c r="L397" s="104">
        <v>1750.0569740450278</v>
      </c>
      <c r="M397" s="104">
        <v>1872.4061595700516</v>
      </c>
      <c r="N397" s="104">
        <v>1776.411160828537</v>
      </c>
      <c r="O397" s="104">
        <v>1729.9378440301648</v>
      </c>
      <c r="P397" s="104">
        <v>1560.6473337399964</v>
      </c>
      <c r="Q397" s="104">
        <v>1607.5276493007568</v>
      </c>
      <c r="R397" s="104">
        <v>1613.4366873268157</v>
      </c>
      <c r="S397" s="104">
        <v>1729.9977723629759</v>
      </c>
      <c r="T397" s="104">
        <v>1807.6750890527269</v>
      </c>
      <c r="U397" s="104">
        <v>1722.7950557623194</v>
      </c>
      <c r="V397" s="104">
        <v>1678.5394244658014</v>
      </c>
      <c r="W397" s="104">
        <v>1739.8858412933278</v>
      </c>
      <c r="X397" s="104">
        <v>1852.4450745837046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662.94984328128987</v>
      </c>
      <c r="D398" s="98">
        <v>714.61681298542396</v>
      </c>
      <c r="E398" s="98">
        <v>727.68775621432758</v>
      </c>
      <c r="F398" s="98">
        <v>790.84767778479022</v>
      </c>
      <c r="G398" s="98">
        <v>776.55440904446959</v>
      </c>
      <c r="H398" s="98">
        <v>751.9992598812961</v>
      </c>
      <c r="I398" s="98">
        <v>912.26981183161342</v>
      </c>
      <c r="J398" s="98">
        <v>757.44857424231873</v>
      </c>
      <c r="K398" s="98">
        <v>775.87446185142142</v>
      </c>
      <c r="L398" s="98">
        <v>782.57844336367157</v>
      </c>
      <c r="M398" s="98">
        <v>875.19668216600326</v>
      </c>
      <c r="N398" s="98">
        <v>832.58081344850984</v>
      </c>
      <c r="O398" s="98">
        <v>847.32126929818548</v>
      </c>
      <c r="P398" s="98">
        <v>672.6188859667966</v>
      </c>
      <c r="Q398" s="98">
        <v>691.29544033666582</v>
      </c>
      <c r="R398" s="98">
        <v>704.92392152703189</v>
      </c>
      <c r="S398" s="98">
        <v>806.5802058478107</v>
      </c>
      <c r="T398" s="98">
        <v>771.49851358147805</v>
      </c>
      <c r="U398" s="98">
        <v>741.26818556129558</v>
      </c>
      <c r="V398" s="98">
        <v>660.16079939089173</v>
      </c>
      <c r="W398" s="98">
        <v>773.56233108624986</v>
      </c>
      <c r="X398" s="98">
        <v>776.78548767240829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935.71533104381922</v>
      </c>
      <c r="D399" s="98">
        <v>958.04060888861159</v>
      </c>
      <c r="E399" s="98">
        <v>977.50138581363956</v>
      </c>
      <c r="F399" s="98">
        <v>944.23530692728048</v>
      </c>
      <c r="G399" s="98">
        <v>956.64714386773153</v>
      </c>
      <c r="H399" s="98">
        <v>943.80829431633595</v>
      </c>
      <c r="I399" s="98">
        <v>931.21531537960607</v>
      </c>
      <c r="J399" s="98">
        <v>946.56530503675481</v>
      </c>
      <c r="K399" s="98">
        <v>944.80163271735091</v>
      </c>
      <c r="L399" s="98">
        <v>967.47853068135635</v>
      </c>
      <c r="M399" s="98">
        <v>997.2094774040487</v>
      </c>
      <c r="N399" s="98">
        <v>943.83034738002732</v>
      </c>
      <c r="O399" s="98">
        <v>882.61657473197954</v>
      </c>
      <c r="P399" s="98">
        <v>888.02844777319979</v>
      </c>
      <c r="Q399" s="98">
        <v>916.23220896409111</v>
      </c>
      <c r="R399" s="98">
        <v>908.51276579978366</v>
      </c>
      <c r="S399" s="98">
        <v>923.41756651516505</v>
      </c>
      <c r="T399" s="98">
        <v>1036.176575471249</v>
      </c>
      <c r="U399" s="98">
        <v>981.52687020102383</v>
      </c>
      <c r="V399" s="98">
        <v>1018.3786250749095</v>
      </c>
      <c r="W399" s="98">
        <v>966.32351020707756</v>
      </c>
      <c r="X399" s="98">
        <v>1075.6595869112966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642.12100645106216</v>
      </c>
      <c r="D400" s="122">
        <v>659.42609772979995</v>
      </c>
      <c r="E400" s="122">
        <v>674.82331739808774</v>
      </c>
      <c r="F400" s="122">
        <v>696.02916670835509</v>
      </c>
      <c r="G400" s="122">
        <v>711.54639806543935</v>
      </c>
      <c r="H400" s="122">
        <v>698.05146019100687</v>
      </c>
      <c r="I400" s="122">
        <v>660.03647622795165</v>
      </c>
      <c r="J400" s="122">
        <v>630.15935106792142</v>
      </c>
      <c r="K400" s="122">
        <v>627.59430002258091</v>
      </c>
      <c r="L400" s="122">
        <v>643.64727102072766</v>
      </c>
      <c r="M400" s="122">
        <v>591.16217099531286</v>
      </c>
      <c r="N400" s="122">
        <v>599.53708871425488</v>
      </c>
      <c r="O400" s="122">
        <v>597.29409041894576</v>
      </c>
      <c r="P400" s="122">
        <v>571.27554720717751</v>
      </c>
      <c r="Q400" s="122">
        <v>548.25827912479633</v>
      </c>
      <c r="R400" s="122">
        <v>529.6829989884418</v>
      </c>
      <c r="S400" s="122">
        <v>569.4397621747579</v>
      </c>
      <c r="T400" s="122">
        <v>544.30363711472091</v>
      </c>
      <c r="U400" s="122">
        <v>546.44326931971671</v>
      </c>
      <c r="V400" s="122">
        <v>537.2452823429486</v>
      </c>
      <c r="W400" s="122">
        <v>566.21468382624494</v>
      </c>
      <c r="X400" s="122">
        <v>649.25326017370082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642.12100645106216</v>
      </c>
      <c r="D402" s="33">
        <v>659.42609772979995</v>
      </c>
      <c r="E402" s="33">
        <v>674.82331739808774</v>
      </c>
      <c r="F402" s="33">
        <v>696.02916670835509</v>
      </c>
      <c r="G402" s="33">
        <v>711.54639806543935</v>
      </c>
      <c r="H402" s="33">
        <v>698.05146019100687</v>
      </c>
      <c r="I402" s="33">
        <v>660.03647622795165</v>
      </c>
      <c r="J402" s="33">
        <v>630.15935106792142</v>
      </c>
      <c r="K402" s="33">
        <v>627.59430002258091</v>
      </c>
      <c r="L402" s="33">
        <v>643.64727102072766</v>
      </c>
      <c r="M402" s="33">
        <v>591.16217099531286</v>
      </c>
      <c r="N402" s="33">
        <v>599.53708871425488</v>
      </c>
      <c r="O402" s="33">
        <v>597.29409041894576</v>
      </c>
      <c r="P402" s="33">
        <v>571.27554720717751</v>
      </c>
      <c r="Q402" s="33">
        <v>548.25827912479633</v>
      </c>
      <c r="R402" s="33">
        <v>529.6829989884418</v>
      </c>
      <c r="S402" s="33">
        <v>569.4397621747579</v>
      </c>
      <c r="T402" s="33">
        <v>544.30363711472091</v>
      </c>
      <c r="U402" s="33">
        <v>546.44326931971671</v>
      </c>
      <c r="V402" s="33">
        <v>537.2452823429486</v>
      </c>
      <c r="W402" s="33">
        <v>566.21468382624494</v>
      </c>
      <c r="X402" s="33">
        <v>649.25326017370082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4182.0231033406262</v>
      </c>
      <c r="D404" s="117">
        <f t="shared" si="218"/>
        <v>3404.871474309216</v>
      </c>
      <c r="E404" s="117">
        <f t="shared" si="218"/>
        <v>2988.9383595196359</v>
      </c>
      <c r="F404" s="117">
        <f t="shared" si="218"/>
        <v>4014.5793244197989</v>
      </c>
      <c r="G404" s="117">
        <f t="shared" si="218"/>
        <v>3352.9601724936547</v>
      </c>
      <c r="H404" s="117">
        <f t="shared" si="218"/>
        <v>3022.3638723870818</v>
      </c>
      <c r="I404" s="117">
        <f t="shared" si="218"/>
        <v>1885.7375514424657</v>
      </c>
      <c r="J404" s="117">
        <f t="shared" si="218"/>
        <v>2235.9738851955249</v>
      </c>
      <c r="K404" s="117">
        <f t="shared" si="218"/>
        <v>2633.6750075050313</v>
      </c>
      <c r="L404" s="117">
        <f t="shared" si="218"/>
        <v>3050.233763553299</v>
      </c>
      <c r="M404" s="117">
        <f t="shared" si="218"/>
        <v>2963.2729177462847</v>
      </c>
      <c r="N404" s="117">
        <f t="shared" si="218"/>
        <v>2591.1834955194854</v>
      </c>
      <c r="O404" s="117">
        <f t="shared" si="218"/>
        <v>3228.3113511000811</v>
      </c>
      <c r="P404" s="117">
        <f t="shared" si="218"/>
        <v>2491.2803308002894</v>
      </c>
      <c r="Q404" s="117">
        <f t="shared" si="218"/>
        <v>1891.5236906927621</v>
      </c>
      <c r="R404" s="117">
        <f t="shared" ref="R404:V404" si="219">R405+R408+R410+R419</f>
        <v>1758.354267212176</v>
      </c>
      <c r="S404" s="117">
        <f t="shared" si="219"/>
        <v>1179.7224481262178</v>
      </c>
      <c r="T404" s="117">
        <f t="shared" si="219"/>
        <v>1784.4660559119066</v>
      </c>
      <c r="U404" s="117">
        <f t="shared" si="219"/>
        <v>1631.2487680450556</v>
      </c>
      <c r="V404" s="117">
        <f t="shared" si="219"/>
        <v>1934.0620260205851</v>
      </c>
      <c r="W404" s="117">
        <f t="shared" ref="W404:Y404" si="220">W405+W408+W410+W419</f>
        <v>1051.0828381018716</v>
      </c>
      <c r="X404" s="117">
        <f t="shared" si="220"/>
        <v>963.26554849309559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4121.4917435277457</v>
      </c>
      <c r="D405" s="122">
        <f t="shared" si="221"/>
        <v>3372.3823576066948</v>
      </c>
      <c r="E405" s="122">
        <f t="shared" si="221"/>
        <v>2940.0666937514475</v>
      </c>
      <c r="F405" s="122">
        <f t="shared" si="221"/>
        <v>3937.4467751555676</v>
      </c>
      <c r="G405" s="122">
        <f t="shared" si="221"/>
        <v>3289.7981025974659</v>
      </c>
      <c r="H405" s="122">
        <f t="shared" si="221"/>
        <v>2967.5801323351907</v>
      </c>
      <c r="I405" s="122">
        <f t="shared" si="221"/>
        <v>1851.9875292669183</v>
      </c>
      <c r="J405" s="122">
        <f t="shared" si="221"/>
        <v>2193.0661089218365</v>
      </c>
      <c r="K405" s="122">
        <f t="shared" si="221"/>
        <v>2579.4995810016371</v>
      </c>
      <c r="L405" s="122">
        <f t="shared" si="221"/>
        <v>2998.7732688960023</v>
      </c>
      <c r="M405" s="122">
        <f t="shared" si="221"/>
        <v>2905.17617771819</v>
      </c>
      <c r="N405" s="122">
        <f t="shared" si="221"/>
        <v>2551.7653469840639</v>
      </c>
      <c r="O405" s="122">
        <f t="shared" si="221"/>
        <v>3186.2170901288418</v>
      </c>
      <c r="P405" s="122">
        <f t="shared" si="221"/>
        <v>2423.887098311674</v>
      </c>
      <c r="Q405" s="122">
        <f t="shared" si="221"/>
        <v>1844.7313192324834</v>
      </c>
      <c r="R405" s="122">
        <f t="shared" ref="R405:V405" si="222">SUM(R406:R407)</f>
        <v>1719.0237936954763</v>
      </c>
      <c r="S405" s="122">
        <f t="shared" si="222"/>
        <v>1144.7004658522399</v>
      </c>
      <c r="T405" s="122">
        <f t="shared" si="222"/>
        <v>1705.4609954069026</v>
      </c>
      <c r="U405" s="122">
        <f t="shared" si="222"/>
        <v>1583.6365513854614</v>
      </c>
      <c r="V405" s="122">
        <f t="shared" si="222"/>
        <v>1887.917925642241</v>
      </c>
      <c r="W405" s="122">
        <f t="shared" ref="W405:Y405" si="223">SUM(W406:W407)</f>
        <v>1025.8856281778694</v>
      </c>
      <c r="X405" s="122">
        <f t="shared" si="223"/>
        <v>937.66165293788038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4121.4917435277457</v>
      </c>
      <c r="D406" s="98">
        <v>3372.3823576066948</v>
      </c>
      <c r="E406" s="98">
        <v>2940.0666937514475</v>
      </c>
      <c r="F406" s="98">
        <v>3937.4467751555676</v>
      </c>
      <c r="G406" s="98">
        <v>3289.7981025974659</v>
      </c>
      <c r="H406" s="98">
        <v>2967.5801323351907</v>
      </c>
      <c r="I406" s="98">
        <v>1851.9875292669183</v>
      </c>
      <c r="J406" s="98">
        <v>2193.0661089218365</v>
      </c>
      <c r="K406" s="98">
        <v>2579.4995810016371</v>
      </c>
      <c r="L406" s="98">
        <v>2998.7732688960023</v>
      </c>
      <c r="M406" s="98">
        <v>2905.17617771819</v>
      </c>
      <c r="N406" s="98">
        <v>2551.7653469840639</v>
      </c>
      <c r="O406" s="98">
        <v>3186.2170901288418</v>
      </c>
      <c r="P406" s="98">
        <v>2423.887098311674</v>
      </c>
      <c r="Q406" s="98">
        <v>1844.7313192324834</v>
      </c>
      <c r="R406" s="98">
        <v>1719.0237936954763</v>
      </c>
      <c r="S406" s="98">
        <v>1144.7004658522399</v>
      </c>
      <c r="T406" s="98">
        <v>1705.4609954069026</v>
      </c>
      <c r="U406" s="98">
        <v>1583.6365513854614</v>
      </c>
      <c r="V406" s="98">
        <v>1887.917925642241</v>
      </c>
      <c r="W406" s="98">
        <v>1025.8856281778694</v>
      </c>
      <c r="X406" s="98">
        <v>937.66165293788038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60.531359812880119</v>
      </c>
      <c r="D410" s="122">
        <v>32.489116702521372</v>
      </c>
      <c r="E410" s="122">
        <v>48.871665768188329</v>
      </c>
      <c r="F410" s="122">
        <v>77.132549264231315</v>
      </c>
      <c r="G410" s="122">
        <v>63.162069896188825</v>
      </c>
      <c r="H410" s="122">
        <v>54.783740051891272</v>
      </c>
      <c r="I410" s="122">
        <v>33.750022175547372</v>
      </c>
      <c r="J410" s="122">
        <v>42.907776273688519</v>
      </c>
      <c r="K410" s="122">
        <v>54.175426503394334</v>
      </c>
      <c r="L410" s="122">
        <v>51.460494657296621</v>
      </c>
      <c r="M410" s="122">
        <v>58.096740028094672</v>
      </c>
      <c r="N410" s="122">
        <v>39.418148535421338</v>
      </c>
      <c r="O410" s="122">
        <v>42.094260971239379</v>
      </c>
      <c r="P410" s="122">
        <v>67.393232488615411</v>
      </c>
      <c r="Q410" s="122">
        <v>46.792371460278773</v>
      </c>
      <c r="R410" s="122">
        <v>39.330473516699634</v>
      </c>
      <c r="S410" s="122">
        <v>35.021982273977933</v>
      </c>
      <c r="T410" s="122">
        <v>79.005060505004039</v>
      </c>
      <c r="U410" s="122">
        <v>47.612216659594218</v>
      </c>
      <c r="V410" s="122">
        <v>46.144100378344191</v>
      </c>
      <c r="W410" s="122">
        <v>25.197209924002316</v>
      </c>
      <c r="X410" s="122">
        <v>25.603895555215274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527.13335163187685</v>
      </c>
      <c r="D411" s="98">
        <v>530.00252487334899</v>
      </c>
      <c r="E411" s="98">
        <v>455.73083474190724</v>
      </c>
      <c r="F411" s="98">
        <v>636.56681355702256</v>
      </c>
      <c r="G411" s="98">
        <v>556.20798635101357</v>
      </c>
      <c r="H411" s="98">
        <v>591.34815800888055</v>
      </c>
      <c r="I411" s="98">
        <v>492.88253277260208</v>
      </c>
      <c r="J411" s="98">
        <v>563.3559242664071</v>
      </c>
      <c r="K411" s="98">
        <v>546.24166320680058</v>
      </c>
      <c r="L411" s="98">
        <v>564.82498914156486</v>
      </c>
      <c r="M411" s="98">
        <v>605.53718357978721</v>
      </c>
      <c r="N411" s="98">
        <v>540.41250327104751</v>
      </c>
      <c r="O411" s="98">
        <v>467.64357712808857</v>
      </c>
      <c r="P411" s="98">
        <v>477.36648765602979</v>
      </c>
      <c r="Q411" s="98">
        <v>367.30839834095292</v>
      </c>
      <c r="R411" s="98">
        <v>477.39296176388484</v>
      </c>
      <c r="S411" s="98">
        <v>384.14062061426722</v>
      </c>
      <c r="T411" s="98">
        <v>537.07473446992913</v>
      </c>
      <c r="U411" s="98">
        <v>475.67819434608413</v>
      </c>
      <c r="V411" s="98">
        <v>509.72358882580244</v>
      </c>
      <c r="W411" s="98">
        <v>458.39090924244033</v>
      </c>
      <c r="X411" s="98">
        <v>519.35633550445493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218.8395853592472</v>
      </c>
      <c r="D412" s="98">
        <v>226.38990252308324</v>
      </c>
      <c r="E412" s="98">
        <v>194.03086998411086</v>
      </c>
      <c r="F412" s="98">
        <v>290.71696456382904</v>
      </c>
      <c r="G412" s="98">
        <v>249.42642198742888</v>
      </c>
      <c r="H412" s="98">
        <v>263.15317392632954</v>
      </c>
      <c r="I412" s="98">
        <v>0</v>
      </c>
      <c r="J412" s="98">
        <v>251.13666131648105</v>
      </c>
      <c r="K412" s="98">
        <v>246.52246169545748</v>
      </c>
      <c r="L412" s="98">
        <v>253.12235268381724</v>
      </c>
      <c r="M412" s="98">
        <v>282.3729848706414</v>
      </c>
      <c r="N412" s="98">
        <v>253.01937507878839</v>
      </c>
      <c r="O412" s="98">
        <v>227.89272665888572</v>
      </c>
      <c r="P412" s="98">
        <v>208.18841027729431</v>
      </c>
      <c r="Q412" s="98">
        <v>0</v>
      </c>
      <c r="R412" s="98">
        <v>210.00974433939601</v>
      </c>
      <c r="S412" s="98">
        <v>0</v>
      </c>
      <c r="T412" s="98">
        <v>230.5268989725582</v>
      </c>
      <c r="U412" s="98">
        <v>205.90800889332658</v>
      </c>
      <c r="V412" s="98">
        <v>205.48459126561613</v>
      </c>
      <c r="W412" s="98">
        <v>0</v>
      </c>
      <c r="X412" s="98">
        <v>221.71739602648395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218.8395853592472</v>
      </c>
      <c r="D413" s="101">
        <v>226.38990252308324</v>
      </c>
      <c r="E413" s="101">
        <v>194.03086998411086</v>
      </c>
      <c r="F413" s="101">
        <v>290.71696456382904</v>
      </c>
      <c r="G413" s="101">
        <v>249.42642198742888</v>
      </c>
      <c r="H413" s="101">
        <v>263.15317392632954</v>
      </c>
      <c r="I413" s="101">
        <v>0</v>
      </c>
      <c r="J413" s="101">
        <v>251.13666131648105</v>
      </c>
      <c r="K413" s="101">
        <v>246.52246169545748</v>
      </c>
      <c r="L413" s="101">
        <v>253.12235268381724</v>
      </c>
      <c r="M413" s="101">
        <v>282.3729848706414</v>
      </c>
      <c r="N413" s="101">
        <v>253.01937507878839</v>
      </c>
      <c r="O413" s="101">
        <v>227.89272665888572</v>
      </c>
      <c r="P413" s="101">
        <v>208.18841027729431</v>
      </c>
      <c r="Q413" s="101">
        <v>0</v>
      </c>
      <c r="R413" s="101">
        <v>210.00974433939601</v>
      </c>
      <c r="S413" s="101">
        <v>0</v>
      </c>
      <c r="T413" s="101">
        <v>230.5268989725582</v>
      </c>
      <c r="U413" s="101">
        <v>205.90800889332658</v>
      </c>
      <c r="V413" s="101">
        <v>205.48459126561613</v>
      </c>
      <c r="W413" s="101">
        <v>0</v>
      </c>
      <c r="X413" s="101">
        <v>221.71739602648395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208.28958788739121</v>
      </c>
      <c r="D423" s="118">
        <f t="shared" si="225"/>
        <v>192.27449527633058</v>
      </c>
      <c r="E423" s="118">
        <f t="shared" si="225"/>
        <v>166.8975231628601</v>
      </c>
      <c r="F423" s="118">
        <f t="shared" si="225"/>
        <v>204.8072322942464</v>
      </c>
      <c r="G423" s="118">
        <f t="shared" si="225"/>
        <v>180.31939829047337</v>
      </c>
      <c r="H423" s="118">
        <f t="shared" si="225"/>
        <v>199.76564029816976</v>
      </c>
      <c r="I423" s="118">
        <f t="shared" si="225"/>
        <v>135.64907037162897</v>
      </c>
      <c r="J423" s="118">
        <f t="shared" si="225"/>
        <v>179.22331533172823</v>
      </c>
      <c r="K423" s="118">
        <f t="shared" si="225"/>
        <v>152.23221252353656</v>
      </c>
      <c r="L423" s="118">
        <f t="shared" si="225"/>
        <v>156.80719038780367</v>
      </c>
      <c r="M423" s="118">
        <f t="shared" si="225"/>
        <v>137.45347839117761</v>
      </c>
      <c r="N423" s="118">
        <f t="shared" si="225"/>
        <v>124.56657534351484</v>
      </c>
      <c r="O423" s="118">
        <f t="shared" si="225"/>
        <v>138.25917175758138</v>
      </c>
      <c r="P423" s="118">
        <f t="shared" si="225"/>
        <v>107.06653248555193</v>
      </c>
      <c r="Q423" s="118">
        <f t="shared" si="225"/>
        <v>88.142422057503623</v>
      </c>
      <c r="R423" s="118">
        <f t="shared" ref="R423:V423" si="226">R424+R427+R429+R438</f>
        <v>115.40130164101433</v>
      </c>
      <c r="S423" s="118">
        <f t="shared" si="226"/>
        <v>93.908956085444416</v>
      </c>
      <c r="T423" s="118">
        <f t="shared" si="226"/>
        <v>116.23221332597716</v>
      </c>
      <c r="U423" s="118">
        <f t="shared" si="226"/>
        <v>93.877832447370366</v>
      </c>
      <c r="V423" s="118">
        <f t="shared" si="226"/>
        <v>86.83038058064048</v>
      </c>
      <c r="W423" s="118">
        <f t="shared" ref="W423:Y423" si="227">W424+W427+W429+W438</f>
        <v>89.670192094515556</v>
      </c>
      <c r="X423" s="118">
        <f t="shared" si="227"/>
        <v>87.341077149398757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180.53482500321653</v>
      </c>
      <c r="D424" s="123">
        <f t="shared" si="228"/>
        <v>161.07363274125987</v>
      </c>
      <c r="E424" s="123">
        <f t="shared" si="228"/>
        <v>136.58726925444552</v>
      </c>
      <c r="F424" s="123">
        <f t="shared" si="228"/>
        <v>173.64804978715279</v>
      </c>
      <c r="G424" s="123">
        <f t="shared" si="228"/>
        <v>149.03991037637678</v>
      </c>
      <c r="H424" s="123">
        <f t="shared" si="228"/>
        <v>162.46438997533434</v>
      </c>
      <c r="I424" s="123">
        <f t="shared" si="228"/>
        <v>98.928951845957073</v>
      </c>
      <c r="J424" s="123">
        <f t="shared" si="228"/>
        <v>138.36136848027132</v>
      </c>
      <c r="K424" s="123">
        <f t="shared" si="228"/>
        <v>121.9887913165206</v>
      </c>
      <c r="L424" s="123">
        <f t="shared" si="228"/>
        <v>128.2019972364225</v>
      </c>
      <c r="M424" s="123">
        <f t="shared" si="228"/>
        <v>111.7003071589901</v>
      </c>
      <c r="N424" s="123">
        <f t="shared" si="228"/>
        <v>99.373403942178243</v>
      </c>
      <c r="O424" s="123">
        <f t="shared" si="228"/>
        <v>115.80193782420851</v>
      </c>
      <c r="P424" s="123">
        <f t="shared" si="228"/>
        <v>87.005900485367334</v>
      </c>
      <c r="Q424" s="123">
        <f t="shared" si="228"/>
        <v>68.095171055489331</v>
      </c>
      <c r="R424" s="123">
        <f t="shared" ref="R424:V424" si="229">SUM(R425:R426)</f>
        <v>87.535680830168147</v>
      </c>
      <c r="S424" s="123">
        <f t="shared" si="229"/>
        <v>62.405479901757559</v>
      </c>
      <c r="T424" s="123">
        <f t="shared" si="229"/>
        <v>85.948468125547222</v>
      </c>
      <c r="U424" s="123">
        <f t="shared" si="229"/>
        <v>69.161750462438135</v>
      </c>
      <c r="V424" s="123">
        <f t="shared" si="229"/>
        <v>67.005079131440368</v>
      </c>
      <c r="W424" s="123">
        <f t="shared" ref="W424:Y424" si="230">SUM(W425:W426)</f>
        <v>58.028236920648858</v>
      </c>
      <c r="X424" s="123">
        <f t="shared" si="230"/>
        <v>52.743154053240858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177.96130018478775</v>
      </c>
      <c r="D425" s="99">
        <v>158.80075849219097</v>
      </c>
      <c r="E425" s="99">
        <v>134.69380050709213</v>
      </c>
      <c r="F425" s="99">
        <v>171.24555606923306</v>
      </c>
      <c r="G425" s="99">
        <v>146.98817828490189</v>
      </c>
      <c r="H425" s="99">
        <v>160.26216711124854</v>
      </c>
      <c r="I425" s="99">
        <v>97.600476012575484</v>
      </c>
      <c r="J425" s="99">
        <v>136.50602148001818</v>
      </c>
      <c r="K425" s="99">
        <v>120.35948996364986</v>
      </c>
      <c r="L425" s="99">
        <v>126.49871344465272</v>
      </c>
      <c r="M425" s="99">
        <v>110.21685706312856</v>
      </c>
      <c r="N425" s="99">
        <v>98.02961115569245</v>
      </c>
      <c r="O425" s="99">
        <v>114.1890789538332</v>
      </c>
      <c r="P425" s="99">
        <v>85.748611468115271</v>
      </c>
      <c r="Q425" s="99">
        <v>67.081372757464408</v>
      </c>
      <c r="R425" s="99">
        <v>86.23330326176054</v>
      </c>
      <c r="S425" s="99">
        <v>61.480541665854403</v>
      </c>
      <c r="T425" s="99">
        <v>84.67695636763743</v>
      </c>
      <c r="U425" s="99">
        <v>68.152733294642857</v>
      </c>
      <c r="V425" s="99">
        <v>66.027422989353767</v>
      </c>
      <c r="W425" s="99">
        <v>57.186967206784772</v>
      </c>
      <c r="X425" s="99">
        <v>51.968707184270194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2.5735248184287793</v>
      </c>
      <c r="D426" s="99">
        <v>2.2728742490689</v>
      </c>
      <c r="E426" s="99">
        <v>1.8934687473533784</v>
      </c>
      <c r="F426" s="99">
        <v>2.402493717919739</v>
      </c>
      <c r="G426" s="99">
        <v>2.0517320914748942</v>
      </c>
      <c r="H426" s="99">
        <v>2.2022228640858033</v>
      </c>
      <c r="I426" s="99">
        <v>1.3284758333815827</v>
      </c>
      <c r="J426" s="99">
        <v>1.8553470002531538</v>
      </c>
      <c r="K426" s="99">
        <v>1.6293013528707394</v>
      </c>
      <c r="L426" s="99">
        <v>1.7032837917697772</v>
      </c>
      <c r="M426" s="99">
        <v>1.483450095861536</v>
      </c>
      <c r="N426" s="99">
        <v>1.3437927864857995</v>
      </c>
      <c r="O426" s="99">
        <v>1.612858870375304</v>
      </c>
      <c r="P426" s="99">
        <v>1.2572890172520592</v>
      </c>
      <c r="Q426" s="99">
        <v>1.0137982980249203</v>
      </c>
      <c r="R426" s="99">
        <v>1.3023775684076022</v>
      </c>
      <c r="S426" s="99">
        <v>0.92493823590315394</v>
      </c>
      <c r="T426" s="99">
        <v>1.2715117579097983</v>
      </c>
      <c r="U426" s="99">
        <v>1.0090171677952824</v>
      </c>
      <c r="V426" s="99">
        <v>0.9776561420865989</v>
      </c>
      <c r="W426" s="99">
        <v>0.84126971386408955</v>
      </c>
      <c r="X426" s="99">
        <v>0.77444686897066128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1.1651503541949623E-2</v>
      </c>
      <c r="D427" s="123">
        <f t="shared" si="231"/>
        <v>8.0696218023856795E-3</v>
      </c>
      <c r="E427" s="123">
        <f t="shared" si="231"/>
        <v>0.25587669148915593</v>
      </c>
      <c r="F427" s="123">
        <f t="shared" si="231"/>
        <v>0.2776317876430579</v>
      </c>
      <c r="G427" s="123">
        <f t="shared" si="231"/>
        <v>0.29129257750254334</v>
      </c>
      <c r="H427" s="123">
        <f t="shared" si="231"/>
        <v>0.67512358349225399</v>
      </c>
      <c r="I427" s="123">
        <f t="shared" si="231"/>
        <v>0.41308756259795126</v>
      </c>
      <c r="J427" s="123">
        <f t="shared" si="231"/>
        <v>0.4001253481596973</v>
      </c>
      <c r="K427" s="123">
        <f t="shared" si="231"/>
        <v>0.27584493949145805</v>
      </c>
      <c r="L427" s="123">
        <f t="shared" si="231"/>
        <v>0.32462143176914449</v>
      </c>
      <c r="M427" s="123">
        <f t="shared" si="231"/>
        <v>0.25886266670488794</v>
      </c>
      <c r="N427" s="123">
        <f t="shared" si="231"/>
        <v>0.22172571395078877</v>
      </c>
      <c r="O427" s="123">
        <f t="shared" si="231"/>
        <v>0.18758873656011535</v>
      </c>
      <c r="P427" s="123">
        <f t="shared" si="231"/>
        <v>6.6060161310056556E-2</v>
      </c>
      <c r="Q427" s="123">
        <f t="shared" si="231"/>
        <v>5.7420199688322487E-2</v>
      </c>
      <c r="R427" s="123">
        <f t="shared" si="231"/>
        <v>3.7666327867396383E-2</v>
      </c>
      <c r="S427" s="123">
        <f t="shared" si="231"/>
        <v>7.5198111971643888E-2</v>
      </c>
      <c r="T427" s="123">
        <f t="shared" si="231"/>
        <v>7.1819985723496627E-2</v>
      </c>
      <c r="U427" s="123">
        <f t="shared" si="231"/>
        <v>8.1847040469746807E-2</v>
      </c>
      <c r="V427" s="123">
        <f t="shared" si="231"/>
        <v>0.11086212658079624</v>
      </c>
      <c r="W427" s="123">
        <f t="shared" si="231"/>
        <v>6.5264276717657416E-2</v>
      </c>
      <c r="X427" s="123">
        <f t="shared" si="231"/>
        <v>0.19519679513203644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1.1651503541949623E-2</v>
      </c>
      <c r="D428" s="99">
        <f>RES_hhdet_in_fecs!D29</f>
        <v>8.0696218023856795E-3</v>
      </c>
      <c r="E428" s="99">
        <f>RES_hhdet_in_fecs!E29</f>
        <v>0.25587669148915593</v>
      </c>
      <c r="F428" s="99">
        <f>RES_hhdet_in_fecs!F29</f>
        <v>0.2776317876430579</v>
      </c>
      <c r="G428" s="99">
        <f>RES_hhdet_in_fecs!G29</f>
        <v>0.29129257750254334</v>
      </c>
      <c r="H428" s="99">
        <f>RES_hhdet_in_fecs!H29</f>
        <v>0.67512358349225399</v>
      </c>
      <c r="I428" s="99">
        <f>RES_hhdet_in_fecs!I29</f>
        <v>0.41308756259795126</v>
      </c>
      <c r="J428" s="99">
        <f>RES_hhdet_in_fecs!J29</f>
        <v>0.4001253481596973</v>
      </c>
      <c r="K428" s="99">
        <f>RES_hhdet_in_fecs!K29</f>
        <v>0.27584493949145805</v>
      </c>
      <c r="L428" s="99">
        <f>RES_hhdet_in_fecs!L29</f>
        <v>0.32462143176914449</v>
      </c>
      <c r="M428" s="99">
        <f>RES_hhdet_in_fecs!M29</f>
        <v>0.25886266670488794</v>
      </c>
      <c r="N428" s="99">
        <f>RES_hhdet_in_fecs!N29</f>
        <v>0.22172571395078877</v>
      </c>
      <c r="O428" s="99">
        <f>RES_hhdet_in_fecs!O29</f>
        <v>0.18758873656011535</v>
      </c>
      <c r="P428" s="99">
        <f>RES_hhdet_in_fecs!P29</f>
        <v>6.6060161310056556E-2</v>
      </c>
      <c r="Q428" s="99">
        <f>RES_hhdet_in_fecs!Q29</f>
        <v>5.7420199688322487E-2</v>
      </c>
      <c r="R428" s="99">
        <f>RES_hhdet_in_fecs!R29</f>
        <v>3.7666327867396383E-2</v>
      </c>
      <c r="S428" s="99">
        <f>RES_hhdet_in_fecs!S29</f>
        <v>7.5198111971643888E-2</v>
      </c>
      <c r="T428" s="99">
        <f>RES_hhdet_in_fecs!T29</f>
        <v>7.1819985723496627E-2</v>
      </c>
      <c r="U428" s="99">
        <f>RES_hhdet_in_fecs!U29</f>
        <v>8.1847040469746807E-2</v>
      </c>
      <c r="V428" s="99">
        <f>RES_hhdet_in_fecs!V29</f>
        <v>0.11086212658079624</v>
      </c>
      <c r="W428" s="99">
        <f>RES_hhdet_in_fecs!W29</f>
        <v>6.5264276717657416E-2</v>
      </c>
      <c r="X428" s="99">
        <f>RES_hhdet_in_fecs!X29</f>
        <v>0.19519679513203644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19.604538389874836</v>
      </c>
      <c r="D429" s="123">
        <v>22.091962537600619</v>
      </c>
      <c r="E429" s="123">
        <v>21.007714243133581</v>
      </c>
      <c r="F429" s="123">
        <v>22.037614458561755</v>
      </c>
      <c r="G429" s="123">
        <v>21.715454048679749</v>
      </c>
      <c r="H429" s="123">
        <v>25.649683681319047</v>
      </c>
      <c r="I429" s="123">
        <v>26.197031109390867</v>
      </c>
      <c r="J429" s="123">
        <v>29.083214973246236</v>
      </c>
      <c r="K429" s="123">
        <v>21.490288600956056</v>
      </c>
      <c r="L429" s="123">
        <v>20.438369857099268</v>
      </c>
      <c r="M429" s="123">
        <v>19.037399149869483</v>
      </c>
      <c r="N429" s="123">
        <v>18.369712038094086</v>
      </c>
      <c r="O429" s="123">
        <v>16.171283760878605</v>
      </c>
      <c r="P429" s="123">
        <v>14.28298673869838</v>
      </c>
      <c r="Q429" s="123">
        <v>14.412981669630698</v>
      </c>
      <c r="R429" s="123">
        <v>20.497248610681702</v>
      </c>
      <c r="S429" s="123">
        <v>23.132840194551747</v>
      </c>
      <c r="T429" s="123">
        <v>23.012600319762818</v>
      </c>
      <c r="U429" s="123">
        <v>18.474566975428171</v>
      </c>
      <c r="V429" s="123">
        <v>14.86069605778092</v>
      </c>
      <c r="W429" s="123">
        <v>23.50643546995784</v>
      </c>
      <c r="X429" s="123">
        <v>25.277937836316287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22.761015298523592</v>
      </c>
      <c r="D430" s="99">
        <v>24.957076045313567</v>
      </c>
      <c r="E430" s="99">
        <v>20.878478120961439</v>
      </c>
      <c r="F430" s="99">
        <v>27.685260065130709</v>
      </c>
      <c r="G430" s="99">
        <v>24.851372671380187</v>
      </c>
      <c r="H430" s="99">
        <v>31.935359145693258</v>
      </c>
      <c r="I430" s="99">
        <v>25.97510461419342</v>
      </c>
      <c r="J430" s="99">
        <v>35.065735403941943</v>
      </c>
      <c r="K430" s="99">
        <v>25.487644372842635</v>
      </c>
      <c r="L430" s="99">
        <v>23.826287631976275</v>
      </c>
      <c r="M430" s="99">
        <v>22.97292870597704</v>
      </c>
      <c r="N430" s="99">
        <v>20.760697147152694</v>
      </c>
      <c r="O430" s="99">
        <v>16.759620528170903</v>
      </c>
      <c r="P430" s="99">
        <v>16.887549550648391</v>
      </c>
      <c r="Q430" s="99">
        <v>13.35671559818705</v>
      </c>
      <c r="R430" s="99">
        <v>23.947994319680646</v>
      </c>
      <c r="S430" s="99">
        <v>20.631749646087044</v>
      </c>
      <c r="T430" s="99">
        <v>26.666018149550332</v>
      </c>
      <c r="U430" s="99">
        <v>20.471091731864899</v>
      </c>
      <c r="V430" s="99">
        <v>17.82690579390707</v>
      </c>
      <c r="W430" s="99">
        <v>25.552542286117951</v>
      </c>
      <c r="X430" s="99">
        <v>28.784665811554412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18.71498342540125</v>
      </c>
      <c r="D431" s="99">
        <v>20.634766856776789</v>
      </c>
      <c r="E431" s="99">
        <v>17.275622742974754</v>
      </c>
      <c r="F431" s="99">
        <v>23.194988005545607</v>
      </c>
      <c r="G431" s="99">
        <v>20.78411995992241</v>
      </c>
      <c r="H431" s="99">
        <v>26.715725152798147</v>
      </c>
      <c r="I431" s="99">
        <v>0</v>
      </c>
      <c r="J431" s="99">
        <v>29.446339433715426</v>
      </c>
      <c r="K431" s="99">
        <v>21.490097995141216</v>
      </c>
      <c r="L431" s="99">
        <v>20.116967856703159</v>
      </c>
      <c r="M431" s="99">
        <v>19.611289214476603</v>
      </c>
      <c r="N431" s="99">
        <v>17.875415717152055</v>
      </c>
      <c r="O431" s="99">
        <v>14.67546062917506</v>
      </c>
      <c r="P431" s="99">
        <v>14.818749664535583</v>
      </c>
      <c r="Q431" s="99">
        <v>0</v>
      </c>
      <c r="R431" s="99">
        <v>21.497780329770933</v>
      </c>
      <c r="S431" s="99">
        <v>0</v>
      </c>
      <c r="T431" s="99">
        <v>24.235559148242086</v>
      </c>
      <c r="U431" s="99">
        <v>18.719198509097296</v>
      </c>
      <c r="V431" s="99">
        <v>16.302300428658036</v>
      </c>
      <c r="W431" s="99">
        <v>0</v>
      </c>
      <c r="X431" s="99">
        <v>26.520205137979438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9.4492430328386234</v>
      </c>
      <c r="D432" s="102">
        <v>10.66038320196656</v>
      </c>
      <c r="E432" s="102">
        <v>8.8891708985383957</v>
      </c>
      <c r="F432" s="102">
        <v>12.64372348335438</v>
      </c>
      <c r="G432" s="102">
        <v>11.144372463193482</v>
      </c>
      <c r="H432" s="102">
        <v>14.211409988936182</v>
      </c>
      <c r="I432" s="102">
        <v>0</v>
      </c>
      <c r="J432" s="102">
        <v>15.631843629621041</v>
      </c>
      <c r="K432" s="102">
        <v>11.502741839069072</v>
      </c>
      <c r="L432" s="102">
        <v>10.677583494124764</v>
      </c>
      <c r="M432" s="102">
        <v>10.712693829267447</v>
      </c>
      <c r="N432" s="102">
        <v>9.7200908316844643</v>
      </c>
      <c r="O432" s="102">
        <v>8.167321880883998</v>
      </c>
      <c r="P432" s="102">
        <v>7.3649746795000324</v>
      </c>
      <c r="Q432" s="102">
        <v>0</v>
      </c>
      <c r="R432" s="102">
        <v>10.53495247591208</v>
      </c>
      <c r="S432" s="102">
        <v>0</v>
      </c>
      <c r="T432" s="102">
        <v>11.445771095579209</v>
      </c>
      <c r="U432" s="102">
        <v>8.8613726432752209</v>
      </c>
      <c r="V432" s="102">
        <v>7.1865507716252024</v>
      </c>
      <c r="W432" s="102">
        <v>0</v>
      </c>
      <c r="X432" s="102">
        <v>12.288405306602174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9.2657403925626287</v>
      </c>
      <c r="D433" s="105">
        <v>9.974383654810234</v>
      </c>
      <c r="E433" s="105">
        <v>8.38645184443636</v>
      </c>
      <c r="F433" s="105">
        <v>10.551264522191225</v>
      </c>
      <c r="G433" s="105">
        <v>9.6397474967289263</v>
      </c>
      <c r="H433" s="105">
        <v>12.504315163861966</v>
      </c>
      <c r="I433" s="105">
        <v>0</v>
      </c>
      <c r="J433" s="105">
        <v>13.814495804094385</v>
      </c>
      <c r="K433" s="105">
        <v>9.987356156072142</v>
      </c>
      <c r="L433" s="105">
        <v>9.4393843625783873</v>
      </c>
      <c r="M433" s="105">
        <v>8.8985953852091537</v>
      </c>
      <c r="N433" s="105">
        <v>8.155324885467591</v>
      </c>
      <c r="O433" s="105">
        <v>6.5081387482910635</v>
      </c>
      <c r="P433" s="105">
        <v>7.4537749850355492</v>
      </c>
      <c r="Q433" s="105">
        <v>0</v>
      </c>
      <c r="R433" s="105">
        <v>10.962827853858851</v>
      </c>
      <c r="S433" s="105">
        <v>0</v>
      </c>
      <c r="T433" s="105">
        <v>12.789788052662878</v>
      </c>
      <c r="U433" s="105">
        <v>9.8578258658220772</v>
      </c>
      <c r="V433" s="105">
        <v>9.1157496570328327</v>
      </c>
      <c r="W433" s="105">
        <v>0</v>
      </c>
      <c r="X433" s="105">
        <v>14.231799831377264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20.104299453803431</v>
      </c>
      <c r="D434" s="102">
        <v>22.906689623798744</v>
      </c>
      <c r="E434" s="102">
        <v>22.67883885522372</v>
      </c>
      <c r="F434" s="102">
        <v>21.885913646434254</v>
      </c>
      <c r="G434" s="102">
        <v>22.429914716786257</v>
      </c>
      <c r="H434" s="102">
        <v>26.493509688380879</v>
      </c>
      <c r="I434" s="102">
        <v>28.062252820771906</v>
      </c>
      <c r="J434" s="102">
        <v>30.576899874353391</v>
      </c>
      <c r="K434" s="102">
        <v>23.092825522511387</v>
      </c>
      <c r="L434" s="102">
        <v>21.186550956974497</v>
      </c>
      <c r="M434" s="102">
        <v>20.289289270752104</v>
      </c>
      <c r="N434" s="102">
        <v>19.349402636339462</v>
      </c>
      <c r="O434" s="102">
        <v>17.376042737114762</v>
      </c>
      <c r="P434" s="102">
        <v>15.230733431293041</v>
      </c>
      <c r="Q434" s="102">
        <v>15.890304572879234</v>
      </c>
      <c r="R434" s="102">
        <v>21.793743619256801</v>
      </c>
      <c r="S434" s="102">
        <v>24.813028458920396</v>
      </c>
      <c r="T434" s="102">
        <v>23.775940687045264</v>
      </c>
      <c r="U434" s="102">
        <v>19.476497447605105</v>
      </c>
      <c r="V434" s="102">
        <v>15.316284825299697</v>
      </c>
      <c r="W434" s="102">
        <v>0</v>
      </c>
      <c r="X434" s="102">
        <v>26.164207054687704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17.518083981014904</v>
      </c>
      <c r="D435" s="105">
        <v>20.040203693612781</v>
      </c>
      <c r="E435" s="105">
        <v>19.861481402383522</v>
      </c>
      <c r="F435" s="105">
        <v>19.311398964402759</v>
      </c>
      <c r="G435" s="105">
        <v>19.765363428293266</v>
      </c>
      <c r="H435" s="105">
        <v>23.330500966745863</v>
      </c>
      <c r="I435" s="105">
        <v>25.037910103697552</v>
      </c>
      <c r="J435" s="105">
        <v>26.980038125846601</v>
      </c>
      <c r="K435" s="105">
        <v>20.431960713079832</v>
      </c>
      <c r="L435" s="105">
        <v>18.747216714418073</v>
      </c>
      <c r="M435" s="105">
        <v>18.081326756585245</v>
      </c>
      <c r="N435" s="105">
        <v>17.306567067636873</v>
      </c>
      <c r="O435" s="105">
        <v>15.698515057635065</v>
      </c>
      <c r="P435" s="105">
        <v>13.709867993325735</v>
      </c>
      <c r="Q435" s="105">
        <v>14.416835154105872</v>
      </c>
      <c r="R435" s="105">
        <v>19.896920822809701</v>
      </c>
      <c r="S435" s="105">
        <v>22.854039294135539</v>
      </c>
      <c r="T435" s="105">
        <v>21.843070106523033</v>
      </c>
      <c r="U435" s="105">
        <v>17.980001834493823</v>
      </c>
      <c r="V435" s="105">
        <v>14.107470031447955</v>
      </c>
      <c r="W435" s="105">
        <v>23.387421312884843</v>
      </c>
      <c r="X435" s="105">
        <v>24.508566559312321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8.3401117145645856</v>
      </c>
      <c r="D436" s="99">
        <v>9.7923824344565986</v>
      </c>
      <c r="E436" s="99">
        <v>9.6887010689356661</v>
      </c>
      <c r="F436" s="99">
        <v>9.9827938510455017</v>
      </c>
      <c r="G436" s="99">
        <v>10.055864885149848</v>
      </c>
      <c r="H436" s="99">
        <v>11.752216756538347</v>
      </c>
      <c r="I436" s="99">
        <v>13.88993865105264</v>
      </c>
      <c r="J436" s="99">
        <v>13.59614291384673</v>
      </c>
      <c r="K436" s="99">
        <v>10.417735084884317</v>
      </c>
      <c r="L436" s="99">
        <v>9.476449546985517</v>
      </c>
      <c r="M436" s="99">
        <v>9.487357304784565</v>
      </c>
      <c r="N436" s="99">
        <v>9.070073912362842</v>
      </c>
      <c r="O436" s="99">
        <v>8.5130787177008234</v>
      </c>
      <c r="P436" s="99">
        <v>6.5735622617550025</v>
      </c>
      <c r="Q436" s="99">
        <v>6.8483975456858195</v>
      </c>
      <c r="R436" s="99">
        <v>9.5441636245646198</v>
      </c>
      <c r="S436" s="99">
        <v>11.587881812803602</v>
      </c>
      <c r="T436" s="99">
        <v>10.156445928993428</v>
      </c>
      <c r="U436" s="99">
        <v>8.3846298791134988</v>
      </c>
      <c r="V436" s="99">
        <v>6.0168394347070144</v>
      </c>
      <c r="W436" s="99">
        <v>11.15105343245877</v>
      </c>
      <c r="X436" s="99">
        <v>10.965953494677597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9.1779722664503183</v>
      </c>
      <c r="D437" s="99">
        <v>10.247821259156181</v>
      </c>
      <c r="E437" s="99">
        <v>10.172780333447854</v>
      </c>
      <c r="F437" s="99">
        <v>9.3286051133572592</v>
      </c>
      <c r="G437" s="99">
        <v>9.70949854314342</v>
      </c>
      <c r="H437" s="99">
        <v>11.578284210207515</v>
      </c>
      <c r="I437" s="99">
        <v>11.147971452644912</v>
      </c>
      <c r="J437" s="99">
        <v>13.383895211999869</v>
      </c>
      <c r="K437" s="99">
        <v>10.014225628195511</v>
      </c>
      <c r="L437" s="99">
        <v>9.2707671674325542</v>
      </c>
      <c r="M437" s="99">
        <v>8.5939694518006782</v>
      </c>
      <c r="N437" s="99">
        <v>8.236493155274033</v>
      </c>
      <c r="O437" s="99">
        <v>7.1854363399342418</v>
      </c>
      <c r="P437" s="99">
        <v>7.1363057315707348</v>
      </c>
      <c r="Q437" s="99">
        <v>7.5684376084200515</v>
      </c>
      <c r="R437" s="99">
        <v>10.352757198245079</v>
      </c>
      <c r="S437" s="99">
        <v>11.266157481331941</v>
      </c>
      <c r="T437" s="99">
        <v>11.686624177529602</v>
      </c>
      <c r="U437" s="99">
        <v>9.5953719553803261</v>
      </c>
      <c r="V437" s="99">
        <v>8.090630596740942</v>
      </c>
      <c r="W437" s="99">
        <v>12.236367880426071</v>
      </c>
      <c r="X437" s="99">
        <v>13.542613064634729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8.1385729907579041</v>
      </c>
      <c r="D438" s="123">
        <v>9.1008303756677247</v>
      </c>
      <c r="E438" s="123">
        <v>9.0466629737918218</v>
      </c>
      <c r="F438" s="123">
        <v>8.8439362608887961</v>
      </c>
      <c r="G438" s="123">
        <v>9.2727412879142932</v>
      </c>
      <c r="H438" s="123">
        <v>10.976443058024108</v>
      </c>
      <c r="I438" s="123">
        <v>10.109999853683069</v>
      </c>
      <c r="J438" s="123">
        <v>11.378606530050979</v>
      </c>
      <c r="K438" s="123">
        <v>8.4772876665684187</v>
      </c>
      <c r="L438" s="123">
        <v>7.842201862512761</v>
      </c>
      <c r="M438" s="123">
        <v>6.4569094156131595</v>
      </c>
      <c r="N438" s="123">
        <v>6.6017336492917273</v>
      </c>
      <c r="O438" s="123">
        <v>6.0983614359341578</v>
      </c>
      <c r="P438" s="123">
        <v>5.7115851001761531</v>
      </c>
      <c r="Q438" s="123">
        <v>5.576849132695278</v>
      </c>
      <c r="R438" s="123">
        <v>7.3307058722970702</v>
      </c>
      <c r="S438" s="123">
        <v>8.2954378771634705</v>
      </c>
      <c r="T438" s="123">
        <v>7.1993248949436159</v>
      </c>
      <c r="U438" s="123">
        <v>6.159667969034305</v>
      </c>
      <c r="V438" s="123">
        <v>4.8537432648383909</v>
      </c>
      <c r="W438" s="123">
        <v>8.0702554271912028</v>
      </c>
      <c r="X438" s="123">
        <v>9.1247884647095869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8.1385729907579041</v>
      </c>
      <c r="D440" s="110">
        <v>9.1008303756677247</v>
      </c>
      <c r="E440" s="110">
        <v>9.0466629737918218</v>
      </c>
      <c r="F440" s="110">
        <v>8.8439362608887961</v>
      </c>
      <c r="G440" s="110">
        <v>9.2727412879142932</v>
      </c>
      <c r="H440" s="110">
        <v>10.976443058024108</v>
      </c>
      <c r="I440" s="110">
        <v>10.109999853683069</v>
      </c>
      <c r="J440" s="110">
        <v>11.378606530050979</v>
      </c>
      <c r="K440" s="110">
        <v>8.4772876665684187</v>
      </c>
      <c r="L440" s="110">
        <v>7.842201862512761</v>
      </c>
      <c r="M440" s="110">
        <v>6.4569094156131595</v>
      </c>
      <c r="N440" s="110">
        <v>6.6017336492917273</v>
      </c>
      <c r="O440" s="110">
        <v>6.0983614359341578</v>
      </c>
      <c r="P440" s="110">
        <v>5.7115851001761531</v>
      </c>
      <c r="Q440" s="110">
        <v>5.576849132695278</v>
      </c>
      <c r="R440" s="110">
        <v>7.3307058722970702</v>
      </c>
      <c r="S440" s="110">
        <v>8.2954378771634705</v>
      </c>
      <c r="T440" s="110">
        <v>7.1993248949436159</v>
      </c>
      <c r="U440" s="110">
        <v>6.159667969034305</v>
      </c>
      <c r="V440" s="110">
        <v>4.8537432648383909</v>
      </c>
      <c r="W440" s="110">
        <v>8.0702554271912028</v>
      </c>
      <c r="X440" s="110">
        <v>9.1247884647095869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132.1282912298046</v>
      </c>
      <c r="D442" s="118">
        <f t="shared" si="232"/>
        <v>123.79418896706596</v>
      </c>
      <c r="E442" s="118">
        <f t="shared" si="232"/>
        <v>109.49108328330064</v>
      </c>
      <c r="F442" s="118">
        <f t="shared" si="232"/>
        <v>133.05726314872794</v>
      </c>
      <c r="G442" s="118">
        <f t="shared" si="232"/>
        <v>118.97016876161977</v>
      </c>
      <c r="H442" s="118">
        <f t="shared" si="232"/>
        <v>133.99877518924208</v>
      </c>
      <c r="I442" s="118">
        <f t="shared" si="232"/>
        <v>93.84648636365182</v>
      </c>
      <c r="J442" s="118">
        <f t="shared" si="232"/>
        <v>122.95774667720279</v>
      </c>
      <c r="K442" s="118">
        <f t="shared" si="232"/>
        <v>104.61741163376362</v>
      </c>
      <c r="L442" s="118">
        <f t="shared" si="232"/>
        <v>107.71988474937889</v>
      </c>
      <c r="M442" s="118">
        <f t="shared" si="232"/>
        <v>96.353286453934814</v>
      </c>
      <c r="N442" s="118">
        <f t="shared" si="232"/>
        <v>89.2949556985903</v>
      </c>
      <c r="O442" s="118">
        <f t="shared" si="232"/>
        <v>101.40578853734156</v>
      </c>
      <c r="P442" s="118">
        <f t="shared" si="232"/>
        <v>81.505578300800011</v>
      </c>
      <c r="Q442" s="118">
        <f t="shared" si="232"/>
        <v>69.390201289471491</v>
      </c>
      <c r="R442" s="118">
        <f t="shared" ref="R442:V442" si="233">R443+R446+R448+R457</f>
        <v>91.851405986223114</v>
      </c>
      <c r="S442" s="118">
        <f t="shared" si="233"/>
        <v>76.141967946218443</v>
      </c>
      <c r="T442" s="118">
        <f t="shared" si="233"/>
        <v>93.537585574757628</v>
      </c>
      <c r="U442" s="118">
        <f t="shared" si="233"/>
        <v>76.053860128628145</v>
      </c>
      <c r="V442" s="118">
        <f t="shared" si="233"/>
        <v>70.157392833216079</v>
      </c>
      <c r="W442" s="118">
        <f t="shared" ref="W442:Y442" si="234">W443+W446+W448+W457</f>
        <v>74.54972826919213</v>
      </c>
      <c r="X442" s="118">
        <f t="shared" si="234"/>
        <v>73.497470707972994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110.10592907205367</v>
      </c>
      <c r="D443" s="123">
        <f t="shared" si="235"/>
        <v>98.864458201617779</v>
      </c>
      <c r="E443" s="123">
        <f t="shared" si="235"/>
        <v>84.390777987032067</v>
      </c>
      <c r="F443" s="123">
        <f t="shared" si="235"/>
        <v>108.0064138551441</v>
      </c>
      <c r="G443" s="123">
        <f t="shared" si="235"/>
        <v>93.341675123008585</v>
      </c>
      <c r="H443" s="123">
        <f t="shared" si="235"/>
        <v>102.46511575480979</v>
      </c>
      <c r="I443" s="123">
        <f t="shared" si="235"/>
        <v>62.853313467737678</v>
      </c>
      <c r="J443" s="123">
        <f t="shared" si="235"/>
        <v>88.611300872640626</v>
      </c>
      <c r="K443" s="123">
        <f t="shared" si="235"/>
        <v>78.816761569500486</v>
      </c>
      <c r="L443" s="123">
        <f t="shared" si="235"/>
        <v>83.636024505980998</v>
      </c>
      <c r="M443" s="123">
        <f t="shared" si="235"/>
        <v>74.144536647924056</v>
      </c>
      <c r="N443" s="123">
        <f t="shared" si="235"/>
        <v>67.743713264369717</v>
      </c>
      <c r="O443" s="123">
        <f t="shared" si="235"/>
        <v>81.848722436185099</v>
      </c>
      <c r="P443" s="123">
        <f t="shared" si="235"/>
        <v>64.010637402100471</v>
      </c>
      <c r="Q443" s="123">
        <f t="shared" si="235"/>
        <v>51.668486836609226</v>
      </c>
      <c r="R443" s="123">
        <f t="shared" ref="R443:V443" si="236">SUM(R444:R445)</f>
        <v>67.179104891393536</v>
      </c>
      <c r="S443" s="123">
        <f t="shared" si="236"/>
        <v>48.141172671507185</v>
      </c>
      <c r="T443" s="123">
        <f t="shared" si="236"/>
        <v>66.4110475857143</v>
      </c>
      <c r="U443" s="123">
        <f t="shared" si="236"/>
        <v>53.466353207247806</v>
      </c>
      <c r="V443" s="123">
        <f t="shared" si="236"/>
        <v>51.893677899891316</v>
      </c>
      <c r="W443" s="123">
        <f t="shared" ref="W443:Y443" si="237">SUM(W444:W445)</f>
        <v>45.066188717250157</v>
      </c>
      <c r="X443" s="123">
        <f t="shared" si="237"/>
        <v>41.062250814610614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107.53240425362489</v>
      </c>
      <c r="D444" s="99">
        <v>96.591583952548874</v>
      </c>
      <c r="E444" s="99">
        <v>82.497309239678685</v>
      </c>
      <c r="F444" s="99">
        <v>105.60392013722436</v>
      </c>
      <c r="G444" s="99">
        <v>91.289943031533696</v>
      </c>
      <c r="H444" s="99">
        <v>100.26289289072399</v>
      </c>
      <c r="I444" s="99">
        <v>61.524837634356096</v>
      </c>
      <c r="J444" s="99">
        <v>86.755953872387479</v>
      </c>
      <c r="K444" s="99">
        <v>77.187460216629745</v>
      </c>
      <c r="L444" s="99">
        <v>81.932740714211221</v>
      </c>
      <c r="M444" s="99">
        <v>72.661086552062514</v>
      </c>
      <c r="N444" s="99">
        <v>66.399920477883924</v>
      </c>
      <c r="O444" s="99">
        <v>80.235863565809794</v>
      </c>
      <c r="P444" s="99">
        <v>62.753348384848408</v>
      </c>
      <c r="Q444" s="99">
        <v>50.654688538584303</v>
      </c>
      <c r="R444" s="99">
        <v>65.876727322985928</v>
      </c>
      <c r="S444" s="99">
        <v>47.216234435604029</v>
      </c>
      <c r="T444" s="99">
        <v>65.139535827804508</v>
      </c>
      <c r="U444" s="99">
        <v>52.457336039452521</v>
      </c>
      <c r="V444" s="99">
        <v>50.916021757804714</v>
      </c>
      <c r="W444" s="99">
        <v>44.22491900338607</v>
      </c>
      <c r="X444" s="99">
        <v>40.287803945639951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2.5735248184287793</v>
      </c>
      <c r="D445" s="99">
        <v>2.2728742490689</v>
      </c>
      <c r="E445" s="99">
        <v>1.8934687473533784</v>
      </c>
      <c r="F445" s="99">
        <v>2.402493717919739</v>
      </c>
      <c r="G445" s="99">
        <v>2.0517320914748942</v>
      </c>
      <c r="H445" s="99">
        <v>2.2022228640858033</v>
      </c>
      <c r="I445" s="99">
        <v>1.3284758333815827</v>
      </c>
      <c r="J445" s="99">
        <v>1.8553470002531538</v>
      </c>
      <c r="K445" s="99">
        <v>1.6293013528707394</v>
      </c>
      <c r="L445" s="99">
        <v>1.7032837917697772</v>
      </c>
      <c r="M445" s="99">
        <v>1.483450095861536</v>
      </c>
      <c r="N445" s="99">
        <v>1.3437927864857995</v>
      </c>
      <c r="O445" s="99">
        <v>1.612858870375304</v>
      </c>
      <c r="P445" s="99">
        <v>1.2572890172520592</v>
      </c>
      <c r="Q445" s="99">
        <v>1.0137982980249203</v>
      </c>
      <c r="R445" s="99">
        <v>1.3023775684076022</v>
      </c>
      <c r="S445" s="99">
        <v>0.92493823590315394</v>
      </c>
      <c r="T445" s="99">
        <v>1.2715117579097983</v>
      </c>
      <c r="U445" s="99">
        <v>1.0090171677952824</v>
      </c>
      <c r="V445" s="99">
        <v>0.9776561420865989</v>
      </c>
      <c r="W445" s="99">
        <v>0.84126971386408955</v>
      </c>
      <c r="X445" s="99">
        <v>0.77444686897066128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2.8316195820254384E-2</v>
      </c>
      <c r="D446" s="123">
        <f t="shared" si="238"/>
        <v>2.0472192166329149E-2</v>
      </c>
      <c r="E446" s="123">
        <f t="shared" si="238"/>
        <v>0.67685261500701621</v>
      </c>
      <c r="F446" s="123">
        <f t="shared" si="238"/>
        <v>0.76470437068526942</v>
      </c>
      <c r="G446" s="123">
        <f t="shared" si="238"/>
        <v>0.83456461463552256</v>
      </c>
      <c r="H446" s="123">
        <f t="shared" si="238"/>
        <v>2.0099087078571141</v>
      </c>
      <c r="I446" s="123">
        <f t="shared" si="238"/>
        <v>1.2767260462635084</v>
      </c>
      <c r="J446" s="123">
        <f t="shared" si="238"/>
        <v>1.2829675298809797</v>
      </c>
      <c r="K446" s="123">
        <f t="shared" si="238"/>
        <v>0.91711184381848743</v>
      </c>
      <c r="L446" s="123">
        <f t="shared" si="238"/>
        <v>1.1185552227957951</v>
      </c>
      <c r="M446" s="123">
        <f t="shared" si="238"/>
        <v>0.92785753650077618</v>
      </c>
      <c r="N446" s="123">
        <f t="shared" si="238"/>
        <v>0.83038668473881561</v>
      </c>
      <c r="O446" s="123">
        <f t="shared" si="238"/>
        <v>0.73678704959017216</v>
      </c>
      <c r="P446" s="123">
        <f t="shared" si="238"/>
        <v>0.27179053640156414</v>
      </c>
      <c r="Q446" s="123">
        <f t="shared" si="238"/>
        <v>0.24446724836192546</v>
      </c>
      <c r="R446" s="123">
        <f t="shared" si="238"/>
        <v>0.16153380742308057</v>
      </c>
      <c r="S446" s="123">
        <f t="shared" si="238"/>
        <v>0.32274991497149341</v>
      </c>
      <c r="T446" s="123">
        <f t="shared" si="238"/>
        <v>0.30852617972652585</v>
      </c>
      <c r="U446" s="123">
        <f t="shared" si="238"/>
        <v>0.35194908950872339</v>
      </c>
      <c r="V446" s="123">
        <f t="shared" si="238"/>
        <v>0.47806496951308414</v>
      </c>
      <c r="W446" s="123">
        <f t="shared" si="238"/>
        <v>0.28404151790765142</v>
      </c>
      <c r="X446" s="123">
        <f t="shared" si="238"/>
        <v>0.85876354366916297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2.8316195820254384E-2</v>
      </c>
      <c r="D447" s="99">
        <f>RES_hhdet_in_tess!D29</f>
        <v>2.0472192166329149E-2</v>
      </c>
      <c r="E447" s="99">
        <f>RES_hhdet_in_tess!E29</f>
        <v>0.67685261500701621</v>
      </c>
      <c r="F447" s="99">
        <f>RES_hhdet_in_tess!F29</f>
        <v>0.76470437068526942</v>
      </c>
      <c r="G447" s="99">
        <f>RES_hhdet_in_tess!G29</f>
        <v>0.83456461463552256</v>
      </c>
      <c r="H447" s="99">
        <f>RES_hhdet_in_tess!H29</f>
        <v>2.0099087078571141</v>
      </c>
      <c r="I447" s="99">
        <f>RES_hhdet_in_tess!I29</f>
        <v>1.2767260462635084</v>
      </c>
      <c r="J447" s="99">
        <f>RES_hhdet_in_tess!J29</f>
        <v>1.2829675298809797</v>
      </c>
      <c r="K447" s="99">
        <f>RES_hhdet_in_tess!K29</f>
        <v>0.91711184381848743</v>
      </c>
      <c r="L447" s="99">
        <f>RES_hhdet_in_tess!L29</f>
        <v>1.1185552227957951</v>
      </c>
      <c r="M447" s="99">
        <f>RES_hhdet_in_tess!M29</f>
        <v>0.92785753650077618</v>
      </c>
      <c r="N447" s="99">
        <f>RES_hhdet_in_tess!N29</f>
        <v>0.83038668473881561</v>
      </c>
      <c r="O447" s="99">
        <f>RES_hhdet_in_tess!O29</f>
        <v>0.73678704959017216</v>
      </c>
      <c r="P447" s="99">
        <f>RES_hhdet_in_tess!P29</f>
        <v>0.27179053640156414</v>
      </c>
      <c r="Q447" s="99">
        <f>RES_hhdet_in_tess!Q29</f>
        <v>0.24446724836192546</v>
      </c>
      <c r="R447" s="99">
        <f>RES_hhdet_in_tess!R29</f>
        <v>0.16153380742308057</v>
      </c>
      <c r="S447" s="99">
        <f>RES_hhdet_in_tess!S29</f>
        <v>0.32274991497149341</v>
      </c>
      <c r="T447" s="99">
        <f>RES_hhdet_in_tess!T29</f>
        <v>0.30852617972652585</v>
      </c>
      <c r="U447" s="99">
        <f>RES_hhdet_in_tess!U29</f>
        <v>0.35194908950872339</v>
      </c>
      <c r="V447" s="99">
        <f>RES_hhdet_in_tess!V29</f>
        <v>0.47806496951308414</v>
      </c>
      <c r="W447" s="99">
        <f>RES_hhdet_in_tess!W29</f>
        <v>0.28404151790765142</v>
      </c>
      <c r="X447" s="99">
        <f>RES_hhdet_in_tess!X29</f>
        <v>0.85876354366916297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15.695796277019799</v>
      </c>
      <c r="D448" s="123">
        <v>17.855611034272847</v>
      </c>
      <c r="E448" s="123">
        <v>17.400619290529061</v>
      </c>
      <c r="F448" s="123">
        <v>17.409700888274678</v>
      </c>
      <c r="G448" s="123">
        <v>17.572082641344796</v>
      </c>
      <c r="H448" s="123">
        <v>20.960318673568761</v>
      </c>
      <c r="I448" s="123">
        <v>21.814871700305012</v>
      </c>
      <c r="J448" s="123">
        <v>24.153383348660835</v>
      </c>
      <c r="K448" s="123">
        <v>18.231484809698951</v>
      </c>
      <c r="L448" s="123">
        <v>16.797618815323592</v>
      </c>
      <c r="M448" s="123">
        <v>16.186245905117872</v>
      </c>
      <c r="N448" s="123">
        <v>15.488895216282687</v>
      </c>
      <c r="O448" s="123">
        <v>13.957670773189527</v>
      </c>
      <c r="P448" s="123">
        <v>12.632309863816563</v>
      </c>
      <c r="Q448" s="123">
        <v>12.948418662719188</v>
      </c>
      <c r="R448" s="123">
        <v>18.474881291090064</v>
      </c>
      <c r="S448" s="123">
        <v>20.730594640339053</v>
      </c>
      <c r="T448" s="123">
        <v>20.679027203793162</v>
      </c>
      <c r="U448" s="123">
        <v>16.893547764879898</v>
      </c>
      <c r="V448" s="123">
        <v>13.517440663013701</v>
      </c>
      <c r="W448" s="123">
        <v>22.029630906293274</v>
      </c>
      <c r="X448" s="123">
        <v>23.402322273751462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15.841902495698827</v>
      </c>
      <c r="D449" s="99">
        <v>17.408964603754935</v>
      </c>
      <c r="E449" s="99">
        <v>14.600675577361955</v>
      </c>
      <c r="F449" s="99">
        <v>19.410333205326705</v>
      </c>
      <c r="G449" s="99">
        <v>17.472878688530436</v>
      </c>
      <c r="H449" s="99">
        <v>22.522742943179551</v>
      </c>
      <c r="I449" s="99">
        <v>18.381137730254729</v>
      </c>
      <c r="J449" s="99">
        <v>24.911310608873055</v>
      </c>
      <c r="K449" s="99">
        <v>18.191148285550682</v>
      </c>
      <c r="L449" s="99">
        <v>17.097823085769747</v>
      </c>
      <c r="M449" s="99">
        <v>16.667116466454882</v>
      </c>
      <c r="N449" s="99">
        <v>15.332737797115815</v>
      </c>
      <c r="O449" s="99">
        <v>12.697140312178838</v>
      </c>
      <c r="P449" s="99">
        <v>13.184302521495017</v>
      </c>
      <c r="Q449" s="99">
        <v>10.70563784364032</v>
      </c>
      <c r="R449" s="99">
        <v>19.517989196735456</v>
      </c>
      <c r="S449" s="99">
        <v>17.07450336644489</v>
      </c>
      <c r="T449" s="99">
        <v>22.368828219221786</v>
      </c>
      <c r="U449" s="99">
        <v>17.368652106273839</v>
      </c>
      <c r="V449" s="99">
        <v>15.259870990220135</v>
      </c>
      <c r="W449" s="99">
        <v>21.991682857510856</v>
      </c>
      <c r="X449" s="99">
        <v>24.850036251099649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15.842511455763002</v>
      </c>
      <c r="D450" s="99">
        <v>17.410600681537964</v>
      </c>
      <c r="E450" s="99">
        <v>14.602800549995628</v>
      </c>
      <c r="F450" s="99">
        <v>19.415869195962198</v>
      </c>
      <c r="G450" s="99">
        <v>17.475301318406991</v>
      </c>
      <c r="H450" s="99">
        <v>22.52705931340159</v>
      </c>
      <c r="I450" s="99">
        <v>0</v>
      </c>
      <c r="J450" s="99">
        <v>24.919630419438782</v>
      </c>
      <c r="K450" s="99">
        <v>18.197141235617178</v>
      </c>
      <c r="L450" s="99">
        <v>17.101653717585648</v>
      </c>
      <c r="M450" s="99">
        <v>16.670774457676234</v>
      </c>
      <c r="N450" s="99">
        <v>15.334062816568684</v>
      </c>
      <c r="O450" s="99">
        <v>12.695727048515556</v>
      </c>
      <c r="P450" s="99">
        <v>13.203694708228962</v>
      </c>
      <c r="Q450" s="99">
        <v>0</v>
      </c>
      <c r="R450" s="99">
        <v>19.548978571457464</v>
      </c>
      <c r="S450" s="99">
        <v>0</v>
      </c>
      <c r="T450" s="99">
        <v>22.391089830741159</v>
      </c>
      <c r="U450" s="99">
        <v>17.376237714151891</v>
      </c>
      <c r="V450" s="99">
        <v>15.267453093820466</v>
      </c>
      <c r="W450" s="99">
        <v>0</v>
      </c>
      <c r="X450" s="99">
        <v>24.84048013833057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6.576771063200372</v>
      </c>
      <c r="D451" s="102">
        <v>7.4362170267277312</v>
      </c>
      <c r="E451" s="102">
        <v>6.2163487055592697</v>
      </c>
      <c r="F451" s="102">
        <v>8.8646046737709732</v>
      </c>
      <c r="G451" s="102">
        <v>7.8355538216780651</v>
      </c>
      <c r="H451" s="102">
        <v>10.022744149539623</v>
      </c>
      <c r="I451" s="102">
        <v>0</v>
      </c>
      <c r="J451" s="102">
        <v>11.105134615344397</v>
      </c>
      <c r="K451" s="102">
        <v>8.2097850795450356</v>
      </c>
      <c r="L451" s="102">
        <v>7.6622693550072629</v>
      </c>
      <c r="M451" s="102">
        <v>7.7721790724670825</v>
      </c>
      <c r="N451" s="102">
        <v>7.1787379311010922</v>
      </c>
      <c r="O451" s="102">
        <v>6.1875883002244931</v>
      </c>
      <c r="P451" s="102">
        <v>5.749919723193412</v>
      </c>
      <c r="Q451" s="102">
        <v>0</v>
      </c>
      <c r="R451" s="102">
        <v>8.5861507175986134</v>
      </c>
      <c r="S451" s="102">
        <v>0</v>
      </c>
      <c r="T451" s="102">
        <v>9.6013017780782786</v>
      </c>
      <c r="U451" s="102">
        <v>7.5184118483298121</v>
      </c>
      <c r="V451" s="102">
        <v>6.1517034367876358</v>
      </c>
      <c r="W451" s="102">
        <v>0</v>
      </c>
      <c r="X451" s="102">
        <v>10.608680306953305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9.2657403925626287</v>
      </c>
      <c r="D452" s="105">
        <v>9.974383654810234</v>
      </c>
      <c r="E452" s="105">
        <v>8.38645184443636</v>
      </c>
      <c r="F452" s="105">
        <v>10.551264522191225</v>
      </c>
      <c r="G452" s="105">
        <v>9.6397474967289263</v>
      </c>
      <c r="H452" s="105">
        <v>12.504315163861966</v>
      </c>
      <c r="I452" s="105">
        <v>0</v>
      </c>
      <c r="J452" s="105">
        <v>13.814495804094385</v>
      </c>
      <c r="K452" s="105">
        <v>9.987356156072142</v>
      </c>
      <c r="L452" s="105">
        <v>9.4393843625783873</v>
      </c>
      <c r="M452" s="105">
        <v>8.8985953852091537</v>
      </c>
      <c r="N452" s="105">
        <v>8.155324885467591</v>
      </c>
      <c r="O452" s="105">
        <v>6.5081387482910635</v>
      </c>
      <c r="P452" s="105">
        <v>7.4537749850355492</v>
      </c>
      <c r="Q452" s="105">
        <v>0</v>
      </c>
      <c r="R452" s="105">
        <v>10.962827853858851</v>
      </c>
      <c r="S452" s="105">
        <v>0</v>
      </c>
      <c r="T452" s="105">
        <v>12.789788052662878</v>
      </c>
      <c r="U452" s="105">
        <v>9.8578258658220772</v>
      </c>
      <c r="V452" s="105">
        <v>9.1157496570328327</v>
      </c>
      <c r="W452" s="105">
        <v>0</v>
      </c>
      <c r="X452" s="105">
        <v>14.231799831377264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15.674754393560326</v>
      </c>
      <c r="D453" s="102">
        <v>17.881124157915149</v>
      </c>
      <c r="E453" s="102">
        <v>17.726484331870552</v>
      </c>
      <c r="F453" s="102">
        <v>17.129389946576588</v>
      </c>
      <c r="G453" s="102">
        <v>17.58025234001267</v>
      </c>
      <c r="H453" s="102">
        <v>20.796848643830465</v>
      </c>
      <c r="I453" s="102">
        <v>22.064355541535072</v>
      </c>
      <c r="J453" s="102">
        <v>24.085897194231968</v>
      </c>
      <c r="K453" s="102">
        <v>18.229382557113812</v>
      </c>
      <c r="L453" s="102">
        <v>16.765512186301848</v>
      </c>
      <c r="M453" s="102">
        <v>16.13001042186211</v>
      </c>
      <c r="N453" s="102">
        <v>15.499994309485478</v>
      </c>
      <c r="O453" s="102">
        <v>14.079700030939161</v>
      </c>
      <c r="P453" s="102">
        <v>12.523786720163985</v>
      </c>
      <c r="Q453" s="102">
        <v>13.249748391642605</v>
      </c>
      <c r="R453" s="102">
        <v>18.342613052254489</v>
      </c>
      <c r="S453" s="102">
        <v>21.07176731739229</v>
      </c>
      <c r="T453" s="102">
        <v>20.369780517456761</v>
      </c>
      <c r="U453" s="102">
        <v>16.833016303617693</v>
      </c>
      <c r="V453" s="102">
        <v>13.35081694864988</v>
      </c>
      <c r="W453" s="102">
        <v>0</v>
      </c>
      <c r="X453" s="102">
        <v>23.334037886433812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15.680521785325656</v>
      </c>
      <c r="D454" s="105">
        <v>17.891824342447105</v>
      </c>
      <c r="E454" s="105">
        <v>17.745769796932063</v>
      </c>
      <c r="F454" s="105">
        <v>17.141811881570259</v>
      </c>
      <c r="G454" s="105">
        <v>17.591144301060794</v>
      </c>
      <c r="H454" s="105">
        <v>20.803527524135283</v>
      </c>
      <c r="I454" s="105">
        <v>22.069138288547769</v>
      </c>
      <c r="J454" s="105">
        <v>24.093787379180299</v>
      </c>
      <c r="K454" s="105">
        <v>18.237943338957901</v>
      </c>
      <c r="L454" s="105">
        <v>16.769747567097777</v>
      </c>
      <c r="M454" s="105">
        <v>16.13643041038663</v>
      </c>
      <c r="N454" s="105">
        <v>15.502148672938787</v>
      </c>
      <c r="O454" s="105">
        <v>14.083531406711364</v>
      </c>
      <c r="P454" s="105">
        <v>12.541553753888016</v>
      </c>
      <c r="Q454" s="105">
        <v>13.278809234722891</v>
      </c>
      <c r="R454" s="105">
        <v>18.385562545101845</v>
      </c>
      <c r="S454" s="105">
        <v>21.106840558977655</v>
      </c>
      <c r="T454" s="105">
        <v>20.388049586272231</v>
      </c>
      <c r="U454" s="105">
        <v>16.841983510389284</v>
      </c>
      <c r="V454" s="105">
        <v>13.335356900700857</v>
      </c>
      <c r="W454" s="105">
        <v>22.031838198211148</v>
      </c>
      <c r="X454" s="105">
        <v>23.322384863980492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6.5025495188753366</v>
      </c>
      <c r="D455" s="99">
        <v>7.6440030832909276</v>
      </c>
      <c r="E455" s="99">
        <v>7.5729894634842125</v>
      </c>
      <c r="F455" s="99">
        <v>7.8132067682130009</v>
      </c>
      <c r="G455" s="99">
        <v>7.8816457579173731</v>
      </c>
      <c r="H455" s="99">
        <v>9.2252433139277681</v>
      </c>
      <c r="I455" s="99">
        <v>10.921166835902854</v>
      </c>
      <c r="J455" s="99">
        <v>10.709892167180433</v>
      </c>
      <c r="K455" s="99">
        <v>8.2237177107623936</v>
      </c>
      <c r="L455" s="99">
        <v>7.4989803996652258</v>
      </c>
      <c r="M455" s="99">
        <v>7.5424609585859548</v>
      </c>
      <c r="N455" s="99">
        <v>7.2656555176647553</v>
      </c>
      <c r="O455" s="99">
        <v>6.898095066777123</v>
      </c>
      <c r="P455" s="99">
        <v>5.4052480223172807</v>
      </c>
      <c r="Q455" s="99">
        <v>5.710371626302841</v>
      </c>
      <c r="R455" s="99">
        <v>8.0328053468567635</v>
      </c>
      <c r="S455" s="99">
        <v>9.8406830776457141</v>
      </c>
      <c r="T455" s="99">
        <v>8.7014254087426313</v>
      </c>
      <c r="U455" s="99">
        <v>7.2466115550089567</v>
      </c>
      <c r="V455" s="99">
        <v>5.2447263039599132</v>
      </c>
      <c r="W455" s="99">
        <v>9.7954703177850693</v>
      </c>
      <c r="X455" s="99">
        <v>9.7797717993457667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9.1779722664503183</v>
      </c>
      <c r="D456" s="99">
        <v>10.247821259156181</v>
      </c>
      <c r="E456" s="99">
        <v>10.172780333447854</v>
      </c>
      <c r="F456" s="99">
        <v>9.3286051133572592</v>
      </c>
      <c r="G456" s="99">
        <v>9.70949854314342</v>
      </c>
      <c r="H456" s="99">
        <v>11.578284210207515</v>
      </c>
      <c r="I456" s="99">
        <v>11.147971452644912</v>
      </c>
      <c r="J456" s="99">
        <v>13.383895211999869</v>
      </c>
      <c r="K456" s="99">
        <v>10.014225628195511</v>
      </c>
      <c r="L456" s="99">
        <v>9.2707671674325542</v>
      </c>
      <c r="M456" s="99">
        <v>8.5939694518006782</v>
      </c>
      <c r="N456" s="99">
        <v>8.236493155274033</v>
      </c>
      <c r="O456" s="99">
        <v>7.1854363399342418</v>
      </c>
      <c r="P456" s="99">
        <v>7.1363057315707348</v>
      </c>
      <c r="Q456" s="99">
        <v>7.5684376084200515</v>
      </c>
      <c r="R456" s="99">
        <v>10.352757198245079</v>
      </c>
      <c r="S456" s="99">
        <v>11.266157481331941</v>
      </c>
      <c r="T456" s="99">
        <v>11.686624177529602</v>
      </c>
      <c r="U456" s="99">
        <v>9.5953719553803261</v>
      </c>
      <c r="V456" s="99">
        <v>8.090630596740942</v>
      </c>
      <c r="W456" s="99">
        <v>12.236367880426071</v>
      </c>
      <c r="X456" s="99">
        <v>13.542613064634729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6.2982496849108802</v>
      </c>
      <c r="D457" s="123">
        <v>7.0536475390090061</v>
      </c>
      <c r="E457" s="123">
        <v>7.0228333907324858</v>
      </c>
      <c r="F457" s="123">
        <v>6.876444034623888</v>
      </c>
      <c r="G457" s="123">
        <v>7.2218463826308712</v>
      </c>
      <c r="H457" s="123">
        <v>8.5634320530064283</v>
      </c>
      <c r="I457" s="123">
        <v>7.9015751493456277</v>
      </c>
      <c r="J457" s="123">
        <v>8.9100949260203546</v>
      </c>
      <c r="K457" s="123">
        <v>6.6520534107456921</v>
      </c>
      <c r="L457" s="123">
        <v>6.1676862052785113</v>
      </c>
      <c r="M457" s="123">
        <v>5.0946463643921049</v>
      </c>
      <c r="N457" s="123">
        <v>5.2319605331990804</v>
      </c>
      <c r="O457" s="123">
        <v>4.8626082783767579</v>
      </c>
      <c r="P457" s="123">
        <v>4.5908404984814091</v>
      </c>
      <c r="Q457" s="123">
        <v>4.5288285417811496</v>
      </c>
      <c r="R457" s="123">
        <v>6.0358859963164404</v>
      </c>
      <c r="S457" s="123">
        <v>6.9474507194007034</v>
      </c>
      <c r="T457" s="123">
        <v>6.1389846055236355</v>
      </c>
      <c r="U457" s="123">
        <v>5.3420100669917234</v>
      </c>
      <c r="V457" s="123">
        <v>4.2682093007979791</v>
      </c>
      <c r="W457" s="123">
        <v>7.1698671277410488</v>
      </c>
      <c r="X457" s="123">
        <v>8.1741340759417458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6.2982496849108802</v>
      </c>
      <c r="D459" s="110">
        <v>7.0536475390090061</v>
      </c>
      <c r="E459" s="110">
        <v>7.0228333907324858</v>
      </c>
      <c r="F459" s="110">
        <v>6.876444034623888</v>
      </c>
      <c r="G459" s="110">
        <v>7.2218463826308712</v>
      </c>
      <c r="H459" s="110">
        <v>8.5634320530064283</v>
      </c>
      <c r="I459" s="110">
        <v>7.9015751493456277</v>
      </c>
      <c r="J459" s="110">
        <v>8.9100949260203546</v>
      </c>
      <c r="K459" s="110">
        <v>6.6520534107456921</v>
      </c>
      <c r="L459" s="110">
        <v>6.1676862052785113</v>
      </c>
      <c r="M459" s="110">
        <v>5.0946463643921049</v>
      </c>
      <c r="N459" s="110">
        <v>5.2319605331990804</v>
      </c>
      <c r="O459" s="110">
        <v>4.8626082783767579</v>
      </c>
      <c r="P459" s="110">
        <v>4.5908404984814091</v>
      </c>
      <c r="Q459" s="110">
        <v>4.5288285417811496</v>
      </c>
      <c r="R459" s="110">
        <v>6.0358859963164404</v>
      </c>
      <c r="S459" s="110">
        <v>6.9474507194007034</v>
      </c>
      <c r="T459" s="110">
        <v>6.1389846055236355</v>
      </c>
      <c r="U459" s="110">
        <v>5.3420100669917234</v>
      </c>
      <c r="V459" s="110">
        <v>4.2682093007979791</v>
      </c>
      <c r="W459" s="110">
        <v>7.1698671277410488</v>
      </c>
      <c r="X459" s="110">
        <v>8.1741340759417458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41.019411338807394</v>
      </c>
      <c r="D461" s="118">
        <f t="shared" si="239"/>
        <v>36.4207048797211</v>
      </c>
      <c r="E461" s="118">
        <f t="shared" si="239"/>
        <v>31.10564731967153</v>
      </c>
      <c r="F461" s="118">
        <f t="shared" si="239"/>
        <v>39.662174183712324</v>
      </c>
      <c r="G461" s="118">
        <f t="shared" si="239"/>
        <v>34.030898559339938</v>
      </c>
      <c r="H461" s="118">
        <f t="shared" si="239"/>
        <v>37.077220143005164</v>
      </c>
      <c r="I461" s="118">
        <f t="shared" si="239"/>
        <v>22.574959886792165</v>
      </c>
      <c r="J461" s="118">
        <f t="shared" si="239"/>
        <v>31.615399399266082</v>
      </c>
      <c r="K461" s="118">
        <f t="shared" si="239"/>
        <v>27.915082746671189</v>
      </c>
      <c r="L461" s="118">
        <f t="shared" si="239"/>
        <v>29.228562837698416</v>
      </c>
      <c r="M461" s="118">
        <f t="shared" si="239"/>
        <v>25.53754001491647</v>
      </c>
      <c r="N461" s="118">
        <f t="shared" si="239"/>
        <v>22.612395526536247</v>
      </c>
      <c r="O461" s="118">
        <f t="shared" si="239"/>
        <v>26.281883167513389</v>
      </c>
      <c r="P461" s="118">
        <f t="shared" si="239"/>
        <v>20.020234878984571</v>
      </c>
      <c r="Q461" s="118">
        <f t="shared" si="239"/>
        <v>15.624727986852147</v>
      </c>
      <c r="R461" s="118">
        <f t="shared" ref="R461:V461" si="240">R462+R465+R467+R476</f>
        <v>20.036938920633204</v>
      </c>
      <c r="S461" s="118">
        <f t="shared" si="240"/>
        <v>14.393205594962165</v>
      </c>
      <c r="T461" s="118">
        <f t="shared" si="240"/>
        <v>20.126284116697473</v>
      </c>
      <c r="U461" s="118">
        <f t="shared" si="240"/>
        <v>15.947030240692749</v>
      </c>
      <c r="V461" s="118">
        <f t="shared" si="240"/>
        <v>15.36538672202189</v>
      </c>
      <c r="W461" s="118">
        <f t="shared" ref="W461:Y461" si="241">W462+W465+W467+W476</f>
        <v>13.309658870931008</v>
      </c>
      <c r="X461" s="118">
        <f t="shared" si="241"/>
        <v>12.127565970190988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40.425688949976383</v>
      </c>
      <c r="D462" s="123">
        <f t="shared" si="242"/>
        <v>36.073180299086111</v>
      </c>
      <c r="E462" s="123">
        <f t="shared" si="242"/>
        <v>30.597043723191057</v>
      </c>
      <c r="F462" s="123">
        <f t="shared" si="242"/>
        <v>38.900140516686989</v>
      </c>
      <c r="G462" s="123">
        <f t="shared" si="242"/>
        <v>33.389834579198308</v>
      </c>
      <c r="H462" s="123">
        <f t="shared" si="242"/>
        <v>36.405153880991229</v>
      </c>
      <c r="I462" s="123">
        <f t="shared" si="242"/>
        <v>22.170924131016648</v>
      </c>
      <c r="J462" s="123">
        <f t="shared" si="242"/>
        <v>31.00870783940093</v>
      </c>
      <c r="K462" s="123">
        <f t="shared" si="242"/>
        <v>27.340861740142703</v>
      </c>
      <c r="L462" s="123">
        <f t="shared" si="242"/>
        <v>28.735447746087321</v>
      </c>
      <c r="M462" s="123">
        <f t="shared" si="242"/>
        <v>25.036861250460291</v>
      </c>
      <c r="N462" s="123">
        <f t="shared" si="242"/>
        <v>22.268406470127101</v>
      </c>
      <c r="O462" s="123">
        <f t="shared" si="242"/>
        <v>25.939191175152757</v>
      </c>
      <c r="P462" s="123">
        <f t="shared" si="242"/>
        <v>19.478654581097068</v>
      </c>
      <c r="Q462" s="123">
        <f t="shared" si="242"/>
        <v>15.238204635585618</v>
      </c>
      <c r="R462" s="123">
        <f t="shared" ref="R462:V462" si="243">SUM(R463:R464)</f>
        <v>19.588757168941527</v>
      </c>
      <c r="S462" s="123">
        <f t="shared" si="243"/>
        <v>13.965919844815488</v>
      </c>
      <c r="T462" s="123">
        <f t="shared" si="243"/>
        <v>19.235217408472522</v>
      </c>
      <c r="U462" s="123">
        <f t="shared" si="243"/>
        <v>15.481574895211077</v>
      </c>
      <c r="V462" s="123">
        <f t="shared" si="243"/>
        <v>14.998789406261601</v>
      </c>
      <c r="W462" s="123">
        <f t="shared" ref="W462:Y462" si="244">SUM(W463:W464)</f>
        <v>12.99059147069323</v>
      </c>
      <c r="X462" s="123">
        <f t="shared" si="244"/>
        <v>11.805211523978819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40.425688949976383</v>
      </c>
      <c r="D463" s="99">
        <v>36.073180299086111</v>
      </c>
      <c r="E463" s="99">
        <v>30.597043723191057</v>
      </c>
      <c r="F463" s="99">
        <v>38.900140516686989</v>
      </c>
      <c r="G463" s="99">
        <v>33.389834579198308</v>
      </c>
      <c r="H463" s="99">
        <v>36.405153880991229</v>
      </c>
      <c r="I463" s="99">
        <v>22.170924131016648</v>
      </c>
      <c r="J463" s="99">
        <v>31.00870783940093</v>
      </c>
      <c r="K463" s="99">
        <v>27.340861740142703</v>
      </c>
      <c r="L463" s="99">
        <v>28.735447746087321</v>
      </c>
      <c r="M463" s="99">
        <v>25.036861250460291</v>
      </c>
      <c r="N463" s="99">
        <v>22.268406470127101</v>
      </c>
      <c r="O463" s="99">
        <v>25.939191175152757</v>
      </c>
      <c r="P463" s="99">
        <v>19.478654581097068</v>
      </c>
      <c r="Q463" s="99">
        <v>15.238204635585618</v>
      </c>
      <c r="R463" s="99">
        <v>19.588757168941527</v>
      </c>
      <c r="S463" s="99">
        <v>13.965919844815488</v>
      </c>
      <c r="T463" s="99">
        <v>19.235217408472522</v>
      </c>
      <c r="U463" s="99">
        <v>15.481574895211077</v>
      </c>
      <c r="V463" s="99">
        <v>14.998789406261601</v>
      </c>
      <c r="W463" s="99">
        <v>12.99059147069323</v>
      </c>
      <c r="X463" s="99">
        <v>11.805211523978819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0.59372238883101358</v>
      </c>
      <c r="D467" s="123">
        <v>0.34752458063498942</v>
      </c>
      <c r="E467" s="123">
        <v>0.50860359648047249</v>
      </c>
      <c r="F467" s="123">
        <v>0.7620336670253357</v>
      </c>
      <c r="G467" s="123">
        <v>0.64106398014162769</v>
      </c>
      <c r="H467" s="123">
        <v>0.67206626201393294</v>
      </c>
      <c r="I467" s="123">
        <v>0.4040357557755162</v>
      </c>
      <c r="J467" s="123">
        <v>0.60669155986515111</v>
      </c>
      <c r="K467" s="123">
        <v>0.57422100652848562</v>
      </c>
      <c r="L467" s="123">
        <v>0.49311509161109424</v>
      </c>
      <c r="M467" s="123">
        <v>0.5006787644561792</v>
      </c>
      <c r="N467" s="123">
        <v>0.34398905640914695</v>
      </c>
      <c r="O467" s="123">
        <v>0.34269199236063241</v>
      </c>
      <c r="P467" s="123">
        <v>0.54158029788750162</v>
      </c>
      <c r="Q467" s="123">
        <v>0.3865233512665287</v>
      </c>
      <c r="R467" s="123">
        <v>0.44818175169167951</v>
      </c>
      <c r="S467" s="123">
        <v>0.4272857501466768</v>
      </c>
      <c r="T467" s="123">
        <v>0.89106670822495193</v>
      </c>
      <c r="U467" s="123">
        <v>0.46545534548167256</v>
      </c>
      <c r="V467" s="123">
        <v>0.36659731576029025</v>
      </c>
      <c r="W467" s="123">
        <v>0.3190674002377768</v>
      </c>
      <c r="X467" s="123">
        <v>0.32235444621216897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5.1703922352126206</v>
      </c>
      <c r="D468" s="99">
        <v>5.6692493944534315</v>
      </c>
      <c r="E468" s="99">
        <v>4.7427550899576012</v>
      </c>
      <c r="F468" s="99">
        <v>6.2889836763950928</v>
      </c>
      <c r="G468" s="99">
        <v>5.6452378160307228</v>
      </c>
      <c r="H468" s="99">
        <v>7.254436183535681</v>
      </c>
      <c r="I468" s="99">
        <v>5.9005047641601776</v>
      </c>
      <c r="J468" s="99">
        <v>7.9655324543594546</v>
      </c>
      <c r="K468" s="99">
        <v>5.7897732957349337</v>
      </c>
      <c r="L468" s="99">
        <v>5.4123794984797327</v>
      </c>
      <c r="M468" s="99">
        <v>5.2185304848497447</v>
      </c>
      <c r="N468" s="99">
        <v>4.7159999639472074</v>
      </c>
      <c r="O468" s="99">
        <v>3.8071153991793025</v>
      </c>
      <c r="P468" s="99">
        <v>3.8361757559252894</v>
      </c>
      <c r="Q468" s="99">
        <v>3.0341115152841707</v>
      </c>
      <c r="R468" s="99">
        <v>5.440026389658656</v>
      </c>
      <c r="S468" s="99">
        <v>4.6867082496051342</v>
      </c>
      <c r="T468" s="99">
        <v>6.0574526828518556</v>
      </c>
      <c r="U468" s="99">
        <v>4.650213197810432</v>
      </c>
      <c r="V468" s="99">
        <v>4.0495599201439312</v>
      </c>
      <c r="W468" s="99">
        <v>5.8045155057145559</v>
      </c>
      <c r="X468" s="99">
        <v>6.5387246857527019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2.1464900473396225</v>
      </c>
      <c r="D469" s="99">
        <v>2.421612648158725</v>
      </c>
      <c r="E469" s="99">
        <v>2.0192640613119823</v>
      </c>
      <c r="F469" s="99">
        <v>2.8721482264787817</v>
      </c>
      <c r="G469" s="99">
        <v>2.5315556487390314</v>
      </c>
      <c r="H469" s="99">
        <v>3.2282638930867433</v>
      </c>
      <c r="I469" s="99">
        <v>0</v>
      </c>
      <c r="J469" s="99">
        <v>3.5509295989047156</v>
      </c>
      <c r="K469" s="99">
        <v>2.6129628361629305</v>
      </c>
      <c r="L469" s="99">
        <v>2.4255198665253821</v>
      </c>
      <c r="M469" s="99">
        <v>2.4334955302563945</v>
      </c>
      <c r="N469" s="99">
        <v>2.2080158333254434</v>
      </c>
      <c r="O469" s="99">
        <v>1.8552888384616093</v>
      </c>
      <c r="P469" s="99">
        <v>1.6730276481952278</v>
      </c>
      <c r="Q469" s="99">
        <v>0</v>
      </c>
      <c r="R469" s="99">
        <v>2.3931198044281885</v>
      </c>
      <c r="S469" s="99">
        <v>0</v>
      </c>
      <c r="T469" s="99">
        <v>2.6000213620717738</v>
      </c>
      <c r="U469" s="99">
        <v>2.0129494096463989</v>
      </c>
      <c r="V469" s="99">
        <v>1.6324968732823817</v>
      </c>
      <c r="W469" s="99">
        <v>0</v>
      </c>
      <c r="X469" s="99">
        <v>2.7914341494477504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2.1464900473396225</v>
      </c>
      <c r="D470" s="102">
        <v>2.421612648158725</v>
      </c>
      <c r="E470" s="102">
        <v>2.0192640613119823</v>
      </c>
      <c r="F470" s="102">
        <v>2.8721482264787817</v>
      </c>
      <c r="G470" s="102">
        <v>2.5315556487390314</v>
      </c>
      <c r="H470" s="102">
        <v>3.2282638930867433</v>
      </c>
      <c r="I470" s="102">
        <v>0</v>
      </c>
      <c r="J470" s="102">
        <v>3.5509295989047156</v>
      </c>
      <c r="K470" s="102">
        <v>2.6129628361629305</v>
      </c>
      <c r="L470" s="102">
        <v>2.4255198665253821</v>
      </c>
      <c r="M470" s="102">
        <v>2.4334955302563945</v>
      </c>
      <c r="N470" s="102">
        <v>2.2080158333254434</v>
      </c>
      <c r="O470" s="102">
        <v>1.8552888384616093</v>
      </c>
      <c r="P470" s="102">
        <v>1.6730276481952278</v>
      </c>
      <c r="Q470" s="102">
        <v>0</v>
      </c>
      <c r="R470" s="102">
        <v>2.3931198044281885</v>
      </c>
      <c r="S470" s="102">
        <v>0</v>
      </c>
      <c r="T470" s="102">
        <v>2.6000213620717738</v>
      </c>
      <c r="U470" s="102">
        <v>2.0129494096463989</v>
      </c>
      <c r="V470" s="102">
        <v>1.6324968732823817</v>
      </c>
      <c r="W470" s="102">
        <v>0</v>
      </c>
      <c r="X470" s="102">
        <v>2.7914341494477504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12012893</v>
      </c>
      <c r="C5" s="120">
        <v>11934183</v>
      </c>
      <c r="D5" s="120">
        <v>11648582</v>
      </c>
      <c r="E5" s="120">
        <v>11386109</v>
      </c>
      <c r="F5" s="120">
        <v>11072950</v>
      </c>
      <c r="G5" s="120">
        <v>10781745</v>
      </c>
      <c r="H5" s="120">
        <v>10564772</v>
      </c>
      <c r="I5" s="120">
        <v>10069368</v>
      </c>
      <c r="J5" s="120">
        <v>9846799</v>
      </c>
      <c r="K5" s="120">
        <v>9497400</v>
      </c>
      <c r="L5" s="120">
        <v>9273332</v>
      </c>
      <c r="M5" s="120">
        <v>9052899</v>
      </c>
      <c r="N5" s="120">
        <v>9119817</v>
      </c>
      <c r="O5" s="120">
        <v>9319904</v>
      </c>
      <c r="P5" s="120">
        <v>9395089</v>
      </c>
      <c r="Q5" s="120">
        <v>9130366</v>
      </c>
      <c r="R5" s="120">
        <v>8671822</v>
      </c>
      <c r="S5" s="120">
        <v>8388237</v>
      </c>
      <c r="T5" s="120">
        <v>8212002</v>
      </c>
      <c r="U5" s="120">
        <v>8150425</v>
      </c>
      <c r="V5" s="120">
        <v>7796602</v>
      </c>
      <c r="W5" s="120">
        <v>7355428</v>
      </c>
      <c r="X5" s="120">
        <v>7310849</v>
      </c>
      <c r="Y5" s="120">
        <v>7525864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12012893</v>
      </c>
      <c r="C7" s="52">
        <v>11934183</v>
      </c>
      <c r="D7" s="52">
        <v>11648582</v>
      </c>
      <c r="E7" s="52">
        <v>11386109</v>
      </c>
      <c r="F7" s="52">
        <v>11072950</v>
      </c>
      <c r="G7" s="52">
        <v>10781745</v>
      </c>
      <c r="H7" s="52">
        <v>10564772</v>
      </c>
      <c r="I7" s="52">
        <v>10069368</v>
      </c>
      <c r="J7" s="52">
        <v>9846799</v>
      </c>
      <c r="K7" s="52">
        <v>9497400</v>
      </c>
      <c r="L7" s="52">
        <v>9273332</v>
      </c>
      <c r="M7" s="52">
        <v>9052899</v>
      </c>
      <c r="N7" s="52">
        <v>9119817</v>
      </c>
      <c r="O7" s="52">
        <v>9319904</v>
      </c>
      <c r="P7" s="52">
        <v>9395089</v>
      </c>
      <c r="Q7" s="52">
        <v>9130366</v>
      </c>
      <c r="R7" s="52">
        <v>8671822</v>
      </c>
      <c r="S7" s="52">
        <v>8388237</v>
      </c>
      <c r="T7" s="52">
        <v>8212002</v>
      </c>
      <c r="U7" s="52">
        <v>8150425</v>
      </c>
      <c r="V7" s="52">
        <v>7796602</v>
      </c>
      <c r="W7" s="52">
        <v>7355428</v>
      </c>
      <c r="X7" s="52">
        <v>7310849</v>
      </c>
      <c r="Y7" s="52">
        <v>7525864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225114</v>
      </c>
      <c r="C9" s="52">
        <v>225563</v>
      </c>
      <c r="D9" s="52">
        <v>224365</v>
      </c>
      <c r="E9" s="52">
        <v>224245</v>
      </c>
      <c r="F9" s="52">
        <v>227849</v>
      </c>
      <c r="G9" s="52">
        <v>231896</v>
      </c>
      <c r="H9" s="52">
        <v>252107</v>
      </c>
      <c r="I9" s="52">
        <v>268113</v>
      </c>
      <c r="J9" s="52">
        <v>286025</v>
      </c>
      <c r="K9" s="52">
        <v>288325</v>
      </c>
      <c r="L9" s="52">
        <v>301213</v>
      </c>
      <c r="M9" s="52">
        <v>313874</v>
      </c>
      <c r="N9" s="52">
        <v>336667</v>
      </c>
      <c r="O9" s="52">
        <v>364650</v>
      </c>
      <c r="P9" s="52">
        <v>393837</v>
      </c>
      <c r="Q9" s="52">
        <v>404791</v>
      </c>
      <c r="R9" s="52">
        <v>388327</v>
      </c>
      <c r="S9" s="52">
        <v>356333</v>
      </c>
      <c r="T9" s="52">
        <v>324227</v>
      </c>
      <c r="U9" s="52">
        <v>299799</v>
      </c>
      <c r="V9" s="52">
        <v>280758</v>
      </c>
      <c r="W9" s="52">
        <v>257995</v>
      </c>
      <c r="X9" s="52">
        <v>247351</v>
      </c>
      <c r="Y9" s="52">
        <v>323938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10747944</v>
      </c>
      <c r="C11" s="52">
        <v>10642559</v>
      </c>
      <c r="D11" s="52">
        <v>10380485</v>
      </c>
      <c r="E11" s="52">
        <v>10126975</v>
      </c>
      <c r="F11" s="52">
        <v>9838425</v>
      </c>
      <c r="G11" s="52">
        <v>9564295</v>
      </c>
      <c r="H11" s="52">
        <v>9354558</v>
      </c>
      <c r="I11" s="52">
        <v>8935785</v>
      </c>
      <c r="J11" s="52">
        <v>8696687</v>
      </c>
      <c r="K11" s="52">
        <v>8378891</v>
      </c>
      <c r="L11" s="52">
        <v>8196598</v>
      </c>
      <c r="M11" s="52">
        <v>7822027</v>
      </c>
      <c r="N11" s="52">
        <v>7536663</v>
      </c>
      <c r="O11" s="52">
        <v>6979009</v>
      </c>
      <c r="P11" s="52">
        <v>6754548</v>
      </c>
      <c r="Q11" s="52">
        <v>6457060</v>
      </c>
      <c r="R11" s="52">
        <v>6303379</v>
      </c>
      <c r="S11" s="52">
        <v>6382251</v>
      </c>
      <c r="T11" s="52">
        <v>6573081</v>
      </c>
      <c r="U11" s="52">
        <v>6890363</v>
      </c>
      <c r="V11" s="52">
        <v>6556808</v>
      </c>
      <c r="W11" s="52">
        <v>6538104</v>
      </c>
      <c r="X11" s="52">
        <v>6527931</v>
      </c>
      <c r="Y11" s="52">
        <v>6817443</v>
      </c>
      <c r="DA11" s="63" t="s">
        <v>1079</v>
      </c>
    </row>
    <row r="12" spans="1:105" ht="12" customHeight="1" x14ac:dyDescent="0.25">
      <c r="A12" s="97" t="s">
        <v>137</v>
      </c>
      <c r="B12" s="52">
        <v>17577</v>
      </c>
      <c r="C12" s="52">
        <v>24428</v>
      </c>
      <c r="D12" s="52">
        <v>26067</v>
      </c>
      <c r="E12" s="52">
        <v>35347</v>
      </c>
      <c r="F12" s="52">
        <v>34008</v>
      </c>
      <c r="G12" s="52">
        <v>41186</v>
      </c>
      <c r="H12" s="52">
        <v>52706</v>
      </c>
      <c r="I12" s="52">
        <v>50952</v>
      </c>
      <c r="J12" s="52">
        <v>59226</v>
      </c>
      <c r="K12" s="52">
        <v>63741</v>
      </c>
      <c r="L12" s="52">
        <v>60642</v>
      </c>
      <c r="M12" s="52">
        <v>61831</v>
      </c>
      <c r="N12" s="52">
        <v>68834</v>
      </c>
      <c r="O12" s="52">
        <v>62030</v>
      </c>
      <c r="P12" s="52">
        <v>82398</v>
      </c>
      <c r="Q12" s="52">
        <v>78265</v>
      </c>
      <c r="R12" s="52">
        <v>78572</v>
      </c>
      <c r="S12" s="52">
        <v>81762</v>
      </c>
      <c r="T12" s="52">
        <v>80752</v>
      </c>
      <c r="U12" s="52">
        <v>109449</v>
      </c>
      <c r="V12" s="52">
        <v>124350</v>
      </c>
      <c r="W12" s="52">
        <v>116543</v>
      </c>
      <c r="X12" s="52">
        <v>107487</v>
      </c>
      <c r="Y12" s="52">
        <v>99099</v>
      </c>
      <c r="DA12" s="63" t="s">
        <v>1080</v>
      </c>
    </row>
    <row r="13" spans="1:105" ht="12" customHeight="1" x14ac:dyDescent="0.25">
      <c r="A13" s="97" t="s">
        <v>122</v>
      </c>
      <c r="B13" s="52">
        <v>1051802</v>
      </c>
      <c r="C13" s="52">
        <v>1026800</v>
      </c>
      <c r="D13" s="52">
        <v>972917</v>
      </c>
      <c r="E13" s="52">
        <v>880761</v>
      </c>
      <c r="F13" s="52">
        <v>847565</v>
      </c>
      <c r="G13" s="52">
        <v>781304</v>
      </c>
      <c r="H13" s="52">
        <v>706133</v>
      </c>
      <c r="I13" s="52">
        <v>622966</v>
      </c>
      <c r="J13" s="52">
        <v>605356</v>
      </c>
      <c r="K13" s="52">
        <v>525077</v>
      </c>
      <c r="L13" s="52">
        <v>498560</v>
      </c>
      <c r="M13" s="52">
        <v>481475</v>
      </c>
      <c r="N13" s="52">
        <v>599525</v>
      </c>
      <c r="O13" s="52">
        <v>744530</v>
      </c>
      <c r="P13" s="52">
        <v>713047</v>
      </c>
      <c r="Q13" s="52">
        <v>674322</v>
      </c>
      <c r="R13" s="52">
        <v>570476</v>
      </c>
      <c r="S13" s="52">
        <v>455136</v>
      </c>
      <c r="T13" s="52">
        <v>349474</v>
      </c>
      <c r="U13" s="52">
        <v>227992</v>
      </c>
      <c r="V13" s="52">
        <v>269071</v>
      </c>
      <c r="W13" s="52">
        <v>178288</v>
      </c>
      <c r="X13" s="52">
        <v>218697</v>
      </c>
      <c r="Y13" s="52">
        <v>212179</v>
      </c>
      <c r="DA13" s="63" t="s">
        <v>1081</v>
      </c>
    </row>
    <row r="14" spans="1:105" ht="12" customHeight="1" x14ac:dyDescent="0.25">
      <c r="A14" s="97" t="s">
        <v>121</v>
      </c>
      <c r="B14" s="52">
        <v>195570</v>
      </c>
      <c r="C14" s="52">
        <v>240396</v>
      </c>
      <c r="D14" s="52">
        <v>269113</v>
      </c>
      <c r="E14" s="52">
        <v>343026</v>
      </c>
      <c r="F14" s="52">
        <v>352952</v>
      </c>
      <c r="G14" s="52">
        <v>394960</v>
      </c>
      <c r="H14" s="52">
        <v>451375</v>
      </c>
      <c r="I14" s="52">
        <v>459665</v>
      </c>
      <c r="J14" s="52">
        <v>485530</v>
      </c>
      <c r="K14" s="52">
        <v>529691</v>
      </c>
      <c r="L14" s="52">
        <v>517532</v>
      </c>
      <c r="M14" s="52">
        <v>687566</v>
      </c>
      <c r="N14" s="52">
        <v>914795</v>
      </c>
      <c r="O14" s="52">
        <v>1534335</v>
      </c>
      <c r="P14" s="52">
        <v>1845096</v>
      </c>
      <c r="Q14" s="52">
        <v>1920719</v>
      </c>
      <c r="R14" s="52">
        <v>1719395</v>
      </c>
      <c r="S14" s="52">
        <v>1469088</v>
      </c>
      <c r="T14" s="52">
        <v>1208695</v>
      </c>
      <c r="U14" s="52">
        <v>922621</v>
      </c>
      <c r="V14" s="52">
        <v>846373</v>
      </c>
      <c r="W14" s="52">
        <v>522493</v>
      </c>
      <c r="X14" s="52">
        <v>456734</v>
      </c>
      <c r="Y14" s="52">
        <v>397143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12012893</v>
      </c>
      <c r="C17" s="36">
        <v>11934183</v>
      </c>
      <c r="D17" s="36">
        <v>11648582</v>
      </c>
      <c r="E17" s="36">
        <v>11386109</v>
      </c>
      <c r="F17" s="36">
        <v>11072950</v>
      </c>
      <c r="G17" s="36">
        <v>10781745</v>
      </c>
      <c r="H17" s="36">
        <v>10564772</v>
      </c>
      <c r="I17" s="36">
        <v>10069368</v>
      </c>
      <c r="J17" s="36">
        <v>9846799</v>
      </c>
      <c r="K17" s="36">
        <v>9497400</v>
      </c>
      <c r="L17" s="36">
        <v>9273332</v>
      </c>
      <c r="M17" s="36">
        <v>9052899</v>
      </c>
      <c r="N17" s="36">
        <v>9119817</v>
      </c>
      <c r="O17" s="36">
        <v>9319904</v>
      </c>
      <c r="P17" s="36">
        <v>9395089</v>
      </c>
      <c r="Q17" s="36">
        <v>9130366</v>
      </c>
      <c r="R17" s="36">
        <v>8671822</v>
      </c>
      <c r="S17" s="36">
        <v>8388237</v>
      </c>
      <c r="T17" s="36">
        <v>8212002</v>
      </c>
      <c r="U17" s="36">
        <v>8150425</v>
      </c>
      <c r="V17" s="36">
        <v>7796602</v>
      </c>
      <c r="W17" s="36">
        <v>7355428</v>
      </c>
      <c r="X17" s="36">
        <v>7310849</v>
      </c>
      <c r="Y17" s="36">
        <v>7525864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938507</v>
      </c>
      <c r="D21" s="52">
        <v>938718</v>
      </c>
      <c r="E21" s="52">
        <v>940136</v>
      </c>
      <c r="F21" s="52">
        <v>943777</v>
      </c>
      <c r="G21" s="52">
        <v>950615</v>
      </c>
      <c r="H21" s="52">
        <v>961595</v>
      </c>
      <c r="I21" s="52">
        <v>977691</v>
      </c>
      <c r="J21" s="52">
        <v>999913</v>
      </c>
      <c r="K21" s="52">
        <v>1029101</v>
      </c>
      <c r="L21" s="52">
        <v>1066307</v>
      </c>
      <c r="M21" s="52">
        <v>1112581</v>
      </c>
      <c r="N21" s="52">
        <v>1169120</v>
      </c>
      <c r="O21" s="52">
        <v>1049622</v>
      </c>
      <c r="P21" s="52">
        <v>380407</v>
      </c>
      <c r="Q21" s="52">
        <v>477011</v>
      </c>
      <c r="R21" s="52">
        <v>589433</v>
      </c>
      <c r="S21" s="52">
        <v>718025</v>
      </c>
      <c r="T21" s="52">
        <v>691578</v>
      </c>
      <c r="U21" s="52">
        <v>701990</v>
      </c>
      <c r="V21" s="52">
        <v>707774</v>
      </c>
      <c r="W21" s="52">
        <v>722504</v>
      </c>
      <c r="X21" s="52">
        <v>731779</v>
      </c>
      <c r="Y21" s="52">
        <v>723240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35174</v>
      </c>
      <c r="D23" s="52">
        <v>35243</v>
      </c>
      <c r="E23" s="52">
        <v>35729</v>
      </c>
      <c r="F23" s="52">
        <v>37028</v>
      </c>
      <c r="G23" s="52">
        <v>39580</v>
      </c>
      <c r="H23" s="52">
        <v>43837</v>
      </c>
      <c r="I23" s="52">
        <v>29266</v>
      </c>
      <c r="J23" s="52">
        <v>24646</v>
      </c>
      <c r="K23" s="52">
        <v>37596</v>
      </c>
      <c r="L23" s="52">
        <v>39461</v>
      </c>
      <c r="M23" s="52">
        <v>42711</v>
      </c>
      <c r="N23" s="52">
        <v>46387</v>
      </c>
      <c r="O23" s="52">
        <v>59952</v>
      </c>
      <c r="P23" s="52">
        <v>48448</v>
      </c>
      <c r="Q23" s="52">
        <v>44434</v>
      </c>
      <c r="R23" s="52">
        <v>47461</v>
      </c>
      <c r="S23" s="52">
        <v>55046</v>
      </c>
      <c r="T23" s="52">
        <v>62124</v>
      </c>
      <c r="U23" s="52">
        <v>66209</v>
      </c>
      <c r="V23" s="52">
        <v>68903</v>
      </c>
      <c r="W23" s="52">
        <v>65623</v>
      </c>
      <c r="X23" s="52">
        <v>52661</v>
      </c>
      <c r="Y23" s="52">
        <v>38568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839683</v>
      </c>
      <c r="D25" s="52">
        <v>839863</v>
      </c>
      <c r="E25" s="52">
        <v>841078</v>
      </c>
      <c r="F25" s="52">
        <v>844218</v>
      </c>
      <c r="G25" s="52">
        <v>850139</v>
      </c>
      <c r="H25" s="52">
        <v>859651</v>
      </c>
      <c r="I25" s="52">
        <v>887938</v>
      </c>
      <c r="J25" s="52">
        <v>981988</v>
      </c>
      <c r="K25" s="52">
        <v>1003506</v>
      </c>
      <c r="L25" s="52">
        <v>1041603</v>
      </c>
      <c r="M25" s="52">
        <v>1086970</v>
      </c>
      <c r="N25" s="52">
        <v>1142698</v>
      </c>
      <c r="O25" s="52">
        <v>1021666</v>
      </c>
      <c r="P25" s="52">
        <v>355622</v>
      </c>
      <c r="Q25" s="52">
        <v>504721</v>
      </c>
      <c r="R25" s="52">
        <v>510233</v>
      </c>
      <c r="S25" s="52">
        <v>666800</v>
      </c>
      <c r="T25" s="52">
        <v>641513</v>
      </c>
      <c r="U25" s="52">
        <v>633446</v>
      </c>
      <c r="V25" s="52">
        <v>616057</v>
      </c>
      <c r="W25" s="52">
        <v>630139</v>
      </c>
      <c r="X25" s="52">
        <v>665607</v>
      </c>
      <c r="Y25" s="52">
        <v>678728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1373</v>
      </c>
      <c r="D26" s="52">
        <v>1375</v>
      </c>
      <c r="E26" s="52">
        <v>1388</v>
      </c>
      <c r="F26" s="52">
        <v>1419</v>
      </c>
      <c r="G26" s="52">
        <v>1480</v>
      </c>
      <c r="H26" s="52">
        <v>1573</v>
      </c>
      <c r="I26" s="52">
        <v>1754</v>
      </c>
      <c r="J26" s="52">
        <v>2176</v>
      </c>
      <c r="K26" s="52">
        <v>2518</v>
      </c>
      <c r="L26" s="52">
        <v>3099</v>
      </c>
      <c r="M26" s="52">
        <v>3810</v>
      </c>
      <c r="N26" s="52">
        <v>4927</v>
      </c>
      <c r="O26" s="52">
        <v>6804</v>
      </c>
      <c r="P26" s="52">
        <v>3595</v>
      </c>
      <c r="Q26" s="52">
        <v>4740</v>
      </c>
      <c r="R26" s="52">
        <v>5592</v>
      </c>
      <c r="S26" s="52">
        <v>6885</v>
      </c>
      <c r="T26" s="52">
        <v>6549</v>
      </c>
      <c r="U26" s="52">
        <v>6813</v>
      </c>
      <c r="V26" s="52">
        <v>6669</v>
      </c>
      <c r="W26" s="52">
        <v>7807</v>
      </c>
      <c r="X26" s="52">
        <v>9056</v>
      </c>
      <c r="Y26" s="52">
        <v>9233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164344</v>
      </c>
      <c r="D27" s="52">
        <v>164617</v>
      </c>
      <c r="E27" s="52">
        <v>166465</v>
      </c>
      <c r="F27" s="52">
        <v>171173</v>
      </c>
      <c r="G27" s="52">
        <v>179808</v>
      </c>
      <c r="H27" s="52">
        <v>193813</v>
      </c>
      <c r="I27" s="52">
        <v>115972</v>
      </c>
      <c r="J27" s="52">
        <v>78965</v>
      </c>
      <c r="K27" s="52">
        <v>116286</v>
      </c>
      <c r="L27" s="52">
        <v>103742</v>
      </c>
      <c r="M27" s="52">
        <v>98365</v>
      </c>
      <c r="N27" s="52">
        <v>105705</v>
      </c>
      <c r="O27" s="52">
        <v>87083</v>
      </c>
      <c r="P27" s="52">
        <v>74718</v>
      </c>
      <c r="Q27" s="52">
        <v>59172</v>
      </c>
      <c r="R27" s="52">
        <v>103846</v>
      </c>
      <c r="S27" s="52">
        <v>115340</v>
      </c>
      <c r="T27" s="52">
        <v>105662</v>
      </c>
      <c r="U27" s="52">
        <v>121482</v>
      </c>
      <c r="V27" s="52">
        <v>112451</v>
      </c>
      <c r="W27" s="52">
        <v>90783</v>
      </c>
      <c r="X27" s="52">
        <v>22864</v>
      </c>
      <c r="Y27" s="52">
        <v>14628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30558</v>
      </c>
      <c r="D28" s="52">
        <v>30705</v>
      </c>
      <c r="E28" s="52">
        <v>31703</v>
      </c>
      <c r="F28" s="52">
        <v>34374</v>
      </c>
      <c r="G28" s="52">
        <v>39743</v>
      </c>
      <c r="H28" s="52">
        <v>48515</v>
      </c>
      <c r="I28" s="52">
        <v>43303</v>
      </c>
      <c r="J28" s="52">
        <v>49612</v>
      </c>
      <c r="K28" s="52">
        <v>74326</v>
      </c>
      <c r="L28" s="52">
        <v>74205</v>
      </c>
      <c r="M28" s="52">
        <v>81181</v>
      </c>
      <c r="N28" s="52">
        <v>70938</v>
      </c>
      <c r="O28" s="52">
        <v>86114</v>
      </c>
      <c r="P28" s="52">
        <v>94563</v>
      </c>
      <c r="Q28" s="52">
        <v>104301</v>
      </c>
      <c r="R28" s="52">
        <v>201324</v>
      </c>
      <c r="S28" s="52">
        <v>250307</v>
      </c>
      <c r="T28" s="52">
        <v>260393</v>
      </c>
      <c r="U28" s="52">
        <v>286074</v>
      </c>
      <c r="V28" s="52">
        <v>328867</v>
      </c>
      <c r="W28" s="52">
        <v>364004</v>
      </c>
      <c r="X28" s="52">
        <v>180726</v>
      </c>
      <c r="Y28" s="52">
        <v>72184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1877015</v>
      </c>
      <c r="D31" s="36">
        <v>1880527</v>
      </c>
      <c r="E31" s="36">
        <v>1904716</v>
      </c>
      <c r="F31" s="36">
        <v>1968762</v>
      </c>
      <c r="G31" s="36">
        <v>2091843</v>
      </c>
      <c r="H31" s="36">
        <v>2293618</v>
      </c>
      <c r="I31" s="36">
        <v>1469237</v>
      </c>
      <c r="J31" s="36">
        <v>1439971</v>
      </c>
      <c r="K31" s="36">
        <v>1686924</v>
      </c>
      <c r="L31" s="36">
        <v>1662139</v>
      </c>
      <c r="M31" s="36">
        <v>1710931</v>
      </c>
      <c r="N31" s="36">
        <v>1763042</v>
      </c>
      <c r="O31" s="36">
        <v>1672583</v>
      </c>
      <c r="P31" s="36">
        <v>1051486</v>
      </c>
      <c r="Q31" s="36">
        <v>1167131</v>
      </c>
      <c r="R31" s="36">
        <v>1385571</v>
      </c>
      <c r="S31" s="36">
        <v>1536431</v>
      </c>
      <c r="T31" s="36">
        <v>1569060</v>
      </c>
      <c r="U31" s="36">
        <v>1576830</v>
      </c>
      <c r="V31" s="36">
        <v>1542059</v>
      </c>
      <c r="W31" s="36">
        <v>1359451</v>
      </c>
      <c r="X31" s="36">
        <v>1102665</v>
      </c>
      <c r="Y31" s="36">
        <v>1060154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859797</v>
      </c>
      <c r="D35" s="52">
        <v>653117</v>
      </c>
      <c r="E35" s="52">
        <v>677663</v>
      </c>
      <c r="F35" s="52">
        <v>630618</v>
      </c>
      <c r="G35" s="52">
        <v>659410</v>
      </c>
      <c r="H35" s="52">
        <v>744622</v>
      </c>
      <c r="I35" s="52">
        <v>482287</v>
      </c>
      <c r="J35" s="52">
        <v>777344</v>
      </c>
      <c r="K35" s="52">
        <v>679702</v>
      </c>
      <c r="L35" s="52">
        <v>842239</v>
      </c>
      <c r="M35" s="52">
        <v>892148</v>
      </c>
      <c r="N35" s="52">
        <v>1236038</v>
      </c>
      <c r="O35" s="52">
        <v>1249709</v>
      </c>
      <c r="P35" s="52">
        <v>455592</v>
      </c>
      <c r="Q35" s="52">
        <v>212288</v>
      </c>
      <c r="R35" s="52">
        <v>130889</v>
      </c>
      <c r="S35" s="52">
        <v>434440</v>
      </c>
      <c r="T35" s="52">
        <v>515343</v>
      </c>
      <c r="U35" s="52">
        <v>640413</v>
      </c>
      <c r="V35" s="52">
        <v>353951</v>
      </c>
      <c r="W35" s="52">
        <v>281330</v>
      </c>
      <c r="X35" s="52">
        <v>687200</v>
      </c>
      <c r="Y35" s="52">
        <v>938255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35623</v>
      </c>
      <c r="D37" s="52">
        <v>34045</v>
      </c>
      <c r="E37" s="52">
        <v>35609</v>
      </c>
      <c r="F37" s="52">
        <v>40632</v>
      </c>
      <c r="G37" s="52">
        <v>43627</v>
      </c>
      <c r="H37" s="52">
        <v>64048</v>
      </c>
      <c r="I37" s="52">
        <v>45272</v>
      </c>
      <c r="J37" s="52">
        <v>42558</v>
      </c>
      <c r="K37" s="52">
        <v>39896</v>
      </c>
      <c r="L37" s="52">
        <v>52349</v>
      </c>
      <c r="M37" s="52">
        <v>55372</v>
      </c>
      <c r="N37" s="52">
        <v>69180</v>
      </c>
      <c r="O37" s="52">
        <v>87935</v>
      </c>
      <c r="P37" s="52">
        <v>77635</v>
      </c>
      <c r="Q37" s="52">
        <v>55388</v>
      </c>
      <c r="R37" s="52">
        <v>30997</v>
      </c>
      <c r="S37" s="52">
        <v>23052</v>
      </c>
      <c r="T37" s="52">
        <v>30018</v>
      </c>
      <c r="U37" s="52">
        <v>41781</v>
      </c>
      <c r="V37" s="52">
        <v>49862</v>
      </c>
      <c r="W37" s="52">
        <v>42860</v>
      </c>
      <c r="X37" s="52">
        <v>42017</v>
      </c>
      <c r="Y37" s="52">
        <v>115155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734298</v>
      </c>
      <c r="D39" s="52">
        <v>577789</v>
      </c>
      <c r="E39" s="52">
        <v>587568</v>
      </c>
      <c r="F39" s="52">
        <v>555668</v>
      </c>
      <c r="G39" s="52">
        <v>576009</v>
      </c>
      <c r="H39" s="52">
        <v>649914</v>
      </c>
      <c r="I39" s="52">
        <v>469165</v>
      </c>
      <c r="J39" s="52">
        <v>742890</v>
      </c>
      <c r="K39" s="52">
        <v>685710</v>
      </c>
      <c r="L39" s="52">
        <v>859310</v>
      </c>
      <c r="M39" s="52">
        <v>712399</v>
      </c>
      <c r="N39" s="52">
        <v>857334</v>
      </c>
      <c r="O39" s="52">
        <v>464012</v>
      </c>
      <c r="P39" s="52">
        <v>131161</v>
      </c>
      <c r="Q39" s="52">
        <v>207233</v>
      </c>
      <c r="R39" s="52">
        <v>356552</v>
      </c>
      <c r="S39" s="52">
        <v>745672</v>
      </c>
      <c r="T39" s="52">
        <v>832343</v>
      </c>
      <c r="U39" s="52">
        <v>950728</v>
      </c>
      <c r="V39" s="52">
        <v>282502</v>
      </c>
      <c r="W39" s="52">
        <v>611435</v>
      </c>
      <c r="X39" s="52">
        <v>655434</v>
      </c>
      <c r="Y39" s="52">
        <v>968240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8224</v>
      </c>
      <c r="D40" s="52">
        <v>3014</v>
      </c>
      <c r="E40" s="52">
        <v>10668</v>
      </c>
      <c r="F40" s="52">
        <v>80</v>
      </c>
      <c r="G40" s="52">
        <v>8658</v>
      </c>
      <c r="H40" s="52">
        <v>13093</v>
      </c>
      <c r="I40" s="52">
        <v>0</v>
      </c>
      <c r="J40" s="52">
        <v>10450</v>
      </c>
      <c r="K40" s="52">
        <v>7033</v>
      </c>
      <c r="L40" s="52">
        <v>0</v>
      </c>
      <c r="M40" s="52">
        <v>4999</v>
      </c>
      <c r="N40" s="52">
        <v>11930</v>
      </c>
      <c r="O40" s="52">
        <v>0</v>
      </c>
      <c r="P40" s="52">
        <v>23963</v>
      </c>
      <c r="Q40" s="52">
        <v>607</v>
      </c>
      <c r="R40" s="52">
        <v>5899</v>
      </c>
      <c r="S40" s="52">
        <v>10075</v>
      </c>
      <c r="T40" s="52">
        <v>5539</v>
      </c>
      <c r="U40" s="52">
        <v>35510</v>
      </c>
      <c r="V40" s="52">
        <v>21570</v>
      </c>
      <c r="W40" s="52">
        <v>0</v>
      </c>
      <c r="X40" s="52">
        <v>0</v>
      </c>
      <c r="Y40" s="52">
        <v>845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139342</v>
      </c>
      <c r="D41" s="52">
        <v>110734</v>
      </c>
      <c r="E41" s="52">
        <v>74309</v>
      </c>
      <c r="F41" s="52">
        <v>137977</v>
      </c>
      <c r="G41" s="52">
        <v>113547</v>
      </c>
      <c r="H41" s="52">
        <v>118642</v>
      </c>
      <c r="I41" s="52">
        <v>32805</v>
      </c>
      <c r="J41" s="52">
        <v>61355</v>
      </c>
      <c r="K41" s="52">
        <v>36007</v>
      </c>
      <c r="L41" s="52">
        <v>77225</v>
      </c>
      <c r="M41" s="52">
        <v>81280</v>
      </c>
      <c r="N41" s="52">
        <v>223755</v>
      </c>
      <c r="O41" s="52">
        <v>232088</v>
      </c>
      <c r="P41" s="52">
        <v>43235</v>
      </c>
      <c r="Q41" s="52">
        <v>20447</v>
      </c>
      <c r="R41" s="52">
        <v>0</v>
      </c>
      <c r="S41" s="52">
        <v>0</v>
      </c>
      <c r="T41" s="52">
        <v>0</v>
      </c>
      <c r="U41" s="52">
        <v>0</v>
      </c>
      <c r="V41" s="52">
        <v>153530</v>
      </c>
      <c r="W41" s="52">
        <v>0</v>
      </c>
      <c r="X41" s="52">
        <v>63273</v>
      </c>
      <c r="Y41" s="52">
        <v>8110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75384</v>
      </c>
      <c r="D42" s="52">
        <v>59422</v>
      </c>
      <c r="E42" s="52">
        <v>105616</v>
      </c>
      <c r="F42" s="52">
        <v>44300</v>
      </c>
      <c r="G42" s="52">
        <v>81751</v>
      </c>
      <c r="H42" s="52">
        <v>104930</v>
      </c>
      <c r="I42" s="52">
        <v>51593</v>
      </c>
      <c r="J42" s="52">
        <v>75477</v>
      </c>
      <c r="K42" s="52">
        <v>118487</v>
      </c>
      <c r="L42" s="52">
        <v>62046</v>
      </c>
      <c r="M42" s="52">
        <v>251215</v>
      </c>
      <c r="N42" s="52">
        <v>298167</v>
      </c>
      <c r="O42" s="52">
        <v>705654</v>
      </c>
      <c r="P42" s="52">
        <v>405324</v>
      </c>
      <c r="Q42" s="52">
        <v>179924</v>
      </c>
      <c r="R42" s="52">
        <v>0</v>
      </c>
      <c r="S42" s="52">
        <v>0</v>
      </c>
      <c r="T42" s="52">
        <v>0</v>
      </c>
      <c r="U42" s="52">
        <v>0</v>
      </c>
      <c r="V42" s="52">
        <v>252619</v>
      </c>
      <c r="W42" s="52">
        <v>40124</v>
      </c>
      <c r="X42" s="52">
        <v>114967</v>
      </c>
      <c r="Y42" s="52">
        <v>12593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1798305</v>
      </c>
      <c r="D45" s="36">
        <v>1594926</v>
      </c>
      <c r="E45" s="36">
        <v>1642243</v>
      </c>
      <c r="F45" s="36">
        <v>1655603</v>
      </c>
      <c r="G45" s="36">
        <v>1800638</v>
      </c>
      <c r="H45" s="36">
        <v>2076645</v>
      </c>
      <c r="I45" s="36">
        <v>973833</v>
      </c>
      <c r="J45" s="36">
        <v>1217402</v>
      </c>
      <c r="K45" s="36">
        <v>1337525</v>
      </c>
      <c r="L45" s="36">
        <v>1438071</v>
      </c>
      <c r="M45" s="36">
        <v>1490498</v>
      </c>
      <c r="N45" s="36">
        <v>1829960</v>
      </c>
      <c r="O45" s="36">
        <v>1872670</v>
      </c>
      <c r="P45" s="36">
        <v>1126671</v>
      </c>
      <c r="Q45" s="36">
        <v>902408</v>
      </c>
      <c r="R45" s="36">
        <v>927027</v>
      </c>
      <c r="S45" s="36">
        <v>1252846</v>
      </c>
      <c r="T45" s="36">
        <v>1392825</v>
      </c>
      <c r="U45" s="36">
        <v>1515253</v>
      </c>
      <c r="V45" s="36">
        <v>1188236</v>
      </c>
      <c r="W45" s="36">
        <v>918277</v>
      </c>
      <c r="X45" s="36">
        <v>1058086</v>
      </c>
      <c r="Y45" s="36">
        <v>1275169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279880</v>
      </c>
      <c r="D49" s="52">
        <v>218999</v>
      </c>
      <c r="E49" s="52">
        <v>222499</v>
      </c>
      <c r="F49" s="52">
        <v>200641</v>
      </c>
      <c r="G49" s="52">
        <v>206941</v>
      </c>
      <c r="H49" s="52">
        <v>263246</v>
      </c>
      <c r="I49" s="52">
        <v>160770</v>
      </c>
      <c r="J49" s="52">
        <v>275005</v>
      </c>
      <c r="K49" s="52">
        <v>189195</v>
      </c>
      <c r="L49" s="52">
        <v>247849</v>
      </c>
      <c r="M49" s="52">
        <v>249753</v>
      </c>
      <c r="N49" s="52">
        <v>327677</v>
      </c>
      <c r="O49" s="52">
        <v>307566</v>
      </c>
      <c r="P49" s="52">
        <v>250679</v>
      </c>
      <c r="Q49" s="52">
        <v>111359</v>
      </c>
      <c r="R49" s="52">
        <v>51462</v>
      </c>
      <c r="S49" s="52">
        <v>151314</v>
      </c>
      <c r="T49" s="52">
        <v>169991</v>
      </c>
      <c r="U49" s="52">
        <v>191790</v>
      </c>
      <c r="V49" s="52">
        <v>100419</v>
      </c>
      <c r="W49" s="52">
        <v>77180</v>
      </c>
      <c r="X49" s="52">
        <v>190272</v>
      </c>
      <c r="Y49" s="52">
        <v>285275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460</v>
      </c>
      <c r="D51" s="52">
        <v>257</v>
      </c>
      <c r="E51" s="52">
        <v>4574</v>
      </c>
      <c r="F51" s="52">
        <v>8957</v>
      </c>
      <c r="G51" s="52">
        <v>9644</v>
      </c>
      <c r="H51" s="52">
        <v>19760</v>
      </c>
      <c r="I51" s="52">
        <v>10556</v>
      </c>
      <c r="J51" s="52">
        <v>16929</v>
      </c>
      <c r="K51" s="52">
        <v>8665</v>
      </c>
      <c r="L51" s="52">
        <v>12354</v>
      </c>
      <c r="M51" s="52">
        <v>10134</v>
      </c>
      <c r="N51" s="52">
        <v>12277</v>
      </c>
      <c r="O51" s="52">
        <v>10710</v>
      </c>
      <c r="P51" s="52">
        <v>3416</v>
      </c>
      <c r="Q51" s="52">
        <v>1438</v>
      </c>
      <c r="R51" s="52">
        <v>398</v>
      </c>
      <c r="S51" s="52">
        <v>2219</v>
      </c>
      <c r="T51" s="52">
        <v>2562</v>
      </c>
      <c r="U51" s="52">
        <v>3325</v>
      </c>
      <c r="V51" s="52">
        <v>2483</v>
      </c>
      <c r="W51" s="52">
        <v>1033</v>
      </c>
      <c r="X51" s="52">
        <v>9056</v>
      </c>
      <c r="Y51" s="52">
        <v>41018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207657</v>
      </c>
      <c r="D53" s="52">
        <v>161103</v>
      </c>
      <c r="E53" s="52">
        <v>160510</v>
      </c>
      <c r="F53" s="52">
        <v>142626</v>
      </c>
      <c r="G53" s="52">
        <v>143494</v>
      </c>
      <c r="H53" s="52">
        <v>180569</v>
      </c>
      <c r="I53" s="52">
        <v>132636</v>
      </c>
      <c r="J53" s="52">
        <v>223454</v>
      </c>
      <c r="K53" s="52">
        <v>145214</v>
      </c>
      <c r="L53" s="52">
        <v>206865</v>
      </c>
      <c r="M53" s="52">
        <v>156179</v>
      </c>
      <c r="N53" s="52">
        <v>186770</v>
      </c>
      <c r="O53" s="52">
        <v>84823</v>
      </c>
      <c r="P53" s="52">
        <v>34777</v>
      </c>
      <c r="Q53" s="52">
        <v>33512</v>
      </c>
      <c r="R53" s="52">
        <v>50624</v>
      </c>
      <c r="S53" s="52">
        <v>149296</v>
      </c>
      <c r="T53" s="52">
        <v>168867</v>
      </c>
      <c r="U53" s="52">
        <v>184883</v>
      </c>
      <c r="V53" s="52">
        <v>31018</v>
      </c>
      <c r="W53" s="52">
        <v>71331</v>
      </c>
      <c r="X53" s="52">
        <v>147152</v>
      </c>
      <c r="Y53" s="52">
        <v>278882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2326</v>
      </c>
      <c r="D54" s="52">
        <v>840</v>
      </c>
      <c r="E54" s="52">
        <v>2914</v>
      </c>
      <c r="F54" s="52">
        <v>21</v>
      </c>
      <c r="G54" s="52">
        <v>2157</v>
      </c>
      <c r="H54" s="52">
        <v>3638</v>
      </c>
      <c r="I54" s="52">
        <v>0</v>
      </c>
      <c r="J54" s="52">
        <v>3143</v>
      </c>
      <c r="K54" s="52">
        <v>1490</v>
      </c>
      <c r="L54" s="52">
        <v>0</v>
      </c>
      <c r="M54" s="52">
        <v>1097</v>
      </c>
      <c r="N54" s="52">
        <v>2600</v>
      </c>
      <c r="O54" s="52">
        <v>0</v>
      </c>
      <c r="P54" s="52">
        <v>6354</v>
      </c>
      <c r="Q54" s="52">
        <v>99</v>
      </c>
      <c r="R54" s="52">
        <v>838</v>
      </c>
      <c r="S54" s="52">
        <v>2018</v>
      </c>
      <c r="T54" s="52">
        <v>1124</v>
      </c>
      <c r="U54" s="52">
        <v>6907</v>
      </c>
      <c r="V54" s="52">
        <v>2368</v>
      </c>
      <c r="W54" s="52">
        <v>0</v>
      </c>
      <c r="X54" s="52">
        <v>0</v>
      </c>
      <c r="Y54" s="52">
        <v>244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45358</v>
      </c>
      <c r="D55" s="52">
        <v>37131</v>
      </c>
      <c r="E55" s="52">
        <v>24398</v>
      </c>
      <c r="F55" s="52">
        <v>43899</v>
      </c>
      <c r="G55" s="52">
        <v>35634</v>
      </c>
      <c r="H55" s="52">
        <v>41943</v>
      </c>
      <c r="I55" s="52">
        <v>10935</v>
      </c>
      <c r="J55" s="52">
        <v>21706</v>
      </c>
      <c r="K55" s="52">
        <v>9903</v>
      </c>
      <c r="L55" s="52">
        <v>22726</v>
      </c>
      <c r="M55" s="52">
        <v>22607</v>
      </c>
      <c r="N55" s="52">
        <v>59294</v>
      </c>
      <c r="O55" s="52">
        <v>55128</v>
      </c>
      <c r="P55" s="52">
        <v>20200</v>
      </c>
      <c r="Q55" s="52">
        <v>7933</v>
      </c>
      <c r="R55" s="52">
        <v>0</v>
      </c>
      <c r="S55" s="52">
        <v>0</v>
      </c>
      <c r="T55" s="52">
        <v>0</v>
      </c>
      <c r="U55" s="52">
        <v>0</v>
      </c>
      <c r="V55" s="52">
        <v>25339</v>
      </c>
      <c r="W55" s="52">
        <v>0</v>
      </c>
      <c r="X55" s="52">
        <v>15307</v>
      </c>
      <c r="Y55" s="52">
        <v>2408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24539</v>
      </c>
      <c r="D56" s="52">
        <v>19925</v>
      </c>
      <c r="E56" s="52">
        <v>34677</v>
      </c>
      <c r="F56" s="52">
        <v>14095</v>
      </c>
      <c r="G56" s="52">
        <v>25656</v>
      </c>
      <c r="H56" s="52">
        <v>37096</v>
      </c>
      <c r="I56" s="52">
        <v>17199</v>
      </c>
      <c r="J56" s="52">
        <v>26702</v>
      </c>
      <c r="K56" s="52">
        <v>32588</v>
      </c>
      <c r="L56" s="52">
        <v>18258</v>
      </c>
      <c r="M56" s="52">
        <v>69870</v>
      </c>
      <c r="N56" s="52">
        <v>79013</v>
      </c>
      <c r="O56" s="52">
        <v>167615</v>
      </c>
      <c r="P56" s="52">
        <v>189348</v>
      </c>
      <c r="Q56" s="52">
        <v>69815</v>
      </c>
      <c r="R56" s="52">
        <v>0</v>
      </c>
      <c r="S56" s="52">
        <v>0</v>
      </c>
      <c r="T56" s="52">
        <v>0</v>
      </c>
      <c r="U56" s="52">
        <v>0</v>
      </c>
      <c r="V56" s="52">
        <v>41694</v>
      </c>
      <c r="W56" s="52">
        <v>5849</v>
      </c>
      <c r="X56" s="52">
        <v>27813</v>
      </c>
      <c r="Y56" s="52">
        <v>3741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279880</v>
      </c>
      <c r="D59" s="36">
        <v>218999</v>
      </c>
      <c r="E59" s="36">
        <v>222499</v>
      </c>
      <c r="F59" s="36">
        <v>200641</v>
      </c>
      <c r="G59" s="36">
        <v>206941</v>
      </c>
      <c r="H59" s="36">
        <v>263246</v>
      </c>
      <c r="I59" s="36">
        <v>160770</v>
      </c>
      <c r="J59" s="36">
        <v>275005</v>
      </c>
      <c r="K59" s="36">
        <v>189195</v>
      </c>
      <c r="L59" s="36">
        <v>247849</v>
      </c>
      <c r="M59" s="36">
        <v>249753</v>
      </c>
      <c r="N59" s="36">
        <v>327677</v>
      </c>
      <c r="O59" s="36">
        <v>307566</v>
      </c>
      <c r="P59" s="36">
        <v>250679</v>
      </c>
      <c r="Q59" s="36">
        <v>111359</v>
      </c>
      <c r="R59" s="36">
        <v>51462</v>
      </c>
      <c r="S59" s="36">
        <v>151314</v>
      </c>
      <c r="T59" s="36">
        <v>169991</v>
      </c>
      <c r="U59" s="36">
        <v>191790</v>
      </c>
      <c r="V59" s="36">
        <v>100419</v>
      </c>
      <c r="W59" s="36">
        <v>77180</v>
      </c>
      <c r="X59" s="36">
        <v>190272</v>
      </c>
      <c r="Y59" s="36">
        <v>285275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579917</v>
      </c>
      <c r="D63" s="52">
        <v>434118</v>
      </c>
      <c r="E63" s="52">
        <v>455164</v>
      </c>
      <c r="F63" s="52">
        <v>429977</v>
      </c>
      <c r="G63" s="52">
        <v>452469</v>
      </c>
      <c r="H63" s="52">
        <v>481376</v>
      </c>
      <c r="I63" s="52">
        <v>321517</v>
      </c>
      <c r="J63" s="52">
        <v>502339</v>
      </c>
      <c r="K63" s="52">
        <v>490507</v>
      </c>
      <c r="L63" s="52">
        <v>594390</v>
      </c>
      <c r="M63" s="52">
        <v>642395</v>
      </c>
      <c r="N63" s="52">
        <v>908361</v>
      </c>
      <c r="O63" s="52">
        <v>942143</v>
      </c>
      <c r="P63" s="52">
        <v>204913</v>
      </c>
      <c r="Q63" s="52">
        <v>100929</v>
      </c>
      <c r="R63" s="52">
        <v>79427</v>
      </c>
      <c r="S63" s="52">
        <v>283126</v>
      </c>
      <c r="T63" s="52">
        <v>345352</v>
      </c>
      <c r="U63" s="52">
        <v>448623</v>
      </c>
      <c r="V63" s="52">
        <v>253532</v>
      </c>
      <c r="W63" s="52">
        <v>204150</v>
      </c>
      <c r="X63" s="52">
        <v>496928</v>
      </c>
      <c r="Y63" s="52">
        <v>652980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35163</v>
      </c>
      <c r="D65" s="52">
        <v>33788</v>
      </c>
      <c r="E65" s="52">
        <v>31035</v>
      </c>
      <c r="F65" s="52">
        <v>31675</v>
      </c>
      <c r="G65" s="52">
        <v>33983</v>
      </c>
      <c r="H65" s="52">
        <v>44288</v>
      </c>
      <c r="I65" s="52">
        <v>34716</v>
      </c>
      <c r="J65" s="52">
        <v>25629</v>
      </c>
      <c r="K65" s="52">
        <v>31231</v>
      </c>
      <c r="L65" s="52">
        <v>39995</v>
      </c>
      <c r="M65" s="52">
        <v>45238</v>
      </c>
      <c r="N65" s="52">
        <v>56903</v>
      </c>
      <c r="O65" s="52">
        <v>77225</v>
      </c>
      <c r="P65" s="52">
        <v>74219</v>
      </c>
      <c r="Q65" s="52">
        <v>53950</v>
      </c>
      <c r="R65" s="52">
        <v>30599</v>
      </c>
      <c r="S65" s="52">
        <v>20833</v>
      </c>
      <c r="T65" s="52">
        <v>27456</v>
      </c>
      <c r="U65" s="52">
        <v>38456</v>
      </c>
      <c r="V65" s="52">
        <v>47379</v>
      </c>
      <c r="W65" s="52">
        <v>41827</v>
      </c>
      <c r="X65" s="52">
        <v>32961</v>
      </c>
      <c r="Y65" s="52">
        <v>74137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526641</v>
      </c>
      <c r="D67" s="52">
        <f t="shared" si="0"/>
        <v>416686</v>
      </c>
      <c r="E67" s="52">
        <f t="shared" si="0"/>
        <v>427058</v>
      </c>
      <c r="F67" s="52">
        <f t="shared" si="0"/>
        <v>413042</v>
      </c>
      <c r="G67" s="52">
        <f t="shared" si="0"/>
        <v>432515</v>
      </c>
      <c r="H67" s="52">
        <f t="shared" si="0"/>
        <v>469345</v>
      </c>
      <c r="I67" s="52">
        <f t="shared" si="0"/>
        <v>336529</v>
      </c>
      <c r="J67" s="52">
        <f t="shared" si="0"/>
        <v>519436</v>
      </c>
      <c r="K67" s="52">
        <f t="shared" si="0"/>
        <v>540496</v>
      </c>
      <c r="L67" s="52">
        <f t="shared" si="0"/>
        <v>652445</v>
      </c>
      <c r="M67" s="52">
        <f t="shared" si="0"/>
        <v>556220</v>
      </c>
      <c r="N67" s="52">
        <f t="shared" si="0"/>
        <v>670564</v>
      </c>
      <c r="O67" s="52">
        <f t="shared" si="0"/>
        <v>379189</v>
      </c>
      <c r="P67" s="52">
        <f t="shared" si="0"/>
        <v>96384</v>
      </c>
      <c r="Q67" s="52">
        <f t="shared" si="0"/>
        <v>173721</v>
      </c>
      <c r="R67" s="52">
        <f t="shared" ref="R67:V67" si="1">R39-R53</f>
        <v>305928</v>
      </c>
      <c r="S67" s="52">
        <f t="shared" si="1"/>
        <v>596376</v>
      </c>
      <c r="T67" s="52">
        <f t="shared" si="1"/>
        <v>663476</v>
      </c>
      <c r="U67" s="52">
        <f t="shared" si="1"/>
        <v>765845</v>
      </c>
      <c r="V67" s="52">
        <f t="shared" si="1"/>
        <v>251484</v>
      </c>
      <c r="W67" s="52">
        <f t="shared" ref="W67:Y67" si="2">W39-W53</f>
        <v>540104</v>
      </c>
      <c r="X67" s="52">
        <f t="shared" si="2"/>
        <v>508282</v>
      </c>
      <c r="Y67" s="52">
        <f t="shared" si="2"/>
        <v>689358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5898</v>
      </c>
      <c r="D68" s="52">
        <f t="shared" si="3"/>
        <v>2174</v>
      </c>
      <c r="E68" s="52">
        <f t="shared" si="3"/>
        <v>7754</v>
      </c>
      <c r="F68" s="52">
        <f t="shared" si="3"/>
        <v>59</v>
      </c>
      <c r="G68" s="52">
        <f t="shared" si="3"/>
        <v>6501</v>
      </c>
      <c r="H68" s="52">
        <f t="shared" si="3"/>
        <v>9455</v>
      </c>
      <c r="I68" s="52">
        <f t="shared" si="3"/>
        <v>0</v>
      </c>
      <c r="J68" s="52">
        <f t="shared" si="3"/>
        <v>7307</v>
      </c>
      <c r="K68" s="52">
        <f t="shared" si="3"/>
        <v>5543</v>
      </c>
      <c r="L68" s="52">
        <f t="shared" si="3"/>
        <v>0</v>
      </c>
      <c r="M68" s="52">
        <f t="shared" si="3"/>
        <v>3902</v>
      </c>
      <c r="N68" s="52">
        <f t="shared" si="3"/>
        <v>9330</v>
      </c>
      <c r="O68" s="52">
        <f t="shared" si="3"/>
        <v>0</v>
      </c>
      <c r="P68" s="52">
        <f t="shared" si="3"/>
        <v>17609</v>
      </c>
      <c r="Q68" s="52">
        <f t="shared" si="3"/>
        <v>508</v>
      </c>
      <c r="R68" s="52">
        <f t="shared" ref="R68:V68" si="4">R40-R54</f>
        <v>5061</v>
      </c>
      <c r="S68" s="52">
        <f t="shared" si="4"/>
        <v>8057</v>
      </c>
      <c r="T68" s="52">
        <f t="shared" si="4"/>
        <v>4415</v>
      </c>
      <c r="U68" s="52">
        <f t="shared" si="4"/>
        <v>28603</v>
      </c>
      <c r="V68" s="52">
        <f t="shared" si="4"/>
        <v>19202</v>
      </c>
      <c r="W68" s="52">
        <f t="shared" ref="W68:Y68" si="5">W40-W54</f>
        <v>0</v>
      </c>
      <c r="X68" s="52">
        <f t="shared" si="5"/>
        <v>0</v>
      </c>
      <c r="Y68" s="52">
        <f t="shared" si="5"/>
        <v>601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93984</v>
      </c>
      <c r="D69" s="52">
        <f t="shared" si="6"/>
        <v>73603</v>
      </c>
      <c r="E69" s="52">
        <f t="shared" si="6"/>
        <v>49911</v>
      </c>
      <c r="F69" s="52">
        <f t="shared" si="6"/>
        <v>94078</v>
      </c>
      <c r="G69" s="52">
        <f t="shared" si="6"/>
        <v>77913</v>
      </c>
      <c r="H69" s="52">
        <f t="shared" si="6"/>
        <v>76699</v>
      </c>
      <c r="I69" s="52">
        <f t="shared" si="6"/>
        <v>21870</v>
      </c>
      <c r="J69" s="52">
        <f t="shared" si="6"/>
        <v>39649</v>
      </c>
      <c r="K69" s="52">
        <f t="shared" si="6"/>
        <v>26104</v>
      </c>
      <c r="L69" s="52">
        <f t="shared" si="6"/>
        <v>54499</v>
      </c>
      <c r="M69" s="52">
        <f t="shared" si="6"/>
        <v>58673</v>
      </c>
      <c r="N69" s="52">
        <f t="shared" si="6"/>
        <v>164461</v>
      </c>
      <c r="O69" s="52">
        <f t="shared" si="6"/>
        <v>176960</v>
      </c>
      <c r="P69" s="52">
        <f t="shared" si="6"/>
        <v>23035</v>
      </c>
      <c r="Q69" s="52">
        <f t="shared" si="6"/>
        <v>12514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128191</v>
      </c>
      <c r="W69" s="52">
        <f t="shared" ref="W69:Y69" si="8">W41-W55</f>
        <v>0</v>
      </c>
      <c r="X69" s="52">
        <f t="shared" si="8"/>
        <v>47966</v>
      </c>
      <c r="Y69" s="52">
        <f t="shared" si="8"/>
        <v>5702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50845</v>
      </c>
      <c r="D70" s="52">
        <f t="shared" si="9"/>
        <v>39497</v>
      </c>
      <c r="E70" s="52">
        <f t="shared" si="9"/>
        <v>70939</v>
      </c>
      <c r="F70" s="52">
        <f t="shared" si="9"/>
        <v>30205</v>
      </c>
      <c r="G70" s="52">
        <f t="shared" si="9"/>
        <v>56095</v>
      </c>
      <c r="H70" s="52">
        <f t="shared" si="9"/>
        <v>67834</v>
      </c>
      <c r="I70" s="52">
        <f t="shared" si="9"/>
        <v>34394</v>
      </c>
      <c r="J70" s="52">
        <f t="shared" si="9"/>
        <v>48775</v>
      </c>
      <c r="K70" s="52">
        <f t="shared" si="9"/>
        <v>85899</v>
      </c>
      <c r="L70" s="52">
        <f t="shared" si="9"/>
        <v>43788</v>
      </c>
      <c r="M70" s="52">
        <f t="shared" si="9"/>
        <v>181345</v>
      </c>
      <c r="N70" s="52">
        <f t="shared" si="9"/>
        <v>219154</v>
      </c>
      <c r="O70" s="52">
        <f t="shared" si="9"/>
        <v>538039</v>
      </c>
      <c r="P70" s="52">
        <f t="shared" si="9"/>
        <v>215976</v>
      </c>
      <c r="Q70" s="52">
        <f t="shared" si="9"/>
        <v>110109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210925</v>
      </c>
      <c r="W70" s="52">
        <f t="shared" ref="W70:Y70" si="11">W42-W56</f>
        <v>34275</v>
      </c>
      <c r="X70" s="52">
        <f t="shared" si="11"/>
        <v>87154</v>
      </c>
      <c r="Y70" s="52">
        <f t="shared" si="11"/>
        <v>8852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1518425</v>
      </c>
      <c r="D73" s="36">
        <v>1375927</v>
      </c>
      <c r="E73" s="36">
        <v>1419744</v>
      </c>
      <c r="F73" s="36">
        <v>1454962</v>
      </c>
      <c r="G73" s="36">
        <v>1593697</v>
      </c>
      <c r="H73" s="36">
        <v>1813399</v>
      </c>
      <c r="I73" s="36">
        <v>813063</v>
      </c>
      <c r="J73" s="36">
        <v>942397</v>
      </c>
      <c r="K73" s="36">
        <v>1148330</v>
      </c>
      <c r="L73" s="36">
        <v>1190222</v>
      </c>
      <c r="M73" s="36">
        <v>1240745</v>
      </c>
      <c r="N73" s="36">
        <v>1502283</v>
      </c>
      <c r="O73" s="36">
        <v>1565104</v>
      </c>
      <c r="P73" s="36">
        <v>875992</v>
      </c>
      <c r="Q73" s="36">
        <v>791049</v>
      </c>
      <c r="R73" s="36">
        <v>875565</v>
      </c>
      <c r="S73" s="36">
        <v>1101532</v>
      </c>
      <c r="T73" s="36">
        <v>1222834</v>
      </c>
      <c r="U73" s="36">
        <v>1323463</v>
      </c>
      <c r="V73" s="36">
        <v>1087817</v>
      </c>
      <c r="W73" s="36">
        <v>841097</v>
      </c>
      <c r="X73" s="36">
        <v>867814</v>
      </c>
      <c r="Y73" s="36">
        <v>989894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136832</v>
      </c>
      <c r="K79" s="52">
        <f>RES_hhdet_numvin!K45</f>
        <v>224354</v>
      </c>
      <c r="L79" s="52">
        <f>RES_hhdet_numvin!L45</f>
        <v>390483</v>
      </c>
      <c r="M79" s="52">
        <f>RES_hhdet_numvin!M45</f>
        <v>515773</v>
      </c>
      <c r="N79" s="52">
        <f>RES_hhdet_numvin!N45</f>
        <v>834386</v>
      </c>
      <c r="O79" s="52">
        <f>RES_hhdet_numvin!O45</f>
        <v>944606</v>
      </c>
      <c r="P79" s="52">
        <f>RES_hhdet_numvin!P45</f>
        <v>374507</v>
      </c>
      <c r="Q79" s="52">
        <f>RES_hhdet_numvin!Q45</f>
        <v>185755</v>
      </c>
      <c r="R79" s="52">
        <f>RES_hhdet_numvin!R45</f>
        <v>119930</v>
      </c>
      <c r="S79" s="52">
        <f>RES_hhdet_numvin!S45</f>
        <v>411529</v>
      </c>
      <c r="T79" s="52">
        <f>RES_hhdet_numvin!T45</f>
        <v>499615</v>
      </c>
      <c r="U79" s="52">
        <f>RES_hhdet_numvin!U45</f>
        <v>630407</v>
      </c>
      <c r="V79" s="52">
        <f>RES_hhdet_numvin!V45</f>
        <v>351618</v>
      </c>
      <c r="W79" s="52">
        <f>RES_hhdet_numvin!W45</f>
        <v>280781</v>
      </c>
      <c r="X79" s="52">
        <f>RES_hhdet_numvin!X45</f>
        <v>687033</v>
      </c>
      <c r="Y79" s="52">
        <f>RES_hhdet_numvin!Y45</f>
        <v>938255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9405</v>
      </c>
      <c r="S82" s="138">
        <f>RES_hhdet_numvin!S48</f>
        <v>12140</v>
      </c>
      <c r="T82" s="138">
        <f>RES_hhdet_numvin!T48</f>
        <v>21449</v>
      </c>
      <c r="U82" s="138">
        <f>RES_hhdet_numvin!U48</f>
        <v>35596</v>
      </c>
      <c r="V82" s="138">
        <f>RES_hhdet_numvin!V48</f>
        <v>46555</v>
      </c>
      <c r="W82" s="138">
        <f>RES_hhdet_numvin!W48</f>
        <v>41844</v>
      </c>
      <c r="X82" s="138">
        <f>RES_hhdet_numvin!X48</f>
        <v>41794</v>
      </c>
      <c r="Y82" s="138">
        <f>RES_hhdet_numvin!Y48</f>
        <v>115155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84669</v>
      </c>
      <c r="K84" s="138">
        <f>RES_hhdet_numvin!K50</f>
        <v>145482</v>
      </c>
      <c r="L84" s="138">
        <f>RES_hhdet_numvin!L50</f>
        <v>296321</v>
      </c>
      <c r="M84" s="138">
        <f>RES_hhdet_numvin!M50</f>
        <v>292804</v>
      </c>
      <c r="N84" s="138">
        <f>RES_hhdet_numvin!N50</f>
        <v>447855</v>
      </c>
      <c r="O84" s="138">
        <f>RES_hhdet_numvin!O50</f>
        <v>262156</v>
      </c>
      <c r="P84" s="138">
        <f>RES_hhdet_numvin!P50</f>
        <v>78883</v>
      </c>
      <c r="Q84" s="138">
        <f>RES_hhdet_numvin!Q50</f>
        <v>147194</v>
      </c>
      <c r="R84" s="138">
        <f>RES_hhdet_numvin!R50</f>
        <v>278425</v>
      </c>
      <c r="S84" s="138">
        <f>RES_hhdet_numvin!S50</f>
        <v>654917</v>
      </c>
      <c r="T84" s="138">
        <f>RES_hhdet_numvin!T50</f>
        <v>763559</v>
      </c>
      <c r="U84" s="138">
        <f>RES_hhdet_numvin!U50</f>
        <v>901605</v>
      </c>
      <c r="V84" s="138">
        <f>RES_hhdet_numvin!V50</f>
        <v>263775</v>
      </c>
      <c r="W84" s="138">
        <f>RES_hhdet_numvin!W50</f>
        <v>580424</v>
      </c>
      <c r="X84" s="138">
        <f>RES_hhdet_numvin!X50</f>
        <v>651134</v>
      </c>
      <c r="Y84" s="138">
        <f>RES_hhdet_numvin!Y50</f>
        <v>968240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1192</v>
      </c>
      <c r="K85" s="138">
        <f>RES_hhdet_numvin!K51</f>
        <v>1494</v>
      </c>
      <c r="L85" s="138">
        <f>RES_hhdet_numvin!L51</f>
        <v>0</v>
      </c>
      <c r="M85" s="138">
        <f>RES_hhdet_numvin!M51</f>
        <v>2056</v>
      </c>
      <c r="N85" s="138">
        <f>RES_hhdet_numvin!N51</f>
        <v>6234</v>
      </c>
      <c r="O85" s="138">
        <f>RES_hhdet_numvin!O51</f>
        <v>0</v>
      </c>
      <c r="P85" s="138">
        <f>RES_hhdet_numvin!P51</f>
        <v>14432</v>
      </c>
      <c r="Q85" s="138">
        <f>RES_hhdet_numvin!Q51</f>
        <v>439</v>
      </c>
      <c r="R85" s="138">
        <f>RES_hhdet_numvin!R51</f>
        <v>4625</v>
      </c>
      <c r="S85" s="138">
        <f>RES_hhdet_numvin!S51</f>
        <v>8864</v>
      </c>
      <c r="T85" s="138">
        <f>RES_hhdet_numvin!T51</f>
        <v>5096</v>
      </c>
      <c r="U85" s="138">
        <f>RES_hhdet_numvin!U51</f>
        <v>33677</v>
      </c>
      <c r="V85" s="138">
        <f>RES_hhdet_numvin!V51</f>
        <v>20145</v>
      </c>
      <c r="W85" s="138">
        <f>RES_hhdet_numvin!W51</f>
        <v>0</v>
      </c>
      <c r="X85" s="138">
        <f>RES_hhdet_numvin!X51</f>
        <v>0</v>
      </c>
      <c r="Y85" s="138">
        <f>RES_hhdet_numvin!Y51</f>
        <v>845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141215</v>
      </c>
      <c r="W88" s="138">
        <f>RES_hhdet_numvin!W54</f>
        <v>0</v>
      </c>
      <c r="X88" s="138">
        <f>RES_hhdet_numvin!X54</f>
        <v>62854</v>
      </c>
      <c r="Y88" s="138">
        <f>RES_hhdet_numvin!Y54</f>
        <v>8110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232352</v>
      </c>
      <c r="W89" s="138">
        <f>RES_hhdet_numvin!W55</f>
        <v>37994</v>
      </c>
      <c r="X89" s="138">
        <f>RES_hhdet_numvin!X55</f>
        <v>114204</v>
      </c>
      <c r="Y89" s="138">
        <f>RES_hhdet_numvin!Y55</f>
        <v>12593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286645</v>
      </c>
      <c r="S94" s="39">
        <f>RES_hhdet_numvin!S60</f>
        <v>691439</v>
      </c>
      <c r="T94" s="39">
        <f>RES_hhdet_numvin!T60</f>
        <v>1006821</v>
      </c>
      <c r="U94" s="39">
        <f>RES_hhdet_numvin!U60</f>
        <v>1268692</v>
      </c>
      <c r="V94" s="39">
        <f>RES_hhdet_numvin!V60</f>
        <v>1071444</v>
      </c>
      <c r="W94" s="39">
        <f>RES_hhdet_numvin!W60</f>
        <v>873101</v>
      </c>
      <c r="X94" s="39">
        <f>RES_hhdet_numvin!X60</f>
        <v>1052553</v>
      </c>
      <c r="Y94" s="39">
        <f>RES_hhdet_numvin!Y60</f>
        <v>1275169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20079.311692165746</v>
      </c>
      <c r="C98" s="117">
        <f t="shared" si="12"/>
        <v>22894.444164836401</v>
      </c>
      <c r="D98" s="117">
        <f t="shared" si="12"/>
        <v>20362.193567899962</v>
      </c>
      <c r="E98" s="117">
        <f t="shared" si="12"/>
        <v>19811.056968615419</v>
      </c>
      <c r="F98" s="117">
        <f t="shared" si="12"/>
        <v>17992.659995636084</v>
      </c>
      <c r="G98" s="117">
        <f t="shared" si="12"/>
        <v>17823.629692326045</v>
      </c>
      <c r="H98" s="117">
        <f t="shared" si="12"/>
        <v>18870.41090723918</v>
      </c>
      <c r="I98" s="117">
        <f t="shared" si="12"/>
        <v>11757.495865545307</v>
      </c>
      <c r="J98" s="117">
        <f t="shared" si="12"/>
        <v>16443.143283495174</v>
      </c>
      <c r="K98" s="117">
        <f t="shared" si="12"/>
        <v>14367.512842214721</v>
      </c>
      <c r="L98" s="117">
        <f t="shared" si="12"/>
        <v>14518.063279324935</v>
      </c>
      <c r="M98" s="117">
        <f t="shared" si="12"/>
        <v>12535.387147274945</v>
      </c>
      <c r="N98" s="117">
        <f t="shared" si="12"/>
        <v>13335.292637669965</v>
      </c>
      <c r="O98" s="117">
        <f t="shared" si="12"/>
        <v>14538.80953225375</v>
      </c>
      <c r="P98" s="117">
        <f t="shared" si="12"/>
        <v>12780.283046162158</v>
      </c>
      <c r="Q98" s="117">
        <f t="shared" si="12"/>
        <v>12255.722376730955</v>
      </c>
      <c r="R98" s="117">
        <f t="shared" ref="R98:V98" si="13">R99+R102+R104+R113</f>
        <v>11796.23437700714</v>
      </c>
      <c r="S98" s="117">
        <f t="shared" si="13"/>
        <v>11785.078123427224</v>
      </c>
      <c r="T98" s="117">
        <f t="shared" si="13"/>
        <v>10300.043790609578</v>
      </c>
      <c r="U98" s="117">
        <f t="shared" si="13"/>
        <v>11903.239577649831</v>
      </c>
      <c r="V98" s="117">
        <f t="shared" si="13"/>
        <v>12957.864174115812</v>
      </c>
      <c r="W98" s="117">
        <f t="shared" ref="W98:Y98" si="14">W99+W102+W104+W113</f>
        <v>7764.254430586554</v>
      </c>
      <c r="X98" s="117">
        <f t="shared" si="14"/>
        <v>10663.115117663792</v>
      </c>
      <c r="Y98" s="117">
        <f t="shared" si="14"/>
        <v>10043.818040216742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16683.531131230757</v>
      </c>
      <c r="C99" s="122">
        <f t="shared" si="15"/>
        <v>19196.651397760819</v>
      </c>
      <c r="D99" s="122">
        <f t="shared" si="15"/>
        <v>16807.712858857689</v>
      </c>
      <c r="E99" s="122">
        <f t="shared" si="15"/>
        <v>16215.000911551053</v>
      </c>
      <c r="F99" s="122">
        <f t="shared" si="15"/>
        <v>14541.944243462025</v>
      </c>
      <c r="G99" s="122">
        <f t="shared" si="15"/>
        <v>14321.075159534315</v>
      </c>
      <c r="H99" s="122">
        <f t="shared" si="15"/>
        <v>15301.511622536844</v>
      </c>
      <c r="I99" s="122">
        <f t="shared" si="15"/>
        <v>9021.5928895462439</v>
      </c>
      <c r="J99" s="122">
        <f t="shared" si="15"/>
        <v>13256.842235689996</v>
      </c>
      <c r="K99" s="122">
        <f t="shared" si="15"/>
        <v>11405.990352193561</v>
      </c>
      <c r="L99" s="122">
        <f t="shared" si="15"/>
        <v>11658.443194848325</v>
      </c>
      <c r="M99" s="122">
        <f t="shared" si="15"/>
        <v>9736.7227593191019</v>
      </c>
      <c r="N99" s="122">
        <f t="shared" si="15"/>
        <v>10482.386058070748</v>
      </c>
      <c r="O99" s="122">
        <f t="shared" si="15"/>
        <v>12046.605384884439</v>
      </c>
      <c r="P99" s="122">
        <f t="shared" si="15"/>
        <v>10164.090883616522</v>
      </c>
      <c r="Q99" s="122">
        <f t="shared" si="15"/>
        <v>9832.0604510441699</v>
      </c>
      <c r="R99" s="122">
        <f t="shared" ref="R99:V99" si="16">SUM(R100:R101)</f>
        <v>9537.201447890764</v>
      </c>
      <c r="S99" s="122">
        <f t="shared" si="16"/>
        <v>9398.6611822945051</v>
      </c>
      <c r="T99" s="122">
        <f t="shared" si="16"/>
        <v>8119.3985596684061</v>
      </c>
      <c r="U99" s="122">
        <f t="shared" si="16"/>
        <v>9503.9759360650751</v>
      </c>
      <c r="V99" s="122">
        <f t="shared" si="16"/>
        <v>10435.444321694649</v>
      </c>
      <c r="W99" s="122">
        <f t="shared" ref="W99:Y99" si="17">SUM(W100:W101)</f>
        <v>6114.104534191878</v>
      </c>
      <c r="X99" s="122">
        <f t="shared" si="17"/>
        <v>8503.7943787973309</v>
      </c>
      <c r="Y99" s="122">
        <f t="shared" si="17"/>
        <v>8030.6297380034703</v>
      </c>
      <c r="DA99" s="130" t="s">
        <v>1611</v>
      </c>
    </row>
    <row r="100" spans="1:105" ht="12" customHeight="1" x14ac:dyDescent="0.25">
      <c r="A100" s="97" t="s">
        <v>211</v>
      </c>
      <c r="B100" s="98">
        <v>16476.626661662511</v>
      </c>
      <c r="C100" s="98">
        <v>18959.80096605574</v>
      </c>
      <c r="D100" s="98">
        <v>16602.492670259431</v>
      </c>
      <c r="E100" s="98">
        <v>16020.429477592916</v>
      </c>
      <c r="F100" s="98">
        <v>14367.639295791456</v>
      </c>
      <c r="G100" s="98">
        <v>14149.994557980152</v>
      </c>
      <c r="H100" s="98">
        <v>15121.033035879123</v>
      </c>
      <c r="I100" s="98">
        <v>8916.0434155245457</v>
      </c>
      <c r="J100" s="98">
        <v>13101.305042702797</v>
      </c>
      <c r="K100" s="98">
        <v>11272.101532999748</v>
      </c>
      <c r="L100" s="98">
        <v>11521.357199284197</v>
      </c>
      <c r="M100" s="98">
        <v>9621.9769704786395</v>
      </c>
      <c r="N100" s="98">
        <v>10356.522002483996</v>
      </c>
      <c r="O100" s="98">
        <v>11898.65489634088</v>
      </c>
      <c r="P100" s="98">
        <v>10038.619074233307</v>
      </c>
      <c r="Q100" s="98">
        <v>9710.0330228336679</v>
      </c>
      <c r="R100" s="98">
        <v>9419.5193847329792</v>
      </c>
      <c r="S100" s="98">
        <v>9282.2658402598572</v>
      </c>
      <c r="T100" s="98">
        <v>8017.8134852393287</v>
      </c>
      <c r="U100" s="98">
        <v>9384.9258526798494</v>
      </c>
      <c r="V100" s="98">
        <v>10303.364923091623</v>
      </c>
      <c r="W100" s="98">
        <v>6036.5581207604782</v>
      </c>
      <c r="X100" s="98">
        <v>8393.0687971720527</v>
      </c>
      <c r="Y100" s="98">
        <v>7924.5869637909582</v>
      </c>
      <c r="DA100" s="63" t="s">
        <v>1612</v>
      </c>
    </row>
    <row r="101" spans="1:105" ht="12" customHeight="1" x14ac:dyDescent="0.25">
      <c r="A101" s="97" t="s">
        <v>53</v>
      </c>
      <c r="B101" s="98">
        <v>206.90446956824437</v>
      </c>
      <c r="C101" s="98">
        <v>236.85043170507998</v>
      </c>
      <c r="D101" s="98">
        <v>205.22018859825619</v>
      </c>
      <c r="E101" s="98">
        <v>194.57143395813645</v>
      </c>
      <c r="F101" s="98">
        <v>174.30494767056948</v>
      </c>
      <c r="G101" s="98">
        <v>171.08060155416365</v>
      </c>
      <c r="H101" s="98">
        <v>180.47858665771975</v>
      </c>
      <c r="I101" s="98">
        <v>105.54947402169743</v>
      </c>
      <c r="J101" s="98">
        <v>155.53719298719818</v>
      </c>
      <c r="K101" s="98">
        <v>133.88881919381308</v>
      </c>
      <c r="L101" s="98">
        <v>137.08599556412798</v>
      </c>
      <c r="M101" s="98">
        <v>114.74578884046217</v>
      </c>
      <c r="N101" s="98">
        <v>125.86405558675128</v>
      </c>
      <c r="O101" s="98">
        <v>147.95048854355767</v>
      </c>
      <c r="P101" s="98">
        <v>125.47180938321355</v>
      </c>
      <c r="Q101" s="98">
        <v>122.02742821050168</v>
      </c>
      <c r="R101" s="98">
        <v>117.68206315778436</v>
      </c>
      <c r="S101" s="98">
        <v>116.39534203464837</v>
      </c>
      <c r="T101" s="98">
        <v>101.58507442907754</v>
      </c>
      <c r="U101" s="98">
        <v>119.05008338522576</v>
      </c>
      <c r="V101" s="98">
        <v>132.07939860302622</v>
      </c>
      <c r="W101" s="98">
        <v>77.546413431400183</v>
      </c>
      <c r="X101" s="98">
        <v>110.72558162527775</v>
      </c>
      <c r="Y101" s="98">
        <v>106.04277421251227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14.624963163552662</v>
      </c>
      <c r="C102" s="122">
        <f t="shared" si="18"/>
        <v>14.569985663429449</v>
      </c>
      <c r="D102" s="122">
        <f t="shared" si="18"/>
        <v>14.465335147239029</v>
      </c>
      <c r="E102" s="122">
        <f t="shared" si="18"/>
        <v>26.158321035479268</v>
      </c>
      <c r="F102" s="122">
        <f t="shared" si="18"/>
        <v>13.454453823373214</v>
      </c>
      <c r="G102" s="122">
        <f t="shared" si="18"/>
        <v>13.702910905313486</v>
      </c>
      <c r="H102" s="122">
        <f t="shared" si="18"/>
        <v>20.231005132442668</v>
      </c>
      <c r="I102" s="122">
        <f t="shared" si="18"/>
        <v>15.121848644709015</v>
      </c>
      <c r="J102" s="122">
        <f t="shared" si="18"/>
        <v>16.272710703597454</v>
      </c>
      <c r="K102" s="122">
        <f t="shared" si="18"/>
        <v>16.093878926038077</v>
      </c>
      <c r="L102" s="122">
        <f t="shared" si="18"/>
        <v>18.518837247006164</v>
      </c>
      <c r="M102" s="122">
        <f t="shared" si="18"/>
        <v>19.640678899332414</v>
      </c>
      <c r="N102" s="122">
        <f t="shared" si="18"/>
        <v>20.16334314962905</v>
      </c>
      <c r="O102" s="122">
        <f t="shared" si="18"/>
        <v>20.910899018329193</v>
      </c>
      <c r="P102" s="122">
        <f t="shared" si="18"/>
        <v>21.543678122171237</v>
      </c>
      <c r="Q102" s="122">
        <f t="shared" si="18"/>
        <v>21.297218159413411</v>
      </c>
      <c r="R102" s="122">
        <f t="shared" si="18"/>
        <v>21.937833200813991</v>
      </c>
      <c r="S102" s="122">
        <f t="shared" si="18"/>
        <v>21.639949280401943</v>
      </c>
      <c r="T102" s="122">
        <f t="shared" si="18"/>
        <v>18.82999116813118</v>
      </c>
      <c r="U102" s="122">
        <f t="shared" si="18"/>
        <v>17.582820234923751</v>
      </c>
      <c r="V102" s="122">
        <f t="shared" si="18"/>
        <v>16.005673692832996</v>
      </c>
      <c r="W102" s="122">
        <f t="shared" si="18"/>
        <v>15.459877344511328</v>
      </c>
      <c r="X102" s="122">
        <f t="shared" si="18"/>
        <v>13.230458214787738</v>
      </c>
      <c r="Y102" s="122">
        <f t="shared" si="18"/>
        <v>12.689277192852538</v>
      </c>
      <c r="DA102" s="130" t="s">
        <v>1614</v>
      </c>
    </row>
    <row r="103" spans="1:105" ht="12" customHeight="1" x14ac:dyDescent="0.25">
      <c r="A103" s="97" t="s">
        <v>53</v>
      </c>
      <c r="B103" s="98">
        <v>14.624963163552662</v>
      </c>
      <c r="C103" s="98">
        <v>14.569985663429449</v>
      </c>
      <c r="D103" s="98">
        <v>14.465335147239029</v>
      </c>
      <c r="E103" s="98">
        <v>26.158321035479268</v>
      </c>
      <c r="F103" s="98">
        <v>13.454453823373214</v>
      </c>
      <c r="G103" s="98">
        <v>13.702910905313486</v>
      </c>
      <c r="H103" s="98">
        <v>20.231005132442668</v>
      </c>
      <c r="I103" s="98">
        <v>15.121848644709015</v>
      </c>
      <c r="J103" s="98">
        <v>16.272710703597454</v>
      </c>
      <c r="K103" s="98">
        <v>16.093878926038077</v>
      </c>
      <c r="L103" s="98">
        <v>18.518837247006164</v>
      </c>
      <c r="M103" s="98">
        <v>19.640678899332414</v>
      </c>
      <c r="N103" s="98">
        <v>20.16334314962905</v>
      </c>
      <c r="O103" s="98">
        <v>20.910899018329193</v>
      </c>
      <c r="P103" s="98">
        <v>21.543678122171237</v>
      </c>
      <c r="Q103" s="98">
        <v>21.297218159413411</v>
      </c>
      <c r="R103" s="98">
        <v>21.937833200813991</v>
      </c>
      <c r="S103" s="98">
        <v>21.639949280401943</v>
      </c>
      <c r="T103" s="98">
        <v>18.82999116813118</v>
      </c>
      <c r="U103" s="98">
        <v>17.582820234923751</v>
      </c>
      <c r="V103" s="98">
        <v>16.005673692832996</v>
      </c>
      <c r="W103" s="98">
        <v>15.459877344511328</v>
      </c>
      <c r="X103" s="98">
        <v>13.230458214787738</v>
      </c>
      <c r="Y103" s="98">
        <v>12.689277192852538</v>
      </c>
      <c r="DA103" s="63" t="s">
        <v>1615</v>
      </c>
    </row>
    <row r="104" spans="1:105" ht="12" customHeight="1" x14ac:dyDescent="0.25">
      <c r="A104" s="121" t="s">
        <v>55</v>
      </c>
      <c r="B104" s="122">
        <v>2542.1081979209293</v>
      </c>
      <c r="C104" s="122">
        <v>2819.4735536148446</v>
      </c>
      <c r="D104" s="122">
        <v>2676.4307441762844</v>
      </c>
      <c r="E104" s="122">
        <v>2708.6052744083563</v>
      </c>
      <c r="F104" s="122">
        <v>2576.1893220178786</v>
      </c>
      <c r="G104" s="122">
        <v>2635.0203772085792</v>
      </c>
      <c r="H104" s="122">
        <v>2731.5951386706834</v>
      </c>
      <c r="I104" s="122">
        <v>1986.0910718428679</v>
      </c>
      <c r="J104" s="122">
        <v>2484.9101961425204</v>
      </c>
      <c r="K104" s="122">
        <v>2288.4516861119846</v>
      </c>
      <c r="L104" s="122">
        <v>2184.4954007622418</v>
      </c>
      <c r="M104" s="122">
        <v>2191.6733729549187</v>
      </c>
      <c r="N104" s="122">
        <v>2234.623885912617</v>
      </c>
      <c r="O104" s="122">
        <v>1864.8006055965936</v>
      </c>
      <c r="P104" s="122">
        <v>2011.6664597160141</v>
      </c>
      <c r="Q104" s="122">
        <v>1860.5627268421822</v>
      </c>
      <c r="R104" s="122">
        <v>1742.5740159449347</v>
      </c>
      <c r="S104" s="122">
        <v>1855.1328354933044</v>
      </c>
      <c r="T104" s="122">
        <v>1690.8586213181916</v>
      </c>
      <c r="U104" s="122">
        <v>1919.7722964240529</v>
      </c>
      <c r="V104" s="122">
        <v>2078.6954669289485</v>
      </c>
      <c r="W104" s="122">
        <v>1215.2276051120095</v>
      </c>
      <c r="X104" s="122">
        <v>1673.776137090071</v>
      </c>
      <c r="Y104" s="122">
        <v>1572.2824308565707</v>
      </c>
      <c r="DA104" s="130" t="s">
        <v>1616</v>
      </c>
    </row>
    <row r="105" spans="1:105" ht="12" customHeight="1" x14ac:dyDescent="0.25">
      <c r="A105" s="97" t="s">
        <v>138</v>
      </c>
      <c r="B105" s="98">
        <v>2317.8830616746554</v>
      </c>
      <c r="C105" s="98">
        <v>2591.5124520606728</v>
      </c>
      <c r="D105" s="98">
        <v>2443.7316356285337</v>
      </c>
      <c r="E105" s="98">
        <v>2475.4120051284444</v>
      </c>
      <c r="F105" s="98">
        <v>2344.161326123859</v>
      </c>
      <c r="G105" s="98">
        <v>2407.8993809755279</v>
      </c>
      <c r="H105" s="98">
        <v>2511.8863902712897</v>
      </c>
      <c r="I105" s="98">
        <v>1765.5941216590845</v>
      </c>
      <c r="J105" s="98">
        <v>2275.9003988660211</v>
      </c>
      <c r="K105" s="98">
        <v>2084.5438981257616</v>
      </c>
      <c r="L105" s="98">
        <v>1985.0814314222334</v>
      </c>
      <c r="M105" s="98">
        <v>1949.5706135912874</v>
      </c>
      <c r="N105" s="98">
        <v>1938.6003334905263</v>
      </c>
      <c r="O105" s="98">
        <v>1444.1292169149701</v>
      </c>
      <c r="P105" s="98">
        <v>1587.0309804481365</v>
      </c>
      <c r="Q105" s="98">
        <v>1418.7431618450803</v>
      </c>
      <c r="R105" s="98">
        <v>1347.9089583776599</v>
      </c>
      <c r="S105" s="98">
        <v>1492.8154880868115</v>
      </c>
      <c r="T105" s="98">
        <v>1383.6980705700605</v>
      </c>
      <c r="U105" s="98">
        <v>1690.3156087980756</v>
      </c>
      <c r="V105" s="98">
        <v>1856.2974688214406</v>
      </c>
      <c r="W105" s="98">
        <v>1072.1246323263354</v>
      </c>
      <c r="X105" s="98">
        <v>1521.4150397456856</v>
      </c>
      <c r="Y105" s="98">
        <v>1452.2252110068293</v>
      </c>
      <c r="DA105" s="63" t="s">
        <v>1617</v>
      </c>
    </row>
    <row r="106" spans="1:105" ht="12" customHeight="1" x14ac:dyDescent="0.25">
      <c r="A106" s="97" t="s">
        <v>137</v>
      </c>
      <c r="B106" s="98">
        <v>2.9457964662444187</v>
      </c>
      <c r="C106" s="98">
        <v>4.5535416535532454</v>
      </c>
      <c r="D106" s="98">
        <v>4.726148404066624</v>
      </c>
      <c r="E106" s="98">
        <v>6.6369958124942166</v>
      </c>
      <c r="F106" s="98">
        <v>6.3257681365111349</v>
      </c>
      <c r="G106" s="98">
        <v>8.0653795279701335</v>
      </c>
      <c r="H106" s="98">
        <v>10.992890050304204</v>
      </c>
      <c r="I106" s="98">
        <v>8.0252582955526197</v>
      </c>
      <c r="J106" s="98">
        <v>12.116848569448363</v>
      </c>
      <c r="K106" s="98">
        <v>12.480266876974486</v>
      </c>
      <c r="L106" s="98">
        <v>11.631162104428782</v>
      </c>
      <c r="M106" s="98">
        <v>12.386409077569493</v>
      </c>
      <c r="N106" s="98">
        <v>14.346040172427889</v>
      </c>
      <c r="O106" s="98">
        <v>10.594996009771496</v>
      </c>
      <c r="P106" s="98">
        <v>15.36247712999894</v>
      </c>
      <c r="Q106" s="98">
        <v>13.672738550548692</v>
      </c>
      <c r="R106" s="98">
        <v>13.444868083435797</v>
      </c>
      <c r="S106" s="98">
        <v>15.634125228942658</v>
      </c>
      <c r="T106" s="98">
        <v>13.938851396561484</v>
      </c>
      <c r="U106" s="98">
        <v>22.127743053830539</v>
      </c>
      <c r="V106" s="98">
        <v>28.88615538648201</v>
      </c>
      <c r="W106" s="98">
        <v>16.158764667885539</v>
      </c>
      <c r="X106" s="98">
        <v>21.429978627351922</v>
      </c>
      <c r="Y106" s="98">
        <v>18.225869658169223</v>
      </c>
      <c r="DA106" s="63" t="s">
        <v>1618</v>
      </c>
    </row>
    <row r="107" spans="1:105" ht="12" customHeight="1" x14ac:dyDescent="0.25">
      <c r="A107" s="100" t="s">
        <v>211</v>
      </c>
      <c r="B107" s="101">
        <v>1.6544211168331358</v>
      </c>
      <c r="C107" s="101">
        <v>2.4459971888286169</v>
      </c>
      <c r="D107" s="101">
        <v>2.5909993570954115</v>
      </c>
      <c r="E107" s="101">
        <v>3.6213719647961837</v>
      </c>
      <c r="F107" s="101">
        <v>3.6317082652613148</v>
      </c>
      <c r="G107" s="101">
        <v>4.5623809067488938</v>
      </c>
      <c r="H107" s="101">
        <v>6.1646667128668229</v>
      </c>
      <c r="I107" s="101">
        <v>4.8822392566127384</v>
      </c>
      <c r="J107" s="101">
        <v>6.7860459634295811</v>
      </c>
      <c r="K107" s="101">
        <v>7.0423590722488001</v>
      </c>
      <c r="L107" s="101">
        <v>6.515625527440295</v>
      </c>
      <c r="M107" s="101">
        <v>7.138400452852717</v>
      </c>
      <c r="N107" s="101">
        <v>8.2742246445666119</v>
      </c>
      <c r="O107" s="101">
        <v>6.2990337776861063</v>
      </c>
      <c r="P107" s="101">
        <v>8.2191628594001003</v>
      </c>
      <c r="Q107" s="101">
        <v>7.2221816153186849</v>
      </c>
      <c r="R107" s="101">
        <v>7.1405304921207771</v>
      </c>
      <c r="S107" s="101">
        <v>8.6651892801518748</v>
      </c>
      <c r="T107" s="101">
        <v>7.0774381717006571</v>
      </c>
      <c r="U107" s="101">
        <v>11.211333019059246</v>
      </c>
      <c r="V107" s="101">
        <v>13.681202239986272</v>
      </c>
      <c r="W107" s="101">
        <v>8.4087344454272799</v>
      </c>
      <c r="X107" s="101">
        <v>10.531984234447455</v>
      </c>
      <c r="Y107" s="101">
        <v>7.9591063716032586</v>
      </c>
      <c r="DA107" s="131" t="s">
        <v>1619</v>
      </c>
    </row>
    <row r="108" spans="1:105" ht="12" customHeight="1" x14ac:dyDescent="0.25">
      <c r="A108" s="103" t="s">
        <v>52</v>
      </c>
      <c r="B108" s="104">
        <v>1.2913753494112827</v>
      </c>
      <c r="C108" s="104">
        <v>2.1075444647246284</v>
      </c>
      <c r="D108" s="104">
        <v>2.1351490469712124</v>
      </c>
      <c r="E108" s="104">
        <v>3.0156238476980324</v>
      </c>
      <c r="F108" s="104">
        <v>2.6940598712498205</v>
      </c>
      <c r="G108" s="104">
        <v>3.5029986212212392</v>
      </c>
      <c r="H108" s="104">
        <v>4.8282233374373824</v>
      </c>
      <c r="I108" s="104">
        <v>3.1430190389398813</v>
      </c>
      <c r="J108" s="104">
        <v>5.3308026060187821</v>
      </c>
      <c r="K108" s="104">
        <v>5.4379078047256861</v>
      </c>
      <c r="L108" s="104">
        <v>5.1155365769884868</v>
      </c>
      <c r="M108" s="104">
        <v>5.2480086247167765</v>
      </c>
      <c r="N108" s="104">
        <v>6.0718155278612773</v>
      </c>
      <c r="O108" s="104">
        <v>4.2959622320853894</v>
      </c>
      <c r="P108" s="104">
        <v>7.1433142705988386</v>
      </c>
      <c r="Q108" s="104">
        <v>6.4505569352300069</v>
      </c>
      <c r="R108" s="104">
        <v>6.3043375913150204</v>
      </c>
      <c r="S108" s="104">
        <v>6.9689359487907838</v>
      </c>
      <c r="T108" s="104">
        <v>6.8614132248608266</v>
      </c>
      <c r="U108" s="104">
        <v>10.916410034771292</v>
      </c>
      <c r="V108" s="104">
        <v>15.204953146495736</v>
      </c>
      <c r="W108" s="104">
        <v>7.7500302224582596</v>
      </c>
      <c r="X108" s="104">
        <v>10.897994392904467</v>
      </c>
      <c r="Y108" s="104">
        <v>10.266763286565963</v>
      </c>
      <c r="DA108" s="132" t="s">
        <v>1620</v>
      </c>
    </row>
    <row r="109" spans="1:105" ht="12" customHeight="1" x14ac:dyDescent="0.25">
      <c r="A109" s="106" t="s">
        <v>122</v>
      </c>
      <c r="B109" s="101">
        <v>190.68169225362104</v>
      </c>
      <c r="C109" s="101">
        <v>186.05756987558141</v>
      </c>
      <c r="D109" s="101">
        <v>184.11480425846079</v>
      </c>
      <c r="E109" s="101">
        <v>169.64478668655519</v>
      </c>
      <c r="F109" s="101">
        <v>165.61999836257368</v>
      </c>
      <c r="G109" s="101">
        <v>151.99599222403006</v>
      </c>
      <c r="H109" s="101">
        <v>133.77625994536913</v>
      </c>
      <c r="I109" s="101">
        <v>128.25778262774963</v>
      </c>
      <c r="J109" s="101">
        <v>115.4695236947511</v>
      </c>
      <c r="K109" s="101">
        <v>101.37823484218114</v>
      </c>
      <c r="L109" s="101">
        <v>98.09080138528725</v>
      </c>
      <c r="M109" s="101">
        <v>101.47062708788498</v>
      </c>
      <c r="N109" s="101">
        <v>119.4712955586299</v>
      </c>
      <c r="O109" s="101">
        <v>144.03400312801153</v>
      </c>
      <c r="P109" s="101">
        <v>124.53917734429641</v>
      </c>
      <c r="Q109" s="101">
        <v>121.73329626473837</v>
      </c>
      <c r="R109" s="101">
        <v>103.85577880363088</v>
      </c>
      <c r="S109" s="101">
        <v>89.379886280481557</v>
      </c>
      <c r="T109" s="101">
        <v>72.247299850746785</v>
      </c>
      <c r="U109" s="101">
        <v>45.211118230059178</v>
      </c>
      <c r="V109" s="101">
        <v>50.050977472735823</v>
      </c>
      <c r="W109" s="101">
        <v>34.027070330868405</v>
      </c>
      <c r="X109" s="101">
        <v>44.499849207568076</v>
      </c>
      <c r="Y109" s="101">
        <v>37.347987928483903</v>
      </c>
      <c r="DA109" s="131" t="s">
        <v>1621</v>
      </c>
    </row>
    <row r="110" spans="1:105" ht="12" customHeight="1" x14ac:dyDescent="0.25">
      <c r="A110" s="107" t="s">
        <v>121</v>
      </c>
      <c r="B110" s="104">
        <v>30.597647526408792</v>
      </c>
      <c r="C110" s="104">
        <v>37.34999002503713</v>
      </c>
      <c r="D110" s="104">
        <v>43.858155885223546</v>
      </c>
      <c r="E110" s="104">
        <v>56.911486780862447</v>
      </c>
      <c r="F110" s="104">
        <v>60.082229394934316</v>
      </c>
      <c r="G110" s="104">
        <v>67.059624481051188</v>
      </c>
      <c r="H110" s="104">
        <v>74.939598403720566</v>
      </c>
      <c r="I110" s="104">
        <v>84.213909260481003</v>
      </c>
      <c r="J110" s="104">
        <v>81.423425012300186</v>
      </c>
      <c r="K110" s="104">
        <v>90.049286267067572</v>
      </c>
      <c r="L110" s="104">
        <v>89.69200585029229</v>
      </c>
      <c r="M110" s="104">
        <v>128.24572319817707</v>
      </c>
      <c r="N110" s="104">
        <v>162.20621669103267</v>
      </c>
      <c r="O110" s="104">
        <v>266.0423895438405</v>
      </c>
      <c r="P110" s="104">
        <v>284.7338247935823</v>
      </c>
      <c r="Q110" s="104">
        <v>306.41353018181491</v>
      </c>
      <c r="R110" s="104">
        <v>277.36441068020815</v>
      </c>
      <c r="S110" s="104">
        <v>257.30333589706879</v>
      </c>
      <c r="T110" s="104">
        <v>220.9743995008229</v>
      </c>
      <c r="U110" s="104">
        <v>162.11782634208782</v>
      </c>
      <c r="V110" s="104">
        <v>143.46086524829002</v>
      </c>
      <c r="W110" s="104">
        <v>92.917137786920293</v>
      </c>
      <c r="X110" s="104">
        <v>86.43126950946548</v>
      </c>
      <c r="Y110" s="104">
        <v>64.483362263088424</v>
      </c>
      <c r="DA110" s="132" t="s">
        <v>1622</v>
      </c>
    </row>
    <row r="111" spans="1:105" ht="12" customHeight="1" x14ac:dyDescent="0.25">
      <c r="A111" s="108" t="s">
        <v>53</v>
      </c>
      <c r="B111" s="98">
        <v>15.486494097384886</v>
      </c>
      <c r="C111" s="98">
        <v>17.973636312918735</v>
      </c>
      <c r="D111" s="98">
        <v>21.605707628024373</v>
      </c>
      <c r="E111" s="98">
        <v>27.914114662073253</v>
      </c>
      <c r="F111" s="98">
        <v>31.189281805265828</v>
      </c>
      <c r="G111" s="98">
        <v>34.221410831253898</v>
      </c>
      <c r="H111" s="98">
        <v>37.824512405070188</v>
      </c>
      <c r="I111" s="98">
        <v>46.802318163337461</v>
      </c>
      <c r="J111" s="98">
        <v>41.127673771787052</v>
      </c>
      <c r="K111" s="98">
        <v>46.022058922100513</v>
      </c>
      <c r="L111" s="98">
        <v>45.467707617528418</v>
      </c>
      <c r="M111" s="98">
        <v>67.486174700360166</v>
      </c>
      <c r="N111" s="98">
        <v>85.362667281820649</v>
      </c>
      <c r="O111" s="98">
        <v>144.95701176345068</v>
      </c>
      <c r="P111" s="98">
        <v>137.8605893113041</v>
      </c>
      <c r="Q111" s="98">
        <v>147.75867128400489</v>
      </c>
      <c r="R111" s="98">
        <v>135.53808306134141</v>
      </c>
      <c r="S111" s="98">
        <v>133.19692805553504</v>
      </c>
      <c r="T111" s="98">
        <v>105.45191539941598</v>
      </c>
      <c r="U111" s="98">
        <v>77.853767999682631</v>
      </c>
      <c r="V111" s="98">
        <v>62.709614371252755</v>
      </c>
      <c r="W111" s="98">
        <v>45.010826236268848</v>
      </c>
      <c r="X111" s="98">
        <v>39.149258557386759</v>
      </c>
      <c r="Y111" s="98">
        <v>25.965316796157765</v>
      </c>
      <c r="DA111" s="63" t="s">
        <v>1623</v>
      </c>
    </row>
    <row r="112" spans="1:105" ht="12" customHeight="1" x14ac:dyDescent="0.25">
      <c r="A112" s="108" t="s">
        <v>52</v>
      </c>
      <c r="B112" s="98">
        <v>15.111153429023906</v>
      </c>
      <c r="C112" s="98">
        <v>19.376353712118394</v>
      </c>
      <c r="D112" s="98">
        <v>22.252448257199173</v>
      </c>
      <c r="E112" s="98">
        <v>28.997372118789194</v>
      </c>
      <c r="F112" s="98">
        <v>28.892947589668488</v>
      </c>
      <c r="G112" s="98">
        <v>32.838213649797289</v>
      </c>
      <c r="H112" s="98">
        <v>37.115085998650379</v>
      </c>
      <c r="I112" s="98">
        <v>37.411591097143543</v>
      </c>
      <c r="J112" s="98">
        <v>40.295751240513127</v>
      </c>
      <c r="K112" s="98">
        <v>44.027227344967059</v>
      </c>
      <c r="L112" s="98">
        <v>44.224298232763871</v>
      </c>
      <c r="M112" s="98">
        <v>60.759548497816908</v>
      </c>
      <c r="N112" s="98">
        <v>76.843549409212017</v>
      </c>
      <c r="O112" s="98">
        <v>121.08537778038981</v>
      </c>
      <c r="P112" s="98">
        <v>146.8732354822782</v>
      </c>
      <c r="Q112" s="98">
        <v>158.65485889781002</v>
      </c>
      <c r="R112" s="98">
        <v>141.82632761886671</v>
      </c>
      <c r="S112" s="98">
        <v>124.10640784153375</v>
      </c>
      <c r="T112" s="98">
        <v>115.52248410140692</v>
      </c>
      <c r="U112" s="98">
        <v>84.264058342405207</v>
      </c>
      <c r="V112" s="98">
        <v>80.751250877037279</v>
      </c>
      <c r="W112" s="98">
        <v>47.906311550651445</v>
      </c>
      <c r="X112" s="98">
        <v>47.282010952078721</v>
      </c>
      <c r="Y112" s="98">
        <v>38.518045466930666</v>
      </c>
      <c r="DA112" s="63" t="s">
        <v>1624</v>
      </c>
    </row>
    <row r="113" spans="1:105" ht="12" customHeight="1" x14ac:dyDescent="0.25">
      <c r="A113" s="121" t="s">
        <v>54</v>
      </c>
      <c r="B113" s="122">
        <v>839.04739985050594</v>
      </c>
      <c r="C113" s="122">
        <v>863.74922779730809</v>
      </c>
      <c r="D113" s="122">
        <v>863.58462971875053</v>
      </c>
      <c r="E113" s="122">
        <v>861.29246162053244</v>
      </c>
      <c r="F113" s="122">
        <v>861.07197633280919</v>
      </c>
      <c r="G113" s="122">
        <v>853.8312446778375</v>
      </c>
      <c r="H113" s="122">
        <v>817.07314089921238</v>
      </c>
      <c r="I113" s="122">
        <v>734.69005551148632</v>
      </c>
      <c r="J113" s="122">
        <v>685.11814095906084</v>
      </c>
      <c r="K113" s="122">
        <v>656.97692498313688</v>
      </c>
      <c r="L113" s="122">
        <v>656.60584646736152</v>
      </c>
      <c r="M113" s="122">
        <v>587.35033610159292</v>
      </c>
      <c r="N113" s="122">
        <v>598.1193505369713</v>
      </c>
      <c r="O113" s="122">
        <v>606.49264275438929</v>
      </c>
      <c r="P113" s="122">
        <v>582.98202470745093</v>
      </c>
      <c r="Q113" s="122">
        <v>541.80198068518723</v>
      </c>
      <c r="R113" s="122">
        <v>494.52107997062785</v>
      </c>
      <c r="S113" s="122">
        <v>509.64415635901327</v>
      </c>
      <c r="T113" s="122">
        <v>470.95661845484824</v>
      </c>
      <c r="U113" s="122">
        <v>461.90852492577801</v>
      </c>
      <c r="V113" s="122">
        <v>427.71871179938177</v>
      </c>
      <c r="W113" s="122">
        <v>419.46241393815484</v>
      </c>
      <c r="X113" s="122">
        <v>472.31414356160127</v>
      </c>
      <c r="Y113" s="122">
        <v>428.2165941638479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839.04739985050594</v>
      </c>
      <c r="C115" s="33">
        <v>863.74922779730809</v>
      </c>
      <c r="D115" s="33">
        <v>863.58462971875053</v>
      </c>
      <c r="E115" s="33">
        <v>861.29246162053244</v>
      </c>
      <c r="F115" s="33">
        <v>861.07197633280919</v>
      </c>
      <c r="G115" s="33">
        <v>853.8312446778375</v>
      </c>
      <c r="H115" s="33">
        <v>817.07314089921238</v>
      </c>
      <c r="I115" s="33">
        <v>734.69005551148632</v>
      </c>
      <c r="J115" s="33">
        <v>685.11814095906084</v>
      </c>
      <c r="K115" s="33">
        <v>656.97692498313688</v>
      </c>
      <c r="L115" s="33">
        <v>656.60584646736152</v>
      </c>
      <c r="M115" s="33">
        <v>587.35033610159292</v>
      </c>
      <c r="N115" s="33">
        <v>598.1193505369713</v>
      </c>
      <c r="O115" s="33">
        <v>606.49264275438929</v>
      </c>
      <c r="P115" s="33">
        <v>582.98202470745093</v>
      </c>
      <c r="Q115" s="33">
        <v>541.80198068518723</v>
      </c>
      <c r="R115" s="33">
        <v>494.52107997062785</v>
      </c>
      <c r="S115" s="33">
        <v>509.64415635901327</v>
      </c>
      <c r="T115" s="33">
        <v>470.95661845484824</v>
      </c>
      <c r="U115" s="33">
        <v>461.90852492577801</v>
      </c>
      <c r="V115" s="33">
        <v>427.71871179938177</v>
      </c>
      <c r="W115" s="33">
        <v>419.46241393815484</v>
      </c>
      <c r="X115" s="33">
        <v>472.31414356160127</v>
      </c>
      <c r="Y115" s="33">
        <v>428.2165941638479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10983.177352611079</v>
      </c>
      <c r="C117" s="117">
        <f t="shared" si="19"/>
        <v>12570.055532538225</v>
      </c>
      <c r="D117" s="117">
        <f t="shared" si="19"/>
        <v>11284.463685560278</v>
      </c>
      <c r="E117" s="117">
        <f t="shared" si="19"/>
        <v>11082.910456890851</v>
      </c>
      <c r="F117" s="117">
        <f t="shared" si="19"/>
        <v>10147.225484061024</v>
      </c>
      <c r="G117" s="117">
        <f t="shared" si="19"/>
        <v>10135.985294352236</v>
      </c>
      <c r="H117" s="117">
        <f t="shared" si="19"/>
        <v>10811.328795259507</v>
      </c>
      <c r="I117" s="117">
        <f t="shared" si="19"/>
        <v>6879.1631672622771</v>
      </c>
      <c r="J117" s="117">
        <f t="shared" si="19"/>
        <v>9595.8504597196788</v>
      </c>
      <c r="K117" s="117">
        <f t="shared" si="19"/>
        <v>8510.6845552724517</v>
      </c>
      <c r="L117" s="117">
        <f t="shared" si="19"/>
        <v>8720.1174617168472</v>
      </c>
      <c r="M117" s="117">
        <f t="shared" si="19"/>
        <v>7703.7414316691938</v>
      </c>
      <c r="N117" s="117">
        <f t="shared" si="19"/>
        <v>8385.5636303785213</v>
      </c>
      <c r="O117" s="117">
        <f t="shared" si="19"/>
        <v>9365.4560520706855</v>
      </c>
      <c r="P117" s="117">
        <f t="shared" si="19"/>
        <v>8340.8261725126504</v>
      </c>
      <c r="Q117" s="117">
        <f t="shared" si="19"/>
        <v>8054.9175040819646</v>
      </c>
      <c r="R117" s="117">
        <f t="shared" ref="R117:V117" si="20">R118+R121+R123+R132</f>
        <v>7797.5224171292848</v>
      </c>
      <c r="S117" s="117">
        <f t="shared" si="20"/>
        <v>7892.6415222063624</v>
      </c>
      <c r="T117" s="117">
        <f t="shared" si="20"/>
        <v>7008.2250236605851</v>
      </c>
      <c r="U117" s="117">
        <f t="shared" si="20"/>
        <v>8185.7597128504131</v>
      </c>
      <c r="V117" s="117">
        <f t="shared" si="20"/>
        <v>8997.0543523438901</v>
      </c>
      <c r="W117" s="117">
        <f t="shared" ref="W117:Y117" si="21">W118+W121+W123+W132</f>
        <v>5509.4937211013075</v>
      </c>
      <c r="X117" s="117">
        <f t="shared" si="21"/>
        <v>7637.236749762108</v>
      </c>
      <c r="Y117" s="117">
        <f t="shared" si="21"/>
        <v>7315.2454647217592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8741.9475494706185</v>
      </c>
      <c r="C118" s="122">
        <f t="shared" si="22"/>
        <v>10133.431256329086</v>
      </c>
      <c r="D118" s="122">
        <f t="shared" si="22"/>
        <v>8926.5751354752465</v>
      </c>
      <c r="E118" s="122">
        <f t="shared" si="22"/>
        <v>8671.9333016353685</v>
      </c>
      <c r="F118" s="122">
        <f t="shared" si="22"/>
        <v>7836.0464273795405</v>
      </c>
      <c r="G118" s="122">
        <f t="shared" si="22"/>
        <v>7783.1555086893841</v>
      </c>
      <c r="H118" s="122">
        <f t="shared" si="22"/>
        <v>8397.3150831964194</v>
      </c>
      <c r="I118" s="122">
        <f t="shared" si="22"/>
        <v>4993.7936470802479</v>
      </c>
      <c r="J118" s="122">
        <f t="shared" si="22"/>
        <v>7428.4503129571131</v>
      </c>
      <c r="K118" s="122">
        <f t="shared" si="22"/>
        <v>6476.8148142929349</v>
      </c>
      <c r="L118" s="122">
        <f t="shared" si="22"/>
        <v>6731.3079240396501</v>
      </c>
      <c r="M118" s="122">
        <f t="shared" si="22"/>
        <v>5735.1260885763631</v>
      </c>
      <c r="N118" s="122">
        <f t="shared" si="22"/>
        <v>6345.0991683453776</v>
      </c>
      <c r="O118" s="122">
        <f t="shared" si="22"/>
        <v>7508.1327284896324</v>
      </c>
      <c r="P118" s="122">
        <f t="shared" si="22"/>
        <v>6387.9747491695434</v>
      </c>
      <c r="Q118" s="122">
        <f t="shared" si="22"/>
        <v>6219.1587621353437</v>
      </c>
      <c r="R118" s="122">
        <f t="shared" ref="R118:V118" si="23">SUM(R119:R120)</f>
        <v>6070.2639975431039</v>
      </c>
      <c r="S118" s="122">
        <f t="shared" si="23"/>
        <v>6058.1431727467843</v>
      </c>
      <c r="T118" s="122">
        <f t="shared" si="23"/>
        <v>5305.7875162695836</v>
      </c>
      <c r="U118" s="122">
        <f t="shared" si="23"/>
        <v>6308.2908901686897</v>
      </c>
      <c r="V118" s="122">
        <f t="shared" si="23"/>
        <v>7010.7325809749564</v>
      </c>
      <c r="W118" s="122">
        <f t="shared" ref="W118:Y118" si="24">SUM(W119:W120)</f>
        <v>4154.1033089061939</v>
      </c>
      <c r="X118" s="122">
        <f t="shared" si="24"/>
        <v>5870.8244380067845</v>
      </c>
      <c r="Y118" s="122">
        <f t="shared" si="24"/>
        <v>5639.6237944271006</v>
      </c>
      <c r="DA118" s="130" t="s">
        <v>1779</v>
      </c>
    </row>
    <row r="119" spans="1:105" ht="12" customHeight="1" x14ac:dyDescent="0.25">
      <c r="A119" s="97" t="s">
        <v>211</v>
      </c>
      <c r="B119" s="98">
        <v>8535.0430799023743</v>
      </c>
      <c r="C119" s="98">
        <v>9896.5808246240067</v>
      </c>
      <c r="D119" s="98">
        <v>8721.3549468769907</v>
      </c>
      <c r="E119" s="98">
        <v>8477.3618676772312</v>
      </c>
      <c r="F119" s="98">
        <v>7661.7414797089714</v>
      </c>
      <c r="G119" s="98">
        <v>7612.0749071352202</v>
      </c>
      <c r="H119" s="98">
        <v>8216.8364965386991</v>
      </c>
      <c r="I119" s="98">
        <v>4888.2441730585506</v>
      </c>
      <c r="J119" s="98">
        <v>7272.913119969915</v>
      </c>
      <c r="K119" s="98">
        <v>6342.9259950991218</v>
      </c>
      <c r="L119" s="98">
        <v>6594.221928475522</v>
      </c>
      <c r="M119" s="98">
        <v>5620.3802997359007</v>
      </c>
      <c r="N119" s="98">
        <v>6219.2351127586262</v>
      </c>
      <c r="O119" s="98">
        <v>7360.1822399460743</v>
      </c>
      <c r="P119" s="98">
        <v>6262.50293978633</v>
      </c>
      <c r="Q119" s="98">
        <v>6097.1313339248418</v>
      </c>
      <c r="R119" s="98">
        <v>5952.5819343853191</v>
      </c>
      <c r="S119" s="98">
        <v>5941.7478307121355</v>
      </c>
      <c r="T119" s="98">
        <v>5204.2024418405063</v>
      </c>
      <c r="U119" s="98">
        <v>6189.240806783464</v>
      </c>
      <c r="V119" s="98">
        <v>6878.6531823719297</v>
      </c>
      <c r="W119" s="98">
        <v>4076.5568954747941</v>
      </c>
      <c r="X119" s="98">
        <v>5760.0988563815063</v>
      </c>
      <c r="Y119" s="98">
        <v>5533.5810202145885</v>
      </c>
      <c r="DA119" s="63" t="s">
        <v>1780</v>
      </c>
    </row>
    <row r="120" spans="1:105" ht="12" customHeight="1" x14ac:dyDescent="0.25">
      <c r="A120" s="97" t="s">
        <v>53</v>
      </c>
      <c r="B120" s="98">
        <v>206.90446956824437</v>
      </c>
      <c r="C120" s="98">
        <v>236.85043170507998</v>
      </c>
      <c r="D120" s="98">
        <v>205.22018859825619</v>
      </c>
      <c r="E120" s="98">
        <v>194.57143395813645</v>
      </c>
      <c r="F120" s="98">
        <v>174.30494767056948</v>
      </c>
      <c r="G120" s="98">
        <v>171.08060155416365</v>
      </c>
      <c r="H120" s="98">
        <v>180.47858665771975</v>
      </c>
      <c r="I120" s="98">
        <v>105.54947402169743</v>
      </c>
      <c r="J120" s="98">
        <v>155.53719298719818</v>
      </c>
      <c r="K120" s="98">
        <v>133.88881919381308</v>
      </c>
      <c r="L120" s="98">
        <v>137.08599556412798</v>
      </c>
      <c r="M120" s="98">
        <v>114.74578884046217</v>
      </c>
      <c r="N120" s="98">
        <v>125.86405558675128</v>
      </c>
      <c r="O120" s="98">
        <v>147.95048854355767</v>
      </c>
      <c r="P120" s="98">
        <v>125.47180938321355</v>
      </c>
      <c r="Q120" s="98">
        <v>122.02742821050168</v>
      </c>
      <c r="R120" s="98">
        <v>117.68206315778436</v>
      </c>
      <c r="S120" s="98">
        <v>116.39534203464837</v>
      </c>
      <c r="T120" s="98">
        <v>101.58507442907754</v>
      </c>
      <c r="U120" s="98">
        <v>119.05008338522576</v>
      </c>
      <c r="V120" s="98">
        <v>132.07939860302622</v>
      </c>
      <c r="W120" s="98">
        <v>77.546413431400183</v>
      </c>
      <c r="X120" s="98">
        <v>110.72558162527775</v>
      </c>
      <c r="Y120" s="98">
        <v>106.04277421251227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28.147271595010078</v>
      </c>
      <c r="C121" s="122">
        <f t="shared" si="25"/>
        <v>28.996039376002713</v>
      </c>
      <c r="D121" s="122">
        <f t="shared" si="25"/>
        <v>29.928158466477864</v>
      </c>
      <c r="E121" s="122">
        <f t="shared" si="25"/>
        <v>56.894532090502921</v>
      </c>
      <c r="F121" s="122">
        <f t="shared" si="25"/>
        <v>31.061501153812461</v>
      </c>
      <c r="G121" s="122">
        <f t="shared" si="25"/>
        <v>33.854967623792646</v>
      </c>
      <c r="H121" s="122">
        <f t="shared" si="25"/>
        <v>54.301402458541098</v>
      </c>
      <c r="I121" s="122">
        <f t="shared" si="25"/>
        <v>42.43882478139929</v>
      </c>
      <c r="J121" s="122">
        <f t="shared" si="25"/>
        <v>46.779073815764278</v>
      </c>
      <c r="K121" s="122">
        <f t="shared" si="25"/>
        <v>47.723140332168718</v>
      </c>
      <c r="L121" s="122">
        <f t="shared" si="25"/>
        <v>56.944573796668124</v>
      </c>
      <c r="M121" s="122">
        <f t="shared" si="25"/>
        <v>62.909103529458818</v>
      </c>
      <c r="N121" s="122">
        <f t="shared" si="25"/>
        <v>67.727339371727666</v>
      </c>
      <c r="O121" s="122">
        <f t="shared" si="25"/>
        <v>74.209400632583424</v>
      </c>
      <c r="P121" s="122">
        <f t="shared" si="25"/>
        <v>80.0006767706207</v>
      </c>
      <c r="Q121" s="122">
        <f t="shared" si="25"/>
        <v>81.577915190413606</v>
      </c>
      <c r="R121" s="122">
        <f t="shared" si="25"/>
        <v>85.772578763067671</v>
      </c>
      <c r="S121" s="122">
        <f t="shared" si="25"/>
        <v>86.086514046936699</v>
      </c>
      <c r="T121" s="122">
        <f t="shared" si="25"/>
        <v>76.307922435696312</v>
      </c>
      <c r="U121" s="122">
        <f t="shared" si="25"/>
        <v>72.648187672397157</v>
      </c>
      <c r="V121" s="122">
        <f t="shared" si="25"/>
        <v>67.404394342810463</v>
      </c>
      <c r="W121" s="122">
        <f t="shared" si="25"/>
        <v>66.143187547795961</v>
      </c>
      <c r="X121" s="122">
        <f t="shared" si="25"/>
        <v>57.149968861429194</v>
      </c>
      <c r="Y121" s="122">
        <f t="shared" si="25"/>
        <v>55.35586710842373</v>
      </c>
      <c r="DA121" s="130" t="s">
        <v>1782</v>
      </c>
    </row>
    <row r="122" spans="1:105" ht="12" customHeight="1" x14ac:dyDescent="0.25">
      <c r="A122" s="97" t="s">
        <v>53</v>
      </c>
      <c r="B122" s="98">
        <v>28.147271595010078</v>
      </c>
      <c r="C122" s="98">
        <v>28.996039376002713</v>
      </c>
      <c r="D122" s="98">
        <v>29.928158466477864</v>
      </c>
      <c r="E122" s="98">
        <v>56.894532090502921</v>
      </c>
      <c r="F122" s="98">
        <v>31.061501153812461</v>
      </c>
      <c r="G122" s="98">
        <v>33.854967623792646</v>
      </c>
      <c r="H122" s="98">
        <v>54.301402458541098</v>
      </c>
      <c r="I122" s="98">
        <v>42.43882478139929</v>
      </c>
      <c r="J122" s="98">
        <v>46.779073815764278</v>
      </c>
      <c r="K122" s="98">
        <v>47.723140332168718</v>
      </c>
      <c r="L122" s="98">
        <v>56.944573796668124</v>
      </c>
      <c r="M122" s="98">
        <v>62.909103529458818</v>
      </c>
      <c r="N122" s="98">
        <v>67.727339371727666</v>
      </c>
      <c r="O122" s="98">
        <v>74.209400632583424</v>
      </c>
      <c r="P122" s="98">
        <v>80.0006767706207</v>
      </c>
      <c r="Q122" s="98">
        <v>81.577915190413606</v>
      </c>
      <c r="R122" s="98">
        <v>85.772578763067671</v>
      </c>
      <c r="S122" s="98">
        <v>86.086514046936699</v>
      </c>
      <c r="T122" s="98">
        <v>76.307922435696312</v>
      </c>
      <c r="U122" s="98">
        <v>72.648187672397157</v>
      </c>
      <c r="V122" s="98">
        <v>67.404394342810463</v>
      </c>
      <c r="W122" s="98">
        <v>66.143187547795961</v>
      </c>
      <c r="X122" s="98">
        <v>57.149968861429194</v>
      </c>
      <c r="Y122" s="98">
        <v>55.35586710842373</v>
      </c>
      <c r="DA122" s="63" t="s">
        <v>1783</v>
      </c>
    </row>
    <row r="123" spans="1:105" ht="12" customHeight="1" x14ac:dyDescent="0.25">
      <c r="A123" s="121" t="s">
        <v>55</v>
      </c>
      <c r="B123" s="122">
        <v>1574.6239492453885</v>
      </c>
      <c r="C123" s="122">
        <v>1748.7125361339822</v>
      </c>
      <c r="D123" s="122">
        <v>1667.480686343783</v>
      </c>
      <c r="E123" s="122">
        <v>1693.4109251739051</v>
      </c>
      <c r="F123" s="122">
        <v>1617.426570015781</v>
      </c>
      <c r="G123" s="122">
        <v>1659.3263382789519</v>
      </c>
      <c r="H123" s="122">
        <v>1725.5975614373019</v>
      </c>
      <c r="I123" s="122">
        <v>1271.4646444494269</v>
      </c>
      <c r="J123" s="122">
        <v>1587.0825976298408</v>
      </c>
      <c r="K123" s="122">
        <v>1473.6346397673437</v>
      </c>
      <c r="L123" s="122">
        <v>1418.6444277610815</v>
      </c>
      <c r="M123" s="122">
        <v>1445.5401667653239</v>
      </c>
      <c r="N123" s="122">
        <v>1502.6022530322875</v>
      </c>
      <c r="O123" s="122">
        <v>1304.4618522286166</v>
      </c>
      <c r="P123" s="122">
        <v>1411.3559392177885</v>
      </c>
      <c r="Q123" s="122">
        <v>1323.7596099944226</v>
      </c>
      <c r="R123" s="122">
        <v>1246.5316977746236</v>
      </c>
      <c r="S123" s="122">
        <v>1337.6985351249803</v>
      </c>
      <c r="T123" s="122">
        <v>1241.7940254889809</v>
      </c>
      <c r="U123" s="122">
        <v>1421.8675066047545</v>
      </c>
      <c r="V123" s="122">
        <v>1558.7550689602936</v>
      </c>
      <c r="W123" s="122">
        <v>931.14306820477805</v>
      </c>
      <c r="X123" s="122">
        <v>1301.128847804672</v>
      </c>
      <c r="Y123" s="122">
        <v>1245.8212653351941</v>
      </c>
      <c r="DA123" s="130" t="s">
        <v>1784</v>
      </c>
    </row>
    <row r="124" spans="1:105" ht="12" customHeight="1" x14ac:dyDescent="0.25">
      <c r="A124" s="97" t="s">
        <v>138</v>
      </c>
      <c r="B124" s="98">
        <v>1401.2034968981627</v>
      </c>
      <c r="C124" s="98">
        <v>1570.6404675108736</v>
      </c>
      <c r="D124" s="98">
        <v>1484.4957833500173</v>
      </c>
      <c r="E124" s="98">
        <v>1507.7470700808874</v>
      </c>
      <c r="F124" s="98">
        <v>1431.9278568027773</v>
      </c>
      <c r="G124" s="98">
        <v>1475.807774711818</v>
      </c>
      <c r="H124" s="98">
        <v>1545.8726069002714</v>
      </c>
      <c r="I124" s="98">
        <v>1090.7964090598559</v>
      </c>
      <c r="J124" s="98">
        <v>1414.4484002968516</v>
      </c>
      <c r="K124" s="98">
        <v>1304.0156503136977</v>
      </c>
      <c r="L124" s="98">
        <v>1252.2916426115605</v>
      </c>
      <c r="M124" s="98">
        <v>1241.6810452668026</v>
      </c>
      <c r="N124" s="98">
        <v>1251.7348683372745</v>
      </c>
      <c r="O124" s="98">
        <v>943.5645686725029</v>
      </c>
      <c r="P124" s="98">
        <v>1040.6418416040765</v>
      </c>
      <c r="Q124" s="98">
        <v>936.17854909385267</v>
      </c>
      <c r="R124" s="98">
        <v>899.75029061500095</v>
      </c>
      <c r="S124" s="98">
        <v>1019.9157928711714</v>
      </c>
      <c r="T124" s="98">
        <v>969.86068225097051</v>
      </c>
      <c r="U124" s="98">
        <v>1217.9458517510418</v>
      </c>
      <c r="V124" s="98">
        <v>1357.5759394716406</v>
      </c>
      <c r="W124" s="98">
        <v>801.18688449964168</v>
      </c>
      <c r="X124" s="98">
        <v>1161.5901834780159</v>
      </c>
      <c r="Y124" s="98">
        <v>1135.1329016662692</v>
      </c>
      <c r="DA124" s="63" t="s">
        <v>1785</v>
      </c>
    </row>
    <row r="125" spans="1:105" ht="12" customHeight="1" x14ac:dyDescent="0.25">
      <c r="A125" s="97" t="s">
        <v>137</v>
      </c>
      <c r="B125" s="98">
        <v>2.2915037392248241</v>
      </c>
      <c r="C125" s="98">
        <v>3.60491190265029</v>
      </c>
      <c r="D125" s="98">
        <v>3.7274989738880291</v>
      </c>
      <c r="E125" s="98">
        <v>5.2614176494265852</v>
      </c>
      <c r="F125" s="98">
        <v>4.948698885434033</v>
      </c>
      <c r="G125" s="98">
        <v>6.3530446879615763</v>
      </c>
      <c r="H125" s="98">
        <v>8.7050906447837129</v>
      </c>
      <c r="I125" s="98">
        <v>6.2167454195736038</v>
      </c>
      <c r="J125" s="98">
        <v>9.6271510934003679</v>
      </c>
      <c r="K125" s="98">
        <v>9.9148733273803025</v>
      </c>
      <c r="L125" s="98">
        <v>9.2633402161858349</v>
      </c>
      <c r="M125" s="98">
        <v>9.8148485026654271</v>
      </c>
      <c r="N125" s="98">
        <v>11.431961224762301</v>
      </c>
      <c r="O125" s="98">
        <v>8.3884723847384954</v>
      </c>
      <c r="P125" s="98">
        <v>12.677175329241688</v>
      </c>
      <c r="Q125" s="98">
        <v>11.332525915062041</v>
      </c>
      <c r="R125" s="98">
        <v>11.20024359484885</v>
      </c>
      <c r="S125" s="98">
        <v>13.047818588398474</v>
      </c>
      <c r="T125" s="98">
        <v>11.904655588164168</v>
      </c>
      <c r="U125" s="98">
        <v>19.314907543580201</v>
      </c>
      <c r="V125" s="98">
        <v>25.707339017061663</v>
      </c>
      <c r="W125" s="98">
        <v>14.262354676825517</v>
      </c>
      <c r="X125" s="98">
        <v>19.123944637363813</v>
      </c>
      <c r="Y125" s="98">
        <v>16.53146333694421</v>
      </c>
      <c r="DA125" s="63" t="s">
        <v>1786</v>
      </c>
    </row>
    <row r="126" spans="1:105" ht="12" customHeight="1" x14ac:dyDescent="0.25">
      <c r="A126" s="100" t="s">
        <v>211</v>
      </c>
      <c r="B126" s="101">
        <v>1.0001283898135411</v>
      </c>
      <c r="C126" s="101">
        <v>1.4973674379256618</v>
      </c>
      <c r="D126" s="101">
        <v>1.5923499269168166</v>
      </c>
      <c r="E126" s="101">
        <v>2.2457938017285528</v>
      </c>
      <c r="F126" s="101">
        <v>2.2546390141842125</v>
      </c>
      <c r="G126" s="101">
        <v>2.8500460667403376</v>
      </c>
      <c r="H126" s="101">
        <v>3.8768673073463313</v>
      </c>
      <c r="I126" s="101">
        <v>3.0737263806337221</v>
      </c>
      <c r="J126" s="101">
        <v>4.2963484873815858</v>
      </c>
      <c r="K126" s="101">
        <v>4.4769655226546154</v>
      </c>
      <c r="L126" s="101">
        <v>4.1478036391973472</v>
      </c>
      <c r="M126" s="101">
        <v>4.5668398779486505</v>
      </c>
      <c r="N126" s="101">
        <v>5.3601456969010224</v>
      </c>
      <c r="O126" s="101">
        <v>4.092510152653106</v>
      </c>
      <c r="P126" s="101">
        <v>5.5338610586428505</v>
      </c>
      <c r="Q126" s="101">
        <v>4.8819689798320338</v>
      </c>
      <c r="R126" s="101">
        <v>4.8959060035338284</v>
      </c>
      <c r="S126" s="101">
        <v>6.0788826396076914</v>
      </c>
      <c r="T126" s="101">
        <v>5.0432423633033423</v>
      </c>
      <c r="U126" s="101">
        <v>8.3984975088089087</v>
      </c>
      <c r="V126" s="101">
        <v>10.502385870565925</v>
      </c>
      <c r="W126" s="101">
        <v>6.5123244543672572</v>
      </c>
      <c r="X126" s="101">
        <v>8.225950244459348</v>
      </c>
      <c r="Y126" s="101">
        <v>6.2647000503782477</v>
      </c>
      <c r="DA126" s="131" t="s">
        <v>1787</v>
      </c>
    </row>
    <row r="127" spans="1:105" ht="12" customHeight="1" x14ac:dyDescent="0.25">
      <c r="A127" s="103" t="s">
        <v>52</v>
      </c>
      <c r="B127" s="104">
        <v>1.2913753494112827</v>
      </c>
      <c r="C127" s="104">
        <v>2.1075444647246284</v>
      </c>
      <c r="D127" s="104">
        <v>2.1351490469712124</v>
      </c>
      <c r="E127" s="104">
        <v>3.0156238476980324</v>
      </c>
      <c r="F127" s="104">
        <v>2.6940598712498205</v>
      </c>
      <c r="G127" s="104">
        <v>3.5029986212212392</v>
      </c>
      <c r="H127" s="104">
        <v>4.8282233374373824</v>
      </c>
      <c r="I127" s="104">
        <v>3.1430190389398813</v>
      </c>
      <c r="J127" s="104">
        <v>5.3308026060187821</v>
      </c>
      <c r="K127" s="104">
        <v>5.4379078047256861</v>
      </c>
      <c r="L127" s="104">
        <v>5.1155365769884868</v>
      </c>
      <c r="M127" s="104">
        <v>5.2480086247167765</v>
      </c>
      <c r="N127" s="104">
        <v>6.0718155278612773</v>
      </c>
      <c r="O127" s="104">
        <v>4.2959622320853894</v>
      </c>
      <c r="P127" s="104">
        <v>7.1433142705988386</v>
      </c>
      <c r="Q127" s="104">
        <v>6.4505569352300069</v>
      </c>
      <c r="R127" s="104">
        <v>6.3043375913150204</v>
      </c>
      <c r="S127" s="104">
        <v>6.9689359487907838</v>
      </c>
      <c r="T127" s="104">
        <v>6.8614132248608266</v>
      </c>
      <c r="U127" s="104">
        <v>10.916410034771292</v>
      </c>
      <c r="V127" s="104">
        <v>15.204953146495736</v>
      </c>
      <c r="W127" s="104">
        <v>7.7500302224582596</v>
      </c>
      <c r="X127" s="104">
        <v>10.897994392904467</v>
      </c>
      <c r="Y127" s="104">
        <v>10.266763286565963</v>
      </c>
      <c r="DA127" s="132" t="s">
        <v>1788</v>
      </c>
    </row>
    <row r="128" spans="1:105" ht="12" customHeight="1" x14ac:dyDescent="0.25">
      <c r="A128" s="106" t="s">
        <v>122</v>
      </c>
      <c r="B128" s="101">
        <v>144.29838925660718</v>
      </c>
      <c r="C128" s="101">
        <v>141.36274894035546</v>
      </c>
      <c r="D128" s="101">
        <v>140.4065219310167</v>
      </c>
      <c r="E128" s="101">
        <v>129.81836175642789</v>
      </c>
      <c r="F128" s="101">
        <v>127.45767455460636</v>
      </c>
      <c r="G128" s="101">
        <v>117.67101951487955</v>
      </c>
      <c r="H128" s="101">
        <v>104.33254657342856</v>
      </c>
      <c r="I128" s="101">
        <v>100.38944370223689</v>
      </c>
      <c r="J128" s="101">
        <v>90.466336132804315</v>
      </c>
      <c r="K128" s="101">
        <v>79.521573061913472</v>
      </c>
      <c r="L128" s="101">
        <v>77.092794785461436</v>
      </c>
      <c r="M128" s="101">
        <v>79.959363618373274</v>
      </c>
      <c r="N128" s="101">
        <v>94.805894246986313</v>
      </c>
      <c r="O128" s="101">
        <v>115.18018696715092</v>
      </c>
      <c r="P128" s="101">
        <v>99.917574950537016</v>
      </c>
      <c r="Q128" s="101">
        <v>97.888890040810708</v>
      </c>
      <c r="R128" s="101">
        <v>83.710404206021437</v>
      </c>
      <c r="S128" s="101">
        <v>72.224933724366423</v>
      </c>
      <c r="T128" s="101">
        <v>58.49246141289489</v>
      </c>
      <c r="U128" s="101">
        <v>36.704832958025776</v>
      </c>
      <c r="V128" s="101">
        <v>42.3737905385453</v>
      </c>
      <c r="W128" s="101">
        <v>29.437505659231551</v>
      </c>
      <c r="X128" s="101">
        <v>38.988096089818939</v>
      </c>
      <c r="Y128" s="101">
        <v>32.816614565954843</v>
      </c>
      <c r="DA128" s="131" t="s">
        <v>1789</v>
      </c>
    </row>
    <row r="129" spans="1:105" ht="12" customHeight="1" x14ac:dyDescent="0.25">
      <c r="A129" s="107" t="s">
        <v>121</v>
      </c>
      <c r="B129" s="104">
        <v>26.830559351393767</v>
      </c>
      <c r="C129" s="104">
        <v>33.104407780103067</v>
      </c>
      <c r="D129" s="104">
        <v>38.850882088861098</v>
      </c>
      <c r="E129" s="104">
        <v>50.584075687162986</v>
      </c>
      <c r="F129" s="104">
        <v>53.092339772963271</v>
      </c>
      <c r="G129" s="104">
        <v>59.494499364292821</v>
      </c>
      <c r="H129" s="104">
        <v>66.687317318818216</v>
      </c>
      <c r="I129" s="104">
        <v>74.062046267760735</v>
      </c>
      <c r="J129" s="104">
        <v>72.540710106784545</v>
      </c>
      <c r="K129" s="104">
        <v>80.182543064352316</v>
      </c>
      <c r="L129" s="104">
        <v>79.996650147873964</v>
      </c>
      <c r="M129" s="104">
        <v>114.08490937748257</v>
      </c>
      <c r="N129" s="104">
        <v>144.62952922326429</v>
      </c>
      <c r="O129" s="104">
        <v>237.32862420422435</v>
      </c>
      <c r="P129" s="104">
        <v>258.11934733393321</v>
      </c>
      <c r="Q129" s="104">
        <v>278.35964494469692</v>
      </c>
      <c r="R129" s="104">
        <v>251.87075935875245</v>
      </c>
      <c r="S129" s="104">
        <v>232.50998994104407</v>
      </c>
      <c r="T129" s="104">
        <v>201.53622623695134</v>
      </c>
      <c r="U129" s="104">
        <v>147.90191435210687</v>
      </c>
      <c r="V129" s="104">
        <v>133.09799993304591</v>
      </c>
      <c r="W129" s="104">
        <v>86.256323369079269</v>
      </c>
      <c r="X129" s="104">
        <v>81.42662359947326</v>
      </c>
      <c r="Y129" s="104">
        <v>61.340285766025936</v>
      </c>
      <c r="DA129" s="132" t="s">
        <v>1790</v>
      </c>
    </row>
    <row r="130" spans="1:105" ht="12" customHeight="1" x14ac:dyDescent="0.25">
      <c r="A130" s="108" t="s">
        <v>53</v>
      </c>
      <c r="B130" s="98">
        <v>11.719405922369862</v>
      </c>
      <c r="C130" s="98">
        <v>13.728054067984672</v>
      </c>
      <c r="D130" s="98">
        <v>16.598433831661922</v>
      </c>
      <c r="E130" s="98">
        <v>21.586703568373792</v>
      </c>
      <c r="F130" s="98">
        <v>24.19939218329478</v>
      </c>
      <c r="G130" s="98">
        <v>26.656285714495535</v>
      </c>
      <c r="H130" s="98">
        <v>29.572231320167834</v>
      </c>
      <c r="I130" s="98">
        <v>36.650455170617192</v>
      </c>
      <c r="J130" s="98">
        <v>32.244958866271418</v>
      </c>
      <c r="K130" s="98">
        <v>36.155315719385257</v>
      </c>
      <c r="L130" s="98">
        <v>35.7723519151101</v>
      </c>
      <c r="M130" s="98">
        <v>53.325360879665674</v>
      </c>
      <c r="N130" s="98">
        <v>67.785979814052283</v>
      </c>
      <c r="O130" s="98">
        <v>116.24324642383453</v>
      </c>
      <c r="P130" s="98">
        <v>111.24611185165497</v>
      </c>
      <c r="Q130" s="98">
        <v>119.70478604688688</v>
      </c>
      <c r="R130" s="98">
        <v>110.04443173988574</v>
      </c>
      <c r="S130" s="98">
        <v>108.4035820995103</v>
      </c>
      <c r="T130" s="98">
        <v>86.013742135544405</v>
      </c>
      <c r="U130" s="98">
        <v>63.63785600970165</v>
      </c>
      <c r="V130" s="98">
        <v>52.346749056008626</v>
      </c>
      <c r="W130" s="98">
        <v>38.350011818427816</v>
      </c>
      <c r="X130" s="98">
        <v>34.144612647394531</v>
      </c>
      <c r="Y130" s="98">
        <v>22.82224029909527</v>
      </c>
      <c r="DA130" s="63" t="s">
        <v>1791</v>
      </c>
    </row>
    <row r="131" spans="1:105" ht="12" customHeight="1" x14ac:dyDescent="0.25">
      <c r="A131" s="108" t="s">
        <v>52</v>
      </c>
      <c r="B131" s="98">
        <v>15.111153429023906</v>
      </c>
      <c r="C131" s="98">
        <v>19.376353712118394</v>
      </c>
      <c r="D131" s="98">
        <v>22.252448257199173</v>
      </c>
      <c r="E131" s="98">
        <v>28.997372118789194</v>
      </c>
      <c r="F131" s="98">
        <v>28.892947589668488</v>
      </c>
      <c r="G131" s="98">
        <v>32.838213649797289</v>
      </c>
      <c r="H131" s="98">
        <v>37.115085998650379</v>
      </c>
      <c r="I131" s="98">
        <v>37.411591097143543</v>
      </c>
      <c r="J131" s="98">
        <v>40.295751240513127</v>
      </c>
      <c r="K131" s="98">
        <v>44.027227344967059</v>
      </c>
      <c r="L131" s="98">
        <v>44.224298232763871</v>
      </c>
      <c r="M131" s="98">
        <v>60.759548497816908</v>
      </c>
      <c r="N131" s="98">
        <v>76.843549409212017</v>
      </c>
      <c r="O131" s="98">
        <v>121.08537778038981</v>
      </c>
      <c r="P131" s="98">
        <v>146.8732354822782</v>
      </c>
      <c r="Q131" s="98">
        <v>158.65485889781002</v>
      </c>
      <c r="R131" s="98">
        <v>141.82632761886671</v>
      </c>
      <c r="S131" s="98">
        <v>124.10640784153375</v>
      </c>
      <c r="T131" s="98">
        <v>115.52248410140692</v>
      </c>
      <c r="U131" s="98">
        <v>84.264058342405207</v>
      </c>
      <c r="V131" s="98">
        <v>80.751250877037279</v>
      </c>
      <c r="W131" s="98">
        <v>47.906311550651445</v>
      </c>
      <c r="X131" s="98">
        <v>47.282010952078721</v>
      </c>
      <c r="Y131" s="98">
        <v>38.518045466930666</v>
      </c>
      <c r="DA131" s="63" t="s">
        <v>1792</v>
      </c>
    </row>
    <row r="132" spans="1:105" ht="12" customHeight="1" x14ac:dyDescent="0.25">
      <c r="A132" s="121" t="s">
        <v>54</v>
      </c>
      <c r="B132" s="122">
        <v>638.45858230006331</v>
      </c>
      <c r="C132" s="122">
        <v>658.91570069915372</v>
      </c>
      <c r="D132" s="122">
        <v>660.47970527477105</v>
      </c>
      <c r="E132" s="122">
        <v>660.67169799107683</v>
      </c>
      <c r="F132" s="122">
        <v>662.69098551189018</v>
      </c>
      <c r="G132" s="122">
        <v>659.64847976010833</v>
      </c>
      <c r="H132" s="122">
        <v>634.11474816724547</v>
      </c>
      <c r="I132" s="122">
        <v>571.46605095120321</v>
      </c>
      <c r="J132" s="122">
        <v>533.53847531696056</v>
      </c>
      <c r="K132" s="122">
        <v>512.51196088000574</v>
      </c>
      <c r="L132" s="122">
        <v>513.22053611944875</v>
      </c>
      <c r="M132" s="122">
        <v>460.16607279804754</v>
      </c>
      <c r="N132" s="122">
        <v>470.13486962912822</v>
      </c>
      <c r="O132" s="122">
        <v>478.6520707198527</v>
      </c>
      <c r="P132" s="122">
        <v>461.49480735469695</v>
      </c>
      <c r="Q132" s="122">
        <v>430.42121676178471</v>
      </c>
      <c r="R132" s="122">
        <v>394.9541430484901</v>
      </c>
      <c r="S132" s="122">
        <v>410.71330028766101</v>
      </c>
      <c r="T132" s="122">
        <v>384.33555946632458</v>
      </c>
      <c r="U132" s="122">
        <v>382.95312840457115</v>
      </c>
      <c r="V132" s="122">
        <v>360.16230806582922</v>
      </c>
      <c r="W132" s="122">
        <v>358.10415644253965</v>
      </c>
      <c r="X132" s="122">
        <v>408.13349508922232</v>
      </c>
      <c r="Y132" s="122">
        <v>374.44453785104082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638.45858230006331</v>
      </c>
      <c r="C134" s="33">
        <v>658.91570069915372</v>
      </c>
      <c r="D134" s="33">
        <v>660.47970527477105</v>
      </c>
      <c r="E134" s="33">
        <v>660.67169799107683</v>
      </c>
      <c r="F134" s="33">
        <v>662.69098551189018</v>
      </c>
      <c r="G134" s="33">
        <v>659.64847976010833</v>
      </c>
      <c r="H134" s="33">
        <v>634.11474816724547</v>
      </c>
      <c r="I134" s="33">
        <v>571.46605095120321</v>
      </c>
      <c r="J134" s="33">
        <v>533.53847531696056</v>
      </c>
      <c r="K134" s="33">
        <v>512.51196088000574</v>
      </c>
      <c r="L134" s="33">
        <v>513.22053611944875</v>
      </c>
      <c r="M134" s="33">
        <v>460.16607279804754</v>
      </c>
      <c r="N134" s="33">
        <v>470.13486962912822</v>
      </c>
      <c r="O134" s="33">
        <v>478.6520707198527</v>
      </c>
      <c r="P134" s="33">
        <v>461.49480735469695</v>
      </c>
      <c r="Q134" s="33">
        <v>430.42121676178471</v>
      </c>
      <c r="R134" s="33">
        <v>394.9541430484901</v>
      </c>
      <c r="S134" s="33">
        <v>410.71330028766101</v>
      </c>
      <c r="T134" s="33">
        <v>384.33555946632458</v>
      </c>
      <c r="U134" s="33">
        <v>382.95312840457115</v>
      </c>
      <c r="V134" s="33">
        <v>360.16230806582922</v>
      </c>
      <c r="W134" s="33">
        <v>358.10415644253965</v>
      </c>
      <c r="X134" s="33">
        <v>408.13349508922232</v>
      </c>
      <c r="Y134" s="33">
        <v>374.44453785104082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0.54698973356224834</v>
      </c>
      <c r="C136" s="119">
        <f t="shared" si="26"/>
        <v>0.54904392707836891</v>
      </c>
      <c r="D136" s="119">
        <f t="shared" si="26"/>
        <v>0.5541870352980881</v>
      </c>
      <c r="E136" s="119">
        <f t="shared" si="26"/>
        <v>0.5594305480241839</v>
      </c>
      <c r="F136" s="119">
        <f t="shared" si="26"/>
        <v>0.56396472153212018</v>
      </c>
      <c r="G136" s="119">
        <f t="shared" si="26"/>
        <v>0.56868244399827717</v>
      </c>
      <c r="H136" s="119">
        <f t="shared" si="26"/>
        <v>0.57292492719975696</v>
      </c>
      <c r="I136" s="119">
        <f t="shared" si="26"/>
        <v>0.58508744089132836</v>
      </c>
      <c r="J136" s="119">
        <f t="shared" si="26"/>
        <v>0.58357762225130805</v>
      </c>
      <c r="K136" s="119">
        <f t="shared" si="26"/>
        <v>0.59235614742353337</v>
      </c>
      <c r="L136" s="119">
        <f t="shared" si="26"/>
        <v>0.60063916887144997</v>
      </c>
      <c r="M136" s="119">
        <f t="shared" si="26"/>
        <v>0.6145595138913521</v>
      </c>
      <c r="N136" s="119">
        <f t="shared" si="26"/>
        <v>0.62882486783159974</v>
      </c>
      <c r="O136" s="119">
        <f t="shared" si="26"/>
        <v>0.64416938892374975</v>
      </c>
      <c r="P136" s="119">
        <f t="shared" si="26"/>
        <v>0.65263235112913642</v>
      </c>
      <c r="Q136" s="119">
        <f t="shared" si="26"/>
        <v>0.6572372689654955</v>
      </c>
      <c r="R136" s="119">
        <f t="shared" ref="R136:V136" si="27">IF(R117=0,"",R117/R98)</f>
        <v>0.661017928935693</v>
      </c>
      <c r="S136" s="119">
        <f t="shared" si="27"/>
        <v>0.66971482408052974</v>
      </c>
      <c r="T136" s="119">
        <f t="shared" si="27"/>
        <v>0.68040730370970826</v>
      </c>
      <c r="U136" s="119">
        <f t="shared" si="27"/>
        <v>0.6876917547908924</v>
      </c>
      <c r="V136" s="119">
        <f t="shared" si="27"/>
        <v>0.69433158361978353</v>
      </c>
      <c r="W136" s="119">
        <f t="shared" ref="W136:Y136" si="28">IF(W117=0,"",W117/W98)</f>
        <v>0.70959726659615541</v>
      </c>
      <c r="X136" s="119">
        <f t="shared" si="28"/>
        <v>0.716229419403977</v>
      </c>
      <c r="Y136" s="119">
        <f t="shared" si="28"/>
        <v>0.72833313341904182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0.52398664771309234</v>
      </c>
      <c r="C137" s="124">
        <f t="shared" si="29"/>
        <v>0.52787494268459201</v>
      </c>
      <c r="D137" s="124">
        <f t="shared" si="29"/>
        <v>0.53109993075416739</v>
      </c>
      <c r="E137" s="124">
        <f t="shared" si="29"/>
        <v>0.53480930090221324</v>
      </c>
      <c r="F137" s="124">
        <f t="shared" si="29"/>
        <v>0.53885823629825713</v>
      </c>
      <c r="G137" s="124">
        <f t="shared" si="29"/>
        <v>0.54347564145752814</v>
      </c>
      <c r="H137" s="124">
        <f t="shared" si="29"/>
        <v>0.54878990326866972</v>
      </c>
      <c r="I137" s="124">
        <f t="shared" si="29"/>
        <v>0.5535379071324309</v>
      </c>
      <c r="J137" s="124">
        <f t="shared" si="29"/>
        <v>0.5603483982752907</v>
      </c>
      <c r="K137" s="124">
        <f t="shared" si="29"/>
        <v>0.56784326606477764</v>
      </c>
      <c r="L137" s="124">
        <f t="shared" si="29"/>
        <v>0.5773762252419864</v>
      </c>
      <c r="M137" s="124">
        <f t="shared" si="29"/>
        <v>0.58902016934673673</v>
      </c>
      <c r="N137" s="124">
        <f t="shared" si="29"/>
        <v>0.60531057844984337</v>
      </c>
      <c r="O137" s="124">
        <f t="shared" si="29"/>
        <v>0.62325713249564174</v>
      </c>
      <c r="P137" s="124">
        <f t="shared" si="29"/>
        <v>0.62848461533006439</v>
      </c>
      <c r="Q137" s="124">
        <f t="shared" si="29"/>
        <v>0.63253870265564383</v>
      </c>
      <c r="R137" s="124">
        <f t="shared" ref="R137:V137" si="30">IF(R118=0,"",R118/R99)</f>
        <v>0.63648272826255503</v>
      </c>
      <c r="S137" s="124">
        <f t="shared" si="30"/>
        <v>0.64457512141828299</v>
      </c>
      <c r="T137" s="124">
        <f t="shared" si="30"/>
        <v>0.65347050982631782</v>
      </c>
      <c r="U137" s="124">
        <f t="shared" si="30"/>
        <v>0.66375282645975509</v>
      </c>
      <c r="V137" s="124">
        <f t="shared" si="30"/>
        <v>0.67181926948717197</v>
      </c>
      <c r="W137" s="124">
        <f t="shared" ref="W137:Y137" si="31">IF(W118=0,"",W118/W99)</f>
        <v>0.6794295527129478</v>
      </c>
      <c r="X137" s="124">
        <f t="shared" si="31"/>
        <v>0.69037704540982558</v>
      </c>
      <c r="Y137" s="124">
        <f t="shared" si="31"/>
        <v>0.70226420323410299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0.51800913227957901</v>
      </c>
      <c r="C138" s="111">
        <f t="shared" si="32"/>
        <v>0.52197704197117534</v>
      </c>
      <c r="D138" s="111">
        <f t="shared" si="32"/>
        <v>0.52530394803304625</v>
      </c>
      <c r="E138" s="111">
        <f t="shared" si="32"/>
        <v>0.52915946351713927</v>
      </c>
      <c r="F138" s="111">
        <f t="shared" si="32"/>
        <v>0.53326376880530646</v>
      </c>
      <c r="G138" s="111">
        <f t="shared" si="32"/>
        <v>0.53795603072103304</v>
      </c>
      <c r="H138" s="111">
        <f t="shared" si="32"/>
        <v>0.54340444049304193</v>
      </c>
      <c r="I138" s="111">
        <f t="shared" si="32"/>
        <v>0.54825262117355522</v>
      </c>
      <c r="J138" s="111">
        <f t="shared" si="32"/>
        <v>0.55512890481248678</v>
      </c>
      <c r="K138" s="111">
        <f t="shared" si="32"/>
        <v>0.56271015449335937</v>
      </c>
      <c r="L138" s="111">
        <f t="shared" si="32"/>
        <v>0.5723476682838381</v>
      </c>
      <c r="M138" s="111">
        <f t="shared" si="32"/>
        <v>0.58411907625427606</v>
      </c>
      <c r="N138" s="111">
        <f t="shared" si="32"/>
        <v>0.60051387051241256</v>
      </c>
      <c r="O138" s="111">
        <f t="shared" si="32"/>
        <v>0.6185726289287965</v>
      </c>
      <c r="P138" s="111">
        <f t="shared" si="32"/>
        <v>0.62384107749049378</v>
      </c>
      <c r="Q138" s="111">
        <f t="shared" si="32"/>
        <v>0.6279207619157533</v>
      </c>
      <c r="R138" s="111">
        <f t="shared" ref="R138:V138" si="33">IF(R119=0,"",R119/R100)</f>
        <v>0.6319411523302535</v>
      </c>
      <c r="S138" s="111">
        <f t="shared" si="33"/>
        <v>0.64011825700370117</v>
      </c>
      <c r="T138" s="111">
        <f t="shared" si="33"/>
        <v>0.64908000808716282</v>
      </c>
      <c r="U138" s="111">
        <f t="shared" si="33"/>
        <v>0.65948744869583997</v>
      </c>
      <c r="V138" s="111">
        <f t="shared" si="33"/>
        <v>0.66761230274933558</v>
      </c>
      <c r="W138" s="111">
        <f t="shared" ref="W138:Y138" si="34">IF(W119=0,"",W119/W100)</f>
        <v>0.67531146291046307</v>
      </c>
      <c r="X138" s="111">
        <f t="shared" si="34"/>
        <v>0.68629234378756732</v>
      </c>
      <c r="Y138" s="111">
        <f t="shared" si="34"/>
        <v>0.69828005490994549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1.9901213388824772</v>
      </c>
      <c r="D140" s="124">
        <f t="shared" si="38"/>
        <v>2.0689571421502939</v>
      </c>
      <c r="E140" s="124">
        <f t="shared" si="38"/>
        <v>2.1750070279103642</v>
      </c>
      <c r="F140" s="124">
        <f t="shared" si="38"/>
        <v>2.3086408085813268</v>
      </c>
      <c r="G140" s="124">
        <f t="shared" si="38"/>
        <v>2.4706405710238495</v>
      </c>
      <c r="H140" s="124">
        <f t="shared" si="38"/>
        <v>2.6840684436119666</v>
      </c>
      <c r="I140" s="124">
        <f t="shared" si="38"/>
        <v>2.8064574496484074</v>
      </c>
      <c r="J140" s="124">
        <f t="shared" si="38"/>
        <v>2.874694614058535</v>
      </c>
      <c r="K140" s="124">
        <f t="shared" si="38"/>
        <v>2.9652975862119897</v>
      </c>
      <c r="L140" s="124">
        <f t="shared" si="38"/>
        <v>3.0749540609453776</v>
      </c>
      <c r="M140" s="124">
        <f t="shared" si="38"/>
        <v>3.2030004589911143</v>
      </c>
      <c r="N140" s="124">
        <f t="shared" si="38"/>
        <v>3.3589340254308802</v>
      </c>
      <c r="O140" s="124">
        <f t="shared" si="38"/>
        <v>3.548838362594362</v>
      </c>
      <c r="P140" s="124">
        <f t="shared" si="38"/>
        <v>3.7134177514604452</v>
      </c>
      <c r="Q140" s="124">
        <f t="shared" si="38"/>
        <v>3.8304493375514403</v>
      </c>
      <c r="R140" s="124">
        <f t="shared" ref="R140:V140" si="39">IF(R121=0,"",R121/R102)</f>
        <v>3.9098017556212037</v>
      </c>
      <c r="S140" s="124">
        <f t="shared" si="39"/>
        <v>3.9781291966751651</v>
      </c>
      <c r="T140" s="124">
        <f t="shared" si="39"/>
        <v>4.052467245170229</v>
      </c>
      <c r="U140" s="124">
        <f t="shared" si="39"/>
        <v>4.1317710527518337</v>
      </c>
      <c r="V140" s="124">
        <f t="shared" si="39"/>
        <v>4.211281301641975</v>
      </c>
      <c r="W140" s="124">
        <f t="shared" ref="W140:Y140" si="40">IF(W121=0,"",W121/W102)</f>
        <v>4.2783772518918832</v>
      </c>
      <c r="X140" s="124">
        <f t="shared" si="40"/>
        <v>4.3195759310552404</v>
      </c>
      <c r="Y140" s="124">
        <f t="shared" si="40"/>
        <v>4.3624129465470194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1.9901213388824772</v>
      </c>
      <c r="D141" s="111">
        <f t="shared" si="41"/>
        <v>2.0689571421502939</v>
      </c>
      <c r="E141" s="111">
        <f t="shared" si="41"/>
        <v>2.1750070279103642</v>
      </c>
      <c r="F141" s="111">
        <f t="shared" si="41"/>
        <v>2.3086408085813268</v>
      </c>
      <c r="G141" s="111">
        <f t="shared" si="41"/>
        <v>2.4706405710238495</v>
      </c>
      <c r="H141" s="111">
        <f t="shared" si="41"/>
        <v>2.6840684436119666</v>
      </c>
      <c r="I141" s="111">
        <f t="shared" si="41"/>
        <v>2.8064574496484074</v>
      </c>
      <c r="J141" s="111">
        <f t="shared" si="41"/>
        <v>2.874694614058535</v>
      </c>
      <c r="K141" s="111">
        <f t="shared" si="41"/>
        <v>2.9652975862119897</v>
      </c>
      <c r="L141" s="111">
        <f t="shared" si="41"/>
        <v>3.0749540609453776</v>
      </c>
      <c r="M141" s="111">
        <f t="shared" si="41"/>
        <v>3.2030004589911143</v>
      </c>
      <c r="N141" s="111">
        <f t="shared" si="41"/>
        <v>3.3589340254308802</v>
      </c>
      <c r="O141" s="111">
        <f t="shared" si="41"/>
        <v>3.548838362594362</v>
      </c>
      <c r="P141" s="111">
        <f t="shared" si="41"/>
        <v>3.7134177514604452</v>
      </c>
      <c r="Q141" s="111">
        <f t="shared" si="41"/>
        <v>3.8304493375514403</v>
      </c>
      <c r="R141" s="111">
        <f t="shared" ref="R141:V141" si="42">IF(R122=0,"",R122/R103)</f>
        <v>3.9098017556212037</v>
      </c>
      <c r="S141" s="111">
        <f t="shared" si="42"/>
        <v>3.9781291966751651</v>
      </c>
      <c r="T141" s="111">
        <f t="shared" si="42"/>
        <v>4.052467245170229</v>
      </c>
      <c r="U141" s="111">
        <f t="shared" si="42"/>
        <v>4.1317710527518337</v>
      </c>
      <c r="V141" s="111">
        <f t="shared" si="42"/>
        <v>4.211281301641975</v>
      </c>
      <c r="W141" s="111">
        <f t="shared" ref="W141:Y141" si="43">IF(W122=0,"",W122/W103)</f>
        <v>4.2783772518918832</v>
      </c>
      <c r="X141" s="111">
        <f t="shared" si="43"/>
        <v>4.3195759310552404</v>
      </c>
      <c r="Y141" s="111">
        <f t="shared" si="43"/>
        <v>4.3624129465470194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0.61941657343035172</v>
      </c>
      <c r="C142" s="124">
        <f t="shared" si="44"/>
        <v>0.62022661425284853</v>
      </c>
      <c r="D142" s="124">
        <f t="shared" si="44"/>
        <v>0.62302403675944085</v>
      </c>
      <c r="E142" s="124">
        <f t="shared" si="44"/>
        <v>0.6251966431483077</v>
      </c>
      <c r="F142" s="124">
        <f t="shared" si="44"/>
        <v>0.62783684265443751</v>
      </c>
      <c r="G142" s="124">
        <f t="shared" si="44"/>
        <v>0.62972049576207334</v>
      </c>
      <c r="H142" s="124">
        <f t="shared" si="44"/>
        <v>0.63171790614514534</v>
      </c>
      <c r="I142" s="124">
        <f t="shared" si="44"/>
        <v>0.64018446206983426</v>
      </c>
      <c r="J142" s="124">
        <f t="shared" si="44"/>
        <v>0.63868811037661133</v>
      </c>
      <c r="K142" s="124">
        <f t="shared" si="44"/>
        <v>0.64394395945103289</v>
      </c>
      <c r="L142" s="124">
        <f t="shared" si="44"/>
        <v>0.64941515888111734</v>
      </c>
      <c r="M142" s="124">
        <f t="shared" si="44"/>
        <v>0.65956003508696992</v>
      </c>
      <c r="N142" s="124">
        <f t="shared" si="44"/>
        <v>0.67241841569174277</v>
      </c>
      <c r="O142" s="124">
        <f t="shared" si="44"/>
        <v>0.69951814060639939</v>
      </c>
      <c r="P142" s="124">
        <f t="shared" si="44"/>
        <v>0.70158546035361591</v>
      </c>
      <c r="Q142" s="124">
        <f t="shared" si="44"/>
        <v>0.71148346191001999</v>
      </c>
      <c r="R142" s="124">
        <f t="shared" ref="R142:V142" si="45">IF(R123=0,"",R123/R104)</f>
        <v>0.71533931205709766</v>
      </c>
      <c r="S142" s="124">
        <f t="shared" si="45"/>
        <v>0.72107964967870808</v>
      </c>
      <c r="T142" s="124">
        <f t="shared" si="45"/>
        <v>0.73441623671698797</v>
      </c>
      <c r="U142" s="124">
        <f t="shared" si="45"/>
        <v>0.740643830131968</v>
      </c>
      <c r="V142" s="124">
        <f t="shared" si="45"/>
        <v>0.74987177956528117</v>
      </c>
      <c r="W142" s="124">
        <f t="shared" ref="W142:Y142" si="46">IF(W123=0,"",W123/W104)</f>
        <v>0.76622935842455042</v>
      </c>
      <c r="X142" s="124">
        <f t="shared" si="46"/>
        <v>0.77736133224287585</v>
      </c>
      <c r="Y142" s="124">
        <f t="shared" si="46"/>
        <v>0.79236480729259151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0.60451863170603715</v>
      </c>
      <c r="C143" s="111">
        <f t="shared" si="47"/>
        <v>0.60607097074218552</v>
      </c>
      <c r="D143" s="111">
        <f t="shared" si="47"/>
        <v>0.60747087024889346</v>
      </c>
      <c r="E143" s="111">
        <f t="shared" si="47"/>
        <v>0.60908934228209544</v>
      </c>
      <c r="F143" s="111">
        <f t="shared" si="47"/>
        <v>0.61084868214702315</v>
      </c>
      <c r="G143" s="111">
        <f t="shared" si="47"/>
        <v>0.61290259317808971</v>
      </c>
      <c r="H143" s="111">
        <f t="shared" si="47"/>
        <v>0.61542297967278425</v>
      </c>
      <c r="I143" s="111">
        <f t="shared" si="47"/>
        <v>0.61780700087224005</v>
      </c>
      <c r="J143" s="111">
        <f t="shared" si="47"/>
        <v>0.62148958759425832</v>
      </c>
      <c r="K143" s="111">
        <f t="shared" si="47"/>
        <v>0.62556401498004133</v>
      </c>
      <c r="L143" s="111">
        <f t="shared" si="47"/>
        <v>0.63085152215359874</v>
      </c>
      <c r="M143" s="111">
        <f t="shared" si="47"/>
        <v>0.63689975454621395</v>
      </c>
      <c r="N143" s="111">
        <f t="shared" si="47"/>
        <v>0.64569000980386537</v>
      </c>
      <c r="O143" s="111">
        <f t="shared" si="47"/>
        <v>0.653379599014137</v>
      </c>
      <c r="P143" s="111">
        <f t="shared" si="47"/>
        <v>0.65571614821925295</v>
      </c>
      <c r="Q143" s="111">
        <f t="shared" si="47"/>
        <v>0.65986471284650938</v>
      </c>
      <c r="R143" s="111">
        <f t="shared" ref="R143:V143" si="48">IF(R124=0,"",R124/R105)</f>
        <v>0.66751562486678495</v>
      </c>
      <c r="S143" s="111">
        <f t="shared" si="48"/>
        <v>0.68321624541710302</v>
      </c>
      <c r="T143" s="111">
        <f t="shared" si="48"/>
        <v>0.70091929943315168</v>
      </c>
      <c r="U143" s="111">
        <f t="shared" si="48"/>
        <v>0.72054345674360809</v>
      </c>
      <c r="V143" s="111">
        <f t="shared" si="48"/>
        <v>0.73133533944511742</v>
      </c>
      <c r="W143" s="111">
        <f t="shared" ref="W143:Y143" si="49">IF(W124=0,"",W124/W105)</f>
        <v>0.74728894416052827</v>
      </c>
      <c r="X143" s="111">
        <f t="shared" si="49"/>
        <v>0.76349329613054384</v>
      </c>
      <c r="Y143" s="111">
        <f t="shared" si="49"/>
        <v>0.78165073368977001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0.77788936387253216</v>
      </c>
      <c r="C144" s="111">
        <f t="shared" si="50"/>
        <v>0.79167210424819212</v>
      </c>
      <c r="D144" s="111">
        <f t="shared" si="50"/>
        <v>0.78869698012036504</v>
      </c>
      <c r="E144" s="111">
        <f t="shared" si="50"/>
        <v>0.7927408421023725</v>
      </c>
      <c r="F144" s="111">
        <f t="shared" si="50"/>
        <v>0.78230797883202219</v>
      </c>
      <c r="G144" s="111">
        <f t="shared" si="50"/>
        <v>0.78769320971563606</v>
      </c>
      <c r="H144" s="111">
        <f t="shared" si="50"/>
        <v>0.79188371801670288</v>
      </c>
      <c r="I144" s="111">
        <f t="shared" si="50"/>
        <v>0.77464739334542732</v>
      </c>
      <c r="J144" s="111">
        <f t="shared" si="50"/>
        <v>0.79452598901618998</v>
      </c>
      <c r="K144" s="111">
        <f t="shared" si="50"/>
        <v>0.79444401510938711</v>
      </c>
      <c r="L144" s="111">
        <f t="shared" si="50"/>
        <v>0.79642430679034604</v>
      </c>
      <c r="M144" s="111">
        <f t="shared" si="50"/>
        <v>0.79238853175284707</v>
      </c>
      <c r="N144" s="111">
        <f t="shared" si="50"/>
        <v>0.79687224400317447</v>
      </c>
      <c r="O144" s="111">
        <f t="shared" si="50"/>
        <v>0.79173907918436404</v>
      </c>
      <c r="P144" s="111">
        <f t="shared" si="50"/>
        <v>0.82520385364717308</v>
      </c>
      <c r="Q144" s="111">
        <f t="shared" si="50"/>
        <v>0.82884097236008825</v>
      </c>
      <c r="R144" s="111">
        <f t="shared" ref="R144:V144" si="51">IF(R125=0,"",R125/R106)</f>
        <v>0.83304972018637025</v>
      </c>
      <c r="S144" s="111">
        <f t="shared" si="51"/>
        <v>0.83457298680476943</v>
      </c>
      <c r="T144" s="111">
        <f t="shared" si="51"/>
        <v>0.85406288147249187</v>
      </c>
      <c r="U144" s="111">
        <f t="shared" si="51"/>
        <v>0.87288195170164873</v>
      </c>
      <c r="V144" s="111">
        <f t="shared" si="51"/>
        <v>0.88995363602773003</v>
      </c>
      <c r="W144" s="111">
        <f t="shared" ref="W144:Y144" si="52">IF(W125=0,"",W125/W106)</f>
        <v>0.88263892506405461</v>
      </c>
      <c r="X144" s="111">
        <f t="shared" si="52"/>
        <v>0.8923921469970657</v>
      </c>
      <c r="Y144" s="111">
        <f t="shared" si="52"/>
        <v>0.9070328959328674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0.60451863170603715</v>
      </c>
      <c r="C145" s="112">
        <f t="shared" si="53"/>
        <v>0.61217054735976539</v>
      </c>
      <c r="D145" s="112">
        <f t="shared" si="53"/>
        <v>0.61456978850889754</v>
      </c>
      <c r="E145" s="112">
        <f t="shared" si="53"/>
        <v>0.62014999385873626</v>
      </c>
      <c r="F145" s="112">
        <f t="shared" si="53"/>
        <v>0.6208205201256668</v>
      </c>
      <c r="G145" s="112">
        <f t="shared" si="53"/>
        <v>0.62468393696028579</v>
      </c>
      <c r="H145" s="112">
        <f t="shared" si="53"/>
        <v>0.62888514301261045</v>
      </c>
      <c r="I145" s="112">
        <f t="shared" si="53"/>
        <v>0.6295730747874595</v>
      </c>
      <c r="J145" s="112">
        <f t="shared" si="53"/>
        <v>0.63311514695521842</v>
      </c>
      <c r="K145" s="112">
        <f t="shared" si="53"/>
        <v>0.63571957588709105</v>
      </c>
      <c r="L145" s="112">
        <f t="shared" si="53"/>
        <v>0.63659331275700837</v>
      </c>
      <c r="M145" s="112">
        <f t="shared" si="53"/>
        <v>0.63975675056498205</v>
      </c>
      <c r="N145" s="112">
        <f t="shared" si="53"/>
        <v>0.64781244493051549</v>
      </c>
      <c r="O145" s="112">
        <f t="shared" si="53"/>
        <v>0.64970443040812731</v>
      </c>
      <c r="P145" s="112">
        <f t="shared" si="53"/>
        <v>0.67328767580190707</v>
      </c>
      <c r="Q145" s="112">
        <f t="shared" si="53"/>
        <v>0.67596873629944199</v>
      </c>
      <c r="R145" s="112">
        <f t="shared" ref="R145:V145" si="54">IF(R126=0,"",R126/R107)</f>
        <v>0.68565017808357787</v>
      </c>
      <c r="S145" s="112">
        <f t="shared" si="54"/>
        <v>0.70152912337780426</v>
      </c>
      <c r="T145" s="112">
        <f t="shared" si="54"/>
        <v>0.7125802078312593</v>
      </c>
      <c r="U145" s="112">
        <f t="shared" si="54"/>
        <v>0.74910784422614851</v>
      </c>
      <c r="V145" s="112">
        <f t="shared" si="54"/>
        <v>0.76765080190616819</v>
      </c>
      <c r="W145" s="112">
        <f t="shared" ref="W145:Y145" si="55">IF(W126=0,"",W126/W107)</f>
        <v>0.77447141381765217</v>
      </c>
      <c r="X145" s="112">
        <f t="shared" si="55"/>
        <v>0.78104467888912588</v>
      </c>
      <c r="Y145" s="112">
        <f t="shared" si="55"/>
        <v>0.78711098430970028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0.75675009777383051</v>
      </c>
      <c r="C147" s="112">
        <f t="shared" si="59"/>
        <v>0.7597796157118798</v>
      </c>
      <c r="D147" s="112">
        <f t="shared" si="59"/>
        <v>0.76260310786260133</v>
      </c>
      <c r="E147" s="112">
        <f t="shared" si="59"/>
        <v>0.7652363759122599</v>
      </c>
      <c r="F147" s="112">
        <f t="shared" si="59"/>
        <v>0.76957901107798143</v>
      </c>
      <c r="G147" s="112">
        <f t="shared" si="59"/>
        <v>0.77417185672528643</v>
      </c>
      <c r="H147" s="112">
        <f t="shared" si="59"/>
        <v>0.77990329985331741</v>
      </c>
      <c r="I147" s="112">
        <f t="shared" si="59"/>
        <v>0.78271619581638396</v>
      </c>
      <c r="J147" s="112">
        <f t="shared" si="59"/>
        <v>0.78346504980791432</v>
      </c>
      <c r="K147" s="112">
        <f t="shared" si="59"/>
        <v>0.78440479049282463</v>
      </c>
      <c r="L147" s="112">
        <f t="shared" si="59"/>
        <v>0.78593296921544642</v>
      </c>
      <c r="M147" s="112">
        <f t="shared" si="59"/>
        <v>0.78800502089259261</v>
      </c>
      <c r="N147" s="112">
        <f t="shared" si="59"/>
        <v>0.7935453767676004</v>
      </c>
      <c r="O147" s="112">
        <f t="shared" si="59"/>
        <v>0.79967358030578017</v>
      </c>
      <c r="P147" s="112">
        <f t="shared" si="59"/>
        <v>0.80229833760912506</v>
      </c>
      <c r="Q147" s="112">
        <f t="shared" si="59"/>
        <v>0.80412584760645711</v>
      </c>
      <c r="R147" s="112">
        <f t="shared" ref="R147:V147" si="60">IF(R128=0,"",R128/R109)</f>
        <v>0.80602548235953198</v>
      </c>
      <c r="S147" s="112">
        <f t="shared" si="60"/>
        <v>0.80806696819593771</v>
      </c>
      <c r="T147" s="112">
        <f t="shared" si="60"/>
        <v>0.80961449817131514</v>
      </c>
      <c r="U147" s="112">
        <f t="shared" si="60"/>
        <v>0.81185412781102384</v>
      </c>
      <c r="V147" s="112">
        <f t="shared" si="60"/>
        <v>0.84661264730798713</v>
      </c>
      <c r="W147" s="112">
        <f t="shared" ref="W147:Y147" si="61">IF(W128=0,"",W128/W109)</f>
        <v>0.86512019321647771</v>
      </c>
      <c r="X147" s="112">
        <f t="shared" si="61"/>
        <v>0.87613995966503733</v>
      </c>
      <c r="Y147" s="112">
        <f t="shared" si="61"/>
        <v>0.87867155330546864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0.87688307829013146</v>
      </c>
      <c r="C148" s="113">
        <f t="shared" si="62"/>
        <v>0.88632976228137983</v>
      </c>
      <c r="D148" s="113">
        <f t="shared" si="62"/>
        <v>0.88583027044122775</v>
      </c>
      <c r="E148" s="113">
        <f t="shared" si="62"/>
        <v>0.88882014068507575</v>
      </c>
      <c r="F148" s="113">
        <f t="shared" si="62"/>
        <v>0.88366128067544081</v>
      </c>
      <c r="G148" s="113">
        <f t="shared" si="62"/>
        <v>0.88718807814236988</v>
      </c>
      <c r="H148" s="113">
        <f t="shared" si="62"/>
        <v>0.88988090060951486</v>
      </c>
      <c r="I148" s="113">
        <f t="shared" si="62"/>
        <v>0.87945146969344856</v>
      </c>
      <c r="J148" s="113">
        <f t="shared" si="62"/>
        <v>0.89090713263199406</v>
      </c>
      <c r="K148" s="113">
        <f t="shared" si="62"/>
        <v>0.89042952352279026</v>
      </c>
      <c r="L148" s="113">
        <f t="shared" si="62"/>
        <v>0.89190390369236316</v>
      </c>
      <c r="M148" s="113">
        <f t="shared" si="62"/>
        <v>0.88958061549692458</v>
      </c>
      <c r="N148" s="113">
        <f t="shared" si="62"/>
        <v>0.89163986543593376</v>
      </c>
      <c r="O148" s="113">
        <f t="shared" si="62"/>
        <v>0.89207071328426601</v>
      </c>
      <c r="P148" s="113">
        <f t="shared" si="62"/>
        <v>0.90652857109989216</v>
      </c>
      <c r="Q148" s="113">
        <f t="shared" si="62"/>
        <v>0.90844436529786465</v>
      </c>
      <c r="R148" s="113">
        <f t="shared" ref="R148:V148" si="63">IF(R129=0,"",R129/R110)</f>
        <v>0.90808607615182102</v>
      </c>
      <c r="S148" s="113">
        <f t="shared" si="63"/>
        <v>0.90364156815307284</v>
      </c>
      <c r="T148" s="113">
        <f t="shared" si="63"/>
        <v>0.91203427497582512</v>
      </c>
      <c r="U148" s="113">
        <f t="shared" si="63"/>
        <v>0.91231123491636457</v>
      </c>
      <c r="V148" s="113">
        <f t="shared" si="63"/>
        <v>0.92776521110960175</v>
      </c>
      <c r="W148" s="113">
        <f t="shared" ref="W148:Y148" si="64">IF(W129=0,"",W129/W110)</f>
        <v>0.92831446839101139</v>
      </c>
      <c r="X148" s="113">
        <f t="shared" si="64"/>
        <v>0.94209681359077879</v>
      </c>
      <c r="Y148" s="113">
        <f t="shared" si="64"/>
        <v>0.95125755874454998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0.75675009777383051</v>
      </c>
      <c r="C149" s="111">
        <f t="shared" si="65"/>
        <v>0.76378835250591404</v>
      </c>
      <c r="D149" s="111">
        <f t="shared" si="65"/>
        <v>0.76824300862668315</v>
      </c>
      <c r="E149" s="111">
        <f t="shared" si="65"/>
        <v>0.77332574683815869</v>
      </c>
      <c r="F149" s="111">
        <f t="shared" si="65"/>
        <v>0.7758880866313852</v>
      </c>
      <c r="G149" s="111">
        <f t="shared" si="65"/>
        <v>0.7789359078717687</v>
      </c>
      <c r="H149" s="111">
        <f t="shared" si="65"/>
        <v>0.78182716550243814</v>
      </c>
      <c r="I149" s="111">
        <f t="shared" si="65"/>
        <v>0.78309059484423749</v>
      </c>
      <c r="J149" s="111">
        <f t="shared" si="65"/>
        <v>0.78402097442211671</v>
      </c>
      <c r="K149" s="111">
        <f t="shared" si="65"/>
        <v>0.78560839228387735</v>
      </c>
      <c r="L149" s="111">
        <f t="shared" si="65"/>
        <v>0.78676392080341817</v>
      </c>
      <c r="M149" s="111">
        <f t="shared" si="65"/>
        <v>0.79016718781930129</v>
      </c>
      <c r="N149" s="111">
        <f t="shared" si="65"/>
        <v>0.79409397541738247</v>
      </c>
      <c r="O149" s="111">
        <f t="shared" si="65"/>
        <v>0.80191530585306947</v>
      </c>
      <c r="P149" s="111">
        <f t="shared" si="65"/>
        <v>0.80694644065715726</v>
      </c>
      <c r="Q149" s="111">
        <f t="shared" si="65"/>
        <v>0.810137131084537</v>
      </c>
      <c r="R149" s="111">
        <f t="shared" ref="R149:V149" si="66">IF(R130=0,"",R130/R111)</f>
        <v>0.81190783619156071</v>
      </c>
      <c r="S149" s="111">
        <f t="shared" si="66"/>
        <v>0.81385947620588206</v>
      </c>
      <c r="T149" s="111">
        <f t="shared" si="66"/>
        <v>0.81566789763612746</v>
      </c>
      <c r="U149" s="111">
        <f t="shared" si="66"/>
        <v>0.81740238969501222</v>
      </c>
      <c r="V149" s="111">
        <f t="shared" si="66"/>
        <v>0.8347483807842605</v>
      </c>
      <c r="W149" s="111">
        <f t="shared" ref="W149:Y149" si="67">IF(W130=0,"",W130/W111)</f>
        <v>0.85201750390278597</v>
      </c>
      <c r="X149" s="111">
        <f t="shared" si="67"/>
        <v>0.87216498870199055</v>
      </c>
      <c r="Y149" s="111">
        <f t="shared" si="67"/>
        <v>0.87895096671697093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0.76093267485700833</v>
      </c>
      <c r="C151" s="124">
        <f t="shared" si="71"/>
        <v>0.76285532825249402</v>
      </c>
      <c r="D151" s="124">
        <f t="shared" si="71"/>
        <v>0.76481178861401689</v>
      </c>
      <c r="E151" s="124">
        <f t="shared" si="71"/>
        <v>0.76707010386229879</v>
      </c>
      <c r="F151" s="124">
        <f t="shared" si="71"/>
        <v>0.76961160475132728</v>
      </c>
      <c r="G151" s="124">
        <f t="shared" si="71"/>
        <v>0.77257477267536978</v>
      </c>
      <c r="H151" s="124">
        <f t="shared" si="71"/>
        <v>0.77608076489870181</v>
      </c>
      <c r="I151" s="124">
        <f t="shared" si="71"/>
        <v>0.77783283803038872</v>
      </c>
      <c r="J151" s="124">
        <f t="shared" si="71"/>
        <v>0.77875397456282225</v>
      </c>
      <c r="K151" s="124">
        <f t="shared" si="71"/>
        <v>0.7801064868346187</v>
      </c>
      <c r="L151" s="124">
        <f t="shared" si="71"/>
        <v>0.7816265098470454</v>
      </c>
      <c r="M151" s="124">
        <f t="shared" si="71"/>
        <v>0.78346098489071681</v>
      </c>
      <c r="N151" s="124">
        <f t="shared" si="71"/>
        <v>0.78602183528597935</v>
      </c>
      <c r="O151" s="124">
        <f t="shared" si="71"/>
        <v>0.78921331765221747</v>
      </c>
      <c r="P151" s="124">
        <f t="shared" si="71"/>
        <v>0.7916106977505557</v>
      </c>
      <c r="Q151" s="124">
        <f t="shared" si="71"/>
        <v>0.79442532900572749</v>
      </c>
      <c r="R151" s="124">
        <f t="shared" ref="R151:V151" si="72">IF(R132=0,"",R132/R113)</f>
        <v>0.79865987324938392</v>
      </c>
      <c r="S151" s="124">
        <f t="shared" si="72"/>
        <v>0.80588248714920707</v>
      </c>
      <c r="T151" s="124">
        <f t="shared" si="72"/>
        <v>0.81607422935743656</v>
      </c>
      <c r="U151" s="124">
        <f t="shared" si="72"/>
        <v>0.82906702894497597</v>
      </c>
      <c r="V151" s="124">
        <f t="shared" si="72"/>
        <v>0.84205413074086088</v>
      </c>
      <c r="W151" s="124">
        <f t="shared" ref="W151:Y151" si="73">IF(W132=0,"",W132/W113)</f>
        <v>0.85372167932867093</v>
      </c>
      <c r="X151" s="124">
        <f t="shared" si="73"/>
        <v>0.86411448958862647</v>
      </c>
      <c r="Y151" s="124">
        <f t="shared" si="73"/>
        <v>0.87442790156741956</v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0.76093267485700833</v>
      </c>
      <c r="C153" s="45">
        <f t="shared" si="77"/>
        <v>0.76285532825249402</v>
      </c>
      <c r="D153" s="45">
        <f t="shared" si="77"/>
        <v>0.76481178861401689</v>
      </c>
      <c r="E153" s="45">
        <f t="shared" si="77"/>
        <v>0.76707010386229879</v>
      </c>
      <c r="F153" s="45">
        <f t="shared" si="77"/>
        <v>0.76961160475132728</v>
      </c>
      <c r="G153" s="45">
        <f t="shared" si="77"/>
        <v>0.77257477267536978</v>
      </c>
      <c r="H153" s="45">
        <f t="shared" si="77"/>
        <v>0.77608076489870181</v>
      </c>
      <c r="I153" s="45">
        <f t="shared" si="77"/>
        <v>0.77783283803038872</v>
      </c>
      <c r="J153" s="45">
        <f t="shared" si="77"/>
        <v>0.77875397456282225</v>
      </c>
      <c r="K153" s="45">
        <f t="shared" si="77"/>
        <v>0.7801064868346187</v>
      </c>
      <c r="L153" s="45">
        <f t="shared" si="77"/>
        <v>0.7816265098470454</v>
      </c>
      <c r="M153" s="45">
        <f t="shared" si="77"/>
        <v>0.78346098489071681</v>
      </c>
      <c r="N153" s="45">
        <f t="shared" si="77"/>
        <v>0.78602183528597935</v>
      </c>
      <c r="O153" s="45">
        <f t="shared" si="77"/>
        <v>0.78921331765221747</v>
      </c>
      <c r="P153" s="45">
        <f t="shared" si="77"/>
        <v>0.7916106977505557</v>
      </c>
      <c r="Q153" s="45">
        <f t="shared" si="77"/>
        <v>0.79442532900572749</v>
      </c>
      <c r="R153" s="45">
        <f t="shared" ref="R153:V153" si="78">IF(R134=0,"",R134/R115)</f>
        <v>0.79865987324938392</v>
      </c>
      <c r="S153" s="45">
        <f t="shared" si="78"/>
        <v>0.80588248714920707</v>
      </c>
      <c r="T153" s="45">
        <f t="shared" si="78"/>
        <v>0.81607422935743656</v>
      </c>
      <c r="U153" s="45">
        <f t="shared" si="78"/>
        <v>0.82906702894497597</v>
      </c>
      <c r="V153" s="45">
        <f t="shared" si="78"/>
        <v>0.84205413074086088</v>
      </c>
      <c r="W153" s="45">
        <f t="shared" ref="W153:Y153" si="79">IF(W134=0,"",W134/W115)</f>
        <v>0.85372167932867093</v>
      </c>
      <c r="X153" s="45">
        <f t="shared" si="79"/>
        <v>0.86411448958862647</v>
      </c>
      <c r="Y153" s="45">
        <f t="shared" si="79"/>
        <v>0.87442790156741956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58290.086248919994</v>
      </c>
      <c r="C155" s="117">
        <f t="shared" si="80"/>
        <v>66845.301659999983</v>
      </c>
      <c r="D155" s="117">
        <f t="shared" si="80"/>
        <v>59073.91596000002</v>
      </c>
      <c r="E155" s="117">
        <f t="shared" si="80"/>
        <v>57369.996477719993</v>
      </c>
      <c r="F155" s="117">
        <f t="shared" si="80"/>
        <v>51834.810003120023</v>
      </c>
      <c r="G155" s="117">
        <f t="shared" si="80"/>
        <v>51360.308505720008</v>
      </c>
      <c r="H155" s="117">
        <f t="shared" si="80"/>
        <v>54695.069130239979</v>
      </c>
      <c r="I155" s="117">
        <f t="shared" si="80"/>
        <v>33122.760391800002</v>
      </c>
      <c r="J155" s="117">
        <f t="shared" si="80"/>
        <v>47695.010118840022</v>
      </c>
      <c r="K155" s="117">
        <f t="shared" si="80"/>
        <v>41424.075244079977</v>
      </c>
      <c r="L155" s="117">
        <f t="shared" si="80"/>
        <v>41888.894959439975</v>
      </c>
      <c r="M155" s="117">
        <f t="shared" si="80"/>
        <v>35896.105678319989</v>
      </c>
      <c r="N155" s="117">
        <f t="shared" si="80"/>
        <v>38147.548855680005</v>
      </c>
      <c r="O155" s="117">
        <f t="shared" si="80"/>
        <v>41389.865402760013</v>
      </c>
      <c r="P155" s="117">
        <f t="shared" si="80"/>
        <v>36068.377661639999</v>
      </c>
      <c r="Q155" s="117">
        <f t="shared" si="80"/>
        <v>34524.184544279997</v>
      </c>
      <c r="R155" s="117">
        <f t="shared" ref="R155:V155" si="81">R156+R159+R161+R170</f>
        <v>33403.052576160029</v>
      </c>
      <c r="S155" s="117">
        <f t="shared" si="81"/>
        <v>33430.282596359975</v>
      </c>
      <c r="T155" s="117">
        <f t="shared" si="81"/>
        <v>29162.225077920022</v>
      </c>
      <c r="U155" s="117">
        <f t="shared" si="81"/>
        <v>34359.725161079979</v>
      </c>
      <c r="V155" s="117">
        <f t="shared" si="81"/>
        <v>37710.945411119996</v>
      </c>
      <c r="W155" s="117">
        <f t="shared" ref="W155:Y155" si="82">W156+W159+W161+W170</f>
        <v>22047.978428639992</v>
      </c>
      <c r="X155" s="117">
        <f t="shared" si="82"/>
        <v>30766.524668639984</v>
      </c>
      <c r="Y155" s="117">
        <f t="shared" si="82"/>
        <v>29097.356514840012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51096.807934769255</v>
      </c>
      <c r="C156" s="122">
        <f t="shared" si="83"/>
        <v>58800.582792512658</v>
      </c>
      <c r="D156" s="122">
        <f t="shared" si="83"/>
        <v>51487.414887127779</v>
      </c>
      <c r="E156" s="122">
        <f t="shared" si="83"/>
        <v>49682.090227189976</v>
      </c>
      <c r="F156" s="122">
        <f t="shared" si="83"/>
        <v>44554.268078728528</v>
      </c>
      <c r="G156" s="122">
        <f t="shared" si="83"/>
        <v>43879.245434179436</v>
      </c>
      <c r="H156" s="122">
        <f t="shared" si="83"/>
        <v>46887.125366825108</v>
      </c>
      <c r="I156" s="122">
        <f t="shared" si="83"/>
        <v>27635.186746800762</v>
      </c>
      <c r="J156" s="122">
        <f t="shared" si="83"/>
        <v>40617.994171937418</v>
      </c>
      <c r="K156" s="122">
        <f t="shared" si="83"/>
        <v>34940.683244963853</v>
      </c>
      <c r="L156" s="122">
        <f t="shared" si="83"/>
        <v>35715.130263862156</v>
      </c>
      <c r="M156" s="122">
        <f t="shared" si="83"/>
        <v>29829.939479172943</v>
      </c>
      <c r="N156" s="122">
        <f t="shared" si="83"/>
        <v>32111.126965479481</v>
      </c>
      <c r="O156" s="122">
        <f t="shared" si="83"/>
        <v>36892.700360689661</v>
      </c>
      <c r="P156" s="122">
        <f t="shared" si="83"/>
        <v>31122.638324391039</v>
      </c>
      <c r="Q156" s="122">
        <f t="shared" si="83"/>
        <v>30103.360379974943</v>
      </c>
      <c r="R156" s="122">
        <f t="shared" ref="R156:V156" si="84">SUM(R157:R158)</f>
        <v>29202.161584511352</v>
      </c>
      <c r="S156" s="122">
        <f t="shared" si="84"/>
        <v>28775.599432646479</v>
      </c>
      <c r="T156" s="122">
        <f t="shared" si="84"/>
        <v>24851.471526592399</v>
      </c>
      <c r="U156" s="122">
        <f t="shared" si="84"/>
        <v>29086.262209609187</v>
      </c>
      <c r="V156" s="122">
        <f t="shared" si="84"/>
        <v>31918.069933734569</v>
      </c>
      <c r="W156" s="122">
        <f t="shared" ref="W156:Y156" si="85">SUM(W157:W158)</f>
        <v>18700.603113352303</v>
      </c>
      <c r="X156" s="122">
        <f t="shared" si="85"/>
        <v>26017.647009031098</v>
      </c>
      <c r="Y156" s="122">
        <f t="shared" si="85"/>
        <v>24570.074774325993</v>
      </c>
      <c r="DA156" s="130" t="s">
        <v>2115</v>
      </c>
    </row>
    <row r="157" spans="1:105" ht="12" customHeight="1" x14ac:dyDescent="0.25">
      <c r="A157" s="97" t="s">
        <v>211</v>
      </c>
      <c r="B157" s="98">
        <v>51096.807934769255</v>
      </c>
      <c r="C157" s="98">
        <v>58800.582792512658</v>
      </c>
      <c r="D157" s="98">
        <v>51487.414887127779</v>
      </c>
      <c r="E157" s="98">
        <v>49682.090227189976</v>
      </c>
      <c r="F157" s="98">
        <v>44554.268078728528</v>
      </c>
      <c r="G157" s="98">
        <v>43879.245434179436</v>
      </c>
      <c r="H157" s="98">
        <v>46887.125366825108</v>
      </c>
      <c r="I157" s="98">
        <v>27635.186746800762</v>
      </c>
      <c r="J157" s="98">
        <v>40617.994171937418</v>
      </c>
      <c r="K157" s="98">
        <v>34940.683244963853</v>
      </c>
      <c r="L157" s="98">
        <v>35715.130263862156</v>
      </c>
      <c r="M157" s="98">
        <v>29829.939479172943</v>
      </c>
      <c r="N157" s="98">
        <v>32111.126965479481</v>
      </c>
      <c r="O157" s="98">
        <v>36892.700360689661</v>
      </c>
      <c r="P157" s="98">
        <v>31122.638324391039</v>
      </c>
      <c r="Q157" s="98">
        <v>30103.360379974943</v>
      </c>
      <c r="R157" s="98">
        <v>29202.161584511352</v>
      </c>
      <c r="S157" s="98">
        <v>28775.599432646479</v>
      </c>
      <c r="T157" s="98">
        <v>24851.471526592399</v>
      </c>
      <c r="U157" s="98">
        <v>29086.262209609187</v>
      </c>
      <c r="V157" s="98">
        <v>31918.069933734569</v>
      </c>
      <c r="W157" s="98">
        <v>18700.603113352303</v>
      </c>
      <c r="X157" s="98">
        <v>26017.647009031098</v>
      </c>
      <c r="Y157" s="98">
        <v>24570.074774325993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7193.2783141507407</v>
      </c>
      <c r="C161" s="122">
        <v>8044.7188674873269</v>
      </c>
      <c r="D161" s="122">
        <v>7586.5010728722427</v>
      </c>
      <c r="E161" s="122">
        <v>7687.9062505300135</v>
      </c>
      <c r="F161" s="122">
        <v>7280.5419243914939</v>
      </c>
      <c r="G161" s="122">
        <v>7481.0630715405732</v>
      </c>
      <c r="H161" s="122">
        <v>7807.9437634148708</v>
      </c>
      <c r="I161" s="122">
        <v>5487.5736449992419</v>
      </c>
      <c r="J161" s="122">
        <v>7077.0159469026021</v>
      </c>
      <c r="K161" s="122">
        <v>6483.3919991161265</v>
      </c>
      <c r="L161" s="122">
        <v>6173.7646955778173</v>
      </c>
      <c r="M161" s="122">
        <v>6066.1661991470501</v>
      </c>
      <c r="N161" s="122">
        <v>6036.4218902005205</v>
      </c>
      <c r="O161" s="122">
        <v>4497.1650420703518</v>
      </c>
      <c r="P161" s="122">
        <v>4945.7393372489623</v>
      </c>
      <c r="Q161" s="122">
        <v>4420.8241643050551</v>
      </c>
      <c r="R161" s="122">
        <v>4200.8909916486755</v>
      </c>
      <c r="S161" s="122">
        <v>4654.6831637134937</v>
      </c>
      <c r="T161" s="122">
        <v>4310.7535513276225</v>
      </c>
      <c r="U161" s="122">
        <v>5273.4629514707922</v>
      </c>
      <c r="V161" s="122">
        <v>5792.8754773854271</v>
      </c>
      <c r="W161" s="122">
        <v>3347.3753152876898</v>
      </c>
      <c r="X161" s="122">
        <v>4748.8776596088883</v>
      </c>
      <c r="Y161" s="122">
        <v>4527.2817405140204</v>
      </c>
      <c r="DA161" s="130" t="s">
        <v>2120</v>
      </c>
    </row>
    <row r="162" spans="1:105" ht="12" customHeight="1" x14ac:dyDescent="0.25">
      <c r="A162" s="97" t="s">
        <v>138</v>
      </c>
      <c r="B162" s="98">
        <v>7188.1476742578825</v>
      </c>
      <c r="C162" s="98">
        <v>8037.1330251850013</v>
      </c>
      <c r="D162" s="98">
        <v>7578.4659023999184</v>
      </c>
      <c r="E162" s="98">
        <v>7676.6757570558611</v>
      </c>
      <c r="F162" s="98">
        <v>7269.279941799713</v>
      </c>
      <c r="G162" s="98">
        <v>7466.9150921366836</v>
      </c>
      <c r="H162" s="98">
        <v>7788.8284357566981</v>
      </c>
      <c r="I162" s="98">
        <v>5472.4411936067181</v>
      </c>
      <c r="J162" s="98">
        <v>7055.9771592020888</v>
      </c>
      <c r="K162" s="98">
        <v>6461.5624550049088</v>
      </c>
      <c r="L162" s="98">
        <v>6153.5668655446043</v>
      </c>
      <c r="M162" s="98">
        <v>6044.0358142853929</v>
      </c>
      <c r="N162" s="98">
        <v>6010.7670730680074</v>
      </c>
      <c r="O162" s="98">
        <v>4477.6344003510512</v>
      </c>
      <c r="P162" s="98">
        <v>4920.2575422818682</v>
      </c>
      <c r="Q162" s="98">
        <v>4398.4337218231076</v>
      </c>
      <c r="R162" s="98">
        <v>4178.7540951985229</v>
      </c>
      <c r="S162" s="98">
        <v>4627.8205398644513</v>
      </c>
      <c r="T162" s="98">
        <v>4288.816803418852</v>
      </c>
      <c r="U162" s="98">
        <v>5238.7161908644212</v>
      </c>
      <c r="V162" s="98">
        <v>5750.493442668324</v>
      </c>
      <c r="W162" s="98">
        <v>3321.3259669001191</v>
      </c>
      <c r="X162" s="98">
        <v>4716.2295955052241</v>
      </c>
      <c r="Y162" s="98">
        <v>4502.6046387823289</v>
      </c>
      <c r="DA162" s="63" t="s">
        <v>2121</v>
      </c>
    </row>
    <row r="163" spans="1:105" ht="12" customHeight="1" x14ac:dyDescent="0.25">
      <c r="A163" s="97" t="s">
        <v>137</v>
      </c>
      <c r="B163" s="98">
        <v>5.1306398928577437</v>
      </c>
      <c r="C163" s="98">
        <v>7.58584230232512</v>
      </c>
      <c r="D163" s="98">
        <v>8.0351704723245163</v>
      </c>
      <c r="E163" s="98">
        <v>11.230493474152041</v>
      </c>
      <c r="F163" s="98">
        <v>11.261982591780635</v>
      </c>
      <c r="G163" s="98">
        <v>14.147979403889298</v>
      </c>
      <c r="H163" s="98">
        <v>19.115327658172507</v>
      </c>
      <c r="I163" s="98">
        <v>15.13245139252354</v>
      </c>
      <c r="J163" s="98">
        <v>21.038787700512817</v>
      </c>
      <c r="K163" s="98">
        <v>21.829544111217718</v>
      </c>
      <c r="L163" s="98">
        <v>20.197830033212874</v>
      </c>
      <c r="M163" s="98">
        <v>22.130384861657468</v>
      </c>
      <c r="N163" s="98">
        <v>25.65481713251334</v>
      </c>
      <c r="O163" s="98">
        <v>19.530641719300686</v>
      </c>
      <c r="P163" s="98">
        <v>25.481794967094487</v>
      </c>
      <c r="Q163" s="98">
        <v>22.390442481947488</v>
      </c>
      <c r="R163" s="98">
        <v>22.136896450152832</v>
      </c>
      <c r="S163" s="98">
        <v>26.862623849042034</v>
      </c>
      <c r="T163" s="98">
        <v>21.936747908770663</v>
      </c>
      <c r="U163" s="98">
        <v>34.746760606370756</v>
      </c>
      <c r="V163" s="98">
        <v>42.382034717102748</v>
      </c>
      <c r="W163" s="98">
        <v>26.049348387570927</v>
      </c>
      <c r="X163" s="98">
        <v>32.648064103663906</v>
      </c>
      <c r="Y163" s="98">
        <v>24.677101731691597</v>
      </c>
      <c r="DA163" s="63" t="s">
        <v>2122</v>
      </c>
    </row>
    <row r="164" spans="1:105" ht="12" customHeight="1" x14ac:dyDescent="0.25">
      <c r="A164" s="100" t="s">
        <v>211</v>
      </c>
      <c r="B164" s="101">
        <v>5.1306398928577437</v>
      </c>
      <c r="C164" s="101">
        <v>7.58584230232512</v>
      </c>
      <c r="D164" s="101">
        <v>8.0351704723245163</v>
      </c>
      <c r="E164" s="101">
        <v>11.230493474152041</v>
      </c>
      <c r="F164" s="101">
        <v>11.261982591780635</v>
      </c>
      <c r="G164" s="101">
        <v>14.147979403889298</v>
      </c>
      <c r="H164" s="101">
        <v>19.115327658172507</v>
      </c>
      <c r="I164" s="101">
        <v>15.13245139252354</v>
      </c>
      <c r="J164" s="101">
        <v>21.038787700512817</v>
      </c>
      <c r="K164" s="101">
        <v>21.829544111217718</v>
      </c>
      <c r="L164" s="101">
        <v>20.197830033212874</v>
      </c>
      <c r="M164" s="101">
        <v>22.130384861657468</v>
      </c>
      <c r="N164" s="101">
        <v>25.65481713251334</v>
      </c>
      <c r="O164" s="101">
        <v>19.530641719300686</v>
      </c>
      <c r="P164" s="101">
        <v>25.481794967094487</v>
      </c>
      <c r="Q164" s="101">
        <v>22.390442481947488</v>
      </c>
      <c r="R164" s="101">
        <v>22.136896450152832</v>
      </c>
      <c r="S164" s="101">
        <v>26.862623849042034</v>
      </c>
      <c r="T164" s="101">
        <v>21.936747908770663</v>
      </c>
      <c r="U164" s="101">
        <v>34.746760606370756</v>
      </c>
      <c r="V164" s="101">
        <v>42.382034717102748</v>
      </c>
      <c r="W164" s="101">
        <v>26.049348387570927</v>
      </c>
      <c r="X164" s="101">
        <v>32.648064103663906</v>
      </c>
      <c r="Y164" s="101">
        <v>24.677101731691597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19439.313659073428</v>
      </c>
      <c r="C174" s="117">
        <f t="shared" si="87"/>
        <v>22310.901855371863</v>
      </c>
      <c r="D174" s="117">
        <f t="shared" si="87"/>
        <v>20329.711478588259</v>
      </c>
      <c r="E174" s="117">
        <f t="shared" si="87"/>
        <v>20235.41075752896</v>
      </c>
      <c r="F174" s="117">
        <f t="shared" si="87"/>
        <v>18897.821786357537</v>
      </c>
      <c r="G174" s="117">
        <f t="shared" si="87"/>
        <v>19225.905762170401</v>
      </c>
      <c r="H174" s="117">
        <f t="shared" si="87"/>
        <v>20773.082358160849</v>
      </c>
      <c r="I174" s="117">
        <f t="shared" si="87"/>
        <v>13579.767560018852</v>
      </c>
      <c r="J174" s="117">
        <f t="shared" si="87"/>
        <v>19420.905858548438</v>
      </c>
      <c r="K174" s="117">
        <f t="shared" si="87"/>
        <v>17593.675569625077</v>
      </c>
      <c r="L174" s="117">
        <f t="shared" si="87"/>
        <v>18207.59527843379</v>
      </c>
      <c r="M174" s="117">
        <f t="shared" si="87"/>
        <v>16103.852757310959</v>
      </c>
      <c r="N174" s="117">
        <f t="shared" si="87"/>
        <v>17005.763753384712</v>
      </c>
      <c r="O174" s="117">
        <f t="shared" si="87"/>
        <v>18142.499628763464</v>
      </c>
      <c r="P174" s="117">
        <f t="shared" si="87"/>
        <v>15820.46661046701</v>
      </c>
      <c r="Q174" s="117">
        <f t="shared" si="87"/>
        <v>15610.989881608359</v>
      </c>
      <c r="R174" s="117">
        <f t="shared" ref="R174:V174" si="88">R175+R178+R180+R189</f>
        <v>15820.228529205631</v>
      </c>
      <c r="S174" s="117">
        <f t="shared" si="88"/>
        <v>16339.602538108857</v>
      </c>
      <c r="T174" s="117">
        <f t="shared" si="88"/>
        <v>14587.126170304071</v>
      </c>
      <c r="U174" s="117">
        <f t="shared" si="88"/>
        <v>16984.964132308131</v>
      </c>
      <c r="V174" s="117">
        <f t="shared" si="88"/>
        <v>19328.928210644444</v>
      </c>
      <c r="W174" s="117">
        <f t="shared" ref="W174:Y174" si="89">W175+W178+W180+W189</f>
        <v>12276.413966355407</v>
      </c>
      <c r="X174" s="117">
        <f t="shared" si="89"/>
        <v>16962.739733569913</v>
      </c>
      <c r="Y174" s="117">
        <f t="shared" si="89"/>
        <v>15521.088848764834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16151.768525384658</v>
      </c>
      <c r="C175" s="122">
        <f t="shared" si="90"/>
        <v>18707.359838202443</v>
      </c>
      <c r="D175" s="122">
        <f t="shared" si="90"/>
        <v>16780.900932707082</v>
      </c>
      <c r="E175" s="122">
        <f t="shared" si="90"/>
        <v>16562.327007526339</v>
      </c>
      <c r="F175" s="122">
        <f t="shared" si="90"/>
        <v>15273.50990941559</v>
      </c>
      <c r="G175" s="122">
        <f t="shared" si="90"/>
        <v>15447.787357740708</v>
      </c>
      <c r="H175" s="122">
        <f t="shared" si="90"/>
        <v>16844.337025929522</v>
      </c>
      <c r="I175" s="122">
        <f t="shared" si="90"/>
        <v>10419.832238271836</v>
      </c>
      <c r="J175" s="122">
        <f t="shared" si="90"/>
        <v>15657.583261430915</v>
      </c>
      <c r="K175" s="122">
        <f t="shared" si="90"/>
        <v>13967.156042286428</v>
      </c>
      <c r="L175" s="122">
        <f t="shared" si="90"/>
        <v>14621.248797744547</v>
      </c>
      <c r="M175" s="122">
        <f t="shared" si="90"/>
        <v>12508.488793576638</v>
      </c>
      <c r="N175" s="122">
        <f t="shared" si="90"/>
        <v>13367.609224545055</v>
      </c>
      <c r="O175" s="122">
        <f t="shared" si="90"/>
        <v>15032.560488413405</v>
      </c>
      <c r="P175" s="122">
        <f t="shared" si="90"/>
        <v>12581.932643369331</v>
      </c>
      <c r="Q175" s="122">
        <f t="shared" si="90"/>
        <v>12523.798393804114</v>
      </c>
      <c r="R175" s="122">
        <f t="shared" ref="R175:V175" si="91">SUM(R176:R177)</f>
        <v>12790.582283511998</v>
      </c>
      <c r="S175" s="122">
        <f t="shared" si="91"/>
        <v>13030.918123806599</v>
      </c>
      <c r="T175" s="122">
        <f t="shared" si="91"/>
        <v>11498.853172337702</v>
      </c>
      <c r="U175" s="122">
        <f t="shared" si="91"/>
        <v>13561.408164167735</v>
      </c>
      <c r="V175" s="122">
        <f t="shared" si="91"/>
        <v>15566.296376461025</v>
      </c>
      <c r="W175" s="122">
        <f t="shared" ref="W175:Y175" si="92">SUM(W176:W177)</f>
        <v>9667.28730573551</v>
      </c>
      <c r="X175" s="122">
        <f t="shared" si="92"/>
        <v>13527.72142133054</v>
      </c>
      <c r="Y175" s="122">
        <f t="shared" si="92"/>
        <v>12410.033433102215</v>
      </c>
      <c r="DA175" s="130" t="s">
        <v>2283</v>
      </c>
    </row>
    <row r="176" spans="1:105" ht="12" customHeight="1" x14ac:dyDescent="0.25">
      <c r="A176" s="97" t="s">
        <v>211</v>
      </c>
      <c r="B176" s="98">
        <v>15951.458826373879</v>
      </c>
      <c r="C176" s="98">
        <v>18476.54634047662</v>
      </c>
      <c r="D176" s="98">
        <v>16576.008114559969</v>
      </c>
      <c r="E176" s="98">
        <v>16363.587844135833</v>
      </c>
      <c r="F176" s="98">
        <v>15090.436153875402</v>
      </c>
      <c r="G176" s="98">
        <v>15263.246970625736</v>
      </c>
      <c r="H176" s="98">
        <v>16645.661090203765</v>
      </c>
      <c r="I176" s="98">
        <v>10297.923854064175</v>
      </c>
      <c r="J176" s="98">
        <v>15473.879140483476</v>
      </c>
      <c r="K176" s="98">
        <v>13803.203069133349</v>
      </c>
      <c r="L176" s="98">
        <v>14449.324603893749</v>
      </c>
      <c r="M176" s="98">
        <v>12361.078165863397</v>
      </c>
      <c r="N176" s="98">
        <v>13207.1017311958</v>
      </c>
      <c r="O176" s="98">
        <v>14847.937966361505</v>
      </c>
      <c r="P176" s="98">
        <v>12426.613503430714</v>
      </c>
      <c r="Q176" s="98">
        <v>12368.363333469388</v>
      </c>
      <c r="R176" s="98">
        <v>12632.755889644015</v>
      </c>
      <c r="S176" s="98">
        <v>12869.540014453829</v>
      </c>
      <c r="T176" s="98">
        <v>11354.986376444305</v>
      </c>
      <c r="U176" s="98">
        <v>13391.533284051646</v>
      </c>
      <c r="V176" s="98">
        <v>15369.276776672143</v>
      </c>
      <c r="W176" s="98">
        <v>9544.6751629469218</v>
      </c>
      <c r="X176" s="98">
        <v>13351.580659251884</v>
      </c>
      <c r="Y176" s="98">
        <v>12246.161555522243</v>
      </c>
      <c r="DA176" s="63" t="s">
        <v>2284</v>
      </c>
    </row>
    <row r="177" spans="1:105" ht="12" customHeight="1" x14ac:dyDescent="0.25">
      <c r="A177" s="97" t="s">
        <v>53</v>
      </c>
      <c r="B177" s="98">
        <v>200.30969901077799</v>
      </c>
      <c r="C177" s="98">
        <v>230.81349772582507</v>
      </c>
      <c r="D177" s="98">
        <v>204.89281814711177</v>
      </c>
      <c r="E177" s="98">
        <v>198.7391633905074</v>
      </c>
      <c r="F177" s="98">
        <v>183.07375554018785</v>
      </c>
      <c r="G177" s="98">
        <v>184.54038711497287</v>
      </c>
      <c r="H177" s="98">
        <v>198.67593572575731</v>
      </c>
      <c r="I177" s="98">
        <v>121.90838420766241</v>
      </c>
      <c r="J177" s="98">
        <v>183.70412094743833</v>
      </c>
      <c r="K177" s="98">
        <v>163.95297315307835</v>
      </c>
      <c r="L177" s="98">
        <v>171.92419385079802</v>
      </c>
      <c r="M177" s="98">
        <v>147.41062771324135</v>
      </c>
      <c r="N177" s="98">
        <v>160.50749334925442</v>
      </c>
      <c r="O177" s="98">
        <v>184.62252205189836</v>
      </c>
      <c r="P177" s="98">
        <v>155.31913993861832</v>
      </c>
      <c r="Q177" s="98">
        <v>155.43506033472639</v>
      </c>
      <c r="R177" s="98">
        <v>157.82639386798206</v>
      </c>
      <c r="S177" s="98">
        <v>161.37810935277111</v>
      </c>
      <c r="T177" s="98">
        <v>143.86679589339747</v>
      </c>
      <c r="U177" s="98">
        <v>169.87488011608912</v>
      </c>
      <c r="V177" s="98">
        <v>197.01959978888175</v>
      </c>
      <c r="W177" s="98">
        <v>122.61214278858881</v>
      </c>
      <c r="X177" s="98">
        <v>176.14076207865605</v>
      </c>
      <c r="Y177" s="98">
        <v>163.87187757997191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14.158814333243246</v>
      </c>
      <c r="C178" s="122">
        <f t="shared" si="93"/>
        <v>14.198620321616024</v>
      </c>
      <c r="D178" s="122">
        <f t="shared" si="93"/>
        <v>14.442259818610534</v>
      </c>
      <c r="E178" s="122">
        <f t="shared" si="93"/>
        <v>26.718633524641639</v>
      </c>
      <c r="F178" s="122">
        <f t="shared" si="93"/>
        <v>14.131310803880671</v>
      </c>
      <c r="G178" s="122">
        <f t="shared" si="93"/>
        <v>14.780988961322663</v>
      </c>
      <c r="H178" s="122">
        <f t="shared" si="93"/>
        <v>22.270862985998015</v>
      </c>
      <c r="I178" s="122">
        <f t="shared" si="93"/>
        <v>17.465554912479696</v>
      </c>
      <c r="J178" s="122">
        <f t="shared" si="93"/>
        <v>19.219608878259667</v>
      </c>
      <c r="K178" s="122">
        <f t="shared" si="93"/>
        <v>19.70768967399739</v>
      </c>
      <c r="L178" s="122">
        <f t="shared" si="93"/>
        <v>23.225101525824989</v>
      </c>
      <c r="M178" s="122">
        <f t="shared" si="93"/>
        <v>25.231817520468965</v>
      </c>
      <c r="N178" s="122">
        <f t="shared" si="93"/>
        <v>25.713200257218524</v>
      </c>
      <c r="O178" s="122">
        <f t="shared" si="93"/>
        <v>26.094019378651165</v>
      </c>
      <c r="P178" s="122">
        <f t="shared" si="93"/>
        <v>26.668504849805199</v>
      </c>
      <c r="Q178" s="122">
        <f t="shared" si="93"/>
        <v>27.127789531545393</v>
      </c>
      <c r="R178" s="122">
        <f t="shared" si="93"/>
        <v>29.421383433085541</v>
      </c>
      <c r="S178" s="122">
        <f t="shared" si="93"/>
        <v>30.003039986957283</v>
      </c>
      <c r="T178" s="122">
        <f t="shared" si="93"/>
        <v>26.667406715849022</v>
      </c>
      <c r="U178" s="122">
        <f t="shared" si="93"/>
        <v>25.089268269098017</v>
      </c>
      <c r="V178" s="122">
        <f t="shared" si="93"/>
        <v>23.875270925416963</v>
      </c>
      <c r="W178" s="122">
        <f t="shared" si="93"/>
        <v>24.444311536550526</v>
      </c>
      <c r="X178" s="122">
        <f t="shared" si="93"/>
        <v>21.046834511009788</v>
      </c>
      <c r="Y178" s="122">
        <f t="shared" si="93"/>
        <v>19.609216131579714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14.158814333243246</v>
      </c>
      <c r="C179" s="98">
        <f>RES_hhdet_fech!C48</f>
        <v>14.198620321616024</v>
      </c>
      <c r="D179" s="98">
        <f>RES_hhdet_fech!D48</f>
        <v>14.442259818610534</v>
      </c>
      <c r="E179" s="98">
        <f>RES_hhdet_fech!E48</f>
        <v>26.718633524641639</v>
      </c>
      <c r="F179" s="98">
        <f>RES_hhdet_fech!F48</f>
        <v>14.131310803880671</v>
      </c>
      <c r="G179" s="98">
        <f>RES_hhdet_fech!G48</f>
        <v>14.780988961322663</v>
      </c>
      <c r="H179" s="98">
        <f>RES_hhdet_fech!H48</f>
        <v>22.270862985998015</v>
      </c>
      <c r="I179" s="98">
        <f>RES_hhdet_fech!I48</f>
        <v>17.465554912479696</v>
      </c>
      <c r="J179" s="98">
        <f>RES_hhdet_fech!J48</f>
        <v>19.219608878259667</v>
      </c>
      <c r="K179" s="98">
        <f>RES_hhdet_fech!K48</f>
        <v>19.70768967399739</v>
      </c>
      <c r="L179" s="98">
        <f>RES_hhdet_fech!L48</f>
        <v>23.225101525824989</v>
      </c>
      <c r="M179" s="98">
        <f>RES_hhdet_fech!M48</f>
        <v>25.231817520468965</v>
      </c>
      <c r="N179" s="98">
        <f>RES_hhdet_fech!N48</f>
        <v>25.713200257218524</v>
      </c>
      <c r="O179" s="98">
        <f>RES_hhdet_fech!O48</f>
        <v>26.094019378651165</v>
      </c>
      <c r="P179" s="98">
        <f>RES_hhdet_fech!P48</f>
        <v>26.668504849805199</v>
      </c>
      <c r="Q179" s="98">
        <f>RES_hhdet_fech!Q48</f>
        <v>27.127789531545393</v>
      </c>
      <c r="R179" s="98">
        <f>RES_hhdet_fech!R48</f>
        <v>29.421383433085541</v>
      </c>
      <c r="S179" s="98">
        <f>RES_hhdet_fech!S48</f>
        <v>30.003039986957283</v>
      </c>
      <c r="T179" s="98">
        <f>RES_hhdet_fech!T48</f>
        <v>26.667406715849022</v>
      </c>
      <c r="U179" s="98">
        <f>RES_hhdet_fech!U48</f>
        <v>25.089268269098017</v>
      </c>
      <c r="V179" s="98">
        <f>RES_hhdet_fech!V48</f>
        <v>23.875270925416963</v>
      </c>
      <c r="W179" s="98">
        <f>RES_hhdet_fech!W48</f>
        <v>24.444311536550526</v>
      </c>
      <c r="X179" s="98">
        <f>RES_hhdet_fech!X48</f>
        <v>21.046834511009788</v>
      </c>
      <c r="Y179" s="98">
        <f>RES_hhdet_fech!Y48</f>
        <v>19.609216131579714</v>
      </c>
      <c r="DA179" s="63" t="s">
        <v>2287</v>
      </c>
    </row>
    <row r="180" spans="1:105" ht="12" customHeight="1" x14ac:dyDescent="0.25">
      <c r="A180" s="121" t="s">
        <v>55</v>
      </c>
      <c r="B180" s="122">
        <v>2461.0823006431847</v>
      </c>
      <c r="C180" s="122">
        <v>2747.6097382234411</v>
      </c>
      <c r="D180" s="122">
        <v>2672.1612600375038</v>
      </c>
      <c r="E180" s="122">
        <v>2766.6237290868362</v>
      </c>
      <c r="F180" s="122">
        <v>2705.7904004865845</v>
      </c>
      <c r="G180" s="122">
        <v>2842.3309016245307</v>
      </c>
      <c r="H180" s="122">
        <v>3007.0172326236711</v>
      </c>
      <c r="I180" s="122">
        <v>2293.9115111824849</v>
      </c>
      <c r="J180" s="122">
        <v>2934.9137299479266</v>
      </c>
      <c r="K180" s="122">
        <v>2802.3135920865057</v>
      </c>
      <c r="L180" s="122">
        <v>2739.6497300932256</v>
      </c>
      <c r="M180" s="122">
        <v>2815.5799956970363</v>
      </c>
      <c r="N180" s="122">
        <v>2849.6926849698557</v>
      </c>
      <c r="O180" s="122">
        <v>2327.0230082936887</v>
      </c>
      <c r="P180" s="122">
        <v>2490.2032249505291</v>
      </c>
      <c r="Q180" s="122">
        <v>2369.93177635755</v>
      </c>
      <c r="R180" s="122">
        <v>2337.0101237594117</v>
      </c>
      <c r="S180" s="122">
        <v>2572.0774075395257</v>
      </c>
      <c r="T180" s="122">
        <v>2394.6274935065248</v>
      </c>
      <c r="U180" s="122">
        <v>2739.3604391687227</v>
      </c>
      <c r="V180" s="122">
        <v>3100.7390502149101</v>
      </c>
      <c r="W180" s="122">
        <v>1921.4513482359791</v>
      </c>
      <c r="X180" s="122">
        <v>2662.6205074619274</v>
      </c>
      <c r="Y180" s="122">
        <v>2429.7070304302497</v>
      </c>
      <c r="DA180" s="130" t="s">
        <v>2288</v>
      </c>
    </row>
    <row r="181" spans="1:105" ht="12" customHeight="1" x14ac:dyDescent="0.25">
      <c r="A181" s="97" t="s">
        <v>138</v>
      </c>
      <c r="B181" s="98">
        <v>2508.105736992698</v>
      </c>
      <c r="C181" s="98">
        <v>2831.9589130269915</v>
      </c>
      <c r="D181" s="98">
        <v>2737.8873841019804</v>
      </c>
      <c r="E181" s="98">
        <v>2842.807612307111</v>
      </c>
      <c r="F181" s="98">
        <v>2771.0325812129972</v>
      </c>
      <c r="G181" s="98">
        <v>2927.9596458228643</v>
      </c>
      <c r="H181" s="98">
        <v>3122.8881919226005</v>
      </c>
      <c r="I181" s="98">
        <v>2297.9357308725707</v>
      </c>
      <c r="J181" s="98">
        <v>3043.5407918914211</v>
      </c>
      <c r="K181" s="98">
        <v>2893.3716329765607</v>
      </c>
      <c r="L181" s="98">
        <v>2816.5950126431203</v>
      </c>
      <c r="M181" s="98">
        <v>2898.6739928239413</v>
      </c>
      <c r="N181" s="98">
        <v>2991.4992720909531</v>
      </c>
      <c r="O181" s="98">
        <v>2406.5340498516484</v>
      </c>
      <c r="P181" s="98">
        <v>2732.5544659112388</v>
      </c>
      <c r="Q181" s="98">
        <v>2555.3398872332432</v>
      </c>
      <c r="R181" s="98">
        <v>2486.9488548811973</v>
      </c>
      <c r="S181" s="98">
        <v>2720.2697177609621</v>
      </c>
      <c r="T181" s="98">
        <v>2448.2291577921833</v>
      </c>
      <c r="U181" s="98">
        <v>2853.0239307162224</v>
      </c>
      <c r="V181" s="98">
        <v>3292.568512360489</v>
      </c>
      <c r="W181" s="98">
        <v>1907.0986747771649</v>
      </c>
      <c r="X181" s="98">
        <v>2710.5153090990584</v>
      </c>
      <c r="Y181" s="98">
        <v>2477.3773985362877</v>
      </c>
      <c r="DA181" s="63" t="s">
        <v>2289</v>
      </c>
    </row>
    <row r="182" spans="1:105" ht="12" customHeight="1" x14ac:dyDescent="0.25">
      <c r="A182" s="97" t="s">
        <v>137</v>
      </c>
      <c r="B182" s="98">
        <v>1949.1160552097965</v>
      </c>
      <c r="C182" s="98">
        <v>2167.9093430008288</v>
      </c>
      <c r="D182" s="98">
        <v>2108.6088134152315</v>
      </c>
      <c r="E182" s="98">
        <v>2183.7287831869107</v>
      </c>
      <c r="F182" s="98">
        <v>2163.2758006241029</v>
      </c>
      <c r="G182" s="98">
        <v>2277.4817634704186</v>
      </c>
      <c r="H182" s="98">
        <v>2425.6690184236691</v>
      </c>
      <c r="I182" s="98">
        <v>1831.7976522467609</v>
      </c>
      <c r="J182" s="98">
        <v>2379.3426681302885</v>
      </c>
      <c r="K182" s="98">
        <v>2277.1136910185478</v>
      </c>
      <c r="L182" s="98">
        <v>2230.6390830531104</v>
      </c>
      <c r="M182" s="98">
        <v>2329.801193125345</v>
      </c>
      <c r="N182" s="98">
        <v>2423.8667984620442</v>
      </c>
      <c r="O182" s="98">
        <v>1986.4549990914477</v>
      </c>
      <c r="P182" s="98">
        <v>2168.3245833865831</v>
      </c>
      <c r="Q182" s="98">
        <v>2031.7376776704946</v>
      </c>
      <c r="R182" s="98">
        <v>1990.070455255795</v>
      </c>
      <c r="S182" s="98">
        <v>2223.8310757149179</v>
      </c>
      <c r="T182" s="98">
        <v>2007.4901146969742</v>
      </c>
      <c r="U182" s="98">
        <v>2351.2837185908429</v>
      </c>
      <c r="V182" s="98">
        <v>2701.6163019283135</v>
      </c>
      <c r="W182" s="98">
        <v>1612.5072555838515</v>
      </c>
      <c r="X182" s="98">
        <v>2318.7050660647596</v>
      </c>
      <c r="Y182" s="98">
        <v>2138.940495105986</v>
      </c>
      <c r="DA182" s="63" t="s">
        <v>2290</v>
      </c>
    </row>
    <row r="183" spans="1:105" ht="12" customHeight="1" x14ac:dyDescent="0.25">
      <c r="A183" s="100" t="s">
        <v>211</v>
      </c>
      <c r="B183" s="101">
        <v>1094.6644813545752</v>
      </c>
      <c r="C183" s="101">
        <v>1164.5221592466355</v>
      </c>
      <c r="D183" s="101">
        <v>1155.9950329159335</v>
      </c>
      <c r="E183" s="101">
        <v>1191.5171287684846</v>
      </c>
      <c r="F183" s="101">
        <v>1241.9656294104061</v>
      </c>
      <c r="G183" s="101">
        <v>1288.3137460663729</v>
      </c>
      <c r="H183" s="101">
        <v>1360.2829634318894</v>
      </c>
      <c r="I183" s="101">
        <v>1114.3908493171248</v>
      </c>
      <c r="J183" s="101">
        <v>1332.5518278236927</v>
      </c>
      <c r="K183" s="101">
        <v>1284.9286332227848</v>
      </c>
      <c r="L183" s="101">
        <v>1249.5749626353127</v>
      </c>
      <c r="M183" s="101">
        <v>1342.6856636101163</v>
      </c>
      <c r="N183" s="101">
        <v>1397.9898395605326</v>
      </c>
      <c r="O183" s="101">
        <v>1181.0053657019091</v>
      </c>
      <c r="P183" s="101">
        <v>1160.0871872475443</v>
      </c>
      <c r="Q183" s="101">
        <v>1073.1996701738492</v>
      </c>
      <c r="R183" s="101">
        <v>1056.9206539653392</v>
      </c>
      <c r="S183" s="101">
        <v>1232.5548705776071</v>
      </c>
      <c r="T183" s="101">
        <v>1019.301143462436</v>
      </c>
      <c r="U183" s="101">
        <v>1191.3110490882425</v>
      </c>
      <c r="V183" s="101">
        <v>1279.5527306074814</v>
      </c>
      <c r="W183" s="101">
        <v>839.12016680812462</v>
      </c>
      <c r="X183" s="101">
        <v>1139.5515424807083</v>
      </c>
      <c r="Y183" s="101">
        <v>934.05995117756879</v>
      </c>
      <c r="DA183" s="131" t="s">
        <v>2291</v>
      </c>
    </row>
    <row r="184" spans="1:105" ht="12" customHeight="1" x14ac:dyDescent="0.25">
      <c r="A184" s="103" t="s">
        <v>52</v>
      </c>
      <c r="B184" s="104">
        <v>854.45157385522089</v>
      </c>
      <c r="C184" s="104">
        <v>1003.387183754193</v>
      </c>
      <c r="D184" s="104">
        <v>952.61378049929795</v>
      </c>
      <c r="E184" s="104">
        <v>992.21165441842629</v>
      </c>
      <c r="F184" s="104">
        <v>921.31017121369712</v>
      </c>
      <c r="G184" s="104">
        <v>989.16801740404526</v>
      </c>
      <c r="H184" s="104">
        <v>1065.3860549917802</v>
      </c>
      <c r="I184" s="104">
        <v>717.40680292963623</v>
      </c>
      <c r="J184" s="104">
        <v>1046.7908403065956</v>
      </c>
      <c r="K184" s="104">
        <v>992.18505779576299</v>
      </c>
      <c r="L184" s="104">
        <v>981.06412041779799</v>
      </c>
      <c r="M184" s="104">
        <v>987.1155295152289</v>
      </c>
      <c r="N184" s="104">
        <v>1025.8769589015117</v>
      </c>
      <c r="O184" s="104">
        <v>805.44963338953869</v>
      </c>
      <c r="P184" s="104">
        <v>1008.2373961390385</v>
      </c>
      <c r="Q184" s="104">
        <v>958.53800749664583</v>
      </c>
      <c r="R184" s="104">
        <v>933.14980129045568</v>
      </c>
      <c r="S184" s="104">
        <v>991.27620513731074</v>
      </c>
      <c r="T184" s="104">
        <v>988.18897123453792</v>
      </c>
      <c r="U184" s="104">
        <v>1159.9726695026004</v>
      </c>
      <c r="V184" s="104">
        <v>1422.0635713208317</v>
      </c>
      <c r="W184" s="104">
        <v>773.38708877572708</v>
      </c>
      <c r="X184" s="104">
        <v>1179.1535235840515</v>
      </c>
      <c r="Y184" s="104">
        <v>1204.8805439284165</v>
      </c>
      <c r="DA184" s="132" t="s">
        <v>2292</v>
      </c>
    </row>
    <row r="185" spans="1:105" ht="12" customHeight="1" x14ac:dyDescent="0.25">
      <c r="A185" s="106" t="s">
        <v>122</v>
      </c>
      <c r="B185" s="101">
        <v>2108.4083134559669</v>
      </c>
      <c r="C185" s="101">
        <v>2107.3719688868446</v>
      </c>
      <c r="D185" s="101">
        <v>2200.8610945495857</v>
      </c>
      <c r="E185" s="101">
        <v>2240.0729246238616</v>
      </c>
      <c r="F185" s="101">
        <v>2272.5815494466287</v>
      </c>
      <c r="G185" s="101">
        <v>2262.5167534858001</v>
      </c>
      <c r="H185" s="101">
        <v>2203.2930101902093</v>
      </c>
      <c r="I185" s="101">
        <v>2394.4131974469369</v>
      </c>
      <c r="J185" s="101">
        <v>2218.3815152901025</v>
      </c>
      <c r="K185" s="101">
        <v>2245.4399473116641</v>
      </c>
      <c r="L185" s="101">
        <v>2288.1820043944372</v>
      </c>
      <c r="M185" s="101">
        <v>2451.0169646027362</v>
      </c>
      <c r="N185" s="101">
        <v>2317.5867017169689</v>
      </c>
      <c r="O185" s="101">
        <v>2249.8965204609271</v>
      </c>
      <c r="P185" s="101">
        <v>2031.2695131094683</v>
      </c>
      <c r="Q185" s="101">
        <v>2099.5284679409947</v>
      </c>
      <c r="R185" s="101">
        <v>2117.2542008537202</v>
      </c>
      <c r="S185" s="101">
        <v>2283.9065190228866</v>
      </c>
      <c r="T185" s="101">
        <v>2404.2878648030614</v>
      </c>
      <c r="U185" s="101">
        <v>2306.2445393504522</v>
      </c>
      <c r="V185" s="101">
        <v>2163.3430135834692</v>
      </c>
      <c r="W185" s="101">
        <v>2219.6380460154332</v>
      </c>
      <c r="X185" s="101">
        <v>2366.4396232413646</v>
      </c>
      <c r="Y185" s="101">
        <v>2047.1257740316798</v>
      </c>
      <c r="DA185" s="131" t="s">
        <v>2293</v>
      </c>
    </row>
    <row r="186" spans="1:105" ht="12" customHeight="1" x14ac:dyDescent="0.25">
      <c r="A186" s="107" t="s">
        <v>121</v>
      </c>
      <c r="B186" s="104">
        <v>1819.5563774205359</v>
      </c>
      <c r="C186" s="104">
        <v>1806.9368208754795</v>
      </c>
      <c r="D186" s="104">
        <v>1895.3761168919741</v>
      </c>
      <c r="E186" s="104">
        <v>1929.5347619755653</v>
      </c>
      <c r="F186" s="104">
        <v>1979.7488833129889</v>
      </c>
      <c r="G186" s="104">
        <v>1974.6390336100496</v>
      </c>
      <c r="H186" s="104">
        <v>1930.8723997458214</v>
      </c>
      <c r="I186" s="104">
        <v>2130.699019284466</v>
      </c>
      <c r="J186" s="104">
        <v>1950.352054235683</v>
      </c>
      <c r="K186" s="104">
        <v>1977.1398783177285</v>
      </c>
      <c r="L186" s="104">
        <v>2015.5623768943742</v>
      </c>
      <c r="M186" s="104">
        <v>2169.2430410968536</v>
      </c>
      <c r="N186" s="104">
        <v>2062.1650753630156</v>
      </c>
      <c r="O186" s="104">
        <v>2016.5563520318999</v>
      </c>
      <c r="P186" s="104">
        <v>1794.7328390226644</v>
      </c>
      <c r="Q186" s="104">
        <v>1855.3413362467427</v>
      </c>
      <c r="R186" s="104">
        <v>1876.0948451116938</v>
      </c>
      <c r="S186" s="104">
        <v>2036.9357019340639</v>
      </c>
      <c r="T186" s="104">
        <v>2126.2041012782965</v>
      </c>
      <c r="U186" s="104">
        <v>2043.5588615026986</v>
      </c>
      <c r="V186" s="104">
        <v>1971.2938182546145</v>
      </c>
      <c r="W186" s="104">
        <v>2068.2120381744503</v>
      </c>
      <c r="X186" s="104">
        <v>2200.8338866716372</v>
      </c>
      <c r="Y186" s="104">
        <v>1888.3412350707893</v>
      </c>
      <c r="DA186" s="132" t="s">
        <v>2294</v>
      </c>
    </row>
    <row r="187" spans="1:105" ht="12" customHeight="1" x14ac:dyDescent="0.25">
      <c r="A187" s="108" t="s">
        <v>53</v>
      </c>
      <c r="B187" s="98">
        <v>920.9384177153255</v>
      </c>
      <c r="C187" s="98">
        <v>869.5377224215249</v>
      </c>
      <c r="D187" s="98">
        <v>933.71327180003732</v>
      </c>
      <c r="E187" s="98">
        <v>946.40392716561416</v>
      </c>
      <c r="F187" s="98">
        <v>1027.7073012626124</v>
      </c>
      <c r="G187" s="98">
        <v>1007.6843426359197</v>
      </c>
      <c r="H187" s="98">
        <v>974.57563948150937</v>
      </c>
      <c r="I187" s="98">
        <v>1184.147064143702</v>
      </c>
      <c r="J187" s="98">
        <v>985.13963290812796</v>
      </c>
      <c r="K187" s="98">
        <v>1010.4693968068723</v>
      </c>
      <c r="L187" s="98">
        <v>1021.752161396504</v>
      </c>
      <c r="M187" s="98">
        <v>1141.5110865941433</v>
      </c>
      <c r="N187" s="98">
        <v>1085.235293686098</v>
      </c>
      <c r="O187" s="98">
        <v>1098.7496516790216</v>
      </c>
      <c r="P187" s="98">
        <v>868.96218608162758</v>
      </c>
      <c r="Q187" s="98">
        <v>894.6823283535889</v>
      </c>
      <c r="R187" s="98">
        <v>916.7805571165444</v>
      </c>
      <c r="S187" s="98">
        <v>1054.4502938461633</v>
      </c>
      <c r="T187" s="98">
        <v>1014.6528082727302</v>
      </c>
      <c r="U187" s="98">
        <v>981.37731726928939</v>
      </c>
      <c r="V187" s="98">
        <v>861.69196694326206</v>
      </c>
      <c r="W187" s="98">
        <v>1001.8811909974042</v>
      </c>
      <c r="X187" s="98">
        <v>996.87318444085179</v>
      </c>
      <c r="Y187" s="98">
        <v>760.37254676354564</v>
      </c>
      <c r="DA187" s="63" t="s">
        <v>2295</v>
      </c>
    </row>
    <row r="188" spans="1:105" ht="12" customHeight="1" x14ac:dyDescent="0.25">
      <c r="A188" s="108" t="s">
        <v>52</v>
      </c>
      <c r="B188" s="98">
        <v>898.61795970521064</v>
      </c>
      <c r="C188" s="98">
        <v>937.39909845395482</v>
      </c>
      <c r="D188" s="98">
        <v>961.66284509193679</v>
      </c>
      <c r="E188" s="98">
        <v>983.13083480995124</v>
      </c>
      <c r="F188" s="98">
        <v>952.04158205037663</v>
      </c>
      <c r="G188" s="98">
        <v>966.95469097413024</v>
      </c>
      <c r="H188" s="98">
        <v>956.29676026431218</v>
      </c>
      <c r="I188" s="98">
        <v>946.55195514076422</v>
      </c>
      <c r="J188" s="98">
        <v>965.21242132755469</v>
      </c>
      <c r="K188" s="98">
        <v>966.67048151085623</v>
      </c>
      <c r="L188" s="98">
        <v>993.81021549787033</v>
      </c>
      <c r="M188" s="98">
        <v>1027.7319545027106</v>
      </c>
      <c r="N188" s="98">
        <v>976.92978167691763</v>
      </c>
      <c r="O188" s="98">
        <v>917.80670035287824</v>
      </c>
      <c r="P188" s="98">
        <v>925.77065294103693</v>
      </c>
      <c r="Q188" s="98">
        <v>960.6590078931539</v>
      </c>
      <c r="R188" s="98">
        <v>959.31428799514936</v>
      </c>
      <c r="S188" s="98">
        <v>982.48540808790062</v>
      </c>
      <c r="T188" s="98">
        <v>1111.5512930055659</v>
      </c>
      <c r="U188" s="98">
        <v>1062.1815442334096</v>
      </c>
      <c r="V188" s="98">
        <v>1109.6018513113527</v>
      </c>
      <c r="W188" s="98">
        <v>1066.3308471770461</v>
      </c>
      <c r="X188" s="98">
        <v>1203.9607022307855</v>
      </c>
      <c r="Y188" s="98">
        <v>1127.9686883072436</v>
      </c>
      <c r="DA188" s="63" t="s">
        <v>2296</v>
      </c>
    </row>
    <row r="189" spans="1:105" ht="12" customHeight="1" x14ac:dyDescent="0.25">
      <c r="A189" s="121" t="s">
        <v>54</v>
      </c>
      <c r="B189" s="122">
        <v>812.30401871234392</v>
      </c>
      <c r="C189" s="122">
        <v>841.73365862436447</v>
      </c>
      <c r="D189" s="122">
        <v>862.20702602506196</v>
      </c>
      <c r="E189" s="122">
        <v>879.74138739114403</v>
      </c>
      <c r="F189" s="122">
        <v>904.39016565148131</v>
      </c>
      <c r="G189" s="122">
        <v>921.00651384383957</v>
      </c>
      <c r="H189" s="122">
        <v>899.45723662165551</v>
      </c>
      <c r="I189" s="122">
        <v>848.55825565205146</v>
      </c>
      <c r="J189" s="122">
        <v>809.18925829133696</v>
      </c>
      <c r="K189" s="122">
        <v>804.49824557814577</v>
      </c>
      <c r="L189" s="122">
        <v>823.47164907019555</v>
      </c>
      <c r="M189" s="122">
        <v>754.55215051681512</v>
      </c>
      <c r="N189" s="122">
        <v>762.74864361258301</v>
      </c>
      <c r="O189" s="122">
        <v>756.82211267772152</v>
      </c>
      <c r="P189" s="122">
        <v>721.6622372973427</v>
      </c>
      <c r="Q189" s="122">
        <v>690.13192191514861</v>
      </c>
      <c r="R189" s="122">
        <v>663.21473850113637</v>
      </c>
      <c r="S189" s="122">
        <v>706.60396677577467</v>
      </c>
      <c r="T189" s="122">
        <v>666.97809774399525</v>
      </c>
      <c r="U189" s="122">
        <v>659.10626070257661</v>
      </c>
      <c r="V189" s="122">
        <v>638.01751304309369</v>
      </c>
      <c r="W189" s="122">
        <v>663.2310008473662</v>
      </c>
      <c r="X189" s="122">
        <v>751.35097026643871</v>
      </c>
      <c r="Y189" s="122">
        <v>661.73916910079049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812.30401871234392</v>
      </c>
      <c r="C191" s="33">
        <v>841.73365862436447</v>
      </c>
      <c r="D191" s="33">
        <v>862.20702602506196</v>
      </c>
      <c r="E191" s="33">
        <v>879.74138739114403</v>
      </c>
      <c r="F191" s="33">
        <v>904.39016565148131</v>
      </c>
      <c r="G191" s="33">
        <v>921.00651384383957</v>
      </c>
      <c r="H191" s="33">
        <v>899.45723662165551</v>
      </c>
      <c r="I191" s="33">
        <v>848.55825565205146</v>
      </c>
      <c r="J191" s="33">
        <v>809.18925829133696</v>
      </c>
      <c r="K191" s="33">
        <v>804.49824557814577</v>
      </c>
      <c r="L191" s="33">
        <v>823.47164907019555</v>
      </c>
      <c r="M191" s="33">
        <v>754.55215051681512</v>
      </c>
      <c r="N191" s="33">
        <v>762.74864361258301</v>
      </c>
      <c r="O191" s="33">
        <v>756.82211267772152</v>
      </c>
      <c r="P191" s="33">
        <v>721.6622372973427</v>
      </c>
      <c r="Q191" s="33">
        <v>690.13192191514861</v>
      </c>
      <c r="R191" s="33">
        <v>663.21473850113637</v>
      </c>
      <c r="S191" s="33">
        <v>706.60396677577467</v>
      </c>
      <c r="T191" s="33">
        <v>666.97809774399525</v>
      </c>
      <c r="U191" s="33">
        <v>659.10626070257661</v>
      </c>
      <c r="V191" s="33">
        <v>638.01751304309369</v>
      </c>
      <c r="W191" s="33">
        <v>663.2310008473662</v>
      </c>
      <c r="X191" s="33">
        <v>751.35097026643871</v>
      </c>
      <c r="Y191" s="33">
        <v>661.73916910079049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10633.104999009553</v>
      </c>
      <c r="C193" s="117">
        <f t="shared" si="94"/>
        <v>12249.665171333434</v>
      </c>
      <c r="D193" s="117">
        <f t="shared" si="94"/>
        <v>11266.462532784337</v>
      </c>
      <c r="E193" s="117">
        <f t="shared" si="94"/>
        <v>11320.306929578896</v>
      </c>
      <c r="F193" s="117">
        <f t="shared" si="94"/>
        <v>10657.704801306762</v>
      </c>
      <c r="G193" s="117">
        <f t="shared" si="94"/>
        <v>10933.435076911623</v>
      </c>
      <c r="H193" s="117">
        <f t="shared" si="94"/>
        <v>11901.41669776386</v>
      </c>
      <c r="I193" s="117">
        <f t="shared" si="94"/>
        <v>7945.3514495905092</v>
      </c>
      <c r="J193" s="117">
        <f t="shared" si="94"/>
        <v>11333.606062898192</v>
      </c>
      <c r="K193" s="117">
        <f t="shared" si="94"/>
        <v>10421.721879442652</v>
      </c>
      <c r="L193" s="117">
        <f t="shared" si="94"/>
        <v>10936.194895186212</v>
      </c>
      <c r="M193" s="117">
        <f t="shared" si="94"/>
        <v>9896.7759223109315</v>
      </c>
      <c r="N193" s="117">
        <f t="shared" si="94"/>
        <v>10693.647144597551</v>
      </c>
      <c r="O193" s="117">
        <f t="shared" si="94"/>
        <v>11686.842899409916</v>
      </c>
      <c r="P193" s="117">
        <f t="shared" si="94"/>
        <v>10324.948319949084</v>
      </c>
      <c r="Q193" s="117">
        <f t="shared" si="94"/>
        <v>10260.124355636264</v>
      </c>
      <c r="R193" s="117">
        <f t="shared" ref="R193:V193" si="95">R194+R197+R199+R208</f>
        <v>10457.454697664871</v>
      </c>
      <c r="S193" s="117">
        <f t="shared" si="95"/>
        <v>10942.874039355347</v>
      </c>
      <c r="T193" s="117">
        <f t="shared" si="95"/>
        <v>9925.1871864099194</v>
      </c>
      <c r="U193" s="117">
        <f t="shared" si="95"/>
        <v>11680.419789207348</v>
      </c>
      <c r="V193" s="117">
        <f t="shared" si="95"/>
        <v>13420.685334169862</v>
      </c>
      <c r="W193" s="117">
        <f t="shared" ref="W193:Y193" si="96">W194+W197+W199+W208</f>
        <v>8711.3097941286651</v>
      </c>
      <c r="X193" s="117">
        <f t="shared" si="96"/>
        <v>12149.213230875554</v>
      </c>
      <c r="Y193" s="117">
        <f t="shared" si="96"/>
        <v>11304.523275296238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8463.3110442541438</v>
      </c>
      <c r="C194" s="122">
        <f t="shared" si="97"/>
        <v>9875.1465023711535</v>
      </c>
      <c r="D194" s="122">
        <f t="shared" si="97"/>
        <v>8912.3353233532725</v>
      </c>
      <c r="E194" s="122">
        <f t="shared" si="97"/>
        <v>8857.6865282090075</v>
      </c>
      <c r="F194" s="122">
        <f t="shared" si="97"/>
        <v>8230.2566118716386</v>
      </c>
      <c r="G194" s="122">
        <f t="shared" si="97"/>
        <v>8395.4961433476237</v>
      </c>
      <c r="H194" s="122">
        <f t="shared" si="97"/>
        <v>9244.0020870847347</v>
      </c>
      <c r="I194" s="122">
        <f t="shared" si="97"/>
        <v>5767.7721298440265</v>
      </c>
      <c r="J194" s="122">
        <f t="shared" si="97"/>
        <v>8773.7017014048142</v>
      </c>
      <c r="K194" s="122">
        <f t="shared" si="97"/>
        <v>7931.1555046883186</v>
      </c>
      <c r="L194" s="122">
        <f t="shared" si="97"/>
        <v>8441.9614391656778</v>
      </c>
      <c r="M194" s="122">
        <f t="shared" si="97"/>
        <v>7367.7521874642698</v>
      </c>
      <c r="N194" s="122">
        <f t="shared" si="97"/>
        <v>8091.5552722008288</v>
      </c>
      <c r="O194" s="122">
        <f t="shared" si="97"/>
        <v>9369.150544075821</v>
      </c>
      <c r="P194" s="122">
        <f t="shared" si="97"/>
        <v>7907.5510974767549</v>
      </c>
      <c r="Q194" s="122">
        <f t="shared" si="97"/>
        <v>7921.7871883376911</v>
      </c>
      <c r="R194" s="122">
        <f t="shared" ref="R194:V194" si="98">SUM(R195:R196)</f>
        <v>8140.9847078764178</v>
      </c>
      <c r="S194" s="122">
        <f t="shared" si="98"/>
        <v>8399.4056318443418</v>
      </c>
      <c r="T194" s="122">
        <f t="shared" si="98"/>
        <v>7514.161444945491</v>
      </c>
      <c r="U194" s="122">
        <f t="shared" si="98"/>
        <v>9001.4229997407328</v>
      </c>
      <c r="V194" s="122">
        <f t="shared" si="98"/>
        <v>10457.737860254856</v>
      </c>
      <c r="W194" s="122">
        <f t="shared" ref="W194:Y194" si="99">SUM(W195:W196)</f>
        <v>6568.2406900834385</v>
      </c>
      <c r="X194" s="122">
        <f t="shared" si="99"/>
        <v>9339.2283459853843</v>
      </c>
      <c r="Y194" s="122">
        <f t="shared" si="99"/>
        <v>8715.1222410061073</v>
      </c>
      <c r="DA194" s="130" t="s">
        <v>2451</v>
      </c>
    </row>
    <row r="195" spans="1:105" ht="12" customHeight="1" x14ac:dyDescent="0.25">
      <c r="A195" s="97" t="s">
        <v>211</v>
      </c>
      <c r="B195" s="98">
        <v>8263.001345243365</v>
      </c>
      <c r="C195" s="98">
        <v>9644.3330046453284</v>
      </c>
      <c r="D195" s="98">
        <v>8707.4425052061615</v>
      </c>
      <c r="E195" s="98">
        <v>8658.9473648184994</v>
      </c>
      <c r="F195" s="98">
        <v>8047.1828563314502</v>
      </c>
      <c r="G195" s="98">
        <v>8210.9557562326518</v>
      </c>
      <c r="H195" s="98">
        <v>9045.3261513589769</v>
      </c>
      <c r="I195" s="98">
        <v>5645.863745636364</v>
      </c>
      <c r="J195" s="98">
        <v>8589.9975804573751</v>
      </c>
      <c r="K195" s="98">
        <v>7767.2025315352403</v>
      </c>
      <c r="L195" s="98">
        <v>8270.0372453148793</v>
      </c>
      <c r="M195" s="98">
        <v>7220.3415597510284</v>
      </c>
      <c r="N195" s="98">
        <v>7931.0477788515745</v>
      </c>
      <c r="O195" s="98">
        <v>9184.5280220239219</v>
      </c>
      <c r="P195" s="98">
        <v>7752.2319575381362</v>
      </c>
      <c r="Q195" s="98">
        <v>7766.3521280029645</v>
      </c>
      <c r="R195" s="98">
        <v>7983.1583140084358</v>
      </c>
      <c r="S195" s="98">
        <v>8238.0275224915713</v>
      </c>
      <c r="T195" s="98">
        <v>7370.2946490520935</v>
      </c>
      <c r="U195" s="98">
        <v>8831.5481196246437</v>
      </c>
      <c r="V195" s="98">
        <v>10260.718260465974</v>
      </c>
      <c r="W195" s="98">
        <v>6445.6285472948493</v>
      </c>
      <c r="X195" s="98">
        <v>9163.0875839067285</v>
      </c>
      <c r="Y195" s="98">
        <v>8551.2503634261357</v>
      </c>
      <c r="DA195" s="63" t="s">
        <v>2452</v>
      </c>
    </row>
    <row r="196" spans="1:105" ht="12" customHeight="1" x14ac:dyDescent="0.25">
      <c r="A196" s="97" t="s">
        <v>53</v>
      </c>
      <c r="B196" s="98">
        <v>200.30969901077799</v>
      </c>
      <c r="C196" s="98">
        <v>230.81349772582507</v>
      </c>
      <c r="D196" s="98">
        <v>204.89281814711177</v>
      </c>
      <c r="E196" s="98">
        <v>198.7391633905074</v>
      </c>
      <c r="F196" s="98">
        <v>183.07375554018785</v>
      </c>
      <c r="G196" s="98">
        <v>184.54038711497287</v>
      </c>
      <c r="H196" s="98">
        <v>198.67593572575731</v>
      </c>
      <c r="I196" s="98">
        <v>121.90838420766241</v>
      </c>
      <c r="J196" s="98">
        <v>183.70412094743833</v>
      </c>
      <c r="K196" s="98">
        <v>163.95297315307835</v>
      </c>
      <c r="L196" s="98">
        <v>171.92419385079802</v>
      </c>
      <c r="M196" s="98">
        <v>147.41062771324135</v>
      </c>
      <c r="N196" s="98">
        <v>160.50749334925442</v>
      </c>
      <c r="O196" s="98">
        <v>184.62252205189836</v>
      </c>
      <c r="P196" s="98">
        <v>155.31913993861832</v>
      </c>
      <c r="Q196" s="98">
        <v>155.43506033472639</v>
      </c>
      <c r="R196" s="98">
        <v>157.82639386798206</v>
      </c>
      <c r="S196" s="98">
        <v>161.37810935277111</v>
      </c>
      <c r="T196" s="98">
        <v>143.86679589339747</v>
      </c>
      <c r="U196" s="98">
        <v>169.87488011608912</v>
      </c>
      <c r="V196" s="98">
        <v>197.01959978888175</v>
      </c>
      <c r="W196" s="98">
        <v>122.61214278858881</v>
      </c>
      <c r="X196" s="98">
        <v>176.14076207865605</v>
      </c>
      <c r="Y196" s="98">
        <v>163.87187757997191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27.250119405039836</v>
      </c>
      <c r="C197" s="122">
        <f t="shared" si="100"/>
        <v>28.256977284738433</v>
      </c>
      <c r="D197" s="122">
        <f t="shared" si="100"/>
        <v>29.880416600504468</v>
      </c>
      <c r="E197" s="122">
        <f t="shared" si="100"/>
        <v>58.113215692257029</v>
      </c>
      <c r="F197" s="122">
        <f t="shared" si="100"/>
        <v>32.624120800585111</v>
      </c>
      <c r="G197" s="122">
        <f t="shared" si="100"/>
        <v>36.518511007699452</v>
      </c>
      <c r="H197" s="122">
        <f t="shared" si="100"/>
        <v>59.776520552723042</v>
      </c>
      <c r="I197" s="122">
        <f t="shared" si="100"/>
        <v>49.016336696371987</v>
      </c>
      <c r="J197" s="122">
        <f t="shared" si="100"/>
        <v>55.250506126644666</v>
      </c>
      <c r="K197" s="122">
        <f t="shared" si="100"/>
        <v>58.439164620119421</v>
      </c>
      <c r="L197" s="122">
        <f t="shared" si="100"/>
        <v>71.416120252704246</v>
      </c>
      <c r="M197" s="122">
        <f t="shared" si="100"/>
        <v>80.817523099242138</v>
      </c>
      <c r="N197" s="122">
        <f t="shared" si="100"/>
        <v>86.368943246689355</v>
      </c>
      <c r="O197" s="122">
        <f t="shared" si="100"/>
        <v>92.603457005237942</v>
      </c>
      <c r="P197" s="122">
        <f t="shared" si="100"/>
        <v>99.031299314175612</v>
      </c>
      <c r="Q197" s="122">
        <f t="shared" si="100"/>
        <v>103.91162344034295</v>
      </c>
      <c r="R197" s="122">
        <f t="shared" si="100"/>
        <v>115.03177659948243</v>
      </c>
      <c r="S197" s="122">
        <f t="shared" si="100"/>
        <v>119.35596936112724</v>
      </c>
      <c r="T197" s="122">
        <f t="shared" si="100"/>
        <v>108.06879222961076</v>
      </c>
      <c r="U197" s="122">
        <f t="shared" si="100"/>
        <v>103.6631123689843</v>
      </c>
      <c r="V197" s="122">
        <f t="shared" si="100"/>
        <v>100.54548201984475</v>
      </c>
      <c r="W197" s="122">
        <f t="shared" si="100"/>
        <v>104.58198641613608</v>
      </c>
      <c r="X197" s="122">
        <f t="shared" si="100"/>
        <v>90.913399778660661</v>
      </c>
      <c r="Y197" s="122">
        <f t="shared" si="100"/>
        <v>85.543498324041991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27.250119405039836</v>
      </c>
      <c r="C198" s="98">
        <f>RES_hhdet_tesh!C48</f>
        <v>28.256977284738433</v>
      </c>
      <c r="D198" s="98">
        <f>RES_hhdet_tesh!D48</f>
        <v>29.880416600504468</v>
      </c>
      <c r="E198" s="98">
        <f>RES_hhdet_tesh!E48</f>
        <v>58.113215692257029</v>
      </c>
      <c r="F198" s="98">
        <f>RES_hhdet_tesh!F48</f>
        <v>32.624120800585111</v>
      </c>
      <c r="G198" s="98">
        <f>RES_hhdet_tesh!G48</f>
        <v>36.518511007699452</v>
      </c>
      <c r="H198" s="98">
        <f>RES_hhdet_tesh!H48</f>
        <v>59.776520552723042</v>
      </c>
      <c r="I198" s="98">
        <f>RES_hhdet_tesh!I48</f>
        <v>49.016336696371987</v>
      </c>
      <c r="J198" s="98">
        <f>RES_hhdet_tesh!J48</f>
        <v>55.250506126644666</v>
      </c>
      <c r="K198" s="98">
        <f>RES_hhdet_tesh!K48</f>
        <v>58.439164620119421</v>
      </c>
      <c r="L198" s="98">
        <f>RES_hhdet_tesh!L48</f>
        <v>71.416120252704246</v>
      </c>
      <c r="M198" s="98">
        <f>RES_hhdet_tesh!M48</f>
        <v>80.817523099242138</v>
      </c>
      <c r="N198" s="98">
        <f>RES_hhdet_tesh!N48</f>
        <v>86.368943246689355</v>
      </c>
      <c r="O198" s="98">
        <f>RES_hhdet_tesh!O48</f>
        <v>92.603457005237942</v>
      </c>
      <c r="P198" s="98">
        <f>RES_hhdet_tesh!P48</f>
        <v>99.031299314175612</v>
      </c>
      <c r="Q198" s="98">
        <f>RES_hhdet_tesh!Q48</f>
        <v>103.91162344034295</v>
      </c>
      <c r="R198" s="98">
        <f>RES_hhdet_tesh!R48</f>
        <v>115.03177659948243</v>
      </c>
      <c r="S198" s="98">
        <f>RES_hhdet_tesh!S48</f>
        <v>119.35596936112724</v>
      </c>
      <c r="T198" s="98">
        <f>RES_hhdet_tesh!T48</f>
        <v>108.06879222961076</v>
      </c>
      <c r="U198" s="98">
        <f>RES_hhdet_tesh!U48</f>
        <v>103.6631123689843</v>
      </c>
      <c r="V198" s="98">
        <f>RES_hhdet_tesh!V48</f>
        <v>100.54548201984475</v>
      </c>
      <c r="W198" s="98">
        <f>RES_hhdet_tesh!W48</f>
        <v>104.58198641613608</v>
      </c>
      <c r="X198" s="98">
        <f>RES_hhdet_tesh!X48</f>
        <v>90.913399778660661</v>
      </c>
      <c r="Y198" s="98">
        <f>RES_hhdet_tesh!Y48</f>
        <v>85.543498324041991</v>
      </c>
      <c r="DA198" s="63" t="s">
        <v>2455</v>
      </c>
    </row>
    <row r="199" spans="1:105" ht="12" customHeight="1" x14ac:dyDescent="0.25">
      <c r="A199" s="121" t="s">
        <v>55</v>
      </c>
      <c r="B199" s="122">
        <v>1524.4351655944884</v>
      </c>
      <c r="C199" s="122">
        <v>1704.1406852264804</v>
      </c>
      <c r="D199" s="122">
        <v>1664.8206951007596</v>
      </c>
      <c r="E199" s="122">
        <v>1729.6838682795428</v>
      </c>
      <c r="F199" s="122">
        <v>1698.7949019261832</v>
      </c>
      <c r="G199" s="122">
        <v>1789.8740244908604</v>
      </c>
      <c r="H199" s="122">
        <v>1899.5866299353947</v>
      </c>
      <c r="I199" s="122">
        <v>1468.5265068221597</v>
      </c>
      <c r="J199" s="122">
        <v>1874.4945042988134</v>
      </c>
      <c r="K199" s="122">
        <v>1804.5329101116313</v>
      </c>
      <c r="L199" s="122">
        <v>1779.1700647471025</v>
      </c>
      <c r="M199" s="122">
        <v>1857.0440407521078</v>
      </c>
      <c r="N199" s="122">
        <v>1916.1858404357793</v>
      </c>
      <c r="O199" s="122">
        <v>1627.794807909911</v>
      </c>
      <c r="P199" s="122">
        <v>1747.0903759509761</v>
      </c>
      <c r="Q199" s="122">
        <v>1686.1672647334331</v>
      </c>
      <c r="R199" s="122">
        <v>1671.7552142005304</v>
      </c>
      <c r="S199" s="122">
        <v>1854.6726759751209</v>
      </c>
      <c r="T199" s="122">
        <v>1758.6533121200955</v>
      </c>
      <c r="U199" s="122">
        <v>2028.8904077779125</v>
      </c>
      <c r="V199" s="122">
        <v>2325.1567095522141</v>
      </c>
      <c r="W199" s="122">
        <v>1472.2724338028418</v>
      </c>
      <c r="X199" s="122">
        <v>2069.818224937806</v>
      </c>
      <c r="Y199" s="122">
        <v>1925.2143429443195</v>
      </c>
      <c r="DA199" s="130" t="s">
        <v>2456</v>
      </c>
    </row>
    <row r="200" spans="1:105" ht="12" customHeight="1" x14ac:dyDescent="0.25">
      <c r="A200" s="97" t="s">
        <v>138</v>
      </c>
      <c r="B200" s="98">
        <v>1516.1966483008873</v>
      </c>
      <c r="C200" s="98">
        <v>1716.3680875202535</v>
      </c>
      <c r="D200" s="98">
        <v>1663.1868318638967</v>
      </c>
      <c r="E200" s="98">
        <v>1731.5238188146729</v>
      </c>
      <c r="F200" s="98">
        <v>1692.6816004204231</v>
      </c>
      <c r="G200" s="98">
        <v>1794.5540596456344</v>
      </c>
      <c r="H200" s="98">
        <v>1921.8971562579611</v>
      </c>
      <c r="I200" s="98">
        <v>1419.680782087542</v>
      </c>
      <c r="J200" s="98">
        <v>1891.5289115789017</v>
      </c>
      <c r="K200" s="98">
        <v>1809.9891755541757</v>
      </c>
      <c r="L200" s="98">
        <v>1776.8532510161469</v>
      </c>
      <c r="M200" s="98">
        <v>1846.1647545390617</v>
      </c>
      <c r="N200" s="98">
        <v>1931.5811943246636</v>
      </c>
      <c r="O200" s="98">
        <v>1572.3802525059373</v>
      </c>
      <c r="P200" s="98">
        <v>1791.7800891866355</v>
      </c>
      <c r="Q200" s="98">
        <v>1686.1786209143957</v>
      </c>
      <c r="R200" s="98">
        <v>1660.0772188777576</v>
      </c>
      <c r="S200" s="98">
        <v>1858.532463090487</v>
      </c>
      <c r="T200" s="98">
        <v>1716.0110661315123</v>
      </c>
      <c r="U200" s="98">
        <v>2055.7277252105027</v>
      </c>
      <c r="V200" s="98">
        <v>2407.9717106334638</v>
      </c>
      <c r="W200" s="98">
        <v>1425.1537550841701</v>
      </c>
      <c r="X200" s="98">
        <v>2069.4602675563397</v>
      </c>
      <c r="Y200" s="98">
        <v>1936.4438611923431</v>
      </c>
      <c r="DA200" s="63" t="s">
        <v>2457</v>
      </c>
    </row>
    <row r="201" spans="1:105" ht="12" customHeight="1" x14ac:dyDescent="0.25">
      <c r="A201" s="97" t="s">
        <v>137</v>
      </c>
      <c r="B201" s="98">
        <v>1516.1966483008878</v>
      </c>
      <c r="C201" s="98">
        <v>1716.2733513927817</v>
      </c>
      <c r="D201" s="98">
        <v>1663.0534033957795</v>
      </c>
      <c r="E201" s="98">
        <v>1731.130994506781</v>
      </c>
      <c r="F201" s="98">
        <v>1692.3479192424666</v>
      </c>
      <c r="G201" s="98">
        <v>1793.956920336841</v>
      </c>
      <c r="H201" s="98">
        <v>1920.8478009872608</v>
      </c>
      <c r="I201" s="98">
        <v>1418.9972764492268</v>
      </c>
      <c r="J201" s="98">
        <v>1890.4495866046377</v>
      </c>
      <c r="K201" s="98">
        <v>1809.0393435533317</v>
      </c>
      <c r="L201" s="98">
        <v>1776.5351854200267</v>
      </c>
      <c r="M201" s="98">
        <v>1846.1077466966235</v>
      </c>
      <c r="N201" s="98">
        <v>1931.5121748552394</v>
      </c>
      <c r="O201" s="98">
        <v>1572.7540518218395</v>
      </c>
      <c r="P201" s="98">
        <v>1789.3098021685096</v>
      </c>
      <c r="Q201" s="98">
        <v>1683.9874323410404</v>
      </c>
      <c r="R201" s="98">
        <v>1657.8276359020022</v>
      </c>
      <c r="S201" s="98">
        <v>1855.9493430086623</v>
      </c>
      <c r="T201" s="98">
        <v>1714.522791885641</v>
      </c>
      <c r="U201" s="98">
        <v>2052.3931212878852</v>
      </c>
      <c r="V201" s="98">
        <v>2404.3132510528926</v>
      </c>
      <c r="W201" s="98">
        <v>1423.2616707265192</v>
      </c>
      <c r="X201" s="98">
        <v>2069.1941921585044</v>
      </c>
      <c r="Y201" s="98">
        <v>1940.0893915040631</v>
      </c>
      <c r="DA201" s="63" t="s">
        <v>2458</v>
      </c>
    </row>
    <row r="202" spans="1:105" ht="12" customHeight="1" x14ac:dyDescent="0.25">
      <c r="A202" s="100" t="s">
        <v>211</v>
      </c>
      <c r="B202" s="101">
        <v>661.74507444566666</v>
      </c>
      <c r="C202" s="101">
        <v>712.88616763858886</v>
      </c>
      <c r="D202" s="101">
        <v>710.4396228964813</v>
      </c>
      <c r="E202" s="101">
        <v>738.9193400883546</v>
      </c>
      <c r="F202" s="101">
        <v>771.03774802876944</v>
      </c>
      <c r="G202" s="101">
        <v>804.78890293279574</v>
      </c>
      <c r="H202" s="101">
        <v>855.46174599548124</v>
      </c>
      <c r="I202" s="101">
        <v>701.59047351959077</v>
      </c>
      <c r="J202" s="101">
        <v>843.65874629804216</v>
      </c>
      <c r="K202" s="101">
        <v>816.8542857575685</v>
      </c>
      <c r="L202" s="101">
        <v>795.47106500222856</v>
      </c>
      <c r="M202" s="101">
        <v>858.99221718139449</v>
      </c>
      <c r="N202" s="101">
        <v>905.63521595372777</v>
      </c>
      <c r="O202" s="101">
        <v>767.30441843230085</v>
      </c>
      <c r="P202" s="101">
        <v>781.07240602947104</v>
      </c>
      <c r="Q202" s="101">
        <v>725.44942484439468</v>
      </c>
      <c r="R202" s="101">
        <v>724.67783461154636</v>
      </c>
      <c r="S202" s="101">
        <v>864.67313787135151</v>
      </c>
      <c r="T202" s="101">
        <v>726.333820651103</v>
      </c>
      <c r="U202" s="101">
        <v>892.4204517852844</v>
      </c>
      <c r="V202" s="101">
        <v>982.24967973206037</v>
      </c>
      <c r="W202" s="101">
        <v>649.87458195079239</v>
      </c>
      <c r="X202" s="101">
        <v>890.04066857445298</v>
      </c>
      <c r="Y202" s="101">
        <v>735.2088475756467</v>
      </c>
      <c r="DA202" s="131" t="s">
        <v>2459</v>
      </c>
    </row>
    <row r="203" spans="1:105" ht="12" customHeight="1" x14ac:dyDescent="0.25">
      <c r="A203" s="103" t="s">
        <v>52</v>
      </c>
      <c r="B203" s="104">
        <v>854.45157385522089</v>
      </c>
      <c r="C203" s="104">
        <v>1003.387183754193</v>
      </c>
      <c r="D203" s="104">
        <v>952.61378049929795</v>
      </c>
      <c r="E203" s="104">
        <v>992.21165441842629</v>
      </c>
      <c r="F203" s="104">
        <v>921.31017121369712</v>
      </c>
      <c r="G203" s="104">
        <v>989.16801740404526</v>
      </c>
      <c r="H203" s="104">
        <v>1065.3860549917802</v>
      </c>
      <c r="I203" s="104">
        <v>717.40680292963623</v>
      </c>
      <c r="J203" s="104">
        <v>1046.7908403065956</v>
      </c>
      <c r="K203" s="104">
        <v>992.18505779576299</v>
      </c>
      <c r="L203" s="104">
        <v>981.06412041779799</v>
      </c>
      <c r="M203" s="104">
        <v>987.1155295152289</v>
      </c>
      <c r="N203" s="104">
        <v>1025.8769589015117</v>
      </c>
      <c r="O203" s="104">
        <v>805.44963338953869</v>
      </c>
      <c r="P203" s="104">
        <v>1008.2373961390385</v>
      </c>
      <c r="Q203" s="104">
        <v>958.53800749664583</v>
      </c>
      <c r="R203" s="104">
        <v>933.14980129045568</v>
      </c>
      <c r="S203" s="104">
        <v>991.27620513731074</v>
      </c>
      <c r="T203" s="104">
        <v>988.18897123453792</v>
      </c>
      <c r="U203" s="104">
        <v>1159.9726695026004</v>
      </c>
      <c r="V203" s="104">
        <v>1422.0635713208317</v>
      </c>
      <c r="W203" s="104">
        <v>773.38708877572708</v>
      </c>
      <c r="X203" s="104">
        <v>1179.1535235840515</v>
      </c>
      <c r="Y203" s="104">
        <v>1204.8805439284165</v>
      </c>
      <c r="DA203" s="132" t="s">
        <v>2460</v>
      </c>
    </row>
    <row r="204" spans="1:105" ht="12" customHeight="1" x14ac:dyDescent="0.25">
      <c r="A204" s="106" t="s">
        <v>122</v>
      </c>
      <c r="B204" s="101">
        <v>1595.5381973549599</v>
      </c>
      <c r="C204" s="101">
        <v>1601.1382646828342</v>
      </c>
      <c r="D204" s="101">
        <v>1678.3835106774002</v>
      </c>
      <c r="E204" s="101">
        <v>1714.1852866183408</v>
      </c>
      <c r="F204" s="101">
        <v>1748.9310614172034</v>
      </c>
      <c r="G204" s="101">
        <v>1751.5767959181692</v>
      </c>
      <c r="H204" s="101">
        <v>1718.3554891910928</v>
      </c>
      <c r="I204" s="101">
        <v>1874.1459891182103</v>
      </c>
      <c r="J204" s="101">
        <v>1738.0243843697167</v>
      </c>
      <c r="K204" s="101">
        <v>1761.3338514352251</v>
      </c>
      <c r="L204" s="101">
        <v>1798.3576768190721</v>
      </c>
      <c r="M204" s="101">
        <v>1931.4136743998779</v>
      </c>
      <c r="N204" s="101">
        <v>1839.1102124055726</v>
      </c>
      <c r="O204" s="101">
        <v>1799.1828058345066</v>
      </c>
      <c r="P204" s="101">
        <v>1629.6841536038235</v>
      </c>
      <c r="Q204" s="101">
        <v>1688.2851088569385</v>
      </c>
      <c r="R204" s="101">
        <v>1706.5608385208657</v>
      </c>
      <c r="S204" s="101">
        <v>1845.549416469762</v>
      </c>
      <c r="T204" s="101">
        <v>1946.5463131219135</v>
      </c>
      <c r="U204" s="101">
        <v>1872.3341490132977</v>
      </c>
      <c r="V204" s="101">
        <v>1831.5135557651395</v>
      </c>
      <c r="W204" s="101">
        <v>1920.2536952395167</v>
      </c>
      <c r="X204" s="101">
        <v>2073.3323160564355</v>
      </c>
      <c r="Y204" s="101">
        <v>1798.7511836800761</v>
      </c>
      <c r="DA204" s="131" t="s">
        <v>2461</v>
      </c>
    </row>
    <row r="205" spans="1:105" ht="12" customHeight="1" x14ac:dyDescent="0.25">
      <c r="A205" s="107" t="s">
        <v>121</v>
      </c>
      <c r="B205" s="104">
        <v>1595.5381973549599</v>
      </c>
      <c r="C205" s="104">
        <v>1601.5418829040361</v>
      </c>
      <c r="D205" s="104">
        <v>1678.9815382142615</v>
      </c>
      <c r="E205" s="104">
        <v>1715.0093585958659</v>
      </c>
      <c r="F205" s="104">
        <v>1749.4274336441299</v>
      </c>
      <c r="G205" s="104">
        <v>1751.8762092534066</v>
      </c>
      <c r="H205" s="104">
        <v>1718.2464700478668</v>
      </c>
      <c r="I205" s="104">
        <v>1873.8463839841131</v>
      </c>
      <c r="J205" s="104">
        <v>1737.5825562620316</v>
      </c>
      <c r="K205" s="104">
        <v>1760.5037197883623</v>
      </c>
      <c r="L205" s="104">
        <v>1797.6879520875505</v>
      </c>
      <c r="M205" s="104">
        <v>1929.7165596613595</v>
      </c>
      <c r="N205" s="104">
        <v>1838.7085903033615</v>
      </c>
      <c r="O205" s="104">
        <v>1798.9108633350145</v>
      </c>
      <c r="P205" s="104">
        <v>1626.9765960652685</v>
      </c>
      <c r="Q205" s="104">
        <v>1685.4743826175643</v>
      </c>
      <c r="R205" s="104">
        <v>1703.6556063861367</v>
      </c>
      <c r="S205" s="104">
        <v>1840.6597719226777</v>
      </c>
      <c r="T205" s="104">
        <v>1939.1710159599768</v>
      </c>
      <c r="U205" s="104">
        <v>1864.3617085618068</v>
      </c>
      <c r="V205" s="104">
        <v>1828.8978254520453</v>
      </c>
      <c r="W205" s="104">
        <v>1919.9511587378049</v>
      </c>
      <c r="X205" s="104">
        <v>2073.3985918759586</v>
      </c>
      <c r="Y205" s="104">
        <v>1796.2988733501072</v>
      </c>
      <c r="DA205" s="132" t="s">
        <v>2462</v>
      </c>
    </row>
    <row r="206" spans="1:105" ht="12" customHeight="1" x14ac:dyDescent="0.25">
      <c r="A206" s="108" t="s">
        <v>53</v>
      </c>
      <c r="B206" s="98">
        <v>696.92023764974942</v>
      </c>
      <c r="C206" s="98">
        <v>664.14278445008131</v>
      </c>
      <c r="D206" s="98">
        <v>717.31869312232459</v>
      </c>
      <c r="E206" s="98">
        <v>731.87852378591481</v>
      </c>
      <c r="F206" s="98">
        <v>797.38585159375305</v>
      </c>
      <c r="G206" s="98">
        <v>784.9215182792766</v>
      </c>
      <c r="H206" s="98">
        <v>761.94970978355445</v>
      </c>
      <c r="I206" s="98">
        <v>927.29442884334878</v>
      </c>
      <c r="J206" s="98">
        <v>772.37013493447682</v>
      </c>
      <c r="K206" s="98">
        <v>793.83323827750633</v>
      </c>
      <c r="L206" s="98">
        <v>803.87773658968024</v>
      </c>
      <c r="M206" s="98">
        <v>901.98460515864929</v>
      </c>
      <c r="N206" s="98">
        <v>861.77880862644429</v>
      </c>
      <c r="O206" s="98">
        <v>881.10416298213602</v>
      </c>
      <c r="P206" s="98">
        <v>701.20594312423168</v>
      </c>
      <c r="Q206" s="98">
        <v>724.81537472441016</v>
      </c>
      <c r="R206" s="98">
        <v>744.341318390987</v>
      </c>
      <c r="S206" s="98">
        <v>858.17436383477695</v>
      </c>
      <c r="T206" s="98">
        <v>827.61972295441069</v>
      </c>
      <c r="U206" s="98">
        <v>802.18016432839727</v>
      </c>
      <c r="V206" s="98">
        <v>719.29597414069246</v>
      </c>
      <c r="W206" s="98">
        <v>853.62031156075875</v>
      </c>
      <c r="X206" s="98">
        <v>869.43788964517296</v>
      </c>
      <c r="Y206" s="98">
        <v>668.3301850428636</v>
      </c>
      <c r="DA206" s="63" t="s">
        <v>2463</v>
      </c>
    </row>
    <row r="207" spans="1:105" ht="12" customHeight="1" x14ac:dyDescent="0.25">
      <c r="A207" s="108" t="s">
        <v>52</v>
      </c>
      <c r="B207" s="98">
        <v>898.61795970521064</v>
      </c>
      <c r="C207" s="98">
        <v>937.39909845395482</v>
      </c>
      <c r="D207" s="98">
        <v>961.66284509193679</v>
      </c>
      <c r="E207" s="98">
        <v>983.13083480995124</v>
      </c>
      <c r="F207" s="98">
        <v>952.04158205037663</v>
      </c>
      <c r="G207" s="98">
        <v>966.95469097413024</v>
      </c>
      <c r="H207" s="98">
        <v>956.29676026431218</v>
      </c>
      <c r="I207" s="98">
        <v>946.55195514076422</v>
      </c>
      <c r="J207" s="98">
        <v>965.21242132755469</v>
      </c>
      <c r="K207" s="98">
        <v>966.67048151085623</v>
      </c>
      <c r="L207" s="98">
        <v>993.81021549787033</v>
      </c>
      <c r="M207" s="98">
        <v>1027.7319545027106</v>
      </c>
      <c r="N207" s="98">
        <v>976.92978167691763</v>
      </c>
      <c r="O207" s="98">
        <v>917.80670035287824</v>
      </c>
      <c r="P207" s="98">
        <v>925.77065294103693</v>
      </c>
      <c r="Q207" s="98">
        <v>960.6590078931539</v>
      </c>
      <c r="R207" s="98">
        <v>959.31428799514936</v>
      </c>
      <c r="S207" s="98">
        <v>982.48540808790062</v>
      </c>
      <c r="T207" s="98">
        <v>1111.5512930055659</v>
      </c>
      <c r="U207" s="98">
        <v>1062.1815442334096</v>
      </c>
      <c r="V207" s="98">
        <v>1109.6018513113527</v>
      </c>
      <c r="W207" s="98">
        <v>1066.3308471770461</v>
      </c>
      <c r="X207" s="98">
        <v>1203.9607022307855</v>
      </c>
      <c r="Y207" s="98">
        <v>1127.9686883072436</v>
      </c>
      <c r="DA207" s="63" t="s">
        <v>2464</v>
      </c>
    </row>
    <row r="208" spans="1:105" ht="12" customHeight="1" x14ac:dyDescent="0.25">
      <c r="A208" s="121" t="s">
        <v>54</v>
      </c>
      <c r="B208" s="122">
        <v>618.10866975588112</v>
      </c>
      <c r="C208" s="122">
        <v>642.12100645106227</v>
      </c>
      <c r="D208" s="122">
        <v>659.42609772979984</v>
      </c>
      <c r="E208" s="122">
        <v>674.82331739808774</v>
      </c>
      <c r="F208" s="122">
        <v>696.02916670835532</v>
      </c>
      <c r="G208" s="122">
        <v>711.54639806543923</v>
      </c>
      <c r="H208" s="122">
        <v>698.05146019100687</v>
      </c>
      <c r="I208" s="122">
        <v>660.03647622795131</v>
      </c>
      <c r="J208" s="122">
        <v>630.15935106792085</v>
      </c>
      <c r="K208" s="122">
        <v>627.59430002258159</v>
      </c>
      <c r="L208" s="122">
        <v>643.64727102072789</v>
      </c>
      <c r="M208" s="122">
        <v>591.16217099531241</v>
      </c>
      <c r="N208" s="122">
        <v>599.53708871425397</v>
      </c>
      <c r="O208" s="122">
        <v>597.29409041894496</v>
      </c>
      <c r="P208" s="122">
        <v>571.27554720717649</v>
      </c>
      <c r="Q208" s="122">
        <v>548.25827912479701</v>
      </c>
      <c r="R208" s="122">
        <v>529.68299898844089</v>
      </c>
      <c r="S208" s="122">
        <v>569.43976217475699</v>
      </c>
      <c r="T208" s="122">
        <v>544.30363711472</v>
      </c>
      <c r="U208" s="122">
        <v>546.44326931971796</v>
      </c>
      <c r="V208" s="122">
        <v>537.24528234294814</v>
      </c>
      <c r="W208" s="122">
        <v>566.21468382624857</v>
      </c>
      <c r="X208" s="122">
        <v>649.25326017370298</v>
      </c>
      <c r="Y208" s="122">
        <v>578.64319302177194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618.10866975588112</v>
      </c>
      <c r="C210" s="33">
        <v>642.12100645106227</v>
      </c>
      <c r="D210" s="33">
        <v>659.42609772979984</v>
      </c>
      <c r="E210" s="33">
        <v>674.82331739808774</v>
      </c>
      <c r="F210" s="33">
        <v>696.02916670835532</v>
      </c>
      <c r="G210" s="33">
        <v>711.54639806543923</v>
      </c>
      <c r="H210" s="33">
        <v>698.05146019100687</v>
      </c>
      <c r="I210" s="33">
        <v>660.03647622795131</v>
      </c>
      <c r="J210" s="33">
        <v>630.15935106792085</v>
      </c>
      <c r="K210" s="33">
        <v>627.59430002258159</v>
      </c>
      <c r="L210" s="33">
        <v>643.64727102072789</v>
      </c>
      <c r="M210" s="33">
        <v>591.16217099531241</v>
      </c>
      <c r="N210" s="33">
        <v>599.53708871425397</v>
      </c>
      <c r="O210" s="33">
        <v>597.29409041894496</v>
      </c>
      <c r="P210" s="33">
        <v>571.27554720717649</v>
      </c>
      <c r="Q210" s="33">
        <v>548.25827912479701</v>
      </c>
      <c r="R210" s="33">
        <v>529.68299898844089</v>
      </c>
      <c r="S210" s="33">
        <v>569.43976217475699</v>
      </c>
      <c r="T210" s="33">
        <v>544.30363711472</v>
      </c>
      <c r="U210" s="33">
        <v>546.44326931971796</v>
      </c>
      <c r="V210" s="33">
        <v>537.24528234294814</v>
      </c>
      <c r="W210" s="33">
        <v>566.21468382624857</v>
      </c>
      <c r="X210" s="33">
        <v>649.25326017370298</v>
      </c>
      <c r="Y210" s="33">
        <v>578.64319302177194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4852.2938020774845</v>
      </c>
      <c r="C212" s="117">
        <f t="shared" si="101"/>
        <v>5601.1627825717087</v>
      </c>
      <c r="D212" s="117">
        <f t="shared" si="101"/>
        <v>5071.3396669225513</v>
      </c>
      <c r="E212" s="117">
        <f t="shared" si="101"/>
        <v>5038.5954040770193</v>
      </c>
      <c r="F212" s="117">
        <f t="shared" si="101"/>
        <v>4681.2105178042011</v>
      </c>
      <c r="G212" s="117">
        <f t="shared" si="101"/>
        <v>4763.6359889535515</v>
      </c>
      <c r="H212" s="117">
        <f t="shared" si="101"/>
        <v>5177.1177958445269</v>
      </c>
      <c r="I212" s="117">
        <f t="shared" si="101"/>
        <v>3289.4577288068131</v>
      </c>
      <c r="J212" s="117">
        <f t="shared" si="101"/>
        <v>4843.7070888559838</v>
      </c>
      <c r="K212" s="117">
        <f t="shared" si="101"/>
        <v>4361.6226803209274</v>
      </c>
      <c r="L212" s="117">
        <f t="shared" si="101"/>
        <v>4517.1352604910489</v>
      </c>
      <c r="M212" s="117">
        <f t="shared" si="101"/>
        <v>3965.1503544135412</v>
      </c>
      <c r="N212" s="117">
        <f t="shared" si="101"/>
        <v>4182.9292030399301</v>
      </c>
      <c r="O212" s="117">
        <f t="shared" si="101"/>
        <v>4441.0184270953878</v>
      </c>
      <c r="P212" s="117">
        <f t="shared" si="101"/>
        <v>3839.067161752273</v>
      </c>
      <c r="Q212" s="117">
        <f t="shared" si="101"/>
        <v>3781.2486973994251</v>
      </c>
      <c r="R212" s="117">
        <f t="shared" ref="R212:V212" si="102">R213+R216+R218+R227</f>
        <v>3851.9070820595753</v>
      </c>
      <c r="S212" s="117">
        <f t="shared" si="102"/>
        <v>3985.376497631144</v>
      </c>
      <c r="T212" s="117">
        <f t="shared" si="102"/>
        <v>3551.1712098852413</v>
      </c>
      <c r="U212" s="117">
        <f t="shared" si="102"/>
        <v>4215.6973606995934</v>
      </c>
      <c r="V212" s="117">
        <f t="shared" si="102"/>
        <v>4836.8437187277223</v>
      </c>
      <c r="W212" s="117">
        <f t="shared" ref="W212:Y212" si="103">W213+W216+W218+W227</f>
        <v>2997.5112839987005</v>
      </c>
      <c r="X212" s="117">
        <f t="shared" si="103"/>
        <v>4208.3381381068039</v>
      </c>
      <c r="Y212" s="117">
        <f t="shared" si="103"/>
        <v>3866.3144211535064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4253.4972995072258</v>
      </c>
      <c r="C213" s="122">
        <f t="shared" si="104"/>
        <v>4927.0723259826545</v>
      </c>
      <c r="D213" s="122">
        <f t="shared" si="104"/>
        <v>4420.0585862835305</v>
      </c>
      <c r="E213" s="122">
        <f t="shared" si="104"/>
        <v>4363.3949250960077</v>
      </c>
      <c r="F213" s="122">
        <f t="shared" si="104"/>
        <v>4023.7035368829925</v>
      </c>
      <c r="G213" s="122">
        <f t="shared" si="104"/>
        <v>4069.772141168191</v>
      </c>
      <c r="H213" s="122">
        <f t="shared" si="104"/>
        <v>4438.0631561973232</v>
      </c>
      <c r="I213" s="122">
        <f t="shared" si="104"/>
        <v>2744.4807605403598</v>
      </c>
      <c r="J213" s="122">
        <f t="shared" si="104"/>
        <v>4124.9947492517531</v>
      </c>
      <c r="K213" s="122">
        <f t="shared" si="104"/>
        <v>3678.9735343319066</v>
      </c>
      <c r="L213" s="122">
        <f t="shared" si="104"/>
        <v>3851.3805246983675</v>
      </c>
      <c r="M213" s="122">
        <f t="shared" si="104"/>
        <v>3295.0703944861134</v>
      </c>
      <c r="N213" s="122">
        <f t="shared" si="104"/>
        <v>3521.0275563072682</v>
      </c>
      <c r="O213" s="122">
        <f t="shared" si="104"/>
        <v>3958.4850188038054</v>
      </c>
      <c r="P213" s="122">
        <f t="shared" si="104"/>
        <v>3312.6496539193017</v>
      </c>
      <c r="Q213" s="122">
        <f t="shared" si="104"/>
        <v>3297.0595461315511</v>
      </c>
      <c r="R213" s="122">
        <f t="shared" ref="R213:V213" si="105">SUM(R214:R215)</f>
        <v>3367.4770520556526</v>
      </c>
      <c r="S213" s="122">
        <f t="shared" si="105"/>
        <v>3430.4704829687671</v>
      </c>
      <c r="T213" s="122">
        <f t="shared" si="105"/>
        <v>3026.2378804331024</v>
      </c>
      <c r="U213" s="122">
        <f t="shared" si="105"/>
        <v>3568.6804319540624</v>
      </c>
      <c r="V213" s="122">
        <f t="shared" si="105"/>
        <v>4093.8436941804353</v>
      </c>
      <c r="W213" s="122">
        <f t="shared" ref="W213:Y213" si="106">SUM(W214:W215)</f>
        <v>2542.4221559034095</v>
      </c>
      <c r="X213" s="122">
        <f t="shared" si="106"/>
        <v>3558.7723134523908</v>
      </c>
      <c r="Y213" s="122">
        <f t="shared" si="106"/>
        <v>3264.7513659994379</v>
      </c>
      <c r="DA213" s="130" t="s">
        <v>2619</v>
      </c>
    </row>
    <row r="214" spans="1:105" ht="12" customHeight="1" x14ac:dyDescent="0.25">
      <c r="A214" s="97" t="s">
        <v>211</v>
      </c>
      <c r="B214" s="98">
        <v>4253.4972995072258</v>
      </c>
      <c r="C214" s="98">
        <v>4927.0723259826545</v>
      </c>
      <c r="D214" s="98">
        <v>4420.0585862835305</v>
      </c>
      <c r="E214" s="98">
        <v>4363.3949250960077</v>
      </c>
      <c r="F214" s="98">
        <v>4023.7035368829925</v>
      </c>
      <c r="G214" s="98">
        <v>4069.772141168191</v>
      </c>
      <c r="H214" s="98">
        <v>4438.0631561973232</v>
      </c>
      <c r="I214" s="98">
        <v>2744.4807605403598</v>
      </c>
      <c r="J214" s="98">
        <v>4124.9947492517531</v>
      </c>
      <c r="K214" s="98">
        <v>3678.9735343319066</v>
      </c>
      <c r="L214" s="98">
        <v>3851.3805246983675</v>
      </c>
      <c r="M214" s="98">
        <v>3295.0703944861134</v>
      </c>
      <c r="N214" s="98">
        <v>3521.0275563072682</v>
      </c>
      <c r="O214" s="98">
        <v>3958.4850188038054</v>
      </c>
      <c r="P214" s="98">
        <v>3312.6496539193017</v>
      </c>
      <c r="Q214" s="98">
        <v>3297.0595461315511</v>
      </c>
      <c r="R214" s="98">
        <v>3367.4770520556526</v>
      </c>
      <c r="S214" s="98">
        <v>3430.4704829687671</v>
      </c>
      <c r="T214" s="98">
        <v>3026.2378804331024</v>
      </c>
      <c r="U214" s="98">
        <v>3568.6804319540624</v>
      </c>
      <c r="V214" s="98">
        <v>4093.8436941804353</v>
      </c>
      <c r="W214" s="98">
        <v>2542.4221559034095</v>
      </c>
      <c r="X214" s="98">
        <v>3558.7723134523908</v>
      </c>
      <c r="Y214" s="98">
        <v>3264.7513659994379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598.79650257025855</v>
      </c>
      <c r="C218" s="122">
        <v>674.09045658905404</v>
      </c>
      <c r="D218" s="122">
        <v>651.2810806390205</v>
      </c>
      <c r="E218" s="122">
        <v>675.20047898101211</v>
      </c>
      <c r="F218" s="122">
        <v>657.50698092120831</v>
      </c>
      <c r="G218" s="122">
        <v>693.86384778536069</v>
      </c>
      <c r="H218" s="122">
        <v>739.054639647204</v>
      </c>
      <c r="I218" s="122">
        <v>544.97696826645347</v>
      </c>
      <c r="J218" s="122">
        <v>718.71233960423103</v>
      </c>
      <c r="K218" s="122">
        <v>682.64914598902078</v>
      </c>
      <c r="L218" s="122">
        <v>665.75473579268134</v>
      </c>
      <c r="M218" s="122">
        <v>670.07995992742769</v>
      </c>
      <c r="N218" s="122">
        <v>661.90164673266145</v>
      </c>
      <c r="O218" s="122">
        <v>482.53340829158236</v>
      </c>
      <c r="P218" s="122">
        <v>526.4175078329713</v>
      </c>
      <c r="Q218" s="122">
        <v>484.18915126787414</v>
      </c>
      <c r="R218" s="122">
        <v>484.43003000392252</v>
      </c>
      <c r="S218" s="122">
        <v>554.90601466237706</v>
      </c>
      <c r="T218" s="122">
        <v>524.93332945213876</v>
      </c>
      <c r="U218" s="122">
        <v>647.01692874553066</v>
      </c>
      <c r="V218" s="122">
        <v>743.00002454728713</v>
      </c>
      <c r="W218" s="122">
        <v>455.08912809529096</v>
      </c>
      <c r="X218" s="122">
        <v>649.56582465441272</v>
      </c>
      <c r="Y218" s="122">
        <v>601.56305515406871</v>
      </c>
      <c r="DA218" s="130" t="s">
        <v>2624</v>
      </c>
    </row>
    <row r="219" spans="1:105" ht="12" customHeight="1" x14ac:dyDescent="0.25">
      <c r="A219" s="97" t="s">
        <v>138</v>
      </c>
      <c r="B219" s="98">
        <v>668.79281044429354</v>
      </c>
      <c r="C219" s="98">
        <v>755.18801682800176</v>
      </c>
      <c r="D219" s="98">
        <v>730.06857602510081</v>
      </c>
      <c r="E219" s="98">
        <v>758.04233318003264</v>
      </c>
      <c r="F219" s="98">
        <v>738.86622521386437</v>
      </c>
      <c r="G219" s="98">
        <v>780.70731738582754</v>
      </c>
      <c r="H219" s="98">
        <v>832.62388621212222</v>
      </c>
      <c r="I219" s="98">
        <v>612.4186284256748</v>
      </c>
      <c r="J219" s="98">
        <v>811.34081969399256</v>
      </c>
      <c r="K219" s="98">
        <v>771.17156136831341</v>
      </c>
      <c r="L219" s="98">
        <v>750.74645182606298</v>
      </c>
      <c r="M219" s="98">
        <v>772.69431750688057</v>
      </c>
      <c r="N219" s="98">
        <v>797.53693021274898</v>
      </c>
      <c r="O219" s="98">
        <v>641.58599026753677</v>
      </c>
      <c r="P219" s="98">
        <v>728.4362391505498</v>
      </c>
      <c r="Q219" s="98">
        <v>681.18210483147243</v>
      </c>
      <c r="R219" s="98">
        <v>662.93873416123688</v>
      </c>
      <c r="S219" s="98">
        <v>725.10788746234698</v>
      </c>
      <c r="T219" s="98">
        <v>652.48196445758879</v>
      </c>
      <c r="U219" s="98">
        <v>760.29611079480446</v>
      </c>
      <c r="V219" s="98">
        <v>877.02635835429737</v>
      </c>
      <c r="W219" s="98">
        <v>507.99527919716769</v>
      </c>
      <c r="X219" s="98">
        <v>722.4692778623463</v>
      </c>
      <c r="Y219" s="98">
        <v>660.45358043805118</v>
      </c>
      <c r="DA219" s="63" t="s">
        <v>2625</v>
      </c>
    </row>
    <row r="220" spans="1:105" ht="12" customHeight="1" x14ac:dyDescent="0.25">
      <c r="A220" s="97" t="s">
        <v>137</v>
      </c>
      <c r="B220" s="98">
        <v>291.89508407906601</v>
      </c>
      <c r="C220" s="98">
        <v>310.53882030150322</v>
      </c>
      <c r="D220" s="98">
        <v>308.25067987587818</v>
      </c>
      <c r="E220" s="98">
        <v>317.72126274229896</v>
      </c>
      <c r="F220" s="98">
        <v>331.15686284934822</v>
      </c>
      <c r="G220" s="98">
        <v>343.51428650243525</v>
      </c>
      <c r="H220" s="98">
        <v>362.67839825015193</v>
      </c>
      <c r="I220" s="98">
        <v>296.99425719350643</v>
      </c>
      <c r="J220" s="98">
        <v>355.22891467451484</v>
      </c>
      <c r="K220" s="98">
        <v>342.47257042120015</v>
      </c>
      <c r="L220" s="98">
        <v>333.06668700261986</v>
      </c>
      <c r="M220" s="98">
        <v>357.91730461511969</v>
      </c>
      <c r="N220" s="98">
        <v>372.70559799682337</v>
      </c>
      <c r="O220" s="98">
        <v>314.85799966630157</v>
      </c>
      <c r="P220" s="98">
        <v>309.25259068295941</v>
      </c>
      <c r="Q220" s="98">
        <v>286.0849994499136</v>
      </c>
      <c r="R220" s="98">
        <v>281.74026943634925</v>
      </c>
      <c r="S220" s="98">
        <v>328.54656012624491</v>
      </c>
      <c r="T220" s="98">
        <v>271.65578448546984</v>
      </c>
      <c r="U220" s="98">
        <v>317.46987735265515</v>
      </c>
      <c r="V220" s="98">
        <v>340.82858638602937</v>
      </c>
      <c r="W220" s="98">
        <v>223.51705711686608</v>
      </c>
      <c r="X220" s="98">
        <v>303.73965320144674</v>
      </c>
      <c r="Y220" s="98">
        <v>249.01463921625441</v>
      </c>
      <c r="DA220" s="63" t="s">
        <v>2626</v>
      </c>
    </row>
    <row r="221" spans="1:105" ht="12" customHeight="1" x14ac:dyDescent="0.25">
      <c r="A221" s="100" t="s">
        <v>211</v>
      </c>
      <c r="B221" s="101">
        <v>291.89508407906601</v>
      </c>
      <c r="C221" s="101">
        <v>310.53882030150322</v>
      </c>
      <c r="D221" s="101">
        <v>308.25067987587818</v>
      </c>
      <c r="E221" s="101">
        <v>317.72126274229896</v>
      </c>
      <c r="F221" s="101">
        <v>331.15686284934822</v>
      </c>
      <c r="G221" s="101">
        <v>343.51428650243525</v>
      </c>
      <c r="H221" s="101">
        <v>362.67839825015193</v>
      </c>
      <c r="I221" s="101">
        <v>296.99425719350643</v>
      </c>
      <c r="J221" s="101">
        <v>355.22891467451484</v>
      </c>
      <c r="K221" s="101">
        <v>342.47257042120015</v>
      </c>
      <c r="L221" s="101">
        <v>333.06668700261986</v>
      </c>
      <c r="M221" s="101">
        <v>357.91730461511969</v>
      </c>
      <c r="N221" s="101">
        <v>372.70559799682337</v>
      </c>
      <c r="O221" s="101">
        <v>314.85799966630157</v>
      </c>
      <c r="P221" s="101">
        <v>309.25259068295941</v>
      </c>
      <c r="Q221" s="101">
        <v>286.0849994499136</v>
      </c>
      <c r="R221" s="101">
        <v>281.74026943634925</v>
      </c>
      <c r="S221" s="101">
        <v>328.54656012624491</v>
      </c>
      <c r="T221" s="101">
        <v>271.65578448546984</v>
      </c>
      <c r="U221" s="101">
        <v>317.46987735265515</v>
      </c>
      <c r="V221" s="101">
        <v>340.82858638602937</v>
      </c>
      <c r="W221" s="101">
        <v>223.51705711686608</v>
      </c>
      <c r="X221" s="101">
        <v>303.73965320144674</v>
      </c>
      <c r="Y221" s="101">
        <v>249.01463921625441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233.14642463186175</v>
      </c>
      <c r="C231" s="118">
        <f t="shared" si="108"/>
        <v>265.99582292146403</v>
      </c>
      <c r="D231" s="118">
        <f t="shared" si="108"/>
        <v>241.57265390480094</v>
      </c>
      <c r="E231" s="118">
        <f t="shared" si="108"/>
        <v>239.49035812696937</v>
      </c>
      <c r="F231" s="118">
        <f t="shared" si="108"/>
        <v>222.46323114579769</v>
      </c>
      <c r="G231" s="118">
        <f t="shared" si="108"/>
        <v>225.31830392353299</v>
      </c>
      <c r="H231" s="118">
        <f t="shared" si="108"/>
        <v>243.66231856191999</v>
      </c>
      <c r="I231" s="118">
        <f t="shared" si="108"/>
        <v>159.30175066848895</v>
      </c>
      <c r="J231" s="118">
        <f t="shared" si="108"/>
        <v>228.97530730382204</v>
      </c>
      <c r="K231" s="118">
        <f t="shared" si="108"/>
        <v>206.79781939231364</v>
      </c>
      <c r="L231" s="118">
        <f t="shared" si="108"/>
        <v>212.59530984350926</v>
      </c>
      <c r="M231" s="118">
        <f t="shared" si="108"/>
        <v>186.36017721415158</v>
      </c>
      <c r="N231" s="118">
        <f t="shared" si="108"/>
        <v>194.84524048394078</v>
      </c>
      <c r="O231" s="118">
        <f t="shared" si="108"/>
        <v>205.75716024664646</v>
      </c>
      <c r="P231" s="118">
        <f t="shared" si="108"/>
        <v>177.23397739156701</v>
      </c>
      <c r="Q231" s="118">
        <f t="shared" si="108"/>
        <v>172.48058523623743</v>
      </c>
      <c r="R231" s="118">
        <f t="shared" ref="R231:V231" si="109">R232+R235+R237+R246</f>
        <v>174.64029711471221</v>
      </c>
      <c r="S231" s="118">
        <f t="shared" si="109"/>
        <v>180.58441497587413</v>
      </c>
      <c r="T231" s="118">
        <f t="shared" si="109"/>
        <v>161.02865801672004</v>
      </c>
      <c r="U231" s="118">
        <f t="shared" si="109"/>
        <v>186.56947315147994</v>
      </c>
      <c r="V231" s="118">
        <f t="shared" si="109"/>
        <v>210.09704576787442</v>
      </c>
      <c r="W231" s="118">
        <f t="shared" ref="W231:Y231" si="110">W232+W235+W237+W246</f>
        <v>133.58448276774109</v>
      </c>
      <c r="X231" s="118">
        <f t="shared" si="110"/>
        <v>184.77929992995553</v>
      </c>
      <c r="Y231" s="118">
        <f t="shared" si="110"/>
        <v>169.07504192554288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193.71708020242747</v>
      </c>
      <c r="C232" s="123">
        <f t="shared" si="111"/>
        <v>223.03354687800299</v>
      </c>
      <c r="D232" s="123">
        <f t="shared" si="111"/>
        <v>199.4030646965731</v>
      </c>
      <c r="E232" s="123">
        <f t="shared" si="111"/>
        <v>196.01863653657946</v>
      </c>
      <c r="F232" s="123">
        <f t="shared" si="111"/>
        <v>179.79820128470271</v>
      </c>
      <c r="G232" s="123">
        <f t="shared" si="111"/>
        <v>181.04058606519462</v>
      </c>
      <c r="H232" s="123">
        <f t="shared" si="111"/>
        <v>197.57925875473023</v>
      </c>
      <c r="I232" s="123">
        <f t="shared" si="111"/>
        <v>122.23313174488229</v>
      </c>
      <c r="J232" s="123">
        <f t="shared" si="111"/>
        <v>184.60518603169263</v>
      </c>
      <c r="K232" s="123">
        <f t="shared" si="111"/>
        <v>164.17134675620045</v>
      </c>
      <c r="L232" s="123">
        <f t="shared" si="111"/>
        <v>170.72045324608746</v>
      </c>
      <c r="M232" s="123">
        <f t="shared" si="111"/>
        <v>144.75319809378453</v>
      </c>
      <c r="N232" s="123">
        <f t="shared" si="111"/>
        <v>153.16072078993932</v>
      </c>
      <c r="O232" s="123">
        <f t="shared" si="111"/>
        <v>170.48681386924716</v>
      </c>
      <c r="P232" s="123">
        <f t="shared" si="111"/>
        <v>140.95323611895114</v>
      </c>
      <c r="Q232" s="123">
        <f t="shared" si="111"/>
        <v>138.37124312589927</v>
      </c>
      <c r="R232" s="123">
        <f t="shared" ref="R232:V232" si="112">SUM(R233:R234)</f>
        <v>141.1958800809353</v>
      </c>
      <c r="S232" s="123">
        <f t="shared" si="112"/>
        <v>144.01701146021188</v>
      </c>
      <c r="T232" s="123">
        <f t="shared" si="112"/>
        <v>126.93692187583557</v>
      </c>
      <c r="U232" s="123">
        <f t="shared" si="112"/>
        <v>148.9637986086889</v>
      </c>
      <c r="V232" s="123">
        <f t="shared" si="112"/>
        <v>169.19887365718503</v>
      </c>
      <c r="W232" s="123">
        <f t="shared" ref="W232:Y232" si="113">SUM(W233:W234)</f>
        <v>105.19355066088694</v>
      </c>
      <c r="X232" s="123">
        <f t="shared" si="113"/>
        <v>147.36079979662898</v>
      </c>
      <c r="Y232" s="123">
        <f t="shared" si="113"/>
        <v>135.18554938019844</v>
      </c>
      <c r="DA232" s="130" t="s">
        <v>2787</v>
      </c>
    </row>
    <row r="233" spans="1:105" ht="12" customHeight="1" x14ac:dyDescent="0.25">
      <c r="A233" s="97" t="s">
        <v>211</v>
      </c>
      <c r="B233" s="99">
        <v>191.31465535541395</v>
      </c>
      <c r="C233" s="99">
        <v>220.28173403480409</v>
      </c>
      <c r="D233" s="99">
        <v>196.96837683108311</v>
      </c>
      <c r="E233" s="99">
        <v>193.66651658287219</v>
      </c>
      <c r="F233" s="99">
        <v>177.64307570166503</v>
      </c>
      <c r="G233" s="99">
        <v>178.87786210594413</v>
      </c>
      <c r="H233" s="99">
        <v>195.24884681553243</v>
      </c>
      <c r="I233" s="99">
        <v>120.80304695590372</v>
      </c>
      <c r="J233" s="99">
        <v>182.43928770268121</v>
      </c>
      <c r="K233" s="99">
        <v>162.24422713888302</v>
      </c>
      <c r="L233" s="99">
        <v>168.71303399591341</v>
      </c>
      <c r="M233" s="99">
        <v>143.04730378899356</v>
      </c>
      <c r="N233" s="99">
        <v>151.32169011806576</v>
      </c>
      <c r="O233" s="99">
        <v>168.39297858567099</v>
      </c>
      <c r="P233" s="99">
        <v>139.21322240038319</v>
      </c>
      <c r="Q233" s="99">
        <v>136.65389333731551</v>
      </c>
      <c r="R233" s="99">
        <v>139.45362659409315</v>
      </c>
      <c r="S233" s="99">
        <v>142.23346921067343</v>
      </c>
      <c r="T233" s="99">
        <v>125.34876278230273</v>
      </c>
      <c r="U233" s="99">
        <v>147.09782664442415</v>
      </c>
      <c r="V233" s="99">
        <v>167.05735626817545</v>
      </c>
      <c r="W233" s="99">
        <v>103.85935977091317</v>
      </c>
      <c r="X233" s="99">
        <v>145.4420551116763</v>
      </c>
      <c r="Y233" s="99">
        <v>133.40045267453425</v>
      </c>
      <c r="DA233" s="63" t="s">
        <v>2788</v>
      </c>
    </row>
    <row r="234" spans="1:105" ht="12" customHeight="1" x14ac:dyDescent="0.25">
      <c r="A234" s="97" t="s">
        <v>53</v>
      </c>
      <c r="B234" s="99">
        <v>2.4024248470135174</v>
      </c>
      <c r="C234" s="99">
        <v>2.7518128431988922</v>
      </c>
      <c r="D234" s="99">
        <v>2.4346878654899977</v>
      </c>
      <c r="E234" s="99">
        <v>2.3521199537072839</v>
      </c>
      <c r="F234" s="99">
        <v>2.1551255830376865</v>
      </c>
      <c r="G234" s="99">
        <v>2.1627239592504854</v>
      </c>
      <c r="H234" s="99">
        <v>2.33041193919779</v>
      </c>
      <c r="I234" s="99">
        <v>1.4300847889785551</v>
      </c>
      <c r="J234" s="99">
        <v>2.1658983290114211</v>
      </c>
      <c r="K234" s="99">
        <v>1.9271196173174441</v>
      </c>
      <c r="L234" s="99">
        <v>2.0074192501740398</v>
      </c>
      <c r="M234" s="99">
        <v>1.7058943047909612</v>
      </c>
      <c r="N234" s="99">
        <v>1.839030671873553</v>
      </c>
      <c r="O234" s="99">
        <v>2.0938352835761678</v>
      </c>
      <c r="P234" s="99">
        <v>1.740013718567945</v>
      </c>
      <c r="Q234" s="99">
        <v>1.7173497885837696</v>
      </c>
      <c r="R234" s="99">
        <v>1.7422534868421384</v>
      </c>
      <c r="S234" s="99">
        <v>1.7835422495384485</v>
      </c>
      <c r="T234" s="99">
        <v>1.5881590935328318</v>
      </c>
      <c r="U234" s="99">
        <v>1.8659719642647636</v>
      </c>
      <c r="V234" s="99">
        <v>2.1415173890095844</v>
      </c>
      <c r="W234" s="99">
        <v>1.3341908899737629</v>
      </c>
      <c r="X234" s="99">
        <v>1.9187446849526804</v>
      </c>
      <c r="Y234" s="99">
        <v>1.785096705664182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0.16981447990995407</v>
      </c>
      <c r="C235" s="123">
        <f t="shared" si="114"/>
        <v>0.16927929320294735</v>
      </c>
      <c r="D235" s="123">
        <f t="shared" si="114"/>
        <v>0.17161360290031477</v>
      </c>
      <c r="E235" s="123">
        <f t="shared" si="114"/>
        <v>0.31622066822136846</v>
      </c>
      <c r="F235" s="123">
        <f t="shared" si="114"/>
        <v>0.16635234987908873</v>
      </c>
      <c r="G235" s="123">
        <f t="shared" si="114"/>
        <v>0.17322603180708174</v>
      </c>
      <c r="H235" s="123">
        <f t="shared" si="114"/>
        <v>0.26123085722091965</v>
      </c>
      <c r="I235" s="123">
        <f t="shared" si="114"/>
        <v>0.20488520599912094</v>
      </c>
      <c r="J235" s="123">
        <f t="shared" si="114"/>
        <v>0.22660198660206576</v>
      </c>
      <c r="K235" s="123">
        <f t="shared" si="114"/>
        <v>0.23164615226162921</v>
      </c>
      <c r="L235" s="123">
        <f t="shared" si="114"/>
        <v>0.27118065727647522</v>
      </c>
      <c r="M235" s="123">
        <f t="shared" si="114"/>
        <v>0.29199260918571085</v>
      </c>
      <c r="N235" s="123">
        <f t="shared" si="114"/>
        <v>0.29461156584233361</v>
      </c>
      <c r="O235" s="123">
        <f t="shared" si="114"/>
        <v>0.2959366921116019</v>
      </c>
      <c r="P235" s="123">
        <f t="shared" si="114"/>
        <v>0.29876269151822094</v>
      </c>
      <c r="Q235" s="123">
        <f t="shared" si="114"/>
        <v>0.29972583737812003</v>
      </c>
      <c r="R235" s="123">
        <f t="shared" si="114"/>
        <v>0.32478412905315535</v>
      </c>
      <c r="S235" s="123">
        <f t="shared" si="114"/>
        <v>0.33159199624996066</v>
      </c>
      <c r="T235" s="123">
        <f t="shared" si="114"/>
        <v>0.29438401136073272</v>
      </c>
      <c r="U235" s="123">
        <f t="shared" si="114"/>
        <v>0.27559031189344418</v>
      </c>
      <c r="V235" s="123">
        <f t="shared" si="114"/>
        <v>0.25951381440670612</v>
      </c>
      <c r="W235" s="123">
        <f t="shared" si="114"/>
        <v>0.26598815600163789</v>
      </c>
      <c r="X235" s="123">
        <f t="shared" si="114"/>
        <v>0.22926834979313496</v>
      </c>
      <c r="Y235" s="123">
        <f t="shared" si="114"/>
        <v>0.21360801886252412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0.16981447990995407</v>
      </c>
      <c r="C236" s="99">
        <f>RES_hhdet_fecs!C48</f>
        <v>0.16927929320294735</v>
      </c>
      <c r="D236" s="99">
        <f>RES_hhdet_fecs!D48</f>
        <v>0.17161360290031477</v>
      </c>
      <c r="E236" s="99">
        <f>RES_hhdet_fecs!E48</f>
        <v>0.31622066822136846</v>
      </c>
      <c r="F236" s="99">
        <f>RES_hhdet_fecs!F48</f>
        <v>0.16635234987908873</v>
      </c>
      <c r="G236" s="99">
        <f>RES_hhdet_fecs!G48</f>
        <v>0.17322603180708174</v>
      </c>
      <c r="H236" s="99">
        <f>RES_hhdet_fecs!H48</f>
        <v>0.26123085722091965</v>
      </c>
      <c r="I236" s="99">
        <f>RES_hhdet_fecs!I48</f>
        <v>0.20488520599912094</v>
      </c>
      <c r="J236" s="99">
        <f>RES_hhdet_fecs!J48</f>
        <v>0.22660198660206576</v>
      </c>
      <c r="K236" s="99">
        <f>RES_hhdet_fecs!K48</f>
        <v>0.23164615226162921</v>
      </c>
      <c r="L236" s="99">
        <f>RES_hhdet_fecs!L48</f>
        <v>0.27118065727647522</v>
      </c>
      <c r="M236" s="99">
        <f>RES_hhdet_fecs!M48</f>
        <v>0.29199260918571085</v>
      </c>
      <c r="N236" s="99">
        <f>RES_hhdet_fecs!N48</f>
        <v>0.29461156584233361</v>
      </c>
      <c r="O236" s="99">
        <f>RES_hhdet_fecs!O48</f>
        <v>0.2959366921116019</v>
      </c>
      <c r="P236" s="99">
        <f>RES_hhdet_fecs!P48</f>
        <v>0.29876269151822094</v>
      </c>
      <c r="Q236" s="99">
        <f>RES_hhdet_fecs!Q48</f>
        <v>0.29972583737812003</v>
      </c>
      <c r="R236" s="99">
        <f>RES_hhdet_fecs!R48</f>
        <v>0.32478412905315535</v>
      </c>
      <c r="S236" s="99">
        <f>RES_hhdet_fecs!S48</f>
        <v>0.33159199624996066</v>
      </c>
      <c r="T236" s="99">
        <f>RES_hhdet_fecs!T48</f>
        <v>0.29438401136073272</v>
      </c>
      <c r="U236" s="99">
        <f>RES_hhdet_fecs!U48</f>
        <v>0.27559031189344418</v>
      </c>
      <c r="V236" s="99">
        <f>RES_hhdet_fecs!V48</f>
        <v>0.25951381440670612</v>
      </c>
      <c r="W236" s="99">
        <f>RES_hhdet_fecs!W48</f>
        <v>0.26598815600163789</v>
      </c>
      <c r="X236" s="99">
        <f>RES_hhdet_fecs!X48</f>
        <v>0.22926834979313496</v>
      </c>
      <c r="Y236" s="99">
        <f>RES_hhdet_fecs!Y48</f>
        <v>0.21360801886252412</v>
      </c>
      <c r="DA236" s="63" t="s">
        <v>2791</v>
      </c>
    </row>
    <row r="237" spans="1:105" ht="12" customHeight="1" x14ac:dyDescent="0.25">
      <c r="A237" s="121" t="s">
        <v>55</v>
      </c>
      <c r="B237" s="123">
        <v>29.517119234911554</v>
      </c>
      <c r="C237" s="123">
        <v>32.757649965180711</v>
      </c>
      <c r="D237" s="123">
        <v>31.752594616442792</v>
      </c>
      <c r="E237" s="123">
        <v>32.743575883926781</v>
      </c>
      <c r="F237" s="123">
        <v>31.852288697635583</v>
      </c>
      <c r="G237" s="123">
        <v>33.310741551829381</v>
      </c>
      <c r="H237" s="123">
        <v>35.271452653192178</v>
      </c>
      <c r="I237" s="123">
        <v>26.909453199025268</v>
      </c>
      <c r="J237" s="123">
        <v>34.60306013116432</v>
      </c>
      <c r="K237" s="123">
        <v>32.938673775333257</v>
      </c>
      <c r="L237" s="123">
        <v>31.988665956439064</v>
      </c>
      <c r="M237" s="123">
        <v>32.583009473959997</v>
      </c>
      <c r="N237" s="123">
        <v>32.650639192712845</v>
      </c>
      <c r="O237" s="123">
        <v>26.391161957419392</v>
      </c>
      <c r="P237" s="123">
        <v>27.897320157376889</v>
      </c>
      <c r="Q237" s="123">
        <v>26.184580404967363</v>
      </c>
      <c r="R237" s="123">
        <v>25.798372104421649</v>
      </c>
      <c r="S237" s="123">
        <v>28.426462200037502</v>
      </c>
      <c r="T237" s="123">
        <v>26.434518165359755</v>
      </c>
      <c r="U237" s="123">
        <v>30.090203896018657</v>
      </c>
      <c r="V237" s="123">
        <v>33.703685328422935</v>
      </c>
      <c r="W237" s="123">
        <v>20.908066901370827</v>
      </c>
      <c r="X237" s="123">
        <v>29.004580691306401</v>
      </c>
      <c r="Y237" s="123">
        <v>26.467396845645421</v>
      </c>
      <c r="DA237" s="130" t="s">
        <v>2792</v>
      </c>
    </row>
    <row r="238" spans="1:105" ht="12" customHeight="1" x14ac:dyDescent="0.25">
      <c r="A238" s="97" t="s">
        <v>138</v>
      </c>
      <c r="B238" s="99">
        <v>30.08109727709288</v>
      </c>
      <c r="C238" s="99">
        <v>33.763280679262074</v>
      </c>
      <c r="D238" s="99">
        <v>32.533600989201922</v>
      </c>
      <c r="E238" s="99">
        <v>33.645228224694726</v>
      </c>
      <c r="F238" s="99">
        <v>32.620312996704463</v>
      </c>
      <c r="G238" s="99">
        <v>34.314268961593015</v>
      </c>
      <c r="H238" s="99">
        <v>36.630585886767378</v>
      </c>
      <c r="I238" s="99">
        <v>26.956660578597262</v>
      </c>
      <c r="J238" s="99">
        <v>35.883789005048172</v>
      </c>
      <c r="K238" s="99">
        <v>34.008979080195758</v>
      </c>
      <c r="L238" s="99">
        <v>32.887093559565045</v>
      </c>
      <c r="M238" s="99">
        <v>33.54460619639476</v>
      </c>
      <c r="N238" s="99">
        <v>34.275402359513734</v>
      </c>
      <c r="O238" s="99">
        <v>27.292910142839304</v>
      </c>
      <c r="P238" s="99">
        <v>30.612339595098813</v>
      </c>
      <c r="Q238" s="99">
        <v>28.233092364421019</v>
      </c>
      <c r="R238" s="99">
        <v>27.453553286145475</v>
      </c>
      <c r="S238" s="99">
        <v>30.064275701488725</v>
      </c>
      <c r="T238" s="99">
        <v>27.026231979760965</v>
      </c>
      <c r="U238" s="99">
        <v>31.33872803592174</v>
      </c>
      <c r="V238" s="99">
        <v>35.7887881778314</v>
      </c>
      <c r="W238" s="99">
        <v>20.751889823472958</v>
      </c>
      <c r="X238" s="99">
        <v>29.526310556634623</v>
      </c>
      <c r="Y238" s="99">
        <v>26.986681901266753</v>
      </c>
      <c r="DA238" s="63" t="s">
        <v>2793</v>
      </c>
    </row>
    <row r="239" spans="1:105" ht="12" customHeight="1" x14ac:dyDescent="0.25">
      <c r="A239" s="97" t="s">
        <v>137</v>
      </c>
      <c r="B239" s="99">
        <v>23.376825305383896</v>
      </c>
      <c r="C239" s="99">
        <v>25.846325417445765</v>
      </c>
      <c r="D239" s="99">
        <v>25.056048023124401</v>
      </c>
      <c r="E239" s="99">
        <v>25.844891146725011</v>
      </c>
      <c r="F239" s="99">
        <v>25.465862145750975</v>
      </c>
      <c r="G239" s="99">
        <v>26.690983223877069</v>
      </c>
      <c r="H239" s="99">
        <v>28.452404265404173</v>
      </c>
      <c r="I239" s="99">
        <v>21.48848068154502</v>
      </c>
      <c r="J239" s="99">
        <v>28.052796434128282</v>
      </c>
      <c r="K239" s="99">
        <v>26.765421696420045</v>
      </c>
      <c r="L239" s="99">
        <v>26.045361826139501</v>
      </c>
      <c r="M239" s="99">
        <v>26.961384320125969</v>
      </c>
      <c r="N239" s="99">
        <v>27.771696472813659</v>
      </c>
      <c r="O239" s="99">
        <v>22.5287224987899</v>
      </c>
      <c r="P239" s="99">
        <v>24.291368873738442</v>
      </c>
      <c r="Q239" s="99">
        <v>22.447987369716778</v>
      </c>
      <c r="R239" s="99">
        <v>21.968487682935752</v>
      </c>
      <c r="S239" s="99">
        <v>24.577662331535954</v>
      </c>
      <c r="T239" s="99">
        <v>22.160872222355408</v>
      </c>
      <c r="U239" s="99">
        <v>25.82741777904085</v>
      </c>
      <c r="V239" s="99">
        <v>29.36539458617732</v>
      </c>
      <c r="W239" s="99">
        <v>17.546324870335706</v>
      </c>
      <c r="X239" s="99">
        <v>25.258225120531151</v>
      </c>
      <c r="Y239" s="99">
        <v>23.300005393311395</v>
      </c>
      <c r="DA239" s="63" t="s">
        <v>2794</v>
      </c>
    </row>
    <row r="240" spans="1:105" ht="12" customHeight="1" x14ac:dyDescent="0.25">
      <c r="A240" s="100" t="s">
        <v>211</v>
      </c>
      <c r="B240" s="102">
        <v>13.128915684746216</v>
      </c>
      <c r="C240" s="102">
        <v>13.883707259664517</v>
      </c>
      <c r="D240" s="102">
        <v>13.736387173836174</v>
      </c>
      <c r="E240" s="102">
        <v>14.10185675509504</v>
      </c>
      <c r="F240" s="102">
        <v>14.620292751946691</v>
      </c>
      <c r="G240" s="102">
        <v>15.098413139848798</v>
      </c>
      <c r="H240" s="102">
        <v>15.955730356014371</v>
      </c>
      <c r="I240" s="102">
        <v>13.072713685308157</v>
      </c>
      <c r="J240" s="102">
        <v>15.710980038549307</v>
      </c>
      <c r="K240" s="102">
        <v>15.103179456371004</v>
      </c>
      <c r="L240" s="102">
        <v>14.590272481990118</v>
      </c>
      <c r="M240" s="102">
        <v>15.538091535249764</v>
      </c>
      <c r="N240" s="102">
        <v>16.017608525760142</v>
      </c>
      <c r="O240" s="102">
        <v>13.393981824732666</v>
      </c>
      <c r="P240" s="102">
        <v>12.996258035830996</v>
      </c>
      <c r="Q240" s="102">
        <v>11.85742278937737</v>
      </c>
      <c r="R240" s="102">
        <v>11.66740017025854</v>
      </c>
      <c r="S240" s="102">
        <v>13.622130630766422</v>
      </c>
      <c r="T240" s="102">
        <v>11.252161209163164</v>
      </c>
      <c r="U240" s="102">
        <v>13.085825383943655</v>
      </c>
      <c r="V240" s="102">
        <v>13.908181854429145</v>
      </c>
      <c r="W240" s="102">
        <v>9.1307961567804625</v>
      </c>
      <c r="X240" s="102">
        <v>12.413415495432552</v>
      </c>
      <c r="Y240" s="102">
        <v>10.174945001934301</v>
      </c>
      <c r="DA240" s="131" t="s">
        <v>2795</v>
      </c>
    </row>
    <row r="241" spans="1:105" ht="12" customHeight="1" x14ac:dyDescent="0.25">
      <c r="A241" s="103" t="s">
        <v>52</v>
      </c>
      <c r="B241" s="105">
        <v>10.247909620637673</v>
      </c>
      <c r="C241" s="105">
        <v>11.962618157781245</v>
      </c>
      <c r="D241" s="105">
        <v>11.319660849288224</v>
      </c>
      <c r="E241" s="105">
        <v>11.743034391629971</v>
      </c>
      <c r="F241" s="105">
        <v>10.845569393804288</v>
      </c>
      <c r="G241" s="105">
        <v>11.592570084028265</v>
      </c>
      <c r="H241" s="105">
        <v>12.496673909389807</v>
      </c>
      <c r="I241" s="105">
        <v>8.4157669962368651</v>
      </c>
      <c r="J241" s="105">
        <v>12.341816395578972</v>
      </c>
      <c r="K241" s="105">
        <v>11.662242240049043</v>
      </c>
      <c r="L241" s="105">
        <v>11.455089344149386</v>
      </c>
      <c r="M241" s="105">
        <v>11.423292784876208</v>
      </c>
      <c r="N241" s="105">
        <v>11.754087947053518</v>
      </c>
      <c r="O241" s="105">
        <v>9.1347406740572374</v>
      </c>
      <c r="P241" s="105">
        <v>11.295110837907442</v>
      </c>
      <c r="Q241" s="105">
        <v>10.590564580339411</v>
      </c>
      <c r="R241" s="105">
        <v>10.30108751267721</v>
      </c>
      <c r="S241" s="105">
        <v>10.955531700769532</v>
      </c>
      <c r="T241" s="105">
        <v>10.908711013192242</v>
      </c>
      <c r="U241" s="105">
        <v>12.741592395097195</v>
      </c>
      <c r="V241" s="105">
        <v>15.45721273174817</v>
      </c>
      <c r="W241" s="105">
        <v>8.4155287135552452</v>
      </c>
      <c r="X241" s="105">
        <v>12.8448096250986</v>
      </c>
      <c r="Y241" s="105">
        <v>13.125060391377087</v>
      </c>
      <c r="DA241" s="132" t="s">
        <v>2796</v>
      </c>
    </row>
    <row r="242" spans="1:105" ht="12" customHeight="1" x14ac:dyDescent="0.25">
      <c r="A242" s="106" t="s">
        <v>122</v>
      </c>
      <c r="B242" s="102">
        <v>25.287305332249208</v>
      </c>
      <c r="C242" s="102">
        <v>25.124584595432484</v>
      </c>
      <c r="D242" s="102">
        <v>26.15225779500776</v>
      </c>
      <c r="E242" s="102">
        <v>26.511735955203697</v>
      </c>
      <c r="F242" s="102">
        <v>26.75259827548971</v>
      </c>
      <c r="G242" s="102">
        <v>26.515600554803154</v>
      </c>
      <c r="H242" s="102">
        <v>25.843997249801955</v>
      </c>
      <c r="I242" s="102">
        <v>28.088419959413631</v>
      </c>
      <c r="J242" s="102">
        <v>26.155041009947787</v>
      </c>
      <c r="K242" s="102">
        <v>26.39312535023284</v>
      </c>
      <c r="L242" s="102">
        <v>26.717243807520646</v>
      </c>
      <c r="M242" s="102">
        <v>28.364141349397816</v>
      </c>
      <c r="N242" s="102">
        <v>26.553981625703127</v>
      </c>
      <c r="O242" s="102">
        <v>25.516457399558632</v>
      </c>
      <c r="P242" s="102">
        <v>22.75596439895369</v>
      </c>
      <c r="Q242" s="102">
        <v>23.196985048157284</v>
      </c>
      <c r="R242" s="102">
        <v>23.372475436866061</v>
      </c>
      <c r="S242" s="102">
        <v>25.241612923900941</v>
      </c>
      <c r="T242" s="102">
        <v>26.541159912861151</v>
      </c>
      <c r="U242" s="102">
        <v>25.332689861065973</v>
      </c>
      <c r="V242" s="102">
        <v>23.514597973733363</v>
      </c>
      <c r="W242" s="102">
        <v>24.152753493095027</v>
      </c>
      <c r="X242" s="102">
        <v>25.778209403500703</v>
      </c>
      <c r="Y242" s="102">
        <v>22.299845033024834</v>
      </c>
      <c r="DA242" s="131" t="s">
        <v>2797</v>
      </c>
    </row>
    <row r="243" spans="1:105" ht="12" customHeight="1" x14ac:dyDescent="0.25">
      <c r="A243" s="107" t="s">
        <v>121</v>
      </c>
      <c r="B243" s="105">
        <v>21.822944536608752</v>
      </c>
      <c r="C243" s="105">
        <v>21.542726051665298</v>
      </c>
      <c r="D243" s="105">
        <v>22.522259560230911</v>
      </c>
      <c r="E243" s="105">
        <v>22.83645124386862</v>
      </c>
      <c r="F243" s="105">
        <v>23.305401988552749</v>
      </c>
      <c r="G243" s="105">
        <v>23.141813104569884</v>
      </c>
      <c r="H243" s="105">
        <v>22.648581354343577</v>
      </c>
      <c r="I243" s="105">
        <v>24.994837534551781</v>
      </c>
      <c r="J243" s="105">
        <v>22.994934645269666</v>
      </c>
      <c r="K243" s="105">
        <v>23.239499549235102</v>
      </c>
      <c r="L243" s="105">
        <v>23.534085719288829</v>
      </c>
      <c r="M243" s="105">
        <v>25.1033416444922</v>
      </c>
      <c r="N243" s="105">
        <v>23.627462774009103</v>
      </c>
      <c r="O243" s="105">
        <v>22.870107039362807</v>
      </c>
      <c r="P243" s="105">
        <v>20.106084557884987</v>
      </c>
      <c r="Q243" s="105">
        <v>20.499043424903633</v>
      </c>
      <c r="R243" s="105">
        <v>20.710305199500038</v>
      </c>
      <c r="S243" s="105">
        <v>22.512104637755044</v>
      </c>
      <c r="T243" s="105">
        <v>23.471367087747169</v>
      </c>
      <c r="U243" s="105">
        <v>22.447247881988048</v>
      </c>
      <c r="V243" s="105">
        <v>21.427106720158854</v>
      </c>
      <c r="W243" s="105">
        <v>22.505027618873232</v>
      </c>
      <c r="X243" s="105">
        <v>23.974225345006943</v>
      </c>
      <c r="Y243" s="105">
        <v>20.570165959376791</v>
      </c>
      <c r="DA243" s="132" t="s">
        <v>2798</v>
      </c>
    </row>
    <row r="244" spans="1:105" ht="12" customHeight="1" x14ac:dyDescent="0.25">
      <c r="A244" s="108" t="s">
        <v>53</v>
      </c>
      <c r="B244" s="99">
        <v>11.045323058318637</v>
      </c>
      <c r="C244" s="99">
        <v>10.366833377516732</v>
      </c>
      <c r="D244" s="99">
        <v>11.095071038879945</v>
      </c>
      <c r="E244" s="99">
        <v>11.20089026931821</v>
      </c>
      <c r="F244" s="99">
        <v>12.098065559918442</v>
      </c>
      <c r="G244" s="99">
        <v>11.809572447805143</v>
      </c>
      <c r="H244" s="99">
        <v>11.431493691485787</v>
      </c>
      <c r="I244" s="99">
        <v>13.89101098625736</v>
      </c>
      <c r="J244" s="99">
        <v>11.614939685371239</v>
      </c>
      <c r="K244" s="99">
        <v>11.877158186496031</v>
      </c>
      <c r="L244" s="99">
        <v>11.930170569677236</v>
      </c>
      <c r="M244" s="99">
        <v>13.210019465250349</v>
      </c>
      <c r="N244" s="99">
        <v>12.434192009626248</v>
      </c>
      <c r="O244" s="99">
        <v>12.461105844149657</v>
      </c>
      <c r="P244" s="99">
        <v>9.7348345174739173</v>
      </c>
      <c r="Q244" s="99">
        <v>9.8850446233873193</v>
      </c>
      <c r="R244" s="99">
        <v>10.120386604292881</v>
      </c>
      <c r="S244" s="99">
        <v>11.653728356686628</v>
      </c>
      <c r="T244" s="99">
        <v>11.200847799731358</v>
      </c>
      <c r="U244" s="99">
        <v>10.779831362579559</v>
      </c>
      <c r="V244" s="99">
        <v>9.3662170319919795</v>
      </c>
      <c r="W244" s="99">
        <v>10.901862796489707</v>
      </c>
      <c r="X244" s="99">
        <v>10.859185015695553</v>
      </c>
      <c r="Y244" s="99">
        <v>8.2829253460081222</v>
      </c>
      <c r="DA244" s="63" t="s">
        <v>2799</v>
      </c>
    </row>
    <row r="245" spans="1:105" ht="12" customHeight="1" x14ac:dyDescent="0.25">
      <c r="A245" s="108" t="s">
        <v>52</v>
      </c>
      <c r="B245" s="99">
        <v>10.77762147829012</v>
      </c>
      <c r="C245" s="99">
        <v>11.175892674148569</v>
      </c>
      <c r="D245" s="99">
        <v>11.427188521350963</v>
      </c>
      <c r="E245" s="99">
        <v>11.635560974550412</v>
      </c>
      <c r="F245" s="99">
        <v>11.207336428634308</v>
      </c>
      <c r="G245" s="99">
        <v>11.332240656764744</v>
      </c>
      <c r="H245" s="99">
        <v>11.217087662857791</v>
      </c>
      <c r="I245" s="99">
        <v>11.103826548294425</v>
      </c>
      <c r="J245" s="99">
        <v>11.379994959898424</v>
      </c>
      <c r="K245" s="99">
        <v>11.362341362739071</v>
      </c>
      <c r="L245" s="99">
        <v>11.603915149611595</v>
      </c>
      <c r="M245" s="99">
        <v>11.893322179241853</v>
      </c>
      <c r="N245" s="99">
        <v>11.193270764382856</v>
      </c>
      <c r="O245" s="99">
        <v>10.409001195213147</v>
      </c>
      <c r="P245" s="99">
        <v>10.37125004041107</v>
      </c>
      <c r="Q245" s="99">
        <v>10.613998801516313</v>
      </c>
      <c r="R245" s="99">
        <v>10.589918595207159</v>
      </c>
      <c r="S245" s="99">
        <v>10.858376281068416</v>
      </c>
      <c r="T245" s="99">
        <v>12.270519288015805</v>
      </c>
      <c r="U245" s="99">
        <v>11.667416519408491</v>
      </c>
      <c r="V245" s="99">
        <v>12.060889688166878</v>
      </c>
      <c r="W245" s="99">
        <v>11.603164822383526</v>
      </c>
      <c r="X245" s="99">
        <v>13.115040329311389</v>
      </c>
      <c r="Y245" s="99">
        <v>12.287240613368667</v>
      </c>
      <c r="DA245" s="63" t="s">
        <v>2800</v>
      </c>
    </row>
    <row r="246" spans="1:105" ht="12" customHeight="1" x14ac:dyDescent="0.25">
      <c r="A246" s="121" t="s">
        <v>54</v>
      </c>
      <c r="B246" s="123">
        <v>9.7424107146127987</v>
      </c>
      <c r="C246" s="123">
        <v>10.035346785077355</v>
      </c>
      <c r="D246" s="123">
        <v>10.24538098888474</v>
      </c>
      <c r="E246" s="123">
        <v>10.411925038241737</v>
      </c>
      <c r="F246" s="123">
        <v>10.646388813580344</v>
      </c>
      <c r="G246" s="123">
        <v>10.793750274701912</v>
      </c>
      <c r="H246" s="123">
        <v>10.550376296776683</v>
      </c>
      <c r="I246" s="123">
        <v>9.9542805185822569</v>
      </c>
      <c r="J246" s="123">
        <v>9.5404591543630133</v>
      </c>
      <c r="K246" s="123">
        <v>9.4561527085183101</v>
      </c>
      <c r="L246" s="123">
        <v>9.6150099837062513</v>
      </c>
      <c r="M246" s="123">
        <v>8.7319770372213394</v>
      </c>
      <c r="N246" s="123">
        <v>8.7392689354462814</v>
      </c>
      <c r="O246" s="123">
        <v>8.583247727868299</v>
      </c>
      <c r="P246" s="123">
        <v>8.0846584237207466</v>
      </c>
      <c r="Q246" s="123">
        <v>7.6250358679926551</v>
      </c>
      <c r="R246" s="123">
        <v>7.3212608003021318</v>
      </c>
      <c r="S246" s="123">
        <v>7.8093493193748076</v>
      </c>
      <c r="T246" s="123">
        <v>7.362833964163995</v>
      </c>
      <c r="U246" s="123">
        <v>7.2398803348789356</v>
      </c>
      <c r="V246" s="123">
        <v>6.9349729678597143</v>
      </c>
      <c r="W246" s="123">
        <v>7.2168770494816776</v>
      </c>
      <c r="X246" s="123">
        <v>8.1846510922270017</v>
      </c>
      <c r="Y246" s="123">
        <v>7.2084876808364982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9.7424107146127987</v>
      </c>
      <c r="C248" s="110">
        <v>10.035346785077355</v>
      </c>
      <c r="D248" s="110">
        <v>10.24538098888474</v>
      </c>
      <c r="E248" s="110">
        <v>10.411925038241737</v>
      </c>
      <c r="F248" s="110">
        <v>10.646388813580344</v>
      </c>
      <c r="G248" s="110">
        <v>10.793750274701912</v>
      </c>
      <c r="H248" s="110">
        <v>10.550376296776683</v>
      </c>
      <c r="I248" s="110">
        <v>9.9542805185822569</v>
      </c>
      <c r="J248" s="110">
        <v>9.5404591543630133</v>
      </c>
      <c r="K248" s="110">
        <v>9.4561527085183101</v>
      </c>
      <c r="L248" s="110">
        <v>9.6150099837062513</v>
      </c>
      <c r="M248" s="110">
        <v>8.7319770372213394</v>
      </c>
      <c r="N248" s="110">
        <v>8.7392689354462814</v>
      </c>
      <c r="O248" s="110">
        <v>8.583247727868299</v>
      </c>
      <c r="P248" s="110">
        <v>8.0846584237207466</v>
      </c>
      <c r="Q248" s="110">
        <v>7.6250358679926551</v>
      </c>
      <c r="R248" s="110">
        <v>7.3212608003021318</v>
      </c>
      <c r="S248" s="110">
        <v>7.8093493193748076</v>
      </c>
      <c r="T248" s="110">
        <v>7.362833964163995</v>
      </c>
      <c r="U248" s="110">
        <v>7.2398803348789356</v>
      </c>
      <c r="V248" s="110">
        <v>6.9349729678597143</v>
      </c>
      <c r="W248" s="110">
        <v>7.2168770494816776</v>
      </c>
      <c r="X248" s="110">
        <v>8.1846510922270017</v>
      </c>
      <c r="Y248" s="110">
        <v>7.2084876808364982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127.5287006903729</v>
      </c>
      <c r="C250" s="118">
        <f t="shared" si="115"/>
        <v>146.04339120324298</v>
      </c>
      <c r="D250" s="118">
        <f t="shared" si="115"/>
        <v>133.87643287659273</v>
      </c>
      <c r="E250" s="118">
        <f t="shared" si="115"/>
        <v>133.97822229347858</v>
      </c>
      <c r="F250" s="118">
        <f t="shared" si="115"/>
        <v>125.46141420427548</v>
      </c>
      <c r="G250" s="118">
        <f t="shared" si="115"/>
        <v>128.13456375278133</v>
      </c>
      <c r="H250" s="118">
        <f t="shared" si="115"/>
        <v>139.60021612341203</v>
      </c>
      <c r="I250" s="118">
        <f t="shared" si="115"/>
        <v>93.205453628134649</v>
      </c>
      <c r="J250" s="118">
        <f t="shared" si="115"/>
        <v>133.62486539062698</v>
      </c>
      <c r="K250" s="118">
        <f t="shared" si="115"/>
        <v>122.4979595908186</v>
      </c>
      <c r="L250" s="118">
        <f t="shared" si="115"/>
        <v>127.6930702103738</v>
      </c>
      <c r="M250" s="118">
        <f t="shared" si="115"/>
        <v>114.52941991743521</v>
      </c>
      <c r="N250" s="118">
        <f t="shared" si="115"/>
        <v>122.52353259493033</v>
      </c>
      <c r="O250" s="118">
        <f t="shared" si="115"/>
        <v>132.54246418276824</v>
      </c>
      <c r="P250" s="118">
        <f t="shared" si="115"/>
        <v>115.66862736502658</v>
      </c>
      <c r="Q250" s="118">
        <f t="shared" si="115"/>
        <v>113.36066879023507</v>
      </c>
      <c r="R250" s="118">
        <f t="shared" ref="R250:V250" si="116">R251+R254+R256+R265</f>
        <v>115.44036750748118</v>
      </c>
      <c r="S250" s="118">
        <f t="shared" si="116"/>
        <v>120.9400597072529</v>
      </c>
      <c r="T250" s="118">
        <f t="shared" si="116"/>
        <v>109.5650750211492</v>
      </c>
      <c r="U250" s="118">
        <f t="shared" si="116"/>
        <v>128.30228838195353</v>
      </c>
      <c r="V250" s="118">
        <f t="shared" si="116"/>
        <v>145.87701450184633</v>
      </c>
      <c r="W250" s="118">
        <f t="shared" ref="W250:Y250" si="117">W251+W254+W256+W265</f>
        <v>94.791183831650315</v>
      </c>
      <c r="X250" s="118">
        <f t="shared" si="117"/>
        <v>132.3443707067054</v>
      </c>
      <c r="Y250" s="118">
        <f t="shared" si="117"/>
        <v>123.1429550685865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101.5051634600382</v>
      </c>
      <c r="C251" s="123">
        <f t="shared" si="118"/>
        <v>117.73382077496707</v>
      </c>
      <c r="D251" s="123">
        <f t="shared" si="118"/>
        <v>105.90295385251872</v>
      </c>
      <c r="E251" s="123">
        <f t="shared" si="118"/>
        <v>104.83258996993311</v>
      </c>
      <c r="F251" s="123">
        <f t="shared" si="118"/>
        <v>96.885741633873934</v>
      </c>
      <c r="G251" s="123">
        <f t="shared" si="118"/>
        <v>98.391148641628462</v>
      </c>
      <c r="H251" s="123">
        <f t="shared" si="118"/>
        <v>108.42950229990386</v>
      </c>
      <c r="I251" s="123">
        <f t="shared" si="118"/>
        <v>67.660671928304851</v>
      </c>
      <c r="J251" s="123">
        <f t="shared" si="118"/>
        <v>103.44322030617101</v>
      </c>
      <c r="K251" s="123">
        <f t="shared" si="118"/>
        <v>93.223593736294006</v>
      </c>
      <c r="L251" s="123">
        <f t="shared" si="118"/>
        <v>98.569930866826979</v>
      </c>
      <c r="M251" s="123">
        <f t="shared" si="118"/>
        <v>85.262553254682686</v>
      </c>
      <c r="N251" s="123">
        <f t="shared" si="118"/>
        <v>92.709804497153115</v>
      </c>
      <c r="O251" s="123">
        <f t="shared" si="118"/>
        <v>106.25712274046516</v>
      </c>
      <c r="P251" s="123">
        <f t="shared" si="118"/>
        <v>88.586940381746757</v>
      </c>
      <c r="Q251" s="123">
        <f t="shared" si="118"/>
        <v>87.525166611705018</v>
      </c>
      <c r="R251" s="123">
        <f t="shared" ref="R251:V251" si="119">SUM(R252:R253)</f>
        <v>89.868738973346268</v>
      </c>
      <c r="S251" s="123">
        <f t="shared" si="119"/>
        <v>92.829782648264313</v>
      </c>
      <c r="T251" s="123">
        <f t="shared" si="119"/>
        <v>82.949535053985741</v>
      </c>
      <c r="U251" s="123">
        <f t="shared" si="119"/>
        <v>98.875142366698995</v>
      </c>
      <c r="V251" s="123">
        <f t="shared" si="119"/>
        <v>113.67106369842234</v>
      </c>
      <c r="W251" s="123">
        <f t="shared" ref="W251:Y251" si="120">SUM(W252:W253)</f>
        <v>71.47160707381326</v>
      </c>
      <c r="X251" s="123">
        <f t="shared" si="120"/>
        <v>101.73451357282555</v>
      </c>
      <c r="Y251" s="123">
        <f t="shared" si="120"/>
        <v>94.935972124249545</v>
      </c>
      <c r="DA251" s="130" t="s">
        <v>2955</v>
      </c>
    </row>
    <row r="252" spans="1:105" ht="12" customHeight="1" x14ac:dyDescent="0.25">
      <c r="A252" s="97" t="s">
        <v>211</v>
      </c>
      <c r="B252" s="99">
        <v>99.102738613024684</v>
      </c>
      <c r="C252" s="99">
        <v>114.98200793176818</v>
      </c>
      <c r="D252" s="99">
        <v>103.46826598702873</v>
      </c>
      <c r="E252" s="99">
        <v>102.48047001622582</v>
      </c>
      <c r="F252" s="99">
        <v>94.730616050836247</v>
      </c>
      <c r="G252" s="99">
        <v>96.228424682377977</v>
      </c>
      <c r="H252" s="99">
        <v>106.09909036070607</v>
      </c>
      <c r="I252" s="99">
        <v>66.230587139326289</v>
      </c>
      <c r="J252" s="99">
        <v>101.27732197715959</v>
      </c>
      <c r="K252" s="99">
        <v>91.296474118976562</v>
      </c>
      <c r="L252" s="99">
        <v>96.562511616652941</v>
      </c>
      <c r="M252" s="99">
        <v>83.556658949891727</v>
      </c>
      <c r="N252" s="99">
        <v>90.870773825279556</v>
      </c>
      <c r="O252" s="99">
        <v>104.16328745688899</v>
      </c>
      <c r="P252" s="99">
        <v>86.846926663178806</v>
      </c>
      <c r="Q252" s="99">
        <v>85.807816823121243</v>
      </c>
      <c r="R252" s="99">
        <v>88.126485486504123</v>
      </c>
      <c r="S252" s="99">
        <v>91.046240398725871</v>
      </c>
      <c r="T252" s="99">
        <v>81.361375960452904</v>
      </c>
      <c r="U252" s="99">
        <v>97.009170402434236</v>
      </c>
      <c r="V252" s="99">
        <v>111.52954630941277</v>
      </c>
      <c r="W252" s="99">
        <v>70.137416183839491</v>
      </c>
      <c r="X252" s="99">
        <v>99.815768887872864</v>
      </c>
      <c r="Y252" s="99">
        <v>93.150875418585358</v>
      </c>
      <c r="DA252" s="63" t="s">
        <v>2956</v>
      </c>
    </row>
    <row r="253" spans="1:105" ht="12" customHeight="1" x14ac:dyDescent="0.25">
      <c r="A253" s="97" t="s">
        <v>53</v>
      </c>
      <c r="B253" s="99">
        <v>2.4024248470135174</v>
      </c>
      <c r="C253" s="99">
        <v>2.7518128431988922</v>
      </c>
      <c r="D253" s="99">
        <v>2.4346878654899977</v>
      </c>
      <c r="E253" s="99">
        <v>2.3521199537072839</v>
      </c>
      <c r="F253" s="99">
        <v>2.1551255830376865</v>
      </c>
      <c r="G253" s="99">
        <v>2.1627239592504854</v>
      </c>
      <c r="H253" s="99">
        <v>2.33041193919779</v>
      </c>
      <c r="I253" s="99">
        <v>1.4300847889785551</v>
      </c>
      <c r="J253" s="99">
        <v>2.1658983290114211</v>
      </c>
      <c r="K253" s="99">
        <v>1.9271196173174441</v>
      </c>
      <c r="L253" s="99">
        <v>2.0074192501740398</v>
      </c>
      <c r="M253" s="99">
        <v>1.7058943047909612</v>
      </c>
      <c r="N253" s="99">
        <v>1.839030671873553</v>
      </c>
      <c r="O253" s="99">
        <v>2.0938352835761678</v>
      </c>
      <c r="P253" s="99">
        <v>1.740013718567945</v>
      </c>
      <c r="Q253" s="99">
        <v>1.7173497885837696</v>
      </c>
      <c r="R253" s="99">
        <v>1.7422534868421384</v>
      </c>
      <c r="S253" s="99">
        <v>1.7835422495384485</v>
      </c>
      <c r="T253" s="99">
        <v>1.5881590935328318</v>
      </c>
      <c r="U253" s="99">
        <v>1.8659719642647636</v>
      </c>
      <c r="V253" s="99">
        <v>2.1415173890095844</v>
      </c>
      <c r="W253" s="99">
        <v>1.3341908899737629</v>
      </c>
      <c r="X253" s="99">
        <v>1.9187446849526804</v>
      </c>
      <c r="Y253" s="99">
        <v>1.785096705664182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0.32682573168476675</v>
      </c>
      <c r="C254" s="123">
        <f t="shared" si="121"/>
        <v>0.33688633363412901</v>
      </c>
      <c r="D254" s="123">
        <f t="shared" si="121"/>
        <v>0.35506118941075054</v>
      </c>
      <c r="E254" s="123">
        <f t="shared" si="121"/>
        <v>0.68778217575198797</v>
      </c>
      <c r="F254" s="123">
        <f t="shared" si="121"/>
        <v>0.3840478235342632</v>
      </c>
      <c r="G254" s="123">
        <f t="shared" si="121"/>
        <v>0.42797926214004406</v>
      </c>
      <c r="H254" s="123">
        <f t="shared" si="121"/>
        <v>0.70116150036437364</v>
      </c>
      <c r="I254" s="123">
        <f t="shared" si="121"/>
        <v>0.57500161269898153</v>
      </c>
      <c r="J254" s="123">
        <f t="shared" si="121"/>
        <v>0.65141151041992273</v>
      </c>
      <c r="K254" s="123">
        <f t="shared" si="121"/>
        <v>0.68689977615670428</v>
      </c>
      <c r="L254" s="123">
        <f t="shared" si="121"/>
        <v>0.83386806334213426</v>
      </c>
      <c r="M254" s="123">
        <f t="shared" si="121"/>
        <v>0.93525246124384498</v>
      </c>
      <c r="N254" s="123">
        <f t="shared" si="121"/>
        <v>0.98958081279328447</v>
      </c>
      <c r="O254" s="123">
        <f t="shared" si="121"/>
        <v>1.0502314858649291</v>
      </c>
      <c r="P254" s="123">
        <f t="shared" si="121"/>
        <v>1.1094306821578628</v>
      </c>
      <c r="Q254" s="123">
        <f t="shared" si="121"/>
        <v>1.1480846352320708</v>
      </c>
      <c r="R254" s="123">
        <f t="shared" si="121"/>
        <v>1.26984155796993</v>
      </c>
      <c r="S254" s="123">
        <f t="shared" si="121"/>
        <v>1.3191158016657705</v>
      </c>
      <c r="T254" s="123">
        <f t="shared" si="121"/>
        <v>1.19298156354119</v>
      </c>
      <c r="U254" s="123">
        <f t="shared" si="121"/>
        <v>1.1386760731001822</v>
      </c>
      <c r="V254" s="123">
        <f t="shared" si="121"/>
        <v>1.0928856741287474</v>
      </c>
      <c r="W254" s="123">
        <f t="shared" si="121"/>
        <v>1.1379976759100769</v>
      </c>
      <c r="X254" s="123">
        <f t="shared" si="121"/>
        <v>0.99034204551917937</v>
      </c>
      <c r="Y254" s="123">
        <f t="shared" si="121"/>
        <v>0.93184638697213495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0.32682573168476675</v>
      </c>
      <c r="C255" s="99">
        <f>RES_hhdet_tess!C48</f>
        <v>0.33688633363412901</v>
      </c>
      <c r="D255" s="99">
        <f>RES_hhdet_tess!D48</f>
        <v>0.35506118941075054</v>
      </c>
      <c r="E255" s="99">
        <f>RES_hhdet_tess!E48</f>
        <v>0.68778217575198797</v>
      </c>
      <c r="F255" s="99">
        <f>RES_hhdet_tess!F48</f>
        <v>0.3840478235342632</v>
      </c>
      <c r="G255" s="99">
        <f>RES_hhdet_tess!G48</f>
        <v>0.42797926214004406</v>
      </c>
      <c r="H255" s="99">
        <f>RES_hhdet_tess!H48</f>
        <v>0.70116150036437364</v>
      </c>
      <c r="I255" s="99">
        <f>RES_hhdet_tess!I48</f>
        <v>0.57500161269898153</v>
      </c>
      <c r="J255" s="99">
        <f>RES_hhdet_tess!J48</f>
        <v>0.65141151041992273</v>
      </c>
      <c r="K255" s="99">
        <f>RES_hhdet_tess!K48</f>
        <v>0.68689977615670428</v>
      </c>
      <c r="L255" s="99">
        <f>RES_hhdet_tess!L48</f>
        <v>0.83386806334213426</v>
      </c>
      <c r="M255" s="99">
        <f>RES_hhdet_tess!M48</f>
        <v>0.93525246124384498</v>
      </c>
      <c r="N255" s="99">
        <f>RES_hhdet_tess!N48</f>
        <v>0.98958081279328447</v>
      </c>
      <c r="O255" s="99">
        <f>RES_hhdet_tess!O48</f>
        <v>1.0502314858649291</v>
      </c>
      <c r="P255" s="99">
        <f>RES_hhdet_tess!P48</f>
        <v>1.1094306821578628</v>
      </c>
      <c r="Q255" s="99">
        <f>RES_hhdet_tess!Q48</f>
        <v>1.1480846352320708</v>
      </c>
      <c r="R255" s="99">
        <f>RES_hhdet_tess!R48</f>
        <v>1.26984155796993</v>
      </c>
      <c r="S255" s="99">
        <f>RES_hhdet_tess!S48</f>
        <v>1.3191158016657705</v>
      </c>
      <c r="T255" s="99">
        <f>RES_hhdet_tess!T48</f>
        <v>1.19298156354119</v>
      </c>
      <c r="U255" s="99">
        <f>RES_hhdet_tess!U48</f>
        <v>1.1386760731001822</v>
      </c>
      <c r="V255" s="99">
        <f>RES_hhdet_tess!V48</f>
        <v>1.0928856741287474</v>
      </c>
      <c r="W255" s="99">
        <f>RES_hhdet_tess!W48</f>
        <v>1.1379976759100769</v>
      </c>
      <c r="X255" s="99">
        <f>RES_hhdet_tess!X48</f>
        <v>0.99034204551917937</v>
      </c>
      <c r="Y255" s="99">
        <f>RES_hhdet_tess!Y48</f>
        <v>0.93184638697213495</v>
      </c>
      <c r="DA255" s="63" t="s">
        <v>2959</v>
      </c>
    </row>
    <row r="256" spans="1:105" ht="12" customHeight="1" x14ac:dyDescent="0.25">
      <c r="A256" s="121" t="s">
        <v>55</v>
      </c>
      <c r="B256" s="123">
        <v>18.283392854024044</v>
      </c>
      <c r="C256" s="123">
        <v>20.317166328783973</v>
      </c>
      <c r="D256" s="123">
        <v>19.78262967552228</v>
      </c>
      <c r="E256" s="123">
        <v>20.471173727302904</v>
      </c>
      <c r="F256" s="123">
        <v>19.998040367241149</v>
      </c>
      <c r="G256" s="123">
        <v>20.976456684220295</v>
      </c>
      <c r="H256" s="123">
        <v>22.281608216772192</v>
      </c>
      <c r="I256" s="123">
        <v>17.227013820811372</v>
      </c>
      <c r="J256" s="123">
        <v>22.100563088421598</v>
      </c>
      <c r="K256" s="123">
        <v>21.210660009954001</v>
      </c>
      <c r="L256" s="123">
        <v>20.773924584495866</v>
      </c>
      <c r="M256" s="123">
        <v>21.490450871884129</v>
      </c>
      <c r="N256" s="123">
        <v>21.954891077286696</v>
      </c>
      <c r="O256" s="123">
        <v>18.461096540896357</v>
      </c>
      <c r="P256" s="123">
        <v>19.572354205245475</v>
      </c>
      <c r="Q256" s="123">
        <v>18.629895915187454</v>
      </c>
      <c r="R256" s="123">
        <v>18.454589753370001</v>
      </c>
      <c r="S256" s="123">
        <v>20.49774340480808</v>
      </c>
      <c r="T256" s="123">
        <v>19.413939350430368</v>
      </c>
      <c r="U256" s="123">
        <v>22.286123862999123</v>
      </c>
      <c r="V256" s="123">
        <v>25.273442495132763</v>
      </c>
      <c r="W256" s="123">
        <v>16.020374687734947</v>
      </c>
      <c r="X256" s="123">
        <v>22.547039487339937</v>
      </c>
      <c r="Y256" s="123">
        <v>20.971833801136377</v>
      </c>
      <c r="DA256" s="130" t="s">
        <v>2960</v>
      </c>
    </row>
    <row r="257" spans="1:105" ht="12" customHeight="1" x14ac:dyDescent="0.25">
      <c r="A257" s="97" t="s">
        <v>138</v>
      </c>
      <c r="B257" s="99">
        <v>18.184583766164383</v>
      </c>
      <c r="C257" s="99">
        <v>20.462944296721243</v>
      </c>
      <c r="D257" s="99">
        <v>19.763214905240755</v>
      </c>
      <c r="E257" s="99">
        <v>20.49294993031031</v>
      </c>
      <c r="F257" s="99">
        <v>19.926075205260332</v>
      </c>
      <c r="G257" s="99">
        <v>21.031304429570792</v>
      </c>
      <c r="H257" s="99">
        <v>22.543304313594223</v>
      </c>
      <c r="I257" s="99">
        <v>16.654013625594118</v>
      </c>
      <c r="J257" s="99">
        <v>22.301401230066769</v>
      </c>
      <c r="K257" s="99">
        <v>21.274793498779488</v>
      </c>
      <c r="L257" s="99">
        <v>20.746873031259423</v>
      </c>
      <c r="M257" s="99">
        <v>21.364551452833226</v>
      </c>
      <c r="N257" s="99">
        <v>22.131284885545853</v>
      </c>
      <c r="O257" s="99">
        <v>17.832630685057218</v>
      </c>
      <c r="P257" s="99">
        <v>20.073005407277918</v>
      </c>
      <c r="Q257" s="99">
        <v>18.630021385817653</v>
      </c>
      <c r="R257" s="99">
        <v>18.325675776614972</v>
      </c>
      <c r="S257" s="99">
        <v>20.540401565955769</v>
      </c>
      <c r="T257" s="99">
        <v>18.943207585571898</v>
      </c>
      <c r="U257" s="99">
        <v>22.58091542895087</v>
      </c>
      <c r="V257" s="99">
        <v>26.173605550363735</v>
      </c>
      <c r="W257" s="99">
        <v>15.507657835518717</v>
      </c>
      <c r="X257" s="99">
        <v>22.54314016945904</v>
      </c>
      <c r="Y257" s="99">
        <v>21.094159707977596</v>
      </c>
      <c r="DA257" s="63" t="s">
        <v>2961</v>
      </c>
    </row>
    <row r="258" spans="1:105" ht="12" customHeight="1" x14ac:dyDescent="0.25">
      <c r="A258" s="97" t="s">
        <v>137</v>
      </c>
      <c r="B258" s="99">
        <v>18.184583766164391</v>
      </c>
      <c r="C258" s="99">
        <v>20.461814830312822</v>
      </c>
      <c r="D258" s="99">
        <v>19.761629409589059</v>
      </c>
      <c r="E258" s="99">
        <v>20.488300771698938</v>
      </c>
      <c r="F258" s="99">
        <v>19.922147144457348</v>
      </c>
      <c r="G258" s="99">
        <v>21.024306246081924</v>
      </c>
      <c r="H258" s="99">
        <v>22.530995676202547</v>
      </c>
      <c r="I258" s="99">
        <v>16.64599554691242</v>
      </c>
      <c r="J258" s="99">
        <v>22.28867583149562</v>
      </c>
      <c r="K258" s="99">
        <v>21.263629078599848</v>
      </c>
      <c r="L258" s="99">
        <v>20.743159237486893</v>
      </c>
      <c r="M258" s="99">
        <v>21.363891735448853</v>
      </c>
      <c r="N258" s="99">
        <v>22.130494088066065</v>
      </c>
      <c r="O258" s="99">
        <v>17.836870006391983</v>
      </c>
      <c r="P258" s="99">
        <v>20.045331204973955</v>
      </c>
      <c r="Q258" s="99">
        <v>18.605811679043033</v>
      </c>
      <c r="R258" s="99">
        <v>18.300842517187345</v>
      </c>
      <c r="S258" s="99">
        <v>20.511853060709033</v>
      </c>
      <c r="T258" s="99">
        <v>18.926778386168564</v>
      </c>
      <c r="U258" s="99">
        <v>22.544286838383037</v>
      </c>
      <c r="V258" s="99">
        <v>26.133839685357529</v>
      </c>
      <c r="W258" s="99">
        <v>15.487069322377792</v>
      </c>
      <c r="X258" s="99">
        <v>22.540241744646018</v>
      </c>
      <c r="Y258" s="99">
        <v>21.133871367146657</v>
      </c>
      <c r="DA258" s="63" t="s">
        <v>2962</v>
      </c>
    </row>
    <row r="259" spans="1:105" ht="12" customHeight="1" x14ac:dyDescent="0.25">
      <c r="A259" s="100" t="s">
        <v>211</v>
      </c>
      <c r="B259" s="102">
        <v>7.9366741455267134</v>
      </c>
      <c r="C259" s="102">
        <v>8.4991966725315784</v>
      </c>
      <c r="D259" s="102">
        <v>8.4419685603008308</v>
      </c>
      <c r="E259" s="102">
        <v>8.7452663800689656</v>
      </c>
      <c r="F259" s="102">
        <v>9.0765777506530601</v>
      </c>
      <c r="G259" s="102">
        <v>9.4317361620536566</v>
      </c>
      <c r="H259" s="102">
        <v>10.034321766812747</v>
      </c>
      <c r="I259" s="102">
        <v>8.2302285506755588</v>
      </c>
      <c r="J259" s="102">
        <v>9.9468594359166485</v>
      </c>
      <c r="K259" s="102">
        <v>9.6013868385508037</v>
      </c>
      <c r="L259" s="102">
        <v>9.2880698933375072</v>
      </c>
      <c r="M259" s="102">
        <v>9.9405989505726406</v>
      </c>
      <c r="N259" s="102">
        <v>10.376406141012547</v>
      </c>
      <c r="O259" s="102">
        <v>8.7021293323347457</v>
      </c>
      <c r="P259" s="102">
        <v>8.7502203670665111</v>
      </c>
      <c r="Q259" s="102">
        <v>8.0152470987036253</v>
      </c>
      <c r="R259" s="102">
        <v>7.9997550045101349</v>
      </c>
      <c r="S259" s="102">
        <v>9.5563213599395027</v>
      </c>
      <c r="T259" s="102">
        <v>8.0180673729763221</v>
      </c>
      <c r="U259" s="102">
        <v>9.8026944432858389</v>
      </c>
      <c r="V259" s="102">
        <v>10.676626953609352</v>
      </c>
      <c r="W259" s="102">
        <v>7.0715406088225503</v>
      </c>
      <c r="X259" s="102">
        <v>9.6954321195474176</v>
      </c>
      <c r="Y259" s="102">
        <v>8.0088109757695722</v>
      </c>
      <c r="DA259" s="131" t="s">
        <v>2963</v>
      </c>
    </row>
    <row r="260" spans="1:105" ht="12" customHeight="1" x14ac:dyDescent="0.25">
      <c r="A260" s="103" t="s">
        <v>52</v>
      </c>
      <c r="B260" s="105">
        <v>10.247909620637673</v>
      </c>
      <c r="C260" s="105">
        <v>11.962618157781245</v>
      </c>
      <c r="D260" s="105">
        <v>11.319660849288224</v>
      </c>
      <c r="E260" s="105">
        <v>11.743034391629971</v>
      </c>
      <c r="F260" s="105">
        <v>10.845569393804288</v>
      </c>
      <c r="G260" s="105">
        <v>11.592570084028265</v>
      </c>
      <c r="H260" s="105">
        <v>12.496673909389807</v>
      </c>
      <c r="I260" s="105">
        <v>8.4157669962368651</v>
      </c>
      <c r="J260" s="105">
        <v>12.341816395578972</v>
      </c>
      <c r="K260" s="105">
        <v>11.662242240049043</v>
      </c>
      <c r="L260" s="105">
        <v>11.455089344149386</v>
      </c>
      <c r="M260" s="105">
        <v>11.423292784876208</v>
      </c>
      <c r="N260" s="105">
        <v>11.754087947053518</v>
      </c>
      <c r="O260" s="105">
        <v>9.1347406740572374</v>
      </c>
      <c r="P260" s="105">
        <v>11.295110837907442</v>
      </c>
      <c r="Q260" s="105">
        <v>10.590564580339411</v>
      </c>
      <c r="R260" s="105">
        <v>10.30108751267721</v>
      </c>
      <c r="S260" s="105">
        <v>10.955531700769532</v>
      </c>
      <c r="T260" s="105">
        <v>10.908711013192242</v>
      </c>
      <c r="U260" s="105">
        <v>12.741592395097195</v>
      </c>
      <c r="V260" s="105">
        <v>15.45721273174817</v>
      </c>
      <c r="W260" s="105">
        <v>8.4155287135552452</v>
      </c>
      <c r="X260" s="105">
        <v>12.8448096250986</v>
      </c>
      <c r="Y260" s="105">
        <v>13.125060391377087</v>
      </c>
      <c r="DA260" s="132" t="s">
        <v>2964</v>
      </c>
    </row>
    <row r="261" spans="1:105" ht="12" customHeight="1" x14ac:dyDescent="0.25">
      <c r="A261" s="106" t="s">
        <v>122</v>
      </c>
      <c r="B261" s="102">
        <v>19.136170782616293</v>
      </c>
      <c r="C261" s="102">
        <v>19.089147228838307</v>
      </c>
      <c r="D261" s="102">
        <v>19.943793072096856</v>
      </c>
      <c r="E261" s="102">
        <v>20.287744741502834</v>
      </c>
      <c r="F261" s="102">
        <v>20.588238124617884</v>
      </c>
      <c r="G261" s="102">
        <v>20.527631713697996</v>
      </c>
      <c r="H261" s="102">
        <v>20.155818736520601</v>
      </c>
      <c r="I261" s="102">
        <v>21.985261217125224</v>
      </c>
      <c r="J261" s="102">
        <v>20.491560507586787</v>
      </c>
      <c r="K261" s="102">
        <v>20.70289396080025</v>
      </c>
      <c r="L261" s="102">
        <v>20.997962754897703</v>
      </c>
      <c r="M261" s="102">
        <v>22.351085796632674</v>
      </c>
      <c r="N261" s="102">
        <v>21.07178935384853</v>
      </c>
      <c r="O261" s="102">
        <v>20.404836845424967</v>
      </c>
      <c r="P261" s="102">
        <v>18.257072407972981</v>
      </c>
      <c r="Q261" s="102">
        <v>18.653295263763784</v>
      </c>
      <c r="R261" s="102">
        <v>18.838810787936286</v>
      </c>
      <c r="S261" s="102">
        <v>20.396913627792035</v>
      </c>
      <c r="T261" s="102">
        <v>21.488107863735706</v>
      </c>
      <c r="U261" s="102">
        <v>20.566448832262882</v>
      </c>
      <c r="V261" s="102">
        <v>19.907756040925427</v>
      </c>
      <c r="W261" s="102">
        <v>20.895034768656327</v>
      </c>
      <c r="X261" s="102">
        <v>22.585319347019997</v>
      </c>
      <c r="Y261" s="102">
        <v>19.594239473639174</v>
      </c>
      <c r="DA261" s="131" t="s">
        <v>2965</v>
      </c>
    </row>
    <row r="262" spans="1:105" ht="12" customHeight="1" x14ac:dyDescent="0.25">
      <c r="A262" s="107" t="s">
        <v>121</v>
      </c>
      <c r="B262" s="105">
        <v>19.136170782616293</v>
      </c>
      <c r="C262" s="105">
        <v>19.093959260265393</v>
      </c>
      <c r="D262" s="105">
        <v>19.950899277186874</v>
      </c>
      <c r="E262" s="105">
        <v>20.297497807323179</v>
      </c>
      <c r="F262" s="105">
        <v>20.59408136786049</v>
      </c>
      <c r="G262" s="105">
        <v>20.531140692973267</v>
      </c>
      <c r="H262" s="105">
        <v>20.154539973131129</v>
      </c>
      <c r="I262" s="105">
        <v>21.981746604510537</v>
      </c>
      <c r="J262" s="105">
        <v>20.486351289877298</v>
      </c>
      <c r="K262" s="105">
        <v>20.69313651053351</v>
      </c>
      <c r="L262" s="105">
        <v>20.990142922864401</v>
      </c>
      <c r="M262" s="105">
        <v>22.331446111136948</v>
      </c>
      <c r="N262" s="105">
        <v>21.067187728410012</v>
      </c>
      <c r="O262" s="105">
        <v>20.401752699491894</v>
      </c>
      <c r="P262" s="105">
        <v>18.22674010467308</v>
      </c>
      <c r="Q262" s="105">
        <v>18.622240493349945</v>
      </c>
      <c r="R262" s="105">
        <v>18.806739784520651</v>
      </c>
      <c r="S262" s="105">
        <v>20.342873537287034</v>
      </c>
      <c r="T262" s="105">
        <v>21.40669126456493</v>
      </c>
      <c r="U262" s="105">
        <v>20.47887643569026</v>
      </c>
      <c r="V262" s="105">
        <v>19.879324189696145</v>
      </c>
      <c r="W262" s="105">
        <v>20.891742750139333</v>
      </c>
      <c r="X262" s="105">
        <v>22.586041305838329</v>
      </c>
      <c r="Y262" s="105">
        <v>19.567525853487009</v>
      </c>
      <c r="DA262" s="132" t="s">
        <v>2966</v>
      </c>
    </row>
    <row r="263" spans="1:105" ht="12" customHeight="1" x14ac:dyDescent="0.25">
      <c r="A263" s="108" t="s">
        <v>53</v>
      </c>
      <c r="B263" s="99">
        <v>8.3585493043261732</v>
      </c>
      <c r="C263" s="99">
        <v>7.9180665861168249</v>
      </c>
      <c r="D263" s="99">
        <v>8.5237107558359071</v>
      </c>
      <c r="E263" s="99">
        <v>8.661936832772767</v>
      </c>
      <c r="F263" s="99">
        <v>9.3867449392261797</v>
      </c>
      <c r="G263" s="99">
        <v>9.198900036208526</v>
      </c>
      <c r="H263" s="99">
        <v>8.9374523102733363</v>
      </c>
      <c r="I263" s="99">
        <v>10.87792005621611</v>
      </c>
      <c r="J263" s="99">
        <v>9.1063563299788726</v>
      </c>
      <c r="K263" s="99">
        <v>9.33079514779444</v>
      </c>
      <c r="L263" s="99">
        <v>9.3862277732528092</v>
      </c>
      <c r="M263" s="99">
        <v>10.438123931895101</v>
      </c>
      <c r="N263" s="99">
        <v>9.8739169640271598</v>
      </c>
      <c r="O263" s="99">
        <v>9.9927515042787434</v>
      </c>
      <c r="P263" s="99">
        <v>7.8554900642620114</v>
      </c>
      <c r="Q263" s="99">
        <v>8.0082416918336303</v>
      </c>
      <c r="R263" s="99">
        <v>8.2168211893134888</v>
      </c>
      <c r="S263" s="99">
        <v>9.4844972562186154</v>
      </c>
      <c r="T263" s="99">
        <v>9.1361719765491216</v>
      </c>
      <c r="U263" s="99">
        <v>8.8114599162817697</v>
      </c>
      <c r="V263" s="99">
        <v>7.818434501529266</v>
      </c>
      <c r="W263" s="99">
        <v>9.2885779277558083</v>
      </c>
      <c r="X263" s="99">
        <v>9.4710009765269394</v>
      </c>
      <c r="Y263" s="99">
        <v>7.2802852401183404</v>
      </c>
      <c r="DA263" s="63" t="s">
        <v>2967</v>
      </c>
    </row>
    <row r="264" spans="1:105" ht="12" customHeight="1" x14ac:dyDescent="0.25">
      <c r="A264" s="108" t="s">
        <v>52</v>
      </c>
      <c r="B264" s="99">
        <v>10.77762147829012</v>
      </c>
      <c r="C264" s="99">
        <v>11.175892674148569</v>
      </c>
      <c r="D264" s="99">
        <v>11.427188521350963</v>
      </c>
      <c r="E264" s="99">
        <v>11.635560974550412</v>
      </c>
      <c r="F264" s="99">
        <v>11.207336428634308</v>
      </c>
      <c r="G264" s="99">
        <v>11.332240656764744</v>
      </c>
      <c r="H264" s="99">
        <v>11.217087662857791</v>
      </c>
      <c r="I264" s="99">
        <v>11.103826548294425</v>
      </c>
      <c r="J264" s="99">
        <v>11.379994959898424</v>
      </c>
      <c r="K264" s="99">
        <v>11.362341362739071</v>
      </c>
      <c r="L264" s="99">
        <v>11.603915149611595</v>
      </c>
      <c r="M264" s="99">
        <v>11.893322179241853</v>
      </c>
      <c r="N264" s="99">
        <v>11.193270764382856</v>
      </c>
      <c r="O264" s="99">
        <v>10.409001195213147</v>
      </c>
      <c r="P264" s="99">
        <v>10.37125004041107</v>
      </c>
      <c r="Q264" s="99">
        <v>10.613998801516313</v>
      </c>
      <c r="R264" s="99">
        <v>10.589918595207159</v>
      </c>
      <c r="S264" s="99">
        <v>10.858376281068416</v>
      </c>
      <c r="T264" s="99">
        <v>12.270519288015805</v>
      </c>
      <c r="U264" s="99">
        <v>11.667416519408491</v>
      </c>
      <c r="V264" s="99">
        <v>12.060889688166878</v>
      </c>
      <c r="W264" s="99">
        <v>11.603164822383526</v>
      </c>
      <c r="X264" s="99">
        <v>13.115040329311389</v>
      </c>
      <c r="Y264" s="99">
        <v>12.287240613368667</v>
      </c>
      <c r="DA264" s="63" t="s">
        <v>2968</v>
      </c>
    </row>
    <row r="265" spans="1:105" ht="12" customHeight="1" x14ac:dyDescent="0.25">
      <c r="A265" s="121" t="s">
        <v>54</v>
      </c>
      <c r="B265" s="123">
        <v>7.4133186446258943</v>
      </c>
      <c r="C265" s="123">
        <v>7.6555177658577964</v>
      </c>
      <c r="D265" s="123">
        <v>7.835788159140983</v>
      </c>
      <c r="E265" s="123">
        <v>7.9866764204905589</v>
      </c>
      <c r="F265" s="123">
        <v>8.1935843796261487</v>
      </c>
      <c r="G265" s="123">
        <v>8.3389791647925406</v>
      </c>
      <c r="H265" s="123">
        <v>8.1879441063715799</v>
      </c>
      <c r="I265" s="123">
        <v>7.742766266319447</v>
      </c>
      <c r="J265" s="123">
        <v>7.4296704856144586</v>
      </c>
      <c r="K265" s="123">
        <v>7.3768060684138819</v>
      </c>
      <c r="L265" s="123">
        <v>7.5153466957088142</v>
      </c>
      <c r="M265" s="123">
        <v>6.8411633296245542</v>
      </c>
      <c r="N265" s="123">
        <v>6.8692562076972337</v>
      </c>
      <c r="O265" s="123">
        <v>6.7740134155417975</v>
      </c>
      <c r="P265" s="123">
        <v>6.3999020958764863</v>
      </c>
      <c r="Q265" s="123">
        <v>6.0575216281105382</v>
      </c>
      <c r="R265" s="123">
        <v>5.8471972227949838</v>
      </c>
      <c r="S265" s="123">
        <v>6.2934178525147377</v>
      </c>
      <c r="T265" s="123">
        <v>6.008619053191893</v>
      </c>
      <c r="U265" s="123">
        <v>6.0023460791552363</v>
      </c>
      <c r="V265" s="123">
        <v>5.8396226341624802</v>
      </c>
      <c r="W265" s="123">
        <v>6.1612043941920405</v>
      </c>
      <c r="X265" s="123">
        <v>7.0724756010207299</v>
      </c>
      <c r="Y265" s="123">
        <v>6.3033027562284527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7.4133186446258943</v>
      </c>
      <c r="C267" s="110">
        <v>7.6555177658577964</v>
      </c>
      <c r="D267" s="110">
        <v>7.835788159140983</v>
      </c>
      <c r="E267" s="110">
        <v>7.9866764204905589</v>
      </c>
      <c r="F267" s="110">
        <v>8.1935843796261487</v>
      </c>
      <c r="G267" s="110">
        <v>8.3389791647925406</v>
      </c>
      <c r="H267" s="110">
        <v>8.1879441063715799</v>
      </c>
      <c r="I267" s="110">
        <v>7.742766266319447</v>
      </c>
      <c r="J267" s="110">
        <v>7.4296704856144586</v>
      </c>
      <c r="K267" s="110">
        <v>7.3768060684138819</v>
      </c>
      <c r="L267" s="110">
        <v>7.5153466957088142</v>
      </c>
      <c r="M267" s="110">
        <v>6.8411633296245542</v>
      </c>
      <c r="N267" s="110">
        <v>6.8692562076972337</v>
      </c>
      <c r="O267" s="110">
        <v>6.7740134155417975</v>
      </c>
      <c r="P267" s="110">
        <v>6.3999020958764863</v>
      </c>
      <c r="Q267" s="110">
        <v>6.0575216281105382</v>
      </c>
      <c r="R267" s="110">
        <v>5.8471972227949838</v>
      </c>
      <c r="S267" s="110">
        <v>6.2934178525147377</v>
      </c>
      <c r="T267" s="110">
        <v>6.008619053191893</v>
      </c>
      <c r="U267" s="110">
        <v>6.0023460791552363</v>
      </c>
      <c r="V267" s="110">
        <v>5.8396226341624802</v>
      </c>
      <c r="W267" s="110">
        <v>6.1612043941920405</v>
      </c>
      <c r="X267" s="110">
        <v>7.0724756010207299</v>
      </c>
      <c r="Y267" s="110">
        <v>6.3033027562284527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58.19623938675781</v>
      </c>
      <c r="C269" s="118">
        <f t="shared" si="122"/>
        <v>66.778380960360607</v>
      </c>
      <c r="D269" s="118">
        <f t="shared" si="122"/>
        <v>60.261405258086015</v>
      </c>
      <c r="E269" s="118">
        <f t="shared" si="122"/>
        <v>59.632840283725599</v>
      </c>
      <c r="F269" s="118">
        <f t="shared" si="122"/>
        <v>55.106732894274991</v>
      </c>
      <c r="G269" s="118">
        <f t="shared" si="122"/>
        <v>55.827506637010991</v>
      </c>
      <c r="H269" s="118">
        <f t="shared" si="122"/>
        <v>60.726111987327577</v>
      </c>
      <c r="I269" s="118">
        <f t="shared" si="122"/>
        <v>38.588022411496226</v>
      </c>
      <c r="J269" s="118">
        <f t="shared" si="122"/>
        <v>57.108011708543238</v>
      </c>
      <c r="K269" s="118">
        <f t="shared" si="122"/>
        <v>51.266948497086972</v>
      </c>
      <c r="L269" s="118">
        <f t="shared" si="122"/>
        <v>52.742921600778338</v>
      </c>
      <c r="M269" s="118">
        <f t="shared" si="122"/>
        <v>45.886294035679796</v>
      </c>
      <c r="N269" s="118">
        <f t="shared" si="122"/>
        <v>47.92633005567874</v>
      </c>
      <c r="O269" s="118">
        <f t="shared" si="122"/>
        <v>50.366341951770799</v>
      </c>
      <c r="P269" s="118">
        <f t="shared" si="122"/>
        <v>43.008411781011581</v>
      </c>
      <c r="Q269" s="118">
        <f t="shared" si="122"/>
        <v>41.777747163847351</v>
      </c>
      <c r="R269" s="118">
        <f t="shared" ref="R269:V269" si="123">R270+R273+R275+R284</f>
        <v>42.521395694587106</v>
      </c>
      <c r="S269" s="118">
        <f t="shared" si="123"/>
        <v>44.046168296001653</v>
      </c>
      <c r="T269" s="118">
        <f t="shared" si="123"/>
        <v>39.201713047465354</v>
      </c>
      <c r="U269" s="118">
        <f t="shared" si="123"/>
        <v>46.306864673073953</v>
      </c>
      <c r="V269" s="118">
        <f t="shared" si="123"/>
        <v>52.57438824704046</v>
      </c>
      <c r="W269" s="118">
        <f t="shared" ref="W269:Y269" si="124">W270+W273+W275+W284</f>
        <v>32.617097758418936</v>
      </c>
      <c r="X269" s="118">
        <f t="shared" si="124"/>
        <v>45.842463378069759</v>
      </c>
      <c r="Y269" s="118">
        <f t="shared" si="124"/>
        <v>42.11671482738025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51.014542228887393</v>
      </c>
      <c r="C270" s="123">
        <f t="shared" si="125"/>
        <v>58.741715885759909</v>
      </c>
      <c r="D270" s="123">
        <f t="shared" si="125"/>
        <v>52.522402210568082</v>
      </c>
      <c r="E270" s="123">
        <f t="shared" si="125"/>
        <v>51.641700076280152</v>
      </c>
      <c r="F270" s="123">
        <f t="shared" si="125"/>
        <v>47.36662775780659</v>
      </c>
      <c r="G270" s="123">
        <f t="shared" si="125"/>
        <v>47.695758397379301</v>
      </c>
      <c r="H270" s="123">
        <f t="shared" si="125"/>
        <v>52.057212305733792</v>
      </c>
      <c r="I270" s="123">
        <f t="shared" si="125"/>
        <v>32.194998029072181</v>
      </c>
      <c r="J270" s="123">
        <f t="shared" si="125"/>
        <v>48.634288596833152</v>
      </c>
      <c r="K270" s="123">
        <f t="shared" si="125"/>
        <v>43.243022271899505</v>
      </c>
      <c r="L270" s="123">
        <f t="shared" si="125"/>
        <v>44.969443984913646</v>
      </c>
      <c r="M270" s="123">
        <f t="shared" si="125"/>
        <v>38.131862722773342</v>
      </c>
      <c r="N270" s="123">
        <f t="shared" si="125"/>
        <v>40.342525681783869</v>
      </c>
      <c r="O270" s="123">
        <f t="shared" si="125"/>
        <v>44.89384886394933</v>
      </c>
      <c r="P270" s="123">
        <f t="shared" si="125"/>
        <v>37.111046616063405</v>
      </c>
      <c r="Q270" s="123">
        <f t="shared" si="125"/>
        <v>36.428103815855131</v>
      </c>
      <c r="R270" s="123">
        <f t="shared" ref="R270:V270" si="126">SUM(R271:R272)</f>
        <v>37.173748268698624</v>
      </c>
      <c r="S270" s="123">
        <f t="shared" si="126"/>
        <v>37.913376645122412</v>
      </c>
      <c r="T270" s="123">
        <f t="shared" si="126"/>
        <v>33.406924642741174</v>
      </c>
      <c r="U270" s="123">
        <f t="shared" si="126"/>
        <v>39.199778277376147</v>
      </c>
      <c r="V270" s="123">
        <f t="shared" si="126"/>
        <v>44.498301023700385</v>
      </c>
      <c r="W270" s="123">
        <f t="shared" ref="W270:Y270" si="127">SUM(W271:W272)</f>
        <v>27.665094188285195</v>
      </c>
      <c r="X270" s="123">
        <f t="shared" si="127"/>
        <v>38.766582935211233</v>
      </c>
      <c r="Y270" s="123">
        <f t="shared" si="127"/>
        <v>35.563740370364251</v>
      </c>
      <c r="DA270" s="130" t="s">
        <v>3123</v>
      </c>
    </row>
    <row r="271" spans="1:105" ht="12" customHeight="1" x14ac:dyDescent="0.25">
      <c r="A271" s="97" t="s">
        <v>211</v>
      </c>
      <c r="B271" s="99">
        <v>51.014542228887393</v>
      </c>
      <c r="C271" s="99">
        <v>58.741715885759909</v>
      </c>
      <c r="D271" s="99">
        <v>52.522402210568082</v>
      </c>
      <c r="E271" s="99">
        <v>51.641700076280152</v>
      </c>
      <c r="F271" s="99">
        <v>47.36662775780659</v>
      </c>
      <c r="G271" s="99">
        <v>47.695758397379301</v>
      </c>
      <c r="H271" s="99">
        <v>52.057212305733792</v>
      </c>
      <c r="I271" s="99">
        <v>32.194998029072181</v>
      </c>
      <c r="J271" s="99">
        <v>48.634288596833152</v>
      </c>
      <c r="K271" s="99">
        <v>43.243022271899505</v>
      </c>
      <c r="L271" s="99">
        <v>44.969443984913646</v>
      </c>
      <c r="M271" s="99">
        <v>38.131862722773342</v>
      </c>
      <c r="N271" s="99">
        <v>40.342525681783869</v>
      </c>
      <c r="O271" s="99">
        <v>44.89384886394933</v>
      </c>
      <c r="P271" s="99">
        <v>37.111046616063405</v>
      </c>
      <c r="Q271" s="99">
        <v>36.428103815855131</v>
      </c>
      <c r="R271" s="99">
        <v>37.173748268698624</v>
      </c>
      <c r="S271" s="99">
        <v>37.913376645122412</v>
      </c>
      <c r="T271" s="99">
        <v>33.406924642741174</v>
      </c>
      <c r="U271" s="99">
        <v>39.199778277376147</v>
      </c>
      <c r="V271" s="99">
        <v>44.498301023700385</v>
      </c>
      <c r="W271" s="99">
        <v>27.665094188285195</v>
      </c>
      <c r="X271" s="99">
        <v>38.766582935211233</v>
      </c>
      <c r="Y271" s="99">
        <v>35.563740370364251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7.1816971578704161</v>
      </c>
      <c r="C275" s="123">
        <v>8.0366650746006911</v>
      </c>
      <c r="D275" s="123">
        <v>7.7390030475179348</v>
      </c>
      <c r="E275" s="123">
        <v>7.9911402074454481</v>
      </c>
      <c r="F275" s="123">
        <v>7.740105136468399</v>
      </c>
      <c r="G275" s="123">
        <v>8.1317482396316905</v>
      </c>
      <c r="H275" s="123">
        <v>8.6688996815937838</v>
      </c>
      <c r="I275" s="123">
        <v>6.3930243824240423</v>
      </c>
      <c r="J275" s="123">
        <v>8.4737231117100862</v>
      </c>
      <c r="K275" s="123">
        <v>8.0239262251874646</v>
      </c>
      <c r="L275" s="123">
        <v>7.7734776158646905</v>
      </c>
      <c r="M275" s="123">
        <v>7.7544313129064522</v>
      </c>
      <c r="N275" s="123">
        <v>7.5838043738948704</v>
      </c>
      <c r="O275" s="123">
        <v>5.4724930878214666</v>
      </c>
      <c r="P275" s="123">
        <v>5.8973651649481758</v>
      </c>
      <c r="Q275" s="123">
        <v>5.3496433479922212</v>
      </c>
      <c r="R275" s="123">
        <v>5.3476474258884803</v>
      </c>
      <c r="S275" s="123">
        <v>6.1327916508792377</v>
      </c>
      <c r="T275" s="123">
        <v>5.7947884047241809</v>
      </c>
      <c r="U275" s="123">
        <v>7.107086395697805</v>
      </c>
      <c r="V275" s="123">
        <v>8.0760872233400782</v>
      </c>
      <c r="W275" s="123">
        <v>4.9520035701337424</v>
      </c>
      <c r="X275" s="123">
        <v>7.0758804428585265</v>
      </c>
      <c r="Y275" s="123">
        <v>6.5529744570159991</v>
      </c>
      <c r="DA275" s="130" t="s">
        <v>3128</v>
      </c>
    </row>
    <row r="276" spans="1:105" ht="12" customHeight="1" x14ac:dyDescent="0.25">
      <c r="A276" s="97" t="s">
        <v>138</v>
      </c>
      <c r="B276" s="99">
        <v>8.0212015356726187</v>
      </c>
      <c r="C276" s="99">
        <v>9.0035292745562838</v>
      </c>
      <c r="D276" s="99">
        <v>8.6752142856839853</v>
      </c>
      <c r="E276" s="99">
        <v>8.9715910402828207</v>
      </c>
      <c r="F276" s="99">
        <v>8.6978578644569051</v>
      </c>
      <c r="G276" s="99">
        <v>9.1495116427850363</v>
      </c>
      <c r="H276" s="99">
        <v>9.7664401992215435</v>
      </c>
      <c r="I276" s="99">
        <v>7.1841700691134198</v>
      </c>
      <c r="J276" s="99">
        <v>9.5658263765175473</v>
      </c>
      <c r="K276" s="99">
        <v>9.0644275346116014</v>
      </c>
      <c r="L276" s="99">
        <v>8.7658568909933603</v>
      </c>
      <c r="M276" s="99">
        <v>8.9419253959321079</v>
      </c>
      <c r="N276" s="99">
        <v>9.1378592114804569</v>
      </c>
      <c r="O276" s="99">
        <v>7.2763353513971305</v>
      </c>
      <c r="P276" s="99">
        <v>8.160546406095893</v>
      </c>
      <c r="Q276" s="99">
        <v>7.5261523442663103</v>
      </c>
      <c r="R276" s="99">
        <v>7.3182139745349808</v>
      </c>
      <c r="S276" s="99">
        <v>8.0138536629872803</v>
      </c>
      <c r="T276" s="99">
        <v>7.2028097851523949</v>
      </c>
      <c r="U276" s="99">
        <v>8.3513891301241028</v>
      </c>
      <c r="V276" s="99">
        <v>9.5328951995032316</v>
      </c>
      <c r="W276" s="99">
        <v>5.5276961827765794</v>
      </c>
      <c r="X276" s="99">
        <v>7.8700357065615067</v>
      </c>
      <c r="Y276" s="99">
        <v>7.1944834470375945</v>
      </c>
      <c r="DA276" s="63" t="s">
        <v>3129</v>
      </c>
    </row>
    <row r="277" spans="1:105" ht="12" customHeight="1" x14ac:dyDescent="0.25">
      <c r="A277" s="97" t="s">
        <v>137</v>
      </c>
      <c r="B277" s="99">
        <v>3.5008589507935697</v>
      </c>
      <c r="C277" s="99">
        <v>3.7023169027687968</v>
      </c>
      <c r="D277" s="99">
        <v>3.6628623521786512</v>
      </c>
      <c r="E277" s="99">
        <v>3.7602982173413491</v>
      </c>
      <c r="F277" s="99">
        <v>3.8983448229337636</v>
      </c>
      <c r="G277" s="99">
        <v>4.025821064853365</v>
      </c>
      <c r="H277" s="99">
        <v>4.2541139483442256</v>
      </c>
      <c r="I277" s="99">
        <v>3.4839848988805042</v>
      </c>
      <c r="J277" s="99">
        <v>4.1882006170684178</v>
      </c>
      <c r="K277" s="99">
        <v>4.0254567889757897</v>
      </c>
      <c r="L277" s="99">
        <v>3.8889493334544274</v>
      </c>
      <c r="M277" s="99">
        <v>4.1419611394424525</v>
      </c>
      <c r="N277" s="99">
        <v>4.2703116969355888</v>
      </c>
      <c r="O277" s="99">
        <v>3.5708578871660839</v>
      </c>
      <c r="P277" s="99">
        <v>3.4645037984609228</v>
      </c>
      <c r="Q277" s="99">
        <v>3.1608570953314827</v>
      </c>
      <c r="R277" s="99">
        <v>3.1101449813262412</v>
      </c>
      <c r="S277" s="99">
        <v>3.6310790433462214</v>
      </c>
      <c r="T277" s="99">
        <v>2.9988337598140253</v>
      </c>
      <c r="U277" s="99">
        <v>3.4872130019094056</v>
      </c>
      <c r="V277" s="99">
        <v>3.7046585476742324</v>
      </c>
      <c r="W277" s="99">
        <v>2.4321769000747122</v>
      </c>
      <c r="X277" s="99">
        <v>3.3087108191878731</v>
      </c>
      <c r="Y277" s="99">
        <v>2.7125777692402444</v>
      </c>
      <c r="DA277" s="63" t="s">
        <v>3130</v>
      </c>
    </row>
    <row r="278" spans="1:105" ht="12" customHeight="1" x14ac:dyDescent="0.25">
      <c r="A278" s="100" t="s">
        <v>211</v>
      </c>
      <c r="B278" s="102">
        <v>3.5008589507935697</v>
      </c>
      <c r="C278" s="102">
        <v>3.7023169027687968</v>
      </c>
      <c r="D278" s="102">
        <v>3.6628623521786512</v>
      </c>
      <c r="E278" s="102">
        <v>3.7602982173413491</v>
      </c>
      <c r="F278" s="102">
        <v>3.8983448229337636</v>
      </c>
      <c r="G278" s="102">
        <v>4.025821064853365</v>
      </c>
      <c r="H278" s="102">
        <v>4.2541139483442256</v>
      </c>
      <c r="I278" s="102">
        <v>3.4839848988805042</v>
      </c>
      <c r="J278" s="102">
        <v>4.1882006170684178</v>
      </c>
      <c r="K278" s="102">
        <v>4.0254567889757897</v>
      </c>
      <c r="L278" s="102">
        <v>3.8889493334544274</v>
      </c>
      <c r="M278" s="102">
        <v>4.1419611394424525</v>
      </c>
      <c r="N278" s="102">
        <v>4.2703116969355888</v>
      </c>
      <c r="O278" s="102">
        <v>3.5708578871660839</v>
      </c>
      <c r="P278" s="102">
        <v>3.4645037984609228</v>
      </c>
      <c r="Q278" s="102">
        <v>3.1608570953314827</v>
      </c>
      <c r="R278" s="102">
        <v>3.1101449813262412</v>
      </c>
      <c r="S278" s="102">
        <v>3.6310790433462214</v>
      </c>
      <c r="T278" s="102">
        <v>2.9988337598140253</v>
      </c>
      <c r="U278" s="102">
        <v>3.4872130019094056</v>
      </c>
      <c r="V278" s="102">
        <v>3.7046585476742324</v>
      </c>
      <c r="W278" s="102">
        <v>2.4321769000747122</v>
      </c>
      <c r="X278" s="102">
        <v>3.3087108191878731</v>
      </c>
      <c r="Y278" s="102">
        <v>2.7125777692402444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556.61606424165905</v>
      </c>
      <c r="D290" s="117">
        <f t="shared" si="129"/>
        <v>369.12609125182786</v>
      </c>
      <c r="E290" s="117">
        <f t="shared" si="129"/>
        <v>375.11755064387205</v>
      </c>
      <c r="F290" s="117">
        <f t="shared" si="129"/>
        <v>323.47994441065492</v>
      </c>
      <c r="G290" s="117">
        <f t="shared" si="129"/>
        <v>327.71965749377659</v>
      </c>
      <c r="H290" s="117">
        <f t="shared" si="129"/>
        <v>392.21089905907485</v>
      </c>
      <c r="I290" s="117">
        <f t="shared" si="129"/>
        <v>159.51165424523435</v>
      </c>
      <c r="J290" s="117">
        <f t="shared" si="129"/>
        <v>343.68797529641876</v>
      </c>
      <c r="K290" s="117">
        <f t="shared" si="129"/>
        <v>252.68389394180548</v>
      </c>
      <c r="L290" s="117">
        <f t="shared" si="129"/>
        <v>360.94180676230832</v>
      </c>
      <c r="M290" s="117">
        <f t="shared" si="129"/>
        <v>333.40966512231233</v>
      </c>
      <c r="N290" s="117">
        <f t="shared" si="129"/>
        <v>443.04681891754666</v>
      </c>
      <c r="O290" s="117">
        <f t="shared" si="129"/>
        <v>448.45651184385406</v>
      </c>
      <c r="P290" s="117">
        <f t="shared" si="129"/>
        <v>293.43860974560022</v>
      </c>
      <c r="Q290" s="117">
        <f t="shared" si="129"/>
        <v>120.16722921061117</v>
      </c>
      <c r="R290" s="117">
        <f t="shared" ref="R290:V290" si="130">R291+R294+R296+R305</f>
        <v>44.306286991810801</v>
      </c>
      <c r="S290" s="117">
        <f t="shared" si="130"/>
        <v>125.28905774479371</v>
      </c>
      <c r="T290" s="117">
        <f t="shared" si="130"/>
        <v>126.54968633227966</v>
      </c>
      <c r="U290" s="117">
        <f t="shared" si="130"/>
        <v>173.27015699479821</v>
      </c>
      <c r="V290" s="117">
        <f t="shared" si="130"/>
        <v>105.87733042693408</v>
      </c>
      <c r="W290" s="117">
        <f t="shared" ref="W290:Y290" si="131">W291+W294+W296+W305</f>
        <v>37.255234525229625</v>
      </c>
      <c r="X290" s="117">
        <f t="shared" si="131"/>
        <v>111.69834661635754</v>
      </c>
      <c r="Y290" s="117">
        <f t="shared" si="131"/>
        <v>133.48091946405333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475.71345224474493</v>
      </c>
      <c r="D291" s="122">
        <f t="shared" si="132"/>
        <v>306.46590551861249</v>
      </c>
      <c r="E291" s="122">
        <f t="shared" si="132"/>
        <v>309.65715966014432</v>
      </c>
      <c r="F291" s="122">
        <f t="shared" si="132"/>
        <v>264.39843464841471</v>
      </c>
      <c r="G291" s="122">
        <f t="shared" si="132"/>
        <v>265.13340444318607</v>
      </c>
      <c r="H291" s="122">
        <f t="shared" si="132"/>
        <v>310.18430052171442</v>
      </c>
      <c r="I291" s="122">
        <f t="shared" si="132"/>
        <v>117.344738804192</v>
      </c>
      <c r="J291" s="122">
        <f t="shared" si="132"/>
        <v>259.96312553308286</v>
      </c>
      <c r="K291" s="122">
        <f t="shared" si="132"/>
        <v>197.87464189814142</v>
      </c>
      <c r="L291" s="122">
        <f t="shared" si="132"/>
        <v>288.61213475872728</v>
      </c>
      <c r="M291" s="122">
        <f t="shared" si="132"/>
        <v>263.31105630299032</v>
      </c>
      <c r="N291" s="122">
        <f t="shared" si="132"/>
        <v>352.02069871871242</v>
      </c>
      <c r="O291" s="122">
        <f t="shared" si="132"/>
        <v>374.60904590724039</v>
      </c>
      <c r="P291" s="122">
        <f t="shared" si="132"/>
        <v>238.88047697502751</v>
      </c>
      <c r="Q291" s="122">
        <f t="shared" si="132"/>
        <v>95.821294861103738</v>
      </c>
      <c r="R291" s="122">
        <f t="shared" ref="R291:V291" si="133">SUM(R292:R293)</f>
        <v>32.63928937107886</v>
      </c>
      <c r="S291" s="122">
        <f t="shared" si="133"/>
        <v>88.126349599418162</v>
      </c>
      <c r="T291" s="122">
        <f t="shared" si="133"/>
        <v>88.532597001803921</v>
      </c>
      <c r="U291" s="122">
        <f t="shared" si="133"/>
        <v>125.05213115837444</v>
      </c>
      <c r="V291" s="122">
        <f t="shared" si="133"/>
        <v>82.416190678639481</v>
      </c>
      <c r="W291" s="122">
        <f t="shared" ref="W291:Y291" si="134">SUM(W292:W293)</f>
        <v>22.72922268518494</v>
      </c>
      <c r="X291" s="122">
        <f t="shared" si="134"/>
        <v>64.748667541237012</v>
      </c>
      <c r="Y291" s="122">
        <f t="shared" si="134"/>
        <v>68.048672020056017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469.24672587110297</v>
      </c>
      <c r="D292" s="98">
        <v>302.33948561502046</v>
      </c>
      <c r="E292" s="98">
        <v>305.55845713892444</v>
      </c>
      <c r="F292" s="98">
        <v>260.90345579204705</v>
      </c>
      <c r="G292" s="98">
        <v>261.64393661916557</v>
      </c>
      <c r="H292" s="98">
        <v>306.16189196989785</v>
      </c>
      <c r="I292" s="98">
        <v>115.83620830480578</v>
      </c>
      <c r="J292" s="98">
        <v>256.6234665129432</v>
      </c>
      <c r="K292" s="98">
        <v>195.34067437974963</v>
      </c>
      <c r="L292" s="98">
        <v>284.93240569902173</v>
      </c>
      <c r="M292" s="98">
        <v>259.95007420006959</v>
      </c>
      <c r="N292" s="98">
        <v>347.43492299298612</v>
      </c>
      <c r="O292" s="98">
        <v>369.56758648510282</v>
      </c>
      <c r="P292" s="98">
        <v>235.53419266172273</v>
      </c>
      <c r="Q292" s="98">
        <v>94.43508576750628</v>
      </c>
      <c r="R292" s="98">
        <v>32.166972582245783</v>
      </c>
      <c r="S292" s="98">
        <v>86.855249399464398</v>
      </c>
      <c r="T292" s="98">
        <v>87.257677102734959</v>
      </c>
      <c r="U292" s="98">
        <v>123.27621932630709</v>
      </c>
      <c r="V292" s="98">
        <v>81.245911911617782</v>
      </c>
      <c r="W292" s="98">
        <v>22.408730734850732</v>
      </c>
      <c r="X292" s="98">
        <v>63.824868460811537</v>
      </c>
      <c r="Y292" s="98">
        <v>67.079848305503958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6.4667263736419809</v>
      </c>
      <c r="D293" s="98">
        <v>4.1264199035920068</v>
      </c>
      <c r="E293" s="98">
        <v>4.0987025212198507</v>
      </c>
      <c r="F293" s="98">
        <v>3.494978856367648</v>
      </c>
      <c r="G293" s="98">
        <v>3.4894678240204917</v>
      </c>
      <c r="H293" s="98">
        <v>4.0224085518165547</v>
      </c>
      <c r="I293" s="98">
        <v>1.5085304993862292</v>
      </c>
      <c r="J293" s="98">
        <v>3.3396590201396457</v>
      </c>
      <c r="K293" s="98">
        <v>2.5339675183918033</v>
      </c>
      <c r="L293" s="98">
        <v>3.6797290597055716</v>
      </c>
      <c r="M293" s="98">
        <v>3.3609821029207061</v>
      </c>
      <c r="N293" s="98">
        <v>4.5857757257263074</v>
      </c>
      <c r="O293" s="98">
        <v>5.0414594221375593</v>
      </c>
      <c r="P293" s="98">
        <v>3.346284313304777</v>
      </c>
      <c r="Q293" s="98">
        <v>1.3862090935974538</v>
      </c>
      <c r="R293" s="98">
        <v>0.47231678883307604</v>
      </c>
      <c r="S293" s="98">
        <v>1.2711001999537619</v>
      </c>
      <c r="T293" s="98">
        <v>1.2749198990689616</v>
      </c>
      <c r="U293" s="98">
        <v>1.7759118320673477</v>
      </c>
      <c r="V293" s="98">
        <v>1.1702787670216925</v>
      </c>
      <c r="W293" s="98">
        <v>0.32049195033420885</v>
      </c>
      <c r="X293" s="98">
        <v>0.92379908042548076</v>
      </c>
      <c r="Y293" s="98">
        <v>0.96882371455205796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2.848706950361506E-2</v>
      </c>
      <c r="D294" s="122">
        <f t="shared" si="135"/>
        <v>1.4578699350366887E-2</v>
      </c>
      <c r="E294" s="122">
        <f t="shared" si="135"/>
        <v>0.47131876235748621</v>
      </c>
      <c r="F294" s="122">
        <f t="shared" si="135"/>
        <v>0.48460208125154064</v>
      </c>
      <c r="G294" s="122">
        <f t="shared" si="135"/>
        <v>0.51035303120245168</v>
      </c>
      <c r="H294" s="122">
        <f t="shared" si="135"/>
        <v>1.2460102329219394</v>
      </c>
      <c r="I294" s="122">
        <f t="shared" si="135"/>
        <v>0.47711713747567419</v>
      </c>
      <c r="J294" s="122">
        <f t="shared" si="135"/>
        <v>0.66913967601282587</v>
      </c>
      <c r="K294" s="122">
        <f t="shared" si="135"/>
        <v>0.42346067267321208</v>
      </c>
      <c r="L294" s="122">
        <f t="shared" si="135"/>
        <v>0.72191709588890618</v>
      </c>
      <c r="M294" s="122">
        <f t="shared" si="135"/>
        <v>0.64512523085531359</v>
      </c>
      <c r="N294" s="122">
        <f t="shared" si="135"/>
        <v>0.71577948453994678</v>
      </c>
      <c r="O294" s="122">
        <f t="shared" si="135"/>
        <v>0.60843799451160341</v>
      </c>
      <c r="P294" s="122">
        <f t="shared" si="135"/>
        <v>0.17777398980129938</v>
      </c>
      <c r="Q294" s="122">
        <f t="shared" si="135"/>
        <v>6.6615559675867464E-2</v>
      </c>
      <c r="R294" s="122">
        <f t="shared" si="135"/>
        <v>1.45818636843402E-2</v>
      </c>
      <c r="S294" s="122">
        <f t="shared" si="135"/>
        <v>8.016165795712149E-2</v>
      </c>
      <c r="T294" s="122">
        <f t="shared" si="135"/>
        <v>9.3021332626781222E-2</v>
      </c>
      <c r="U294" s="122">
        <f t="shared" si="135"/>
        <v>0.13803420366021496</v>
      </c>
      <c r="V294" s="122">
        <f t="shared" si="135"/>
        <v>0.12075813211990181</v>
      </c>
      <c r="W294" s="122">
        <f t="shared" si="135"/>
        <v>3.4264480081405729E-2</v>
      </c>
      <c r="X294" s="122">
        <f t="shared" si="135"/>
        <v>0.25334724374871631</v>
      </c>
      <c r="Y294" s="122">
        <f t="shared" si="135"/>
        <v>0.83465323323184948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2.848706950361506E-2</v>
      </c>
      <c r="D295" s="98">
        <v>1.4578699350366887E-2</v>
      </c>
      <c r="E295" s="98">
        <v>0.47131876235748621</v>
      </c>
      <c r="F295" s="98">
        <v>0.48460208125154064</v>
      </c>
      <c r="G295" s="98">
        <v>0.51035303120245168</v>
      </c>
      <c r="H295" s="98">
        <v>1.2460102329219394</v>
      </c>
      <c r="I295" s="98">
        <v>0.47711713747567419</v>
      </c>
      <c r="J295" s="98">
        <v>0.66913967601282587</v>
      </c>
      <c r="K295" s="98">
        <v>0.42346067267321208</v>
      </c>
      <c r="L295" s="98">
        <v>0.72191709588890618</v>
      </c>
      <c r="M295" s="98">
        <v>0.64512523085531359</v>
      </c>
      <c r="N295" s="98">
        <v>0.71577948453994678</v>
      </c>
      <c r="O295" s="98">
        <v>0.60843799451160341</v>
      </c>
      <c r="P295" s="98">
        <v>0.17777398980129938</v>
      </c>
      <c r="Q295" s="98">
        <v>6.6615559675867464E-2</v>
      </c>
      <c r="R295" s="98">
        <v>1.45818636843402E-2</v>
      </c>
      <c r="S295" s="98">
        <v>8.016165795712149E-2</v>
      </c>
      <c r="T295" s="98">
        <v>9.3021332626781222E-2</v>
      </c>
      <c r="U295" s="98">
        <v>0.13803420366021496</v>
      </c>
      <c r="V295" s="98">
        <v>0.12075813211990181</v>
      </c>
      <c r="W295" s="98">
        <v>3.4264480081405729E-2</v>
      </c>
      <c r="X295" s="98">
        <v>0.25334724374871631</v>
      </c>
      <c r="Y295" s="98">
        <v>0.83465323323184948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60.905993915795428</v>
      </c>
      <c r="D296" s="122">
        <v>46.624378584745543</v>
      </c>
      <c r="E296" s="122">
        <v>48.358221124099515</v>
      </c>
      <c r="F296" s="122">
        <v>43.153287965628472</v>
      </c>
      <c r="G296" s="122">
        <v>45.819291405386437</v>
      </c>
      <c r="H296" s="122">
        <v>60.527872028847426</v>
      </c>
      <c r="I296" s="122">
        <v>30.0155020912689</v>
      </c>
      <c r="J296" s="122">
        <v>64.026620556361721</v>
      </c>
      <c r="K296" s="122">
        <v>41.374807943945584</v>
      </c>
      <c r="L296" s="122">
        <v>54.166764803483488</v>
      </c>
      <c r="M296" s="122">
        <v>53.363771073960606</v>
      </c>
      <c r="N296" s="122">
        <v>68.995806913099997</v>
      </c>
      <c r="O296" s="122">
        <v>53.428743878602177</v>
      </c>
      <c r="P296" s="122">
        <v>39.060727182522143</v>
      </c>
      <c r="Q296" s="122">
        <v>17.814835410267982</v>
      </c>
      <c r="R296" s="122">
        <v>8.8058072301365851</v>
      </c>
      <c r="S296" s="122">
        <v>28.236259447104654</v>
      </c>
      <c r="T296" s="122">
        <v>28.594045755565045</v>
      </c>
      <c r="U296" s="122">
        <v>37.689312691146959</v>
      </c>
      <c r="V296" s="122">
        <v>18.065170060559424</v>
      </c>
      <c r="W296" s="122">
        <v>10.262312304900627</v>
      </c>
      <c r="X296" s="122">
        <v>34.83890766483642</v>
      </c>
      <c r="Y296" s="122">
        <v>48.868183106339316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48.716639495256871</v>
      </c>
      <c r="D297" s="98">
        <v>36.427836668693566</v>
      </c>
      <c r="E297" s="98">
        <v>37.557802878981875</v>
      </c>
      <c r="F297" s="98">
        <v>32.41861257666185</v>
      </c>
      <c r="G297" s="98">
        <v>34.338969269911892</v>
      </c>
      <c r="H297" s="98">
        <v>45.932092952551656</v>
      </c>
      <c r="I297" s="98">
        <v>24.718509584501035</v>
      </c>
      <c r="J297" s="98">
        <v>54.987033697286343</v>
      </c>
      <c r="K297" s="98">
        <v>33.837289157136624</v>
      </c>
      <c r="L297" s="98">
        <v>46.774915570841671</v>
      </c>
      <c r="M297" s="98">
        <v>35.975093969690349</v>
      </c>
      <c r="N297" s="98">
        <v>43.71184625465478</v>
      </c>
      <c r="O297" s="98">
        <v>15.520081499184251</v>
      </c>
      <c r="P297" s="98">
        <v>6.9147297941117696</v>
      </c>
      <c r="Q297" s="98">
        <v>6.0102389529972742</v>
      </c>
      <c r="R297" s="98">
        <v>8.6795857176620199</v>
      </c>
      <c r="S297" s="98">
        <v>27.899380434840719</v>
      </c>
      <c r="T297" s="98">
        <v>28.425143086662317</v>
      </c>
      <c r="U297" s="98">
        <v>36.459511775356752</v>
      </c>
      <c r="V297" s="98">
        <v>7.0144357353512561</v>
      </c>
      <c r="W297" s="98">
        <v>9.3334437381345161</v>
      </c>
      <c r="X297" s="98">
        <v>27.448284722135305</v>
      </c>
      <c r="Y297" s="98">
        <v>47.942124071549948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0.4269956781611971</v>
      </c>
      <c r="D298" s="98">
        <v>0.14968237961856656</v>
      </c>
      <c r="E298" s="98">
        <v>0.53825796929598213</v>
      </c>
      <c r="F298" s="98">
        <v>3.8242697669886717E-3</v>
      </c>
      <c r="G298" s="98">
        <v>0.4130468535462522</v>
      </c>
      <c r="H298" s="98">
        <v>0.74106860739678981</v>
      </c>
      <c r="I298" s="98">
        <v>0</v>
      </c>
      <c r="J298" s="98">
        <v>0.62247541668906703</v>
      </c>
      <c r="K298" s="98">
        <v>0.28087133271156922</v>
      </c>
      <c r="L298" s="98">
        <v>0</v>
      </c>
      <c r="M298" s="98">
        <v>0.20755046664577964</v>
      </c>
      <c r="N298" s="98">
        <v>0.5059620079446423</v>
      </c>
      <c r="O298" s="98">
        <v>0</v>
      </c>
      <c r="P298" s="98">
        <v>1.0782303326504208</v>
      </c>
      <c r="Q298" s="98">
        <v>1.5396714910266229E-2</v>
      </c>
      <c r="R298" s="98">
        <v>0.12622151247456442</v>
      </c>
      <c r="S298" s="98">
        <v>0.33687901226393391</v>
      </c>
      <c r="T298" s="98">
        <v>0.16890266890272709</v>
      </c>
      <c r="U298" s="98">
        <v>1.2298009157902055</v>
      </c>
      <c r="V298" s="98">
        <v>0.48429203482984179</v>
      </c>
      <c r="W298" s="98">
        <v>0</v>
      </c>
      <c r="X298" s="98">
        <v>0</v>
      </c>
      <c r="Y298" s="98">
        <v>3.7777663640245637E-2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0.22668144900229606</v>
      </c>
      <c r="D299" s="101">
        <v>8.1149573073172498E-2</v>
      </c>
      <c r="E299" s="101">
        <v>0.29114355986544377</v>
      </c>
      <c r="F299" s="101">
        <v>2.1752966957841297E-3</v>
      </c>
      <c r="G299" s="101">
        <v>0.23167229683148763</v>
      </c>
      <c r="H299" s="101">
        <v>0.41245122935995521</v>
      </c>
      <c r="I299" s="101">
        <v>0</v>
      </c>
      <c r="J299" s="101">
        <v>0.34543014725310645</v>
      </c>
      <c r="K299" s="101">
        <v>0.15688416097159347</v>
      </c>
      <c r="L299" s="101">
        <v>0</v>
      </c>
      <c r="M299" s="101">
        <v>0.11758249517571012</v>
      </c>
      <c r="N299" s="101">
        <v>0.28532927085080823</v>
      </c>
      <c r="O299" s="101">
        <v>0</v>
      </c>
      <c r="P299" s="101">
        <v>0.55258153121449005</v>
      </c>
      <c r="Q299" s="101">
        <v>7.6634162442762704E-3</v>
      </c>
      <c r="R299" s="101">
        <v>6.2927498283681535E-2</v>
      </c>
      <c r="S299" s="101">
        <v>0.17600384488216575</v>
      </c>
      <c r="T299" s="101">
        <v>8.0258233893991976E-2</v>
      </c>
      <c r="U299" s="101">
        <v>0.59374257964989685</v>
      </c>
      <c r="V299" s="101">
        <v>0.21940482262675659</v>
      </c>
      <c r="W299" s="101">
        <v>0</v>
      </c>
      <c r="X299" s="101">
        <v>0</v>
      </c>
      <c r="Y299" s="101">
        <v>1.5848812105735487E-2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0.20031422915890101</v>
      </c>
      <c r="D300" s="104">
        <v>6.8532806545394051E-2</v>
      </c>
      <c r="E300" s="104">
        <v>0.24711440943053842</v>
      </c>
      <c r="F300" s="104">
        <v>1.648973071204542E-3</v>
      </c>
      <c r="G300" s="104">
        <v>0.18137455671476457</v>
      </c>
      <c r="H300" s="104">
        <v>0.32861737803683461</v>
      </c>
      <c r="I300" s="104">
        <v>0</v>
      </c>
      <c r="J300" s="104">
        <v>0.27704526943596058</v>
      </c>
      <c r="K300" s="104">
        <v>0.12398717173997574</v>
      </c>
      <c r="L300" s="104">
        <v>0</v>
      </c>
      <c r="M300" s="104">
        <v>8.9967971470069519E-2</v>
      </c>
      <c r="N300" s="104">
        <v>0.22063273709383402</v>
      </c>
      <c r="O300" s="104">
        <v>0</v>
      </c>
      <c r="P300" s="104">
        <v>0.52564880143593073</v>
      </c>
      <c r="Q300" s="104">
        <v>7.7332986659899581E-3</v>
      </c>
      <c r="R300" s="104">
        <v>6.3294014190882875E-2</v>
      </c>
      <c r="S300" s="104">
        <v>0.16087516738176819</v>
      </c>
      <c r="T300" s="104">
        <v>8.8644435008735131E-2</v>
      </c>
      <c r="U300" s="104">
        <v>0.63605833614030849</v>
      </c>
      <c r="V300" s="104">
        <v>0.2648872122030852</v>
      </c>
      <c r="W300" s="104">
        <v>0</v>
      </c>
      <c r="X300" s="104">
        <v>0</v>
      </c>
      <c r="Y300" s="104">
        <v>2.1928851534510147E-2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7.9939261261378718</v>
      </c>
      <c r="D301" s="101">
        <v>6.8370953795030216</v>
      </c>
      <c r="E301" s="101">
        <v>4.5716507219490001</v>
      </c>
      <c r="F301" s="101">
        <v>8.3618643900465539</v>
      </c>
      <c r="G301" s="101">
        <v>6.7712283742413124</v>
      </c>
      <c r="H301" s="101">
        <v>7.7885902040370487</v>
      </c>
      <c r="I301" s="101">
        <v>2.2040217084810703</v>
      </c>
      <c r="J301" s="101">
        <v>4.0360969464129797</v>
      </c>
      <c r="K301" s="101">
        <v>1.8551857576357744</v>
      </c>
      <c r="L301" s="101">
        <v>4.320452272308116</v>
      </c>
      <c r="M301" s="101">
        <v>4.5763859688765169</v>
      </c>
      <c r="N301" s="101">
        <v>11.304469633288909</v>
      </c>
      <c r="O301" s="101">
        <v>10.117246490935269</v>
      </c>
      <c r="P301" s="101">
        <v>3.2918944575027722</v>
      </c>
      <c r="Q301" s="101">
        <v>1.3121675116534781</v>
      </c>
      <c r="R301" s="101">
        <v>0</v>
      </c>
      <c r="S301" s="101">
        <v>0</v>
      </c>
      <c r="T301" s="101">
        <v>0</v>
      </c>
      <c r="U301" s="101">
        <v>0</v>
      </c>
      <c r="V301" s="101">
        <v>4.2003946195296784</v>
      </c>
      <c r="W301" s="101">
        <v>0</v>
      </c>
      <c r="X301" s="101">
        <v>2.7352078043061345</v>
      </c>
      <c r="Y301" s="101">
        <v>0.3613834007891098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3.7684326162394859</v>
      </c>
      <c r="D302" s="104">
        <v>3.2097641569303912</v>
      </c>
      <c r="E302" s="104">
        <v>5.6905095538726567</v>
      </c>
      <c r="F302" s="104">
        <v>2.368986729153078</v>
      </c>
      <c r="G302" s="104">
        <v>4.2960469076869767</v>
      </c>
      <c r="H302" s="104">
        <v>6.0661202648619312</v>
      </c>
      <c r="I302" s="104">
        <v>3.0929707982867907</v>
      </c>
      <c r="J302" s="104">
        <v>4.3810144959733277</v>
      </c>
      <c r="K302" s="104">
        <v>5.4014616964616167</v>
      </c>
      <c r="L302" s="104">
        <v>3.071396960333697</v>
      </c>
      <c r="M302" s="104">
        <v>12.604740668747969</v>
      </c>
      <c r="N302" s="104">
        <v>13.473529017211668</v>
      </c>
      <c r="O302" s="104">
        <v>27.791415888482653</v>
      </c>
      <c r="P302" s="104">
        <v>27.77587259825718</v>
      </c>
      <c r="Q302" s="104">
        <v>10.477032230706964</v>
      </c>
      <c r="R302" s="104">
        <v>0</v>
      </c>
      <c r="S302" s="104">
        <v>0</v>
      </c>
      <c r="T302" s="104">
        <v>0</v>
      </c>
      <c r="U302" s="104">
        <v>0</v>
      </c>
      <c r="V302" s="104">
        <v>6.3660476708486478</v>
      </c>
      <c r="W302" s="104">
        <v>0.92886856676611096</v>
      </c>
      <c r="X302" s="104">
        <v>4.6554151383949787</v>
      </c>
      <c r="Y302" s="104">
        <v>0.52689797036000918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1.7940974048478884</v>
      </c>
      <c r="D303" s="98">
        <v>1.5684091154767714</v>
      </c>
      <c r="E303" s="98">
        <v>2.7759080443404489</v>
      </c>
      <c r="F303" s="98">
        <v>1.2246190033456819</v>
      </c>
      <c r="G303" s="98">
        <v>2.1856652118081694</v>
      </c>
      <c r="H303" s="98">
        <v>3.0556720717442363</v>
      </c>
      <c r="I303" s="98">
        <v>1.715845070925325</v>
      </c>
      <c r="J303" s="98">
        <v>2.207739622792638</v>
      </c>
      <c r="K303" s="98">
        <v>2.7540674052326373</v>
      </c>
      <c r="L303" s="98">
        <v>1.5525471741617103</v>
      </c>
      <c r="M303" s="98">
        <v>6.6137667920307814</v>
      </c>
      <c r="N303" s="98">
        <v>7.0612446459702163</v>
      </c>
      <c r="O303" s="98">
        <v>15.07088474714983</v>
      </c>
      <c r="P303" s="98">
        <v>13.317883730762786</v>
      </c>
      <c r="Q303" s="98">
        <v>4.9768816142987093</v>
      </c>
      <c r="R303" s="98">
        <v>0</v>
      </c>
      <c r="S303" s="98">
        <v>0</v>
      </c>
      <c r="T303" s="98">
        <v>0</v>
      </c>
      <c r="U303" s="98">
        <v>0</v>
      </c>
      <c r="V303" s="98">
        <v>2.7151208957950566</v>
      </c>
      <c r="W303" s="98">
        <v>0.44288179022258595</v>
      </c>
      <c r="X303" s="98">
        <v>2.0829886473576695</v>
      </c>
      <c r="Y303" s="98">
        <v>0.20856737411902096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1.9743352113915977</v>
      </c>
      <c r="D304" s="98">
        <v>1.6413550414536195</v>
      </c>
      <c r="E304" s="98">
        <v>2.9146015095322073</v>
      </c>
      <c r="F304" s="98">
        <v>1.1443677258073961</v>
      </c>
      <c r="G304" s="98">
        <v>2.1103816958788069</v>
      </c>
      <c r="H304" s="98">
        <v>3.010448193117695</v>
      </c>
      <c r="I304" s="98">
        <v>1.3771257273614657</v>
      </c>
      <c r="J304" s="98">
        <v>2.1732748731806897</v>
      </c>
      <c r="K304" s="98">
        <v>2.6473942912289794</v>
      </c>
      <c r="L304" s="98">
        <v>1.5188497861719867</v>
      </c>
      <c r="M304" s="98">
        <v>5.9909738767171872</v>
      </c>
      <c r="N304" s="98">
        <v>6.4122843712414523</v>
      </c>
      <c r="O304" s="98">
        <v>12.720531141332826</v>
      </c>
      <c r="P304" s="98">
        <v>14.457988867494397</v>
      </c>
      <c r="Q304" s="98">
        <v>5.5001506164082548</v>
      </c>
      <c r="R304" s="98">
        <v>0</v>
      </c>
      <c r="S304" s="98">
        <v>0</v>
      </c>
      <c r="T304" s="98">
        <v>0</v>
      </c>
      <c r="U304" s="98">
        <v>0</v>
      </c>
      <c r="V304" s="98">
        <v>3.6509267750535912</v>
      </c>
      <c r="W304" s="98">
        <v>0.48598677654352507</v>
      </c>
      <c r="X304" s="98">
        <v>2.5724264910373087</v>
      </c>
      <c r="Y304" s="98">
        <v>0.3183305962409882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19.968131011615046</v>
      </c>
      <c r="D305" s="122">
        <v>16.021228449119466</v>
      </c>
      <c r="E305" s="122">
        <v>16.630851097270714</v>
      </c>
      <c r="F305" s="122">
        <v>15.443619715360226</v>
      </c>
      <c r="G305" s="122">
        <v>16.256608614001685</v>
      </c>
      <c r="H305" s="122">
        <v>20.252716275591069</v>
      </c>
      <c r="I305" s="122">
        <v>11.674296212297779</v>
      </c>
      <c r="J305" s="122">
        <v>19.029089530961333</v>
      </c>
      <c r="K305" s="122">
        <v>13.010983427045275</v>
      </c>
      <c r="L305" s="122">
        <v>17.440990104208652</v>
      </c>
      <c r="M305" s="122">
        <v>16.089712514506093</v>
      </c>
      <c r="N305" s="122">
        <v>21.314533801194298</v>
      </c>
      <c r="O305" s="122">
        <v>19.810284063499907</v>
      </c>
      <c r="P305" s="122">
        <v>15.319631598249241</v>
      </c>
      <c r="Q305" s="122">
        <v>6.4644833795635694</v>
      </c>
      <c r="R305" s="122">
        <v>2.8466085269110093</v>
      </c>
      <c r="S305" s="122">
        <v>8.8462870403137739</v>
      </c>
      <c r="T305" s="122">
        <v>9.330022242283917</v>
      </c>
      <c r="U305" s="122">
        <v>10.390678941616624</v>
      </c>
      <c r="V305" s="122">
        <v>5.2752115556152734</v>
      </c>
      <c r="W305" s="122">
        <v>4.2294350550626509</v>
      </c>
      <c r="X305" s="122">
        <v>11.857424166535376</v>
      </c>
      <c r="Y305" s="122">
        <v>15.72941110442614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19.968131011615046</v>
      </c>
      <c r="D307" s="33">
        <v>16.021228449119466</v>
      </c>
      <c r="E307" s="33">
        <v>16.630851097270714</v>
      </c>
      <c r="F307" s="33">
        <v>15.443619715360226</v>
      </c>
      <c r="G307" s="33">
        <v>16.256608614001685</v>
      </c>
      <c r="H307" s="33">
        <v>20.252716275591069</v>
      </c>
      <c r="I307" s="33">
        <v>11.674296212297779</v>
      </c>
      <c r="J307" s="33">
        <v>19.029089530961333</v>
      </c>
      <c r="K307" s="33">
        <v>13.010983427045275</v>
      </c>
      <c r="L307" s="33">
        <v>17.440990104208652</v>
      </c>
      <c r="M307" s="33">
        <v>16.089712514506093</v>
      </c>
      <c r="N307" s="33">
        <v>21.314533801194298</v>
      </c>
      <c r="O307" s="33">
        <v>19.810284063499907</v>
      </c>
      <c r="P307" s="33">
        <v>15.319631598249241</v>
      </c>
      <c r="Q307" s="33">
        <v>6.4644833795635694</v>
      </c>
      <c r="R307" s="33">
        <v>2.8466085269110093</v>
      </c>
      <c r="S307" s="33">
        <v>8.8462870403137739</v>
      </c>
      <c r="T307" s="33">
        <v>9.330022242283917</v>
      </c>
      <c r="U307" s="33">
        <v>10.390678941616624</v>
      </c>
      <c r="V307" s="33">
        <v>5.2752115556152734</v>
      </c>
      <c r="W307" s="33">
        <v>4.2294350550626509</v>
      </c>
      <c r="X307" s="33">
        <v>11.857424166535376</v>
      </c>
      <c r="Y307" s="33">
        <v>15.72941110442614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332.72969081103662</v>
      </c>
      <c r="D309" s="117">
        <f t="shared" si="136"/>
        <v>223.20917442596127</v>
      </c>
      <c r="E309" s="117">
        <f t="shared" si="136"/>
        <v>229.66284061727885</v>
      </c>
      <c r="F309" s="117">
        <f t="shared" si="136"/>
        <v>199.67969339444204</v>
      </c>
      <c r="G309" s="117">
        <f t="shared" si="136"/>
        <v>204.20565003181048</v>
      </c>
      <c r="H309" s="117">
        <f t="shared" si="136"/>
        <v>248.16532460439805</v>
      </c>
      <c r="I309" s="117">
        <f t="shared" si="136"/>
        <v>102.3197027148897</v>
      </c>
      <c r="J309" s="117">
        <f t="shared" si="136"/>
        <v>219.68364815686181</v>
      </c>
      <c r="K309" s="117">
        <f t="shared" si="136"/>
        <v>162.72542803154582</v>
      </c>
      <c r="L309" s="117">
        <f t="shared" si="136"/>
        <v>233.72372232658179</v>
      </c>
      <c r="M309" s="117">
        <f t="shared" si="136"/>
        <v>222.00213354077766</v>
      </c>
      <c r="N309" s="117">
        <f t="shared" si="136"/>
        <v>302.13077148581533</v>
      </c>
      <c r="O309" s="117">
        <f t="shared" si="136"/>
        <v>318.13335934722642</v>
      </c>
      <c r="P309" s="117">
        <f t="shared" si="136"/>
        <v>217.5540583779443</v>
      </c>
      <c r="Q309" s="117">
        <f t="shared" si="136"/>
        <v>91.529681696525671</v>
      </c>
      <c r="R309" s="117">
        <f t="shared" ref="R309:V309" si="137">R310+R313+R315+R324</f>
        <v>33.661558712416159</v>
      </c>
      <c r="S309" s="117">
        <f t="shared" si="137"/>
        <v>96.456549237336944</v>
      </c>
      <c r="T309" s="117">
        <f t="shared" si="137"/>
        <v>98.174337917120624</v>
      </c>
      <c r="U309" s="117">
        <f t="shared" si="137"/>
        <v>134.88242569379696</v>
      </c>
      <c r="V309" s="117">
        <f t="shared" si="137"/>
        <v>83.253843202433501</v>
      </c>
      <c r="W309" s="117">
        <f t="shared" ref="W309:Y309" si="138">W310+W313+W315+W324</f>
        <v>29.789276279298438</v>
      </c>
      <c r="X309" s="117">
        <f t="shared" si="138"/>
        <v>90.720713210881655</v>
      </c>
      <c r="Y309" s="117">
        <f t="shared" si="138"/>
        <v>110.78029925928736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276.67303238183547</v>
      </c>
      <c r="D310" s="122">
        <f t="shared" si="139"/>
        <v>179.48915046581129</v>
      </c>
      <c r="E310" s="122">
        <f t="shared" si="139"/>
        <v>182.67673812236364</v>
      </c>
      <c r="F310" s="122">
        <f t="shared" si="139"/>
        <v>157.12013311846383</v>
      </c>
      <c r="G310" s="122">
        <f t="shared" si="139"/>
        <v>158.75014741704058</v>
      </c>
      <c r="H310" s="122">
        <f t="shared" si="139"/>
        <v>187.1547900971033</v>
      </c>
      <c r="I310" s="122">
        <f t="shared" si="139"/>
        <v>71.37212282756758</v>
      </c>
      <c r="J310" s="122">
        <f t="shared" si="139"/>
        <v>159.50198545352634</v>
      </c>
      <c r="K310" s="122">
        <f t="shared" si="139"/>
        <v>122.57960344171538</v>
      </c>
      <c r="L310" s="122">
        <f t="shared" si="139"/>
        <v>180.68504573341437</v>
      </c>
      <c r="M310" s="122">
        <f t="shared" si="139"/>
        <v>167.98573905399587</v>
      </c>
      <c r="N310" s="122">
        <f t="shared" si="139"/>
        <v>231.1795977642665</v>
      </c>
      <c r="O310" s="122">
        <f t="shared" si="139"/>
        <v>255.84198375633989</v>
      </c>
      <c r="P310" s="122">
        <f t="shared" si="139"/>
        <v>170.36479988621963</v>
      </c>
      <c r="Q310" s="122">
        <f t="shared" si="139"/>
        <v>70.648497284779907</v>
      </c>
      <c r="R310" s="122">
        <f t="shared" ref="R310:V310" si="140">SUM(R311:R312)</f>
        <v>24.362995700071032</v>
      </c>
      <c r="S310" s="122">
        <f t="shared" si="140"/>
        <v>66.158205849291463</v>
      </c>
      <c r="T310" s="122">
        <f t="shared" si="140"/>
        <v>66.589054767552796</v>
      </c>
      <c r="U310" s="122">
        <f t="shared" si="140"/>
        <v>94.102986855728034</v>
      </c>
      <c r="V310" s="122">
        <f t="shared" si="140"/>
        <v>62.1180257296704</v>
      </c>
      <c r="W310" s="122">
        <f t="shared" ref="W310:Y310" si="141">SUM(W311:W312)</f>
        <v>17.168513828674925</v>
      </c>
      <c r="X310" s="122">
        <f t="shared" si="141"/>
        <v>48.981112924061378</v>
      </c>
      <c r="Y310" s="122">
        <f t="shared" si="141"/>
        <v>51.524503331490124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270.20630600819351</v>
      </c>
      <c r="D311" s="98">
        <v>175.3627305622193</v>
      </c>
      <c r="E311" s="98">
        <v>178.5780356011438</v>
      </c>
      <c r="F311" s="98">
        <v>153.62515426209617</v>
      </c>
      <c r="G311" s="98">
        <v>155.26067959302009</v>
      </c>
      <c r="H311" s="98">
        <v>183.13238154528673</v>
      </c>
      <c r="I311" s="98">
        <v>69.863592328181355</v>
      </c>
      <c r="J311" s="98">
        <v>156.16232643338671</v>
      </c>
      <c r="K311" s="98">
        <v>120.04563592332357</v>
      </c>
      <c r="L311" s="98">
        <v>177.00531667370879</v>
      </c>
      <c r="M311" s="98">
        <v>164.62475695107517</v>
      </c>
      <c r="N311" s="98">
        <v>226.5938220385402</v>
      </c>
      <c r="O311" s="98">
        <v>250.80052433420232</v>
      </c>
      <c r="P311" s="98">
        <v>167.01851557291485</v>
      </c>
      <c r="Q311" s="98">
        <v>69.262288191182449</v>
      </c>
      <c r="R311" s="98">
        <v>23.890678911237956</v>
      </c>
      <c r="S311" s="98">
        <v>64.887105649337698</v>
      </c>
      <c r="T311" s="98">
        <v>65.314134868483833</v>
      </c>
      <c r="U311" s="98">
        <v>92.327075023660683</v>
      </c>
      <c r="V311" s="98">
        <v>60.947746962648708</v>
      </c>
      <c r="W311" s="98">
        <v>16.848021878340717</v>
      </c>
      <c r="X311" s="98">
        <v>48.057313843635896</v>
      </c>
      <c r="Y311" s="98">
        <v>50.555679616938065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6.4667263736419809</v>
      </c>
      <c r="D312" s="98">
        <v>4.1264199035920068</v>
      </c>
      <c r="E312" s="98">
        <v>4.0987025212198507</v>
      </c>
      <c r="F312" s="98">
        <v>3.494978856367648</v>
      </c>
      <c r="G312" s="98">
        <v>3.4894678240204917</v>
      </c>
      <c r="H312" s="98">
        <v>4.0224085518165547</v>
      </c>
      <c r="I312" s="98">
        <v>1.5085304993862292</v>
      </c>
      <c r="J312" s="98">
        <v>3.3396590201396457</v>
      </c>
      <c r="K312" s="98">
        <v>2.5339675183918033</v>
      </c>
      <c r="L312" s="98">
        <v>3.6797290597055716</v>
      </c>
      <c r="M312" s="98">
        <v>3.3609821029207061</v>
      </c>
      <c r="N312" s="98">
        <v>4.5857757257263074</v>
      </c>
      <c r="O312" s="98">
        <v>5.0414594221375593</v>
      </c>
      <c r="P312" s="98">
        <v>3.346284313304777</v>
      </c>
      <c r="Q312" s="98">
        <v>1.3862090935974538</v>
      </c>
      <c r="R312" s="98">
        <v>0.47231678883307604</v>
      </c>
      <c r="S312" s="98">
        <v>1.2711001999537619</v>
      </c>
      <c r="T312" s="98">
        <v>1.2749198990689616</v>
      </c>
      <c r="U312" s="98">
        <v>1.7759118320673477</v>
      </c>
      <c r="V312" s="98">
        <v>1.1702787670216925</v>
      </c>
      <c r="W312" s="98">
        <v>0.32049195033420885</v>
      </c>
      <c r="X312" s="98">
        <v>0.92379908042548076</v>
      </c>
      <c r="Y312" s="98">
        <v>0.96882371455205796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6.9231016881670743E-2</v>
      </c>
      <c r="D313" s="122">
        <f t="shared" si="142"/>
        <v>3.6985368328861901E-2</v>
      </c>
      <c r="E313" s="122">
        <f t="shared" si="142"/>
        <v>1.2467463720393415</v>
      </c>
      <c r="F313" s="122">
        <f t="shared" si="142"/>
        <v>1.3347798993848292</v>
      </c>
      <c r="G313" s="122">
        <f t="shared" si="142"/>
        <v>1.4621813726435449</v>
      </c>
      <c r="H313" s="122">
        <f t="shared" si="142"/>
        <v>3.7094939037300128</v>
      </c>
      <c r="I313" s="122">
        <f t="shared" si="142"/>
        <v>1.4746216823931593</v>
      </c>
      <c r="J313" s="122">
        <f t="shared" si="142"/>
        <v>2.1455388448344381</v>
      </c>
      <c r="K313" s="122">
        <f t="shared" si="142"/>
        <v>1.4078953161726309</v>
      </c>
      <c r="L313" s="122">
        <f t="shared" si="142"/>
        <v>2.4875256498972256</v>
      </c>
      <c r="M313" s="122">
        <f t="shared" si="142"/>
        <v>2.3123624393405171</v>
      </c>
      <c r="N313" s="122">
        <f t="shared" si="142"/>
        <v>2.6806712788535831</v>
      </c>
      <c r="O313" s="122">
        <f t="shared" si="142"/>
        <v>2.3897449444738132</v>
      </c>
      <c r="P313" s="122">
        <f t="shared" si="142"/>
        <v>0.73141341298822793</v>
      </c>
      <c r="Q313" s="122">
        <f t="shared" si="142"/>
        <v>0.2836166133250298</v>
      </c>
      <c r="R313" s="122">
        <f t="shared" si="142"/>
        <v>6.2535003904500314E-2</v>
      </c>
      <c r="S313" s="122">
        <f t="shared" si="142"/>
        <v>0.34405342915246218</v>
      </c>
      <c r="T313" s="122">
        <f t="shared" si="142"/>
        <v>0.39960348222433451</v>
      </c>
      <c r="U313" s="122">
        <f t="shared" si="142"/>
        <v>0.59355856999168333</v>
      </c>
      <c r="V313" s="122">
        <f t="shared" si="142"/>
        <v>0.52073899834750226</v>
      </c>
      <c r="W313" s="122">
        <f t="shared" si="142"/>
        <v>0.14912499489948086</v>
      </c>
      <c r="X313" s="122">
        <f t="shared" si="142"/>
        <v>1.1145950253604096</v>
      </c>
      <c r="Y313" s="122">
        <f t="shared" si="142"/>
        <v>3.7165376301749564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6.9231016881670743E-2</v>
      </c>
      <c r="D314" s="98">
        <v>3.6985368328861901E-2</v>
      </c>
      <c r="E314" s="98">
        <v>1.2467463720393415</v>
      </c>
      <c r="F314" s="98">
        <v>1.3347798993848292</v>
      </c>
      <c r="G314" s="98">
        <v>1.4621813726435449</v>
      </c>
      <c r="H314" s="98">
        <v>3.7094939037300128</v>
      </c>
      <c r="I314" s="98">
        <v>1.4746216823931593</v>
      </c>
      <c r="J314" s="98">
        <v>2.1455388448344381</v>
      </c>
      <c r="K314" s="98">
        <v>1.4078953161726309</v>
      </c>
      <c r="L314" s="98">
        <v>2.4875256498972256</v>
      </c>
      <c r="M314" s="98">
        <v>2.3123624393405171</v>
      </c>
      <c r="N314" s="98">
        <v>2.6806712788535831</v>
      </c>
      <c r="O314" s="98">
        <v>2.3897449444738132</v>
      </c>
      <c r="P314" s="98">
        <v>0.73141341298822793</v>
      </c>
      <c r="Q314" s="98">
        <v>0.2836166133250298</v>
      </c>
      <c r="R314" s="98">
        <v>6.2535003904500314E-2</v>
      </c>
      <c r="S314" s="98">
        <v>0.34405342915246218</v>
      </c>
      <c r="T314" s="98">
        <v>0.39960348222433451</v>
      </c>
      <c r="U314" s="98">
        <v>0.59355856999168333</v>
      </c>
      <c r="V314" s="98">
        <v>0.52073899834750226</v>
      </c>
      <c r="W314" s="98">
        <v>0.14912499489948086</v>
      </c>
      <c r="X314" s="98">
        <v>1.1145950253604096</v>
      </c>
      <c r="Y314" s="98">
        <v>3.7165376301749564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40.534561781578027</v>
      </c>
      <c r="D315" s="122">
        <v>31.265699298895175</v>
      </c>
      <c r="E315" s="122">
        <v>32.828993844478845</v>
      </c>
      <c r="F315" s="122">
        <v>29.216870829084264</v>
      </c>
      <c r="G315" s="122">
        <v>31.332261640917377</v>
      </c>
      <c r="H315" s="122">
        <v>41.500588781600712</v>
      </c>
      <c r="I315" s="122">
        <v>20.348791026668621</v>
      </c>
      <c r="J315" s="122">
        <v>43.135266391567761</v>
      </c>
      <c r="K315" s="122">
        <v>28.528324493539813</v>
      </c>
      <c r="L315" s="122">
        <v>36.834269389081314</v>
      </c>
      <c r="M315" s="122">
        <v>39.008887963813372</v>
      </c>
      <c r="N315" s="122">
        <v>51.378454754077787</v>
      </c>
      <c r="O315" s="122">
        <v>44.105641462079689</v>
      </c>
      <c r="P315" s="122">
        <v>34.144278191518225</v>
      </c>
      <c r="Q315" s="122">
        <v>15.347912277779464</v>
      </c>
      <c r="R315" s="122">
        <v>6.8922148963216943</v>
      </c>
      <c r="S315" s="122">
        <v>22.545501637851633</v>
      </c>
      <c r="T315" s="122">
        <v>23.229813839590395</v>
      </c>
      <c r="U315" s="122">
        <v>31.174499818994814</v>
      </c>
      <c r="V315" s="122">
        <v>15.976244939798512</v>
      </c>
      <c r="W315" s="122">
        <v>8.714075177331118</v>
      </c>
      <c r="X315" s="122">
        <v>30.002931631213059</v>
      </c>
      <c r="Y315" s="122">
        <v>41.345583586591708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30.58614769644463</v>
      </c>
      <c r="D316" s="98">
        <v>22.943304762403525</v>
      </c>
      <c r="E316" s="98">
        <v>23.740167035074389</v>
      </c>
      <c r="F316" s="98">
        <v>20.566446602532228</v>
      </c>
      <c r="G316" s="98">
        <v>21.87265123991186</v>
      </c>
      <c r="H316" s="98">
        <v>29.385138681276654</v>
      </c>
      <c r="I316" s="98">
        <v>15.889612876479056</v>
      </c>
      <c r="J316" s="98">
        <v>35.5432955450839</v>
      </c>
      <c r="K316" s="98">
        <v>22.016340148129636</v>
      </c>
      <c r="L316" s="98">
        <v>30.667950366888153</v>
      </c>
      <c r="M316" s="98">
        <v>23.953470114202833</v>
      </c>
      <c r="N316" s="98">
        <v>29.838762138692054</v>
      </c>
      <c r="O316" s="98">
        <v>10.975323262922588</v>
      </c>
      <c r="P316" s="98">
        <v>5.0956902454214585</v>
      </c>
      <c r="Q316" s="98">
        <v>4.5902031816672153</v>
      </c>
      <c r="R316" s="98">
        <v>6.779767178101415</v>
      </c>
      <c r="S316" s="98">
        <v>22.244297836467897</v>
      </c>
      <c r="T316" s="98">
        <v>23.076014405858171</v>
      </c>
      <c r="U316" s="98">
        <v>30.049092481258175</v>
      </c>
      <c r="V316" s="98">
        <v>5.8493882514719298</v>
      </c>
      <c r="W316" s="98">
        <v>7.839045746056426</v>
      </c>
      <c r="X316" s="98">
        <v>23.133490584664461</v>
      </c>
      <c r="Y316" s="98">
        <v>40.476520801938321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0.34263341108653267</v>
      </c>
      <c r="D317" s="98">
        <v>0.11964315392314032</v>
      </c>
      <c r="E317" s="98">
        <v>0.43114532211898537</v>
      </c>
      <c r="F317" s="98">
        <v>3.0289865814284826E-3</v>
      </c>
      <c r="G317" s="98">
        <v>0.32894122683565452</v>
      </c>
      <c r="H317" s="98">
        <v>0.59248379027555742</v>
      </c>
      <c r="I317" s="98">
        <v>0</v>
      </c>
      <c r="J317" s="98">
        <v>0.50032928729351833</v>
      </c>
      <c r="K317" s="98">
        <v>0.22606435161583582</v>
      </c>
      <c r="L317" s="98">
        <v>0</v>
      </c>
      <c r="M317" s="98">
        <v>0.16825849064196463</v>
      </c>
      <c r="N317" s="98">
        <v>0.41540538967235752</v>
      </c>
      <c r="O317" s="98">
        <v>0</v>
      </c>
      <c r="P317" s="98">
        <v>0.9328641811037679</v>
      </c>
      <c r="Q317" s="98">
        <v>1.3586083871705408E-2</v>
      </c>
      <c r="R317" s="98">
        <v>0.11244771822027952</v>
      </c>
      <c r="S317" s="98">
        <v>0.30120380138373481</v>
      </c>
      <c r="T317" s="98">
        <v>0.15379943373222477</v>
      </c>
      <c r="U317" s="98">
        <v>1.1254073377366409</v>
      </c>
      <c r="V317" s="98">
        <v>0.44785046686963687</v>
      </c>
      <c r="W317" s="98">
        <v>0</v>
      </c>
      <c r="X317" s="98">
        <v>0</v>
      </c>
      <c r="Y317" s="98">
        <v>3.5309668202674817E-2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0.14231918192763165</v>
      </c>
      <c r="D318" s="101">
        <v>5.1110347377746265E-2</v>
      </c>
      <c r="E318" s="101">
        <v>0.18403091268844696</v>
      </c>
      <c r="F318" s="101">
        <v>1.3800135102239404E-3</v>
      </c>
      <c r="G318" s="101">
        <v>0.14756667012088998</v>
      </c>
      <c r="H318" s="101">
        <v>0.26386641223872281</v>
      </c>
      <c r="I318" s="101">
        <v>0</v>
      </c>
      <c r="J318" s="101">
        <v>0.22328401785755778</v>
      </c>
      <c r="K318" s="101">
        <v>0.1020771798758601</v>
      </c>
      <c r="L318" s="101">
        <v>0</v>
      </c>
      <c r="M318" s="101">
        <v>7.8290519171895126E-2</v>
      </c>
      <c r="N318" s="101">
        <v>0.19477265257852347</v>
      </c>
      <c r="O318" s="101">
        <v>0</v>
      </c>
      <c r="P318" s="101">
        <v>0.40721537966783716</v>
      </c>
      <c r="Q318" s="101">
        <v>5.8527852057154491E-3</v>
      </c>
      <c r="R318" s="101">
        <v>4.9153704029396644E-2</v>
      </c>
      <c r="S318" s="101">
        <v>0.1403286340019666</v>
      </c>
      <c r="T318" s="101">
        <v>6.5154998723489635E-2</v>
      </c>
      <c r="U318" s="101">
        <v>0.48934900159633232</v>
      </c>
      <c r="V318" s="101">
        <v>0.18296325466655167</v>
      </c>
      <c r="W318" s="101">
        <v>0</v>
      </c>
      <c r="X318" s="101">
        <v>0</v>
      </c>
      <c r="Y318" s="101">
        <v>1.3380816668164671E-2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0.20031422915890101</v>
      </c>
      <c r="D319" s="104">
        <v>6.8532806545394051E-2</v>
      </c>
      <c r="E319" s="104">
        <v>0.24711440943053842</v>
      </c>
      <c r="F319" s="104">
        <v>1.648973071204542E-3</v>
      </c>
      <c r="G319" s="104">
        <v>0.18137455671476457</v>
      </c>
      <c r="H319" s="104">
        <v>0.32861737803683461</v>
      </c>
      <c r="I319" s="104">
        <v>0</v>
      </c>
      <c r="J319" s="104">
        <v>0.27704526943596058</v>
      </c>
      <c r="K319" s="104">
        <v>0.12398717173997574</v>
      </c>
      <c r="L319" s="104">
        <v>0</v>
      </c>
      <c r="M319" s="104">
        <v>8.9967971470069519E-2</v>
      </c>
      <c r="N319" s="104">
        <v>0.22063273709383402</v>
      </c>
      <c r="O319" s="104">
        <v>0</v>
      </c>
      <c r="P319" s="104">
        <v>0.52564880143593073</v>
      </c>
      <c r="Q319" s="104">
        <v>7.7332986659899581E-3</v>
      </c>
      <c r="R319" s="104">
        <v>6.3294014190882875E-2</v>
      </c>
      <c r="S319" s="104">
        <v>0.16087516738176819</v>
      </c>
      <c r="T319" s="104">
        <v>8.8644435008735131E-2</v>
      </c>
      <c r="U319" s="104">
        <v>0.63605833614030849</v>
      </c>
      <c r="V319" s="104">
        <v>0.2648872122030852</v>
      </c>
      <c r="W319" s="104">
        <v>0</v>
      </c>
      <c r="X319" s="104">
        <v>0</v>
      </c>
      <c r="Y319" s="104">
        <v>2.1928851534510147E-2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6.2326383943595154</v>
      </c>
      <c r="D320" s="101">
        <v>5.3370850772512144</v>
      </c>
      <c r="E320" s="101">
        <v>3.5733440944992432</v>
      </c>
      <c r="F320" s="101">
        <v>6.5445582090577448</v>
      </c>
      <c r="G320" s="101">
        <v>5.3071937621736964</v>
      </c>
      <c r="H320" s="101">
        <v>6.1138797210102016</v>
      </c>
      <c r="I320" s="101">
        <v>1.7329442118485705</v>
      </c>
      <c r="J320" s="101">
        <v>3.1792960213993031</v>
      </c>
      <c r="K320" s="101">
        <v>1.4644760926931253</v>
      </c>
      <c r="L320" s="101">
        <v>3.4188950985376003</v>
      </c>
      <c r="M320" s="101">
        <v>3.6382325860399849</v>
      </c>
      <c r="N320" s="101">
        <v>9.0555361465607298</v>
      </c>
      <c r="O320" s="101">
        <v>8.1979422982872698</v>
      </c>
      <c r="P320" s="101">
        <v>2.7068285501176024</v>
      </c>
      <c r="Q320" s="101">
        <v>1.0941193290133473</v>
      </c>
      <c r="R320" s="101">
        <v>0</v>
      </c>
      <c r="S320" s="101">
        <v>0</v>
      </c>
      <c r="T320" s="101">
        <v>0</v>
      </c>
      <c r="U320" s="101">
        <v>0</v>
      </c>
      <c r="V320" s="101">
        <v>3.6613774369619234</v>
      </c>
      <c r="W320" s="101">
        <v>0</v>
      </c>
      <c r="X320" s="101">
        <v>2.4393417465144953</v>
      </c>
      <c r="Y320" s="101">
        <v>0.32680917615509619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3.3731422796873476</v>
      </c>
      <c r="D321" s="104">
        <v>2.8656663053172968</v>
      </c>
      <c r="E321" s="104">
        <v>5.0843373927862263</v>
      </c>
      <c r="F321" s="104">
        <v>2.1028370309128661</v>
      </c>
      <c r="G321" s="104">
        <v>3.823475411996168</v>
      </c>
      <c r="H321" s="104">
        <v>5.409086589038294</v>
      </c>
      <c r="I321" s="104">
        <v>2.7262339383409948</v>
      </c>
      <c r="J321" s="104">
        <v>3.9123455377910417</v>
      </c>
      <c r="K321" s="104">
        <v>4.8214439011012171</v>
      </c>
      <c r="L321" s="104">
        <v>2.7474239236555569</v>
      </c>
      <c r="M321" s="104">
        <v>11.248926772928593</v>
      </c>
      <c r="N321" s="104">
        <v>12.068751079152641</v>
      </c>
      <c r="O321" s="104">
        <v>24.932375900869829</v>
      </c>
      <c r="P321" s="104">
        <v>25.408895214875393</v>
      </c>
      <c r="Q321" s="104">
        <v>9.6500036832271974</v>
      </c>
      <c r="R321" s="104">
        <v>0</v>
      </c>
      <c r="S321" s="104">
        <v>0</v>
      </c>
      <c r="T321" s="104">
        <v>0</v>
      </c>
      <c r="U321" s="104">
        <v>0</v>
      </c>
      <c r="V321" s="104">
        <v>6.017628784495022</v>
      </c>
      <c r="W321" s="104">
        <v>0.87502943127469235</v>
      </c>
      <c r="X321" s="104">
        <v>4.4300993000341009</v>
      </c>
      <c r="Y321" s="104">
        <v>0.50694394029561918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1.3988070682957499</v>
      </c>
      <c r="D322" s="98">
        <v>1.2243112638636775</v>
      </c>
      <c r="E322" s="98">
        <v>2.169735883254019</v>
      </c>
      <c r="F322" s="98">
        <v>0.95846930510547002</v>
      </c>
      <c r="G322" s="98">
        <v>1.7130937161173612</v>
      </c>
      <c r="H322" s="98">
        <v>2.3986383959205986</v>
      </c>
      <c r="I322" s="98">
        <v>1.3491082109795292</v>
      </c>
      <c r="J322" s="98">
        <v>1.739070664610352</v>
      </c>
      <c r="K322" s="98">
        <v>2.1740496098722373</v>
      </c>
      <c r="L322" s="98">
        <v>1.2285741374835699</v>
      </c>
      <c r="M322" s="98">
        <v>5.2579528962114059</v>
      </c>
      <c r="N322" s="98">
        <v>5.6564667079111883</v>
      </c>
      <c r="O322" s="98">
        <v>12.211844759537005</v>
      </c>
      <c r="P322" s="98">
        <v>10.950906347380998</v>
      </c>
      <c r="Q322" s="98">
        <v>4.1498530668189435</v>
      </c>
      <c r="R322" s="98">
        <v>0</v>
      </c>
      <c r="S322" s="98">
        <v>0</v>
      </c>
      <c r="T322" s="98">
        <v>0</v>
      </c>
      <c r="U322" s="98">
        <v>0</v>
      </c>
      <c r="V322" s="98">
        <v>2.3667020094414313</v>
      </c>
      <c r="W322" s="98">
        <v>0.38904265473116728</v>
      </c>
      <c r="X322" s="98">
        <v>1.8576728089967918</v>
      </c>
      <c r="Y322" s="98">
        <v>0.18861334405463098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1.9743352113915977</v>
      </c>
      <c r="D323" s="98">
        <v>1.6413550414536195</v>
      </c>
      <c r="E323" s="98">
        <v>2.9146015095322073</v>
      </c>
      <c r="F323" s="98">
        <v>1.1443677258073961</v>
      </c>
      <c r="G323" s="98">
        <v>2.1103816958788069</v>
      </c>
      <c r="H323" s="98">
        <v>3.010448193117695</v>
      </c>
      <c r="I323" s="98">
        <v>1.3771257273614657</v>
      </c>
      <c r="J323" s="98">
        <v>2.1732748731806897</v>
      </c>
      <c r="K323" s="98">
        <v>2.6473942912289794</v>
      </c>
      <c r="L323" s="98">
        <v>1.5188497861719867</v>
      </c>
      <c r="M323" s="98">
        <v>5.9909738767171872</v>
      </c>
      <c r="N323" s="98">
        <v>6.4122843712414523</v>
      </c>
      <c r="O323" s="98">
        <v>12.720531141332826</v>
      </c>
      <c r="P323" s="98">
        <v>14.457988867494397</v>
      </c>
      <c r="Q323" s="98">
        <v>5.5001506164082548</v>
      </c>
      <c r="R323" s="98">
        <v>0</v>
      </c>
      <c r="S323" s="98">
        <v>0</v>
      </c>
      <c r="T323" s="98">
        <v>0</v>
      </c>
      <c r="U323" s="98">
        <v>0</v>
      </c>
      <c r="V323" s="98">
        <v>3.6509267750535912</v>
      </c>
      <c r="W323" s="98">
        <v>0.48598677654352507</v>
      </c>
      <c r="X323" s="98">
        <v>2.5724264910373087</v>
      </c>
      <c r="Y323" s="98">
        <v>0.3183305962409882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15.452865630741469</v>
      </c>
      <c r="D324" s="122">
        <v>12.41733929292592</v>
      </c>
      <c r="E324" s="122">
        <v>12.910362278397002</v>
      </c>
      <c r="F324" s="122">
        <v>12.00790954750912</v>
      </c>
      <c r="G324" s="122">
        <v>12.661059601208953</v>
      </c>
      <c r="H324" s="122">
        <v>15.800451821964041</v>
      </c>
      <c r="I324" s="122">
        <v>9.1241671782603415</v>
      </c>
      <c r="J324" s="122">
        <v>14.900857466933253</v>
      </c>
      <c r="K324" s="122">
        <v>10.209604780117989</v>
      </c>
      <c r="L324" s="122">
        <v>13.716881554188847</v>
      </c>
      <c r="M324" s="122">
        <v>12.695144083627891</v>
      </c>
      <c r="N324" s="122">
        <v>16.892047688617449</v>
      </c>
      <c r="O324" s="122">
        <v>15.795989184333061</v>
      </c>
      <c r="P324" s="122">
        <v>12.313566887218233</v>
      </c>
      <c r="Q324" s="122">
        <v>5.2496555206412907</v>
      </c>
      <c r="R324" s="122">
        <v>2.3438131121189332</v>
      </c>
      <c r="S324" s="122">
        <v>7.408788321041385</v>
      </c>
      <c r="T324" s="122">
        <v>7.9558658277530983</v>
      </c>
      <c r="U324" s="122">
        <v>9.0113804490824148</v>
      </c>
      <c r="V324" s="122">
        <v>4.6388335346170724</v>
      </c>
      <c r="W324" s="122">
        <v>3.757562278392915</v>
      </c>
      <c r="X324" s="122">
        <v>10.62207363024681</v>
      </c>
      <c r="Y324" s="122">
        <v>14.193674711030562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15.452865630741469</v>
      </c>
      <c r="D326" s="33">
        <v>12.41733929292592</v>
      </c>
      <c r="E326" s="33">
        <v>12.910362278397002</v>
      </c>
      <c r="F326" s="33">
        <v>12.00790954750912</v>
      </c>
      <c r="G326" s="33">
        <v>12.661059601208953</v>
      </c>
      <c r="H326" s="33">
        <v>15.800451821964041</v>
      </c>
      <c r="I326" s="33">
        <v>9.1241671782603415</v>
      </c>
      <c r="J326" s="33">
        <v>14.900857466933253</v>
      </c>
      <c r="K326" s="33">
        <v>10.209604780117989</v>
      </c>
      <c r="L326" s="33">
        <v>13.716881554188847</v>
      </c>
      <c r="M326" s="33">
        <v>12.695144083627891</v>
      </c>
      <c r="N326" s="33">
        <v>16.892047688617449</v>
      </c>
      <c r="O326" s="33">
        <v>15.795989184333061</v>
      </c>
      <c r="P326" s="33">
        <v>12.313566887218233</v>
      </c>
      <c r="Q326" s="33">
        <v>5.2496555206412907</v>
      </c>
      <c r="R326" s="33">
        <v>2.3438131121189332</v>
      </c>
      <c r="S326" s="33">
        <v>7.408788321041385</v>
      </c>
      <c r="T326" s="33">
        <v>7.9558658277530983</v>
      </c>
      <c r="U326" s="33">
        <v>9.0113804490824148</v>
      </c>
      <c r="V326" s="33">
        <v>4.6388335346170724</v>
      </c>
      <c r="W326" s="33">
        <v>3.757562278392915</v>
      </c>
      <c r="X326" s="33">
        <v>10.62207363024681</v>
      </c>
      <c r="Y326" s="33">
        <v>14.193674711030562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0.5977723464815049</v>
      </c>
      <c r="D328" s="119">
        <f t="shared" si="143"/>
        <v>0.60469628052838431</v>
      </c>
      <c r="E328" s="119">
        <f t="shared" si="143"/>
        <v>0.61224232303466775</v>
      </c>
      <c r="F328" s="119">
        <f t="shared" si="143"/>
        <v>0.61728616207795073</v>
      </c>
      <c r="G328" s="119">
        <f t="shared" si="143"/>
        <v>0.6231107758181651</v>
      </c>
      <c r="H328" s="119">
        <f t="shared" si="143"/>
        <v>0.63273439162387823</v>
      </c>
      <c r="I328" s="119">
        <f t="shared" si="143"/>
        <v>0.6414559688383813</v>
      </c>
      <c r="J328" s="119">
        <f t="shared" si="143"/>
        <v>0.63919503720603665</v>
      </c>
      <c r="K328" s="119">
        <f t="shared" si="143"/>
        <v>0.64398812877651157</v>
      </c>
      <c r="L328" s="119">
        <f t="shared" si="143"/>
        <v>0.64753851714522037</v>
      </c>
      <c r="M328" s="119">
        <f t="shared" si="143"/>
        <v>0.66585392315887282</v>
      </c>
      <c r="N328" s="119">
        <f t="shared" si="143"/>
        <v>0.68193869944486263</v>
      </c>
      <c r="O328" s="119">
        <f t="shared" si="143"/>
        <v>0.70939623117346051</v>
      </c>
      <c r="P328" s="119">
        <f t="shared" si="143"/>
        <v>0.74139547814295859</v>
      </c>
      <c r="Q328" s="119">
        <f t="shared" si="143"/>
        <v>0.76168587973436686</v>
      </c>
      <c r="R328" s="119">
        <f t="shared" ref="R328:V328" si="144">IF(R309=0,"",R309/R290)</f>
        <v>0.75974677631275844</v>
      </c>
      <c r="S328" s="119">
        <f t="shared" si="144"/>
        <v>0.76987209396859813</v>
      </c>
      <c r="T328" s="119">
        <f t="shared" si="144"/>
        <v>0.77577701504012975</v>
      </c>
      <c r="U328" s="119">
        <f t="shared" si="144"/>
        <v>0.77845156969440676</v>
      </c>
      <c r="V328" s="119">
        <f t="shared" si="144"/>
        <v>0.78632359605899738</v>
      </c>
      <c r="W328" s="119">
        <f t="shared" ref="W328:Y328" si="145">IF(W309=0,"",W309/W290)</f>
        <v>0.79959975179125065</v>
      </c>
      <c r="X328" s="119">
        <f t="shared" si="145"/>
        <v>0.81219387716161739</v>
      </c>
      <c r="Y328" s="119">
        <f t="shared" si="145"/>
        <v>0.82993359428514213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0.58159598194312323</v>
      </c>
      <c r="D329" s="124">
        <f t="shared" si="146"/>
        <v>0.58567412307112399</v>
      </c>
      <c r="E329" s="124">
        <f t="shared" si="146"/>
        <v>0.5899322280255217</v>
      </c>
      <c r="F329" s="124">
        <f t="shared" si="146"/>
        <v>0.59425515634158421</v>
      </c>
      <c r="G329" s="124">
        <f t="shared" si="146"/>
        <v>0.59875573864574372</v>
      </c>
      <c r="H329" s="124">
        <f t="shared" si="146"/>
        <v>0.60336641726327978</v>
      </c>
      <c r="I329" s="124">
        <f t="shared" si="146"/>
        <v>0.60822601468876325</v>
      </c>
      <c r="J329" s="124">
        <f t="shared" si="146"/>
        <v>0.61355619235016523</v>
      </c>
      <c r="K329" s="124">
        <f t="shared" si="146"/>
        <v>0.61948111322326405</v>
      </c>
      <c r="L329" s="124">
        <f t="shared" si="146"/>
        <v>0.62604798611279</v>
      </c>
      <c r="M329" s="124">
        <f t="shared" si="146"/>
        <v>0.63797449834653264</v>
      </c>
      <c r="N329" s="124">
        <f t="shared" si="146"/>
        <v>0.6567216036037532</v>
      </c>
      <c r="O329" s="124">
        <f t="shared" si="146"/>
        <v>0.68295730322457493</v>
      </c>
      <c r="P329" s="124">
        <f t="shared" si="146"/>
        <v>0.7131800892378054</v>
      </c>
      <c r="Q329" s="124">
        <f t="shared" si="146"/>
        <v>0.73729432885651702</v>
      </c>
      <c r="R329" s="124">
        <f t="shared" ref="R329:V329" si="147">IF(R310=0,"",R310/R291)</f>
        <v>0.74643156053693627</v>
      </c>
      <c r="S329" s="124">
        <f t="shared" si="147"/>
        <v>0.75071991691493212</v>
      </c>
      <c r="T329" s="124">
        <f t="shared" si="147"/>
        <v>0.75214166332651455</v>
      </c>
      <c r="U329" s="124">
        <f t="shared" si="147"/>
        <v>0.75251006107644558</v>
      </c>
      <c r="V329" s="124">
        <f t="shared" si="147"/>
        <v>0.75371143968402399</v>
      </c>
      <c r="W329" s="124">
        <f t="shared" ref="W329:Y329" si="148">IF(W310=0,"",W310/W291)</f>
        <v>0.75534980084758807</v>
      </c>
      <c r="X329" s="124">
        <f t="shared" si="148"/>
        <v>0.75648063171132252</v>
      </c>
      <c r="Y329" s="124">
        <f t="shared" si="148"/>
        <v>0.75717132755073135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0.57582992296128732</v>
      </c>
      <c r="D330" s="111">
        <f t="shared" si="149"/>
        <v>0.58001927933923536</v>
      </c>
      <c r="E330" s="111">
        <f t="shared" si="149"/>
        <v>0.58443165760570637</v>
      </c>
      <c r="F330" s="111">
        <f t="shared" si="149"/>
        <v>0.588819928795972</v>
      </c>
      <c r="G330" s="111">
        <f t="shared" si="149"/>
        <v>0.59340446256550916</v>
      </c>
      <c r="H330" s="111">
        <f t="shared" si="149"/>
        <v>0.59815537579475275</v>
      </c>
      <c r="I330" s="111">
        <f t="shared" si="149"/>
        <v>0.60312395709936983</v>
      </c>
      <c r="J330" s="111">
        <f t="shared" si="149"/>
        <v>0.60852707102493464</v>
      </c>
      <c r="K330" s="111">
        <f t="shared" si="149"/>
        <v>0.61454500607461982</v>
      </c>
      <c r="L330" s="111">
        <f t="shared" si="149"/>
        <v>0.62121862285008778</v>
      </c>
      <c r="M330" s="111">
        <f t="shared" si="149"/>
        <v>0.63329374864641252</v>
      </c>
      <c r="N330" s="111">
        <f t="shared" si="149"/>
        <v>0.65219068965935412</v>
      </c>
      <c r="O330" s="111">
        <f t="shared" si="149"/>
        <v>0.67863236253894799</v>
      </c>
      <c r="P330" s="111">
        <f t="shared" si="149"/>
        <v>0.70910517783203142</v>
      </c>
      <c r="Q330" s="111">
        <f t="shared" si="149"/>
        <v>0.73343808213085337</v>
      </c>
      <c r="R330" s="111">
        <f t="shared" ref="R330:V330" si="150">IF(R311=0,"",R311/R292)</f>
        <v>0.74270834316637435</v>
      </c>
      <c r="S330" s="111">
        <f t="shared" si="150"/>
        <v>0.74707177859692875</v>
      </c>
      <c r="T330" s="111">
        <f t="shared" si="150"/>
        <v>0.74852021091032073</v>
      </c>
      <c r="U330" s="111">
        <f t="shared" si="150"/>
        <v>0.74894473182434895</v>
      </c>
      <c r="V330" s="111">
        <f t="shared" si="150"/>
        <v>0.75016386090847076</v>
      </c>
      <c r="W330" s="111">
        <f t="shared" ref="W330:Y330" si="151">IF(W311=0,"",W311/W292)</f>
        <v>0.75185078877038614</v>
      </c>
      <c r="X330" s="111">
        <f t="shared" si="151"/>
        <v>0.75295594025615709</v>
      </c>
      <c r="Y330" s="111">
        <f t="shared" si="151"/>
        <v>0.75366419116946526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2.5369456794464402</v>
      </c>
      <c r="E332" s="124">
        <f t="shared" si="155"/>
        <v>2.645229665382403</v>
      </c>
      <c r="F332" s="124">
        <f t="shared" si="155"/>
        <v>2.7543833405288036</v>
      </c>
      <c r="G332" s="124">
        <f t="shared" si="155"/>
        <v>2.8650390675616717</v>
      </c>
      <c r="H332" s="124">
        <f t="shared" si="155"/>
        <v>2.9770974633419458</v>
      </c>
      <c r="I332" s="124">
        <f t="shared" si="155"/>
        <v>3.0906910831060701</v>
      </c>
      <c r="J332" s="124">
        <f t="shared" si="155"/>
        <v>3.2064140294578993</v>
      </c>
      <c r="K332" s="124">
        <f t="shared" si="155"/>
        <v>3.3247368811958475</v>
      </c>
      <c r="L332" s="124">
        <f t="shared" si="155"/>
        <v>3.445722042133248</v>
      </c>
      <c r="M332" s="124">
        <f t="shared" si="155"/>
        <v>3.584362118769969</v>
      </c>
      <c r="N332" s="124">
        <f t="shared" si="155"/>
        <v>3.7451077276635445</v>
      </c>
      <c r="O332" s="124">
        <f t="shared" si="155"/>
        <v>3.9276721145464872</v>
      </c>
      <c r="P332" s="124">
        <f t="shared" si="155"/>
        <v>4.1142881127083859</v>
      </c>
      <c r="Q332" s="124">
        <f t="shared" si="155"/>
        <v>4.2575130300642714</v>
      </c>
      <c r="R332" s="124">
        <f t="shared" ref="R332:V332" si="156">IF(R313=0,"",R313/R294)</f>
        <v>4.2885467357412006</v>
      </c>
      <c r="S332" s="124">
        <f t="shared" si="156"/>
        <v>4.2919949252608589</v>
      </c>
      <c r="T332" s="124">
        <f t="shared" si="156"/>
        <v>4.2958262469493693</v>
      </c>
      <c r="U332" s="124">
        <f t="shared" si="156"/>
        <v>4.300083271047713</v>
      </c>
      <c r="V332" s="124">
        <f t="shared" si="156"/>
        <v>4.3122478727184674</v>
      </c>
      <c r="W332" s="124">
        <f t="shared" ref="W332:Y332" si="157">IF(W313=0,"",W313/W294)</f>
        <v>4.3521744542800276</v>
      </c>
      <c r="X332" s="124">
        <f t="shared" si="157"/>
        <v>4.3994756322114403</v>
      </c>
      <c r="Y332" s="124">
        <f t="shared" si="157"/>
        <v>4.4527924678182833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2.5369456794464402</v>
      </c>
      <c r="E333" s="111">
        <f t="shared" si="158"/>
        <v>2.645229665382403</v>
      </c>
      <c r="F333" s="111">
        <f t="shared" si="158"/>
        <v>2.7543833405288036</v>
      </c>
      <c r="G333" s="111">
        <f t="shared" si="158"/>
        <v>2.8650390675616717</v>
      </c>
      <c r="H333" s="111">
        <f t="shared" si="158"/>
        <v>2.9770974633419458</v>
      </c>
      <c r="I333" s="111">
        <f t="shared" si="158"/>
        <v>3.0906910831060701</v>
      </c>
      <c r="J333" s="111">
        <f t="shared" si="158"/>
        <v>3.2064140294578993</v>
      </c>
      <c r="K333" s="111">
        <f t="shared" si="158"/>
        <v>3.3247368811958475</v>
      </c>
      <c r="L333" s="111">
        <f t="shared" si="158"/>
        <v>3.445722042133248</v>
      </c>
      <c r="M333" s="111">
        <f t="shared" si="158"/>
        <v>3.584362118769969</v>
      </c>
      <c r="N333" s="111">
        <f t="shared" si="158"/>
        <v>3.7451077276635445</v>
      </c>
      <c r="O333" s="111">
        <f t="shared" si="158"/>
        <v>3.9276721145464872</v>
      </c>
      <c r="P333" s="111">
        <f t="shared" si="158"/>
        <v>4.1142881127083859</v>
      </c>
      <c r="Q333" s="111">
        <f t="shared" si="158"/>
        <v>4.2575130300642714</v>
      </c>
      <c r="R333" s="111">
        <f t="shared" ref="R333:V333" si="159">IF(R314=0,"",R314/R295)</f>
        <v>4.2885467357412006</v>
      </c>
      <c r="S333" s="111">
        <f t="shared" si="159"/>
        <v>4.2919949252608589</v>
      </c>
      <c r="T333" s="111">
        <f t="shared" si="159"/>
        <v>4.2958262469493693</v>
      </c>
      <c r="U333" s="111">
        <f t="shared" si="159"/>
        <v>4.300083271047713</v>
      </c>
      <c r="V333" s="111">
        <f t="shared" si="159"/>
        <v>4.3122478727184674</v>
      </c>
      <c r="W333" s="111">
        <f t="shared" ref="W333:Y333" si="160">IF(W314=0,"",W314/W295)</f>
        <v>4.3521744542800276</v>
      </c>
      <c r="X333" s="111">
        <f t="shared" si="160"/>
        <v>4.3994756322114403</v>
      </c>
      <c r="Y333" s="111">
        <f t="shared" si="160"/>
        <v>4.4527924678182833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0.665526644842516</v>
      </c>
      <c r="D334" s="124">
        <f t="shared" si="161"/>
        <v>0.67058693859191965</v>
      </c>
      <c r="E334" s="124">
        <f t="shared" si="161"/>
        <v>0.67887099817487673</v>
      </c>
      <c r="F334" s="124">
        <f t="shared" si="161"/>
        <v>0.67704854499975664</v>
      </c>
      <c r="G334" s="124">
        <f t="shared" si="161"/>
        <v>0.6838224834972898</v>
      </c>
      <c r="H334" s="124">
        <f t="shared" si="161"/>
        <v>0.68564427247370663</v>
      </c>
      <c r="I334" s="124">
        <f t="shared" si="161"/>
        <v>0.67794271656004734</v>
      </c>
      <c r="J334" s="124">
        <f t="shared" si="161"/>
        <v>0.67370831096100725</v>
      </c>
      <c r="K334" s="124">
        <f t="shared" si="161"/>
        <v>0.68950953276181648</v>
      </c>
      <c r="L334" s="124">
        <f t="shared" si="161"/>
        <v>0.68001604900561619</v>
      </c>
      <c r="M334" s="124">
        <f t="shared" si="161"/>
        <v>0.73099946234587143</v>
      </c>
      <c r="N334" s="124">
        <f t="shared" si="161"/>
        <v>0.74466053884678518</v>
      </c>
      <c r="O334" s="124">
        <f t="shared" si="161"/>
        <v>0.82550399392308527</v>
      </c>
      <c r="P334" s="124">
        <f t="shared" si="161"/>
        <v>0.87413319347511276</v>
      </c>
      <c r="Q334" s="124">
        <f t="shared" si="161"/>
        <v>0.86152422541795415</v>
      </c>
      <c r="R334" s="124">
        <f t="shared" ref="R334:V334" si="162">IF(R315=0,"",R315/R296)</f>
        <v>0.78268973146880827</v>
      </c>
      <c r="S334" s="124">
        <f t="shared" si="162"/>
        <v>0.79845921801669262</v>
      </c>
      <c r="T334" s="124">
        <f t="shared" si="162"/>
        <v>0.81240038706552575</v>
      </c>
      <c r="U334" s="124">
        <f t="shared" si="162"/>
        <v>0.82714429086199692</v>
      </c>
      <c r="V334" s="124">
        <f t="shared" si="162"/>
        <v>0.88436725955204076</v>
      </c>
      <c r="W334" s="124">
        <f t="shared" ref="W334:Y334" si="163">IF(W315=0,"",W315/W296)</f>
        <v>0.84913369603552513</v>
      </c>
      <c r="X334" s="124">
        <f t="shared" si="163"/>
        <v>0.8611903656639498</v>
      </c>
      <c r="Y334" s="124">
        <f t="shared" si="163"/>
        <v>0.8460634498446955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0.62783779861134603</v>
      </c>
      <c r="D335" s="111">
        <f t="shared" si="164"/>
        <v>0.62982891273697905</v>
      </c>
      <c r="E335" s="111">
        <f t="shared" si="164"/>
        <v>0.63209680053888029</v>
      </c>
      <c r="F335" s="111">
        <f t="shared" si="164"/>
        <v>0.63440243020572717</v>
      </c>
      <c r="G335" s="111">
        <f t="shared" si="164"/>
        <v>0.63696295214885412</v>
      </c>
      <c r="H335" s="111">
        <f t="shared" si="164"/>
        <v>0.63975178992239301</v>
      </c>
      <c r="I335" s="111">
        <f t="shared" si="164"/>
        <v>0.64282244939404187</v>
      </c>
      <c r="J335" s="111">
        <f t="shared" si="164"/>
        <v>0.64639412521788742</v>
      </c>
      <c r="K335" s="111">
        <f t="shared" si="164"/>
        <v>0.65065319050495418</v>
      </c>
      <c r="L335" s="111">
        <f t="shared" si="164"/>
        <v>0.65564950770335106</v>
      </c>
      <c r="M335" s="111">
        <f t="shared" si="164"/>
        <v>0.66583481712053494</v>
      </c>
      <c r="N335" s="111">
        <f t="shared" si="164"/>
        <v>0.68262415558607503</v>
      </c>
      <c r="O335" s="111">
        <f t="shared" si="164"/>
        <v>0.70716917713991778</v>
      </c>
      <c r="P335" s="111">
        <f t="shared" si="164"/>
        <v>0.73693266362493126</v>
      </c>
      <c r="Q335" s="111">
        <f t="shared" si="164"/>
        <v>0.76373056338768452</v>
      </c>
      <c r="R335" s="111">
        <f t="shared" ref="R335:V335" si="165">IF(R316=0,"",R316/R297)</f>
        <v>0.78111644940671776</v>
      </c>
      <c r="S335" s="111">
        <f t="shared" si="165"/>
        <v>0.79730436625356882</v>
      </c>
      <c r="T335" s="111">
        <f t="shared" si="165"/>
        <v>0.81181700072728669</v>
      </c>
      <c r="U335" s="111">
        <f t="shared" si="165"/>
        <v>0.82417703962696987</v>
      </c>
      <c r="V335" s="111">
        <f t="shared" si="165"/>
        <v>0.83390716975169699</v>
      </c>
      <c r="W335" s="111">
        <f t="shared" ref="W335:Y335" si="166">IF(W316=0,"",W316/W297)</f>
        <v>0.83988782340088586</v>
      </c>
      <c r="X335" s="111">
        <f t="shared" si="166"/>
        <v>0.8428027768893247</v>
      </c>
      <c r="Y335" s="111">
        <f t="shared" si="166"/>
        <v>0.84427883799078685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0.80242828817855982</v>
      </c>
      <c r="D336" s="111">
        <f t="shared" si="167"/>
        <v>0.79931354798089949</v>
      </c>
      <c r="E336" s="111">
        <f t="shared" si="167"/>
        <v>0.80100127952198197</v>
      </c>
      <c r="F336" s="111">
        <f t="shared" si="167"/>
        <v>0.79204312613479266</v>
      </c>
      <c r="G336" s="111">
        <f t="shared" si="167"/>
        <v>0.79637751507244037</v>
      </c>
      <c r="H336" s="111">
        <f t="shared" si="167"/>
        <v>0.79949924252873428</v>
      </c>
      <c r="I336" s="111" t="str">
        <f t="shared" si="167"/>
        <v/>
      </c>
      <c r="J336" s="111">
        <f t="shared" si="167"/>
        <v>0.80377356901057839</v>
      </c>
      <c r="K336" s="111">
        <f t="shared" si="167"/>
        <v>0.80486801352555448</v>
      </c>
      <c r="L336" s="111" t="str">
        <f t="shared" si="167"/>
        <v/>
      </c>
      <c r="M336" s="111">
        <f t="shared" si="167"/>
        <v>0.81068712280530075</v>
      </c>
      <c r="N336" s="111">
        <f t="shared" si="167"/>
        <v>0.82102091293346147</v>
      </c>
      <c r="O336" s="111" t="str">
        <f t="shared" si="167"/>
        <v/>
      </c>
      <c r="P336" s="111">
        <f t="shared" si="167"/>
        <v>0.86518079936656456</v>
      </c>
      <c r="Q336" s="111">
        <f t="shared" si="167"/>
        <v>0.88240147011142434</v>
      </c>
      <c r="R336" s="111">
        <f t="shared" ref="R336:V336" si="168">IF(R317=0,"",R317/R298)</f>
        <v>0.8908760164234244</v>
      </c>
      <c r="S336" s="111">
        <f t="shared" si="168"/>
        <v>0.89410082082451392</v>
      </c>
      <c r="T336" s="111">
        <f t="shared" si="168"/>
        <v>0.91058024560168171</v>
      </c>
      <c r="U336" s="111">
        <f t="shared" si="168"/>
        <v>0.91511343282218427</v>
      </c>
      <c r="V336" s="111">
        <f t="shared" si="168"/>
        <v>0.9247529066361605</v>
      </c>
      <c r="W336" s="111" t="str">
        <f t="shared" ref="W336:Y336" si="169">IF(W317=0,"",W317/W298)</f>
        <v/>
      </c>
      <c r="X336" s="111" t="str">
        <f t="shared" si="169"/>
        <v/>
      </c>
      <c r="Y336" s="111">
        <f t="shared" si="169"/>
        <v>0.9346705116263041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0.62783779861134603</v>
      </c>
      <c r="D337" s="112">
        <f t="shared" si="170"/>
        <v>0.62982891273697905</v>
      </c>
      <c r="E337" s="112">
        <f t="shared" si="170"/>
        <v>0.63209680053888029</v>
      </c>
      <c r="F337" s="112">
        <f t="shared" si="170"/>
        <v>0.63440243020572717</v>
      </c>
      <c r="G337" s="112">
        <f t="shared" si="170"/>
        <v>0.63696295214885412</v>
      </c>
      <c r="H337" s="112">
        <f t="shared" si="170"/>
        <v>0.63975178992239301</v>
      </c>
      <c r="I337" s="112" t="str">
        <f t="shared" si="170"/>
        <v/>
      </c>
      <c r="J337" s="112">
        <f t="shared" si="170"/>
        <v>0.64639412521788742</v>
      </c>
      <c r="K337" s="112">
        <f t="shared" si="170"/>
        <v>0.65065319050495418</v>
      </c>
      <c r="L337" s="112" t="str">
        <f t="shared" si="170"/>
        <v/>
      </c>
      <c r="M337" s="112">
        <f t="shared" si="170"/>
        <v>0.66583481712053494</v>
      </c>
      <c r="N337" s="112">
        <f t="shared" si="170"/>
        <v>0.68262415558607503</v>
      </c>
      <c r="O337" s="112" t="str">
        <f t="shared" si="170"/>
        <v/>
      </c>
      <c r="P337" s="112">
        <f t="shared" si="170"/>
        <v>0.73693266362493115</v>
      </c>
      <c r="Q337" s="112">
        <f t="shared" si="170"/>
        <v>0.76373056338768452</v>
      </c>
      <c r="R337" s="112">
        <f t="shared" ref="R337:V337" si="171">IF(R318=0,"",R318/R299)</f>
        <v>0.78111644940671776</v>
      </c>
      <c r="S337" s="112">
        <f t="shared" si="171"/>
        <v>0.79730436625356882</v>
      </c>
      <c r="T337" s="112">
        <f t="shared" si="171"/>
        <v>0.8118170007272868</v>
      </c>
      <c r="U337" s="112">
        <f t="shared" si="171"/>
        <v>0.82417703962696987</v>
      </c>
      <c r="V337" s="112">
        <f t="shared" si="171"/>
        <v>0.83390716975169699</v>
      </c>
      <c r="W337" s="112" t="str">
        <f t="shared" ref="W337:Y337" si="172">IF(W318=0,"",W318/W299)</f>
        <v/>
      </c>
      <c r="X337" s="112" t="str">
        <f t="shared" si="172"/>
        <v/>
      </c>
      <c r="Y337" s="112">
        <f t="shared" si="172"/>
        <v>0.84427883799078685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0.77967175277997069</v>
      </c>
      <c r="D339" s="112">
        <f t="shared" si="176"/>
        <v>0.78060708254141087</v>
      </c>
      <c r="E339" s="112">
        <f t="shared" si="176"/>
        <v>0.781631036978224</v>
      </c>
      <c r="F339" s="112">
        <f t="shared" si="176"/>
        <v>0.78266734591486342</v>
      </c>
      <c r="G339" s="112">
        <f t="shared" si="176"/>
        <v>0.78378596450283589</v>
      </c>
      <c r="H339" s="112">
        <f t="shared" si="176"/>
        <v>0.78497899630682877</v>
      </c>
      <c r="I339" s="112">
        <f t="shared" si="176"/>
        <v>0.78626458404661137</v>
      </c>
      <c r="J339" s="112">
        <f t="shared" si="176"/>
        <v>0.78771547453161517</v>
      </c>
      <c r="K339" s="112">
        <f t="shared" si="176"/>
        <v>0.78939593335356095</v>
      </c>
      <c r="L339" s="112">
        <f t="shared" si="176"/>
        <v>0.79132805619702484</v>
      </c>
      <c r="M339" s="112">
        <f t="shared" si="176"/>
        <v>0.79500125443596603</v>
      </c>
      <c r="N339" s="112">
        <f t="shared" si="176"/>
        <v>0.80105802751633592</v>
      </c>
      <c r="O339" s="112">
        <f t="shared" si="176"/>
        <v>0.81029381913669551</v>
      </c>
      <c r="P339" s="112">
        <f t="shared" si="176"/>
        <v>0.82227075778456149</v>
      </c>
      <c r="Q339" s="112">
        <f t="shared" si="176"/>
        <v>0.83382595537259896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0.87167463264960821</v>
      </c>
      <c r="W339" s="112" t="str">
        <f t="shared" ref="W339:Y339" si="178">IF(W320=0,"",W320/W301)</f>
        <v/>
      </c>
      <c r="X339" s="112">
        <f t="shared" si="178"/>
        <v>0.89183050102231842</v>
      </c>
      <c r="Y339" s="112">
        <f t="shared" si="178"/>
        <v>0.90432813306167914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0.89510484150660019</v>
      </c>
      <c r="D340" s="113">
        <f t="shared" si="179"/>
        <v>0.89279653121238445</v>
      </c>
      <c r="E340" s="113">
        <f t="shared" si="179"/>
        <v>0.89347664645007019</v>
      </c>
      <c r="F340" s="113">
        <f t="shared" si="179"/>
        <v>0.88765251617286967</v>
      </c>
      <c r="G340" s="113">
        <f t="shared" si="179"/>
        <v>0.88999852519179201</v>
      </c>
      <c r="H340" s="113">
        <f t="shared" si="179"/>
        <v>0.89168799048882819</v>
      </c>
      <c r="I340" s="113">
        <f t="shared" si="179"/>
        <v>0.88142892905780656</v>
      </c>
      <c r="J340" s="113">
        <f t="shared" si="179"/>
        <v>0.89302273283664124</v>
      </c>
      <c r="K340" s="113">
        <f t="shared" si="179"/>
        <v>0.89261836370322556</v>
      </c>
      <c r="L340" s="113">
        <f t="shared" si="179"/>
        <v>0.89451932105743126</v>
      </c>
      <c r="M340" s="113">
        <f t="shared" si="179"/>
        <v>0.89243619274286512</v>
      </c>
      <c r="N340" s="113">
        <f t="shared" si="179"/>
        <v>0.89573793649277011</v>
      </c>
      <c r="O340" s="113">
        <f t="shared" si="179"/>
        <v>0.89712506915498069</v>
      </c>
      <c r="P340" s="113">
        <f t="shared" si="179"/>
        <v>0.91478296946356585</v>
      </c>
      <c r="Q340" s="113">
        <f t="shared" si="179"/>
        <v>0.92106270847808958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0.94526919929470488</v>
      </c>
      <c r="W340" s="113">
        <f t="shared" ref="W340:Y340" si="181">IF(W321=0,"",W321/W302)</f>
        <v>0.94203794011583197</v>
      </c>
      <c r="X340" s="113">
        <f t="shared" si="181"/>
        <v>0.95160134345428993</v>
      </c>
      <c r="Y340" s="113">
        <f t="shared" si="181"/>
        <v>0.96212923338695688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0.77967175277997069</v>
      </c>
      <c r="D341" s="111">
        <f t="shared" si="182"/>
        <v>0.78060708254141098</v>
      </c>
      <c r="E341" s="111">
        <f t="shared" si="182"/>
        <v>0.781631036978224</v>
      </c>
      <c r="F341" s="111">
        <f t="shared" si="182"/>
        <v>0.78266734591486342</v>
      </c>
      <c r="G341" s="111">
        <f t="shared" si="182"/>
        <v>0.78378596450283589</v>
      </c>
      <c r="H341" s="111">
        <f t="shared" si="182"/>
        <v>0.78497899630682877</v>
      </c>
      <c r="I341" s="111">
        <f t="shared" si="182"/>
        <v>0.78626458404661148</v>
      </c>
      <c r="J341" s="111">
        <f t="shared" si="182"/>
        <v>0.78771547453161517</v>
      </c>
      <c r="K341" s="111">
        <f t="shared" si="182"/>
        <v>0.78939593335356084</v>
      </c>
      <c r="L341" s="111">
        <f t="shared" si="182"/>
        <v>0.79132805619702484</v>
      </c>
      <c r="M341" s="111">
        <f t="shared" si="182"/>
        <v>0.79500125443596603</v>
      </c>
      <c r="N341" s="111">
        <f t="shared" si="182"/>
        <v>0.80105802751633581</v>
      </c>
      <c r="O341" s="111">
        <f t="shared" si="182"/>
        <v>0.8102938191366954</v>
      </c>
      <c r="P341" s="111">
        <f t="shared" si="182"/>
        <v>0.82227075778456149</v>
      </c>
      <c r="Q341" s="111">
        <f t="shared" si="182"/>
        <v>0.83382595537259885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0.87167463264960832</v>
      </c>
      <c r="W341" s="111">
        <f t="shared" ref="W341:Y341" si="184">IF(W322=0,"",W322/W303)</f>
        <v>0.87843452433580549</v>
      </c>
      <c r="X341" s="111">
        <f t="shared" si="184"/>
        <v>0.89183050102231842</v>
      </c>
      <c r="Y341" s="111">
        <f t="shared" si="184"/>
        <v>0.90432813306167903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0.77387641446026467</v>
      </c>
      <c r="D343" s="124">
        <f t="shared" si="188"/>
        <v>0.77505537932756852</v>
      </c>
      <c r="E343" s="124">
        <f t="shared" si="188"/>
        <v>0.77628993266109636</v>
      </c>
      <c r="F343" s="124">
        <f t="shared" si="188"/>
        <v>0.77753206624001836</v>
      </c>
      <c r="G343" s="124">
        <f t="shared" si="188"/>
        <v>0.77882539352667224</v>
      </c>
      <c r="H343" s="124">
        <f t="shared" si="188"/>
        <v>0.78016457678849838</v>
      </c>
      <c r="I343" s="124">
        <f t="shared" si="188"/>
        <v>0.78156036238389126</v>
      </c>
      <c r="J343" s="124">
        <f t="shared" si="188"/>
        <v>0.78305677435006926</v>
      </c>
      <c r="K343" s="124">
        <f t="shared" si="188"/>
        <v>0.78469124469836748</v>
      </c>
      <c r="L343" s="124">
        <f t="shared" si="188"/>
        <v>0.78647378802645229</v>
      </c>
      <c r="M343" s="124">
        <f t="shared" si="188"/>
        <v>0.78902243108335579</v>
      </c>
      <c r="N343" s="124">
        <f t="shared" si="188"/>
        <v>0.79251312021053688</v>
      </c>
      <c r="O343" s="124">
        <f t="shared" si="188"/>
        <v>0.797363083421751</v>
      </c>
      <c r="P343" s="124">
        <f t="shared" si="188"/>
        <v>0.80377695822825479</v>
      </c>
      <c r="Q343" s="124">
        <f t="shared" si="188"/>
        <v>0.81207657478666229</v>
      </c>
      <c r="R343" s="124">
        <f t="shared" ref="R343:V343" si="189">IF(R324=0,"",R324/R305)</f>
        <v>0.8233703686197823</v>
      </c>
      <c r="S343" s="124">
        <f t="shared" si="189"/>
        <v>0.83750259145769235</v>
      </c>
      <c r="T343" s="124">
        <f t="shared" si="189"/>
        <v>0.85271670540043254</v>
      </c>
      <c r="U343" s="124">
        <f t="shared" si="189"/>
        <v>0.86725617254808451</v>
      </c>
      <c r="V343" s="124">
        <f t="shared" si="189"/>
        <v>0.87936445500070992</v>
      </c>
      <c r="W343" s="124">
        <f t="shared" ref="W343:Y343" si="190">IF(W324=0,"",W324/W305)</f>
        <v>0.88843125133109624</v>
      </c>
      <c r="X343" s="124">
        <f t="shared" si="190"/>
        <v>0.8958162819396277</v>
      </c>
      <c r="Y343" s="124">
        <f t="shared" si="190"/>
        <v>0.90236529624663231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0.77387641446026467</v>
      </c>
      <c r="D345" s="45">
        <f t="shared" si="194"/>
        <v>0.77505537932756852</v>
      </c>
      <c r="E345" s="45">
        <f t="shared" si="194"/>
        <v>0.77628993266109636</v>
      </c>
      <c r="F345" s="45">
        <f t="shared" si="194"/>
        <v>0.77753206624001836</v>
      </c>
      <c r="G345" s="45">
        <f t="shared" si="194"/>
        <v>0.77882539352667224</v>
      </c>
      <c r="H345" s="45">
        <f t="shared" si="194"/>
        <v>0.78016457678849838</v>
      </c>
      <c r="I345" s="45">
        <f t="shared" si="194"/>
        <v>0.78156036238389126</v>
      </c>
      <c r="J345" s="45">
        <f t="shared" si="194"/>
        <v>0.78305677435006926</v>
      </c>
      <c r="K345" s="45">
        <f t="shared" si="194"/>
        <v>0.78469124469836748</v>
      </c>
      <c r="L345" s="45">
        <f t="shared" si="194"/>
        <v>0.78647378802645229</v>
      </c>
      <c r="M345" s="45">
        <f t="shared" si="194"/>
        <v>0.78902243108335579</v>
      </c>
      <c r="N345" s="45">
        <f t="shared" si="194"/>
        <v>0.79251312021053688</v>
      </c>
      <c r="O345" s="45">
        <f t="shared" si="194"/>
        <v>0.797363083421751</v>
      </c>
      <c r="P345" s="45">
        <f t="shared" si="194"/>
        <v>0.80377695822825479</v>
      </c>
      <c r="Q345" s="45">
        <f t="shared" si="194"/>
        <v>0.81207657478666229</v>
      </c>
      <c r="R345" s="45">
        <f t="shared" ref="R345:V345" si="195">IF(R326=0,"",R326/R307)</f>
        <v>0.8233703686197823</v>
      </c>
      <c r="S345" s="45">
        <f t="shared" si="195"/>
        <v>0.83750259145769235</v>
      </c>
      <c r="T345" s="45">
        <f t="shared" si="195"/>
        <v>0.85271670540043254</v>
      </c>
      <c r="U345" s="45">
        <f t="shared" si="195"/>
        <v>0.86725617254808451</v>
      </c>
      <c r="V345" s="45">
        <f t="shared" si="195"/>
        <v>0.87936445500070992</v>
      </c>
      <c r="W345" s="45">
        <f t="shared" ref="W345:Y345" si="196">IF(W326=0,"",W326/W307)</f>
        <v>0.88843125133109624</v>
      </c>
      <c r="X345" s="45">
        <f t="shared" si="196"/>
        <v>0.8958162819396277</v>
      </c>
      <c r="Y345" s="45">
        <f t="shared" si="196"/>
        <v>0.90236529624663231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1607.0778804362865</v>
      </c>
      <c r="D347" s="117">
        <f t="shared" si="197"/>
        <v>1050.8320768972233</v>
      </c>
      <c r="E347" s="117">
        <f t="shared" si="197"/>
        <v>1064.9650580902753</v>
      </c>
      <c r="F347" s="117">
        <f t="shared" si="197"/>
        <v>909.60294291956734</v>
      </c>
      <c r="G347" s="117">
        <f t="shared" si="197"/>
        <v>918.56375803841956</v>
      </c>
      <c r="H347" s="117">
        <f t="shared" si="197"/>
        <v>1093.0479038862636</v>
      </c>
      <c r="I347" s="117">
        <f t="shared" si="197"/>
        <v>435.64793215919696</v>
      </c>
      <c r="J347" s="117">
        <f t="shared" si="197"/>
        <v>967.15740301147241</v>
      </c>
      <c r="K347" s="117">
        <f t="shared" si="197"/>
        <v>710.88041985640427</v>
      </c>
      <c r="L347" s="117">
        <f t="shared" si="197"/>
        <v>1028.261686858036</v>
      </c>
      <c r="M347" s="117">
        <f t="shared" si="197"/>
        <v>917.78824275689635</v>
      </c>
      <c r="N347" s="117">
        <f t="shared" si="197"/>
        <v>1213.6628311006943</v>
      </c>
      <c r="O347" s="117">
        <f t="shared" si="197"/>
        <v>1193.9941170921779</v>
      </c>
      <c r="P347" s="117">
        <f t="shared" si="197"/>
        <v>753.37532632192233</v>
      </c>
      <c r="Q347" s="117">
        <f t="shared" si="197"/>
        <v>311.42762295605303</v>
      </c>
      <c r="R347" s="117">
        <f t="shared" ref="R347:V347" si="198">R348+R351+R353+R362</f>
        <v>126.82657849341274</v>
      </c>
      <c r="S347" s="117">
        <f t="shared" si="198"/>
        <v>356.29208796717</v>
      </c>
      <c r="T347" s="117">
        <f t="shared" si="198"/>
        <v>358.81139572071652</v>
      </c>
      <c r="U347" s="117">
        <f t="shared" si="198"/>
        <v>496.90164681393884</v>
      </c>
      <c r="V347" s="117">
        <f t="shared" si="198"/>
        <v>274.09520560751753</v>
      </c>
      <c r="W347" s="117">
        <f t="shared" ref="W347:Y347" si="199">W348+W351+W353+W362</f>
        <v>98.333817864293039</v>
      </c>
      <c r="X347" s="117">
        <f t="shared" si="199"/>
        <v>282.93735441740523</v>
      </c>
      <c r="Y347" s="117">
        <f t="shared" si="199"/>
        <v>356.67320977206646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1455.288534098959</v>
      </c>
      <c r="D348" s="122">
        <f t="shared" si="200"/>
        <v>937.61092637049865</v>
      </c>
      <c r="E348" s="122">
        <f t="shared" si="200"/>
        <v>947.58900555629373</v>
      </c>
      <c r="F348" s="122">
        <f t="shared" si="200"/>
        <v>809.06558639946854</v>
      </c>
      <c r="G348" s="122">
        <f t="shared" si="200"/>
        <v>811.35992414940404</v>
      </c>
      <c r="H348" s="122">
        <f t="shared" si="200"/>
        <v>949.34327418473072</v>
      </c>
      <c r="I348" s="122">
        <f t="shared" si="200"/>
        <v>359.03316071462757</v>
      </c>
      <c r="J348" s="122">
        <f t="shared" si="200"/>
        <v>795.61008870721867</v>
      </c>
      <c r="K348" s="122">
        <f t="shared" si="200"/>
        <v>605.50702177219387</v>
      </c>
      <c r="L348" s="122">
        <f t="shared" si="200"/>
        <v>883.26382125956684</v>
      </c>
      <c r="M348" s="122">
        <f t="shared" si="200"/>
        <v>805.89415301924782</v>
      </c>
      <c r="N348" s="122">
        <f t="shared" si="200"/>
        <v>1077.2464850452195</v>
      </c>
      <c r="O348" s="122">
        <f t="shared" si="200"/>
        <v>1145.872903281786</v>
      </c>
      <c r="P348" s="122">
        <f t="shared" si="200"/>
        <v>730.22448974617475</v>
      </c>
      <c r="Q348" s="122">
        <f t="shared" si="200"/>
        <v>292.77072618476728</v>
      </c>
      <c r="R348" s="122">
        <f t="shared" ref="R348:V348" si="201">SUM(R349:R350)</f>
        <v>99.723254729298048</v>
      </c>
      <c r="S348" s="122">
        <f t="shared" si="201"/>
        <v>269.25665654837871</v>
      </c>
      <c r="T348" s="122">
        <f t="shared" si="201"/>
        <v>270.45798483431338</v>
      </c>
      <c r="U348" s="122">
        <f t="shared" si="201"/>
        <v>382.06422680583938</v>
      </c>
      <c r="V348" s="122">
        <f t="shared" si="201"/>
        <v>251.68599943628283</v>
      </c>
      <c r="W348" s="122">
        <f t="shared" ref="W348:Y348" si="202">SUM(W349:W350)</f>
        <v>69.419820262350228</v>
      </c>
      <c r="X348" s="122">
        <f t="shared" si="202"/>
        <v>197.85050476063623</v>
      </c>
      <c r="Y348" s="122">
        <f t="shared" si="202"/>
        <v>207.98016303530258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1455.288534098959</v>
      </c>
      <c r="D349" s="98">
        <v>937.61092637049865</v>
      </c>
      <c r="E349" s="98">
        <v>947.58900555629373</v>
      </c>
      <c r="F349" s="98">
        <v>809.06558639946854</v>
      </c>
      <c r="G349" s="98">
        <v>811.35992414940404</v>
      </c>
      <c r="H349" s="98">
        <v>949.34327418473072</v>
      </c>
      <c r="I349" s="98">
        <v>359.03316071462757</v>
      </c>
      <c r="J349" s="98">
        <v>795.61008870721867</v>
      </c>
      <c r="K349" s="98">
        <v>605.50702177219387</v>
      </c>
      <c r="L349" s="98">
        <v>883.26382125956684</v>
      </c>
      <c r="M349" s="98">
        <v>805.89415301924782</v>
      </c>
      <c r="N349" s="98">
        <v>1077.2464850452195</v>
      </c>
      <c r="O349" s="98">
        <v>1145.872903281786</v>
      </c>
      <c r="P349" s="98">
        <v>730.22448974617475</v>
      </c>
      <c r="Q349" s="98">
        <v>292.77072618476728</v>
      </c>
      <c r="R349" s="98">
        <v>99.723254729298048</v>
      </c>
      <c r="S349" s="98">
        <v>269.25665654837871</v>
      </c>
      <c r="T349" s="98">
        <v>270.45798483431338</v>
      </c>
      <c r="U349" s="98">
        <v>382.06422680583938</v>
      </c>
      <c r="V349" s="98">
        <v>251.68599943628283</v>
      </c>
      <c r="W349" s="98">
        <v>69.419820262350228</v>
      </c>
      <c r="X349" s="98">
        <v>197.85050476063623</v>
      </c>
      <c r="Y349" s="98">
        <v>207.98016303530258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151.78934633732746</v>
      </c>
      <c r="D353" s="122">
        <v>113.22115052672454</v>
      </c>
      <c r="E353" s="122">
        <v>117.37605253398158</v>
      </c>
      <c r="F353" s="122">
        <v>100.53735652009883</v>
      </c>
      <c r="G353" s="122">
        <v>107.20383388901556</v>
      </c>
      <c r="H353" s="122">
        <v>143.70462970153289</v>
      </c>
      <c r="I353" s="122">
        <v>76.614771444569371</v>
      </c>
      <c r="J353" s="122">
        <v>171.54731430425372</v>
      </c>
      <c r="K353" s="122">
        <v>105.37339808421044</v>
      </c>
      <c r="L353" s="122">
        <v>144.9978655984691</v>
      </c>
      <c r="M353" s="122">
        <v>111.8940897376485</v>
      </c>
      <c r="N353" s="122">
        <v>136.41634605547486</v>
      </c>
      <c r="O353" s="122">
        <v>48.121213810392049</v>
      </c>
      <c r="P353" s="122">
        <v>23.150836575747633</v>
      </c>
      <c r="Q353" s="122">
        <v>18.656896771285744</v>
      </c>
      <c r="R353" s="122">
        <v>27.103323764114691</v>
      </c>
      <c r="S353" s="122">
        <v>87.035431418791276</v>
      </c>
      <c r="T353" s="122">
        <v>88.353410886403154</v>
      </c>
      <c r="U353" s="122">
        <v>114.83742000809947</v>
      </c>
      <c r="V353" s="122">
        <v>22.409206171234676</v>
      </c>
      <c r="W353" s="122">
        <v>28.913997601942814</v>
      </c>
      <c r="X353" s="122">
        <v>85.086849656769019</v>
      </c>
      <c r="Y353" s="122">
        <v>148.69304673676388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151.08633255920554</v>
      </c>
      <c r="D354" s="98">
        <v>112.96949062120829</v>
      </c>
      <c r="E354" s="98">
        <v>116.47316658884938</v>
      </c>
      <c r="F354" s="98">
        <v>100.5306108919452</v>
      </c>
      <c r="G354" s="98">
        <v>106.48541625773557</v>
      </c>
      <c r="H354" s="98">
        <v>142.42570567214847</v>
      </c>
      <c r="I354" s="98">
        <v>76.614771444569371</v>
      </c>
      <c r="J354" s="98">
        <v>170.47637674023196</v>
      </c>
      <c r="K354" s="98">
        <v>104.88709659387942</v>
      </c>
      <c r="L354" s="98">
        <v>144.9978655984691</v>
      </c>
      <c r="M354" s="98">
        <v>111.5295618733995</v>
      </c>
      <c r="N354" s="98">
        <v>135.53166252551563</v>
      </c>
      <c r="O354" s="98">
        <v>48.121213810392049</v>
      </c>
      <c r="P354" s="98">
        <v>21.437673140263829</v>
      </c>
      <c r="Q354" s="98">
        <v>18.633138398847596</v>
      </c>
      <c r="R354" s="98">
        <v>26.908237486574087</v>
      </c>
      <c r="S354" s="98">
        <v>86.48980859069168</v>
      </c>
      <c r="T354" s="98">
        <v>88.104647901574054</v>
      </c>
      <c r="U354" s="98">
        <v>112.99726137202721</v>
      </c>
      <c r="V354" s="98">
        <v>21.729527393993216</v>
      </c>
      <c r="W354" s="98">
        <v>28.913997601942814</v>
      </c>
      <c r="X354" s="98">
        <v>85.086849656769019</v>
      </c>
      <c r="Y354" s="98">
        <v>148.64390770903896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0.70301377812190791</v>
      </c>
      <c r="D355" s="98">
        <v>0.25165990551625023</v>
      </c>
      <c r="E355" s="98">
        <v>0.90288594513220166</v>
      </c>
      <c r="F355" s="98">
        <v>6.7456281536193473E-3</v>
      </c>
      <c r="G355" s="98">
        <v>0.71841763127999481</v>
      </c>
      <c r="H355" s="98">
        <v>1.2789240293844133</v>
      </c>
      <c r="I355" s="98">
        <v>0</v>
      </c>
      <c r="J355" s="98">
        <v>1.070937564021762</v>
      </c>
      <c r="K355" s="98">
        <v>0.48630149033102138</v>
      </c>
      <c r="L355" s="98">
        <v>0</v>
      </c>
      <c r="M355" s="98">
        <v>0.36452786424899331</v>
      </c>
      <c r="N355" s="98">
        <v>0.88468352995923105</v>
      </c>
      <c r="O355" s="98">
        <v>0</v>
      </c>
      <c r="P355" s="98">
        <v>1.7131634354838035</v>
      </c>
      <c r="Q355" s="98">
        <v>2.3758372438148444E-2</v>
      </c>
      <c r="R355" s="98">
        <v>0.19508627754060523</v>
      </c>
      <c r="S355" s="98">
        <v>0.54562282809959506</v>
      </c>
      <c r="T355" s="98">
        <v>0.24876298482909878</v>
      </c>
      <c r="U355" s="98">
        <v>1.8401586360722626</v>
      </c>
      <c r="V355" s="98">
        <v>0.6796787772414582</v>
      </c>
      <c r="W355" s="98">
        <v>0</v>
      </c>
      <c r="X355" s="98">
        <v>0</v>
      </c>
      <c r="Y355" s="98">
        <v>4.9139027724907434E-2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0.70301377812190791</v>
      </c>
      <c r="D356" s="101">
        <v>0.25165990551625023</v>
      </c>
      <c r="E356" s="101">
        <v>0.90288594513220166</v>
      </c>
      <c r="F356" s="101">
        <v>6.7456281536193473E-3</v>
      </c>
      <c r="G356" s="101">
        <v>0.71841763127999481</v>
      </c>
      <c r="H356" s="101">
        <v>1.2789240293844133</v>
      </c>
      <c r="I356" s="101">
        <v>0</v>
      </c>
      <c r="J356" s="101">
        <v>1.070937564021762</v>
      </c>
      <c r="K356" s="101">
        <v>0.48630149033102138</v>
      </c>
      <c r="L356" s="101">
        <v>0</v>
      </c>
      <c r="M356" s="101">
        <v>0.36452786424899331</v>
      </c>
      <c r="N356" s="101">
        <v>0.88468352995923105</v>
      </c>
      <c r="O356" s="101">
        <v>0</v>
      </c>
      <c r="P356" s="101">
        <v>1.7131634354838035</v>
      </c>
      <c r="Q356" s="101">
        <v>2.3758372438148444E-2</v>
      </c>
      <c r="R356" s="101">
        <v>0.19508627754060523</v>
      </c>
      <c r="S356" s="101">
        <v>0.54562282809959506</v>
      </c>
      <c r="T356" s="101">
        <v>0.24876298482909878</v>
      </c>
      <c r="U356" s="101">
        <v>1.8401586360722626</v>
      </c>
      <c r="V356" s="101">
        <v>0.6796787772414582</v>
      </c>
      <c r="W356" s="101">
        <v>0</v>
      </c>
      <c r="X356" s="101">
        <v>0</v>
      </c>
      <c r="Y356" s="101">
        <v>4.9139027724907434E-2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23129.358393348917</v>
      </c>
      <c r="D366" s="117">
        <f t="shared" si="204"/>
        <v>19602.539012775207</v>
      </c>
      <c r="E366" s="117">
        <f t="shared" si="204"/>
        <v>19607.356050985538</v>
      </c>
      <c r="F366" s="117">
        <f t="shared" si="204"/>
        <v>18750.264170812134</v>
      </c>
      <c r="G366" s="117">
        <f t="shared" si="204"/>
        <v>18417.711408820014</v>
      </c>
      <c r="H366" s="117">
        <f t="shared" si="204"/>
        <v>17327.567203517014</v>
      </c>
      <c r="I366" s="117">
        <f t="shared" si="204"/>
        <v>11538.972064888199</v>
      </c>
      <c r="J366" s="117">
        <f t="shared" si="204"/>
        <v>14534.61265321485</v>
      </c>
      <c r="K366" s="117">
        <f t="shared" si="204"/>
        <v>15532.723838067592</v>
      </c>
      <c r="L366" s="117">
        <f t="shared" si="204"/>
        <v>16936.736531701343</v>
      </c>
      <c r="M366" s="117">
        <f t="shared" si="204"/>
        <v>15525.556871679188</v>
      </c>
      <c r="N366" s="117">
        <f t="shared" si="204"/>
        <v>15724.73656683584</v>
      </c>
      <c r="O366" s="117">
        <f t="shared" si="204"/>
        <v>16957.49605855011</v>
      </c>
      <c r="P366" s="117">
        <f t="shared" si="204"/>
        <v>13613.789074239685</v>
      </c>
      <c r="Q366" s="117">
        <f t="shared" si="204"/>
        <v>12549.905043323015</v>
      </c>
      <c r="R366" s="117">
        <f t="shared" ref="R366:V366" si="205">R367+R370+R372+R381</f>
        <v>10012.866148124045</v>
      </c>
      <c r="S366" s="117">
        <f t="shared" si="205"/>
        <v>9629.7219131868223</v>
      </c>
      <c r="T366" s="117">
        <f t="shared" si="205"/>
        <v>8657.9457267997277</v>
      </c>
      <c r="U366" s="117">
        <f t="shared" si="205"/>
        <v>10506.970779756522</v>
      </c>
      <c r="V366" s="117">
        <f t="shared" si="205"/>
        <v>12262.155098788506</v>
      </c>
      <c r="W366" s="117">
        <f t="shared" ref="W366:Y366" si="206">W367+W370+W372+W381</f>
        <v>5613.8685867895892</v>
      </c>
      <c r="X366" s="117">
        <f t="shared" si="206"/>
        <v>6827.3407077669763</v>
      </c>
      <c r="Y366" s="117">
        <f t="shared" si="206"/>
        <v>5441.7074519917278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19767.569849958494</v>
      </c>
      <c r="D367" s="122">
        <f t="shared" si="207"/>
        <v>16274.953224359304</v>
      </c>
      <c r="E367" s="122">
        <f t="shared" si="207"/>
        <v>16185.748101553167</v>
      </c>
      <c r="F367" s="122">
        <f t="shared" si="207"/>
        <v>15325.650265703734</v>
      </c>
      <c r="G367" s="122">
        <f t="shared" si="207"/>
        <v>14900.389452424864</v>
      </c>
      <c r="H367" s="122">
        <f t="shared" si="207"/>
        <v>13703.696979507906</v>
      </c>
      <c r="I367" s="122">
        <f t="shared" si="207"/>
        <v>8488.6441020884067</v>
      </c>
      <c r="J367" s="122">
        <f t="shared" si="207"/>
        <v>10993.877020235099</v>
      </c>
      <c r="K367" s="122">
        <f t="shared" si="207"/>
        <v>12163.545998971351</v>
      </c>
      <c r="L367" s="122">
        <f t="shared" si="207"/>
        <v>13542.758402269117</v>
      </c>
      <c r="M367" s="122">
        <f t="shared" si="207"/>
        <v>12261.344547628165</v>
      </c>
      <c r="N367" s="122">
        <f t="shared" si="207"/>
        <v>12494.013086358291</v>
      </c>
      <c r="O367" s="122">
        <f t="shared" si="207"/>
        <v>14165.100186305397</v>
      </c>
      <c r="P367" s="122">
        <f t="shared" si="207"/>
        <v>11082.619394602538</v>
      </c>
      <c r="Q367" s="122">
        <f t="shared" si="207"/>
        <v>10007.288672084307</v>
      </c>
      <c r="R367" s="122">
        <f t="shared" ref="R367:V367" si="208">SUM(R368:R369)</f>
        <v>7376.2180907397142</v>
      </c>
      <c r="S367" s="122">
        <f t="shared" si="208"/>
        <v>6773.3947013576617</v>
      </c>
      <c r="T367" s="122">
        <f t="shared" si="208"/>
        <v>6056.9918591630112</v>
      </c>
      <c r="U367" s="122">
        <f t="shared" si="208"/>
        <v>7583.0662984091705</v>
      </c>
      <c r="V367" s="122">
        <f t="shared" si="208"/>
        <v>9545.0093865959316</v>
      </c>
      <c r="W367" s="122">
        <f t="shared" ref="W367:Y367" si="209">SUM(W368:W369)</f>
        <v>3424.9917054768189</v>
      </c>
      <c r="X367" s="122">
        <f t="shared" si="209"/>
        <v>3957.6343524248787</v>
      </c>
      <c r="Y367" s="122">
        <f t="shared" si="209"/>
        <v>2774.1865063298624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19498.854587254991</v>
      </c>
      <c r="D368" s="98">
        <v>16055.81860055383</v>
      </c>
      <c r="E368" s="98">
        <v>15971.509339483284</v>
      </c>
      <c r="F368" s="98">
        <v>15123.066526091414</v>
      </c>
      <c r="G368" s="98">
        <v>14704.282780506983</v>
      </c>
      <c r="H368" s="98">
        <v>13525.990152214703</v>
      </c>
      <c r="I368" s="98">
        <v>8379.517960968411</v>
      </c>
      <c r="J368" s="98">
        <v>10852.642372122431</v>
      </c>
      <c r="K368" s="98">
        <v>12007.780559932811</v>
      </c>
      <c r="L368" s="98">
        <v>13370.091782817855</v>
      </c>
      <c r="M368" s="98">
        <v>12104.837030773642</v>
      </c>
      <c r="N368" s="98">
        <v>12331.253503933534</v>
      </c>
      <c r="O368" s="98">
        <v>13974.467369025659</v>
      </c>
      <c r="P368" s="98">
        <v>10927.37190054147</v>
      </c>
      <c r="Q368" s="98">
        <v>9862.5171515198417</v>
      </c>
      <c r="R368" s="98">
        <v>7269.4782777878527</v>
      </c>
      <c r="S368" s="98">
        <v>6675.6978899227497</v>
      </c>
      <c r="T368" s="98">
        <v>5969.7677212605813</v>
      </c>
      <c r="U368" s="98">
        <v>7475.3763531203476</v>
      </c>
      <c r="V368" s="98">
        <v>9409.4738598483818</v>
      </c>
      <c r="W368" s="98">
        <v>3376.6978290530451</v>
      </c>
      <c r="X368" s="98">
        <v>3901.1689591702311</v>
      </c>
      <c r="Y368" s="98">
        <v>2734.6898108597356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268.71526270350233</v>
      </c>
      <c r="D369" s="98">
        <v>219.13462380547418</v>
      </c>
      <c r="E369" s="98">
        <v>214.23876206988285</v>
      </c>
      <c r="F369" s="98">
        <v>202.58373961232124</v>
      </c>
      <c r="G369" s="98">
        <v>196.10667191788153</v>
      </c>
      <c r="H369" s="98">
        <v>177.70682729320305</v>
      </c>
      <c r="I369" s="98">
        <v>109.12614111999655</v>
      </c>
      <c r="J369" s="98">
        <v>141.23464811266732</v>
      </c>
      <c r="K369" s="98">
        <v>155.76543903854051</v>
      </c>
      <c r="L369" s="98">
        <v>172.66661945126185</v>
      </c>
      <c r="M369" s="98">
        <v>156.50751685452352</v>
      </c>
      <c r="N369" s="98">
        <v>162.75958242475656</v>
      </c>
      <c r="O369" s="98">
        <v>190.63281727973774</v>
      </c>
      <c r="P369" s="98">
        <v>155.24749406106835</v>
      </c>
      <c r="Q369" s="98">
        <v>144.77152056446616</v>
      </c>
      <c r="R369" s="98">
        <v>106.73981295186107</v>
      </c>
      <c r="S369" s="98">
        <v>97.696811434911837</v>
      </c>
      <c r="T369" s="98">
        <v>87.224137902430272</v>
      </c>
      <c r="U369" s="98">
        <v>107.68994528882243</v>
      </c>
      <c r="V369" s="98">
        <v>135.53552674755062</v>
      </c>
      <c r="W369" s="98">
        <v>48.293876423773632</v>
      </c>
      <c r="X369" s="98">
        <v>56.465393254647772</v>
      </c>
      <c r="Y369" s="98">
        <v>39.496695470126845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1.1837380960663253</v>
      </c>
      <c r="D370" s="122">
        <f t="shared" si="210"/>
        <v>0.77420569703408193</v>
      </c>
      <c r="E370" s="122">
        <f t="shared" si="210"/>
        <v>24.635783559555616</v>
      </c>
      <c r="F370" s="122">
        <f t="shared" si="210"/>
        <v>28.089583908350825</v>
      </c>
      <c r="G370" s="122">
        <f t="shared" si="210"/>
        <v>28.681632701516435</v>
      </c>
      <c r="H370" s="122">
        <f t="shared" si="210"/>
        <v>55.047746248308258</v>
      </c>
      <c r="I370" s="122">
        <f t="shared" si="210"/>
        <v>34.514351613124902</v>
      </c>
      <c r="J370" s="122">
        <f t="shared" si="210"/>
        <v>28.298010698093361</v>
      </c>
      <c r="K370" s="122">
        <f t="shared" si="210"/>
        <v>26.030537927479351</v>
      </c>
      <c r="L370" s="122">
        <f t="shared" si="210"/>
        <v>33.875044180884245</v>
      </c>
      <c r="M370" s="122">
        <f t="shared" si="210"/>
        <v>30.040906154670001</v>
      </c>
      <c r="N370" s="122">
        <f t="shared" si="210"/>
        <v>25.404637509497405</v>
      </c>
      <c r="O370" s="122">
        <f t="shared" si="210"/>
        <v>23.006879421554878</v>
      </c>
      <c r="P370" s="122">
        <f t="shared" si="210"/>
        <v>8.2476454006482864</v>
      </c>
      <c r="Q370" s="122">
        <f t="shared" si="210"/>
        <v>6.9571292758586063</v>
      </c>
      <c r="R370" s="122">
        <f t="shared" si="210"/>
        <v>3.2953844516123838</v>
      </c>
      <c r="S370" s="122">
        <f t="shared" si="210"/>
        <v>6.1612281880151407</v>
      </c>
      <c r="T370" s="122">
        <f t="shared" si="210"/>
        <v>6.3640904427261775</v>
      </c>
      <c r="U370" s="122">
        <f t="shared" si="210"/>
        <v>8.3702893194029926</v>
      </c>
      <c r="V370" s="122">
        <f t="shared" si="210"/>
        <v>13.985571222123882</v>
      </c>
      <c r="W370" s="122">
        <f t="shared" si="210"/>
        <v>5.1632016499967426</v>
      </c>
      <c r="X370" s="122">
        <f t="shared" si="210"/>
        <v>15.485349629990596</v>
      </c>
      <c r="Y370" s="122">
        <f t="shared" si="210"/>
        <v>34.026876180830456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1.1837380960663253</v>
      </c>
      <c r="D371" s="98">
        <f>RES_hhdet_in_fech!D48</f>
        <v>0.77420569703408193</v>
      </c>
      <c r="E371" s="98">
        <f>RES_hhdet_in_fech!E48</f>
        <v>24.635783559555616</v>
      </c>
      <c r="F371" s="98">
        <f>RES_hhdet_in_fech!F48</f>
        <v>28.089583908350825</v>
      </c>
      <c r="G371" s="98">
        <f>RES_hhdet_in_fech!G48</f>
        <v>28.681632701516435</v>
      </c>
      <c r="H371" s="98">
        <f>RES_hhdet_in_fech!H48</f>
        <v>55.047746248308258</v>
      </c>
      <c r="I371" s="98">
        <f>RES_hhdet_in_fech!I48</f>
        <v>34.514351613124902</v>
      </c>
      <c r="J371" s="98">
        <f>RES_hhdet_in_fech!J48</f>
        <v>28.298010698093361</v>
      </c>
      <c r="K371" s="98">
        <f>RES_hhdet_in_fech!K48</f>
        <v>26.030537927479351</v>
      </c>
      <c r="L371" s="98">
        <f>RES_hhdet_in_fech!L48</f>
        <v>33.875044180884245</v>
      </c>
      <c r="M371" s="98">
        <f>RES_hhdet_in_fech!M48</f>
        <v>30.040906154670001</v>
      </c>
      <c r="N371" s="98">
        <f>RES_hhdet_in_fech!N48</f>
        <v>25.404637509497405</v>
      </c>
      <c r="O371" s="98">
        <f>RES_hhdet_in_fech!O48</f>
        <v>23.006879421554878</v>
      </c>
      <c r="P371" s="98">
        <f>RES_hhdet_in_fech!P48</f>
        <v>8.2476454006482864</v>
      </c>
      <c r="Q371" s="98">
        <f>RES_hhdet_in_fech!Q48</f>
        <v>6.9571292758586063</v>
      </c>
      <c r="R371" s="98">
        <f>RES_hhdet_in_fech!R48</f>
        <v>3.2953844516123838</v>
      </c>
      <c r="S371" s="98">
        <f>RES_hhdet_in_fech!S48</f>
        <v>6.1612281880151407</v>
      </c>
      <c r="T371" s="98">
        <f>RES_hhdet_in_fech!T48</f>
        <v>6.3640904427261775</v>
      </c>
      <c r="U371" s="98">
        <f>RES_hhdet_in_fech!U48</f>
        <v>8.3702893194029926</v>
      </c>
      <c r="V371" s="98">
        <f>RES_hhdet_in_fech!V48</f>
        <v>13.985571222123882</v>
      </c>
      <c r="W371" s="98">
        <f>RES_hhdet_in_fech!W48</f>
        <v>5.1632016499967426</v>
      </c>
      <c r="X371" s="98">
        <f>RES_hhdet_in_fech!X48</f>
        <v>15.485349629990596</v>
      </c>
      <c r="Y371" s="98">
        <f>RES_hhdet_in_fech!Y48</f>
        <v>34.026876180830456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2530.8586152661887</v>
      </c>
      <c r="D372" s="122">
        <v>2475.9999951624923</v>
      </c>
      <c r="E372" s="122">
        <v>2527.6792779890129</v>
      </c>
      <c r="F372" s="122">
        <v>2501.3468784558449</v>
      </c>
      <c r="G372" s="122">
        <v>2575.0255340635463</v>
      </c>
      <c r="H372" s="122">
        <v>2674.0734966362097</v>
      </c>
      <c r="I372" s="122">
        <v>2171.3024153850674</v>
      </c>
      <c r="J372" s="122">
        <v>2707.6947585334337</v>
      </c>
      <c r="K372" s="122">
        <v>2543.3495408868475</v>
      </c>
      <c r="L372" s="122">
        <v>2541.7067434789446</v>
      </c>
      <c r="M372" s="122">
        <v>2484.9377488565178</v>
      </c>
      <c r="N372" s="122">
        <v>2448.8176905896748</v>
      </c>
      <c r="O372" s="122">
        <v>2020.3022808377495</v>
      </c>
      <c r="P372" s="122">
        <v>1812.1831391250666</v>
      </c>
      <c r="Q372" s="122">
        <v>1860.5279844594206</v>
      </c>
      <c r="R372" s="122">
        <v>1990.0419355347342</v>
      </c>
      <c r="S372" s="122">
        <v>2170.2400132824932</v>
      </c>
      <c r="T372" s="122">
        <v>1956.2726975970579</v>
      </c>
      <c r="U372" s="122">
        <v>2285.4513092342622</v>
      </c>
      <c r="V372" s="122">
        <v>2092.2129059670588</v>
      </c>
      <c r="W372" s="122">
        <v>1546.3940412800505</v>
      </c>
      <c r="X372" s="122">
        <v>2129.4593852066914</v>
      </c>
      <c r="Y372" s="122">
        <v>1992.2424661352247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2728.415210322009</v>
      </c>
      <c r="D373" s="98">
        <v>2629.7197473473875</v>
      </c>
      <c r="E373" s="98">
        <v>2721.3086255221433</v>
      </c>
      <c r="F373" s="98">
        <v>2643.4763946726216</v>
      </c>
      <c r="G373" s="98">
        <v>2783.1283022919097</v>
      </c>
      <c r="H373" s="98">
        <v>2958.3718192944289</v>
      </c>
      <c r="I373" s="98">
        <v>2167.4075399419994</v>
      </c>
      <c r="J373" s="98">
        <v>2861.8829911276603</v>
      </c>
      <c r="K373" s="98">
        <v>2709.9843878517154</v>
      </c>
      <c r="L373" s="98">
        <v>2629.6969912207896</v>
      </c>
      <c r="M373" s="98">
        <v>2678.915493552262</v>
      </c>
      <c r="N373" s="98">
        <v>2721.8973707856462</v>
      </c>
      <c r="O373" s="98">
        <v>2127.9434567925309</v>
      </c>
      <c r="P373" s="98">
        <v>2312.3992151571406</v>
      </c>
      <c r="Q373" s="98">
        <v>2085.7925227786554</v>
      </c>
      <c r="R373" s="98">
        <v>1993.986684110487</v>
      </c>
      <c r="S373" s="98">
        <v>2173.3321352025341</v>
      </c>
      <c r="T373" s="98">
        <v>1957.6614382791354</v>
      </c>
      <c r="U373" s="98">
        <v>2293.4727473450725</v>
      </c>
      <c r="V373" s="98">
        <v>2630.0176543340999</v>
      </c>
      <c r="W373" s="98">
        <v>1521.7500199703413</v>
      </c>
      <c r="X373" s="98">
        <v>2169.3456515605194</v>
      </c>
      <c r="Y373" s="98">
        <v>1999.2932600602617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2134.9783908059853</v>
      </c>
      <c r="D374" s="98">
        <v>2072.3881844808679</v>
      </c>
      <c r="E374" s="98">
        <v>2148.2293009307728</v>
      </c>
      <c r="F374" s="98">
        <v>2117.917018575155</v>
      </c>
      <c r="G374" s="98">
        <v>2227.0444630240672</v>
      </c>
      <c r="H374" s="98">
        <v>2369.0565981376212</v>
      </c>
      <c r="I374" s="98">
        <v>0</v>
      </c>
      <c r="J374" s="98">
        <v>2303.337287971317</v>
      </c>
      <c r="K374" s="98">
        <v>2192.3044291513761</v>
      </c>
      <c r="L374" s="98">
        <v>0</v>
      </c>
      <c r="M374" s="98">
        <v>2200.3755032729418</v>
      </c>
      <c r="N374" s="98">
        <v>2263.2069816908424</v>
      </c>
      <c r="O374" s="98">
        <v>0</v>
      </c>
      <c r="P374" s="98">
        <v>1973.5314398370149</v>
      </c>
      <c r="Q374" s="98">
        <v>1808.7251960242045</v>
      </c>
      <c r="R374" s="98">
        <v>1751.7376969918666</v>
      </c>
      <c r="S374" s="98">
        <v>1941.4781529383306</v>
      </c>
      <c r="T374" s="98">
        <v>1747.6317075967224</v>
      </c>
      <c r="U374" s="98">
        <v>2070.7376068684071</v>
      </c>
      <c r="V374" s="98">
        <v>2378.5119784928465</v>
      </c>
      <c r="W374" s="98">
        <v>0</v>
      </c>
      <c r="X374" s="98">
        <v>0</v>
      </c>
      <c r="Y374" s="98">
        <v>1800.6320825248226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1133.4072450114802</v>
      </c>
      <c r="D375" s="101">
        <v>1123.5351605249955</v>
      </c>
      <c r="E375" s="101">
        <v>1161.9765275343552</v>
      </c>
      <c r="F375" s="101">
        <v>1204.7000272366397</v>
      </c>
      <c r="G375" s="101">
        <v>1249.1185962680579</v>
      </c>
      <c r="H375" s="101">
        <v>1318.5288063376249</v>
      </c>
      <c r="I375" s="101">
        <v>0</v>
      </c>
      <c r="J375" s="101">
        <v>1278.1904589734736</v>
      </c>
      <c r="K375" s="101">
        <v>1224.5387866440483</v>
      </c>
      <c r="L375" s="101">
        <v>0</v>
      </c>
      <c r="M375" s="101">
        <v>1246.567382765277</v>
      </c>
      <c r="N375" s="101">
        <v>1276.2997769211152</v>
      </c>
      <c r="O375" s="101">
        <v>0</v>
      </c>
      <c r="P375" s="101">
        <v>1011.4137878540321</v>
      </c>
      <c r="Q375" s="101">
        <v>900.25788809023265</v>
      </c>
      <c r="R375" s="101">
        <v>873.32554300622473</v>
      </c>
      <c r="S375" s="101">
        <v>1014.3333577698651</v>
      </c>
      <c r="T375" s="101">
        <v>830.42994678569994</v>
      </c>
      <c r="U375" s="101">
        <v>999.74318826238607</v>
      </c>
      <c r="V375" s="101">
        <v>1077.5667597758359</v>
      </c>
      <c r="W375" s="101">
        <v>0</v>
      </c>
      <c r="X375" s="101">
        <v>0</v>
      </c>
      <c r="Y375" s="101">
        <v>755.41674094140865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1001.5711457945051</v>
      </c>
      <c r="D376" s="104">
        <v>948.85302395587246</v>
      </c>
      <c r="E376" s="104">
        <v>986.25277339641787</v>
      </c>
      <c r="F376" s="104">
        <v>913.21699133851541</v>
      </c>
      <c r="G376" s="104">
        <v>977.92586675600944</v>
      </c>
      <c r="H376" s="104">
        <v>1050.5277917999963</v>
      </c>
      <c r="I376" s="104">
        <v>0</v>
      </c>
      <c r="J376" s="104">
        <v>1025.1468289978434</v>
      </c>
      <c r="K376" s="104">
        <v>967.76564250732736</v>
      </c>
      <c r="L376" s="104">
        <v>0</v>
      </c>
      <c r="M376" s="104">
        <v>953.80812050766485</v>
      </c>
      <c r="N376" s="104">
        <v>986.90720476972672</v>
      </c>
      <c r="O376" s="104">
        <v>0</v>
      </c>
      <c r="P376" s="104">
        <v>962.11765198298303</v>
      </c>
      <c r="Q376" s="104">
        <v>908.46730793397182</v>
      </c>
      <c r="R376" s="104">
        <v>878.41215398564179</v>
      </c>
      <c r="S376" s="104">
        <v>927.14479516846575</v>
      </c>
      <c r="T376" s="104">
        <v>917.20176081102272</v>
      </c>
      <c r="U376" s="104">
        <v>1070.9944186060211</v>
      </c>
      <c r="V376" s="104">
        <v>1300.9452187170104</v>
      </c>
      <c r="W376" s="104">
        <v>0</v>
      </c>
      <c r="X376" s="104">
        <v>0</v>
      </c>
      <c r="Y376" s="104">
        <v>1045.2153415834141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2049.6794578020072</v>
      </c>
      <c r="D377" s="101">
        <v>2141.4833767908258</v>
      </c>
      <c r="E377" s="101">
        <v>2179.2072258491216</v>
      </c>
      <c r="F377" s="101">
        <v>2215.2778618246753</v>
      </c>
      <c r="G377" s="101">
        <v>2209.9507771349404</v>
      </c>
      <c r="H377" s="101">
        <v>2159.62864060632</v>
      </c>
      <c r="I377" s="101">
        <v>2344.1035637526156</v>
      </c>
      <c r="J377" s="101">
        <v>2162.5268352889962</v>
      </c>
      <c r="K377" s="101">
        <v>2178.7145674345206</v>
      </c>
      <c r="L377" s="101">
        <v>2210.98565198202</v>
      </c>
      <c r="M377" s="101">
        <v>2354.2871154082318</v>
      </c>
      <c r="N377" s="101">
        <v>2217.2729422057882</v>
      </c>
      <c r="O377" s="101">
        <v>2134.3704957476634</v>
      </c>
      <c r="P377" s="101">
        <v>1895.283789146398</v>
      </c>
      <c r="Q377" s="101">
        <v>1923.6742922639544</v>
      </c>
      <c r="R377" s="101">
        <v>0</v>
      </c>
      <c r="S377" s="101">
        <v>0</v>
      </c>
      <c r="T377" s="101">
        <v>0</v>
      </c>
      <c r="U377" s="101">
        <v>0</v>
      </c>
      <c r="V377" s="101">
        <v>1927.8815038134953</v>
      </c>
      <c r="W377" s="101">
        <v>0</v>
      </c>
      <c r="X377" s="101">
        <v>2078.1646804782354</v>
      </c>
      <c r="Y377" s="101">
        <v>1745.3857770670043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1786.0088563863735</v>
      </c>
      <c r="D378" s="104">
        <v>1873.5034953626325</v>
      </c>
      <c r="E378" s="104">
        <v>1908.4876463228939</v>
      </c>
      <c r="F378" s="104">
        <v>1954.6871699219791</v>
      </c>
      <c r="G378" s="104">
        <v>1947.42070222948</v>
      </c>
      <c r="H378" s="104">
        <v>1901.7947671000716</v>
      </c>
      <c r="I378" s="104">
        <v>2091.4733638046037</v>
      </c>
      <c r="J378" s="104">
        <v>1908.1416593577185</v>
      </c>
      <c r="K378" s="104">
        <v>1927.6727485531055</v>
      </c>
      <c r="L378" s="104">
        <v>1956.421658926547</v>
      </c>
      <c r="M378" s="104">
        <v>2098.0840700950175</v>
      </c>
      <c r="N378" s="104">
        <v>1983.1817861639438</v>
      </c>
      <c r="O378" s="104">
        <v>1928.3129002956375</v>
      </c>
      <c r="P378" s="104">
        <v>1706.0301577926937</v>
      </c>
      <c r="Q378" s="104">
        <v>1745.2966388759148</v>
      </c>
      <c r="R378" s="104">
        <v>0</v>
      </c>
      <c r="S378" s="104">
        <v>0</v>
      </c>
      <c r="T378" s="104">
        <v>0</v>
      </c>
      <c r="U378" s="104">
        <v>0</v>
      </c>
      <c r="V378" s="104">
        <v>1775.7263494020669</v>
      </c>
      <c r="W378" s="104">
        <v>1846.9381828500375</v>
      </c>
      <c r="X378" s="104">
        <v>1946.6608441927733</v>
      </c>
      <c r="Y378" s="104">
        <v>1638.0174806968475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850.29352534255452</v>
      </c>
      <c r="D379" s="98">
        <v>915.46288647402014</v>
      </c>
      <c r="E379" s="98">
        <v>930.98626050925463</v>
      </c>
      <c r="F379" s="98">
        <v>1010.4518629946988</v>
      </c>
      <c r="G379" s="98">
        <v>990.77355836174809</v>
      </c>
      <c r="H379" s="98">
        <v>957.98647278373596</v>
      </c>
      <c r="I379" s="98">
        <v>1160.2580484249975</v>
      </c>
      <c r="J379" s="98">
        <v>961.57635432096401</v>
      </c>
      <c r="K379" s="98">
        <v>982.87111583575461</v>
      </c>
      <c r="L379" s="98">
        <v>988.94312824519068</v>
      </c>
      <c r="M379" s="98">
        <v>1100.8745926909687</v>
      </c>
      <c r="N379" s="98">
        <v>1039.3514387839168</v>
      </c>
      <c r="O379" s="98">
        <v>1045.6963255636579</v>
      </c>
      <c r="P379" s="98">
        <v>818.00171001949423</v>
      </c>
      <c r="Q379" s="98">
        <v>829.06442991182394</v>
      </c>
      <c r="R379" s="98">
        <v>0</v>
      </c>
      <c r="S379" s="98">
        <v>0</v>
      </c>
      <c r="T379" s="98">
        <v>0</v>
      </c>
      <c r="U379" s="98">
        <v>0</v>
      </c>
      <c r="V379" s="98">
        <v>757.34772432715749</v>
      </c>
      <c r="W379" s="98">
        <v>880.61467264296027</v>
      </c>
      <c r="X379" s="98">
        <v>871.00125728147623</v>
      </c>
      <c r="Y379" s="98">
        <v>648.39309302438221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935.71533104381933</v>
      </c>
      <c r="D380" s="98">
        <v>958.04060888861216</v>
      </c>
      <c r="E380" s="98">
        <v>977.50138581363922</v>
      </c>
      <c r="F380" s="98">
        <v>944.23530692728025</v>
      </c>
      <c r="G380" s="98">
        <v>956.64714386773176</v>
      </c>
      <c r="H380" s="98">
        <v>943.80829431633583</v>
      </c>
      <c r="I380" s="98">
        <v>931.21531537960607</v>
      </c>
      <c r="J380" s="98">
        <v>946.56530503675458</v>
      </c>
      <c r="K380" s="98">
        <v>944.80163271735091</v>
      </c>
      <c r="L380" s="98">
        <v>967.47853068135657</v>
      </c>
      <c r="M380" s="98">
        <v>997.2094774040487</v>
      </c>
      <c r="N380" s="98">
        <v>943.83034738002709</v>
      </c>
      <c r="O380" s="98">
        <v>882.61657473197977</v>
      </c>
      <c r="P380" s="98">
        <v>888.02844777319967</v>
      </c>
      <c r="Q380" s="98">
        <v>916.23220896409089</v>
      </c>
      <c r="R380" s="98">
        <v>0</v>
      </c>
      <c r="S380" s="98">
        <v>0</v>
      </c>
      <c r="T380" s="98">
        <v>0</v>
      </c>
      <c r="U380" s="98">
        <v>0</v>
      </c>
      <c r="V380" s="98">
        <v>1018.3786250749092</v>
      </c>
      <c r="W380" s="98">
        <v>966.32351020707756</v>
      </c>
      <c r="X380" s="98">
        <v>1075.6595869112969</v>
      </c>
      <c r="Y380" s="98">
        <v>989.62438767246533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829.74619002816564</v>
      </c>
      <c r="D381" s="122">
        <v>850.81158755637887</v>
      </c>
      <c r="E381" s="122">
        <v>869.29288788380347</v>
      </c>
      <c r="F381" s="122">
        <v>895.17744274420193</v>
      </c>
      <c r="G381" s="122">
        <v>913.61478963008585</v>
      </c>
      <c r="H381" s="122">
        <v>894.7489811245913</v>
      </c>
      <c r="I381" s="122">
        <v>844.51119580159968</v>
      </c>
      <c r="J381" s="122">
        <v>804.74286374822384</v>
      </c>
      <c r="K381" s="122">
        <v>799.79776028191304</v>
      </c>
      <c r="L381" s="122">
        <v>818.39634177239623</v>
      </c>
      <c r="M381" s="122">
        <v>749.23366903983481</v>
      </c>
      <c r="N381" s="122">
        <v>756.5011523783777</v>
      </c>
      <c r="O381" s="122">
        <v>749.08671198540776</v>
      </c>
      <c r="P381" s="122">
        <v>710.73889511143204</v>
      </c>
      <c r="Q381" s="122">
        <v>675.13125750342874</v>
      </c>
      <c r="R381" s="122">
        <v>643.31073739798364</v>
      </c>
      <c r="S381" s="122">
        <v>679.92597035865276</v>
      </c>
      <c r="T381" s="122">
        <v>638.31707959693131</v>
      </c>
      <c r="U381" s="122">
        <v>630.08288279368753</v>
      </c>
      <c r="V381" s="122">
        <v>610.94723500339217</v>
      </c>
      <c r="W381" s="122">
        <v>637.31963838272384</v>
      </c>
      <c r="X381" s="122">
        <v>724.76162050541552</v>
      </c>
      <c r="Y381" s="122">
        <v>641.25160334581017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829.74619002816564</v>
      </c>
      <c r="D383" s="33">
        <v>850.81158755637887</v>
      </c>
      <c r="E383" s="33">
        <v>869.29288788380347</v>
      </c>
      <c r="F383" s="33">
        <v>895.17744274420193</v>
      </c>
      <c r="G383" s="33">
        <v>913.61478963008585</v>
      </c>
      <c r="H383" s="33">
        <v>894.7489811245913</v>
      </c>
      <c r="I383" s="33">
        <v>844.51119580159968</v>
      </c>
      <c r="J383" s="33">
        <v>804.74286374822384</v>
      </c>
      <c r="K383" s="33">
        <v>799.79776028191304</v>
      </c>
      <c r="L383" s="33">
        <v>818.39634177239623</v>
      </c>
      <c r="M383" s="33">
        <v>749.23366903983481</v>
      </c>
      <c r="N383" s="33">
        <v>756.5011523783777</v>
      </c>
      <c r="O383" s="33">
        <v>749.08671198540776</v>
      </c>
      <c r="P383" s="33">
        <v>710.73889511143204</v>
      </c>
      <c r="Q383" s="33">
        <v>675.13125750342874</v>
      </c>
      <c r="R383" s="33">
        <v>643.31073739798364</v>
      </c>
      <c r="S383" s="33">
        <v>679.92597035865276</v>
      </c>
      <c r="T383" s="33">
        <v>638.31707959693131</v>
      </c>
      <c r="U383" s="33">
        <v>630.08288279368753</v>
      </c>
      <c r="V383" s="33">
        <v>610.94723500339217</v>
      </c>
      <c r="W383" s="33">
        <v>637.31963838272384</v>
      </c>
      <c r="X383" s="33">
        <v>724.76162050541552</v>
      </c>
      <c r="Y383" s="33">
        <v>641.25160334581017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13826.090839403874</v>
      </c>
      <c r="D385" s="117">
        <f t="shared" si="211"/>
        <v>11853.582429937713</v>
      </c>
      <c r="E385" s="117">
        <f t="shared" si="211"/>
        <v>12004.453217223236</v>
      </c>
      <c r="F385" s="117">
        <f t="shared" si="211"/>
        <v>11574.278607948328</v>
      </c>
      <c r="G385" s="117">
        <f t="shared" si="211"/>
        <v>11476.274444744908</v>
      </c>
      <c r="H385" s="117">
        <f t="shared" si="211"/>
        <v>10963.747692839204</v>
      </c>
      <c r="I385" s="117">
        <f t="shared" si="211"/>
        <v>7401.7425052818762</v>
      </c>
      <c r="J385" s="117">
        <f t="shared" si="211"/>
        <v>9290.4522756469978</v>
      </c>
      <c r="K385" s="117">
        <f t="shared" si="211"/>
        <v>10002.889759279462</v>
      </c>
      <c r="L385" s="117">
        <f t="shared" si="211"/>
        <v>10967.189259017166</v>
      </c>
      <c r="M385" s="117">
        <f t="shared" si="211"/>
        <v>10337.752952233785</v>
      </c>
      <c r="N385" s="117">
        <f t="shared" si="211"/>
        <v>10723.306403501107</v>
      </c>
      <c r="O385" s="117">
        <f t="shared" si="211"/>
        <v>12029.583794074259</v>
      </c>
      <c r="P385" s="117">
        <f t="shared" si="211"/>
        <v>10093.201660033317</v>
      </c>
      <c r="Q385" s="117">
        <f t="shared" si="211"/>
        <v>9559.0854635062624</v>
      </c>
      <c r="R385" s="117">
        <f t="shared" ref="R385:V385" si="212">R386+R389+R391+R400</f>
        <v>7607.2427776883906</v>
      </c>
      <c r="S385" s="117">
        <f t="shared" si="212"/>
        <v>7413.6541736404342</v>
      </c>
      <c r="T385" s="117">
        <f t="shared" si="212"/>
        <v>6716.6352923161385</v>
      </c>
      <c r="U385" s="117">
        <f t="shared" si="212"/>
        <v>8179.1678962347278</v>
      </c>
      <c r="V385" s="117">
        <f t="shared" si="212"/>
        <v>9642.0218927125479</v>
      </c>
      <c r="W385" s="117">
        <f t="shared" ref="W385:Y385" si="213">W386+W389+W391+W400</f>
        <v>4488.8479285856556</v>
      </c>
      <c r="X385" s="117">
        <f t="shared" si="213"/>
        <v>5545.1243201446014</v>
      </c>
      <c r="Y385" s="117">
        <f t="shared" si="213"/>
        <v>4516.2558246797362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11496.739197515888</v>
      </c>
      <c r="D386" s="122">
        <f t="shared" si="214"/>
        <v>9531.8189577001958</v>
      </c>
      <c r="E386" s="122">
        <f t="shared" si="214"/>
        <v>9548.4944398091193</v>
      </c>
      <c r="F386" s="122">
        <f t="shared" si="214"/>
        <v>9107.3466946822136</v>
      </c>
      <c r="G386" s="122">
        <f t="shared" si="214"/>
        <v>8921.6936926958988</v>
      </c>
      <c r="H386" s="122">
        <f t="shared" si="214"/>
        <v>8268.3505497873139</v>
      </c>
      <c r="I386" s="122">
        <f t="shared" si="214"/>
        <v>5163.0141723245069</v>
      </c>
      <c r="J386" s="122">
        <f t="shared" si="214"/>
        <v>6745.3613237014288</v>
      </c>
      <c r="K386" s="122">
        <f t="shared" si="214"/>
        <v>7535.0870161851517</v>
      </c>
      <c r="L386" s="122">
        <f t="shared" si="214"/>
        <v>8478.4166241526455</v>
      </c>
      <c r="M386" s="122">
        <f t="shared" si="214"/>
        <v>7822.4251368270734</v>
      </c>
      <c r="N386" s="122">
        <f t="shared" si="214"/>
        <v>8205.0883095194949</v>
      </c>
      <c r="O386" s="122">
        <f t="shared" si="214"/>
        <v>9674.1586231450583</v>
      </c>
      <c r="P386" s="122">
        <f t="shared" si="214"/>
        <v>7903.9034888312708</v>
      </c>
      <c r="Q386" s="122">
        <f t="shared" si="214"/>
        <v>7378.3171851578254</v>
      </c>
      <c r="R386" s="122">
        <f t="shared" ref="R386:V386" si="215">SUM(R387:R388)</f>
        <v>5505.8419803316256</v>
      </c>
      <c r="S386" s="122">
        <f t="shared" si="215"/>
        <v>5084.9223074352658</v>
      </c>
      <c r="T386" s="122">
        <f t="shared" si="215"/>
        <v>4555.715931706025</v>
      </c>
      <c r="U386" s="122">
        <f t="shared" si="215"/>
        <v>5706.3336833626208</v>
      </c>
      <c r="V386" s="122">
        <f t="shared" si="215"/>
        <v>7194.1827665687442</v>
      </c>
      <c r="W386" s="122">
        <f t="shared" ref="W386:Y386" si="216">SUM(W387:W388)</f>
        <v>2587.0668026365561</v>
      </c>
      <c r="X386" s="122">
        <f t="shared" si="216"/>
        <v>2993.8737350048023</v>
      </c>
      <c r="Y386" s="122">
        <f t="shared" si="216"/>
        <v>2100.5344798711071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11228.023934812385</v>
      </c>
      <c r="D387" s="98">
        <v>9312.6843338947219</v>
      </c>
      <c r="E387" s="98">
        <v>9334.2556777392365</v>
      </c>
      <c r="F387" s="98">
        <v>8904.762955069893</v>
      </c>
      <c r="G387" s="98">
        <v>8725.5870207780172</v>
      </c>
      <c r="H387" s="98">
        <v>8090.643722494111</v>
      </c>
      <c r="I387" s="98">
        <v>5053.8880312045103</v>
      </c>
      <c r="J387" s="98">
        <v>6604.1266755887618</v>
      </c>
      <c r="K387" s="98">
        <v>7379.3215771466112</v>
      </c>
      <c r="L387" s="98">
        <v>8305.7500047013837</v>
      </c>
      <c r="M387" s="98">
        <v>7665.9176199725498</v>
      </c>
      <c r="N387" s="98">
        <v>8042.3287270947376</v>
      </c>
      <c r="O387" s="98">
        <v>9483.5258058653199</v>
      </c>
      <c r="P387" s="98">
        <v>7748.6559947702026</v>
      </c>
      <c r="Q387" s="98">
        <v>7233.5456645933591</v>
      </c>
      <c r="R387" s="98">
        <v>5399.1021673797641</v>
      </c>
      <c r="S387" s="98">
        <v>4987.2254960003538</v>
      </c>
      <c r="T387" s="98">
        <v>4468.4917938035951</v>
      </c>
      <c r="U387" s="98">
        <v>5598.643738073798</v>
      </c>
      <c r="V387" s="98">
        <v>7058.6472398211936</v>
      </c>
      <c r="W387" s="98">
        <v>2538.7729262127823</v>
      </c>
      <c r="X387" s="98">
        <v>2937.4083417501547</v>
      </c>
      <c r="Y387" s="98">
        <v>2061.0377844009804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268.71526270350233</v>
      </c>
      <c r="D388" s="98">
        <v>219.13462380547418</v>
      </c>
      <c r="E388" s="98">
        <v>214.23876206988285</v>
      </c>
      <c r="F388" s="98">
        <v>202.58373961232124</v>
      </c>
      <c r="G388" s="98">
        <v>196.10667191788153</v>
      </c>
      <c r="H388" s="98">
        <v>177.70682729320305</v>
      </c>
      <c r="I388" s="98">
        <v>109.12614111999655</v>
      </c>
      <c r="J388" s="98">
        <v>141.23464811266732</v>
      </c>
      <c r="K388" s="98">
        <v>155.76543903854051</v>
      </c>
      <c r="L388" s="98">
        <v>172.66661945126185</v>
      </c>
      <c r="M388" s="98">
        <v>156.50751685452352</v>
      </c>
      <c r="N388" s="98">
        <v>162.75958242475656</v>
      </c>
      <c r="O388" s="98">
        <v>190.63281727973774</v>
      </c>
      <c r="P388" s="98">
        <v>155.24749406106835</v>
      </c>
      <c r="Q388" s="98">
        <v>144.77152056446616</v>
      </c>
      <c r="R388" s="98">
        <v>106.73981295186107</v>
      </c>
      <c r="S388" s="98">
        <v>97.696811434911837</v>
      </c>
      <c r="T388" s="98">
        <v>87.224137902430272</v>
      </c>
      <c r="U388" s="98">
        <v>107.68994528882243</v>
      </c>
      <c r="V388" s="98">
        <v>135.53552674755062</v>
      </c>
      <c r="W388" s="98">
        <v>48.293876423773632</v>
      </c>
      <c r="X388" s="98">
        <v>56.465393254647772</v>
      </c>
      <c r="Y388" s="98">
        <v>39.496695470126845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2.8767926480414134</v>
      </c>
      <c r="D389" s="122">
        <f t="shared" si="217"/>
        <v>1.9641177980934339</v>
      </c>
      <c r="E389" s="122">
        <f t="shared" si="217"/>
        <v>65.167305501676594</v>
      </c>
      <c r="F389" s="122">
        <f t="shared" si="217"/>
        <v>77.369481959547471</v>
      </c>
      <c r="G389" s="122">
        <f t="shared" si="217"/>
        <v>82.173998211298994</v>
      </c>
      <c r="H389" s="122">
        <f t="shared" si="217"/>
        <v>163.88250571852961</v>
      </c>
      <c r="I389" s="122">
        <f t="shared" si="217"/>
        <v>106.67319876987277</v>
      </c>
      <c r="J389" s="122">
        <f t="shared" si="217"/>
        <v>90.735138508116293</v>
      </c>
      <c r="K389" s="122">
        <f t="shared" si="217"/>
        <v>86.544689484857926</v>
      </c>
      <c r="L389" s="122">
        <f t="shared" si="217"/>
        <v>116.72398641231045</v>
      </c>
      <c r="M389" s="122">
        <f t="shared" si="217"/>
        <v>107.67748603432277</v>
      </c>
      <c r="N389" s="122">
        <f t="shared" si="217"/>
        <v>95.143104255309879</v>
      </c>
      <c r="O389" s="122">
        <f t="shared" si="217"/>
        <v>90.363478746774504</v>
      </c>
      <c r="P389" s="122">
        <f t="shared" si="217"/>
        <v>33.933189429721246</v>
      </c>
      <c r="Q389" s="122">
        <f t="shared" si="217"/>
        <v>29.62006854380963</v>
      </c>
      <c r="R389" s="122">
        <f t="shared" si="217"/>
        <v>14.132410232974596</v>
      </c>
      <c r="S389" s="122">
        <f t="shared" si="217"/>
        <v>26.443960116335138</v>
      </c>
      <c r="T389" s="122">
        <f t="shared" si="217"/>
        <v>27.339026761822744</v>
      </c>
      <c r="U389" s="122">
        <f t="shared" si="217"/>
        <v>35.99294107619415</v>
      </c>
      <c r="V389" s="122">
        <f t="shared" si="217"/>
        <v>60.309249751356326</v>
      </c>
      <c r="W389" s="122">
        <f t="shared" si="217"/>
        <v>22.471154323412314</v>
      </c>
      <c r="X389" s="122">
        <f t="shared" si="217"/>
        <v>68.127418353418079</v>
      </c>
      <c r="Y389" s="122">
        <f t="shared" si="217"/>
        <v>151.51461796138724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2.8767926480414134</v>
      </c>
      <c r="D390" s="98">
        <f>RES_hhdet_in_tesh!D48</f>
        <v>1.9641177980934339</v>
      </c>
      <c r="E390" s="98">
        <f>RES_hhdet_in_tesh!E48</f>
        <v>65.167305501676594</v>
      </c>
      <c r="F390" s="98">
        <f>RES_hhdet_in_tesh!F48</f>
        <v>77.369481959547471</v>
      </c>
      <c r="G390" s="98">
        <f>RES_hhdet_in_tesh!G48</f>
        <v>82.173998211298994</v>
      </c>
      <c r="H390" s="98">
        <f>RES_hhdet_in_tesh!H48</f>
        <v>163.88250571852961</v>
      </c>
      <c r="I390" s="98">
        <f>RES_hhdet_in_tesh!I48</f>
        <v>106.67319876987277</v>
      </c>
      <c r="J390" s="98">
        <f>RES_hhdet_in_tesh!J48</f>
        <v>90.735138508116293</v>
      </c>
      <c r="K390" s="98">
        <f>RES_hhdet_in_tesh!K48</f>
        <v>86.544689484857926</v>
      </c>
      <c r="L390" s="98">
        <f>RES_hhdet_in_tesh!L48</f>
        <v>116.72398641231045</v>
      </c>
      <c r="M390" s="98">
        <f>RES_hhdet_in_tesh!M48</f>
        <v>107.67748603432277</v>
      </c>
      <c r="N390" s="98">
        <f>RES_hhdet_in_tesh!N48</f>
        <v>95.143104255309879</v>
      </c>
      <c r="O390" s="98">
        <f>RES_hhdet_in_tesh!O48</f>
        <v>90.363478746774504</v>
      </c>
      <c r="P390" s="98">
        <f>RES_hhdet_in_tesh!P48</f>
        <v>33.933189429721246</v>
      </c>
      <c r="Q390" s="98">
        <f>RES_hhdet_in_tesh!Q48</f>
        <v>29.62006854380963</v>
      </c>
      <c r="R390" s="98">
        <f>RES_hhdet_in_tesh!R48</f>
        <v>14.132410232974596</v>
      </c>
      <c r="S390" s="98">
        <f>RES_hhdet_in_tesh!S48</f>
        <v>26.443960116335138</v>
      </c>
      <c r="T390" s="98">
        <f>RES_hhdet_in_tesh!T48</f>
        <v>27.339026761822744</v>
      </c>
      <c r="U390" s="98">
        <f>RES_hhdet_in_tesh!U48</f>
        <v>35.99294107619415</v>
      </c>
      <c r="V390" s="98">
        <f>RES_hhdet_in_tesh!V48</f>
        <v>60.309249751356326</v>
      </c>
      <c r="W390" s="98">
        <f>RES_hhdet_in_tesh!W48</f>
        <v>22.471154323412314</v>
      </c>
      <c r="X390" s="98">
        <f>RES_hhdet_in_tesh!X48</f>
        <v>68.127418353418079</v>
      </c>
      <c r="Y390" s="98">
        <f>RES_hhdet_in_tesh!Y48</f>
        <v>151.51461796138724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1684.3538427888827</v>
      </c>
      <c r="D391" s="122">
        <v>1660.373256709624</v>
      </c>
      <c r="E391" s="122">
        <v>1715.9681545143528</v>
      </c>
      <c r="F391" s="122">
        <v>1693.5332645982128</v>
      </c>
      <c r="G391" s="122">
        <v>1760.860355772269</v>
      </c>
      <c r="H391" s="122">
        <v>1833.4631771423544</v>
      </c>
      <c r="I391" s="122">
        <v>1472.0186579595452</v>
      </c>
      <c r="J391" s="122">
        <v>1824.1964623695317</v>
      </c>
      <c r="K391" s="122">
        <v>1753.6637535868706</v>
      </c>
      <c r="L391" s="122">
        <v>1728.4013774314833</v>
      </c>
      <c r="M391" s="122">
        <v>1816.4881583770748</v>
      </c>
      <c r="N391" s="122">
        <v>1823.5379010120478</v>
      </c>
      <c r="O391" s="122">
        <v>1667.7676017634808</v>
      </c>
      <c r="P391" s="122">
        <v>1584.0894345651488</v>
      </c>
      <c r="Q391" s="122">
        <v>1602.8899306798298</v>
      </c>
      <c r="R391" s="122">
        <v>1557.5853881353485</v>
      </c>
      <c r="S391" s="122">
        <v>1732.8481439140758</v>
      </c>
      <c r="T391" s="122">
        <v>1589.2766967335701</v>
      </c>
      <c r="U391" s="122">
        <v>1890.3980024761963</v>
      </c>
      <c r="V391" s="122">
        <v>1850.2845940494994</v>
      </c>
      <c r="W391" s="122">
        <v>1313.0952877994416</v>
      </c>
      <c r="X391" s="122">
        <v>1833.8699066126803</v>
      </c>
      <c r="Y391" s="122">
        <v>1685.5635338254722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1713.0021993462829</v>
      </c>
      <c r="D392" s="98">
        <v>1656.2735292747682</v>
      </c>
      <c r="E392" s="98">
        <v>1720.1304754714047</v>
      </c>
      <c r="F392" s="98">
        <v>1677.027848971785</v>
      </c>
      <c r="G392" s="98">
        <v>1772.7496196368832</v>
      </c>
      <c r="H392" s="98">
        <v>1892.6236666495772</v>
      </c>
      <c r="I392" s="98">
        <v>1393.2582236606306</v>
      </c>
      <c r="J392" s="98">
        <v>1849.9043525259146</v>
      </c>
      <c r="K392" s="98">
        <v>1763.2599881743336</v>
      </c>
      <c r="L392" s="98">
        <v>1724.1595377028941</v>
      </c>
      <c r="M392" s="98">
        <v>1783.7152077307383</v>
      </c>
      <c r="N392" s="98">
        <v>1858.0328943245092</v>
      </c>
      <c r="O392" s="98">
        <v>1504.8160233402461</v>
      </c>
      <c r="P392" s="98">
        <v>1704.0825129899522</v>
      </c>
      <c r="Q392" s="98">
        <v>1592.9834985315622</v>
      </c>
      <c r="R392" s="98">
        <v>1557.5357988566579</v>
      </c>
      <c r="S392" s="98">
        <v>1732.8072007161722</v>
      </c>
      <c r="T392" s="98">
        <v>1589.2628372632337</v>
      </c>
      <c r="U392" s="98">
        <v>1890.2275793719953</v>
      </c>
      <c r="V392" s="98">
        <v>2193.1905785227464</v>
      </c>
      <c r="W392" s="98">
        <v>1278.0993120331445</v>
      </c>
      <c r="X392" s="98">
        <v>1828.3305391679874</v>
      </c>
      <c r="Y392" s="98">
        <v>1687.9609904064896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1713.1670554326633</v>
      </c>
      <c r="D393" s="98">
        <v>1656.4879525310973</v>
      </c>
      <c r="E393" s="98">
        <v>1720.7344187521619</v>
      </c>
      <c r="F393" s="98">
        <v>1677.4816162863453</v>
      </c>
      <c r="G393" s="98">
        <v>1773.5681354189439</v>
      </c>
      <c r="H393" s="98">
        <v>1894.0589557187282</v>
      </c>
      <c r="I393" s="98">
        <v>0</v>
      </c>
      <c r="J393" s="98">
        <v>1851.361632587852</v>
      </c>
      <c r="K393" s="98">
        <v>1764.5157109343429</v>
      </c>
      <c r="L393" s="98">
        <v>0</v>
      </c>
      <c r="M393" s="98">
        <v>1783.8160858396068</v>
      </c>
      <c r="N393" s="98">
        <v>1858.1402622651992</v>
      </c>
      <c r="O393" s="98">
        <v>0</v>
      </c>
      <c r="P393" s="98">
        <v>1707.4615086932361</v>
      </c>
      <c r="Q393" s="98">
        <v>1596.0217719993323</v>
      </c>
      <c r="R393" s="98">
        <v>1560.5811013148577</v>
      </c>
      <c r="S393" s="98">
        <v>1735.8772101550228</v>
      </c>
      <c r="T393" s="98">
        <v>1591.35890952471</v>
      </c>
      <c r="U393" s="98">
        <v>1894.9597998953429</v>
      </c>
      <c r="V393" s="98">
        <v>2199.5358655801842</v>
      </c>
      <c r="W393" s="98">
        <v>0</v>
      </c>
      <c r="X393" s="98">
        <v>0</v>
      </c>
      <c r="Y393" s="98">
        <v>1682.9977098242136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711.59590963815822</v>
      </c>
      <c r="D394" s="101">
        <v>707.6349285752251</v>
      </c>
      <c r="E394" s="101">
        <v>734.48164535574404</v>
      </c>
      <c r="F394" s="101">
        <v>764.26462494782993</v>
      </c>
      <c r="G394" s="101">
        <v>795.64226866293484</v>
      </c>
      <c r="H394" s="101">
        <v>843.53116391873186</v>
      </c>
      <c r="I394" s="101">
        <v>0</v>
      </c>
      <c r="J394" s="101">
        <v>826.21480359000861</v>
      </c>
      <c r="K394" s="101">
        <v>796.75006842701544</v>
      </c>
      <c r="L394" s="101">
        <v>0</v>
      </c>
      <c r="M394" s="101">
        <v>830.00796533194193</v>
      </c>
      <c r="N394" s="101">
        <v>871.23305749547217</v>
      </c>
      <c r="O394" s="101">
        <v>0</v>
      </c>
      <c r="P394" s="101">
        <v>745.34385671025268</v>
      </c>
      <c r="Q394" s="101">
        <v>687.55446406536032</v>
      </c>
      <c r="R394" s="101">
        <v>682.16894732921594</v>
      </c>
      <c r="S394" s="101">
        <v>808.73241498655682</v>
      </c>
      <c r="T394" s="101">
        <v>674.15714871368721</v>
      </c>
      <c r="U394" s="101">
        <v>823.96538128932161</v>
      </c>
      <c r="V394" s="101">
        <v>898.5906468631739</v>
      </c>
      <c r="W394" s="101">
        <v>0</v>
      </c>
      <c r="X394" s="101">
        <v>0</v>
      </c>
      <c r="Y394" s="101">
        <v>637.78236824079977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1001.5711457945051</v>
      </c>
      <c r="D395" s="104">
        <v>948.85302395587246</v>
      </c>
      <c r="E395" s="104">
        <v>986.25277339641787</v>
      </c>
      <c r="F395" s="104">
        <v>913.21699133851541</v>
      </c>
      <c r="G395" s="104">
        <v>977.92586675600944</v>
      </c>
      <c r="H395" s="104">
        <v>1050.5277917999963</v>
      </c>
      <c r="I395" s="104">
        <v>0</v>
      </c>
      <c r="J395" s="104">
        <v>1025.1468289978434</v>
      </c>
      <c r="K395" s="104">
        <v>967.76564250732736</v>
      </c>
      <c r="L395" s="104">
        <v>0</v>
      </c>
      <c r="M395" s="104">
        <v>953.80812050766485</v>
      </c>
      <c r="N395" s="104">
        <v>986.90720476972672</v>
      </c>
      <c r="O395" s="104">
        <v>0</v>
      </c>
      <c r="P395" s="104">
        <v>962.11765198298303</v>
      </c>
      <c r="Q395" s="104">
        <v>908.46730793397182</v>
      </c>
      <c r="R395" s="104">
        <v>878.41215398564179</v>
      </c>
      <c r="S395" s="104">
        <v>927.14479516846575</v>
      </c>
      <c r="T395" s="104">
        <v>917.20176081102272</v>
      </c>
      <c r="U395" s="104">
        <v>1070.9944186060211</v>
      </c>
      <c r="V395" s="104">
        <v>1300.9452187170104</v>
      </c>
      <c r="W395" s="104">
        <v>0</v>
      </c>
      <c r="X395" s="104">
        <v>0</v>
      </c>
      <c r="Y395" s="104">
        <v>1045.2153415834141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1598.077175501591</v>
      </c>
      <c r="D396" s="101">
        <v>1671.6570910676153</v>
      </c>
      <c r="E396" s="101">
        <v>1703.3360037308876</v>
      </c>
      <c r="F396" s="101">
        <v>1733.8256445782724</v>
      </c>
      <c r="G396" s="101">
        <v>1732.1284013605009</v>
      </c>
      <c r="H396" s="101">
        <v>1695.2631226986302</v>
      </c>
      <c r="I396" s="101">
        <v>1843.0856135161296</v>
      </c>
      <c r="J396" s="101">
        <v>1703.4558522470236</v>
      </c>
      <c r="K396" s="101">
        <v>1719.8684194709729</v>
      </c>
      <c r="L396" s="101">
        <v>1749.6149782624436</v>
      </c>
      <c r="M396" s="101">
        <v>1871.661210051976</v>
      </c>
      <c r="N396" s="101">
        <v>1776.1642895487114</v>
      </c>
      <c r="O396" s="101">
        <v>1729.4672204520562</v>
      </c>
      <c r="P396" s="101">
        <v>1558.4364375182035</v>
      </c>
      <c r="Q396" s="101">
        <v>1604.0095545726999</v>
      </c>
      <c r="R396" s="101">
        <v>0</v>
      </c>
      <c r="S396" s="101">
        <v>0</v>
      </c>
      <c r="T396" s="101">
        <v>0</v>
      </c>
      <c r="U396" s="101">
        <v>0</v>
      </c>
      <c r="V396" s="101">
        <v>1680.4854016286031</v>
      </c>
      <c r="W396" s="101">
        <v>0</v>
      </c>
      <c r="X396" s="101">
        <v>1853.3706481977906</v>
      </c>
      <c r="Y396" s="101">
        <v>1578.4014612474123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1598.6651743251091</v>
      </c>
      <c r="D397" s="104">
        <v>1672.6574218740359</v>
      </c>
      <c r="E397" s="104">
        <v>1705.1891420279671</v>
      </c>
      <c r="F397" s="104">
        <v>1735.0829847120706</v>
      </c>
      <c r="G397" s="104">
        <v>1733.2015529122011</v>
      </c>
      <c r="H397" s="104">
        <v>1695.8075541976323</v>
      </c>
      <c r="I397" s="104">
        <v>1843.4851272112198</v>
      </c>
      <c r="J397" s="104">
        <v>1704.0138792790733</v>
      </c>
      <c r="K397" s="104">
        <v>1720.6760945687724</v>
      </c>
      <c r="L397" s="104">
        <v>1750.0569740450283</v>
      </c>
      <c r="M397" s="104">
        <v>1872.4061595700523</v>
      </c>
      <c r="N397" s="104">
        <v>1776.4111608285373</v>
      </c>
      <c r="O397" s="104">
        <v>1729.937844030165</v>
      </c>
      <c r="P397" s="104">
        <v>1560.6473337399962</v>
      </c>
      <c r="Q397" s="104">
        <v>1607.5276493007566</v>
      </c>
      <c r="R397" s="104">
        <v>0</v>
      </c>
      <c r="S397" s="104">
        <v>0</v>
      </c>
      <c r="T397" s="104">
        <v>0</v>
      </c>
      <c r="U397" s="104">
        <v>0</v>
      </c>
      <c r="V397" s="104">
        <v>1678.5394244658009</v>
      </c>
      <c r="W397" s="104">
        <v>1739.8858412933273</v>
      </c>
      <c r="X397" s="104">
        <v>1852.4450745837053</v>
      </c>
      <c r="Y397" s="104">
        <v>1575.9845029772923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662.94984328128987</v>
      </c>
      <c r="D398" s="98">
        <v>714.61681298542385</v>
      </c>
      <c r="E398" s="98">
        <v>727.68775621432769</v>
      </c>
      <c r="F398" s="98">
        <v>790.84767778479011</v>
      </c>
      <c r="G398" s="98">
        <v>776.55440904446948</v>
      </c>
      <c r="H398" s="98">
        <v>751.9992598812961</v>
      </c>
      <c r="I398" s="98">
        <v>912.26981183161365</v>
      </c>
      <c r="J398" s="98">
        <v>757.44857424231873</v>
      </c>
      <c r="K398" s="98">
        <v>775.8744618514213</v>
      </c>
      <c r="L398" s="98">
        <v>782.57844336367168</v>
      </c>
      <c r="M398" s="98">
        <v>875.19668216600326</v>
      </c>
      <c r="N398" s="98">
        <v>832.58081344850996</v>
      </c>
      <c r="O398" s="98">
        <v>847.3212692981856</v>
      </c>
      <c r="P398" s="98">
        <v>672.61888596679671</v>
      </c>
      <c r="Q398" s="98">
        <v>691.29544033666559</v>
      </c>
      <c r="R398" s="98">
        <v>0</v>
      </c>
      <c r="S398" s="98">
        <v>0</v>
      </c>
      <c r="T398" s="98">
        <v>0</v>
      </c>
      <c r="U398" s="98">
        <v>0</v>
      </c>
      <c r="V398" s="98">
        <v>660.16079939089184</v>
      </c>
      <c r="W398" s="98">
        <v>773.56233108624974</v>
      </c>
      <c r="X398" s="98">
        <v>776.78548767240818</v>
      </c>
      <c r="Y398" s="98">
        <v>586.3601153048271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935.71533104381933</v>
      </c>
      <c r="D399" s="98">
        <v>958.04060888861216</v>
      </c>
      <c r="E399" s="98">
        <v>977.50138581363922</v>
      </c>
      <c r="F399" s="98">
        <v>944.23530692728025</v>
      </c>
      <c r="G399" s="98">
        <v>956.64714386773176</v>
      </c>
      <c r="H399" s="98">
        <v>943.80829431633583</v>
      </c>
      <c r="I399" s="98">
        <v>931.21531537960607</v>
      </c>
      <c r="J399" s="98">
        <v>946.56530503675458</v>
      </c>
      <c r="K399" s="98">
        <v>944.80163271735091</v>
      </c>
      <c r="L399" s="98">
        <v>967.47853068135657</v>
      </c>
      <c r="M399" s="98">
        <v>997.2094774040487</v>
      </c>
      <c r="N399" s="98">
        <v>943.83034738002709</v>
      </c>
      <c r="O399" s="98">
        <v>882.61657473197977</v>
      </c>
      <c r="P399" s="98">
        <v>888.02844777319967</v>
      </c>
      <c r="Q399" s="98">
        <v>916.23220896409089</v>
      </c>
      <c r="R399" s="98">
        <v>0</v>
      </c>
      <c r="S399" s="98">
        <v>0</v>
      </c>
      <c r="T399" s="98">
        <v>0</v>
      </c>
      <c r="U399" s="98">
        <v>0</v>
      </c>
      <c r="V399" s="98">
        <v>1018.3786250749092</v>
      </c>
      <c r="W399" s="98">
        <v>966.32351020707756</v>
      </c>
      <c r="X399" s="98">
        <v>1075.6595869112969</v>
      </c>
      <c r="Y399" s="98">
        <v>989.62438767246533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642.12100645106227</v>
      </c>
      <c r="D400" s="122">
        <v>659.42609772979984</v>
      </c>
      <c r="E400" s="122">
        <v>674.82331739808785</v>
      </c>
      <c r="F400" s="122">
        <v>696.02916670835498</v>
      </c>
      <c r="G400" s="122">
        <v>711.54639806543958</v>
      </c>
      <c r="H400" s="122">
        <v>698.05146019100687</v>
      </c>
      <c r="I400" s="122">
        <v>660.03647622795154</v>
      </c>
      <c r="J400" s="122">
        <v>630.15935106792153</v>
      </c>
      <c r="K400" s="122">
        <v>627.59430002258091</v>
      </c>
      <c r="L400" s="122">
        <v>643.64727102072743</v>
      </c>
      <c r="M400" s="122">
        <v>591.16217099531286</v>
      </c>
      <c r="N400" s="122">
        <v>599.53708871425499</v>
      </c>
      <c r="O400" s="122">
        <v>597.29409041894576</v>
      </c>
      <c r="P400" s="122">
        <v>571.27554720717751</v>
      </c>
      <c r="Q400" s="122">
        <v>548.25827912479645</v>
      </c>
      <c r="R400" s="122">
        <v>529.6829989884418</v>
      </c>
      <c r="S400" s="122">
        <v>569.43976217475779</v>
      </c>
      <c r="T400" s="122">
        <v>544.30363711472091</v>
      </c>
      <c r="U400" s="122">
        <v>546.44326931971682</v>
      </c>
      <c r="V400" s="122">
        <v>537.2452823429486</v>
      </c>
      <c r="W400" s="122">
        <v>566.21468382624516</v>
      </c>
      <c r="X400" s="122">
        <v>649.25326017370082</v>
      </c>
      <c r="Y400" s="122">
        <v>578.64319302176989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642.12100645106227</v>
      </c>
      <c r="D402" s="33">
        <v>659.42609772979984</v>
      </c>
      <c r="E402" s="33">
        <v>674.82331739808785</v>
      </c>
      <c r="F402" s="33">
        <v>696.02916670835498</v>
      </c>
      <c r="G402" s="33">
        <v>711.54639806543958</v>
      </c>
      <c r="H402" s="33">
        <v>698.05146019100687</v>
      </c>
      <c r="I402" s="33">
        <v>660.03647622795154</v>
      </c>
      <c r="J402" s="33">
        <v>630.15935106792153</v>
      </c>
      <c r="K402" s="33">
        <v>627.59430002258091</v>
      </c>
      <c r="L402" s="33">
        <v>643.64727102072743</v>
      </c>
      <c r="M402" s="33">
        <v>591.16217099531286</v>
      </c>
      <c r="N402" s="33">
        <v>599.53708871425499</v>
      </c>
      <c r="O402" s="33">
        <v>597.29409041894576</v>
      </c>
      <c r="P402" s="33">
        <v>571.27554720717751</v>
      </c>
      <c r="Q402" s="33">
        <v>548.25827912479645</v>
      </c>
      <c r="R402" s="33">
        <v>529.6829989884418</v>
      </c>
      <c r="S402" s="33">
        <v>569.43976217475779</v>
      </c>
      <c r="T402" s="33">
        <v>544.30363711472091</v>
      </c>
      <c r="U402" s="33">
        <v>546.44326931971682</v>
      </c>
      <c r="V402" s="33">
        <v>537.2452823429486</v>
      </c>
      <c r="W402" s="33">
        <v>566.21468382624516</v>
      </c>
      <c r="X402" s="33">
        <v>649.25326017370082</v>
      </c>
      <c r="Y402" s="33">
        <v>578.64319302176989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5742.0247264409263</v>
      </c>
      <c r="D404" s="117">
        <f t="shared" si="218"/>
        <v>4798.3418960690378</v>
      </c>
      <c r="E404" s="117">
        <f t="shared" si="218"/>
        <v>4786.3813234678601</v>
      </c>
      <c r="F404" s="117">
        <f t="shared" si="218"/>
        <v>4533.4848955077341</v>
      </c>
      <c r="G404" s="117">
        <f t="shared" si="218"/>
        <v>4438.7712344988167</v>
      </c>
      <c r="H404" s="117">
        <f t="shared" si="218"/>
        <v>4152.1918809260678</v>
      </c>
      <c r="I404" s="117">
        <f t="shared" si="218"/>
        <v>2709.7588614741367</v>
      </c>
      <c r="J404" s="117">
        <f t="shared" si="218"/>
        <v>3516.8720678223031</v>
      </c>
      <c r="K404" s="117">
        <f t="shared" si="218"/>
        <v>3757.3953849541708</v>
      </c>
      <c r="L404" s="117">
        <f t="shared" si="218"/>
        <v>4148.7425281442975</v>
      </c>
      <c r="M404" s="117">
        <f t="shared" si="218"/>
        <v>3674.7836572809788</v>
      </c>
      <c r="N404" s="117">
        <f t="shared" si="218"/>
        <v>3703.8389362106409</v>
      </c>
      <c r="O404" s="117">
        <f t="shared" si="218"/>
        <v>3882.0744721203837</v>
      </c>
      <c r="P404" s="117">
        <f t="shared" si="218"/>
        <v>3005.3388050930571</v>
      </c>
      <c r="Q404" s="117">
        <f t="shared" si="218"/>
        <v>2796.6093710975588</v>
      </c>
      <c r="R404" s="117">
        <f t="shared" ref="R404:V404" si="219">R405+R408+R410+R419</f>
        <v>2464.4704537991674</v>
      </c>
      <c r="S404" s="117">
        <f t="shared" si="219"/>
        <v>2354.6538189934176</v>
      </c>
      <c r="T404" s="117">
        <f t="shared" si="219"/>
        <v>2110.7670154344441</v>
      </c>
      <c r="U404" s="117">
        <f t="shared" si="219"/>
        <v>2590.8631670782565</v>
      </c>
      <c r="V404" s="117">
        <f t="shared" si="219"/>
        <v>2729.5153866052988</v>
      </c>
      <c r="W404" s="117">
        <f t="shared" ref="W404:Y404" si="220">W405+W408+W410+W419</f>
        <v>1274.0841910377435</v>
      </c>
      <c r="X404" s="117">
        <f t="shared" si="220"/>
        <v>1487.0151909761039</v>
      </c>
      <c r="Y404" s="117">
        <f t="shared" si="220"/>
        <v>1250.2785374535674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5199.6874878482167</v>
      </c>
      <c r="D405" s="122">
        <f t="shared" si="221"/>
        <v>4281.3479804496765</v>
      </c>
      <c r="E405" s="122">
        <f t="shared" si="221"/>
        <v>4258.8461321457344</v>
      </c>
      <c r="F405" s="122">
        <f t="shared" si="221"/>
        <v>4032.4040769307794</v>
      </c>
      <c r="G405" s="122">
        <f t="shared" si="221"/>
        <v>3920.730663084667</v>
      </c>
      <c r="H405" s="122">
        <f t="shared" si="221"/>
        <v>3606.2970536484154</v>
      </c>
      <c r="I405" s="122">
        <f t="shared" si="221"/>
        <v>2233.2099316702593</v>
      </c>
      <c r="J405" s="122">
        <f t="shared" si="221"/>
        <v>2893.0749939354509</v>
      </c>
      <c r="K405" s="122">
        <f t="shared" si="221"/>
        <v>3200.4388158893939</v>
      </c>
      <c r="L405" s="122">
        <f t="shared" si="221"/>
        <v>3563.7175104985972</v>
      </c>
      <c r="M405" s="122">
        <f t="shared" si="221"/>
        <v>3226.7646555566812</v>
      </c>
      <c r="N405" s="122">
        <f t="shared" si="221"/>
        <v>3287.5254749195683</v>
      </c>
      <c r="O405" s="122">
        <f t="shared" si="221"/>
        <v>3725.6163011574295</v>
      </c>
      <c r="P405" s="122">
        <f t="shared" si="221"/>
        <v>2912.9862882258776</v>
      </c>
      <c r="Q405" s="122">
        <f t="shared" si="221"/>
        <v>2629.0710780876921</v>
      </c>
      <c r="R405" s="122">
        <f t="shared" ref="R405:V405" si="222">SUM(R406:R407)</f>
        <v>1937.803713988925</v>
      </c>
      <c r="S405" s="122">
        <f t="shared" si="222"/>
        <v>1779.4563394555607</v>
      </c>
      <c r="T405" s="122">
        <f t="shared" si="222"/>
        <v>1591.0135526840445</v>
      </c>
      <c r="U405" s="122">
        <f t="shared" si="222"/>
        <v>1992.0967037167702</v>
      </c>
      <c r="V405" s="122">
        <f t="shared" si="222"/>
        <v>2506.3583528643267</v>
      </c>
      <c r="W405" s="122">
        <f t="shared" ref="W405:Y405" si="223">SUM(W406:W407)</f>
        <v>899.453488758101</v>
      </c>
      <c r="X405" s="122">
        <f t="shared" si="223"/>
        <v>1039.8298475899567</v>
      </c>
      <c r="Y405" s="122">
        <f t="shared" si="223"/>
        <v>729.05148728526012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5199.6874878482167</v>
      </c>
      <c r="D406" s="98">
        <v>4281.3479804496765</v>
      </c>
      <c r="E406" s="98">
        <v>4258.8461321457344</v>
      </c>
      <c r="F406" s="98">
        <v>4032.4040769307794</v>
      </c>
      <c r="G406" s="98">
        <v>3920.730663084667</v>
      </c>
      <c r="H406" s="98">
        <v>3606.2970536484154</v>
      </c>
      <c r="I406" s="98">
        <v>2233.2099316702593</v>
      </c>
      <c r="J406" s="98">
        <v>2893.0749939354509</v>
      </c>
      <c r="K406" s="98">
        <v>3200.4388158893939</v>
      </c>
      <c r="L406" s="98">
        <v>3563.7175104985972</v>
      </c>
      <c r="M406" s="98">
        <v>3226.7646555566812</v>
      </c>
      <c r="N406" s="98">
        <v>3287.5254749195683</v>
      </c>
      <c r="O406" s="98">
        <v>3725.6163011574295</v>
      </c>
      <c r="P406" s="98">
        <v>2912.9862882258776</v>
      </c>
      <c r="Q406" s="98">
        <v>2629.0710780876921</v>
      </c>
      <c r="R406" s="98">
        <v>1937.803713988925</v>
      </c>
      <c r="S406" s="98">
        <v>1779.4563394555607</v>
      </c>
      <c r="T406" s="98">
        <v>1591.0135526840445</v>
      </c>
      <c r="U406" s="98">
        <v>1992.0967037167702</v>
      </c>
      <c r="V406" s="98">
        <v>2506.3583528643267</v>
      </c>
      <c r="W406" s="98">
        <v>899.453488758101</v>
      </c>
      <c r="X406" s="98">
        <v>1039.8298475899567</v>
      </c>
      <c r="Y406" s="98">
        <v>729.05148728526012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542.33723859270924</v>
      </c>
      <c r="D410" s="122">
        <v>516.99391561936147</v>
      </c>
      <c r="E410" s="122">
        <v>527.53519132212534</v>
      </c>
      <c r="F410" s="122">
        <v>501.08081857695498</v>
      </c>
      <c r="G410" s="122">
        <v>518.04057141414967</v>
      </c>
      <c r="H410" s="122">
        <v>545.89482727765244</v>
      </c>
      <c r="I410" s="122">
        <v>476.54892980387734</v>
      </c>
      <c r="J410" s="122">
        <v>623.79707388685199</v>
      </c>
      <c r="K410" s="122">
        <v>556.95656906477677</v>
      </c>
      <c r="L410" s="122">
        <v>585.02501764570002</v>
      </c>
      <c r="M410" s="122">
        <v>448.0190017242976</v>
      </c>
      <c r="N410" s="122">
        <v>416.31346129107277</v>
      </c>
      <c r="O410" s="122">
        <v>156.45817096295445</v>
      </c>
      <c r="P410" s="122">
        <v>92.352516867179261</v>
      </c>
      <c r="Q410" s="122">
        <v>167.53829300986666</v>
      </c>
      <c r="R410" s="122">
        <v>526.66673981024235</v>
      </c>
      <c r="S410" s="122">
        <v>575.19747953785691</v>
      </c>
      <c r="T410" s="122">
        <v>519.75346275039954</v>
      </c>
      <c r="U410" s="122">
        <v>598.76646336148633</v>
      </c>
      <c r="V410" s="122">
        <v>223.15703374097208</v>
      </c>
      <c r="W410" s="122">
        <v>374.63070227964261</v>
      </c>
      <c r="X410" s="122">
        <v>447.18534338614734</v>
      </c>
      <c r="Y410" s="122">
        <v>521.2270501683073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727.57640031015342</v>
      </c>
      <c r="D411" s="98">
        <v>701.22524485086126</v>
      </c>
      <c r="E411" s="98">
        <v>725.64429997414106</v>
      </c>
      <c r="F411" s="98">
        <v>704.85473119869584</v>
      </c>
      <c r="G411" s="98">
        <v>742.08967801953781</v>
      </c>
      <c r="H411" s="98">
        <v>788.76056062861551</v>
      </c>
      <c r="I411" s="98">
        <v>577.63180014904981</v>
      </c>
      <c r="J411" s="98">
        <v>762.91485827164411</v>
      </c>
      <c r="K411" s="98">
        <v>722.29328159736258</v>
      </c>
      <c r="L411" s="98">
        <v>700.92990887037013</v>
      </c>
      <c r="M411" s="98">
        <v>714.11368925015199</v>
      </c>
      <c r="N411" s="98">
        <v>725.66077274463578</v>
      </c>
      <c r="O411" s="98">
        <v>567.31327364502613</v>
      </c>
      <c r="P411" s="98">
        <v>616.43250252361702</v>
      </c>
      <c r="Q411" s="98">
        <v>556.01391736833352</v>
      </c>
      <c r="R411" s="98">
        <v>531.53123985805325</v>
      </c>
      <c r="S411" s="98">
        <v>579.31765479779551</v>
      </c>
      <c r="T411" s="98">
        <v>521.73987754608095</v>
      </c>
      <c r="U411" s="98">
        <v>611.18253907621147</v>
      </c>
      <c r="V411" s="98">
        <v>700.54572809314652</v>
      </c>
      <c r="W411" s="98">
        <v>405.34967408199543</v>
      </c>
      <c r="X411" s="98">
        <v>578.22421480352989</v>
      </c>
      <c r="Y411" s="98">
        <v>532.99928897899088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302.24152111861906</v>
      </c>
      <c r="D412" s="98">
        <v>299.59512561458359</v>
      </c>
      <c r="E412" s="98">
        <v>309.84418158277339</v>
      </c>
      <c r="F412" s="98">
        <v>321.22038826758796</v>
      </c>
      <c r="G412" s="98">
        <v>333.06334319888498</v>
      </c>
      <c r="H412" s="98">
        <v>351.54591242012458</v>
      </c>
      <c r="I412" s="98">
        <v>0</v>
      </c>
      <c r="J412" s="98">
        <v>340.73737321723257</v>
      </c>
      <c r="K412" s="98">
        <v>326.3768391483365</v>
      </c>
      <c r="L412" s="98">
        <v>0</v>
      </c>
      <c r="M412" s="98">
        <v>332.29522720965662</v>
      </c>
      <c r="N412" s="98">
        <v>340.26289613816579</v>
      </c>
      <c r="O412" s="98">
        <v>0</v>
      </c>
      <c r="P412" s="98">
        <v>269.61967823163417</v>
      </c>
      <c r="Q412" s="98">
        <v>239.98355998129745</v>
      </c>
      <c r="R412" s="98">
        <v>232.79985386707068</v>
      </c>
      <c r="S412" s="98">
        <v>270.37801194231668</v>
      </c>
      <c r="T412" s="98">
        <v>221.31938152055051</v>
      </c>
      <c r="U412" s="98">
        <v>266.4193768745132</v>
      </c>
      <c r="V412" s="98">
        <v>287.02651065939955</v>
      </c>
      <c r="W412" s="98">
        <v>0</v>
      </c>
      <c r="X412" s="98">
        <v>0</v>
      </c>
      <c r="Y412" s="98">
        <v>201.3894578889649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302.24152111861906</v>
      </c>
      <c r="D413" s="101">
        <v>299.59512561458359</v>
      </c>
      <c r="E413" s="101">
        <v>309.84418158277339</v>
      </c>
      <c r="F413" s="101">
        <v>321.22038826758796</v>
      </c>
      <c r="G413" s="101">
        <v>333.06334319888498</v>
      </c>
      <c r="H413" s="101">
        <v>351.54591242012458</v>
      </c>
      <c r="I413" s="101">
        <v>0</v>
      </c>
      <c r="J413" s="101">
        <v>340.73737321723257</v>
      </c>
      <c r="K413" s="101">
        <v>326.3768391483365</v>
      </c>
      <c r="L413" s="101">
        <v>0</v>
      </c>
      <c r="M413" s="101">
        <v>332.29522720965662</v>
      </c>
      <c r="N413" s="101">
        <v>340.26289613816579</v>
      </c>
      <c r="O413" s="101">
        <v>0</v>
      </c>
      <c r="P413" s="101">
        <v>269.61967823163417</v>
      </c>
      <c r="Q413" s="101">
        <v>239.98355998129745</v>
      </c>
      <c r="R413" s="101">
        <v>232.79985386707068</v>
      </c>
      <c r="S413" s="101">
        <v>270.37801194231668</v>
      </c>
      <c r="T413" s="101">
        <v>221.31938152055051</v>
      </c>
      <c r="U413" s="101">
        <v>266.4193768745132</v>
      </c>
      <c r="V413" s="101">
        <v>287.02651065939955</v>
      </c>
      <c r="W413" s="101">
        <v>0</v>
      </c>
      <c r="X413" s="101">
        <v>0</v>
      </c>
      <c r="Y413" s="101">
        <v>201.3894578889649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226.86452047134961</v>
      </c>
      <c r="D423" s="118">
        <f t="shared" si="225"/>
        <v>209.68142077149915</v>
      </c>
      <c r="E423" s="118">
        <f t="shared" si="225"/>
        <v>204.05221815655079</v>
      </c>
      <c r="F423" s="118">
        <f t="shared" si="225"/>
        <v>185.24387823395412</v>
      </c>
      <c r="G423" s="118">
        <f t="shared" si="225"/>
        <v>186.93072282532097</v>
      </c>
      <c r="H423" s="118">
        <f t="shared" si="225"/>
        <v>212.56805959637788</v>
      </c>
      <c r="I423" s="118">
        <f t="shared" si="225"/>
        <v>138.13790328373494</v>
      </c>
      <c r="J423" s="118">
        <f t="shared" si="225"/>
        <v>205.51115877850754</v>
      </c>
      <c r="K423" s="118">
        <f t="shared" si="225"/>
        <v>164.6358301556767</v>
      </c>
      <c r="L423" s="118">
        <f t="shared" si="225"/>
        <v>162.2945998098499</v>
      </c>
      <c r="M423" s="118">
        <f t="shared" si="225"/>
        <v>133.79953209504399</v>
      </c>
      <c r="N423" s="118">
        <f t="shared" si="225"/>
        <v>137.22453983468031</v>
      </c>
      <c r="O423" s="118">
        <f t="shared" si="225"/>
        <v>138.05202836848878</v>
      </c>
      <c r="P423" s="118">
        <f t="shared" si="225"/>
        <v>109.40208192936646</v>
      </c>
      <c r="Q423" s="118">
        <f t="shared" si="225"/>
        <v>103.66714069065102</v>
      </c>
      <c r="R423" s="118">
        <f t="shared" ref="R423:V423" si="226">R424+R427+R429+R438</f>
        <v>114.0994116893898</v>
      </c>
      <c r="S423" s="118">
        <f t="shared" si="226"/>
        <v>117.48743743831967</v>
      </c>
      <c r="T423" s="118">
        <f t="shared" si="226"/>
        <v>97.649532187638542</v>
      </c>
      <c r="U423" s="118">
        <f t="shared" si="226"/>
        <v>102.71577459252642</v>
      </c>
      <c r="V423" s="118">
        <f t="shared" si="226"/>
        <v>97.418155469380252</v>
      </c>
      <c r="W423" s="118">
        <f t="shared" ref="W423:Y423" si="227">W424+W427+W429+W438</f>
        <v>71.087333108147646</v>
      </c>
      <c r="X423" s="118">
        <f t="shared" si="227"/>
        <v>85.956593136692987</v>
      </c>
      <c r="Y423" s="118">
        <f t="shared" si="227"/>
        <v>68.47432872051705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193.89038721386771</v>
      </c>
      <c r="D424" s="123">
        <f t="shared" si="228"/>
        <v>174.08741351563421</v>
      </c>
      <c r="E424" s="123">
        <f t="shared" si="228"/>
        <v>168.44381231497536</v>
      </c>
      <c r="F424" s="123">
        <f t="shared" si="228"/>
        <v>151.41028765320186</v>
      </c>
      <c r="G424" s="123">
        <f t="shared" si="228"/>
        <v>151.23163290454769</v>
      </c>
      <c r="H424" s="123">
        <f t="shared" si="228"/>
        <v>168.11178638161556</v>
      </c>
      <c r="I424" s="123">
        <f t="shared" si="228"/>
        <v>101.62114020125213</v>
      </c>
      <c r="J424" s="123">
        <f t="shared" si="228"/>
        <v>155.44717013130594</v>
      </c>
      <c r="K424" s="123">
        <f t="shared" si="228"/>
        <v>128.92494027799208</v>
      </c>
      <c r="L424" s="123">
        <f t="shared" si="228"/>
        <v>129.77214064254926</v>
      </c>
      <c r="M424" s="123">
        <f t="shared" si="228"/>
        <v>105.66849079155317</v>
      </c>
      <c r="N424" s="123">
        <f t="shared" si="228"/>
        <v>109.03109182</v>
      </c>
      <c r="O424" s="123">
        <f t="shared" si="228"/>
        <v>115.31896018199743</v>
      </c>
      <c r="P424" s="123">
        <f t="shared" si="228"/>
        <v>89.061291341331227</v>
      </c>
      <c r="Q424" s="123">
        <f t="shared" si="228"/>
        <v>82.66413165037207</v>
      </c>
      <c r="R424" s="123">
        <f t="shared" ref="R424:V424" si="229">SUM(R425:R426)</f>
        <v>84.05406925405839</v>
      </c>
      <c r="S424" s="123">
        <f t="shared" si="229"/>
        <v>82.638812771016873</v>
      </c>
      <c r="T424" s="123">
        <f t="shared" si="229"/>
        <v>68.314406231583973</v>
      </c>
      <c r="U424" s="123">
        <f t="shared" si="229"/>
        <v>74.131787834440843</v>
      </c>
      <c r="V424" s="123">
        <f t="shared" si="229"/>
        <v>75.831466890511422</v>
      </c>
      <c r="W424" s="123">
        <f t="shared" ref="W424:Y424" si="230">SUM(W425:W426)</f>
        <v>43.370008131791494</v>
      </c>
      <c r="X424" s="123">
        <f t="shared" si="230"/>
        <v>49.826833078387452</v>
      </c>
      <c r="Y424" s="123">
        <f t="shared" si="230"/>
        <v>34.908263709936485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191.25469113532483</v>
      </c>
      <c r="D425" s="99">
        <v>171.74340801564185</v>
      </c>
      <c r="E425" s="99">
        <v>166.2142463040457</v>
      </c>
      <c r="F425" s="99">
        <v>149.40885464665567</v>
      </c>
      <c r="G425" s="99">
        <v>149.24124652489564</v>
      </c>
      <c r="H425" s="99">
        <v>165.9317460440962</v>
      </c>
      <c r="I425" s="99">
        <v>100.31474512177783</v>
      </c>
      <c r="J425" s="99">
        <v>153.45019251065438</v>
      </c>
      <c r="K425" s="99">
        <v>127.27393736098767</v>
      </c>
      <c r="L425" s="99">
        <v>128.11757986858254</v>
      </c>
      <c r="M425" s="99">
        <v>104.31970615873325</v>
      </c>
      <c r="N425" s="99">
        <v>107.6107431415346</v>
      </c>
      <c r="O425" s="99">
        <v>113.76700657940184</v>
      </c>
      <c r="P425" s="99">
        <v>87.813703401487487</v>
      </c>
      <c r="Q425" s="99">
        <v>81.468262076973119</v>
      </c>
      <c r="R425" s="99">
        <v>82.837739216137663</v>
      </c>
      <c r="S425" s="99">
        <v>81.44686266852591</v>
      </c>
      <c r="T425" s="99">
        <v>67.330639812804321</v>
      </c>
      <c r="U425" s="99">
        <v>73.07901473950848</v>
      </c>
      <c r="V425" s="99">
        <v>74.754688713270639</v>
      </c>
      <c r="W425" s="99">
        <v>42.758472106794549</v>
      </c>
      <c r="X425" s="99">
        <v>49.115930687245381</v>
      </c>
      <c r="Y425" s="99">
        <v>34.411267182126863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2.6356960785428893</v>
      </c>
      <c r="D426" s="99">
        <v>2.3440054999923552</v>
      </c>
      <c r="E426" s="99">
        <v>2.2295660109296471</v>
      </c>
      <c r="F426" s="99">
        <v>2.0014330065461943</v>
      </c>
      <c r="G426" s="99">
        <v>1.9903863796520576</v>
      </c>
      <c r="H426" s="99">
        <v>2.1800403375193711</v>
      </c>
      <c r="I426" s="99">
        <v>1.3063950794742953</v>
      </c>
      <c r="J426" s="99">
        <v>1.9969776206515577</v>
      </c>
      <c r="K426" s="99">
        <v>1.6510029170044125</v>
      </c>
      <c r="L426" s="99">
        <v>1.6545607739667196</v>
      </c>
      <c r="M426" s="99">
        <v>1.3487846328199107</v>
      </c>
      <c r="N426" s="99">
        <v>1.4203486784654062</v>
      </c>
      <c r="O426" s="99">
        <v>1.551953602595586</v>
      </c>
      <c r="P426" s="99">
        <v>1.2475879398437346</v>
      </c>
      <c r="Q426" s="99">
        <v>1.1958695733989471</v>
      </c>
      <c r="R426" s="99">
        <v>1.2163300379207245</v>
      </c>
      <c r="S426" s="99">
        <v>1.1919501024909644</v>
      </c>
      <c r="T426" s="99">
        <v>0.98376641877965532</v>
      </c>
      <c r="U426" s="99">
        <v>1.0527730949323639</v>
      </c>
      <c r="V426" s="99">
        <v>1.0767781772407807</v>
      </c>
      <c r="W426" s="99">
        <v>0.61153602499694348</v>
      </c>
      <c r="X426" s="99">
        <v>0.71090239114206877</v>
      </c>
      <c r="Y426" s="99">
        <v>0.49699652780961984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1.1610705794804022E-2</v>
      </c>
      <c r="D427" s="123">
        <f t="shared" si="231"/>
        <v>8.2814042822564188E-3</v>
      </c>
      <c r="E427" s="123">
        <f t="shared" si="231"/>
        <v>0.25638266925332515</v>
      </c>
      <c r="F427" s="123">
        <f t="shared" si="231"/>
        <v>0.27751200803138348</v>
      </c>
      <c r="G427" s="123">
        <f t="shared" si="231"/>
        <v>0.29110448164245234</v>
      </c>
      <c r="H427" s="123">
        <f t="shared" si="231"/>
        <v>0.67530499046522929</v>
      </c>
      <c r="I427" s="123">
        <f t="shared" si="231"/>
        <v>0.41318586597001722</v>
      </c>
      <c r="J427" s="123">
        <f t="shared" si="231"/>
        <v>0.40011778149488225</v>
      </c>
      <c r="K427" s="123">
        <f t="shared" si="231"/>
        <v>0.27590519639487471</v>
      </c>
      <c r="L427" s="123">
        <f t="shared" si="231"/>
        <v>0.32460425469730858</v>
      </c>
      <c r="M427" s="123">
        <f t="shared" si="231"/>
        <v>0.25889307677833029</v>
      </c>
      <c r="N427" s="123">
        <f t="shared" si="231"/>
        <v>0.22169781204856948</v>
      </c>
      <c r="O427" s="123">
        <f t="shared" si="231"/>
        <v>0.18730043395607665</v>
      </c>
      <c r="P427" s="123">
        <f t="shared" si="231"/>
        <v>6.6279091950488381E-2</v>
      </c>
      <c r="Q427" s="123">
        <f t="shared" si="231"/>
        <v>5.7468618045616066E-2</v>
      </c>
      <c r="R427" s="123">
        <f t="shared" si="231"/>
        <v>3.7551827983816698E-2</v>
      </c>
      <c r="S427" s="123">
        <f t="shared" si="231"/>
        <v>7.5170074256390121E-2</v>
      </c>
      <c r="T427" s="123">
        <f t="shared" si="231"/>
        <v>7.1778049221121881E-2</v>
      </c>
      <c r="U427" s="123">
        <f t="shared" si="231"/>
        <v>8.1827652234695972E-2</v>
      </c>
      <c r="V427" s="123">
        <f t="shared" si="231"/>
        <v>0.11111004066320805</v>
      </c>
      <c r="W427" s="123">
        <f t="shared" si="231"/>
        <v>6.5380624773006074E-2</v>
      </c>
      <c r="X427" s="123">
        <f t="shared" si="231"/>
        <v>0.19496139927662909</v>
      </c>
      <c r="Y427" s="123">
        <f t="shared" si="231"/>
        <v>0.42816846100128397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1.1610705794804022E-2</v>
      </c>
      <c r="D428" s="99">
        <f>RES_hhdet_in_fecs!D48</f>
        <v>8.2814042822564188E-3</v>
      </c>
      <c r="E428" s="99">
        <f>RES_hhdet_in_fecs!E48</f>
        <v>0.25638266925332515</v>
      </c>
      <c r="F428" s="99">
        <f>RES_hhdet_in_fecs!F48</f>
        <v>0.27751200803138348</v>
      </c>
      <c r="G428" s="99">
        <f>RES_hhdet_in_fecs!G48</f>
        <v>0.29110448164245234</v>
      </c>
      <c r="H428" s="99">
        <f>RES_hhdet_in_fecs!H48</f>
        <v>0.67530499046522929</v>
      </c>
      <c r="I428" s="99">
        <f>RES_hhdet_in_fecs!I48</f>
        <v>0.41318586597001722</v>
      </c>
      <c r="J428" s="99">
        <f>RES_hhdet_in_fecs!J48</f>
        <v>0.40011778149488225</v>
      </c>
      <c r="K428" s="99">
        <f>RES_hhdet_in_fecs!K48</f>
        <v>0.27590519639487471</v>
      </c>
      <c r="L428" s="99">
        <f>RES_hhdet_in_fecs!L48</f>
        <v>0.32460425469730858</v>
      </c>
      <c r="M428" s="99">
        <f>RES_hhdet_in_fecs!M48</f>
        <v>0.25889307677833029</v>
      </c>
      <c r="N428" s="99">
        <f>RES_hhdet_in_fecs!N48</f>
        <v>0.22169781204856948</v>
      </c>
      <c r="O428" s="99">
        <f>RES_hhdet_in_fecs!O48</f>
        <v>0.18730043395607665</v>
      </c>
      <c r="P428" s="99">
        <f>RES_hhdet_in_fecs!P48</f>
        <v>6.6279091950488381E-2</v>
      </c>
      <c r="Q428" s="99">
        <f>RES_hhdet_in_fecs!Q48</f>
        <v>5.7468618045616066E-2</v>
      </c>
      <c r="R428" s="99">
        <f>RES_hhdet_in_fecs!R48</f>
        <v>3.7551827983816698E-2</v>
      </c>
      <c r="S428" s="99">
        <f>RES_hhdet_in_fecs!S48</f>
        <v>7.5170074256390121E-2</v>
      </c>
      <c r="T428" s="99">
        <f>RES_hhdet_in_fecs!T48</f>
        <v>7.1778049221121881E-2</v>
      </c>
      <c r="U428" s="99">
        <f>RES_hhdet_in_fecs!U48</f>
        <v>8.1827652234695972E-2</v>
      </c>
      <c r="V428" s="99">
        <f>RES_hhdet_in_fecs!V48</f>
        <v>0.11111004066320805</v>
      </c>
      <c r="W428" s="99">
        <f>RES_hhdet_in_fecs!W48</f>
        <v>6.5380624773006074E-2</v>
      </c>
      <c r="X428" s="99">
        <f>RES_hhdet_in_fecs!X48</f>
        <v>0.19496139927662909</v>
      </c>
      <c r="Y428" s="99">
        <f>RES_hhdet_in_fecs!Y48</f>
        <v>0.42816846100128397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24.823949560929197</v>
      </c>
      <c r="D429" s="123">
        <v>26.484895475914946</v>
      </c>
      <c r="E429" s="123">
        <v>26.305360198530277</v>
      </c>
      <c r="F429" s="123">
        <v>24.712142311832096</v>
      </c>
      <c r="G429" s="123">
        <v>26.135244151216508</v>
      </c>
      <c r="H429" s="123">
        <v>32.804525166272988</v>
      </c>
      <c r="I429" s="123">
        <v>25.993577362829729</v>
      </c>
      <c r="J429" s="123">
        <v>38.285264335655739</v>
      </c>
      <c r="K429" s="123">
        <v>26.957697014721315</v>
      </c>
      <c r="L429" s="123">
        <v>24.355653050090567</v>
      </c>
      <c r="M429" s="123">
        <v>21.415238811099329</v>
      </c>
      <c r="N429" s="123">
        <v>21.370016553339994</v>
      </c>
      <c r="O429" s="123">
        <v>16.447406316601114</v>
      </c>
      <c r="P429" s="123">
        <v>14.562926395908585</v>
      </c>
      <c r="Q429" s="123">
        <v>15.368691289538052</v>
      </c>
      <c r="R429" s="123">
        <v>22.677084735050506</v>
      </c>
      <c r="S429" s="123">
        <v>26.478016715882948</v>
      </c>
      <c r="T429" s="123">
        <v>22.064023011889827</v>
      </c>
      <c r="U429" s="123">
        <v>22.342491136816577</v>
      </c>
      <c r="V429" s="123">
        <v>16.621835273367243</v>
      </c>
      <c r="W429" s="123">
        <v>19.581688924391948</v>
      </c>
      <c r="X429" s="123">
        <v>26.810010194319329</v>
      </c>
      <c r="Y429" s="123">
        <v>25.06887162175294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26.761685205865174</v>
      </c>
      <c r="D430" s="99">
        <v>28.129181250210078</v>
      </c>
      <c r="E430" s="99">
        <v>28.320445647154799</v>
      </c>
      <c r="F430" s="99">
        <v>26.116315744038786</v>
      </c>
      <c r="G430" s="99">
        <v>28.247385015159523</v>
      </c>
      <c r="H430" s="99">
        <v>36.292189769397218</v>
      </c>
      <c r="I430" s="99">
        <v>25.946950165516903</v>
      </c>
      <c r="J430" s="99">
        <v>40.465398275684805</v>
      </c>
      <c r="K430" s="99">
        <v>28.723907928462651</v>
      </c>
      <c r="L430" s="99">
        <v>25.198810881453358</v>
      </c>
      <c r="M430" s="99">
        <v>23.086942550402004</v>
      </c>
      <c r="N430" s="99">
        <v>23.753091989536905</v>
      </c>
      <c r="O430" s="99">
        <v>17.323719813901583</v>
      </c>
      <c r="P430" s="99">
        <v>18.582724251892589</v>
      </c>
      <c r="Q430" s="99">
        <v>17.22946477793819</v>
      </c>
      <c r="R430" s="99">
        <v>22.722036248942487</v>
      </c>
      <c r="S430" s="99">
        <v>26.51574215426087</v>
      </c>
      <c r="T430" s="99">
        <v>22.079686066639066</v>
      </c>
      <c r="U430" s="99">
        <v>22.420908431978884</v>
      </c>
      <c r="V430" s="99">
        <v>20.894489318802343</v>
      </c>
      <c r="W430" s="99">
        <v>19.269626444680529</v>
      </c>
      <c r="X430" s="99">
        <v>27.312180470488116</v>
      </c>
      <c r="Y430" s="99">
        <v>25.157593477020427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20.94095480772928</v>
      </c>
      <c r="D431" s="99">
        <v>22.167602810473699</v>
      </c>
      <c r="E431" s="99">
        <v>22.356454017765817</v>
      </c>
      <c r="F431" s="99">
        <v>20.924033854908728</v>
      </c>
      <c r="G431" s="99">
        <v>22.603407231033888</v>
      </c>
      <c r="H431" s="99">
        <v>29.062692888468277</v>
      </c>
      <c r="I431" s="99">
        <v>0</v>
      </c>
      <c r="J431" s="99">
        <v>32.567879612810287</v>
      </c>
      <c r="K431" s="99">
        <v>23.236868395402233</v>
      </c>
      <c r="L431" s="99">
        <v>0</v>
      </c>
      <c r="M431" s="99">
        <v>18.962876192116536</v>
      </c>
      <c r="N431" s="99">
        <v>19.750253703337844</v>
      </c>
      <c r="O431" s="99">
        <v>0</v>
      </c>
      <c r="P431" s="99">
        <v>15.859541167695657</v>
      </c>
      <c r="Q431" s="99">
        <v>14.940779927791237</v>
      </c>
      <c r="R431" s="99">
        <v>19.961541251437332</v>
      </c>
      <c r="S431" s="99">
        <v>23.687007276798948</v>
      </c>
      <c r="T431" s="99">
        <v>19.710844127245867</v>
      </c>
      <c r="U431" s="99">
        <v>20.243457579339694</v>
      </c>
      <c r="V431" s="99">
        <v>18.896372443494226</v>
      </c>
      <c r="W431" s="99">
        <v>0</v>
      </c>
      <c r="X431" s="99">
        <v>0</v>
      </c>
      <c r="Y431" s="99">
        <v>22.65779155003743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11.117035188153913</v>
      </c>
      <c r="D432" s="102">
        <v>12.018057895055442</v>
      </c>
      <c r="E432" s="102">
        <v>12.092598679428471</v>
      </c>
      <c r="F432" s="102">
        <v>11.901875254710047</v>
      </c>
      <c r="G432" s="102">
        <v>12.677940104063023</v>
      </c>
      <c r="H432" s="102">
        <v>16.175214130938635</v>
      </c>
      <c r="I432" s="102">
        <v>0</v>
      </c>
      <c r="J432" s="102">
        <v>18.072886332142424</v>
      </c>
      <c r="K432" s="102">
        <v>12.97924058901244</v>
      </c>
      <c r="L432" s="102">
        <v>0</v>
      </c>
      <c r="M432" s="102">
        <v>10.742940425099112</v>
      </c>
      <c r="N432" s="102">
        <v>11.13784315779778</v>
      </c>
      <c r="O432" s="102">
        <v>0</v>
      </c>
      <c r="P432" s="102">
        <v>8.1278454866524648</v>
      </c>
      <c r="Q432" s="102">
        <v>7.4364834491055998</v>
      </c>
      <c r="R432" s="102">
        <v>9.951788947962342</v>
      </c>
      <c r="S432" s="102">
        <v>12.375375736385063</v>
      </c>
      <c r="T432" s="102">
        <v>9.3660896449397359</v>
      </c>
      <c r="U432" s="102">
        <v>9.7734540362310369</v>
      </c>
      <c r="V432" s="102">
        <v>8.5608578008322649</v>
      </c>
      <c r="W432" s="102">
        <v>0</v>
      </c>
      <c r="X432" s="102">
        <v>0</v>
      </c>
      <c r="Y432" s="102">
        <v>9.5055926281504046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9.8239196195753689</v>
      </c>
      <c r="D433" s="105">
        <v>10.149544915418257</v>
      </c>
      <c r="E433" s="105">
        <v>10.263855338337351</v>
      </c>
      <c r="F433" s="105">
        <v>9.0221586001986829</v>
      </c>
      <c r="G433" s="105">
        <v>9.925467126970867</v>
      </c>
      <c r="H433" s="105">
        <v>12.887478757529644</v>
      </c>
      <c r="I433" s="105">
        <v>0</v>
      </c>
      <c r="J433" s="105">
        <v>14.494993280667861</v>
      </c>
      <c r="K433" s="105">
        <v>10.25762780638979</v>
      </c>
      <c r="L433" s="105">
        <v>0</v>
      </c>
      <c r="M433" s="105">
        <v>8.2199357670174233</v>
      </c>
      <c r="N433" s="105">
        <v>8.6124105455400564</v>
      </c>
      <c r="O433" s="105">
        <v>0</v>
      </c>
      <c r="P433" s="105">
        <v>7.7316956810431927</v>
      </c>
      <c r="Q433" s="105">
        <v>7.504296478685637</v>
      </c>
      <c r="R433" s="105">
        <v>10.00975230347499</v>
      </c>
      <c r="S433" s="105">
        <v>11.311631540413888</v>
      </c>
      <c r="T433" s="105">
        <v>10.344754482306133</v>
      </c>
      <c r="U433" s="105">
        <v>10.470003543108659</v>
      </c>
      <c r="V433" s="105">
        <v>10.335514642661961</v>
      </c>
      <c r="W433" s="105">
        <v>0</v>
      </c>
      <c r="X433" s="105">
        <v>0</v>
      </c>
      <c r="Y433" s="105">
        <v>13.152198921887029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20.104299453803428</v>
      </c>
      <c r="D434" s="102">
        <v>22.906689623798744</v>
      </c>
      <c r="E434" s="102">
        <v>22.67883885522372</v>
      </c>
      <c r="F434" s="102">
        <v>21.885913646434251</v>
      </c>
      <c r="G434" s="102">
        <v>22.429914716786257</v>
      </c>
      <c r="H434" s="102">
        <v>26.493509688380879</v>
      </c>
      <c r="I434" s="102">
        <v>28.062252820771917</v>
      </c>
      <c r="J434" s="102">
        <v>30.576899874353391</v>
      </c>
      <c r="K434" s="102">
        <v>23.09282552251139</v>
      </c>
      <c r="L434" s="102">
        <v>21.186550956974497</v>
      </c>
      <c r="M434" s="102">
        <v>20.289289270752107</v>
      </c>
      <c r="N434" s="102">
        <v>19.349402636339462</v>
      </c>
      <c r="O434" s="102">
        <v>17.376042737114766</v>
      </c>
      <c r="P434" s="102">
        <v>15.230733431293041</v>
      </c>
      <c r="Q434" s="102">
        <v>15.890304572879232</v>
      </c>
      <c r="R434" s="102">
        <v>0</v>
      </c>
      <c r="S434" s="102">
        <v>0</v>
      </c>
      <c r="T434" s="102">
        <v>0</v>
      </c>
      <c r="U434" s="102">
        <v>0</v>
      </c>
      <c r="V434" s="102">
        <v>15.316284825299697</v>
      </c>
      <c r="W434" s="102">
        <v>0</v>
      </c>
      <c r="X434" s="102">
        <v>26.164207054687704</v>
      </c>
      <c r="Y434" s="102">
        <v>21.962613848206338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17.5180839810149</v>
      </c>
      <c r="D435" s="105">
        <v>20.040203693612789</v>
      </c>
      <c r="E435" s="105">
        <v>19.861481402383518</v>
      </c>
      <c r="F435" s="105">
        <v>19.311398964402759</v>
      </c>
      <c r="G435" s="105">
        <v>19.76536342829327</v>
      </c>
      <c r="H435" s="105">
        <v>23.330500966745863</v>
      </c>
      <c r="I435" s="105">
        <v>25.037910103697556</v>
      </c>
      <c r="J435" s="105">
        <v>26.980038125846594</v>
      </c>
      <c r="K435" s="105">
        <v>20.431960713079828</v>
      </c>
      <c r="L435" s="105">
        <v>18.747216714418073</v>
      </c>
      <c r="M435" s="105">
        <v>18.081326756585245</v>
      </c>
      <c r="N435" s="105">
        <v>17.306567067636877</v>
      </c>
      <c r="O435" s="105">
        <v>15.698515057635069</v>
      </c>
      <c r="P435" s="105">
        <v>13.709867993325734</v>
      </c>
      <c r="Q435" s="105">
        <v>14.416835154105868</v>
      </c>
      <c r="R435" s="105">
        <v>0</v>
      </c>
      <c r="S435" s="105">
        <v>0</v>
      </c>
      <c r="T435" s="105">
        <v>0</v>
      </c>
      <c r="U435" s="105">
        <v>0</v>
      </c>
      <c r="V435" s="105">
        <v>14.107470031447956</v>
      </c>
      <c r="W435" s="105">
        <v>23.387421312884836</v>
      </c>
      <c r="X435" s="105">
        <v>24.508566559312335</v>
      </c>
      <c r="Y435" s="105">
        <v>20.611572454549442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8.3401117145645856</v>
      </c>
      <c r="D436" s="99">
        <v>9.7923824344565986</v>
      </c>
      <c r="E436" s="99">
        <v>9.6887010689356678</v>
      </c>
      <c r="F436" s="99">
        <v>9.9827938510454999</v>
      </c>
      <c r="G436" s="99">
        <v>10.055864885149846</v>
      </c>
      <c r="H436" s="99">
        <v>11.752216756538351</v>
      </c>
      <c r="I436" s="99">
        <v>13.889938651052645</v>
      </c>
      <c r="J436" s="99">
        <v>13.596142913846728</v>
      </c>
      <c r="K436" s="99">
        <v>10.417735084884317</v>
      </c>
      <c r="L436" s="99">
        <v>9.4764495469855206</v>
      </c>
      <c r="M436" s="99">
        <v>9.487357304784565</v>
      </c>
      <c r="N436" s="99">
        <v>9.0700739123628473</v>
      </c>
      <c r="O436" s="99">
        <v>8.5130787177008251</v>
      </c>
      <c r="P436" s="99">
        <v>6.5735622617550025</v>
      </c>
      <c r="Q436" s="99">
        <v>6.8483975456858186</v>
      </c>
      <c r="R436" s="99">
        <v>0</v>
      </c>
      <c r="S436" s="99">
        <v>0</v>
      </c>
      <c r="T436" s="99">
        <v>0</v>
      </c>
      <c r="U436" s="99">
        <v>0</v>
      </c>
      <c r="V436" s="99">
        <v>6.0168394347070144</v>
      </c>
      <c r="W436" s="99">
        <v>11.151053432458768</v>
      </c>
      <c r="X436" s="99">
        <v>10.965953494677599</v>
      </c>
      <c r="Y436" s="99">
        <v>8.1588880298249133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9.17797226645032</v>
      </c>
      <c r="D437" s="99">
        <v>10.247821259156186</v>
      </c>
      <c r="E437" s="99">
        <v>10.17278033344785</v>
      </c>
      <c r="F437" s="99">
        <v>9.3286051133572574</v>
      </c>
      <c r="G437" s="99">
        <v>9.7094985431434218</v>
      </c>
      <c r="H437" s="99">
        <v>11.578284210207515</v>
      </c>
      <c r="I437" s="99">
        <v>11.147971452644912</v>
      </c>
      <c r="J437" s="99">
        <v>13.383895211999867</v>
      </c>
      <c r="K437" s="99">
        <v>10.014225628195511</v>
      </c>
      <c r="L437" s="99">
        <v>9.270767167432556</v>
      </c>
      <c r="M437" s="99">
        <v>8.5939694518006782</v>
      </c>
      <c r="N437" s="99">
        <v>8.2364931552740313</v>
      </c>
      <c r="O437" s="99">
        <v>7.1854363399342436</v>
      </c>
      <c r="P437" s="99">
        <v>7.1363057315707339</v>
      </c>
      <c r="Q437" s="99">
        <v>7.5684376084200498</v>
      </c>
      <c r="R437" s="99">
        <v>0</v>
      </c>
      <c r="S437" s="99">
        <v>0</v>
      </c>
      <c r="T437" s="99">
        <v>0</v>
      </c>
      <c r="U437" s="99">
        <v>0</v>
      </c>
      <c r="V437" s="99">
        <v>8.0906305967409402</v>
      </c>
      <c r="W437" s="99">
        <v>12.236367880426071</v>
      </c>
      <c r="X437" s="99">
        <v>13.542613064634732</v>
      </c>
      <c r="Y437" s="99">
        <v>12.452684424724529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8.1385729907579059</v>
      </c>
      <c r="D438" s="123">
        <v>9.1008303756677265</v>
      </c>
      <c r="E438" s="123">
        <v>9.0466629737918218</v>
      </c>
      <c r="F438" s="123">
        <v>8.8439362608887961</v>
      </c>
      <c r="G438" s="123">
        <v>9.272741287914295</v>
      </c>
      <c r="H438" s="123">
        <v>10.976443058024106</v>
      </c>
      <c r="I438" s="123">
        <v>10.109999853683069</v>
      </c>
      <c r="J438" s="123">
        <v>11.37860653005098</v>
      </c>
      <c r="K438" s="123">
        <v>8.4772876665684187</v>
      </c>
      <c r="L438" s="123">
        <v>7.842201862512761</v>
      </c>
      <c r="M438" s="123">
        <v>6.4569094156131595</v>
      </c>
      <c r="N438" s="123">
        <v>6.6017336492917273</v>
      </c>
      <c r="O438" s="123">
        <v>6.0983614359341596</v>
      </c>
      <c r="P438" s="123">
        <v>5.7115851001761522</v>
      </c>
      <c r="Q438" s="123">
        <v>5.5768491326952798</v>
      </c>
      <c r="R438" s="123">
        <v>7.3307058722970684</v>
      </c>
      <c r="S438" s="123">
        <v>8.2954378771634669</v>
      </c>
      <c r="T438" s="123">
        <v>7.1993248949436159</v>
      </c>
      <c r="U438" s="123">
        <v>6.159667969034305</v>
      </c>
      <c r="V438" s="123">
        <v>4.8537432648383918</v>
      </c>
      <c r="W438" s="123">
        <v>8.0702554271912028</v>
      </c>
      <c r="X438" s="123">
        <v>9.1247884647095869</v>
      </c>
      <c r="Y438" s="123">
        <v>8.0690249278263408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8.1385729907579059</v>
      </c>
      <c r="D440" s="110">
        <v>9.1008303756677265</v>
      </c>
      <c r="E440" s="110">
        <v>9.0466629737918218</v>
      </c>
      <c r="F440" s="110">
        <v>8.8439362608887961</v>
      </c>
      <c r="G440" s="110">
        <v>9.272741287914295</v>
      </c>
      <c r="H440" s="110">
        <v>10.976443058024106</v>
      </c>
      <c r="I440" s="110">
        <v>10.109999853683069</v>
      </c>
      <c r="J440" s="110">
        <v>11.37860653005098</v>
      </c>
      <c r="K440" s="110">
        <v>8.4772876665684187</v>
      </c>
      <c r="L440" s="110">
        <v>7.842201862512761</v>
      </c>
      <c r="M440" s="110">
        <v>6.4569094156131595</v>
      </c>
      <c r="N440" s="110">
        <v>6.6017336492917273</v>
      </c>
      <c r="O440" s="110">
        <v>6.0983614359341596</v>
      </c>
      <c r="P440" s="110">
        <v>5.7115851001761522</v>
      </c>
      <c r="Q440" s="110">
        <v>5.5768491326952798</v>
      </c>
      <c r="R440" s="110">
        <v>7.3307058722970684</v>
      </c>
      <c r="S440" s="110">
        <v>8.2954378771634669</v>
      </c>
      <c r="T440" s="110">
        <v>7.1993248949436159</v>
      </c>
      <c r="U440" s="110">
        <v>6.159667969034305</v>
      </c>
      <c r="V440" s="110">
        <v>4.8537432648383918</v>
      </c>
      <c r="W440" s="110">
        <v>8.0702554271912028</v>
      </c>
      <c r="X440" s="110">
        <v>9.1247884647095869</v>
      </c>
      <c r="Y440" s="110">
        <v>8.0690249278263408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135.6133367355601</v>
      </c>
      <c r="D442" s="118">
        <f t="shared" si="232"/>
        <v>126.7935752364326</v>
      </c>
      <c r="E442" s="118">
        <f t="shared" si="232"/>
        <v>124.92940406454345</v>
      </c>
      <c r="F442" s="118">
        <f t="shared" si="232"/>
        <v>114.34848264347279</v>
      </c>
      <c r="G442" s="118">
        <f t="shared" si="232"/>
        <v>116.47854772393609</v>
      </c>
      <c r="H442" s="118">
        <f t="shared" si="232"/>
        <v>134.49912186738248</v>
      </c>
      <c r="I442" s="118">
        <f t="shared" si="232"/>
        <v>88.609382584170802</v>
      </c>
      <c r="J442" s="118">
        <f t="shared" si="232"/>
        <v>131.36171278168388</v>
      </c>
      <c r="K442" s="118">
        <f t="shared" si="232"/>
        <v>106.0235201915218</v>
      </c>
      <c r="L442" s="118">
        <f t="shared" si="232"/>
        <v>105.09200450154714</v>
      </c>
      <c r="M442" s="118">
        <f t="shared" si="232"/>
        <v>89.090943362306547</v>
      </c>
      <c r="N442" s="118">
        <f t="shared" si="232"/>
        <v>93.578724226781617</v>
      </c>
      <c r="O442" s="118">
        <f t="shared" si="232"/>
        <v>97.933588630457592</v>
      </c>
      <c r="P442" s="118">
        <f t="shared" si="232"/>
        <v>81.110208841857784</v>
      </c>
      <c r="Q442" s="118">
        <f t="shared" si="232"/>
        <v>78.961797256504909</v>
      </c>
      <c r="R442" s="118">
        <f t="shared" ref="R442:V442" si="233">R443+R446+R448+R457</f>
        <v>86.686660210196166</v>
      </c>
      <c r="S442" s="118">
        <f t="shared" si="233"/>
        <v>90.450299475643845</v>
      </c>
      <c r="T442" s="118">
        <f t="shared" si="233"/>
        <v>75.754262600591289</v>
      </c>
      <c r="U442" s="118">
        <f t="shared" si="233"/>
        <v>79.959255963929024</v>
      </c>
      <c r="V442" s="118">
        <f t="shared" si="233"/>
        <v>76.60219433011757</v>
      </c>
      <c r="W442" s="118">
        <f t="shared" ref="W442:Y442" si="234">W443+W446+W448+W457</f>
        <v>56.841413908776815</v>
      </c>
      <c r="X442" s="118">
        <f t="shared" si="234"/>
        <v>69.813418647294355</v>
      </c>
      <c r="Y442" s="118">
        <f t="shared" si="234"/>
        <v>56.829145751281047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112.76587014098179</v>
      </c>
      <c r="D443" s="123">
        <f t="shared" si="235"/>
        <v>101.95849324848919</v>
      </c>
      <c r="E443" s="123">
        <f t="shared" si="235"/>
        <v>99.370433496086221</v>
      </c>
      <c r="F443" s="123">
        <f t="shared" si="235"/>
        <v>89.976344161077719</v>
      </c>
      <c r="G443" s="123">
        <f t="shared" si="235"/>
        <v>90.550808066364411</v>
      </c>
      <c r="H443" s="123">
        <f t="shared" si="235"/>
        <v>101.43300624880521</v>
      </c>
      <c r="I443" s="123">
        <f t="shared" si="235"/>
        <v>61.808621112735636</v>
      </c>
      <c r="J443" s="123">
        <f t="shared" si="235"/>
        <v>95.375573817372441</v>
      </c>
      <c r="K443" s="123">
        <f t="shared" si="235"/>
        <v>79.866565525653371</v>
      </c>
      <c r="L443" s="123">
        <f t="shared" si="235"/>
        <v>81.243587302813708</v>
      </c>
      <c r="M443" s="123">
        <f t="shared" si="235"/>
        <v>67.413802403776344</v>
      </c>
      <c r="N443" s="123">
        <f t="shared" si="235"/>
        <v>71.603073462698447</v>
      </c>
      <c r="O443" s="123">
        <f t="shared" si="235"/>
        <v>78.7579260565591</v>
      </c>
      <c r="P443" s="123">
        <f t="shared" si="235"/>
        <v>63.516739706444781</v>
      </c>
      <c r="Q443" s="123">
        <f t="shared" si="235"/>
        <v>60.947795465667831</v>
      </c>
      <c r="R443" s="123">
        <f t="shared" ref="R443:V443" si="236">SUM(R444:R445)</f>
        <v>62.740610082786525</v>
      </c>
      <c r="S443" s="123">
        <f t="shared" si="236"/>
        <v>62.038602657406429</v>
      </c>
      <c r="T443" s="123">
        <f t="shared" si="236"/>
        <v>51.382111132186779</v>
      </c>
      <c r="U443" s="123">
        <f t="shared" si="236"/>
        <v>55.78491619100118</v>
      </c>
      <c r="V443" s="123">
        <f t="shared" si="236"/>
        <v>57.155044083398778</v>
      </c>
      <c r="W443" s="123">
        <f t="shared" ref="W443:Y443" si="237">SUM(W444:W445)</f>
        <v>32.759527005106982</v>
      </c>
      <c r="X443" s="123">
        <f t="shared" si="237"/>
        <v>37.69303416331315</v>
      </c>
      <c r="Y443" s="123">
        <f t="shared" si="237"/>
        <v>26.431536375743626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110.1301740624389</v>
      </c>
      <c r="D444" s="99">
        <v>99.614487748496842</v>
      </c>
      <c r="E444" s="99">
        <v>97.140867485156576</v>
      </c>
      <c r="F444" s="99">
        <v>87.974911154531526</v>
      </c>
      <c r="G444" s="99">
        <v>88.56042168671236</v>
      </c>
      <c r="H444" s="99">
        <v>99.252965911285841</v>
      </c>
      <c r="I444" s="99">
        <v>60.502226033261344</v>
      </c>
      <c r="J444" s="99">
        <v>93.378596196720878</v>
      </c>
      <c r="K444" s="99">
        <v>78.215562608648952</v>
      </c>
      <c r="L444" s="99">
        <v>79.589026528846986</v>
      </c>
      <c r="M444" s="99">
        <v>66.06501777095643</v>
      </c>
      <c r="N444" s="99">
        <v>70.182724784233045</v>
      </c>
      <c r="O444" s="99">
        <v>77.205972453963511</v>
      </c>
      <c r="P444" s="99">
        <v>62.269151766601048</v>
      </c>
      <c r="Q444" s="99">
        <v>59.751925892268886</v>
      </c>
      <c r="R444" s="99">
        <v>61.524280044865797</v>
      </c>
      <c r="S444" s="99">
        <v>60.846652554915465</v>
      </c>
      <c r="T444" s="99">
        <v>50.398344713407127</v>
      </c>
      <c r="U444" s="99">
        <v>54.732143096068818</v>
      </c>
      <c r="V444" s="99">
        <v>56.078265906157995</v>
      </c>
      <c r="W444" s="99">
        <v>32.147990980110038</v>
      </c>
      <c r="X444" s="99">
        <v>36.98213177217108</v>
      </c>
      <c r="Y444" s="99">
        <v>25.934539847934005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2.6356960785428893</v>
      </c>
      <c r="D445" s="99">
        <v>2.3440054999923552</v>
      </c>
      <c r="E445" s="99">
        <v>2.2295660109296471</v>
      </c>
      <c r="F445" s="99">
        <v>2.0014330065461943</v>
      </c>
      <c r="G445" s="99">
        <v>1.9903863796520576</v>
      </c>
      <c r="H445" s="99">
        <v>2.1800403375193711</v>
      </c>
      <c r="I445" s="99">
        <v>1.3063950794742953</v>
      </c>
      <c r="J445" s="99">
        <v>1.9969776206515577</v>
      </c>
      <c r="K445" s="99">
        <v>1.6510029170044125</v>
      </c>
      <c r="L445" s="99">
        <v>1.6545607739667196</v>
      </c>
      <c r="M445" s="99">
        <v>1.3487846328199107</v>
      </c>
      <c r="N445" s="99">
        <v>1.4203486784654062</v>
      </c>
      <c r="O445" s="99">
        <v>1.551953602595586</v>
      </c>
      <c r="P445" s="99">
        <v>1.2475879398437346</v>
      </c>
      <c r="Q445" s="99">
        <v>1.1958695733989471</v>
      </c>
      <c r="R445" s="99">
        <v>1.2163300379207245</v>
      </c>
      <c r="S445" s="99">
        <v>1.1919501024909644</v>
      </c>
      <c r="T445" s="99">
        <v>0.98376641877965532</v>
      </c>
      <c r="U445" s="99">
        <v>1.0527730949323639</v>
      </c>
      <c r="V445" s="99">
        <v>1.0767781772407807</v>
      </c>
      <c r="W445" s="99">
        <v>0.61153602499694348</v>
      </c>
      <c r="X445" s="99">
        <v>0.71090239114206877</v>
      </c>
      <c r="Y445" s="99">
        <v>0.49699652780961984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2.8217046642378691E-2</v>
      </c>
      <c r="D446" s="123">
        <f t="shared" si="238"/>
        <v>2.1009472813619669E-2</v>
      </c>
      <c r="E446" s="123">
        <f t="shared" si="238"/>
        <v>0.67819104239882044</v>
      </c>
      <c r="F446" s="123">
        <f t="shared" si="238"/>
        <v>0.76437445171833818</v>
      </c>
      <c r="G446" s="123">
        <f t="shared" si="238"/>
        <v>0.83402571264791536</v>
      </c>
      <c r="H446" s="123">
        <f t="shared" si="238"/>
        <v>2.0104487740961909</v>
      </c>
      <c r="I446" s="123">
        <f t="shared" si="238"/>
        <v>1.2770298716189925</v>
      </c>
      <c r="J446" s="123">
        <f t="shared" si="238"/>
        <v>1.2829432680207609</v>
      </c>
      <c r="K446" s="123">
        <f t="shared" si="238"/>
        <v>0.91731218216762367</v>
      </c>
      <c r="L446" s="123">
        <f t="shared" si="238"/>
        <v>1.1184960353807509</v>
      </c>
      <c r="M446" s="123">
        <f t="shared" si="238"/>
        <v>0.92796653721605216</v>
      </c>
      <c r="N446" s="123">
        <f t="shared" si="238"/>
        <v>0.8302821891091976</v>
      </c>
      <c r="O446" s="123">
        <f t="shared" si="238"/>
        <v>0.73565469149173812</v>
      </c>
      <c r="P446" s="123">
        <f t="shared" si="238"/>
        <v>0.27269128013300048</v>
      </c>
      <c r="Q446" s="123">
        <f t="shared" si="238"/>
        <v>0.24467339014899714</v>
      </c>
      <c r="R446" s="123">
        <f t="shared" si="238"/>
        <v>0.16104276932111217</v>
      </c>
      <c r="S446" s="123">
        <f t="shared" si="238"/>
        <v>0.32262957723990826</v>
      </c>
      <c r="T446" s="123">
        <f t="shared" si="238"/>
        <v>0.30834602779891912</v>
      </c>
      <c r="U446" s="123">
        <f t="shared" si="238"/>
        <v>0.3518657184835261</v>
      </c>
      <c r="V446" s="123">
        <f t="shared" si="238"/>
        <v>0.47913403648758129</v>
      </c>
      <c r="W446" s="123">
        <f t="shared" si="238"/>
        <v>0.284547884941945</v>
      </c>
      <c r="X446" s="123">
        <f t="shared" si="238"/>
        <v>0.85772792533937492</v>
      </c>
      <c r="Y446" s="123">
        <f t="shared" si="238"/>
        <v>1.906545298103864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2.8217046642378691E-2</v>
      </c>
      <c r="D447" s="99">
        <f>RES_hhdet_in_tess!D48</f>
        <v>2.1009472813619669E-2</v>
      </c>
      <c r="E447" s="99">
        <f>RES_hhdet_in_tess!E48</f>
        <v>0.67819104239882044</v>
      </c>
      <c r="F447" s="99">
        <f>RES_hhdet_in_tess!F48</f>
        <v>0.76437445171833818</v>
      </c>
      <c r="G447" s="99">
        <f>RES_hhdet_in_tess!G48</f>
        <v>0.83402571264791536</v>
      </c>
      <c r="H447" s="99">
        <f>RES_hhdet_in_tess!H48</f>
        <v>2.0104487740961909</v>
      </c>
      <c r="I447" s="99">
        <f>RES_hhdet_in_tess!I48</f>
        <v>1.2770298716189925</v>
      </c>
      <c r="J447" s="99">
        <f>RES_hhdet_in_tess!J48</f>
        <v>1.2829432680207609</v>
      </c>
      <c r="K447" s="99">
        <f>RES_hhdet_in_tess!K48</f>
        <v>0.91731218216762367</v>
      </c>
      <c r="L447" s="99">
        <f>RES_hhdet_in_tess!L48</f>
        <v>1.1184960353807509</v>
      </c>
      <c r="M447" s="99">
        <f>RES_hhdet_in_tess!M48</f>
        <v>0.92796653721605216</v>
      </c>
      <c r="N447" s="99">
        <f>RES_hhdet_in_tess!N48</f>
        <v>0.8302821891091976</v>
      </c>
      <c r="O447" s="99">
        <f>RES_hhdet_in_tess!O48</f>
        <v>0.73565469149173812</v>
      </c>
      <c r="P447" s="99">
        <f>RES_hhdet_in_tess!P48</f>
        <v>0.27269128013300048</v>
      </c>
      <c r="Q447" s="99">
        <f>RES_hhdet_in_tess!Q48</f>
        <v>0.24467339014899714</v>
      </c>
      <c r="R447" s="99">
        <f>RES_hhdet_in_tess!R48</f>
        <v>0.16104276932111217</v>
      </c>
      <c r="S447" s="99">
        <f>RES_hhdet_in_tess!S48</f>
        <v>0.32262957723990826</v>
      </c>
      <c r="T447" s="99">
        <f>RES_hhdet_in_tess!T48</f>
        <v>0.30834602779891912</v>
      </c>
      <c r="U447" s="99">
        <f>RES_hhdet_in_tess!U48</f>
        <v>0.3518657184835261</v>
      </c>
      <c r="V447" s="99">
        <f>RES_hhdet_in_tess!V48</f>
        <v>0.47913403648758129</v>
      </c>
      <c r="W447" s="99">
        <f>RES_hhdet_in_tess!W48</f>
        <v>0.284547884941945</v>
      </c>
      <c r="X447" s="99">
        <f>RES_hhdet_in_tess!X48</f>
        <v>0.85772792533937492</v>
      </c>
      <c r="Y447" s="99">
        <f>RES_hhdet_in_tess!Y48</f>
        <v>1.906545298103864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16.520999863025057</v>
      </c>
      <c r="D448" s="123">
        <v>17.760424976120792</v>
      </c>
      <c r="E448" s="123">
        <v>17.857946135325921</v>
      </c>
      <c r="F448" s="123">
        <v>16.731319996052843</v>
      </c>
      <c r="G448" s="123">
        <v>17.871867562292888</v>
      </c>
      <c r="H448" s="123">
        <v>22.49223479147464</v>
      </c>
      <c r="I448" s="123">
        <v>17.622156450470541</v>
      </c>
      <c r="J448" s="123">
        <v>25.793100770270314</v>
      </c>
      <c r="K448" s="123">
        <v>18.587589072955108</v>
      </c>
      <c r="L448" s="123">
        <v>16.562234958074175</v>
      </c>
      <c r="M448" s="123">
        <v>15.654528056922048</v>
      </c>
      <c r="N448" s="123">
        <v>15.913408041774883</v>
      </c>
      <c r="O448" s="123">
        <v>13.577399604030001</v>
      </c>
      <c r="P448" s="123">
        <v>12.729937356798585</v>
      </c>
      <c r="Q448" s="123">
        <v>13.240499858906929</v>
      </c>
      <c r="R448" s="123">
        <v>17.74912136177209</v>
      </c>
      <c r="S448" s="123">
        <v>21.141616521596809</v>
      </c>
      <c r="T448" s="123">
        <v>17.924820835081963</v>
      </c>
      <c r="U448" s="123">
        <v>18.480463987452598</v>
      </c>
      <c r="V448" s="123">
        <v>14.699806909433237</v>
      </c>
      <c r="W448" s="123">
        <v>16.62747189098684</v>
      </c>
      <c r="X448" s="123">
        <v>23.088522482700082</v>
      </c>
      <c r="Y448" s="123">
        <v>21.209856008014082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16.80199752678022</v>
      </c>
      <c r="D449" s="99">
        <v>17.716571643001227</v>
      </c>
      <c r="E449" s="99">
        <v>17.901263083401808</v>
      </c>
      <c r="F449" s="99">
        <v>16.568254176038298</v>
      </c>
      <c r="G449" s="99">
        <v>17.992537749741313</v>
      </c>
      <c r="H449" s="99">
        <v>23.217993365175033</v>
      </c>
      <c r="I449" s="99">
        <v>16.679282059702714</v>
      </c>
      <c r="J449" s="99">
        <v>26.156595720004685</v>
      </c>
      <c r="K449" s="99">
        <v>18.68930233742477</v>
      </c>
      <c r="L449" s="99">
        <v>16.521587949134741</v>
      </c>
      <c r="M449" s="99">
        <v>15.372090170919217</v>
      </c>
      <c r="N449" s="99">
        <v>16.214434361915991</v>
      </c>
      <c r="O449" s="99">
        <v>12.250800685799272</v>
      </c>
      <c r="P449" s="99">
        <v>13.694216480354815</v>
      </c>
      <c r="Q449" s="99">
        <v>13.158668841723001</v>
      </c>
      <c r="R449" s="99">
        <v>17.74855627806469</v>
      </c>
      <c r="S449" s="99">
        <v>21.141116994046005</v>
      </c>
      <c r="T449" s="99">
        <v>17.924664519618986</v>
      </c>
      <c r="U449" s="99">
        <v>18.478797937215724</v>
      </c>
      <c r="V449" s="99">
        <v>17.424064451249528</v>
      </c>
      <c r="W449" s="99">
        <v>16.184324612370879</v>
      </c>
      <c r="X449" s="99">
        <v>23.018781543429771</v>
      </c>
      <c r="Y449" s="99">
        <v>21.240023787423404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16.803614519190791</v>
      </c>
      <c r="D450" s="99">
        <v>17.71886525267109</v>
      </c>
      <c r="E450" s="99">
        <v>17.907548273804775</v>
      </c>
      <c r="F450" s="99">
        <v>16.572737185792146</v>
      </c>
      <c r="G450" s="99">
        <v>18.000845282821199</v>
      </c>
      <c r="H450" s="99">
        <v>23.23560095017562</v>
      </c>
      <c r="I450" s="99">
        <v>0</v>
      </c>
      <c r="J450" s="99">
        <v>26.177200831495377</v>
      </c>
      <c r="K450" s="99">
        <v>18.702612105962135</v>
      </c>
      <c r="L450" s="99">
        <v>0</v>
      </c>
      <c r="M450" s="99">
        <v>15.372959540300091</v>
      </c>
      <c r="N450" s="99">
        <v>16.215371326181913</v>
      </c>
      <c r="O450" s="99">
        <v>0</v>
      </c>
      <c r="P450" s="99">
        <v>13.721370505053871</v>
      </c>
      <c r="Q450" s="99">
        <v>13.183766172894249</v>
      </c>
      <c r="R450" s="99">
        <v>17.783258351752348</v>
      </c>
      <c r="S450" s="99">
        <v>21.178572649062179</v>
      </c>
      <c r="T450" s="99">
        <v>17.948305286404008</v>
      </c>
      <c r="U450" s="99">
        <v>18.525059957619817</v>
      </c>
      <c r="V450" s="99">
        <v>17.47447534200073</v>
      </c>
      <c r="W450" s="99">
        <v>0</v>
      </c>
      <c r="X450" s="99">
        <v>0</v>
      </c>
      <c r="Y450" s="99">
        <v>21.177569620395637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6.9796948996154233</v>
      </c>
      <c r="D451" s="102">
        <v>7.5693203372528357</v>
      </c>
      <c r="E451" s="102">
        <v>7.643692935467425</v>
      </c>
      <c r="F451" s="102">
        <v>7.5505785855934624</v>
      </c>
      <c r="G451" s="102">
        <v>8.0753781558503341</v>
      </c>
      <c r="H451" s="102">
        <v>10.348122192645976</v>
      </c>
      <c r="I451" s="102">
        <v>0</v>
      </c>
      <c r="J451" s="102">
        <v>11.682207550827517</v>
      </c>
      <c r="K451" s="102">
        <v>8.4449842995723454</v>
      </c>
      <c r="L451" s="102">
        <v>0</v>
      </c>
      <c r="M451" s="102">
        <v>7.1530237732826674</v>
      </c>
      <c r="N451" s="102">
        <v>7.6029607806418538</v>
      </c>
      <c r="O451" s="102">
        <v>0</v>
      </c>
      <c r="P451" s="102">
        <v>5.9896748240106747</v>
      </c>
      <c r="Q451" s="102">
        <v>5.6794696942086098</v>
      </c>
      <c r="R451" s="102">
        <v>7.7735060482773575</v>
      </c>
      <c r="S451" s="102">
        <v>9.8669411086482857</v>
      </c>
      <c r="T451" s="102">
        <v>7.6035508040978739</v>
      </c>
      <c r="U451" s="102">
        <v>8.0550564145111547</v>
      </c>
      <c r="V451" s="102">
        <v>7.1389606993387691</v>
      </c>
      <c r="W451" s="102">
        <v>0</v>
      </c>
      <c r="X451" s="102">
        <v>0</v>
      </c>
      <c r="Y451" s="102">
        <v>8.0253706985086133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9.8239196195753689</v>
      </c>
      <c r="D452" s="105">
        <v>10.149544915418257</v>
      </c>
      <c r="E452" s="105">
        <v>10.263855338337351</v>
      </c>
      <c r="F452" s="105">
        <v>9.0221586001986829</v>
      </c>
      <c r="G452" s="105">
        <v>9.925467126970867</v>
      </c>
      <c r="H452" s="105">
        <v>12.887478757529644</v>
      </c>
      <c r="I452" s="105">
        <v>0</v>
      </c>
      <c r="J452" s="105">
        <v>14.494993280667861</v>
      </c>
      <c r="K452" s="105">
        <v>10.25762780638979</v>
      </c>
      <c r="L452" s="105">
        <v>0</v>
      </c>
      <c r="M452" s="105">
        <v>8.2199357670174233</v>
      </c>
      <c r="N452" s="105">
        <v>8.6124105455400564</v>
      </c>
      <c r="O452" s="105">
        <v>0</v>
      </c>
      <c r="P452" s="105">
        <v>7.7316956810431927</v>
      </c>
      <c r="Q452" s="105">
        <v>7.504296478685637</v>
      </c>
      <c r="R452" s="105">
        <v>10.00975230347499</v>
      </c>
      <c r="S452" s="105">
        <v>11.311631540413888</v>
      </c>
      <c r="T452" s="105">
        <v>10.344754482306133</v>
      </c>
      <c r="U452" s="105">
        <v>10.470003543108659</v>
      </c>
      <c r="V452" s="105">
        <v>10.335514642661961</v>
      </c>
      <c r="W452" s="105">
        <v>0</v>
      </c>
      <c r="X452" s="105">
        <v>0</v>
      </c>
      <c r="Y452" s="105">
        <v>13.152198921887029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15.674754393560326</v>
      </c>
      <c r="D453" s="102">
        <v>17.881124157915146</v>
      </c>
      <c r="E453" s="102">
        <v>17.726484331870552</v>
      </c>
      <c r="F453" s="102">
        <v>17.129389946576588</v>
      </c>
      <c r="G453" s="102">
        <v>17.58025234001267</v>
      </c>
      <c r="H453" s="102">
        <v>20.796848643830465</v>
      </c>
      <c r="I453" s="102">
        <v>22.064355541535075</v>
      </c>
      <c r="J453" s="102">
        <v>24.085897194231965</v>
      </c>
      <c r="K453" s="102">
        <v>18.229382557113809</v>
      </c>
      <c r="L453" s="102">
        <v>16.765512186301848</v>
      </c>
      <c r="M453" s="102">
        <v>16.13001042186211</v>
      </c>
      <c r="N453" s="102">
        <v>15.49999430948548</v>
      </c>
      <c r="O453" s="102">
        <v>14.079700030939161</v>
      </c>
      <c r="P453" s="102">
        <v>12.523786720163981</v>
      </c>
      <c r="Q453" s="102">
        <v>13.249748391642605</v>
      </c>
      <c r="R453" s="102">
        <v>0</v>
      </c>
      <c r="S453" s="102">
        <v>0</v>
      </c>
      <c r="T453" s="102">
        <v>0</v>
      </c>
      <c r="U453" s="102">
        <v>0</v>
      </c>
      <c r="V453" s="102">
        <v>13.350816948649884</v>
      </c>
      <c r="W453" s="102">
        <v>0</v>
      </c>
      <c r="X453" s="102">
        <v>23.334037886433808</v>
      </c>
      <c r="Y453" s="102">
        <v>19.861409578503018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15.680521785325656</v>
      </c>
      <c r="D454" s="105">
        <v>17.891824342447112</v>
      </c>
      <c r="E454" s="105">
        <v>17.745769796932066</v>
      </c>
      <c r="F454" s="105">
        <v>17.141811881570259</v>
      </c>
      <c r="G454" s="105">
        <v>17.591144301060794</v>
      </c>
      <c r="H454" s="105">
        <v>20.803527524135287</v>
      </c>
      <c r="I454" s="105">
        <v>22.069138288547769</v>
      </c>
      <c r="J454" s="105">
        <v>24.093787379180299</v>
      </c>
      <c r="K454" s="105">
        <v>18.237943338957905</v>
      </c>
      <c r="L454" s="105">
        <v>16.769747567097784</v>
      </c>
      <c r="M454" s="105">
        <v>16.136430410386637</v>
      </c>
      <c r="N454" s="105">
        <v>15.502148672938789</v>
      </c>
      <c r="O454" s="105">
        <v>14.083531406711366</v>
      </c>
      <c r="P454" s="105">
        <v>12.541553753888014</v>
      </c>
      <c r="Q454" s="105">
        <v>13.278809234722889</v>
      </c>
      <c r="R454" s="105">
        <v>0</v>
      </c>
      <c r="S454" s="105">
        <v>0</v>
      </c>
      <c r="T454" s="105">
        <v>0</v>
      </c>
      <c r="U454" s="105">
        <v>0</v>
      </c>
      <c r="V454" s="105">
        <v>13.335356900700853</v>
      </c>
      <c r="W454" s="105">
        <v>22.03183819821114</v>
      </c>
      <c r="X454" s="105">
        <v>23.322384863980503</v>
      </c>
      <c r="Y454" s="105">
        <v>19.830996404595371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6.5025495188753366</v>
      </c>
      <c r="D455" s="99">
        <v>7.6440030832909258</v>
      </c>
      <c r="E455" s="99">
        <v>7.5729894634842134</v>
      </c>
      <c r="F455" s="99">
        <v>7.813206768213</v>
      </c>
      <c r="G455" s="99">
        <v>7.8816457579173713</v>
      </c>
      <c r="H455" s="99">
        <v>9.2252433139277681</v>
      </c>
      <c r="I455" s="99">
        <v>10.921166835902858</v>
      </c>
      <c r="J455" s="99">
        <v>10.709892167180433</v>
      </c>
      <c r="K455" s="99">
        <v>8.2237177107623918</v>
      </c>
      <c r="L455" s="99">
        <v>7.4989803996652267</v>
      </c>
      <c r="M455" s="99">
        <v>7.5424609585859548</v>
      </c>
      <c r="N455" s="99">
        <v>7.2656555176647561</v>
      </c>
      <c r="O455" s="99">
        <v>6.8980950667771239</v>
      </c>
      <c r="P455" s="99">
        <v>5.4052480223172816</v>
      </c>
      <c r="Q455" s="99">
        <v>5.7103716263028392</v>
      </c>
      <c r="R455" s="99">
        <v>0</v>
      </c>
      <c r="S455" s="99">
        <v>0</v>
      </c>
      <c r="T455" s="99">
        <v>0</v>
      </c>
      <c r="U455" s="99">
        <v>0</v>
      </c>
      <c r="V455" s="99">
        <v>5.2447263039599141</v>
      </c>
      <c r="W455" s="99">
        <v>9.7954703177850693</v>
      </c>
      <c r="X455" s="99">
        <v>9.7797717993457667</v>
      </c>
      <c r="Y455" s="99">
        <v>7.3783119798708441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9.17797226645032</v>
      </c>
      <c r="D456" s="99">
        <v>10.247821259156186</v>
      </c>
      <c r="E456" s="99">
        <v>10.17278033344785</v>
      </c>
      <c r="F456" s="99">
        <v>9.3286051133572574</v>
      </c>
      <c r="G456" s="99">
        <v>9.7094985431434218</v>
      </c>
      <c r="H456" s="99">
        <v>11.578284210207515</v>
      </c>
      <c r="I456" s="99">
        <v>11.147971452644912</v>
      </c>
      <c r="J456" s="99">
        <v>13.383895211999867</v>
      </c>
      <c r="K456" s="99">
        <v>10.014225628195511</v>
      </c>
      <c r="L456" s="99">
        <v>9.270767167432556</v>
      </c>
      <c r="M456" s="99">
        <v>8.5939694518006782</v>
      </c>
      <c r="N456" s="99">
        <v>8.2364931552740313</v>
      </c>
      <c r="O456" s="99">
        <v>7.1854363399342436</v>
      </c>
      <c r="P456" s="99">
        <v>7.1363057315707339</v>
      </c>
      <c r="Q456" s="99">
        <v>7.5684376084200498</v>
      </c>
      <c r="R456" s="99">
        <v>0</v>
      </c>
      <c r="S456" s="99">
        <v>0</v>
      </c>
      <c r="T456" s="99">
        <v>0</v>
      </c>
      <c r="U456" s="99">
        <v>0</v>
      </c>
      <c r="V456" s="99">
        <v>8.0906305967409402</v>
      </c>
      <c r="W456" s="99">
        <v>12.236367880426071</v>
      </c>
      <c r="X456" s="99">
        <v>13.542613064634732</v>
      </c>
      <c r="Y456" s="99">
        <v>12.452684424724529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6.2982496849108811</v>
      </c>
      <c r="D457" s="123">
        <v>7.0536475390090052</v>
      </c>
      <c r="E457" s="123">
        <v>7.0228333907324867</v>
      </c>
      <c r="F457" s="123">
        <v>6.8764440346238862</v>
      </c>
      <c r="G457" s="123">
        <v>7.221846382630873</v>
      </c>
      <c r="H457" s="123">
        <v>8.5634320530064283</v>
      </c>
      <c r="I457" s="123">
        <v>7.9015751493456259</v>
      </c>
      <c r="J457" s="123">
        <v>8.9100949260203564</v>
      </c>
      <c r="K457" s="123">
        <v>6.6520534107456921</v>
      </c>
      <c r="L457" s="123">
        <v>6.1676862052785095</v>
      </c>
      <c r="M457" s="123">
        <v>5.0946463643921049</v>
      </c>
      <c r="N457" s="123">
        <v>5.2319605331990813</v>
      </c>
      <c r="O457" s="123">
        <v>4.8626082783767579</v>
      </c>
      <c r="P457" s="123">
        <v>4.5908404984814091</v>
      </c>
      <c r="Q457" s="123">
        <v>4.5288285417811505</v>
      </c>
      <c r="R457" s="123">
        <v>6.0358859963164404</v>
      </c>
      <c r="S457" s="123">
        <v>6.9474507194007016</v>
      </c>
      <c r="T457" s="123">
        <v>6.1389846055236355</v>
      </c>
      <c r="U457" s="123">
        <v>5.3420100669917252</v>
      </c>
      <c r="V457" s="123">
        <v>4.2682093007979791</v>
      </c>
      <c r="W457" s="123">
        <v>7.1698671277410515</v>
      </c>
      <c r="X457" s="123">
        <v>8.1741340759417458</v>
      </c>
      <c r="Y457" s="123">
        <v>7.2812080694194767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6.2982496849108811</v>
      </c>
      <c r="D459" s="110">
        <v>7.0536475390090052</v>
      </c>
      <c r="E459" s="110">
        <v>7.0228333907324867</v>
      </c>
      <c r="F459" s="110">
        <v>6.8764440346238862</v>
      </c>
      <c r="G459" s="110">
        <v>7.221846382630873</v>
      </c>
      <c r="H459" s="110">
        <v>8.5634320530064283</v>
      </c>
      <c r="I459" s="110">
        <v>7.9015751493456259</v>
      </c>
      <c r="J459" s="110">
        <v>8.9100949260203564</v>
      </c>
      <c r="K459" s="110">
        <v>6.6520534107456921</v>
      </c>
      <c r="L459" s="110">
        <v>6.1676862052785095</v>
      </c>
      <c r="M459" s="110">
        <v>5.0946463643921049</v>
      </c>
      <c r="N459" s="110">
        <v>5.2319605331990813</v>
      </c>
      <c r="O459" s="110">
        <v>4.8626082783767579</v>
      </c>
      <c r="P459" s="110">
        <v>4.5908404984814091</v>
      </c>
      <c r="Q459" s="110">
        <v>4.5288285417811505</v>
      </c>
      <c r="R459" s="110">
        <v>6.0358859963164404</v>
      </c>
      <c r="S459" s="110">
        <v>6.9474507194007016</v>
      </c>
      <c r="T459" s="110">
        <v>6.1389846055236355</v>
      </c>
      <c r="U459" s="110">
        <v>5.3420100669917252</v>
      </c>
      <c r="V459" s="110">
        <v>4.2682093007979791</v>
      </c>
      <c r="W459" s="110">
        <v>7.1698671277410515</v>
      </c>
      <c r="X459" s="110">
        <v>8.1741340759417458</v>
      </c>
      <c r="Y459" s="110">
        <v>7.2812080694194767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56.320701333126777</v>
      </c>
      <c r="D461" s="118">
        <f t="shared" si="239"/>
        <v>51.326164710574609</v>
      </c>
      <c r="E461" s="118">
        <f t="shared" si="239"/>
        <v>49.811495413100978</v>
      </c>
      <c r="F461" s="118">
        <f t="shared" si="239"/>
        <v>44.788719577945585</v>
      </c>
      <c r="G461" s="118">
        <f t="shared" si="239"/>
        <v>45.051347417885616</v>
      </c>
      <c r="H461" s="118">
        <f t="shared" si="239"/>
        <v>50.937524052490225</v>
      </c>
      <c r="I461" s="118">
        <f t="shared" si="239"/>
        <v>32.439666672525632</v>
      </c>
      <c r="J461" s="118">
        <f t="shared" si="239"/>
        <v>49.72657140429979</v>
      </c>
      <c r="K461" s="118">
        <f t="shared" si="239"/>
        <v>39.825719872065775</v>
      </c>
      <c r="L461" s="118">
        <f t="shared" si="239"/>
        <v>39.754914239765114</v>
      </c>
      <c r="M461" s="118">
        <f t="shared" si="239"/>
        <v>31.669352536501361</v>
      </c>
      <c r="N461" s="118">
        <f t="shared" si="239"/>
        <v>32.322169054025018</v>
      </c>
      <c r="O461" s="118">
        <f t="shared" si="239"/>
        <v>31.604209330394028</v>
      </c>
      <c r="P461" s="118">
        <f t="shared" si="239"/>
        <v>24.151271948412894</v>
      </c>
      <c r="Q461" s="118">
        <f t="shared" si="239"/>
        <v>23.101090895074883</v>
      </c>
      <c r="R461" s="118">
        <f t="shared" ref="R461:V461" si="240">R462+R465+R467+R476</f>
        <v>28.083330461483452</v>
      </c>
      <c r="S461" s="118">
        <f t="shared" si="240"/>
        <v>28.727957644245073</v>
      </c>
      <c r="T461" s="118">
        <f t="shared" si="240"/>
        <v>23.806503080316581</v>
      </c>
      <c r="U461" s="118">
        <f t="shared" si="240"/>
        <v>25.32818665322834</v>
      </c>
      <c r="V461" s="118">
        <f t="shared" si="240"/>
        <v>21.684960934367218</v>
      </c>
      <c r="W461" s="118">
        <f t="shared" ref="W461:Y461" si="241">W462+W465+W467+W476</f>
        <v>16.133481911075513</v>
      </c>
      <c r="X461" s="118">
        <f t="shared" si="241"/>
        <v>18.721602631227199</v>
      </c>
      <c r="Y461" s="118">
        <f t="shared" si="241"/>
        <v>15.732559003051128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51.001181635491264</v>
      </c>
      <c r="D462" s="123">
        <f t="shared" si="242"/>
        <v>45.796063804429743</v>
      </c>
      <c r="E462" s="123">
        <f t="shared" si="242"/>
        <v>44.321478010193182</v>
      </c>
      <c r="F462" s="123">
        <f t="shared" si="242"/>
        <v>39.838274437746847</v>
      </c>
      <c r="G462" s="123">
        <f t="shared" si="242"/>
        <v>39.793490113154753</v>
      </c>
      <c r="H462" s="123">
        <f t="shared" si="242"/>
        <v>44.240692188259594</v>
      </c>
      <c r="I462" s="123">
        <f t="shared" si="242"/>
        <v>26.734698361221099</v>
      </c>
      <c r="J462" s="123">
        <f t="shared" si="242"/>
        <v>40.906435460135235</v>
      </c>
      <c r="K462" s="123">
        <f t="shared" si="242"/>
        <v>33.922376191679795</v>
      </c>
      <c r="L462" s="123">
        <f t="shared" si="242"/>
        <v>34.148969969459948</v>
      </c>
      <c r="M462" s="123">
        <f t="shared" si="242"/>
        <v>27.80831661387063</v>
      </c>
      <c r="N462" s="123">
        <f t="shared" si="242"/>
        <v>28.689140105664965</v>
      </c>
      <c r="O462" s="123">
        <f t="shared" si="242"/>
        <v>30.330473645497964</v>
      </c>
      <c r="P462" s="123">
        <f t="shared" si="242"/>
        <v>23.409115774140698</v>
      </c>
      <c r="Q462" s="123">
        <f t="shared" si="242"/>
        <v>21.717158846778958</v>
      </c>
      <c r="R462" s="123">
        <f t="shared" ref="R462:V462" si="243">SUM(R463:R464)</f>
        <v>22.081815582551794</v>
      </c>
      <c r="S462" s="123">
        <f t="shared" si="243"/>
        <v>21.710259885045819</v>
      </c>
      <c r="T462" s="123">
        <f t="shared" si="243"/>
        <v>17.944410143723175</v>
      </c>
      <c r="U462" s="123">
        <f t="shared" si="243"/>
        <v>19.47466689254734</v>
      </c>
      <c r="V462" s="123">
        <f t="shared" si="243"/>
        <v>19.912063231482055</v>
      </c>
      <c r="W462" s="123">
        <f t="shared" ref="W462:Y462" si="244">SUM(W463:W464)</f>
        <v>11.389605720571021</v>
      </c>
      <c r="X462" s="123">
        <f t="shared" si="244"/>
        <v>13.09151468579822</v>
      </c>
      <c r="Y462" s="123">
        <f t="shared" si="244"/>
        <v>9.1738322272875923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51.001181635491264</v>
      </c>
      <c r="D463" s="99">
        <v>45.796063804429743</v>
      </c>
      <c r="E463" s="99">
        <v>44.321478010193182</v>
      </c>
      <c r="F463" s="99">
        <v>39.838274437746847</v>
      </c>
      <c r="G463" s="99">
        <v>39.793490113154753</v>
      </c>
      <c r="H463" s="99">
        <v>44.240692188259594</v>
      </c>
      <c r="I463" s="99">
        <v>26.734698361221099</v>
      </c>
      <c r="J463" s="99">
        <v>40.906435460135235</v>
      </c>
      <c r="K463" s="99">
        <v>33.922376191679795</v>
      </c>
      <c r="L463" s="99">
        <v>34.148969969459948</v>
      </c>
      <c r="M463" s="99">
        <v>27.80831661387063</v>
      </c>
      <c r="N463" s="99">
        <v>28.689140105664965</v>
      </c>
      <c r="O463" s="99">
        <v>30.330473645497964</v>
      </c>
      <c r="P463" s="99">
        <v>23.409115774140698</v>
      </c>
      <c r="Q463" s="99">
        <v>21.717158846778958</v>
      </c>
      <c r="R463" s="99">
        <v>22.081815582551794</v>
      </c>
      <c r="S463" s="99">
        <v>21.710259885045819</v>
      </c>
      <c r="T463" s="99">
        <v>17.944410143723175</v>
      </c>
      <c r="U463" s="99">
        <v>19.47466689254734</v>
      </c>
      <c r="V463" s="99">
        <v>19.912063231482055</v>
      </c>
      <c r="W463" s="99">
        <v>11.389605720571021</v>
      </c>
      <c r="X463" s="99">
        <v>13.09151468579822</v>
      </c>
      <c r="Y463" s="99">
        <v>9.1738322272875923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5.319519697635517</v>
      </c>
      <c r="D467" s="123">
        <v>5.5301009061448649</v>
      </c>
      <c r="E467" s="123">
        <v>5.4900174029077951</v>
      </c>
      <c r="F467" s="123">
        <v>4.9504451401987417</v>
      </c>
      <c r="G467" s="123">
        <v>5.257857304730865</v>
      </c>
      <c r="H467" s="123">
        <v>6.6968318642306333</v>
      </c>
      <c r="I467" s="123">
        <v>5.7049683113045315</v>
      </c>
      <c r="J467" s="123">
        <v>8.820135944164555</v>
      </c>
      <c r="K467" s="123">
        <v>5.9033436803859818</v>
      </c>
      <c r="L467" s="123">
        <v>5.6059442703051623</v>
      </c>
      <c r="M467" s="123">
        <v>3.8610359226307298</v>
      </c>
      <c r="N467" s="123">
        <v>3.6330289483600509</v>
      </c>
      <c r="O467" s="123">
        <v>1.2737356848960655</v>
      </c>
      <c r="P467" s="123">
        <v>0.74215617427219571</v>
      </c>
      <c r="Q467" s="123">
        <v>1.3839320482959234</v>
      </c>
      <c r="R467" s="123">
        <v>6.0015148789316584</v>
      </c>
      <c r="S467" s="123">
        <v>7.0176977591992546</v>
      </c>
      <c r="T467" s="123">
        <v>5.8620929365934042</v>
      </c>
      <c r="U467" s="123">
        <v>5.8535197606809994</v>
      </c>
      <c r="V467" s="123">
        <v>1.7728977028851649</v>
      </c>
      <c r="W467" s="123">
        <v>4.7438761905044933</v>
      </c>
      <c r="X467" s="123">
        <v>5.6300879454289792</v>
      </c>
      <c r="Y467" s="123">
        <v>6.5587267757635352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7.1364396865456827</v>
      </c>
      <c r="D468" s="99">
        <v>7.5007582193993949</v>
      </c>
      <c r="E468" s="99">
        <v>7.5517233745004839</v>
      </c>
      <c r="F468" s="99">
        <v>6.963636501828673</v>
      </c>
      <c r="G468" s="99">
        <v>7.5318456693251754</v>
      </c>
      <c r="H468" s="99">
        <v>9.6762170874711462</v>
      </c>
      <c r="I468" s="99">
        <v>6.9150740025968043</v>
      </c>
      <c r="J468" s="99">
        <v>10.78718231531731</v>
      </c>
      <c r="K468" s="99">
        <v>7.6557952920151751</v>
      </c>
      <c r="L468" s="99">
        <v>6.7165914072021087</v>
      </c>
      <c r="M468" s="99">
        <v>6.1542447896750927</v>
      </c>
      <c r="N468" s="99">
        <v>6.3325999257740513</v>
      </c>
      <c r="O468" s="99">
        <v>4.6185325873966177</v>
      </c>
      <c r="P468" s="99">
        <v>4.9537273405111524</v>
      </c>
      <c r="Q468" s="99">
        <v>4.5928931572633456</v>
      </c>
      <c r="R468" s="99">
        <v>6.0569472182246615</v>
      </c>
      <c r="S468" s="99">
        <v>7.0679659639772217</v>
      </c>
      <c r="T468" s="99">
        <v>5.8844969203615713</v>
      </c>
      <c r="U468" s="99">
        <v>5.9748988775711487</v>
      </c>
      <c r="V468" s="99">
        <v>5.5655691926071782</v>
      </c>
      <c r="W468" s="99">
        <v>5.1328645943998659</v>
      </c>
      <c r="X468" s="99">
        <v>7.2798745076700477</v>
      </c>
      <c r="Y468" s="99">
        <v>6.7068597206545979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2.964538686677284</v>
      </c>
      <c r="D469" s="99">
        <v>3.2046630058555885</v>
      </c>
      <c r="E469" s="99">
        <v>3.2245241209708184</v>
      </c>
      <c r="F469" s="99">
        <v>3.1735078475924872</v>
      </c>
      <c r="G469" s="99">
        <v>3.3804293111558956</v>
      </c>
      <c r="H469" s="99">
        <v>4.3126326728091691</v>
      </c>
      <c r="I469" s="99">
        <v>0</v>
      </c>
      <c r="J469" s="99">
        <v>4.8178327197133566</v>
      </c>
      <c r="K469" s="99">
        <v>3.4593624670698482</v>
      </c>
      <c r="L469" s="99">
        <v>0</v>
      </c>
      <c r="M469" s="99">
        <v>2.8637263246364735</v>
      </c>
      <c r="N469" s="99">
        <v>2.9693609903679898</v>
      </c>
      <c r="O469" s="99">
        <v>0</v>
      </c>
      <c r="P469" s="99">
        <v>2.166696866450021</v>
      </c>
      <c r="Q469" s="99">
        <v>1.9823583836007288</v>
      </c>
      <c r="R469" s="99">
        <v>2.6528194799233633</v>
      </c>
      <c r="S469" s="99">
        <v>3.2987473625038106</v>
      </c>
      <c r="T469" s="99">
        <v>2.496173428604719</v>
      </c>
      <c r="U469" s="99">
        <v>2.604506402059108</v>
      </c>
      <c r="V469" s="99">
        <v>2.2803163892465936</v>
      </c>
      <c r="W469" s="99">
        <v>0</v>
      </c>
      <c r="X469" s="99">
        <v>0</v>
      </c>
      <c r="Y469" s="99">
        <v>2.5341325424042056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2.964538686677284</v>
      </c>
      <c r="D470" s="102">
        <v>3.2046630058555885</v>
      </c>
      <c r="E470" s="102">
        <v>3.2245241209708184</v>
      </c>
      <c r="F470" s="102">
        <v>3.1735078475924872</v>
      </c>
      <c r="G470" s="102">
        <v>3.3804293111558956</v>
      </c>
      <c r="H470" s="102">
        <v>4.3126326728091691</v>
      </c>
      <c r="I470" s="102">
        <v>0</v>
      </c>
      <c r="J470" s="102">
        <v>4.8178327197133566</v>
      </c>
      <c r="K470" s="102">
        <v>3.4593624670698482</v>
      </c>
      <c r="L470" s="102">
        <v>0</v>
      </c>
      <c r="M470" s="102">
        <v>2.8637263246364735</v>
      </c>
      <c r="N470" s="102">
        <v>2.9693609903679898</v>
      </c>
      <c r="O470" s="102">
        <v>0</v>
      </c>
      <c r="P470" s="102">
        <v>2.166696866450021</v>
      </c>
      <c r="Q470" s="102">
        <v>1.9823583836007288</v>
      </c>
      <c r="R470" s="102">
        <v>2.6528194799233633</v>
      </c>
      <c r="S470" s="102">
        <v>3.2987473625038106</v>
      </c>
      <c r="T470" s="102">
        <v>2.496173428604719</v>
      </c>
      <c r="U470" s="102">
        <v>2.604506402059108</v>
      </c>
      <c r="V470" s="102">
        <v>2.2803163892465936</v>
      </c>
      <c r="W470" s="102">
        <v>0</v>
      </c>
      <c r="X470" s="102">
        <v>0</v>
      </c>
      <c r="Y470" s="102">
        <v>2.5341325424042056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15540140</v>
      </c>
      <c r="C5" s="120">
        <v>15860758</v>
      </c>
      <c r="D5" s="120">
        <v>16208499</v>
      </c>
      <c r="E5" s="120">
        <v>16506381</v>
      </c>
      <c r="F5" s="120">
        <v>16590853</v>
      </c>
      <c r="G5" s="120">
        <v>16602995</v>
      </c>
      <c r="H5" s="120">
        <v>16658231</v>
      </c>
      <c r="I5" s="120">
        <v>16708722</v>
      </c>
      <c r="J5" s="120">
        <v>17089914</v>
      </c>
      <c r="K5" s="120">
        <v>17259350</v>
      </c>
      <c r="L5" s="120">
        <v>17471646</v>
      </c>
      <c r="M5" s="120">
        <v>16963636</v>
      </c>
      <c r="N5" s="120">
        <v>16953899</v>
      </c>
      <c r="O5" s="120">
        <v>16594972</v>
      </c>
      <c r="P5" s="120">
        <v>16691727</v>
      </c>
      <c r="Q5" s="120">
        <v>17458698</v>
      </c>
      <c r="R5" s="120">
        <v>18298161</v>
      </c>
      <c r="S5" s="120">
        <v>18905709</v>
      </c>
      <c r="T5" s="120">
        <v>19434805</v>
      </c>
      <c r="U5" s="120">
        <v>19612487</v>
      </c>
      <c r="V5" s="120">
        <v>19808340</v>
      </c>
      <c r="W5" s="120">
        <v>19850327</v>
      </c>
      <c r="X5" s="120">
        <v>19604611</v>
      </c>
      <c r="Y5" s="120">
        <v>18782714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15540140</v>
      </c>
      <c r="C7" s="52">
        <v>15860758</v>
      </c>
      <c r="D7" s="52">
        <v>16208499</v>
      </c>
      <c r="E7" s="52">
        <v>16506381</v>
      </c>
      <c r="F7" s="52">
        <v>16590853</v>
      </c>
      <c r="G7" s="52">
        <v>16602995</v>
      </c>
      <c r="H7" s="52">
        <v>16658231</v>
      </c>
      <c r="I7" s="52">
        <v>16708722</v>
      </c>
      <c r="J7" s="52">
        <v>17089914</v>
      </c>
      <c r="K7" s="52">
        <v>17259350</v>
      </c>
      <c r="L7" s="52">
        <v>17471646</v>
      </c>
      <c r="M7" s="52">
        <v>16963636</v>
      </c>
      <c r="N7" s="52">
        <v>16953899</v>
      </c>
      <c r="O7" s="52">
        <v>16594972</v>
      </c>
      <c r="P7" s="52">
        <v>16691727</v>
      </c>
      <c r="Q7" s="52">
        <v>17458698</v>
      </c>
      <c r="R7" s="52">
        <v>18298161</v>
      </c>
      <c r="S7" s="52">
        <v>18905709</v>
      </c>
      <c r="T7" s="52">
        <v>19434805</v>
      </c>
      <c r="U7" s="52">
        <v>19612487</v>
      </c>
      <c r="V7" s="52">
        <v>19808340</v>
      </c>
      <c r="W7" s="52">
        <v>19850327</v>
      </c>
      <c r="X7" s="52">
        <v>19604611</v>
      </c>
      <c r="Y7" s="52">
        <v>18782714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291213</v>
      </c>
      <c r="C9" s="52">
        <v>292893</v>
      </c>
      <c r="D9" s="52">
        <v>294321</v>
      </c>
      <c r="E9" s="52">
        <v>318356</v>
      </c>
      <c r="F9" s="52">
        <v>356697</v>
      </c>
      <c r="G9" s="52">
        <v>392896</v>
      </c>
      <c r="H9" s="52">
        <v>453905</v>
      </c>
      <c r="I9" s="52">
        <v>503641</v>
      </c>
      <c r="J9" s="52">
        <v>554937</v>
      </c>
      <c r="K9" s="52">
        <v>584816</v>
      </c>
      <c r="L9" s="52">
        <v>625046</v>
      </c>
      <c r="M9" s="52">
        <v>645723</v>
      </c>
      <c r="N9" s="52">
        <v>660323</v>
      </c>
      <c r="O9" s="52">
        <v>663397</v>
      </c>
      <c r="P9" s="52">
        <v>662137</v>
      </c>
      <c r="Q9" s="52">
        <v>663478</v>
      </c>
      <c r="R9" s="52">
        <v>678422</v>
      </c>
      <c r="S9" s="52">
        <v>731051</v>
      </c>
      <c r="T9" s="52">
        <v>784518</v>
      </c>
      <c r="U9" s="52">
        <v>829226</v>
      </c>
      <c r="V9" s="52">
        <v>870433</v>
      </c>
      <c r="W9" s="52">
        <v>892976</v>
      </c>
      <c r="X9" s="52">
        <v>927078</v>
      </c>
      <c r="Y9" s="52">
        <v>1026844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14872073</v>
      </c>
      <c r="C11" s="52">
        <v>15060845</v>
      </c>
      <c r="D11" s="52">
        <v>15588414</v>
      </c>
      <c r="E11" s="52">
        <v>15949055</v>
      </c>
      <c r="F11" s="52">
        <v>16076487</v>
      </c>
      <c r="G11" s="52">
        <v>16117005</v>
      </c>
      <c r="H11" s="52">
        <v>16207777</v>
      </c>
      <c r="I11" s="52">
        <v>16545241</v>
      </c>
      <c r="J11" s="52">
        <v>16573539</v>
      </c>
      <c r="K11" s="52">
        <v>16465003</v>
      </c>
      <c r="L11" s="52">
        <v>16417228</v>
      </c>
      <c r="M11" s="52">
        <v>15926302</v>
      </c>
      <c r="N11" s="52">
        <v>15857356</v>
      </c>
      <c r="O11" s="52">
        <v>15830811</v>
      </c>
      <c r="P11" s="52">
        <v>16156703</v>
      </c>
      <c r="Q11" s="52">
        <v>17024452</v>
      </c>
      <c r="R11" s="52">
        <v>17772779</v>
      </c>
      <c r="S11" s="52">
        <v>18326491</v>
      </c>
      <c r="T11" s="52">
        <v>18676368</v>
      </c>
      <c r="U11" s="52">
        <v>18763504</v>
      </c>
      <c r="V11" s="52">
        <v>18689308</v>
      </c>
      <c r="W11" s="52">
        <v>19075996</v>
      </c>
      <c r="X11" s="52">
        <v>18777803</v>
      </c>
      <c r="Y11" s="52">
        <v>17715383</v>
      </c>
      <c r="DA11" s="63" t="s">
        <v>1087</v>
      </c>
    </row>
    <row r="12" spans="1:105" ht="12" customHeight="1" x14ac:dyDescent="0.25">
      <c r="A12" s="97" t="s">
        <v>133</v>
      </c>
      <c r="B12" s="52">
        <v>25324</v>
      </c>
      <c r="C12" s="52">
        <v>32515</v>
      </c>
      <c r="D12" s="52">
        <v>39619</v>
      </c>
      <c r="E12" s="52">
        <v>55841</v>
      </c>
      <c r="F12" s="52">
        <v>58000</v>
      </c>
      <c r="G12" s="52">
        <v>68860</v>
      </c>
      <c r="H12" s="52">
        <v>80926</v>
      </c>
      <c r="I12" s="52">
        <v>91538</v>
      </c>
      <c r="J12" s="52">
        <v>103111</v>
      </c>
      <c r="K12" s="52">
        <v>123008</v>
      </c>
      <c r="L12" s="52">
        <v>125915</v>
      </c>
      <c r="M12" s="52">
        <v>121005</v>
      </c>
      <c r="N12" s="52">
        <v>135495</v>
      </c>
      <c r="O12" s="52">
        <v>145134</v>
      </c>
      <c r="P12" s="52">
        <v>185732</v>
      </c>
      <c r="Q12" s="52">
        <v>206741</v>
      </c>
      <c r="R12" s="52">
        <v>235044</v>
      </c>
      <c r="S12" s="52">
        <v>227700</v>
      </c>
      <c r="T12" s="52">
        <v>263875</v>
      </c>
      <c r="U12" s="52">
        <v>271900</v>
      </c>
      <c r="V12" s="52">
        <v>271741</v>
      </c>
      <c r="W12" s="52">
        <v>299799</v>
      </c>
      <c r="X12" s="52">
        <v>282463</v>
      </c>
      <c r="Y12" s="52">
        <v>263943</v>
      </c>
      <c r="DA12" s="63" t="s">
        <v>1088</v>
      </c>
    </row>
    <row r="13" spans="1:105" ht="12" customHeight="1" x14ac:dyDescent="0.25">
      <c r="A13" s="97" t="s">
        <v>122</v>
      </c>
      <c r="B13" s="52">
        <v>541970</v>
      </c>
      <c r="C13" s="52">
        <v>603351</v>
      </c>
      <c r="D13" s="52">
        <v>445813</v>
      </c>
      <c r="E13" s="52">
        <v>379812</v>
      </c>
      <c r="F13" s="52">
        <v>343120</v>
      </c>
      <c r="G13" s="52">
        <v>293181</v>
      </c>
      <c r="H13" s="52">
        <v>233344</v>
      </c>
      <c r="I13" s="52">
        <v>38177</v>
      </c>
      <c r="J13" s="52">
        <v>191224</v>
      </c>
      <c r="K13" s="52">
        <v>251221</v>
      </c>
      <c r="L13" s="52">
        <v>394528</v>
      </c>
      <c r="M13" s="52">
        <v>386124</v>
      </c>
      <c r="N13" s="52">
        <v>404794</v>
      </c>
      <c r="O13" s="52">
        <v>250663</v>
      </c>
      <c r="P13" s="52">
        <v>174566</v>
      </c>
      <c r="Q13" s="52">
        <v>110799</v>
      </c>
      <c r="R13" s="52">
        <v>118210</v>
      </c>
      <c r="S13" s="52">
        <v>122843</v>
      </c>
      <c r="T13" s="52">
        <v>136386</v>
      </c>
      <c r="U13" s="52">
        <v>145137</v>
      </c>
      <c r="V13" s="52">
        <v>247657</v>
      </c>
      <c r="W13" s="52">
        <v>152528</v>
      </c>
      <c r="X13" s="52">
        <v>177957</v>
      </c>
      <c r="Y13" s="52">
        <v>281339</v>
      </c>
      <c r="DA13" s="63" t="s">
        <v>1089</v>
      </c>
    </row>
    <row r="14" spans="1:105" ht="12" customHeight="1" x14ac:dyDescent="0.25">
      <c r="A14" s="97" t="s">
        <v>121</v>
      </c>
      <c r="B14" s="52">
        <v>100773</v>
      </c>
      <c r="C14" s="52">
        <v>164047</v>
      </c>
      <c r="D14" s="52">
        <v>134653</v>
      </c>
      <c r="E14" s="52">
        <v>121673</v>
      </c>
      <c r="F14" s="52">
        <v>113246</v>
      </c>
      <c r="G14" s="52">
        <v>123949</v>
      </c>
      <c r="H14" s="52">
        <v>136184</v>
      </c>
      <c r="I14" s="52">
        <v>33766</v>
      </c>
      <c r="J14" s="52">
        <v>222040</v>
      </c>
      <c r="K14" s="52">
        <v>420118</v>
      </c>
      <c r="L14" s="52">
        <v>533975</v>
      </c>
      <c r="M14" s="52">
        <v>530205</v>
      </c>
      <c r="N14" s="52">
        <v>556254</v>
      </c>
      <c r="O14" s="52">
        <v>368364</v>
      </c>
      <c r="P14" s="52">
        <v>174726</v>
      </c>
      <c r="Q14" s="52">
        <v>116706</v>
      </c>
      <c r="R14" s="52">
        <v>172128</v>
      </c>
      <c r="S14" s="52">
        <v>228675</v>
      </c>
      <c r="T14" s="52">
        <v>358176</v>
      </c>
      <c r="U14" s="52">
        <v>431946</v>
      </c>
      <c r="V14" s="52">
        <v>599634</v>
      </c>
      <c r="W14" s="52">
        <v>322004</v>
      </c>
      <c r="X14" s="52">
        <v>366388</v>
      </c>
      <c r="Y14" s="52">
        <v>522049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866472</v>
      </c>
      <c r="C16" s="52">
        <v>875276</v>
      </c>
      <c r="D16" s="52">
        <v>908633</v>
      </c>
      <c r="E16" s="52">
        <v>934604</v>
      </c>
      <c r="F16" s="52">
        <v>946497</v>
      </c>
      <c r="G16" s="52">
        <v>955370</v>
      </c>
      <c r="H16" s="52">
        <v>958161</v>
      </c>
      <c r="I16" s="52">
        <v>981656</v>
      </c>
      <c r="J16" s="52">
        <v>981964</v>
      </c>
      <c r="K16" s="52">
        <v>995448</v>
      </c>
      <c r="L16" s="52">
        <v>1001565</v>
      </c>
      <c r="M16" s="52">
        <v>1018086</v>
      </c>
      <c r="N16" s="52">
        <v>1059031</v>
      </c>
      <c r="O16" s="52">
        <v>1082088</v>
      </c>
      <c r="P16" s="52">
        <v>1123055</v>
      </c>
      <c r="Q16" s="52">
        <v>1132126</v>
      </c>
      <c r="R16" s="52">
        <v>1132148</v>
      </c>
      <c r="S16" s="52">
        <v>1166454</v>
      </c>
      <c r="T16" s="52">
        <v>1243734</v>
      </c>
      <c r="U16" s="52">
        <v>1339094</v>
      </c>
      <c r="V16" s="52">
        <v>1365760</v>
      </c>
      <c r="W16" s="52">
        <v>1356313</v>
      </c>
      <c r="X16" s="52">
        <v>1228769</v>
      </c>
      <c r="Y16" s="52">
        <v>1142879</v>
      </c>
      <c r="DA16" s="63" t="s">
        <v>1091</v>
      </c>
    </row>
    <row r="17" spans="1:105" ht="12" customHeight="1" x14ac:dyDescent="0.25">
      <c r="A17" s="109" t="s">
        <v>120</v>
      </c>
      <c r="B17" s="36">
        <v>14673668</v>
      </c>
      <c r="C17" s="36">
        <v>14985482</v>
      </c>
      <c r="D17" s="36">
        <v>15299866</v>
      </c>
      <c r="E17" s="36">
        <v>15571777</v>
      </c>
      <c r="F17" s="36">
        <v>15644356</v>
      </c>
      <c r="G17" s="36">
        <v>15647625</v>
      </c>
      <c r="H17" s="36">
        <v>15700070</v>
      </c>
      <c r="I17" s="36">
        <v>15727066</v>
      </c>
      <c r="J17" s="36">
        <v>16107950</v>
      </c>
      <c r="K17" s="36">
        <v>16263902</v>
      </c>
      <c r="L17" s="36">
        <v>16470081</v>
      </c>
      <c r="M17" s="36">
        <v>15945550</v>
      </c>
      <c r="N17" s="36">
        <v>15894868</v>
      </c>
      <c r="O17" s="36">
        <v>15512884</v>
      </c>
      <c r="P17" s="36">
        <v>15568672</v>
      </c>
      <c r="Q17" s="36">
        <v>16326572</v>
      </c>
      <c r="R17" s="36">
        <v>17166013</v>
      </c>
      <c r="S17" s="36">
        <v>17739255</v>
      </c>
      <c r="T17" s="36">
        <v>18191071</v>
      </c>
      <c r="U17" s="36">
        <v>18273393</v>
      </c>
      <c r="V17" s="36">
        <v>18442580</v>
      </c>
      <c r="W17" s="36">
        <v>18494014</v>
      </c>
      <c r="X17" s="36">
        <v>18375842</v>
      </c>
      <c r="Y17" s="36">
        <v>17639835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1214073</v>
      </c>
      <c r="D21" s="52">
        <v>1214449</v>
      </c>
      <c r="E21" s="52">
        <v>1217077</v>
      </c>
      <c r="F21" s="52">
        <v>1224231</v>
      </c>
      <c r="G21" s="52">
        <v>1238093</v>
      </c>
      <c r="H21" s="52">
        <v>1260610</v>
      </c>
      <c r="I21" s="52">
        <v>1293646</v>
      </c>
      <c r="J21" s="52">
        <v>1339125</v>
      </c>
      <c r="K21" s="52">
        <v>1399094</v>
      </c>
      <c r="L21" s="52">
        <v>1475950</v>
      </c>
      <c r="M21" s="52">
        <v>1572040</v>
      </c>
      <c r="N21" s="52">
        <v>1689686</v>
      </c>
      <c r="O21" s="52">
        <v>1587911</v>
      </c>
      <c r="P21" s="52">
        <v>783290</v>
      </c>
      <c r="Q21" s="52">
        <v>977350</v>
      </c>
      <c r="R21" s="52">
        <v>1200424</v>
      </c>
      <c r="S21" s="52">
        <v>1454940</v>
      </c>
      <c r="T21" s="52">
        <v>1437674</v>
      </c>
      <c r="U21" s="52">
        <v>1414058</v>
      </c>
      <c r="V21" s="52">
        <v>1398844</v>
      </c>
      <c r="W21" s="52">
        <v>1425115</v>
      </c>
      <c r="X21" s="52">
        <v>1468563</v>
      </c>
      <c r="Y21" s="52">
        <v>1506137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45502</v>
      </c>
      <c r="D23" s="52">
        <v>45594</v>
      </c>
      <c r="E23" s="52">
        <v>46240</v>
      </c>
      <c r="F23" s="52">
        <v>48029</v>
      </c>
      <c r="G23" s="52">
        <v>51791</v>
      </c>
      <c r="H23" s="52">
        <v>58479</v>
      </c>
      <c r="I23" s="52">
        <v>41905</v>
      </c>
      <c r="J23" s="52">
        <v>39756</v>
      </c>
      <c r="K23" s="52">
        <v>62238</v>
      </c>
      <c r="L23" s="52">
        <v>72242</v>
      </c>
      <c r="M23" s="52">
        <v>85979</v>
      </c>
      <c r="N23" s="52">
        <v>94228</v>
      </c>
      <c r="O23" s="52">
        <v>112330</v>
      </c>
      <c r="P23" s="52">
        <v>98997</v>
      </c>
      <c r="Q23" s="52">
        <v>93149</v>
      </c>
      <c r="R23" s="52">
        <v>96880</v>
      </c>
      <c r="S23" s="52">
        <v>105813</v>
      </c>
      <c r="T23" s="52">
        <v>111096</v>
      </c>
      <c r="U23" s="52">
        <v>109453</v>
      </c>
      <c r="V23" s="52">
        <v>110344</v>
      </c>
      <c r="W23" s="52">
        <v>112697</v>
      </c>
      <c r="X23" s="52">
        <v>114882</v>
      </c>
      <c r="Y23" s="52">
        <v>125669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1161881</v>
      </c>
      <c r="D25" s="52">
        <v>1162209</v>
      </c>
      <c r="E25" s="52">
        <v>1199251</v>
      </c>
      <c r="F25" s="52">
        <v>1181218</v>
      </c>
      <c r="G25" s="52">
        <v>1140723</v>
      </c>
      <c r="H25" s="52">
        <v>1206750</v>
      </c>
      <c r="I25" s="52">
        <v>1245866</v>
      </c>
      <c r="J25" s="52">
        <v>1336122</v>
      </c>
      <c r="K25" s="52">
        <v>1395503</v>
      </c>
      <c r="L25" s="52">
        <v>1470069</v>
      </c>
      <c r="M25" s="52">
        <v>1563929</v>
      </c>
      <c r="N25" s="52">
        <v>1677341</v>
      </c>
      <c r="O25" s="52">
        <v>1569324</v>
      </c>
      <c r="P25" s="52">
        <v>770520</v>
      </c>
      <c r="Q25" s="52">
        <v>964878</v>
      </c>
      <c r="R25" s="52">
        <v>1188934</v>
      </c>
      <c r="S25" s="52">
        <v>1427920</v>
      </c>
      <c r="T25" s="52">
        <v>1411895</v>
      </c>
      <c r="U25" s="52">
        <v>1395875</v>
      </c>
      <c r="V25" s="52">
        <v>1379626</v>
      </c>
      <c r="W25" s="52">
        <v>1405389</v>
      </c>
      <c r="X25" s="52">
        <v>1450119</v>
      </c>
      <c r="Y25" s="52">
        <v>1484977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1978</v>
      </c>
      <c r="D26" s="52">
        <v>1981</v>
      </c>
      <c r="E26" s="52">
        <v>2058</v>
      </c>
      <c r="F26" s="52">
        <v>2060</v>
      </c>
      <c r="G26" s="52">
        <v>2056</v>
      </c>
      <c r="H26" s="52">
        <v>2293</v>
      </c>
      <c r="I26" s="52">
        <v>2537</v>
      </c>
      <c r="J26" s="52">
        <v>3001</v>
      </c>
      <c r="K26" s="52">
        <v>3482</v>
      </c>
      <c r="L26" s="52">
        <v>4092</v>
      </c>
      <c r="M26" s="52">
        <v>4910</v>
      </c>
      <c r="N26" s="52">
        <v>5968</v>
      </c>
      <c r="O26" s="52">
        <v>7671</v>
      </c>
      <c r="P26" s="52">
        <v>6210</v>
      </c>
      <c r="Q26" s="52">
        <v>7969</v>
      </c>
      <c r="R26" s="52">
        <v>9979</v>
      </c>
      <c r="S26" s="52">
        <v>12356</v>
      </c>
      <c r="T26" s="52">
        <v>12846</v>
      </c>
      <c r="U26" s="52">
        <v>14148</v>
      </c>
      <c r="V26" s="52">
        <v>13826</v>
      </c>
      <c r="W26" s="52">
        <v>16218</v>
      </c>
      <c r="X26" s="52">
        <v>17336</v>
      </c>
      <c r="Y26" s="52">
        <v>18520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84683</v>
      </c>
      <c r="D27" s="52">
        <v>157538</v>
      </c>
      <c r="E27" s="52">
        <v>66001</v>
      </c>
      <c r="F27" s="52">
        <v>39071</v>
      </c>
      <c r="G27" s="52">
        <v>94383</v>
      </c>
      <c r="H27" s="52">
        <v>102204</v>
      </c>
      <c r="I27" s="52">
        <v>195167</v>
      </c>
      <c r="J27" s="52">
        <v>3</v>
      </c>
      <c r="K27" s="52">
        <v>313</v>
      </c>
      <c r="L27" s="52">
        <v>3298</v>
      </c>
      <c r="M27" s="52">
        <v>11839</v>
      </c>
      <c r="N27" s="52">
        <v>22837</v>
      </c>
      <c r="O27" s="52">
        <v>154131</v>
      </c>
      <c r="P27" s="52">
        <v>76097</v>
      </c>
      <c r="Q27" s="52">
        <v>63767</v>
      </c>
      <c r="R27" s="52">
        <v>3652</v>
      </c>
      <c r="S27" s="52">
        <v>25413</v>
      </c>
      <c r="T27" s="52">
        <v>56837</v>
      </c>
      <c r="U27" s="52">
        <v>12388</v>
      </c>
      <c r="V27" s="52">
        <v>16614</v>
      </c>
      <c r="W27" s="52">
        <v>95129</v>
      </c>
      <c r="X27" s="52">
        <v>2425</v>
      </c>
      <c r="Y27" s="52">
        <v>6031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15746</v>
      </c>
      <c r="D28" s="52">
        <v>29394</v>
      </c>
      <c r="E28" s="52">
        <v>12980</v>
      </c>
      <c r="F28" s="52">
        <v>9190</v>
      </c>
      <c r="G28" s="52">
        <v>21297</v>
      </c>
      <c r="H28" s="52">
        <v>25235</v>
      </c>
      <c r="I28" s="52">
        <v>102418</v>
      </c>
      <c r="J28" s="52">
        <v>3</v>
      </c>
      <c r="K28" s="52">
        <v>379</v>
      </c>
      <c r="L28" s="52">
        <v>3928</v>
      </c>
      <c r="M28" s="52">
        <v>14393</v>
      </c>
      <c r="N28" s="52">
        <v>29260</v>
      </c>
      <c r="O28" s="52">
        <v>187891</v>
      </c>
      <c r="P28" s="52">
        <v>193638</v>
      </c>
      <c r="Q28" s="52">
        <v>58020</v>
      </c>
      <c r="R28" s="52">
        <v>5460</v>
      </c>
      <c r="S28" s="52">
        <v>24537</v>
      </c>
      <c r="T28" s="52">
        <v>52334</v>
      </c>
      <c r="U28" s="52">
        <v>20950</v>
      </c>
      <c r="V28" s="52">
        <v>28334</v>
      </c>
      <c r="W28" s="52">
        <v>277630</v>
      </c>
      <c r="X28" s="52">
        <v>6234</v>
      </c>
      <c r="Y28" s="52">
        <v>14312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135386</v>
      </c>
      <c r="D30" s="52">
        <v>135667</v>
      </c>
      <c r="E30" s="52">
        <v>137689</v>
      </c>
      <c r="F30" s="52">
        <v>143367</v>
      </c>
      <c r="G30" s="52">
        <v>154619</v>
      </c>
      <c r="H30" s="52">
        <v>173295</v>
      </c>
      <c r="I30" s="52">
        <v>120085</v>
      </c>
      <c r="J30" s="52">
        <v>139804</v>
      </c>
      <c r="K30" s="52">
        <v>155840</v>
      </c>
      <c r="L30" s="52">
        <v>165842</v>
      </c>
      <c r="M30" s="52">
        <v>167311</v>
      </c>
      <c r="N30" s="52">
        <v>174719</v>
      </c>
      <c r="O30" s="52">
        <v>177070</v>
      </c>
      <c r="P30" s="52">
        <v>115439</v>
      </c>
      <c r="Q30" s="52">
        <v>136714</v>
      </c>
      <c r="R30" s="52">
        <v>166488</v>
      </c>
      <c r="S30" s="52">
        <v>200939</v>
      </c>
      <c r="T30" s="52">
        <v>201116</v>
      </c>
      <c r="U30" s="52">
        <v>204518</v>
      </c>
      <c r="V30" s="52">
        <v>202914</v>
      </c>
      <c r="W30" s="52">
        <v>192518</v>
      </c>
      <c r="X30" s="52">
        <v>187668</v>
      </c>
      <c r="Y30" s="52">
        <v>198708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2292761</v>
      </c>
      <c r="D31" s="36">
        <v>2297847</v>
      </c>
      <c r="E31" s="36">
        <v>2333472</v>
      </c>
      <c r="F31" s="36">
        <v>2430216</v>
      </c>
      <c r="G31" s="36">
        <v>2618429</v>
      </c>
      <c r="H31" s="36">
        <v>2927868</v>
      </c>
      <c r="I31" s="36">
        <v>2014071</v>
      </c>
      <c r="J31" s="36">
        <v>2094637</v>
      </c>
      <c r="K31" s="36">
        <v>2585082</v>
      </c>
      <c r="L31" s="36">
        <v>2620128</v>
      </c>
      <c r="M31" s="36">
        <v>2663883</v>
      </c>
      <c r="N31" s="36">
        <v>2730478</v>
      </c>
      <c r="O31" s="36">
        <v>2675439</v>
      </c>
      <c r="P31" s="36">
        <v>2052582</v>
      </c>
      <c r="Q31" s="36">
        <v>2327231</v>
      </c>
      <c r="R31" s="36">
        <v>2572970</v>
      </c>
      <c r="S31" s="36">
        <v>2700449</v>
      </c>
      <c r="T31" s="36">
        <v>2631601</v>
      </c>
      <c r="U31" s="36">
        <v>2509271</v>
      </c>
      <c r="V31" s="36">
        <v>2644148</v>
      </c>
      <c r="W31" s="36">
        <v>2638788</v>
      </c>
      <c r="X31" s="36">
        <v>2812866</v>
      </c>
      <c r="Y31" s="36">
        <v>3130231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1534691</v>
      </c>
      <c r="D35" s="52">
        <v>1562190</v>
      </c>
      <c r="E35" s="52">
        <v>1514959</v>
      </c>
      <c r="F35" s="52">
        <v>1308703</v>
      </c>
      <c r="G35" s="52">
        <v>1250235</v>
      </c>
      <c r="H35" s="52">
        <v>1315846</v>
      </c>
      <c r="I35" s="52">
        <v>1344137</v>
      </c>
      <c r="J35" s="52">
        <v>1720317</v>
      </c>
      <c r="K35" s="52">
        <v>1568530</v>
      </c>
      <c r="L35" s="52">
        <v>1688246</v>
      </c>
      <c r="M35" s="52">
        <v>1064030</v>
      </c>
      <c r="N35" s="52">
        <v>1679949</v>
      </c>
      <c r="O35" s="52">
        <v>1228984</v>
      </c>
      <c r="P35" s="52">
        <v>880045</v>
      </c>
      <c r="Q35" s="52">
        <v>1744321</v>
      </c>
      <c r="R35" s="52">
        <v>2039887</v>
      </c>
      <c r="S35" s="52">
        <v>2062488</v>
      </c>
      <c r="T35" s="52">
        <v>1966770</v>
      </c>
      <c r="U35" s="52">
        <v>1591740</v>
      </c>
      <c r="V35" s="52">
        <v>1594697</v>
      </c>
      <c r="W35" s="52">
        <v>1467102</v>
      </c>
      <c r="X35" s="52">
        <v>1222847</v>
      </c>
      <c r="Y35" s="52">
        <v>684240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47182</v>
      </c>
      <c r="D37" s="52">
        <v>47022</v>
      </c>
      <c r="E37" s="52">
        <v>70275</v>
      </c>
      <c r="F37" s="52">
        <v>86370</v>
      </c>
      <c r="G37" s="52">
        <v>87990</v>
      </c>
      <c r="H37" s="52">
        <v>119488</v>
      </c>
      <c r="I37" s="52">
        <v>91641</v>
      </c>
      <c r="J37" s="52">
        <v>91052</v>
      </c>
      <c r="K37" s="52">
        <v>92117</v>
      </c>
      <c r="L37" s="52">
        <v>112472</v>
      </c>
      <c r="M37" s="52">
        <v>106656</v>
      </c>
      <c r="N37" s="52">
        <v>108828</v>
      </c>
      <c r="O37" s="52">
        <v>115404</v>
      </c>
      <c r="P37" s="52">
        <v>97737</v>
      </c>
      <c r="Q37" s="52">
        <v>94490</v>
      </c>
      <c r="R37" s="52">
        <v>111824</v>
      </c>
      <c r="S37" s="52">
        <v>158442</v>
      </c>
      <c r="T37" s="52">
        <v>164563</v>
      </c>
      <c r="U37" s="52">
        <v>154161</v>
      </c>
      <c r="V37" s="52">
        <v>151551</v>
      </c>
      <c r="W37" s="52">
        <v>135240</v>
      </c>
      <c r="X37" s="52">
        <v>148984</v>
      </c>
      <c r="Y37" s="52">
        <v>225435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1350653</v>
      </c>
      <c r="D39" s="52">
        <v>1689778</v>
      </c>
      <c r="E39" s="52">
        <v>1559892</v>
      </c>
      <c r="F39" s="52">
        <v>1308650</v>
      </c>
      <c r="G39" s="52">
        <v>1181241</v>
      </c>
      <c r="H39" s="52">
        <v>1297522</v>
      </c>
      <c r="I39" s="52">
        <v>1583330</v>
      </c>
      <c r="J39" s="52">
        <v>1364420</v>
      </c>
      <c r="K39" s="52">
        <v>1286967</v>
      </c>
      <c r="L39" s="52">
        <v>1422294</v>
      </c>
      <c r="M39" s="52">
        <v>1073003</v>
      </c>
      <c r="N39" s="52">
        <v>1608395</v>
      </c>
      <c r="O39" s="52">
        <v>1542779</v>
      </c>
      <c r="P39" s="52">
        <v>1096412</v>
      </c>
      <c r="Q39" s="52">
        <v>1832627</v>
      </c>
      <c r="R39" s="52">
        <v>1937261</v>
      </c>
      <c r="S39" s="52">
        <v>1981632</v>
      </c>
      <c r="T39" s="52">
        <v>1761772</v>
      </c>
      <c r="U39" s="52">
        <v>1483011</v>
      </c>
      <c r="V39" s="52">
        <v>1305430</v>
      </c>
      <c r="W39" s="52">
        <v>1792077</v>
      </c>
      <c r="X39" s="52">
        <v>1151926</v>
      </c>
      <c r="Y39" s="52">
        <v>422557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9169</v>
      </c>
      <c r="D40" s="52">
        <v>9085</v>
      </c>
      <c r="E40" s="52">
        <v>18280</v>
      </c>
      <c r="F40" s="52">
        <v>4219</v>
      </c>
      <c r="G40" s="52">
        <v>12916</v>
      </c>
      <c r="H40" s="52">
        <v>14359</v>
      </c>
      <c r="I40" s="52">
        <v>13149</v>
      </c>
      <c r="J40" s="52">
        <v>14574</v>
      </c>
      <c r="K40" s="52">
        <v>23379</v>
      </c>
      <c r="L40" s="52">
        <v>6999</v>
      </c>
      <c r="M40" s="52">
        <v>0</v>
      </c>
      <c r="N40" s="52">
        <v>20458</v>
      </c>
      <c r="O40" s="52">
        <v>17310</v>
      </c>
      <c r="P40" s="52">
        <v>46808</v>
      </c>
      <c r="Q40" s="52">
        <v>28978</v>
      </c>
      <c r="R40" s="52">
        <v>38282</v>
      </c>
      <c r="S40" s="52">
        <v>5012</v>
      </c>
      <c r="T40" s="52">
        <v>49021</v>
      </c>
      <c r="U40" s="52">
        <v>22173</v>
      </c>
      <c r="V40" s="52">
        <v>13667</v>
      </c>
      <c r="W40" s="52">
        <v>44276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146064</v>
      </c>
      <c r="D41" s="52">
        <v>0</v>
      </c>
      <c r="E41" s="52">
        <v>0</v>
      </c>
      <c r="F41" s="52">
        <v>2379</v>
      </c>
      <c r="G41" s="52">
        <v>44444</v>
      </c>
      <c r="H41" s="52">
        <v>42367</v>
      </c>
      <c r="I41" s="52">
        <v>0</v>
      </c>
      <c r="J41" s="52">
        <v>153050</v>
      </c>
      <c r="K41" s="52">
        <v>60310</v>
      </c>
      <c r="L41" s="52">
        <v>146605</v>
      </c>
      <c r="M41" s="52">
        <v>3435</v>
      </c>
      <c r="N41" s="52">
        <v>41507</v>
      </c>
      <c r="O41" s="52">
        <v>0</v>
      </c>
      <c r="P41" s="52">
        <v>0</v>
      </c>
      <c r="Q41" s="52">
        <v>0</v>
      </c>
      <c r="R41" s="52">
        <v>11063</v>
      </c>
      <c r="S41" s="52">
        <v>30046</v>
      </c>
      <c r="T41" s="52">
        <v>70380</v>
      </c>
      <c r="U41" s="52">
        <v>21139</v>
      </c>
      <c r="V41" s="52">
        <v>119134</v>
      </c>
      <c r="W41" s="52">
        <v>0</v>
      </c>
      <c r="X41" s="52">
        <v>27854</v>
      </c>
      <c r="Y41" s="52">
        <v>109413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79020</v>
      </c>
      <c r="D42" s="52">
        <v>0</v>
      </c>
      <c r="E42" s="52">
        <v>0</v>
      </c>
      <c r="F42" s="52">
        <v>763</v>
      </c>
      <c r="G42" s="52">
        <v>32000</v>
      </c>
      <c r="H42" s="52">
        <v>37470</v>
      </c>
      <c r="I42" s="52">
        <v>0</v>
      </c>
      <c r="J42" s="52">
        <v>188277</v>
      </c>
      <c r="K42" s="52">
        <v>198457</v>
      </c>
      <c r="L42" s="52">
        <v>117785</v>
      </c>
      <c r="M42" s="52">
        <v>10623</v>
      </c>
      <c r="N42" s="52">
        <v>55309</v>
      </c>
      <c r="O42" s="52">
        <v>1</v>
      </c>
      <c r="P42" s="52">
        <v>0</v>
      </c>
      <c r="Q42" s="52">
        <v>0</v>
      </c>
      <c r="R42" s="52">
        <v>60882</v>
      </c>
      <c r="S42" s="52">
        <v>81084</v>
      </c>
      <c r="T42" s="52">
        <v>181835</v>
      </c>
      <c r="U42" s="52">
        <v>94720</v>
      </c>
      <c r="V42" s="52">
        <v>196022</v>
      </c>
      <c r="W42" s="52">
        <v>0</v>
      </c>
      <c r="X42" s="52">
        <v>50618</v>
      </c>
      <c r="Y42" s="52">
        <v>169973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144190</v>
      </c>
      <c r="D44" s="52">
        <v>169024</v>
      </c>
      <c r="E44" s="52">
        <v>163660</v>
      </c>
      <c r="F44" s="52">
        <v>155260</v>
      </c>
      <c r="G44" s="52">
        <v>163492</v>
      </c>
      <c r="H44" s="52">
        <v>176086</v>
      </c>
      <c r="I44" s="52">
        <v>143580</v>
      </c>
      <c r="J44" s="52">
        <v>140112</v>
      </c>
      <c r="K44" s="52">
        <v>169324</v>
      </c>
      <c r="L44" s="52">
        <v>171959</v>
      </c>
      <c r="M44" s="52">
        <v>183832</v>
      </c>
      <c r="N44" s="52">
        <v>215664</v>
      </c>
      <c r="O44" s="52">
        <v>200127</v>
      </c>
      <c r="P44" s="52">
        <v>156406</v>
      </c>
      <c r="Q44" s="52">
        <v>145785</v>
      </c>
      <c r="R44" s="52">
        <v>166510</v>
      </c>
      <c r="S44" s="52">
        <v>235245</v>
      </c>
      <c r="T44" s="52">
        <v>278396</v>
      </c>
      <c r="U44" s="52">
        <v>299878</v>
      </c>
      <c r="V44" s="52">
        <v>229580</v>
      </c>
      <c r="W44" s="52">
        <v>183071</v>
      </c>
      <c r="X44" s="52">
        <v>60124</v>
      </c>
      <c r="Y44" s="52">
        <v>112818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2604575</v>
      </c>
      <c r="D45" s="36">
        <v>2612231</v>
      </c>
      <c r="E45" s="36">
        <v>2605383</v>
      </c>
      <c r="F45" s="36">
        <v>2502795</v>
      </c>
      <c r="G45" s="36">
        <v>2621698</v>
      </c>
      <c r="H45" s="36">
        <v>2980313</v>
      </c>
      <c r="I45" s="36">
        <v>2041067</v>
      </c>
      <c r="J45" s="36">
        <v>2475521</v>
      </c>
      <c r="K45" s="36">
        <v>2741034</v>
      </c>
      <c r="L45" s="36">
        <v>2826307</v>
      </c>
      <c r="M45" s="36">
        <v>2139352</v>
      </c>
      <c r="N45" s="36">
        <v>2679796</v>
      </c>
      <c r="O45" s="36">
        <v>2293455</v>
      </c>
      <c r="P45" s="36">
        <v>2108370</v>
      </c>
      <c r="Q45" s="36">
        <v>3085131</v>
      </c>
      <c r="R45" s="36">
        <v>3412411</v>
      </c>
      <c r="S45" s="36">
        <v>3273691</v>
      </c>
      <c r="T45" s="36">
        <v>3083417</v>
      </c>
      <c r="U45" s="36">
        <v>2591593</v>
      </c>
      <c r="V45" s="36">
        <v>2813335</v>
      </c>
      <c r="W45" s="36">
        <v>2690222</v>
      </c>
      <c r="X45" s="36">
        <v>2694694</v>
      </c>
      <c r="Y45" s="36">
        <v>2394224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499575</v>
      </c>
      <c r="D49" s="52">
        <v>523828</v>
      </c>
      <c r="E49" s="52">
        <v>497417</v>
      </c>
      <c r="F49" s="52">
        <v>416390</v>
      </c>
      <c r="G49" s="52">
        <v>392362</v>
      </c>
      <c r="H49" s="52">
        <v>465197</v>
      </c>
      <c r="I49" s="52">
        <v>448073</v>
      </c>
      <c r="J49" s="52">
        <v>608609</v>
      </c>
      <c r="K49" s="52">
        <v>436603</v>
      </c>
      <c r="L49" s="52">
        <v>496811</v>
      </c>
      <c r="M49" s="52">
        <v>297875</v>
      </c>
      <c r="N49" s="52">
        <v>445366</v>
      </c>
      <c r="O49" s="52">
        <v>302461</v>
      </c>
      <c r="P49" s="52">
        <v>484229</v>
      </c>
      <c r="Q49" s="52">
        <v>915014</v>
      </c>
      <c r="R49" s="52">
        <v>802040</v>
      </c>
      <c r="S49" s="52">
        <v>718361</v>
      </c>
      <c r="T49" s="52">
        <v>648764</v>
      </c>
      <c r="U49" s="52">
        <v>476697</v>
      </c>
      <c r="V49" s="52">
        <v>452436</v>
      </c>
      <c r="W49" s="52">
        <v>402490</v>
      </c>
      <c r="X49" s="52">
        <v>338586</v>
      </c>
      <c r="Y49" s="52">
        <v>208039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821</v>
      </c>
      <c r="D51" s="52">
        <v>615</v>
      </c>
      <c r="E51" s="52">
        <v>10224</v>
      </c>
      <c r="F51" s="52">
        <v>18590</v>
      </c>
      <c r="G51" s="52">
        <v>18284</v>
      </c>
      <c r="H51" s="52">
        <v>34918</v>
      </c>
      <c r="I51" s="52">
        <v>29419</v>
      </c>
      <c r="J51" s="52">
        <v>37467</v>
      </c>
      <c r="K51" s="52">
        <v>19997</v>
      </c>
      <c r="L51" s="52">
        <v>24763</v>
      </c>
      <c r="M51" s="52">
        <v>12087</v>
      </c>
      <c r="N51" s="52">
        <v>16686</v>
      </c>
      <c r="O51" s="52">
        <v>10533</v>
      </c>
      <c r="P51" s="52">
        <v>6599</v>
      </c>
      <c r="Q51" s="52">
        <v>11820</v>
      </c>
      <c r="R51" s="52">
        <v>6195</v>
      </c>
      <c r="S51" s="52">
        <v>10534</v>
      </c>
      <c r="T51" s="52">
        <v>9778</v>
      </c>
      <c r="U51" s="52">
        <v>8262</v>
      </c>
      <c r="V51" s="52">
        <v>11185</v>
      </c>
      <c r="W51" s="52">
        <v>5390</v>
      </c>
      <c r="X51" s="52">
        <v>16116</v>
      </c>
      <c r="Y51" s="52">
        <v>29913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423431</v>
      </c>
      <c r="D53" s="52">
        <v>521027</v>
      </c>
      <c r="E53" s="52">
        <v>491655</v>
      </c>
      <c r="F53" s="52">
        <v>414055</v>
      </c>
      <c r="G53" s="52">
        <v>364386</v>
      </c>
      <c r="H53" s="52">
        <v>432189</v>
      </c>
      <c r="I53" s="52">
        <v>444382</v>
      </c>
      <c r="J53" s="52">
        <v>482699</v>
      </c>
      <c r="K53" s="52">
        <v>358070</v>
      </c>
      <c r="L53" s="52">
        <v>416955</v>
      </c>
      <c r="M53" s="52">
        <v>293939</v>
      </c>
      <c r="N53" s="52">
        <v>414427</v>
      </c>
      <c r="O53" s="52">
        <v>299104</v>
      </c>
      <c r="P53" s="52">
        <v>464402</v>
      </c>
      <c r="Q53" s="52">
        <v>900770</v>
      </c>
      <c r="R53" s="52">
        <v>758758</v>
      </c>
      <c r="S53" s="52">
        <v>677939</v>
      </c>
      <c r="T53" s="52">
        <v>550256</v>
      </c>
      <c r="U53" s="52">
        <v>435488</v>
      </c>
      <c r="V53" s="52">
        <v>359260</v>
      </c>
      <c r="W53" s="52">
        <v>392786</v>
      </c>
      <c r="X53" s="52">
        <v>316859</v>
      </c>
      <c r="Y53" s="52">
        <v>123093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2874</v>
      </c>
      <c r="D54" s="52">
        <v>2801</v>
      </c>
      <c r="E54" s="52">
        <v>5762</v>
      </c>
      <c r="F54" s="52">
        <v>1335</v>
      </c>
      <c r="G54" s="52">
        <v>3985</v>
      </c>
      <c r="H54" s="52">
        <v>4783</v>
      </c>
      <c r="I54" s="52">
        <v>3691</v>
      </c>
      <c r="J54" s="52">
        <v>5156</v>
      </c>
      <c r="K54" s="52">
        <v>6505</v>
      </c>
      <c r="L54" s="52">
        <v>2052</v>
      </c>
      <c r="M54" s="52">
        <v>0</v>
      </c>
      <c r="N54" s="52">
        <v>5272</v>
      </c>
      <c r="O54" s="52">
        <v>3357</v>
      </c>
      <c r="P54" s="52">
        <v>19827</v>
      </c>
      <c r="Q54" s="52">
        <v>14244</v>
      </c>
      <c r="R54" s="52">
        <v>14995</v>
      </c>
      <c r="S54" s="52">
        <v>1716</v>
      </c>
      <c r="T54" s="52">
        <v>15312</v>
      </c>
      <c r="U54" s="52">
        <v>6512</v>
      </c>
      <c r="V54" s="52">
        <v>3762</v>
      </c>
      <c r="W54" s="52">
        <v>9704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47547</v>
      </c>
      <c r="D55" s="52">
        <v>0</v>
      </c>
      <c r="E55" s="52">
        <v>0</v>
      </c>
      <c r="F55" s="52">
        <v>757</v>
      </c>
      <c r="G55" s="52">
        <v>13948</v>
      </c>
      <c r="H55" s="52">
        <v>14978</v>
      </c>
      <c r="I55" s="52">
        <v>0</v>
      </c>
      <c r="J55" s="52">
        <v>54146</v>
      </c>
      <c r="K55" s="52">
        <v>16787</v>
      </c>
      <c r="L55" s="52">
        <v>43142</v>
      </c>
      <c r="M55" s="52">
        <v>962</v>
      </c>
      <c r="N55" s="52">
        <v>11004</v>
      </c>
      <c r="O55" s="52">
        <v>0</v>
      </c>
      <c r="P55" s="52">
        <v>0</v>
      </c>
      <c r="Q55" s="52">
        <v>0</v>
      </c>
      <c r="R55" s="52">
        <v>4350</v>
      </c>
      <c r="S55" s="52">
        <v>10465</v>
      </c>
      <c r="T55" s="52">
        <v>23216</v>
      </c>
      <c r="U55" s="52">
        <v>6331</v>
      </c>
      <c r="V55" s="52">
        <v>33800</v>
      </c>
      <c r="W55" s="52">
        <v>0</v>
      </c>
      <c r="X55" s="52">
        <v>7713</v>
      </c>
      <c r="Y55" s="52">
        <v>33266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25723</v>
      </c>
      <c r="D56" s="52">
        <v>0</v>
      </c>
      <c r="E56" s="52">
        <v>0</v>
      </c>
      <c r="F56" s="52">
        <v>243</v>
      </c>
      <c r="G56" s="52">
        <v>10043</v>
      </c>
      <c r="H56" s="52">
        <v>13247</v>
      </c>
      <c r="I56" s="52">
        <v>0</v>
      </c>
      <c r="J56" s="52">
        <v>66608</v>
      </c>
      <c r="K56" s="52">
        <v>55241</v>
      </c>
      <c r="L56" s="52">
        <v>34662</v>
      </c>
      <c r="M56" s="52">
        <v>2974</v>
      </c>
      <c r="N56" s="52">
        <v>14663</v>
      </c>
      <c r="O56" s="52">
        <v>0</v>
      </c>
      <c r="P56" s="52">
        <v>0</v>
      </c>
      <c r="Q56" s="52">
        <v>0</v>
      </c>
      <c r="R56" s="52">
        <v>23937</v>
      </c>
      <c r="S56" s="52">
        <v>28241</v>
      </c>
      <c r="T56" s="52">
        <v>59980</v>
      </c>
      <c r="U56" s="52">
        <v>28366</v>
      </c>
      <c r="V56" s="52">
        <v>55614</v>
      </c>
      <c r="W56" s="52">
        <v>0</v>
      </c>
      <c r="X56" s="52">
        <v>14014</v>
      </c>
      <c r="Y56" s="52">
        <v>51680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4542</v>
      </c>
      <c r="D58" s="52">
        <v>8104</v>
      </c>
      <c r="E58" s="52">
        <v>7343</v>
      </c>
      <c r="F58" s="52">
        <v>5798</v>
      </c>
      <c r="G58" s="52">
        <v>5435</v>
      </c>
      <c r="H58" s="52">
        <v>6621</v>
      </c>
      <c r="I58" s="52">
        <v>5812</v>
      </c>
      <c r="J58" s="52">
        <v>18459</v>
      </c>
      <c r="K58" s="52">
        <v>13422</v>
      </c>
      <c r="L58" s="52">
        <v>14887</v>
      </c>
      <c r="M58" s="52">
        <v>11991</v>
      </c>
      <c r="N58" s="52">
        <v>16756</v>
      </c>
      <c r="O58" s="52">
        <v>10889</v>
      </c>
      <c r="P58" s="52">
        <v>13007</v>
      </c>
      <c r="Q58" s="52">
        <v>16421</v>
      </c>
      <c r="R58" s="52">
        <v>16990</v>
      </c>
      <c r="S58" s="52">
        <v>23247</v>
      </c>
      <c r="T58" s="52">
        <v>26385</v>
      </c>
      <c r="U58" s="52">
        <v>23739</v>
      </c>
      <c r="V58" s="52">
        <v>13890</v>
      </c>
      <c r="W58" s="52">
        <v>10237</v>
      </c>
      <c r="X58" s="52">
        <v>2522</v>
      </c>
      <c r="Y58" s="52">
        <v>3285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495033</v>
      </c>
      <c r="D59" s="36">
        <v>515724</v>
      </c>
      <c r="E59" s="36">
        <v>490074</v>
      </c>
      <c r="F59" s="36">
        <v>410592</v>
      </c>
      <c r="G59" s="36">
        <v>386927</v>
      </c>
      <c r="H59" s="36">
        <v>458576</v>
      </c>
      <c r="I59" s="36">
        <v>442261</v>
      </c>
      <c r="J59" s="36">
        <v>590150</v>
      </c>
      <c r="K59" s="36">
        <v>423181</v>
      </c>
      <c r="L59" s="36">
        <v>481924</v>
      </c>
      <c r="M59" s="36">
        <v>285884</v>
      </c>
      <c r="N59" s="36">
        <v>428610</v>
      </c>
      <c r="O59" s="36">
        <v>291572</v>
      </c>
      <c r="P59" s="36">
        <v>471222</v>
      </c>
      <c r="Q59" s="36">
        <v>898593</v>
      </c>
      <c r="R59" s="36">
        <v>785050</v>
      </c>
      <c r="S59" s="36">
        <v>695114</v>
      </c>
      <c r="T59" s="36">
        <v>622379</v>
      </c>
      <c r="U59" s="36">
        <v>452958</v>
      </c>
      <c r="V59" s="36">
        <v>438546</v>
      </c>
      <c r="W59" s="36">
        <v>392253</v>
      </c>
      <c r="X59" s="36">
        <v>336064</v>
      </c>
      <c r="Y59" s="36">
        <v>204754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1035116</v>
      </c>
      <c r="D63" s="52">
        <v>1038362</v>
      </c>
      <c r="E63" s="52">
        <v>1017542</v>
      </c>
      <c r="F63" s="52">
        <v>892313</v>
      </c>
      <c r="G63" s="52">
        <v>857873</v>
      </c>
      <c r="H63" s="52">
        <v>850649</v>
      </c>
      <c r="I63" s="52">
        <v>896064</v>
      </c>
      <c r="J63" s="52">
        <v>1111708</v>
      </c>
      <c r="K63" s="52">
        <v>1131927</v>
      </c>
      <c r="L63" s="52">
        <v>1191435</v>
      </c>
      <c r="M63" s="52">
        <v>766155</v>
      </c>
      <c r="N63" s="52">
        <v>1234583</v>
      </c>
      <c r="O63" s="52">
        <v>926523</v>
      </c>
      <c r="P63" s="52">
        <v>395816</v>
      </c>
      <c r="Q63" s="52">
        <v>829307</v>
      </c>
      <c r="R63" s="52">
        <v>1237847</v>
      </c>
      <c r="S63" s="52">
        <v>1344127</v>
      </c>
      <c r="T63" s="52">
        <v>1318006</v>
      </c>
      <c r="U63" s="52">
        <v>1115043</v>
      </c>
      <c r="V63" s="52">
        <v>1142261</v>
      </c>
      <c r="W63" s="52">
        <v>1064612</v>
      </c>
      <c r="X63" s="52">
        <v>884261</v>
      </c>
      <c r="Y63" s="52">
        <v>476201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46361</v>
      </c>
      <c r="D65" s="52">
        <v>46407</v>
      </c>
      <c r="E65" s="52">
        <v>60051</v>
      </c>
      <c r="F65" s="52">
        <v>67780</v>
      </c>
      <c r="G65" s="52">
        <v>69706</v>
      </c>
      <c r="H65" s="52">
        <v>84570</v>
      </c>
      <c r="I65" s="52">
        <v>62222</v>
      </c>
      <c r="J65" s="52">
        <v>53585</v>
      </c>
      <c r="K65" s="52">
        <v>72120</v>
      </c>
      <c r="L65" s="52">
        <v>87709</v>
      </c>
      <c r="M65" s="52">
        <v>94569</v>
      </c>
      <c r="N65" s="52">
        <v>92142</v>
      </c>
      <c r="O65" s="52">
        <v>104871</v>
      </c>
      <c r="P65" s="52">
        <v>91138</v>
      </c>
      <c r="Q65" s="52">
        <v>82670</v>
      </c>
      <c r="R65" s="52">
        <v>105629</v>
      </c>
      <c r="S65" s="52">
        <v>147908</v>
      </c>
      <c r="T65" s="52">
        <v>154785</v>
      </c>
      <c r="U65" s="52">
        <v>145899</v>
      </c>
      <c r="V65" s="52">
        <v>140366</v>
      </c>
      <c r="W65" s="52">
        <v>129850</v>
      </c>
      <c r="X65" s="52">
        <v>132868</v>
      </c>
      <c r="Y65" s="52">
        <v>195522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927222</v>
      </c>
      <c r="D67" s="52">
        <f t="shared" si="0"/>
        <v>1168751</v>
      </c>
      <c r="E67" s="52">
        <f t="shared" si="0"/>
        <v>1068237</v>
      </c>
      <c r="F67" s="52">
        <f t="shared" si="0"/>
        <v>894595</v>
      </c>
      <c r="G67" s="52">
        <f t="shared" si="0"/>
        <v>816855</v>
      </c>
      <c r="H67" s="52">
        <f t="shared" si="0"/>
        <v>865333</v>
      </c>
      <c r="I67" s="52">
        <f t="shared" si="0"/>
        <v>1138948</v>
      </c>
      <c r="J67" s="52">
        <f t="shared" si="0"/>
        <v>881721</v>
      </c>
      <c r="K67" s="52">
        <f t="shared" si="0"/>
        <v>928897</v>
      </c>
      <c r="L67" s="52">
        <f t="shared" si="0"/>
        <v>1005339</v>
      </c>
      <c r="M67" s="52">
        <f t="shared" si="0"/>
        <v>779064</v>
      </c>
      <c r="N67" s="52">
        <f t="shared" si="0"/>
        <v>1193968</v>
      </c>
      <c r="O67" s="52">
        <f t="shared" si="0"/>
        <v>1243675</v>
      </c>
      <c r="P67" s="52">
        <f t="shared" si="0"/>
        <v>632010</v>
      </c>
      <c r="Q67" s="52">
        <f t="shared" si="0"/>
        <v>931857</v>
      </c>
      <c r="R67" s="52">
        <f t="shared" ref="R67:V67" si="1">R39-R53</f>
        <v>1178503</v>
      </c>
      <c r="S67" s="52">
        <f t="shared" si="1"/>
        <v>1303693</v>
      </c>
      <c r="T67" s="52">
        <f t="shared" si="1"/>
        <v>1211516</v>
      </c>
      <c r="U67" s="52">
        <f t="shared" si="1"/>
        <v>1047523</v>
      </c>
      <c r="V67" s="52">
        <f t="shared" si="1"/>
        <v>946170</v>
      </c>
      <c r="W67" s="52">
        <f t="shared" ref="W67:Y67" si="2">W39-W53</f>
        <v>1399291</v>
      </c>
      <c r="X67" s="52">
        <f t="shared" si="2"/>
        <v>835067</v>
      </c>
      <c r="Y67" s="52">
        <f t="shared" si="2"/>
        <v>299464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6295</v>
      </c>
      <c r="D68" s="52">
        <f t="shared" si="3"/>
        <v>6284</v>
      </c>
      <c r="E68" s="52">
        <f t="shared" si="3"/>
        <v>12518</v>
      </c>
      <c r="F68" s="52">
        <f t="shared" si="3"/>
        <v>2884</v>
      </c>
      <c r="G68" s="52">
        <f t="shared" si="3"/>
        <v>8931</v>
      </c>
      <c r="H68" s="52">
        <f t="shared" si="3"/>
        <v>9576</v>
      </c>
      <c r="I68" s="52">
        <f t="shared" si="3"/>
        <v>9458</v>
      </c>
      <c r="J68" s="52">
        <f t="shared" si="3"/>
        <v>9418</v>
      </c>
      <c r="K68" s="52">
        <f t="shared" si="3"/>
        <v>16874</v>
      </c>
      <c r="L68" s="52">
        <f t="shared" si="3"/>
        <v>4947</v>
      </c>
      <c r="M68" s="52">
        <f t="shared" si="3"/>
        <v>0</v>
      </c>
      <c r="N68" s="52">
        <f t="shared" si="3"/>
        <v>15186</v>
      </c>
      <c r="O68" s="52">
        <f t="shared" si="3"/>
        <v>13953</v>
      </c>
      <c r="P68" s="52">
        <f t="shared" si="3"/>
        <v>26981</v>
      </c>
      <c r="Q68" s="52">
        <f t="shared" si="3"/>
        <v>14734</v>
      </c>
      <c r="R68" s="52">
        <f t="shared" ref="R68:V68" si="4">R40-R54</f>
        <v>23287</v>
      </c>
      <c r="S68" s="52">
        <f t="shared" si="4"/>
        <v>3296</v>
      </c>
      <c r="T68" s="52">
        <f t="shared" si="4"/>
        <v>33709</v>
      </c>
      <c r="U68" s="52">
        <f t="shared" si="4"/>
        <v>15661</v>
      </c>
      <c r="V68" s="52">
        <f t="shared" si="4"/>
        <v>9905</v>
      </c>
      <c r="W68" s="52">
        <f t="shared" ref="W68:Y68" si="5">W40-W54</f>
        <v>34572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98517</v>
      </c>
      <c r="D69" s="52">
        <f t="shared" si="6"/>
        <v>0</v>
      </c>
      <c r="E69" s="52">
        <f t="shared" si="6"/>
        <v>0</v>
      </c>
      <c r="F69" s="52">
        <f t="shared" si="6"/>
        <v>1622</v>
      </c>
      <c r="G69" s="52">
        <f t="shared" si="6"/>
        <v>30496</v>
      </c>
      <c r="H69" s="52">
        <f t="shared" si="6"/>
        <v>27389</v>
      </c>
      <c r="I69" s="52">
        <f t="shared" si="6"/>
        <v>0</v>
      </c>
      <c r="J69" s="52">
        <f t="shared" si="6"/>
        <v>98904</v>
      </c>
      <c r="K69" s="52">
        <f t="shared" si="6"/>
        <v>43523</v>
      </c>
      <c r="L69" s="52">
        <f t="shared" si="6"/>
        <v>103463</v>
      </c>
      <c r="M69" s="52">
        <f t="shared" si="6"/>
        <v>2473</v>
      </c>
      <c r="N69" s="52">
        <f t="shared" si="6"/>
        <v>30503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6713</v>
      </c>
      <c r="S69" s="52">
        <f t="shared" si="7"/>
        <v>19581</v>
      </c>
      <c r="T69" s="52">
        <f t="shared" si="7"/>
        <v>47164</v>
      </c>
      <c r="U69" s="52">
        <f t="shared" si="7"/>
        <v>14808</v>
      </c>
      <c r="V69" s="52">
        <f t="shared" si="7"/>
        <v>85334</v>
      </c>
      <c r="W69" s="52">
        <f t="shared" ref="W69:Y69" si="8">W41-W55</f>
        <v>0</v>
      </c>
      <c r="X69" s="52">
        <f t="shared" si="8"/>
        <v>20141</v>
      </c>
      <c r="Y69" s="52">
        <f t="shared" si="8"/>
        <v>76147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53297</v>
      </c>
      <c r="D70" s="52">
        <f t="shared" si="9"/>
        <v>0</v>
      </c>
      <c r="E70" s="52">
        <f t="shared" si="9"/>
        <v>0</v>
      </c>
      <c r="F70" s="52">
        <f t="shared" si="9"/>
        <v>520</v>
      </c>
      <c r="G70" s="52">
        <f t="shared" si="9"/>
        <v>21957</v>
      </c>
      <c r="H70" s="52">
        <f t="shared" si="9"/>
        <v>24223</v>
      </c>
      <c r="I70" s="52">
        <f t="shared" si="9"/>
        <v>0</v>
      </c>
      <c r="J70" s="52">
        <f t="shared" si="9"/>
        <v>121669</v>
      </c>
      <c r="K70" s="52">
        <f t="shared" si="9"/>
        <v>143216</v>
      </c>
      <c r="L70" s="52">
        <f t="shared" si="9"/>
        <v>83123</v>
      </c>
      <c r="M70" s="52">
        <f t="shared" si="9"/>
        <v>7649</v>
      </c>
      <c r="N70" s="52">
        <f t="shared" si="9"/>
        <v>40646</v>
      </c>
      <c r="O70" s="52">
        <f t="shared" si="9"/>
        <v>1</v>
      </c>
      <c r="P70" s="52">
        <f t="shared" si="9"/>
        <v>0</v>
      </c>
      <c r="Q70" s="52">
        <f t="shared" si="9"/>
        <v>0</v>
      </c>
      <c r="R70" s="52">
        <f t="shared" ref="R70:V70" si="10">R42-R56</f>
        <v>36945</v>
      </c>
      <c r="S70" s="52">
        <f t="shared" si="10"/>
        <v>52843</v>
      </c>
      <c r="T70" s="52">
        <f t="shared" si="10"/>
        <v>121855</v>
      </c>
      <c r="U70" s="52">
        <f t="shared" si="10"/>
        <v>66354</v>
      </c>
      <c r="V70" s="52">
        <f t="shared" si="10"/>
        <v>140408</v>
      </c>
      <c r="W70" s="52">
        <f t="shared" ref="W70:Y70" si="11">W42-W56</f>
        <v>0</v>
      </c>
      <c r="X70" s="52">
        <f t="shared" si="11"/>
        <v>36604</v>
      </c>
      <c r="Y70" s="52">
        <f t="shared" si="11"/>
        <v>118293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139648</v>
      </c>
      <c r="D72" s="52">
        <v>160920</v>
      </c>
      <c r="E72" s="52">
        <v>156317</v>
      </c>
      <c r="F72" s="52">
        <v>149462</v>
      </c>
      <c r="G72" s="52">
        <v>158057</v>
      </c>
      <c r="H72" s="52">
        <v>169465</v>
      </c>
      <c r="I72" s="52">
        <v>137768</v>
      </c>
      <c r="J72" s="52">
        <v>121653</v>
      </c>
      <c r="K72" s="52">
        <v>155902</v>
      </c>
      <c r="L72" s="52">
        <v>157072</v>
      </c>
      <c r="M72" s="52">
        <v>171841</v>
      </c>
      <c r="N72" s="52">
        <v>198908</v>
      </c>
      <c r="O72" s="52">
        <v>189238</v>
      </c>
      <c r="P72" s="52">
        <v>143399</v>
      </c>
      <c r="Q72" s="52">
        <v>129364</v>
      </c>
      <c r="R72" s="52">
        <v>149520</v>
      </c>
      <c r="S72" s="52">
        <v>211998</v>
      </c>
      <c r="T72" s="52">
        <v>252011</v>
      </c>
      <c r="U72" s="52">
        <v>276139</v>
      </c>
      <c r="V72" s="52">
        <v>215690</v>
      </c>
      <c r="W72" s="52">
        <v>172834</v>
      </c>
      <c r="X72" s="52">
        <v>57602</v>
      </c>
      <c r="Y72" s="52">
        <v>109533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2109542</v>
      </c>
      <c r="D73" s="36">
        <v>2096507</v>
      </c>
      <c r="E73" s="36">
        <v>2115309</v>
      </c>
      <c r="F73" s="36">
        <v>2092203</v>
      </c>
      <c r="G73" s="36">
        <v>2234771</v>
      </c>
      <c r="H73" s="36">
        <v>2521737</v>
      </c>
      <c r="I73" s="36">
        <v>1598806</v>
      </c>
      <c r="J73" s="36">
        <v>1885371</v>
      </c>
      <c r="K73" s="36">
        <v>2317853</v>
      </c>
      <c r="L73" s="36">
        <v>2344383</v>
      </c>
      <c r="M73" s="36">
        <v>1853468</v>
      </c>
      <c r="N73" s="36">
        <v>2251186</v>
      </c>
      <c r="O73" s="36">
        <v>2001883</v>
      </c>
      <c r="P73" s="36">
        <v>1637148</v>
      </c>
      <c r="Q73" s="36">
        <v>2186538</v>
      </c>
      <c r="R73" s="36">
        <v>2627361</v>
      </c>
      <c r="S73" s="36">
        <v>2578577</v>
      </c>
      <c r="T73" s="36">
        <v>2461038</v>
      </c>
      <c r="U73" s="36">
        <v>2138635</v>
      </c>
      <c r="V73" s="36">
        <v>2374789</v>
      </c>
      <c r="W73" s="36">
        <v>2297969</v>
      </c>
      <c r="X73" s="36">
        <v>2358630</v>
      </c>
      <c r="Y73" s="36">
        <v>2189470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302821</v>
      </c>
      <c r="K79" s="52">
        <f>RES_hhdet_numvin!K64</f>
        <v>517738</v>
      </c>
      <c r="L79" s="52">
        <f>RES_hhdet_numvin!L64</f>
        <v>782708</v>
      </c>
      <c r="M79" s="52">
        <f>RES_hhdet_numvin!M64</f>
        <v>615143</v>
      </c>
      <c r="N79" s="52">
        <f>RES_hhdet_numvin!N64</f>
        <v>1134049</v>
      </c>
      <c r="O79" s="52">
        <f>RES_hhdet_numvin!O64</f>
        <v>928940</v>
      </c>
      <c r="P79" s="52">
        <f>RES_hhdet_numvin!P64</f>
        <v>723416</v>
      </c>
      <c r="Q79" s="52">
        <f>RES_hhdet_numvin!Q64</f>
        <v>1526282</v>
      </c>
      <c r="R79" s="52">
        <f>RES_hhdet_numvin!R64</f>
        <v>1869067</v>
      </c>
      <c r="S79" s="52">
        <f>RES_hhdet_numvin!S64</f>
        <v>1953724</v>
      </c>
      <c r="T79" s="52">
        <f>RES_hhdet_numvin!T64</f>
        <v>1906750</v>
      </c>
      <c r="U79" s="52">
        <f>RES_hhdet_numvin!U64</f>
        <v>1566868</v>
      </c>
      <c r="V79" s="52">
        <f>RES_hhdet_numvin!V64</f>
        <v>1584185</v>
      </c>
      <c r="W79" s="52">
        <f>RES_hhdet_numvin!W64</f>
        <v>1464235</v>
      </c>
      <c r="X79" s="52">
        <f>RES_hhdet_numvin!X64</f>
        <v>1222548</v>
      </c>
      <c r="Y79" s="52">
        <f>RES_hhdet_numvin!Y64</f>
        <v>684240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35161</v>
      </c>
      <c r="S82" s="138">
        <f>RES_hhdet_numvin!S67</f>
        <v>89047</v>
      </c>
      <c r="T82" s="138">
        <f>RES_hhdet_numvin!T67</f>
        <v>121730</v>
      </c>
      <c r="U82" s="138">
        <f>RES_hhdet_numvin!U67</f>
        <v>132826</v>
      </c>
      <c r="V82" s="138">
        <f>RES_hhdet_numvin!V67</f>
        <v>142054</v>
      </c>
      <c r="W82" s="138">
        <f>RES_hhdet_numvin!W67</f>
        <v>132290</v>
      </c>
      <c r="X82" s="138">
        <f>RES_hhdet_numvin!X67</f>
        <v>148301</v>
      </c>
      <c r="Y82" s="138">
        <f>RES_hhdet_numvin!Y67</f>
        <v>225435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167799</v>
      </c>
      <c r="K84" s="138">
        <f>RES_hhdet_numvin!K69</f>
        <v>358146</v>
      </c>
      <c r="L84" s="138">
        <f>RES_hhdet_numvin!L69</f>
        <v>599198</v>
      </c>
      <c r="M84" s="138">
        <f>RES_hhdet_numvin!M69</f>
        <v>609537</v>
      </c>
      <c r="N84" s="138">
        <f>RES_hhdet_numvin!N69</f>
        <v>1055021</v>
      </c>
      <c r="O84" s="138">
        <f>RES_hhdet_numvin!O69</f>
        <v>1039370</v>
      </c>
      <c r="P84" s="138">
        <f>RES_hhdet_numvin!P69</f>
        <v>844956</v>
      </c>
      <c r="Q84" s="138">
        <f>RES_hhdet_numvin!Q69</f>
        <v>1591693</v>
      </c>
      <c r="R84" s="138">
        <f>RES_hhdet_numvin!R69</f>
        <v>1771512</v>
      </c>
      <c r="S84" s="138">
        <f>RES_hhdet_numvin!S69</f>
        <v>1869975</v>
      </c>
      <c r="T84" s="138">
        <f>RES_hhdet_numvin!T69</f>
        <v>1690508</v>
      </c>
      <c r="U84" s="138">
        <f>RES_hhdet_numvin!U69</f>
        <v>1459515</v>
      </c>
      <c r="V84" s="138">
        <f>RES_hhdet_numvin!V69</f>
        <v>1296257</v>
      </c>
      <c r="W84" s="138">
        <f>RES_hhdet_numvin!W69</f>
        <v>1787694</v>
      </c>
      <c r="X84" s="138">
        <f>RES_hhdet_numvin!X69</f>
        <v>1151645</v>
      </c>
      <c r="Y84" s="138">
        <f>RES_hhdet_numvin!Y69</f>
        <v>422557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1793</v>
      </c>
      <c r="K85" s="138">
        <f>RES_hhdet_numvin!K70</f>
        <v>6506</v>
      </c>
      <c r="L85" s="138">
        <f>RES_hhdet_numvin!L70</f>
        <v>2948</v>
      </c>
      <c r="M85" s="138">
        <f>RES_hhdet_numvin!M70</f>
        <v>0</v>
      </c>
      <c r="N85" s="138">
        <f>RES_hhdet_numvin!N70</f>
        <v>13422</v>
      </c>
      <c r="O85" s="138">
        <f>RES_hhdet_numvin!O70</f>
        <v>11665</v>
      </c>
      <c r="P85" s="138">
        <f>RES_hhdet_numvin!P70</f>
        <v>36075</v>
      </c>
      <c r="Q85" s="138">
        <f>RES_hhdet_numvin!Q70</f>
        <v>25175</v>
      </c>
      <c r="R85" s="138">
        <f>RES_hhdet_numvin!R70</f>
        <v>35008</v>
      </c>
      <c r="S85" s="138">
        <f>RES_hhdet_numvin!S70</f>
        <v>4737</v>
      </c>
      <c r="T85" s="138">
        <f>RES_hhdet_numvin!T70</f>
        <v>47046</v>
      </c>
      <c r="U85" s="138">
        <f>RES_hhdet_numvin!U70</f>
        <v>21822</v>
      </c>
      <c r="V85" s="138">
        <f>RES_hhdet_numvin!V70</f>
        <v>13571</v>
      </c>
      <c r="W85" s="138">
        <f>RES_hhdet_numvin!W70</f>
        <v>44175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12772</v>
      </c>
      <c r="U88" s="138">
        <f>RES_hhdet_numvin!U73</f>
        <v>18500</v>
      </c>
      <c r="V88" s="138">
        <f>RES_hhdet_numvin!V73</f>
        <v>112855</v>
      </c>
      <c r="W88" s="138">
        <f>RES_hhdet_numvin!W73</f>
        <v>0</v>
      </c>
      <c r="X88" s="138">
        <f>RES_hhdet_numvin!X73</f>
        <v>27799</v>
      </c>
      <c r="Y88" s="138">
        <f>RES_hhdet_numvin!Y73</f>
        <v>109413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32990</v>
      </c>
      <c r="U89" s="138">
        <f>RES_hhdet_numvin!U74</f>
        <v>82881</v>
      </c>
      <c r="V89" s="138">
        <f>RES_hhdet_numvin!V74</f>
        <v>185685</v>
      </c>
      <c r="W89" s="138">
        <f>RES_hhdet_numvin!W74</f>
        <v>0</v>
      </c>
      <c r="X89" s="138">
        <f>RES_hhdet_numvin!X74</f>
        <v>50520</v>
      </c>
      <c r="Y89" s="138">
        <f>RES_hhdet_numvin!Y74</f>
        <v>169973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48249</v>
      </c>
      <c r="S93" s="138">
        <f>RES_hhdet_numvin!S78</f>
        <v>121144</v>
      </c>
      <c r="T93" s="138">
        <f>RES_hhdet_numvin!T78</f>
        <v>188582</v>
      </c>
      <c r="U93" s="138">
        <f>RES_hhdet_numvin!U78</f>
        <v>234462</v>
      </c>
      <c r="V93" s="138">
        <f>RES_hhdet_numvin!V78</f>
        <v>203037</v>
      </c>
      <c r="W93" s="138">
        <f>RES_hhdet_numvin!W78</f>
        <v>174669</v>
      </c>
      <c r="X93" s="138">
        <f>RES_hhdet_numvin!X78</f>
        <v>59918</v>
      </c>
      <c r="Y93" s="138">
        <f>RES_hhdet_numvin!Y78</f>
        <v>112818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1090268</v>
      </c>
      <c r="S94" s="39">
        <f>RES_hhdet_numvin!S79</f>
        <v>1840917</v>
      </c>
      <c r="T94" s="39">
        <f>RES_hhdet_numvin!T79</f>
        <v>2268026</v>
      </c>
      <c r="U94" s="39">
        <f>RES_hhdet_numvin!U79</f>
        <v>2192548</v>
      </c>
      <c r="V94" s="39">
        <f>RES_hhdet_numvin!V79</f>
        <v>2575600</v>
      </c>
      <c r="W94" s="39">
        <f>RES_hhdet_numvin!W79</f>
        <v>2595523</v>
      </c>
      <c r="X94" s="39">
        <f>RES_hhdet_numvin!X79</f>
        <v>2682729</v>
      </c>
      <c r="Y94" s="39">
        <f>RES_hhdet_numvin!Y79</f>
        <v>2394224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24879.675253115609</v>
      </c>
      <c r="C98" s="117">
        <f t="shared" si="12"/>
        <v>26263.48354380234</v>
      </c>
      <c r="D98" s="117">
        <f t="shared" si="12"/>
        <v>26278.723513260698</v>
      </c>
      <c r="E98" s="117">
        <f t="shared" si="12"/>
        <v>26386.94137539994</v>
      </c>
      <c r="F98" s="117">
        <f t="shared" si="12"/>
        <v>25675.781155043191</v>
      </c>
      <c r="G98" s="117">
        <f t="shared" si="12"/>
        <v>24909.558616836788</v>
      </c>
      <c r="H98" s="117">
        <f t="shared" si="12"/>
        <v>24271.416591422003</v>
      </c>
      <c r="I98" s="117">
        <f t="shared" si="12"/>
        <v>22566.832789081618</v>
      </c>
      <c r="J98" s="117">
        <f t="shared" si="12"/>
        <v>23715.932583465277</v>
      </c>
      <c r="K98" s="117">
        <f t="shared" si="12"/>
        <v>23485.515983764715</v>
      </c>
      <c r="L98" s="117">
        <f t="shared" si="12"/>
        <v>25695.686878524695</v>
      </c>
      <c r="M98" s="117">
        <f t="shared" si="12"/>
        <v>21403.971585480231</v>
      </c>
      <c r="N98" s="117">
        <f t="shared" si="12"/>
        <v>23333.80368689949</v>
      </c>
      <c r="O98" s="117">
        <f t="shared" si="12"/>
        <v>24170.416885600123</v>
      </c>
      <c r="P98" s="117">
        <f t="shared" si="12"/>
        <v>19843.434292966198</v>
      </c>
      <c r="Q98" s="117">
        <f t="shared" si="12"/>
        <v>21307.404622640635</v>
      </c>
      <c r="R98" s="117">
        <f t="shared" ref="R98:V98" si="13">R99+R102+R104+R113</f>
        <v>23736.749476235509</v>
      </c>
      <c r="S98" s="117">
        <f t="shared" si="13"/>
        <v>23364.537391189955</v>
      </c>
      <c r="T98" s="117">
        <f t="shared" si="13"/>
        <v>24014.521037541399</v>
      </c>
      <c r="U98" s="117">
        <f t="shared" si="13"/>
        <v>24145.644938665791</v>
      </c>
      <c r="V98" s="117">
        <f t="shared" si="13"/>
        <v>23537.047707007725</v>
      </c>
      <c r="W98" s="117">
        <f t="shared" ref="W98:Y98" si="14">W99+W102+W104+W113</f>
        <v>26934.64352247637</v>
      </c>
      <c r="X98" s="117">
        <f t="shared" si="14"/>
        <v>23289.317586053268</v>
      </c>
      <c r="Y98" s="117">
        <f t="shared" si="14"/>
        <v>21433.430345385001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20417.587761691721</v>
      </c>
      <c r="C99" s="122">
        <f t="shared" si="15"/>
        <v>21630.744000842435</v>
      </c>
      <c r="D99" s="122">
        <f t="shared" si="15"/>
        <v>21392.531821658038</v>
      </c>
      <c r="E99" s="122">
        <f t="shared" si="15"/>
        <v>21284.250674509105</v>
      </c>
      <c r="F99" s="122">
        <f t="shared" si="15"/>
        <v>20495.099787188487</v>
      </c>
      <c r="G99" s="122">
        <f t="shared" si="15"/>
        <v>19703.296450987469</v>
      </c>
      <c r="H99" s="122">
        <f t="shared" si="15"/>
        <v>19268.93999024561</v>
      </c>
      <c r="I99" s="122">
        <f t="shared" si="15"/>
        <v>17404.725971755004</v>
      </c>
      <c r="J99" s="122">
        <f t="shared" si="15"/>
        <v>18762.425409673375</v>
      </c>
      <c r="K99" s="122">
        <f t="shared" si="15"/>
        <v>18439.521895048565</v>
      </c>
      <c r="L99" s="122">
        <f t="shared" si="15"/>
        <v>20450.521785267083</v>
      </c>
      <c r="M99" s="122">
        <f t="shared" si="15"/>
        <v>16640.591665740794</v>
      </c>
      <c r="N99" s="122">
        <f t="shared" si="15"/>
        <v>18541.207093453362</v>
      </c>
      <c r="O99" s="122">
        <f t="shared" si="15"/>
        <v>19641.08661163424</v>
      </c>
      <c r="P99" s="122">
        <f t="shared" si="15"/>
        <v>15501.310501292321</v>
      </c>
      <c r="Q99" s="122">
        <f t="shared" si="15"/>
        <v>16868.586604010103</v>
      </c>
      <c r="R99" s="122">
        <f t="shared" ref="R99:V99" si="16">SUM(R100:R101)</f>
        <v>19055.597443442341</v>
      </c>
      <c r="S99" s="122">
        <f t="shared" si="16"/>
        <v>18442.736057493577</v>
      </c>
      <c r="T99" s="122">
        <f t="shared" si="16"/>
        <v>18744.87855849876</v>
      </c>
      <c r="U99" s="122">
        <f t="shared" si="16"/>
        <v>19092.493477563603</v>
      </c>
      <c r="V99" s="122">
        <f t="shared" si="16"/>
        <v>18587.208112424651</v>
      </c>
      <c r="W99" s="122">
        <f t="shared" ref="W99:Y99" si="17">SUM(W100:W101)</f>
        <v>21484.468265432424</v>
      </c>
      <c r="X99" s="122">
        <f t="shared" si="17"/>
        <v>18084.466377752349</v>
      </c>
      <c r="Y99" s="122">
        <f t="shared" si="17"/>
        <v>16868.604147090373</v>
      </c>
      <c r="DA99" s="130" t="s">
        <v>1629</v>
      </c>
    </row>
    <row r="100" spans="1:105" ht="12" customHeight="1" x14ac:dyDescent="0.25">
      <c r="A100" s="97" t="s">
        <v>212</v>
      </c>
      <c r="B100" s="98">
        <v>20138.715725801441</v>
      </c>
      <c r="C100" s="98">
        <v>21336.334737316614</v>
      </c>
      <c r="D100" s="98">
        <v>21103.503782834021</v>
      </c>
      <c r="E100" s="98">
        <v>21001.014305604469</v>
      </c>
      <c r="F100" s="98">
        <v>20222.339370878759</v>
      </c>
      <c r="G100" s="98">
        <v>19441.881824455013</v>
      </c>
      <c r="H100" s="98">
        <v>19016.656625272892</v>
      </c>
      <c r="I100" s="98">
        <v>17178.382609026088</v>
      </c>
      <c r="J100" s="98">
        <v>18517.836163793021</v>
      </c>
      <c r="K100" s="98">
        <v>18199.264970668079</v>
      </c>
      <c r="L100" s="98">
        <v>20184.413384127645</v>
      </c>
      <c r="M100" s="98">
        <v>16425.105099735571</v>
      </c>
      <c r="N100" s="98">
        <v>18298.61186829257</v>
      </c>
      <c r="O100" s="98">
        <v>19381.049833129113</v>
      </c>
      <c r="P100" s="98">
        <v>15294.750179626184</v>
      </c>
      <c r="Q100" s="98">
        <v>16639.637728026661</v>
      </c>
      <c r="R100" s="98">
        <v>18794.501914558776</v>
      </c>
      <c r="S100" s="98">
        <v>18186.45086002196</v>
      </c>
      <c r="T100" s="98">
        <v>18479.508529507355</v>
      </c>
      <c r="U100" s="98">
        <v>18820.847108924972</v>
      </c>
      <c r="V100" s="98">
        <v>18318.067182797709</v>
      </c>
      <c r="W100" s="98">
        <v>21170.771814461321</v>
      </c>
      <c r="X100" s="98">
        <v>17813.3290308986</v>
      </c>
      <c r="Y100" s="98">
        <v>16612.912507796816</v>
      </c>
      <c r="DA100" s="63" t="s">
        <v>1630</v>
      </c>
    </row>
    <row r="101" spans="1:105" ht="12" customHeight="1" x14ac:dyDescent="0.25">
      <c r="A101" s="97" t="s">
        <v>53</v>
      </c>
      <c r="B101" s="98">
        <v>278.87203589027985</v>
      </c>
      <c r="C101" s="98">
        <v>294.40926352582187</v>
      </c>
      <c r="D101" s="98">
        <v>289.02803882401662</v>
      </c>
      <c r="E101" s="98">
        <v>283.23636890463479</v>
      </c>
      <c r="F101" s="98">
        <v>272.76041630972622</v>
      </c>
      <c r="G101" s="98">
        <v>261.41462653245782</v>
      </c>
      <c r="H101" s="98">
        <v>252.28336497271729</v>
      </c>
      <c r="I101" s="98">
        <v>226.3433627289163</v>
      </c>
      <c r="J101" s="98">
        <v>244.58924588035458</v>
      </c>
      <c r="K101" s="98">
        <v>240.25692438048557</v>
      </c>
      <c r="L101" s="98">
        <v>266.10840113943749</v>
      </c>
      <c r="M101" s="98">
        <v>215.48656600522321</v>
      </c>
      <c r="N101" s="98">
        <v>242.59522516079252</v>
      </c>
      <c r="O101" s="98">
        <v>260.03677850512889</v>
      </c>
      <c r="P101" s="98">
        <v>206.56032166613733</v>
      </c>
      <c r="Q101" s="98">
        <v>228.94887598344178</v>
      </c>
      <c r="R101" s="98">
        <v>261.0955288835666</v>
      </c>
      <c r="S101" s="98">
        <v>256.28519747161596</v>
      </c>
      <c r="T101" s="98">
        <v>265.37002899140526</v>
      </c>
      <c r="U101" s="98">
        <v>271.64636863863143</v>
      </c>
      <c r="V101" s="98">
        <v>269.1409296269415</v>
      </c>
      <c r="W101" s="98">
        <v>313.69645097110185</v>
      </c>
      <c r="X101" s="98">
        <v>271.13734685375056</v>
      </c>
      <c r="Y101" s="98">
        <v>255.69163929355545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18.919211589450949</v>
      </c>
      <c r="C102" s="122">
        <f t="shared" si="18"/>
        <v>18.908256031031279</v>
      </c>
      <c r="D102" s="122">
        <f t="shared" si="18"/>
        <v>18.936377827004058</v>
      </c>
      <c r="E102" s="122">
        <f t="shared" si="18"/>
        <v>36.780142411511463</v>
      </c>
      <c r="F102" s="122">
        <f t="shared" si="18"/>
        <v>20.727511255876394</v>
      </c>
      <c r="G102" s="122">
        <f t="shared" si="18"/>
        <v>22.883383369207696</v>
      </c>
      <c r="H102" s="122">
        <f t="shared" si="18"/>
        <v>36.254153928826184</v>
      </c>
      <c r="I102" s="122">
        <f t="shared" si="18"/>
        <v>28.349634067274422</v>
      </c>
      <c r="J102" s="122">
        <f t="shared" si="18"/>
        <v>31.403854789499359</v>
      </c>
      <c r="K102" s="122">
        <f t="shared" si="18"/>
        <v>32.417115479483044</v>
      </c>
      <c r="L102" s="122">
        <f t="shared" si="18"/>
        <v>38.184855407463274</v>
      </c>
      <c r="M102" s="122">
        <f t="shared" si="18"/>
        <v>40.15318859235412</v>
      </c>
      <c r="N102" s="122">
        <f t="shared" si="18"/>
        <v>39.307650878398668</v>
      </c>
      <c r="O102" s="122">
        <f t="shared" si="18"/>
        <v>37.897094044737507</v>
      </c>
      <c r="P102" s="122">
        <f t="shared" si="18"/>
        <v>36.123016220468664</v>
      </c>
      <c r="Q102" s="122">
        <f t="shared" si="18"/>
        <v>34.728626846699612</v>
      </c>
      <c r="R102" s="122">
        <f t="shared" si="18"/>
        <v>37.673482422124053</v>
      </c>
      <c r="S102" s="122">
        <f t="shared" si="18"/>
        <v>42.018458851511276</v>
      </c>
      <c r="T102" s="122">
        <f t="shared" si="18"/>
        <v>41.293240196721385</v>
      </c>
      <c r="U102" s="122">
        <f t="shared" si="18"/>
        <v>43.505869083427243</v>
      </c>
      <c r="V102" s="122">
        <f t="shared" si="18"/>
        <v>45.199701738188161</v>
      </c>
      <c r="W102" s="122">
        <f t="shared" si="18"/>
        <v>50.378602789541354</v>
      </c>
      <c r="X102" s="122">
        <f t="shared" si="18"/>
        <v>48.125725409331828</v>
      </c>
      <c r="Y102" s="122">
        <f t="shared" si="18"/>
        <v>42.461808551740056</v>
      </c>
      <c r="DA102" s="130" t="s">
        <v>1632</v>
      </c>
    </row>
    <row r="103" spans="1:105" ht="12" customHeight="1" x14ac:dyDescent="0.25">
      <c r="A103" s="97" t="s">
        <v>53</v>
      </c>
      <c r="B103" s="98">
        <v>18.919211589450949</v>
      </c>
      <c r="C103" s="98">
        <v>18.908256031031279</v>
      </c>
      <c r="D103" s="98">
        <v>18.936377827004058</v>
      </c>
      <c r="E103" s="98">
        <v>36.780142411511463</v>
      </c>
      <c r="F103" s="98">
        <v>20.727511255876394</v>
      </c>
      <c r="G103" s="98">
        <v>22.883383369207696</v>
      </c>
      <c r="H103" s="98">
        <v>36.254153928826184</v>
      </c>
      <c r="I103" s="98">
        <v>28.349634067274422</v>
      </c>
      <c r="J103" s="98">
        <v>31.403854789499359</v>
      </c>
      <c r="K103" s="98">
        <v>32.417115479483044</v>
      </c>
      <c r="L103" s="98">
        <v>38.184855407463274</v>
      </c>
      <c r="M103" s="98">
        <v>40.15318859235412</v>
      </c>
      <c r="N103" s="98">
        <v>39.307650878398668</v>
      </c>
      <c r="O103" s="98">
        <v>37.897094044737507</v>
      </c>
      <c r="P103" s="98">
        <v>36.123016220468664</v>
      </c>
      <c r="Q103" s="98">
        <v>34.728626846699612</v>
      </c>
      <c r="R103" s="98">
        <v>37.673482422124053</v>
      </c>
      <c r="S103" s="98">
        <v>42.018458851511276</v>
      </c>
      <c r="T103" s="98">
        <v>41.293240196721385</v>
      </c>
      <c r="U103" s="98">
        <v>43.505869083427243</v>
      </c>
      <c r="V103" s="98">
        <v>45.199701738188161</v>
      </c>
      <c r="W103" s="98">
        <v>50.378602789541354</v>
      </c>
      <c r="X103" s="98">
        <v>48.125725409331828</v>
      </c>
      <c r="Y103" s="98">
        <v>42.461808551740056</v>
      </c>
      <c r="DA103" s="63" t="s">
        <v>1633</v>
      </c>
    </row>
    <row r="104" spans="1:105" ht="12" customHeight="1" x14ac:dyDescent="0.25">
      <c r="A104" s="121" t="s">
        <v>55</v>
      </c>
      <c r="B104" s="122">
        <v>3343.1775563568403</v>
      </c>
      <c r="C104" s="122">
        <v>3452.5125896028053</v>
      </c>
      <c r="D104" s="122">
        <v>3650.4352873668449</v>
      </c>
      <c r="E104" s="122">
        <v>3800.0271708326468</v>
      </c>
      <c r="F104" s="122">
        <v>3852.4681396500355</v>
      </c>
      <c r="G104" s="122">
        <v>3851.2242236294774</v>
      </c>
      <c r="H104" s="122">
        <v>3662.3787845142447</v>
      </c>
      <c r="I104" s="122">
        <v>3893.0122883265731</v>
      </c>
      <c r="J104" s="122">
        <v>3718.5910165536216</v>
      </c>
      <c r="K104" s="122">
        <v>3801.7921278996887</v>
      </c>
      <c r="L104" s="122">
        <v>3950.8623921573244</v>
      </c>
      <c r="M104" s="122">
        <v>3609.7548388291393</v>
      </c>
      <c r="N104" s="122">
        <v>3623.9249087317166</v>
      </c>
      <c r="O104" s="122">
        <v>3383.3794309812274</v>
      </c>
      <c r="P104" s="122">
        <v>3252.1012113803095</v>
      </c>
      <c r="Q104" s="122">
        <v>3349.8669873550034</v>
      </c>
      <c r="R104" s="122">
        <v>3587.6138685385008</v>
      </c>
      <c r="S104" s="122">
        <v>3722.2117257317723</v>
      </c>
      <c r="T104" s="122">
        <v>4097.5215227432445</v>
      </c>
      <c r="U104" s="122">
        <v>3870.4405660653329</v>
      </c>
      <c r="V104" s="122">
        <v>3789.7469051463781</v>
      </c>
      <c r="W104" s="122">
        <v>4225.077336514265</v>
      </c>
      <c r="X104" s="122">
        <v>3866.3073084474668</v>
      </c>
      <c r="Y104" s="122">
        <v>3426.0171684160346</v>
      </c>
      <c r="DA104" s="130" t="s">
        <v>1634</v>
      </c>
    </row>
    <row r="105" spans="1:105" ht="12" customHeight="1" x14ac:dyDescent="0.25">
      <c r="A105" s="97" t="s">
        <v>134</v>
      </c>
      <c r="B105" s="98">
        <v>3224.8232013319985</v>
      </c>
      <c r="C105" s="98">
        <v>3312.5553979348492</v>
      </c>
      <c r="D105" s="98">
        <v>3537.281272471283</v>
      </c>
      <c r="E105" s="98">
        <v>3696.5395499234505</v>
      </c>
      <c r="F105" s="98">
        <v>3754.9629359661321</v>
      </c>
      <c r="G105" s="98">
        <v>3760.0709828588469</v>
      </c>
      <c r="H105" s="98">
        <v>3581.1950097245376</v>
      </c>
      <c r="I105" s="98">
        <v>3861.6086028244954</v>
      </c>
      <c r="J105" s="98">
        <v>3627.2007560561037</v>
      </c>
      <c r="K105" s="98">
        <v>3660.2793610512581</v>
      </c>
      <c r="L105" s="98">
        <v>3757.8383935370161</v>
      </c>
      <c r="M105" s="98">
        <v>3407.9759142626112</v>
      </c>
      <c r="N105" s="98">
        <v>3419.1661302139323</v>
      </c>
      <c r="O105" s="98">
        <v>3244.2659418825838</v>
      </c>
      <c r="P105" s="98">
        <v>3163.2668777186018</v>
      </c>
      <c r="Q105" s="98">
        <v>3276.9357154008953</v>
      </c>
      <c r="R105" s="98">
        <v>3498.470485042023</v>
      </c>
      <c r="S105" s="98">
        <v>3619.2899361480681</v>
      </c>
      <c r="T105" s="98">
        <v>3958.2406568757933</v>
      </c>
      <c r="U105" s="98">
        <v>3722.0656137713363</v>
      </c>
      <c r="V105" s="98">
        <v>3599.191547957259</v>
      </c>
      <c r="W105" s="98">
        <v>4081.970947315936</v>
      </c>
      <c r="X105" s="98">
        <v>3710.2182034506332</v>
      </c>
      <c r="Y105" s="98">
        <v>3249.5052692788745</v>
      </c>
      <c r="DA105" s="63" t="s">
        <v>1635</v>
      </c>
    </row>
    <row r="106" spans="1:105" ht="12" customHeight="1" x14ac:dyDescent="0.25">
      <c r="A106" s="97" t="s">
        <v>133</v>
      </c>
      <c r="B106" s="98">
        <v>4.3340447526552186</v>
      </c>
      <c r="C106" s="98">
        <v>5.5560752471012567</v>
      </c>
      <c r="D106" s="98">
        <v>7.0265788105603022</v>
      </c>
      <c r="E106" s="98">
        <v>10.090852646412865</v>
      </c>
      <c r="F106" s="98">
        <v>10.749505120503279</v>
      </c>
      <c r="G106" s="98">
        <v>12.739496972293153</v>
      </c>
      <c r="H106" s="98">
        <v>14.215196170473856</v>
      </c>
      <c r="I106" s="98">
        <v>17.420187831511249</v>
      </c>
      <c r="J106" s="98">
        <v>18.202580651816056</v>
      </c>
      <c r="K106" s="98">
        <v>22.237301783321357</v>
      </c>
      <c r="L106" s="98">
        <v>23.680104091981867</v>
      </c>
      <c r="M106" s="98">
        <v>21.669815850881037</v>
      </c>
      <c r="N106" s="98">
        <v>24.75204684685589</v>
      </c>
      <c r="O106" s="98">
        <v>25.639259385209442</v>
      </c>
      <c r="P106" s="98">
        <v>30.629854201407902</v>
      </c>
      <c r="Q106" s="98">
        <v>33.740936912527459</v>
      </c>
      <c r="R106" s="98">
        <v>39.615530542777655</v>
      </c>
      <c r="S106" s="98">
        <v>39.404908261213357</v>
      </c>
      <c r="T106" s="98">
        <v>48.900820191044645</v>
      </c>
      <c r="U106" s="98">
        <v>47.698006792418809</v>
      </c>
      <c r="V106" s="98">
        <v>46.517649400083116</v>
      </c>
      <c r="W106" s="98">
        <v>58.017058420253768</v>
      </c>
      <c r="X106" s="98">
        <v>50.836069857187908</v>
      </c>
      <c r="Y106" s="98">
        <v>44.147149735101259</v>
      </c>
      <c r="DA106" s="63" t="s">
        <v>1636</v>
      </c>
    </row>
    <row r="107" spans="1:105" ht="12" customHeight="1" x14ac:dyDescent="0.25">
      <c r="A107" s="100" t="s">
        <v>212</v>
      </c>
      <c r="B107" s="101">
        <v>2.3972183185139149</v>
      </c>
      <c r="C107" s="101">
        <v>2.916207177774782</v>
      </c>
      <c r="D107" s="101">
        <v>3.7425456865443198</v>
      </c>
      <c r="E107" s="101">
        <v>5.3124318390887533</v>
      </c>
      <c r="F107" s="101">
        <v>5.9568128720710627</v>
      </c>
      <c r="G107" s="101">
        <v>6.9282957394292479</v>
      </c>
      <c r="H107" s="101">
        <v>7.6290782877793335</v>
      </c>
      <c r="I107" s="101">
        <v>10.171654784578067</v>
      </c>
      <c r="J107" s="101">
        <v>9.7055524516847047</v>
      </c>
      <c r="K107" s="101">
        <v>11.928781609458653</v>
      </c>
      <c r="L107" s="101">
        <v>12.598382099478144</v>
      </c>
      <c r="M107" s="101">
        <v>11.874178511625157</v>
      </c>
      <c r="N107" s="101">
        <v>13.552182061007347</v>
      </c>
      <c r="O107" s="101">
        <v>14.458439185316481</v>
      </c>
      <c r="P107" s="101">
        <v>15.419581615753838</v>
      </c>
      <c r="Q107" s="101">
        <v>16.679704561374116</v>
      </c>
      <c r="R107" s="101">
        <v>19.678636990394924</v>
      </c>
      <c r="S107" s="101">
        <v>20.555578149267276</v>
      </c>
      <c r="T107" s="101">
        <v>23.305256150547997</v>
      </c>
      <c r="U107" s="101">
        <v>22.817883016911324</v>
      </c>
      <c r="V107" s="101">
        <v>20.583951006773855</v>
      </c>
      <c r="W107" s="101">
        <v>28.566304812968671</v>
      </c>
      <c r="X107" s="101">
        <v>23.648991885585506</v>
      </c>
      <c r="Y107" s="101">
        <v>18.303757270350339</v>
      </c>
      <c r="DA107" s="131" t="s">
        <v>1637</v>
      </c>
    </row>
    <row r="108" spans="1:105" ht="12" customHeight="1" x14ac:dyDescent="0.25">
      <c r="A108" s="103" t="s">
        <v>52</v>
      </c>
      <c r="B108" s="104">
        <v>1.9368264341413035</v>
      </c>
      <c r="C108" s="104">
        <v>2.6398680693264742</v>
      </c>
      <c r="D108" s="104">
        <v>3.2840331240159828</v>
      </c>
      <c r="E108" s="104">
        <v>4.7784208073241112</v>
      </c>
      <c r="F108" s="104">
        <v>4.7926922484322168</v>
      </c>
      <c r="G108" s="104">
        <v>5.8112012328639047</v>
      </c>
      <c r="H108" s="104">
        <v>6.5861178826945226</v>
      </c>
      <c r="I108" s="104">
        <v>7.2485330469331819</v>
      </c>
      <c r="J108" s="104">
        <v>8.4970282001313517</v>
      </c>
      <c r="K108" s="104">
        <v>10.308520173862702</v>
      </c>
      <c r="L108" s="104">
        <v>11.081721992503724</v>
      </c>
      <c r="M108" s="104">
        <v>9.7956373392558795</v>
      </c>
      <c r="N108" s="104">
        <v>11.199864785848542</v>
      </c>
      <c r="O108" s="104">
        <v>11.18082019989296</v>
      </c>
      <c r="P108" s="104">
        <v>15.210272585654064</v>
      </c>
      <c r="Q108" s="104">
        <v>17.06123235115334</v>
      </c>
      <c r="R108" s="104">
        <v>19.936893552382731</v>
      </c>
      <c r="S108" s="104">
        <v>18.849330111946081</v>
      </c>
      <c r="T108" s="104">
        <v>25.595564040496647</v>
      </c>
      <c r="U108" s="104">
        <v>24.880123775507485</v>
      </c>
      <c r="V108" s="104">
        <v>25.93369839330926</v>
      </c>
      <c r="W108" s="104">
        <v>29.450753607285098</v>
      </c>
      <c r="X108" s="104">
        <v>27.187077971602406</v>
      </c>
      <c r="Y108" s="104">
        <v>25.84339246475092</v>
      </c>
      <c r="DA108" s="132" t="s">
        <v>1638</v>
      </c>
    </row>
    <row r="109" spans="1:105" ht="12" customHeight="1" x14ac:dyDescent="0.25">
      <c r="A109" s="106" t="s">
        <v>122</v>
      </c>
      <c r="B109" s="101">
        <v>98.254002892840106</v>
      </c>
      <c r="C109" s="101">
        <v>108.97732073919416</v>
      </c>
      <c r="D109" s="101">
        <v>84.204821463649168</v>
      </c>
      <c r="E109" s="101">
        <v>73.169895600451724</v>
      </c>
      <c r="F109" s="101">
        <v>67.407875333614243</v>
      </c>
      <c r="G109" s="101">
        <v>57.321800016171515</v>
      </c>
      <c r="H109" s="101">
        <v>44.340282746129951</v>
      </c>
      <c r="I109" s="101">
        <v>7.8182814388121722</v>
      </c>
      <c r="J109" s="101">
        <v>36.160243561534017</v>
      </c>
      <c r="K109" s="101">
        <v>48.146262053144923</v>
      </c>
      <c r="L109" s="101">
        <v>77.105336164892535</v>
      </c>
      <c r="M109" s="101">
        <v>81.139042683279456</v>
      </c>
      <c r="N109" s="101">
        <v>81.020666340661634</v>
      </c>
      <c r="O109" s="101">
        <v>49.008015019249257</v>
      </c>
      <c r="P109" s="101">
        <v>30.893601506570629</v>
      </c>
      <c r="Q109" s="101">
        <v>20.292180852949436</v>
      </c>
      <c r="R109" s="101">
        <v>21.748949374400716</v>
      </c>
      <c r="S109" s="101">
        <v>23.952230851080209</v>
      </c>
      <c r="T109" s="101">
        <v>26.715562534710266</v>
      </c>
      <c r="U109" s="101">
        <v>27.100692331893434</v>
      </c>
      <c r="V109" s="101">
        <v>44.704812406852859</v>
      </c>
      <c r="W109" s="101">
        <v>28.73760694499434</v>
      </c>
      <c r="X109" s="101">
        <v>36.184459211640636</v>
      </c>
      <c r="Y109" s="101">
        <v>48.585067911341469</v>
      </c>
      <c r="DA109" s="131" t="s">
        <v>1639</v>
      </c>
    </row>
    <row r="110" spans="1:105" ht="12" customHeight="1" x14ac:dyDescent="0.25">
      <c r="A110" s="107" t="s">
        <v>121</v>
      </c>
      <c r="B110" s="104">
        <v>15.76630737934649</v>
      </c>
      <c r="C110" s="104">
        <v>25.423795681660927</v>
      </c>
      <c r="D110" s="104">
        <v>21.922614621352281</v>
      </c>
      <c r="E110" s="104">
        <v>20.226872662331949</v>
      </c>
      <c r="F110" s="104">
        <v>19.347823229785945</v>
      </c>
      <c r="G110" s="104">
        <v>21.0919437821656</v>
      </c>
      <c r="H110" s="104">
        <v>22.628295873102871</v>
      </c>
      <c r="I110" s="104">
        <v>6.1652162317541936</v>
      </c>
      <c r="J110" s="104">
        <v>37.027436284167791</v>
      </c>
      <c r="K110" s="104">
        <v>71.129203011964279</v>
      </c>
      <c r="L110" s="104">
        <v>92.238558363434151</v>
      </c>
      <c r="M110" s="104">
        <v>98.970066032367612</v>
      </c>
      <c r="N110" s="104">
        <v>98.986065330266655</v>
      </c>
      <c r="O110" s="104">
        <v>64.466214694184927</v>
      </c>
      <c r="P110" s="104">
        <v>27.310877953729118</v>
      </c>
      <c r="Q110" s="104">
        <v>18.898154188630926</v>
      </c>
      <c r="R110" s="104">
        <v>27.778903579299197</v>
      </c>
      <c r="S110" s="104">
        <v>39.564650471410872</v>
      </c>
      <c r="T110" s="104">
        <v>63.664483141696429</v>
      </c>
      <c r="U110" s="104">
        <v>73.576253169684605</v>
      </c>
      <c r="V110" s="104">
        <v>99.332895382183352</v>
      </c>
      <c r="W110" s="104">
        <v>56.351723833080719</v>
      </c>
      <c r="X110" s="104">
        <v>69.06857592800516</v>
      </c>
      <c r="Y110" s="104">
        <v>83.779681490717479</v>
      </c>
      <c r="DA110" s="132" t="s">
        <v>1640</v>
      </c>
    </row>
    <row r="111" spans="1:105" ht="12" customHeight="1" x14ac:dyDescent="0.25">
      <c r="A111" s="108" t="s">
        <v>53</v>
      </c>
      <c r="B111" s="98">
        <v>7.9798561623754516</v>
      </c>
      <c r="C111" s="98">
        <v>12.202757379706672</v>
      </c>
      <c r="D111" s="98">
        <v>10.78711536790928</v>
      </c>
      <c r="E111" s="98">
        <v>9.934575898266802</v>
      </c>
      <c r="F111" s="98">
        <v>10.06841620159215</v>
      </c>
      <c r="G111" s="98">
        <v>10.779662579964178</v>
      </c>
      <c r="H111" s="98">
        <v>11.42724269207387</v>
      </c>
      <c r="I111" s="98">
        <v>3.4226843256649797</v>
      </c>
      <c r="J111" s="98">
        <v>18.664279826371533</v>
      </c>
      <c r="K111" s="98">
        <v>36.291954494589781</v>
      </c>
      <c r="L111" s="98">
        <v>46.694292101363402</v>
      </c>
      <c r="M111" s="98">
        <v>52.113000194563661</v>
      </c>
      <c r="N111" s="98">
        <v>52.20838612566601</v>
      </c>
      <c r="O111" s="98">
        <v>35.328534033252488</v>
      </c>
      <c r="P111" s="98">
        <v>13.329581364293251</v>
      </c>
      <c r="Q111" s="98">
        <v>9.1964128416120108</v>
      </c>
      <c r="R111" s="98">
        <v>13.580453491557801</v>
      </c>
      <c r="S111" s="98">
        <v>20.333422854869482</v>
      </c>
      <c r="T111" s="98">
        <v>29.792771580095227</v>
      </c>
      <c r="U111" s="98">
        <v>34.564946919858897</v>
      </c>
      <c r="V111" s="98">
        <v>42.683002245358679</v>
      </c>
      <c r="W111" s="98">
        <v>27.037061424099903</v>
      </c>
      <c r="X111" s="98">
        <v>31.304652154636855</v>
      </c>
      <c r="Y111" s="98">
        <v>33.674813025849623</v>
      </c>
      <c r="DA111" s="63" t="s">
        <v>1641</v>
      </c>
    </row>
    <row r="112" spans="1:105" ht="12" customHeight="1" x14ac:dyDescent="0.25">
      <c r="A112" s="108" t="s">
        <v>52</v>
      </c>
      <c r="B112" s="98">
        <v>7.7864512169710389</v>
      </c>
      <c r="C112" s="98">
        <v>13.221038301954255</v>
      </c>
      <c r="D112" s="98">
        <v>11.135499253443003</v>
      </c>
      <c r="E112" s="98">
        <v>10.292296764065149</v>
      </c>
      <c r="F112" s="98">
        <v>9.279407028193793</v>
      </c>
      <c r="G112" s="98">
        <v>10.312281202201422</v>
      </c>
      <c r="H112" s="98">
        <v>11.201053181029</v>
      </c>
      <c r="I112" s="98">
        <v>2.7425319060892139</v>
      </c>
      <c r="J112" s="98">
        <v>18.363156457796258</v>
      </c>
      <c r="K112" s="98">
        <v>34.837248517374491</v>
      </c>
      <c r="L112" s="98">
        <v>45.544266262070757</v>
      </c>
      <c r="M112" s="98">
        <v>46.857065837803944</v>
      </c>
      <c r="N112" s="98">
        <v>46.777679204600645</v>
      </c>
      <c r="O112" s="98">
        <v>29.137680660932439</v>
      </c>
      <c r="P112" s="98">
        <v>13.981296589435868</v>
      </c>
      <c r="Q112" s="98">
        <v>9.7017413470189169</v>
      </c>
      <c r="R112" s="98">
        <v>14.198450087741394</v>
      </c>
      <c r="S112" s="98">
        <v>19.231227616541386</v>
      </c>
      <c r="T112" s="98">
        <v>33.871711561601202</v>
      </c>
      <c r="U112" s="98">
        <v>39.011306249825701</v>
      </c>
      <c r="V112" s="98">
        <v>56.64989313682468</v>
      </c>
      <c r="W112" s="98">
        <v>29.314662408980816</v>
      </c>
      <c r="X112" s="98">
        <v>37.763923773368305</v>
      </c>
      <c r="Y112" s="98">
        <v>50.104868464867863</v>
      </c>
      <c r="DA112" s="63" t="s">
        <v>1642</v>
      </c>
    </row>
    <row r="113" spans="1:105" ht="12" customHeight="1" x14ac:dyDescent="0.25">
      <c r="A113" s="121" t="s">
        <v>54</v>
      </c>
      <c r="B113" s="122">
        <v>1099.9907234775976</v>
      </c>
      <c r="C113" s="122">
        <v>1161.3186973260699</v>
      </c>
      <c r="D113" s="122">
        <v>1216.8200264088127</v>
      </c>
      <c r="E113" s="122">
        <v>1265.8833876466758</v>
      </c>
      <c r="F113" s="122">
        <v>1307.4857169487923</v>
      </c>
      <c r="G113" s="122">
        <v>1332.1545588506349</v>
      </c>
      <c r="H113" s="122">
        <v>1303.8436627333235</v>
      </c>
      <c r="I113" s="122">
        <v>1240.744894932765</v>
      </c>
      <c r="J113" s="122">
        <v>1203.5123024487814</v>
      </c>
      <c r="K113" s="122">
        <v>1211.7848453369818</v>
      </c>
      <c r="L113" s="122">
        <v>1256.1178456928258</v>
      </c>
      <c r="M113" s="122">
        <v>1113.4718923179419</v>
      </c>
      <c r="N113" s="122">
        <v>1129.3640338360117</v>
      </c>
      <c r="O113" s="122">
        <v>1108.0537489399189</v>
      </c>
      <c r="P113" s="122">
        <v>1053.8995640731016</v>
      </c>
      <c r="Q113" s="122">
        <v>1054.2224044288298</v>
      </c>
      <c r="R113" s="122">
        <v>1055.8646818325419</v>
      </c>
      <c r="S113" s="122">
        <v>1157.5711491130926</v>
      </c>
      <c r="T113" s="122">
        <v>1130.8277161026692</v>
      </c>
      <c r="U113" s="122">
        <v>1139.2050259534296</v>
      </c>
      <c r="V113" s="122">
        <v>1114.8929876985105</v>
      </c>
      <c r="W113" s="122">
        <v>1174.7193177401414</v>
      </c>
      <c r="X113" s="122">
        <v>1290.4181744441178</v>
      </c>
      <c r="Y113" s="122">
        <v>1096.3472213268531</v>
      </c>
      <c r="DA113" s="130" t="s">
        <v>1643</v>
      </c>
    </row>
    <row r="114" spans="1:105" ht="12" customHeight="1" x14ac:dyDescent="0.25">
      <c r="A114" s="97" t="s">
        <v>175</v>
      </c>
      <c r="B114" s="98">
        <v>75.099968047613174</v>
      </c>
      <c r="C114" s="98">
        <v>77.14894561891532</v>
      </c>
      <c r="D114" s="98">
        <v>83.546345697753424</v>
      </c>
      <c r="E114" s="98">
        <v>89.291838170387493</v>
      </c>
      <c r="F114" s="98">
        <v>92.228412527229807</v>
      </c>
      <c r="G114" s="98">
        <v>93.924142002584219</v>
      </c>
      <c r="H114" s="98">
        <v>89.856861951252256</v>
      </c>
      <c r="I114" s="98">
        <v>93.37634230722044</v>
      </c>
      <c r="J114" s="98">
        <v>83.071113253794735</v>
      </c>
      <c r="K114" s="98">
        <v>87.210721580924258</v>
      </c>
      <c r="L114" s="98">
        <v>90.4982495221726</v>
      </c>
      <c r="M114" s="98">
        <v>79.031909811789575</v>
      </c>
      <c r="N114" s="98">
        <v>86.475064488391993</v>
      </c>
      <c r="O114" s="98">
        <v>97.260007643068619</v>
      </c>
      <c r="P114" s="98">
        <v>87.038597496894894</v>
      </c>
      <c r="Q114" s="98">
        <v>87.046336103945947</v>
      </c>
      <c r="R114" s="98">
        <v>81.720072609152524</v>
      </c>
      <c r="S114" s="98">
        <v>86.392877615362707</v>
      </c>
      <c r="T114" s="98">
        <v>92.938162797363233</v>
      </c>
      <c r="U114" s="98">
        <v>104.37128594630737</v>
      </c>
      <c r="V114" s="98">
        <v>101.41518582210752</v>
      </c>
      <c r="W114" s="98">
        <v>116.99703831088171</v>
      </c>
      <c r="X114" s="98">
        <v>100.36662845132312</v>
      </c>
      <c r="Y114" s="98">
        <v>90.882678895576788</v>
      </c>
      <c r="DA114" s="63" t="s">
        <v>1644</v>
      </c>
    </row>
    <row r="115" spans="1:105" ht="12" customHeight="1" x14ac:dyDescent="0.25">
      <c r="A115" s="109" t="s">
        <v>120</v>
      </c>
      <c r="B115" s="33">
        <v>1024.8907554299844</v>
      </c>
      <c r="C115" s="33">
        <v>1084.1697517071545</v>
      </c>
      <c r="D115" s="33">
        <v>1133.2736807110593</v>
      </c>
      <c r="E115" s="33">
        <v>1176.5915494762883</v>
      </c>
      <c r="F115" s="33">
        <v>1215.2573044215624</v>
      </c>
      <c r="G115" s="33">
        <v>1238.2304168480507</v>
      </c>
      <c r="H115" s="33">
        <v>1213.9868007820712</v>
      </c>
      <c r="I115" s="33">
        <v>1147.3685526255445</v>
      </c>
      <c r="J115" s="33">
        <v>1120.4411891949867</v>
      </c>
      <c r="K115" s="33">
        <v>1124.5741237560576</v>
      </c>
      <c r="L115" s="33">
        <v>1165.6195961706533</v>
      </c>
      <c r="M115" s="33">
        <v>1034.4399825061523</v>
      </c>
      <c r="N115" s="33">
        <v>1042.8889693476196</v>
      </c>
      <c r="O115" s="33">
        <v>1010.7937412968504</v>
      </c>
      <c r="P115" s="33">
        <v>966.86096657620669</v>
      </c>
      <c r="Q115" s="33">
        <v>967.17606832488389</v>
      </c>
      <c r="R115" s="33">
        <v>974.14460922338935</v>
      </c>
      <c r="S115" s="33">
        <v>1071.1782714977298</v>
      </c>
      <c r="T115" s="33">
        <v>1037.889553305306</v>
      </c>
      <c r="U115" s="33">
        <v>1034.8337400071223</v>
      </c>
      <c r="V115" s="33">
        <v>1013.4778018764031</v>
      </c>
      <c r="W115" s="33">
        <v>1057.7222794292597</v>
      </c>
      <c r="X115" s="33">
        <v>1190.0515459927947</v>
      </c>
      <c r="Y115" s="33">
        <v>1005.4645424312763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14755.490631546068</v>
      </c>
      <c r="C117" s="117">
        <f t="shared" si="19"/>
        <v>15709.503456296614</v>
      </c>
      <c r="D117" s="117">
        <f t="shared" si="19"/>
        <v>15876.061158357868</v>
      </c>
      <c r="E117" s="117">
        <f t="shared" si="19"/>
        <v>16127.832541772881</v>
      </c>
      <c r="F117" s="117">
        <f t="shared" si="19"/>
        <v>15824.098007314215</v>
      </c>
      <c r="G117" s="117">
        <f t="shared" si="19"/>
        <v>15507.104366509075</v>
      </c>
      <c r="H117" s="117">
        <f t="shared" si="19"/>
        <v>15275.652973682567</v>
      </c>
      <c r="I117" s="117">
        <f t="shared" si="19"/>
        <v>14356.859446584767</v>
      </c>
      <c r="J117" s="117">
        <f t="shared" si="19"/>
        <v>15236.743246970633</v>
      </c>
      <c r="K117" s="117">
        <f t="shared" si="19"/>
        <v>15287.280516978117</v>
      </c>
      <c r="L117" s="117">
        <f t="shared" si="19"/>
        <v>16935.233974890172</v>
      </c>
      <c r="M117" s="117">
        <f t="shared" si="19"/>
        <v>14338.486709543682</v>
      </c>
      <c r="N117" s="117">
        <f t="shared" si="19"/>
        <v>15872.044462173752</v>
      </c>
      <c r="O117" s="117">
        <f t="shared" si="19"/>
        <v>16686.964860478547</v>
      </c>
      <c r="P117" s="117">
        <f t="shared" si="19"/>
        <v>13889.558300204451</v>
      </c>
      <c r="Q117" s="117">
        <f t="shared" si="19"/>
        <v>15159.4826895805</v>
      </c>
      <c r="R117" s="117">
        <f t="shared" ref="R117:V117" si="20">R118+R121+R123+R132</f>
        <v>17216.289303277823</v>
      </c>
      <c r="S117" s="117">
        <f t="shared" si="20"/>
        <v>17362.614455151903</v>
      </c>
      <c r="T117" s="117">
        <f t="shared" si="20"/>
        <v>18232.913471307038</v>
      </c>
      <c r="U117" s="117">
        <f t="shared" si="20"/>
        <v>18664.288465346188</v>
      </c>
      <c r="V117" s="117">
        <f t="shared" si="20"/>
        <v>18542.589087724067</v>
      </c>
      <c r="W117" s="117">
        <f t="shared" ref="W117:Y117" si="21">W118+W121+W123+W132</f>
        <v>21557.45790307947</v>
      </c>
      <c r="X117" s="117">
        <f t="shared" si="21"/>
        <v>18978.037302503526</v>
      </c>
      <c r="Y117" s="117">
        <f t="shared" si="21"/>
        <v>17680.518772755644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11782.658517982445</v>
      </c>
      <c r="C118" s="122">
        <f t="shared" si="22"/>
        <v>12596.03375720342</v>
      </c>
      <c r="D118" s="122">
        <f t="shared" si="22"/>
        <v>12572.011177089253</v>
      </c>
      <c r="E118" s="122">
        <f t="shared" si="22"/>
        <v>12623.676815101511</v>
      </c>
      <c r="F118" s="122">
        <f t="shared" si="22"/>
        <v>12262.206634512364</v>
      </c>
      <c r="G118" s="122">
        <f t="shared" si="22"/>
        <v>11892.819361544734</v>
      </c>
      <c r="H118" s="122">
        <f t="shared" si="22"/>
        <v>11738.250754050488</v>
      </c>
      <c r="I118" s="122">
        <f t="shared" si="22"/>
        <v>10708.836375841045</v>
      </c>
      <c r="J118" s="122">
        <f t="shared" si="22"/>
        <v>11681.572910058949</v>
      </c>
      <c r="K118" s="122">
        <f t="shared" si="22"/>
        <v>11622.326766594511</v>
      </c>
      <c r="L118" s="122">
        <f t="shared" si="22"/>
        <v>13066.670901518024</v>
      </c>
      <c r="M118" s="122">
        <f t="shared" si="22"/>
        <v>10770.265636088428</v>
      </c>
      <c r="N118" s="122">
        <f t="shared" si="22"/>
        <v>12229.788355670416</v>
      </c>
      <c r="O118" s="122">
        <f t="shared" si="22"/>
        <v>13196.24332791959</v>
      </c>
      <c r="P118" s="122">
        <f t="shared" si="22"/>
        <v>10516.323351595478</v>
      </c>
      <c r="Q118" s="122">
        <f t="shared" si="22"/>
        <v>11668.43740816396</v>
      </c>
      <c r="R118" s="122">
        <f t="shared" ref="R118:V118" si="23">SUM(R119:R120)</f>
        <v>13467.802538237125</v>
      </c>
      <c r="S118" s="122">
        <f t="shared" si="23"/>
        <v>13339.128458220903</v>
      </c>
      <c r="T118" s="122">
        <f t="shared" si="23"/>
        <v>13860.274207877848</v>
      </c>
      <c r="U118" s="122">
        <f t="shared" si="23"/>
        <v>14394.146260994112</v>
      </c>
      <c r="V118" s="122">
        <f t="shared" si="23"/>
        <v>14285.915170469678</v>
      </c>
      <c r="W118" s="122">
        <f t="shared" ref="W118:Y118" si="24">SUM(W119:W120)</f>
        <v>16804.484015549842</v>
      </c>
      <c r="X118" s="122">
        <f t="shared" si="24"/>
        <v>14376.079480461494</v>
      </c>
      <c r="Y118" s="122">
        <f t="shared" si="24"/>
        <v>13598.330142761035</v>
      </c>
      <c r="DA118" s="130" t="s">
        <v>1797</v>
      </c>
    </row>
    <row r="119" spans="1:105" ht="12" customHeight="1" x14ac:dyDescent="0.25">
      <c r="A119" s="97" t="s">
        <v>212</v>
      </c>
      <c r="B119" s="98">
        <v>11503.786482092166</v>
      </c>
      <c r="C119" s="98">
        <v>12301.624493677598</v>
      </c>
      <c r="D119" s="98">
        <v>12282.983138265236</v>
      </c>
      <c r="E119" s="98">
        <v>12340.440446196877</v>
      </c>
      <c r="F119" s="98">
        <v>11989.446218202638</v>
      </c>
      <c r="G119" s="98">
        <v>11631.404735012276</v>
      </c>
      <c r="H119" s="98">
        <v>11485.96738907777</v>
      </c>
      <c r="I119" s="98">
        <v>10482.493013112129</v>
      </c>
      <c r="J119" s="98">
        <v>11436.983664178595</v>
      </c>
      <c r="K119" s="98">
        <v>11382.069842214025</v>
      </c>
      <c r="L119" s="98">
        <v>12800.562500378586</v>
      </c>
      <c r="M119" s="98">
        <v>10554.779070083205</v>
      </c>
      <c r="N119" s="98">
        <v>11987.193130509624</v>
      </c>
      <c r="O119" s="98">
        <v>12936.206549414461</v>
      </c>
      <c r="P119" s="98">
        <v>10309.763029929341</v>
      </c>
      <c r="Q119" s="98">
        <v>11439.488532180518</v>
      </c>
      <c r="R119" s="98">
        <v>13206.707009353559</v>
      </c>
      <c r="S119" s="98">
        <v>13082.843260749287</v>
      </c>
      <c r="T119" s="98">
        <v>13594.904178886443</v>
      </c>
      <c r="U119" s="98">
        <v>14122.499892355481</v>
      </c>
      <c r="V119" s="98">
        <v>14016.774240842737</v>
      </c>
      <c r="W119" s="98">
        <v>16490.787564578739</v>
      </c>
      <c r="X119" s="98">
        <v>14104.942133607743</v>
      </c>
      <c r="Y119" s="98">
        <v>13342.63850346748</v>
      </c>
      <c r="DA119" s="63" t="s">
        <v>1798</v>
      </c>
    </row>
    <row r="120" spans="1:105" ht="12" customHeight="1" x14ac:dyDescent="0.25">
      <c r="A120" s="97" t="s">
        <v>53</v>
      </c>
      <c r="B120" s="98">
        <v>278.87203589027985</v>
      </c>
      <c r="C120" s="98">
        <v>294.40926352582187</v>
      </c>
      <c r="D120" s="98">
        <v>289.02803882401662</v>
      </c>
      <c r="E120" s="98">
        <v>283.23636890463479</v>
      </c>
      <c r="F120" s="98">
        <v>272.76041630972622</v>
      </c>
      <c r="G120" s="98">
        <v>261.41462653245782</v>
      </c>
      <c r="H120" s="98">
        <v>252.28336497271729</v>
      </c>
      <c r="I120" s="98">
        <v>226.3433627289163</v>
      </c>
      <c r="J120" s="98">
        <v>244.58924588035458</v>
      </c>
      <c r="K120" s="98">
        <v>240.25692438048557</v>
      </c>
      <c r="L120" s="98">
        <v>266.10840113943749</v>
      </c>
      <c r="M120" s="98">
        <v>215.48656600522321</v>
      </c>
      <c r="N120" s="98">
        <v>242.59522516079252</v>
      </c>
      <c r="O120" s="98">
        <v>260.03677850512889</v>
      </c>
      <c r="P120" s="98">
        <v>206.56032166613733</v>
      </c>
      <c r="Q120" s="98">
        <v>228.94887598344178</v>
      </c>
      <c r="R120" s="98">
        <v>261.0955288835666</v>
      </c>
      <c r="S120" s="98">
        <v>256.28519747161596</v>
      </c>
      <c r="T120" s="98">
        <v>265.37002899140526</v>
      </c>
      <c r="U120" s="98">
        <v>271.64636863863143</v>
      </c>
      <c r="V120" s="98">
        <v>269.1409296269415</v>
      </c>
      <c r="W120" s="98">
        <v>313.69645097110185</v>
      </c>
      <c r="X120" s="98">
        <v>271.13734685375056</v>
      </c>
      <c r="Y120" s="98">
        <v>255.69163929355545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36.412001932343919</v>
      </c>
      <c r="C121" s="122">
        <f t="shared" si="25"/>
        <v>37.656206353709187</v>
      </c>
      <c r="D121" s="122">
        <f t="shared" si="25"/>
        <v>39.276591888757665</v>
      </c>
      <c r="E121" s="122">
        <f t="shared" si="25"/>
        <v>81.322715291003632</v>
      </c>
      <c r="F121" s="122">
        <f t="shared" si="25"/>
        <v>49.134421894759043</v>
      </c>
      <c r="G121" s="122">
        <f t="shared" si="25"/>
        <v>57.982105348100546</v>
      </c>
      <c r="H121" s="122">
        <f t="shared" si="25"/>
        <v>98.598919638226889</v>
      </c>
      <c r="I121" s="122">
        <f t="shared" si="25"/>
        <v>80.078471488590594</v>
      </c>
      <c r="J121" s="122">
        <f t="shared" si="25"/>
        <v>90.787590677115119</v>
      </c>
      <c r="K121" s="122">
        <f t="shared" si="25"/>
        <v>96.527239522914471</v>
      </c>
      <c r="L121" s="122">
        <f t="shared" si="25"/>
        <v>117.72421521798056</v>
      </c>
      <c r="M121" s="122">
        <f t="shared" si="25"/>
        <v>128.6922413757639</v>
      </c>
      <c r="N121" s="122">
        <f t="shared" si="25"/>
        <v>131.3590702942123</v>
      </c>
      <c r="O121" s="122">
        <f t="shared" si="25"/>
        <v>132.57083421231914</v>
      </c>
      <c r="P121" s="122">
        <f t="shared" si="25"/>
        <v>131.70880015414863</v>
      </c>
      <c r="Q121" s="122">
        <f t="shared" si="25"/>
        <v>131.2726175679843</v>
      </c>
      <c r="R121" s="122">
        <f t="shared" si="25"/>
        <v>147.21722225819065</v>
      </c>
      <c r="S121" s="122">
        <f t="shared" si="25"/>
        <v>169.35158722942754</v>
      </c>
      <c r="T121" s="122">
        <f t="shared" si="25"/>
        <v>170.51699290742076</v>
      </c>
      <c r="U121" s="122">
        <f t="shared" si="25"/>
        <v>182.90513127568619</v>
      </c>
      <c r="V121" s="122">
        <f t="shared" si="25"/>
        <v>192.44857903461696</v>
      </c>
      <c r="W121" s="122">
        <f t="shared" si="25"/>
        <v>216.33780708251135</v>
      </c>
      <c r="X121" s="122">
        <f t="shared" si="25"/>
        <v>207.84441160552149</v>
      </c>
      <c r="Y121" s="122">
        <f t="shared" si="25"/>
        <v>184.58553941620409</v>
      </c>
      <c r="DA121" s="130" t="s">
        <v>1800</v>
      </c>
    </row>
    <row r="122" spans="1:105" ht="12" customHeight="1" x14ac:dyDescent="0.25">
      <c r="A122" s="97" t="s">
        <v>53</v>
      </c>
      <c r="B122" s="98">
        <v>36.412001932343919</v>
      </c>
      <c r="C122" s="98">
        <v>37.656206353709187</v>
      </c>
      <c r="D122" s="98">
        <v>39.276591888757665</v>
      </c>
      <c r="E122" s="98">
        <v>81.322715291003632</v>
      </c>
      <c r="F122" s="98">
        <v>49.134421894759043</v>
      </c>
      <c r="G122" s="98">
        <v>57.982105348100546</v>
      </c>
      <c r="H122" s="98">
        <v>98.598919638226889</v>
      </c>
      <c r="I122" s="98">
        <v>80.078471488590594</v>
      </c>
      <c r="J122" s="98">
        <v>90.787590677115119</v>
      </c>
      <c r="K122" s="98">
        <v>96.527239522914471</v>
      </c>
      <c r="L122" s="98">
        <v>117.72421521798056</v>
      </c>
      <c r="M122" s="98">
        <v>128.6922413757639</v>
      </c>
      <c r="N122" s="98">
        <v>131.3590702942123</v>
      </c>
      <c r="O122" s="98">
        <v>132.57083421231914</v>
      </c>
      <c r="P122" s="98">
        <v>131.70880015414863</v>
      </c>
      <c r="Q122" s="98">
        <v>131.2726175679843</v>
      </c>
      <c r="R122" s="98">
        <v>147.21722225819065</v>
      </c>
      <c r="S122" s="98">
        <v>169.35158722942754</v>
      </c>
      <c r="T122" s="98">
        <v>170.51699290742076</v>
      </c>
      <c r="U122" s="98">
        <v>182.90513127568619</v>
      </c>
      <c r="V122" s="98">
        <v>192.44857903461696</v>
      </c>
      <c r="W122" s="98">
        <v>216.33780708251135</v>
      </c>
      <c r="X122" s="98">
        <v>207.84441160552149</v>
      </c>
      <c r="Y122" s="98">
        <v>184.58553941620409</v>
      </c>
      <c r="DA122" s="63" t="s">
        <v>1801</v>
      </c>
    </row>
    <row r="123" spans="1:105" ht="12" customHeight="1" x14ac:dyDescent="0.25">
      <c r="A123" s="121" t="s">
        <v>55</v>
      </c>
      <c r="B123" s="122">
        <v>2110.3539708627718</v>
      </c>
      <c r="C123" s="122">
        <v>2200.8944804358225</v>
      </c>
      <c r="D123" s="122">
        <v>2345.6922577216305</v>
      </c>
      <c r="E123" s="122">
        <v>2464.0755886767693</v>
      </c>
      <c r="F123" s="122">
        <v>2519.3533297018644</v>
      </c>
      <c r="G123" s="122">
        <v>2540.680479349126</v>
      </c>
      <c r="H123" s="122">
        <v>2440.620966319088</v>
      </c>
      <c r="I123" s="122">
        <v>2617.3187442822696</v>
      </c>
      <c r="J123" s="122">
        <v>2539.9217797925357</v>
      </c>
      <c r="K123" s="122">
        <v>2636.5156573618606</v>
      </c>
      <c r="L123" s="122">
        <v>2783.0097959499199</v>
      </c>
      <c r="M123" s="122">
        <v>2579.8138912733148</v>
      </c>
      <c r="N123" s="122">
        <v>2637.6676868396471</v>
      </c>
      <c r="O123" s="122">
        <v>2500.8798951901513</v>
      </c>
      <c r="P123" s="122">
        <v>2422.5788661015995</v>
      </c>
      <c r="Q123" s="122">
        <v>2535.8951622063282</v>
      </c>
      <c r="R123" s="122">
        <v>2768.5329451284542</v>
      </c>
      <c r="S123" s="122">
        <v>2931.6850583902324</v>
      </c>
      <c r="T123" s="122">
        <v>3292.697070669778</v>
      </c>
      <c r="U123" s="122">
        <v>3163.3352159069764</v>
      </c>
      <c r="V123" s="122">
        <v>3148.7077530113202</v>
      </c>
      <c r="W123" s="122">
        <v>3562.8117521962577</v>
      </c>
      <c r="X123" s="122">
        <v>3305.2245197896746</v>
      </c>
      <c r="Y123" s="122">
        <v>2962.8032787831021</v>
      </c>
      <c r="DA123" s="130" t="s">
        <v>1802</v>
      </c>
    </row>
    <row r="124" spans="1:105" ht="12" customHeight="1" x14ac:dyDescent="0.25">
      <c r="A124" s="97" t="s">
        <v>134</v>
      </c>
      <c r="B124" s="98">
        <v>2018.7375526341393</v>
      </c>
      <c r="C124" s="98">
        <v>2090.7334084964755</v>
      </c>
      <c r="D124" s="98">
        <v>2256.1766262866786</v>
      </c>
      <c r="E124" s="98">
        <v>2381.7897658101219</v>
      </c>
      <c r="F124" s="98">
        <v>2441.8595542651324</v>
      </c>
      <c r="G124" s="98">
        <v>2467.2722787268303</v>
      </c>
      <c r="H124" s="98">
        <v>2374.1493315807043</v>
      </c>
      <c r="I124" s="98">
        <v>2591.4222210011972</v>
      </c>
      <c r="J124" s="98">
        <v>2463.084106132234</v>
      </c>
      <c r="K124" s="98">
        <v>2516.3575760463345</v>
      </c>
      <c r="L124" s="98">
        <v>2619.7022222595624</v>
      </c>
      <c r="M124" s="98">
        <v>2409.4964970370834</v>
      </c>
      <c r="N124" s="98">
        <v>2464.526452850027</v>
      </c>
      <c r="O124" s="98">
        <v>2383.0932373688129</v>
      </c>
      <c r="P124" s="98">
        <v>2346.5597675317276</v>
      </c>
      <c r="Q124" s="98">
        <v>2472.7692737394582</v>
      </c>
      <c r="R124" s="98">
        <v>2690.4336928214207</v>
      </c>
      <c r="S124" s="98">
        <v>2840.9683208440297</v>
      </c>
      <c r="T124" s="98">
        <v>3166.417812534477</v>
      </c>
      <c r="U124" s="98">
        <v>3028.0204576762926</v>
      </c>
      <c r="V124" s="98">
        <v>2973.5615553490579</v>
      </c>
      <c r="W124" s="98">
        <v>3431.1892718213539</v>
      </c>
      <c r="X124" s="98">
        <v>3161.0822300762411</v>
      </c>
      <c r="Y124" s="98">
        <v>2798.3379603998178</v>
      </c>
      <c r="DA124" s="63" t="s">
        <v>1803</v>
      </c>
    </row>
    <row r="125" spans="1:105" ht="12" customHeight="1" x14ac:dyDescent="0.25">
      <c r="A125" s="97" t="s">
        <v>133</v>
      </c>
      <c r="B125" s="98">
        <v>3.43748378473579</v>
      </c>
      <c r="C125" s="98">
        <v>4.5135365169041233</v>
      </c>
      <c r="D125" s="98">
        <v>5.7337331718339151</v>
      </c>
      <c r="E125" s="98">
        <v>8.3373108356674539</v>
      </c>
      <c r="F125" s="98">
        <v>8.8077207358249758</v>
      </c>
      <c r="G125" s="98">
        <v>10.5380769504801</v>
      </c>
      <c r="H125" s="98">
        <v>11.849168176980392</v>
      </c>
      <c r="I125" s="98">
        <v>14.330069351664246</v>
      </c>
      <c r="J125" s="98">
        <v>15.316053968539322</v>
      </c>
      <c r="K125" s="98">
        <v>18.787552979944081</v>
      </c>
      <c r="L125" s="98">
        <v>20.08332667423392</v>
      </c>
      <c r="M125" s="98">
        <v>18.303691888729553</v>
      </c>
      <c r="N125" s="98">
        <v>21.054464984790837</v>
      </c>
      <c r="O125" s="98">
        <v>21.845048642984196</v>
      </c>
      <c r="P125" s="98">
        <v>26.930038621659797</v>
      </c>
      <c r="Q125" s="98">
        <v>29.974986503190884</v>
      </c>
      <c r="R125" s="98">
        <v>35.511517094989522</v>
      </c>
      <c r="S125" s="98">
        <v>35.248630998271807</v>
      </c>
      <c r="T125" s="98">
        <v>44.670435694152772</v>
      </c>
      <c r="U125" s="98">
        <v>43.81934158465576</v>
      </c>
      <c r="V125" s="98">
        <v>43.193617850126294</v>
      </c>
      <c r="W125" s="98">
        <v>53.856972915476319</v>
      </c>
      <c r="X125" s="98">
        <v>47.525986307812104</v>
      </c>
      <c r="Y125" s="98">
        <v>41.690921537746235</v>
      </c>
      <c r="DA125" s="63" t="s">
        <v>1804</v>
      </c>
    </row>
    <row r="126" spans="1:105" ht="12" customHeight="1" x14ac:dyDescent="0.25">
      <c r="A126" s="100" t="s">
        <v>212</v>
      </c>
      <c r="B126" s="101">
        <v>1.5006573505944865</v>
      </c>
      <c r="C126" s="101">
        <v>1.8736684475776495</v>
      </c>
      <c r="D126" s="101">
        <v>2.4497000478179323</v>
      </c>
      <c r="E126" s="101">
        <v>3.5588900283433427</v>
      </c>
      <c r="F126" s="101">
        <v>4.0150284873927591</v>
      </c>
      <c r="G126" s="101">
        <v>4.7268757176161946</v>
      </c>
      <c r="H126" s="101">
        <v>5.2630502942858683</v>
      </c>
      <c r="I126" s="101">
        <v>7.0815363047310642</v>
      </c>
      <c r="J126" s="101">
        <v>6.8190257684079709</v>
      </c>
      <c r="K126" s="101">
        <v>8.4790328060813813</v>
      </c>
      <c r="L126" s="101">
        <v>9.0016046817301962</v>
      </c>
      <c r="M126" s="101">
        <v>8.5080545494736732</v>
      </c>
      <c r="N126" s="101">
        <v>9.8546001989422951</v>
      </c>
      <c r="O126" s="101">
        <v>10.664228443091234</v>
      </c>
      <c r="P126" s="101">
        <v>11.719766036005732</v>
      </c>
      <c r="Q126" s="101">
        <v>12.913754152037546</v>
      </c>
      <c r="R126" s="101">
        <v>15.574623542606792</v>
      </c>
      <c r="S126" s="101">
        <v>16.399300886325729</v>
      </c>
      <c r="T126" s="101">
        <v>19.074871653656121</v>
      </c>
      <c r="U126" s="101">
        <v>18.939217809148275</v>
      </c>
      <c r="V126" s="101">
        <v>17.259919456817034</v>
      </c>
      <c r="W126" s="101">
        <v>24.406219308191222</v>
      </c>
      <c r="X126" s="101">
        <v>20.338908336209698</v>
      </c>
      <c r="Y126" s="101">
        <v>15.847529072995311</v>
      </c>
      <c r="DA126" s="131" t="s">
        <v>1805</v>
      </c>
    </row>
    <row r="127" spans="1:105" ht="12" customHeight="1" x14ac:dyDescent="0.25">
      <c r="A127" s="103" t="s">
        <v>52</v>
      </c>
      <c r="B127" s="104">
        <v>1.9368264341413035</v>
      </c>
      <c r="C127" s="104">
        <v>2.6398680693264742</v>
      </c>
      <c r="D127" s="104">
        <v>3.2840331240159828</v>
      </c>
      <c r="E127" s="104">
        <v>4.7784208073241112</v>
      </c>
      <c r="F127" s="104">
        <v>4.7926922484322168</v>
      </c>
      <c r="G127" s="104">
        <v>5.8112012328639047</v>
      </c>
      <c r="H127" s="104">
        <v>6.5861178826945226</v>
      </c>
      <c r="I127" s="104">
        <v>7.2485330469331819</v>
      </c>
      <c r="J127" s="104">
        <v>8.4970282001313517</v>
      </c>
      <c r="K127" s="104">
        <v>10.308520173862702</v>
      </c>
      <c r="L127" s="104">
        <v>11.081721992503724</v>
      </c>
      <c r="M127" s="104">
        <v>9.7956373392558795</v>
      </c>
      <c r="N127" s="104">
        <v>11.199864785848542</v>
      </c>
      <c r="O127" s="104">
        <v>11.18082019989296</v>
      </c>
      <c r="P127" s="104">
        <v>15.210272585654064</v>
      </c>
      <c r="Q127" s="104">
        <v>17.06123235115334</v>
      </c>
      <c r="R127" s="104">
        <v>19.936893552382731</v>
      </c>
      <c r="S127" s="104">
        <v>18.849330111946081</v>
      </c>
      <c r="T127" s="104">
        <v>25.595564040496647</v>
      </c>
      <c r="U127" s="104">
        <v>24.880123775507485</v>
      </c>
      <c r="V127" s="104">
        <v>25.93369839330926</v>
      </c>
      <c r="W127" s="104">
        <v>29.450753607285098</v>
      </c>
      <c r="X127" s="104">
        <v>27.187077971602406</v>
      </c>
      <c r="Y127" s="104">
        <v>25.84339246475092</v>
      </c>
      <c r="DA127" s="132" t="s">
        <v>1806</v>
      </c>
    </row>
    <row r="128" spans="1:105" ht="12" customHeight="1" x14ac:dyDescent="0.25">
      <c r="A128" s="106" t="s">
        <v>122</v>
      </c>
      <c r="B128" s="101">
        <v>74.353726295826974</v>
      </c>
      <c r="C128" s="101">
        <v>83.059454624221218</v>
      </c>
      <c r="D128" s="101">
        <v>64.340263639559097</v>
      </c>
      <c r="E128" s="101">
        <v>55.994253404527974</v>
      </c>
      <c r="F128" s="101">
        <v>51.634646937697283</v>
      </c>
      <c r="G128" s="101">
        <v>44.186890351888337</v>
      </c>
      <c r="H128" s="101">
        <v>34.496736883304081</v>
      </c>
      <c r="I128" s="101">
        <v>6.1371867166830878</v>
      </c>
      <c r="J128" s="101">
        <v>28.464129305250804</v>
      </c>
      <c r="K128" s="101">
        <v>37.924807404730799</v>
      </c>
      <c r="L128" s="101">
        <v>60.839927083393512</v>
      </c>
      <c r="M128" s="101">
        <v>64.032730764201418</v>
      </c>
      <c r="N128" s="101">
        <v>64.045108077761341</v>
      </c>
      <c r="O128" s="101">
        <v>38.83144616343494</v>
      </c>
      <c r="P128" s="101">
        <v>24.517917774505744</v>
      </c>
      <c r="Q128" s="101">
        <v>16.129215420558815</v>
      </c>
      <c r="R128" s="101">
        <v>17.37256913281605</v>
      </c>
      <c r="S128" s="101">
        <v>19.438923063824603</v>
      </c>
      <c r="T128" s="101">
        <v>22.517495091233041</v>
      </c>
      <c r="U128" s="101">
        <v>23.022013047545979</v>
      </c>
      <c r="V128" s="101">
        <v>38.57956835979833</v>
      </c>
      <c r="W128" s="101">
        <v>24.983840110001594</v>
      </c>
      <c r="X128" s="101">
        <v>31.581235209181063</v>
      </c>
      <c r="Y128" s="101">
        <v>42.982005704019237</v>
      </c>
      <c r="DA128" s="131" t="s">
        <v>1807</v>
      </c>
    </row>
    <row r="129" spans="1:105" ht="12" customHeight="1" x14ac:dyDescent="0.25">
      <c r="A129" s="107" t="s">
        <v>121</v>
      </c>
      <c r="B129" s="104">
        <v>13.825208148069766</v>
      </c>
      <c r="C129" s="104">
        <v>22.588080798221796</v>
      </c>
      <c r="D129" s="104">
        <v>19.441634623558834</v>
      </c>
      <c r="E129" s="104">
        <v>17.954258626452159</v>
      </c>
      <c r="F129" s="104">
        <v>17.051407763209838</v>
      </c>
      <c r="G129" s="104">
        <v>18.683233319927211</v>
      </c>
      <c r="H129" s="104">
        <v>20.125729678099127</v>
      </c>
      <c r="I129" s="104">
        <v>5.4292672127248247</v>
      </c>
      <c r="J129" s="104">
        <v>33.057490386511631</v>
      </c>
      <c r="K129" s="104">
        <v>63.44572093085128</v>
      </c>
      <c r="L129" s="104">
        <v>82.384319932730222</v>
      </c>
      <c r="M129" s="104">
        <v>87.980971583300516</v>
      </c>
      <c r="N129" s="104">
        <v>88.041660927068421</v>
      </c>
      <c r="O129" s="104">
        <v>57.11016301491911</v>
      </c>
      <c r="P129" s="104">
        <v>24.571142173706502</v>
      </c>
      <c r="Q129" s="104">
        <v>17.021686543120108</v>
      </c>
      <c r="R129" s="104">
        <v>25.215166079228315</v>
      </c>
      <c r="S129" s="104">
        <v>36.02918348410644</v>
      </c>
      <c r="T129" s="104">
        <v>59.091327349915247</v>
      </c>
      <c r="U129" s="104">
        <v>68.473403598481823</v>
      </c>
      <c r="V129" s="104">
        <v>93.373011452337124</v>
      </c>
      <c r="W129" s="104">
        <v>52.781667349425845</v>
      </c>
      <c r="X129" s="104">
        <v>65.035068196439923</v>
      </c>
      <c r="Y129" s="104">
        <v>79.792391141518806</v>
      </c>
      <c r="DA129" s="132" t="s">
        <v>1808</v>
      </c>
    </row>
    <row r="130" spans="1:105" ht="12" customHeight="1" x14ac:dyDescent="0.25">
      <c r="A130" s="108" t="s">
        <v>53</v>
      </c>
      <c r="B130" s="98">
        <v>6.0387569310987272</v>
      </c>
      <c r="C130" s="98">
        <v>9.3670424962675423</v>
      </c>
      <c r="D130" s="98">
        <v>8.3061353701158307</v>
      </c>
      <c r="E130" s="98">
        <v>7.6619618623870087</v>
      </c>
      <c r="F130" s="98">
        <v>7.7720007350160438</v>
      </c>
      <c r="G130" s="98">
        <v>8.3709521177257891</v>
      </c>
      <c r="H130" s="98">
        <v>8.9246764970701253</v>
      </c>
      <c r="I130" s="98">
        <v>2.6867353066356108</v>
      </c>
      <c r="J130" s="98">
        <v>14.694333928715373</v>
      </c>
      <c r="K130" s="98">
        <v>28.608472413476793</v>
      </c>
      <c r="L130" s="98">
        <v>36.840053670659458</v>
      </c>
      <c r="M130" s="98">
        <v>41.123905745496565</v>
      </c>
      <c r="N130" s="98">
        <v>41.263981722467776</v>
      </c>
      <c r="O130" s="98">
        <v>27.972482353986674</v>
      </c>
      <c r="P130" s="98">
        <v>10.589845584270634</v>
      </c>
      <c r="Q130" s="98">
        <v>7.319945196101191</v>
      </c>
      <c r="R130" s="98">
        <v>11.016715991486921</v>
      </c>
      <c r="S130" s="98">
        <v>16.797955867565051</v>
      </c>
      <c r="T130" s="98">
        <v>25.219615788314041</v>
      </c>
      <c r="U130" s="98">
        <v>29.462097348656126</v>
      </c>
      <c r="V130" s="98">
        <v>36.723118315512437</v>
      </c>
      <c r="W130" s="98">
        <v>23.46700494044503</v>
      </c>
      <c r="X130" s="98">
        <v>27.271144423071622</v>
      </c>
      <c r="Y130" s="98">
        <v>29.687522676650936</v>
      </c>
      <c r="DA130" s="63" t="s">
        <v>1809</v>
      </c>
    </row>
    <row r="131" spans="1:105" ht="12" customHeight="1" x14ac:dyDescent="0.25">
      <c r="A131" s="108" t="s">
        <v>52</v>
      </c>
      <c r="B131" s="98">
        <v>7.7864512169710389</v>
      </c>
      <c r="C131" s="98">
        <v>13.221038301954255</v>
      </c>
      <c r="D131" s="98">
        <v>11.135499253443003</v>
      </c>
      <c r="E131" s="98">
        <v>10.292296764065149</v>
      </c>
      <c r="F131" s="98">
        <v>9.279407028193793</v>
      </c>
      <c r="G131" s="98">
        <v>10.312281202201422</v>
      </c>
      <c r="H131" s="98">
        <v>11.201053181029</v>
      </c>
      <c r="I131" s="98">
        <v>2.7425319060892139</v>
      </c>
      <c r="J131" s="98">
        <v>18.363156457796258</v>
      </c>
      <c r="K131" s="98">
        <v>34.837248517374491</v>
      </c>
      <c r="L131" s="98">
        <v>45.544266262070757</v>
      </c>
      <c r="M131" s="98">
        <v>46.857065837803944</v>
      </c>
      <c r="N131" s="98">
        <v>46.777679204600645</v>
      </c>
      <c r="O131" s="98">
        <v>29.137680660932439</v>
      </c>
      <c r="P131" s="98">
        <v>13.981296589435868</v>
      </c>
      <c r="Q131" s="98">
        <v>9.7017413470189169</v>
      </c>
      <c r="R131" s="98">
        <v>14.198450087741394</v>
      </c>
      <c r="S131" s="98">
        <v>19.231227616541386</v>
      </c>
      <c r="T131" s="98">
        <v>33.871711561601202</v>
      </c>
      <c r="U131" s="98">
        <v>39.011306249825701</v>
      </c>
      <c r="V131" s="98">
        <v>56.64989313682468</v>
      </c>
      <c r="W131" s="98">
        <v>29.314662408980816</v>
      </c>
      <c r="X131" s="98">
        <v>37.763923773368305</v>
      </c>
      <c r="Y131" s="98">
        <v>50.104868464867863</v>
      </c>
      <c r="DA131" s="63" t="s">
        <v>1810</v>
      </c>
    </row>
    <row r="132" spans="1:105" ht="12" customHeight="1" x14ac:dyDescent="0.25">
      <c r="A132" s="121" t="s">
        <v>54</v>
      </c>
      <c r="B132" s="122">
        <v>826.06614076850724</v>
      </c>
      <c r="C132" s="122">
        <v>874.91901230366125</v>
      </c>
      <c r="D132" s="122">
        <v>919.08113165822772</v>
      </c>
      <c r="E132" s="122">
        <v>958.75742270359729</v>
      </c>
      <c r="F132" s="122">
        <v>993.40362120522627</v>
      </c>
      <c r="G132" s="122">
        <v>1015.6224202671136</v>
      </c>
      <c r="H132" s="122">
        <v>998.18233367476432</v>
      </c>
      <c r="I132" s="122">
        <v>950.62585497286341</v>
      </c>
      <c r="J132" s="122">
        <v>924.46096644203396</v>
      </c>
      <c r="K132" s="122">
        <v>931.91085349882917</v>
      </c>
      <c r="L132" s="122">
        <v>967.8290622042465</v>
      </c>
      <c r="M132" s="122">
        <v>859.71494080617481</v>
      </c>
      <c r="N132" s="122">
        <v>873.22934936947377</v>
      </c>
      <c r="O132" s="122">
        <v>857.2708031564855</v>
      </c>
      <c r="P132" s="122">
        <v>818.94728235322566</v>
      </c>
      <c r="Q132" s="122">
        <v>823.877501642227</v>
      </c>
      <c r="R132" s="122">
        <v>832.73659765405307</v>
      </c>
      <c r="S132" s="122">
        <v>922.44935131134116</v>
      </c>
      <c r="T132" s="122">
        <v>909.42519985199215</v>
      </c>
      <c r="U132" s="122">
        <v>923.90185716941505</v>
      </c>
      <c r="V132" s="122">
        <v>915.51758520845033</v>
      </c>
      <c r="W132" s="122">
        <v>973.82432825085527</v>
      </c>
      <c r="X132" s="122">
        <v>1088.8888906468344</v>
      </c>
      <c r="Y132" s="122">
        <v>934.79981179530171</v>
      </c>
      <c r="DA132" s="130" t="s">
        <v>1811</v>
      </c>
    </row>
    <row r="133" spans="1:105" ht="12" customHeight="1" x14ac:dyDescent="0.25">
      <c r="A133" s="97" t="s">
        <v>175</v>
      </c>
      <c r="B133" s="98">
        <v>46.193276802949313</v>
      </c>
      <c r="C133" s="98">
        <v>47.533562261161165</v>
      </c>
      <c r="D133" s="98">
        <v>51.57202313124219</v>
      </c>
      <c r="E133" s="98">
        <v>55.215014025760254</v>
      </c>
      <c r="F133" s="98">
        <v>57.124337424585157</v>
      </c>
      <c r="G133" s="98">
        <v>58.26977993790328</v>
      </c>
      <c r="H133" s="98">
        <v>55.838671714229072</v>
      </c>
      <c r="I133" s="98">
        <v>58.06891395442652</v>
      </c>
      <c r="J133" s="98">
        <v>51.668591632530848</v>
      </c>
      <c r="K133" s="98">
        <v>54.255463015093795</v>
      </c>
      <c r="L133" s="98">
        <v>56.313783688309236</v>
      </c>
      <c r="M133" s="98">
        <v>49.189923117928913</v>
      </c>
      <c r="N133" s="98">
        <v>53.834432239862473</v>
      </c>
      <c r="O133" s="98">
        <v>60.559372498306686</v>
      </c>
      <c r="P133" s="98">
        <v>54.200797736796993</v>
      </c>
      <c r="Q133" s="98">
        <v>54.214709834224735</v>
      </c>
      <c r="R133" s="98">
        <v>50.918433723306812</v>
      </c>
      <c r="S133" s="98">
        <v>53.882098658084999</v>
      </c>
      <c r="T133" s="98">
        <v>58.052361648025993</v>
      </c>
      <c r="U133" s="98">
        <v>65.314358245593098</v>
      </c>
      <c r="V133" s="98">
        <v>63.566673838510297</v>
      </c>
      <c r="W133" s="98">
        <v>73.430322258750707</v>
      </c>
      <c r="X133" s="98">
        <v>63.044064598958741</v>
      </c>
      <c r="Y133" s="98">
        <v>57.141131762869897</v>
      </c>
      <c r="DA133" s="63" t="s">
        <v>1812</v>
      </c>
    </row>
    <row r="134" spans="1:105" ht="12" customHeight="1" x14ac:dyDescent="0.25">
      <c r="A134" s="109" t="s">
        <v>120</v>
      </c>
      <c r="B134" s="33">
        <v>779.87286396555794</v>
      </c>
      <c r="C134" s="33">
        <v>827.38545004250011</v>
      </c>
      <c r="D134" s="33">
        <v>867.50910852698553</v>
      </c>
      <c r="E134" s="33">
        <v>903.54240867783699</v>
      </c>
      <c r="F134" s="33">
        <v>936.27928378064109</v>
      </c>
      <c r="G134" s="33">
        <v>957.35264032921032</v>
      </c>
      <c r="H134" s="33">
        <v>942.3436619605352</v>
      </c>
      <c r="I134" s="33">
        <v>892.55694101843687</v>
      </c>
      <c r="J134" s="33">
        <v>872.79237480950314</v>
      </c>
      <c r="K134" s="33">
        <v>877.65539048373535</v>
      </c>
      <c r="L134" s="33">
        <v>911.51527851593721</v>
      </c>
      <c r="M134" s="33">
        <v>810.52501768824584</v>
      </c>
      <c r="N134" s="33">
        <v>819.39491712961126</v>
      </c>
      <c r="O134" s="33">
        <v>796.71143065817876</v>
      </c>
      <c r="P134" s="33">
        <v>764.74648461642869</v>
      </c>
      <c r="Q134" s="33">
        <v>769.66279180800223</v>
      </c>
      <c r="R134" s="33">
        <v>781.81816393074621</v>
      </c>
      <c r="S134" s="33">
        <v>868.56725265325611</v>
      </c>
      <c r="T134" s="33">
        <v>851.37283820396613</v>
      </c>
      <c r="U134" s="33">
        <v>858.58749892382195</v>
      </c>
      <c r="V134" s="33">
        <v>851.95091136994006</v>
      </c>
      <c r="W134" s="33">
        <v>900.39400599210455</v>
      </c>
      <c r="X134" s="33">
        <v>1025.8448260478756</v>
      </c>
      <c r="Y134" s="33">
        <v>877.65868003243179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0.59307408482746504</v>
      </c>
      <c r="C136" s="119">
        <f t="shared" si="26"/>
        <v>0.59815002949232698</v>
      </c>
      <c r="D136" s="119">
        <f t="shared" si="26"/>
        <v>0.60414126090814624</v>
      </c>
      <c r="E136" s="119">
        <f t="shared" si="26"/>
        <v>0.61120507725114981</v>
      </c>
      <c r="F136" s="119">
        <f t="shared" si="26"/>
        <v>0.61630444315444222</v>
      </c>
      <c r="G136" s="119">
        <f t="shared" si="26"/>
        <v>0.62253629640902441</v>
      </c>
      <c r="H136" s="119">
        <f t="shared" si="26"/>
        <v>0.62936800232258727</v>
      </c>
      <c r="I136" s="119">
        <f t="shared" si="26"/>
        <v>0.6361929288336361</v>
      </c>
      <c r="J136" s="119">
        <f t="shared" si="26"/>
        <v>0.64246865238576678</v>
      </c>
      <c r="K136" s="119">
        <f t="shared" si="26"/>
        <v>0.65092376627134996</v>
      </c>
      <c r="L136" s="119">
        <f t="shared" si="26"/>
        <v>0.65906912918696414</v>
      </c>
      <c r="M136" s="119">
        <f t="shared" si="26"/>
        <v>0.66989841825759344</v>
      </c>
      <c r="N136" s="119">
        <f t="shared" si="26"/>
        <v>0.68021676513396478</v>
      </c>
      <c r="O136" s="119">
        <f t="shared" si="26"/>
        <v>0.69038796225397536</v>
      </c>
      <c r="P136" s="119">
        <f t="shared" si="26"/>
        <v>0.69995738112368044</v>
      </c>
      <c r="Q136" s="119">
        <f t="shared" si="26"/>
        <v>0.71146547212383016</v>
      </c>
      <c r="R136" s="119">
        <f t="shared" ref="R136:V136" si="27">IF(R117=0,"",R117/R98)</f>
        <v>0.72530104935025885</v>
      </c>
      <c r="S136" s="119">
        <f t="shared" si="27"/>
        <v>0.74311826356548394</v>
      </c>
      <c r="T136" s="119">
        <f t="shared" si="27"/>
        <v>0.75924535171048824</v>
      </c>
      <c r="U136" s="119">
        <f t="shared" si="27"/>
        <v>0.77298777948391029</v>
      </c>
      <c r="V136" s="119">
        <f t="shared" si="27"/>
        <v>0.78780437200725695</v>
      </c>
      <c r="W136" s="119">
        <f t="shared" ref="W136:Y136" si="28">IF(W117=0,"",W117/W98)</f>
        <v>0.80036173061248217</v>
      </c>
      <c r="X136" s="119">
        <f t="shared" si="28"/>
        <v>0.81488163972088479</v>
      </c>
      <c r="Y136" s="119">
        <f t="shared" si="28"/>
        <v>0.82490382957119945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0.57708376990985832</v>
      </c>
      <c r="C137" s="124">
        <f t="shared" si="29"/>
        <v>0.58232087424791557</v>
      </c>
      <c r="D137" s="124">
        <f t="shared" si="29"/>
        <v>0.58768224733274477</v>
      </c>
      <c r="E137" s="124">
        <f t="shared" si="29"/>
        <v>0.59309942398959559</v>
      </c>
      <c r="F137" s="124">
        <f t="shared" si="29"/>
        <v>0.59829943556447018</v>
      </c>
      <c r="G137" s="124">
        <f t="shared" si="29"/>
        <v>0.60359541313954612</v>
      </c>
      <c r="H137" s="124">
        <f t="shared" si="29"/>
        <v>0.60917989053848665</v>
      </c>
      <c r="I137" s="124">
        <f t="shared" si="29"/>
        <v>0.61528325083771607</v>
      </c>
      <c r="J137" s="124">
        <f t="shared" si="29"/>
        <v>0.62260462893226276</v>
      </c>
      <c r="K137" s="124">
        <f t="shared" si="29"/>
        <v>0.6302943662392555</v>
      </c>
      <c r="L137" s="124">
        <f t="shared" si="29"/>
        <v>0.63894070961707605</v>
      </c>
      <c r="M137" s="124">
        <f t="shared" si="29"/>
        <v>0.64722852723211544</v>
      </c>
      <c r="N137" s="124">
        <f t="shared" si="29"/>
        <v>0.65960043992974882</v>
      </c>
      <c r="O137" s="124">
        <f t="shared" si="29"/>
        <v>0.67186931094244562</v>
      </c>
      <c r="P137" s="124">
        <f t="shared" si="29"/>
        <v>0.67841511533613552</v>
      </c>
      <c r="Q137" s="124">
        <f t="shared" si="29"/>
        <v>0.69172585007152099</v>
      </c>
      <c r="R137" s="124">
        <f t="shared" ref="R137:V137" si="30">IF(R118=0,"",R118/R99)</f>
        <v>0.70676359417278933</v>
      </c>
      <c r="S137" s="124">
        <f t="shared" si="30"/>
        <v>0.72327275175642947</v>
      </c>
      <c r="T137" s="124">
        <f t="shared" si="30"/>
        <v>0.73941659129041004</v>
      </c>
      <c r="U137" s="124">
        <f t="shared" si="30"/>
        <v>0.75391652106149898</v>
      </c>
      <c r="V137" s="124">
        <f t="shared" si="30"/>
        <v>0.76858854132699106</v>
      </c>
      <c r="W137" s="124">
        <f t="shared" ref="W137:Y137" si="31">IF(W118=0,"",W118/W99)</f>
        <v>0.78216895144607912</v>
      </c>
      <c r="X137" s="124">
        <f t="shared" si="31"/>
        <v>0.79494076187656049</v>
      </c>
      <c r="Y137" s="124">
        <f t="shared" si="31"/>
        <v>0.80613250653027979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0.57122741284607714</v>
      </c>
      <c r="C138" s="111">
        <f t="shared" si="32"/>
        <v>0.57655753179398816</v>
      </c>
      <c r="D138" s="111">
        <f t="shared" si="32"/>
        <v>0.58203525180763782</v>
      </c>
      <c r="E138" s="111">
        <f t="shared" si="32"/>
        <v>0.58761163944846351</v>
      </c>
      <c r="F138" s="111">
        <f t="shared" si="32"/>
        <v>0.5928812684979502</v>
      </c>
      <c r="G138" s="111">
        <f t="shared" si="32"/>
        <v>0.59826537575090544</v>
      </c>
      <c r="H138" s="111">
        <f t="shared" si="32"/>
        <v>0.60399509837144916</v>
      </c>
      <c r="I138" s="111">
        <f t="shared" si="32"/>
        <v>0.61021420070154231</v>
      </c>
      <c r="J138" s="111">
        <f t="shared" si="32"/>
        <v>0.61761987540103336</v>
      </c>
      <c r="K138" s="111">
        <f t="shared" si="32"/>
        <v>0.62541371096902054</v>
      </c>
      <c r="L138" s="111">
        <f t="shared" si="32"/>
        <v>0.63418055589589362</v>
      </c>
      <c r="M138" s="111">
        <f t="shared" si="32"/>
        <v>0.64260039774437283</v>
      </c>
      <c r="N138" s="111">
        <f t="shared" si="32"/>
        <v>0.65508756712200489</v>
      </c>
      <c r="O138" s="111">
        <f t="shared" si="32"/>
        <v>0.66746676061385901</v>
      </c>
      <c r="P138" s="111">
        <f t="shared" si="32"/>
        <v>0.67407201221650292</v>
      </c>
      <c r="Q138" s="111">
        <f t="shared" si="32"/>
        <v>0.68748423007507131</v>
      </c>
      <c r="R138" s="111">
        <f t="shared" ref="R138:V138" si="33">IF(R119=0,"",R119/R100)</f>
        <v>0.70268991800858815</v>
      </c>
      <c r="S138" s="111">
        <f t="shared" si="33"/>
        <v>0.71937308502058606</v>
      </c>
      <c r="T138" s="111">
        <f t="shared" si="33"/>
        <v>0.7356745530964004</v>
      </c>
      <c r="U138" s="111">
        <f t="shared" si="33"/>
        <v>0.75036473175846041</v>
      </c>
      <c r="V138" s="111">
        <f t="shared" si="33"/>
        <v>0.76518849401348044</v>
      </c>
      <c r="W138" s="111">
        <f t="shared" ref="W138:Y138" si="34">IF(W119=0,"",W119/W100)</f>
        <v>0.77894125491042421</v>
      </c>
      <c r="X138" s="111">
        <f t="shared" si="34"/>
        <v>0.79181954755013106</v>
      </c>
      <c r="Y138" s="111">
        <f t="shared" si="34"/>
        <v>0.80314866506432736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1.9915219199438443</v>
      </c>
      <c r="D140" s="124">
        <f t="shared" si="38"/>
        <v>2.0741343591458987</v>
      </c>
      <c r="E140" s="124">
        <f t="shared" si="38"/>
        <v>2.211049494619445</v>
      </c>
      <c r="F140" s="124">
        <f t="shared" si="38"/>
        <v>2.3704930750347124</v>
      </c>
      <c r="G140" s="124">
        <f t="shared" si="38"/>
        <v>2.5338082403549791</v>
      </c>
      <c r="H140" s="124">
        <f t="shared" si="38"/>
        <v>2.7196585481430726</v>
      </c>
      <c r="I140" s="124">
        <f t="shared" si="38"/>
        <v>2.8246739022649212</v>
      </c>
      <c r="J140" s="124">
        <f t="shared" si="38"/>
        <v>2.8909696368699347</v>
      </c>
      <c r="K140" s="124">
        <f t="shared" si="38"/>
        <v>2.977662820864091</v>
      </c>
      <c r="L140" s="124">
        <f t="shared" si="38"/>
        <v>3.0830080135637026</v>
      </c>
      <c r="M140" s="124">
        <f t="shared" si="38"/>
        <v>3.2050316771173981</v>
      </c>
      <c r="N140" s="124">
        <f t="shared" si="38"/>
        <v>3.3418194005177768</v>
      </c>
      <c r="O140" s="124">
        <f t="shared" si="38"/>
        <v>3.4981794133296691</v>
      </c>
      <c r="P140" s="124">
        <f t="shared" si="38"/>
        <v>3.6461185674610821</v>
      </c>
      <c r="Q140" s="124">
        <f t="shared" si="38"/>
        <v>3.7799541613739218</v>
      </c>
      <c r="R140" s="124">
        <f t="shared" ref="R140:V140" si="39">IF(R121=0,"",R121/R102)</f>
        <v>3.9077147317747341</v>
      </c>
      <c r="S140" s="124">
        <f t="shared" si="39"/>
        <v>4.0304092976826658</v>
      </c>
      <c r="T140" s="124">
        <f t="shared" si="39"/>
        <v>4.1294166332086366</v>
      </c>
      <c r="U140" s="124">
        <f t="shared" si="39"/>
        <v>4.2041484316735671</v>
      </c>
      <c r="V140" s="124">
        <f t="shared" si="39"/>
        <v>4.2577400211475664</v>
      </c>
      <c r="W140" s="124">
        <f t="shared" ref="W140:Y140" si="40">IF(W121=0,"",W121/W102)</f>
        <v>4.2942399174163537</v>
      </c>
      <c r="X140" s="124">
        <f t="shared" si="40"/>
        <v>4.3187798176070586</v>
      </c>
      <c r="Y140" s="124">
        <f t="shared" si="40"/>
        <v>4.3470955597966379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1.9915219199438443</v>
      </c>
      <c r="D141" s="111">
        <f t="shared" si="41"/>
        <v>2.0741343591458987</v>
      </c>
      <c r="E141" s="111">
        <f t="shared" si="41"/>
        <v>2.211049494619445</v>
      </c>
      <c r="F141" s="111">
        <f t="shared" si="41"/>
        <v>2.3704930750347124</v>
      </c>
      <c r="G141" s="111">
        <f t="shared" si="41"/>
        <v>2.5338082403549791</v>
      </c>
      <c r="H141" s="111">
        <f t="shared" si="41"/>
        <v>2.7196585481430726</v>
      </c>
      <c r="I141" s="111">
        <f t="shared" si="41"/>
        <v>2.8246739022649212</v>
      </c>
      <c r="J141" s="111">
        <f t="shared" si="41"/>
        <v>2.8909696368699347</v>
      </c>
      <c r="K141" s="111">
        <f t="shared" si="41"/>
        <v>2.977662820864091</v>
      </c>
      <c r="L141" s="111">
        <f t="shared" si="41"/>
        <v>3.0830080135637026</v>
      </c>
      <c r="M141" s="111">
        <f t="shared" si="41"/>
        <v>3.2050316771173981</v>
      </c>
      <c r="N141" s="111">
        <f t="shared" si="41"/>
        <v>3.3418194005177768</v>
      </c>
      <c r="O141" s="111">
        <f t="shared" si="41"/>
        <v>3.4981794133296691</v>
      </c>
      <c r="P141" s="111">
        <f t="shared" si="41"/>
        <v>3.6461185674610821</v>
      </c>
      <c r="Q141" s="111">
        <f t="shared" si="41"/>
        <v>3.7799541613739218</v>
      </c>
      <c r="R141" s="111">
        <f t="shared" ref="R141:V141" si="42">IF(R122=0,"",R122/R103)</f>
        <v>3.9077147317747341</v>
      </c>
      <c r="S141" s="111">
        <f t="shared" si="42"/>
        <v>4.0304092976826658</v>
      </c>
      <c r="T141" s="111">
        <f t="shared" si="42"/>
        <v>4.1294166332086366</v>
      </c>
      <c r="U141" s="111">
        <f t="shared" si="42"/>
        <v>4.2041484316735671</v>
      </c>
      <c r="V141" s="111">
        <f t="shared" si="42"/>
        <v>4.2577400211475664</v>
      </c>
      <c r="W141" s="111">
        <f t="shared" ref="W141:Y141" si="43">IF(W122=0,"",W122/W103)</f>
        <v>4.2942399174163537</v>
      </c>
      <c r="X141" s="111">
        <f t="shared" si="43"/>
        <v>4.3187798176070586</v>
      </c>
      <c r="Y141" s="111">
        <f t="shared" si="43"/>
        <v>4.3470955597966379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0.63124196525250875</v>
      </c>
      <c r="C142" s="124">
        <f t="shared" si="44"/>
        <v>0.63747616361017378</v>
      </c>
      <c r="D142" s="124">
        <f t="shared" si="44"/>
        <v>0.64257878117698131</v>
      </c>
      <c r="E142" s="124">
        <f t="shared" si="44"/>
        <v>0.64843630792693807</v>
      </c>
      <c r="F142" s="124">
        <f t="shared" si="44"/>
        <v>0.65395825179510159</v>
      </c>
      <c r="G142" s="124">
        <f t="shared" si="44"/>
        <v>0.65970723380908047</v>
      </c>
      <c r="H142" s="124">
        <f t="shared" si="44"/>
        <v>0.66640320674607578</v>
      </c>
      <c r="I142" s="124">
        <f t="shared" si="44"/>
        <v>0.67231196575732732</v>
      </c>
      <c r="J142" s="124">
        <f t="shared" si="44"/>
        <v>0.68303337701991418</v>
      </c>
      <c r="K142" s="124">
        <f t="shared" si="44"/>
        <v>0.6934928498624704</v>
      </c>
      <c r="L142" s="124">
        <f t="shared" si="44"/>
        <v>0.70440565114956799</v>
      </c>
      <c r="M142" s="124">
        <f t="shared" si="44"/>
        <v>0.71467842179279506</v>
      </c>
      <c r="N142" s="124">
        <f t="shared" si="44"/>
        <v>0.72784832833712465</v>
      </c>
      <c r="O142" s="124">
        <f t="shared" si="44"/>
        <v>0.73916625262005009</v>
      </c>
      <c r="P142" s="124">
        <f t="shared" si="44"/>
        <v>0.74492726660046638</v>
      </c>
      <c r="Q142" s="124">
        <f t="shared" si="44"/>
        <v>0.75701368794007751</v>
      </c>
      <c r="R142" s="124">
        <f t="shared" ref="R142:V142" si="45">IF(R123=0,"",R123/R104)</f>
        <v>0.77169200660278459</v>
      </c>
      <c r="S142" s="124">
        <f t="shared" si="45"/>
        <v>0.78761910240715138</v>
      </c>
      <c r="T142" s="124">
        <f t="shared" si="45"/>
        <v>0.80358261753933491</v>
      </c>
      <c r="U142" s="124">
        <f t="shared" si="45"/>
        <v>0.81730623734207197</v>
      </c>
      <c r="V142" s="124">
        <f t="shared" si="45"/>
        <v>0.8308490861844775</v>
      </c>
      <c r="W142" s="124">
        <f t="shared" ref="W142:Y142" si="46">IF(W123=0,"",W123/W104)</f>
        <v>0.84325361843805124</v>
      </c>
      <c r="X142" s="124">
        <f t="shared" si="46"/>
        <v>0.85487889505526715</v>
      </c>
      <c r="Y142" s="124">
        <f t="shared" si="46"/>
        <v>0.86479522230558692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0.62599945069866436</v>
      </c>
      <c r="C143" s="111">
        <f t="shared" si="47"/>
        <v>0.63115424720139146</v>
      </c>
      <c r="D143" s="111">
        <f t="shared" si="47"/>
        <v>0.63782788319528383</v>
      </c>
      <c r="E143" s="111">
        <f t="shared" si="47"/>
        <v>0.64432957733657825</v>
      </c>
      <c r="F143" s="111">
        <f t="shared" si="47"/>
        <v>0.65030190601251692</v>
      </c>
      <c r="G143" s="111">
        <f t="shared" si="47"/>
        <v>0.65617704824575429</v>
      </c>
      <c r="H143" s="111">
        <f t="shared" si="47"/>
        <v>0.66294891094560127</v>
      </c>
      <c r="I143" s="111">
        <f t="shared" si="47"/>
        <v>0.67107324629061416</v>
      </c>
      <c r="J143" s="111">
        <f t="shared" si="47"/>
        <v>0.679059217226888</v>
      </c>
      <c r="K143" s="111">
        <f t="shared" si="47"/>
        <v>0.68747691851684756</v>
      </c>
      <c r="L143" s="111">
        <f t="shared" si="47"/>
        <v>0.69713009126872061</v>
      </c>
      <c r="M143" s="111">
        <f t="shared" si="47"/>
        <v>0.70701687971243476</v>
      </c>
      <c r="N143" s="111">
        <f t="shared" si="47"/>
        <v>0.72079751582466256</v>
      </c>
      <c r="O143" s="111">
        <f t="shared" si="47"/>
        <v>0.7345554526229594</v>
      </c>
      <c r="P143" s="111">
        <f t="shared" si="47"/>
        <v>0.74181529989151718</v>
      </c>
      <c r="Q143" s="111">
        <f t="shared" si="47"/>
        <v>0.75459804173697176</v>
      </c>
      <c r="R143" s="111">
        <f t="shared" ref="R143:V143" si="48">IF(R124=0,"",R124/R105)</f>
        <v>0.76903141081926363</v>
      </c>
      <c r="S143" s="111">
        <f t="shared" si="48"/>
        <v>0.78495184717575039</v>
      </c>
      <c r="T143" s="111">
        <f t="shared" si="48"/>
        <v>0.79995586095406956</v>
      </c>
      <c r="U143" s="111">
        <f t="shared" si="48"/>
        <v>0.8135322618905122</v>
      </c>
      <c r="V143" s="111">
        <f t="shared" si="48"/>
        <v>0.82617485502729615</v>
      </c>
      <c r="W143" s="111">
        <f t="shared" ref="W143:Y143" si="49">IF(W124=0,"",W124/W105)</f>
        <v>0.84057170325465014</v>
      </c>
      <c r="X143" s="111">
        <f t="shared" si="49"/>
        <v>0.85199361782450522</v>
      </c>
      <c r="Y143" s="111">
        <f t="shared" si="49"/>
        <v>0.861158154398322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0.79313527684037932</v>
      </c>
      <c r="C144" s="111">
        <f t="shared" si="50"/>
        <v>0.81236058119604271</v>
      </c>
      <c r="D144" s="111">
        <f t="shared" si="50"/>
        <v>0.81600638467423736</v>
      </c>
      <c r="E144" s="111">
        <f t="shared" si="50"/>
        <v>0.82622461429275096</v>
      </c>
      <c r="F144" s="111">
        <f t="shared" si="50"/>
        <v>0.81936057865821166</v>
      </c>
      <c r="G144" s="111">
        <f t="shared" si="50"/>
        <v>0.827197256955995</v>
      </c>
      <c r="H144" s="111">
        <f t="shared" si="50"/>
        <v>0.83355643037780225</v>
      </c>
      <c r="I144" s="111">
        <f t="shared" si="50"/>
        <v>0.82261279213893945</v>
      </c>
      <c r="J144" s="111">
        <f t="shared" si="50"/>
        <v>0.84142211818801926</v>
      </c>
      <c r="K144" s="111">
        <f t="shared" si="50"/>
        <v>0.84486657432671575</v>
      </c>
      <c r="L144" s="111">
        <f t="shared" si="50"/>
        <v>0.8481097294261547</v>
      </c>
      <c r="M144" s="111">
        <f t="shared" si="50"/>
        <v>0.8446630102758983</v>
      </c>
      <c r="N144" s="111">
        <f t="shared" si="50"/>
        <v>0.85061510731041878</v>
      </c>
      <c r="O144" s="111">
        <f t="shared" si="50"/>
        <v>0.85201558729835936</v>
      </c>
      <c r="P144" s="111">
        <f t="shared" si="50"/>
        <v>0.8792088413016983</v>
      </c>
      <c r="Q144" s="111">
        <f t="shared" si="50"/>
        <v>0.88838631188281147</v>
      </c>
      <c r="R144" s="111">
        <f t="shared" ref="R144:V144" si="51">IF(R125=0,"",R125/R106)</f>
        <v>0.89640392564333993</v>
      </c>
      <c r="S144" s="111">
        <f t="shared" si="51"/>
        <v>0.8945238690726095</v>
      </c>
      <c r="T144" s="111">
        <f t="shared" si="51"/>
        <v>0.9134905206013989</v>
      </c>
      <c r="U144" s="111">
        <f t="shared" si="51"/>
        <v>0.91868286604421534</v>
      </c>
      <c r="V144" s="111">
        <f t="shared" si="51"/>
        <v>0.92854257270465435</v>
      </c>
      <c r="W144" s="111">
        <f t="shared" ref="W144:Y144" si="52">IF(W125=0,"",W125/W106)</f>
        <v>0.92829547691571412</v>
      </c>
      <c r="X144" s="111">
        <f t="shared" si="52"/>
        <v>0.93488710754637971</v>
      </c>
      <c r="Y144" s="111">
        <f t="shared" si="52"/>
        <v>0.9443627003760543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0.62599945069866436</v>
      </c>
      <c r="C145" s="112">
        <f t="shared" si="53"/>
        <v>0.64250182972505954</v>
      </c>
      <c r="D145" s="112">
        <f t="shared" si="53"/>
        <v>0.65455448055728693</v>
      </c>
      <c r="E145" s="112">
        <f t="shared" si="53"/>
        <v>0.66991730645033609</v>
      </c>
      <c r="F145" s="112">
        <f t="shared" si="53"/>
        <v>0.67402293367607757</v>
      </c>
      <c r="G145" s="112">
        <f t="shared" si="53"/>
        <v>0.68225663213470067</v>
      </c>
      <c r="H145" s="112">
        <f t="shared" si="53"/>
        <v>0.68986712362311242</v>
      </c>
      <c r="I145" s="112">
        <f t="shared" si="53"/>
        <v>0.69620297333211312</v>
      </c>
      <c r="J145" s="112">
        <f t="shared" si="53"/>
        <v>0.70259017220851905</v>
      </c>
      <c r="K145" s="112">
        <f t="shared" si="53"/>
        <v>0.71080459712315691</v>
      </c>
      <c r="L145" s="112">
        <f t="shared" si="53"/>
        <v>0.7145048158289361</v>
      </c>
      <c r="M145" s="112">
        <f t="shared" si="53"/>
        <v>0.71651731874706504</v>
      </c>
      <c r="N145" s="112">
        <f t="shared" si="53"/>
        <v>0.72715966732000892</v>
      </c>
      <c r="O145" s="112">
        <f t="shared" si="53"/>
        <v>0.73757812350322549</v>
      </c>
      <c r="P145" s="112">
        <f t="shared" si="53"/>
        <v>0.76005733022171695</v>
      </c>
      <c r="Q145" s="112">
        <f t="shared" si="53"/>
        <v>0.77421959750668856</v>
      </c>
      <c r="R145" s="112">
        <f t="shared" ref="R145:V145" si="54">IF(R126=0,"",R126/R107)</f>
        <v>0.79144828730814598</v>
      </c>
      <c r="S145" s="112">
        <f t="shared" si="54"/>
        <v>0.7978029499943935</v>
      </c>
      <c r="T145" s="112">
        <f t="shared" si="54"/>
        <v>0.8184793820945665</v>
      </c>
      <c r="U145" s="112">
        <f t="shared" si="54"/>
        <v>0.83001643031965755</v>
      </c>
      <c r="V145" s="112">
        <f t="shared" si="54"/>
        <v>0.83851343462375449</v>
      </c>
      <c r="W145" s="112">
        <f t="shared" ref="W145:Y145" si="55">IF(W126=0,"",W126/W107)</f>
        <v>0.85437089143959455</v>
      </c>
      <c r="X145" s="112">
        <f t="shared" si="55"/>
        <v>0.86003278425608642</v>
      </c>
      <c r="Y145" s="112">
        <f t="shared" si="55"/>
        <v>0.86580743171601215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0.75675009777383051</v>
      </c>
      <c r="C147" s="112">
        <f t="shared" si="59"/>
        <v>0.7621719277077853</v>
      </c>
      <c r="D147" s="112">
        <f t="shared" si="59"/>
        <v>0.7640923942500667</v>
      </c>
      <c r="E147" s="112">
        <f t="shared" si="59"/>
        <v>0.76526354103725536</v>
      </c>
      <c r="F147" s="112">
        <f t="shared" si="59"/>
        <v>0.76600318111419052</v>
      </c>
      <c r="G147" s="112">
        <f t="shared" si="59"/>
        <v>0.77085664336120663</v>
      </c>
      <c r="H147" s="112">
        <f t="shared" si="59"/>
        <v>0.77799993023984448</v>
      </c>
      <c r="I147" s="112">
        <f t="shared" si="59"/>
        <v>0.78497899630682877</v>
      </c>
      <c r="J147" s="112">
        <f t="shared" si="59"/>
        <v>0.78716641542563981</v>
      </c>
      <c r="K147" s="112">
        <f t="shared" si="59"/>
        <v>0.78769993323403897</v>
      </c>
      <c r="L147" s="112">
        <f t="shared" si="59"/>
        <v>0.78904950175283772</v>
      </c>
      <c r="M147" s="112">
        <f t="shared" si="59"/>
        <v>0.78917286483337834</v>
      </c>
      <c r="N147" s="112">
        <f t="shared" si="59"/>
        <v>0.79047866390626298</v>
      </c>
      <c r="O147" s="112">
        <f t="shared" si="59"/>
        <v>0.79234888718065433</v>
      </c>
      <c r="P147" s="112">
        <f t="shared" si="59"/>
        <v>0.79362445875049992</v>
      </c>
      <c r="Q147" s="112">
        <f t="shared" si="59"/>
        <v>0.79484879113988671</v>
      </c>
      <c r="R147" s="112">
        <f t="shared" ref="R147:V147" si="60">IF(R128=0,"",R128/R109)</f>
        <v>0.79877739534693015</v>
      </c>
      <c r="S147" s="112">
        <f t="shared" si="60"/>
        <v>0.81157046225395479</v>
      </c>
      <c r="T147" s="112">
        <f t="shared" si="60"/>
        <v>0.84286060089422132</v>
      </c>
      <c r="U147" s="112">
        <f t="shared" si="60"/>
        <v>0.84949907425252513</v>
      </c>
      <c r="V147" s="112">
        <f t="shared" si="60"/>
        <v>0.86298468291714425</v>
      </c>
      <c r="W147" s="112">
        <f t="shared" ref="W147:Y147" si="61">IF(W128=0,"",W128/W109)</f>
        <v>0.86937789071380578</v>
      </c>
      <c r="X147" s="112">
        <f t="shared" si="61"/>
        <v>0.87278450188973111</v>
      </c>
      <c r="Y147" s="112">
        <f t="shared" si="61"/>
        <v>0.88467522125220122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0.87688307829013157</v>
      </c>
      <c r="C148" s="113">
        <f t="shared" si="62"/>
        <v>0.88846217461208477</v>
      </c>
      <c r="D148" s="113">
        <f t="shared" si="62"/>
        <v>0.88683010486454417</v>
      </c>
      <c r="E148" s="113">
        <f t="shared" si="62"/>
        <v>0.88764382542873133</v>
      </c>
      <c r="F148" s="113">
        <f t="shared" si="62"/>
        <v>0.88130884599768422</v>
      </c>
      <c r="G148" s="113">
        <f t="shared" si="62"/>
        <v>0.88579950301806298</v>
      </c>
      <c r="H148" s="113">
        <f t="shared" si="62"/>
        <v>0.88940545019218964</v>
      </c>
      <c r="I148" s="113">
        <f t="shared" si="62"/>
        <v>0.88062883906020462</v>
      </c>
      <c r="J148" s="113">
        <f t="shared" si="62"/>
        <v>0.89278366811062126</v>
      </c>
      <c r="K148" s="113">
        <f t="shared" si="62"/>
        <v>0.89197851577472897</v>
      </c>
      <c r="L148" s="113">
        <f t="shared" si="62"/>
        <v>0.89316573669899835</v>
      </c>
      <c r="M148" s="113">
        <f t="shared" si="62"/>
        <v>0.88896547320203689</v>
      </c>
      <c r="N148" s="113">
        <f t="shared" si="62"/>
        <v>0.88943489806689191</v>
      </c>
      <c r="O148" s="113">
        <f t="shared" si="62"/>
        <v>0.8858929174892386</v>
      </c>
      <c r="P148" s="113">
        <f t="shared" si="62"/>
        <v>0.89968335017774392</v>
      </c>
      <c r="Q148" s="113">
        <f t="shared" si="62"/>
        <v>0.90070630037299115</v>
      </c>
      <c r="R148" s="113">
        <f t="shared" ref="R148:V148" si="63">IF(R129=0,"",R129/R110)</f>
        <v>0.9077091904382657</v>
      </c>
      <c r="S148" s="113">
        <f t="shared" si="63"/>
        <v>0.91064076277233552</v>
      </c>
      <c r="T148" s="113">
        <f t="shared" si="63"/>
        <v>0.92816786430822307</v>
      </c>
      <c r="U148" s="113">
        <f t="shared" si="63"/>
        <v>0.93064542768392433</v>
      </c>
      <c r="V148" s="113">
        <f t="shared" si="63"/>
        <v>0.94000090396121472</v>
      </c>
      <c r="W148" s="113">
        <f t="shared" ref="W148:Y148" si="64">IF(W129=0,"",W129/W110)</f>
        <v>0.93664689842976712</v>
      </c>
      <c r="X148" s="113">
        <f t="shared" si="64"/>
        <v>0.94160140588724983</v>
      </c>
      <c r="Y148" s="113">
        <f t="shared" si="64"/>
        <v>0.95240743008028206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0.75675009777383051</v>
      </c>
      <c r="C149" s="111">
        <f t="shared" si="65"/>
        <v>0.7676168758255445</v>
      </c>
      <c r="D149" s="111">
        <f t="shared" si="65"/>
        <v>0.77000524114406466</v>
      </c>
      <c r="E149" s="111">
        <f t="shared" si="65"/>
        <v>0.77124196753318108</v>
      </c>
      <c r="F149" s="111">
        <f t="shared" si="65"/>
        <v>0.77191889761043386</v>
      </c>
      <c r="G149" s="111">
        <f t="shared" si="65"/>
        <v>0.77655047694021673</v>
      </c>
      <c r="H149" s="111">
        <f t="shared" si="65"/>
        <v>0.78099999602357562</v>
      </c>
      <c r="I149" s="111">
        <f t="shared" si="65"/>
        <v>0.78497899630682877</v>
      </c>
      <c r="J149" s="111">
        <f t="shared" si="65"/>
        <v>0.78729712935149743</v>
      </c>
      <c r="K149" s="111">
        <f t="shared" si="65"/>
        <v>0.78828690303085214</v>
      </c>
      <c r="L149" s="111">
        <f t="shared" si="65"/>
        <v>0.78896267643778639</v>
      </c>
      <c r="M149" s="111">
        <f t="shared" si="65"/>
        <v>0.78912949920289832</v>
      </c>
      <c r="N149" s="111">
        <f t="shared" si="65"/>
        <v>0.79037075812198132</v>
      </c>
      <c r="O149" s="111">
        <f t="shared" si="65"/>
        <v>0.79178157598212162</v>
      </c>
      <c r="P149" s="111">
        <f t="shared" si="65"/>
        <v>0.79446197857633316</v>
      </c>
      <c r="Q149" s="111">
        <f t="shared" si="65"/>
        <v>0.79595656721497299</v>
      </c>
      <c r="R149" s="111">
        <f t="shared" ref="R149:V149" si="66">IF(R130=0,"",R130/R111)</f>
        <v>0.81121856485391963</v>
      </c>
      <c r="S149" s="111">
        <f t="shared" si="66"/>
        <v>0.82612533991256898</v>
      </c>
      <c r="T149" s="111">
        <f t="shared" si="66"/>
        <v>0.84650116289158728</v>
      </c>
      <c r="U149" s="111">
        <f t="shared" si="66"/>
        <v>0.85236923455910218</v>
      </c>
      <c r="V149" s="111">
        <f t="shared" si="66"/>
        <v>0.86036868035696068</v>
      </c>
      <c r="W149" s="111">
        <f t="shared" ref="W149:Y149" si="67">IF(W130=0,"",W130/W111)</f>
        <v>0.86795693408927022</v>
      </c>
      <c r="X149" s="111">
        <f t="shared" si="67"/>
        <v>0.87115308895173948</v>
      </c>
      <c r="Y149" s="111">
        <f t="shared" si="67"/>
        <v>0.88159428394931416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0.75097555200912647</v>
      </c>
      <c r="C151" s="124">
        <f t="shared" si="71"/>
        <v>0.75338407477478631</v>
      </c>
      <c r="D151" s="124">
        <f t="shared" si="71"/>
        <v>0.75531394266307528</v>
      </c>
      <c r="E151" s="124">
        <f t="shared" si="71"/>
        <v>0.75738210332782929</v>
      </c>
      <c r="F151" s="124">
        <f t="shared" si="71"/>
        <v>0.75978162386620773</v>
      </c>
      <c r="G151" s="124">
        <f t="shared" si="71"/>
        <v>0.76239083034282373</v>
      </c>
      <c r="H151" s="124">
        <f t="shared" si="71"/>
        <v>0.76556903423698552</v>
      </c>
      <c r="I151" s="124">
        <f t="shared" si="71"/>
        <v>0.76617349694948944</v>
      </c>
      <c r="J151" s="124">
        <f t="shared" si="71"/>
        <v>0.76813586746146023</v>
      </c>
      <c r="K151" s="124">
        <f t="shared" si="71"/>
        <v>0.76903986469617613</v>
      </c>
      <c r="L151" s="124">
        <f t="shared" si="71"/>
        <v>0.77049224762062796</v>
      </c>
      <c r="M151" s="124">
        <f t="shared" si="71"/>
        <v>0.77210295718959288</v>
      </c>
      <c r="N151" s="124">
        <f t="shared" si="71"/>
        <v>0.7732044966966517</v>
      </c>
      <c r="O151" s="124">
        <f t="shared" si="71"/>
        <v>0.77367258039300091</v>
      </c>
      <c r="P151" s="124">
        <f t="shared" si="71"/>
        <v>0.77706387806838584</v>
      </c>
      <c r="Q151" s="124">
        <f t="shared" si="71"/>
        <v>0.78150255409208269</v>
      </c>
      <c r="R151" s="124">
        <f t="shared" ref="R151:V151" si="72">IF(R132=0,"",R132/R113)</f>
        <v>0.78867738639459817</v>
      </c>
      <c r="S151" s="124">
        <f t="shared" si="72"/>
        <v>0.79688350216580905</v>
      </c>
      <c r="T151" s="124">
        <f t="shared" si="72"/>
        <v>0.80421198287062878</v>
      </c>
      <c r="U151" s="124">
        <f t="shared" si="72"/>
        <v>0.81100577694184428</v>
      </c>
      <c r="V151" s="124">
        <f t="shared" si="72"/>
        <v>0.82117081667036607</v>
      </c>
      <c r="W151" s="124">
        <f t="shared" ref="W151:Y151" si="73">IF(W132=0,"",W132/W113)</f>
        <v>0.82898468897595334</v>
      </c>
      <c r="X151" s="124">
        <f t="shared" si="73"/>
        <v>0.84382637521042547</v>
      </c>
      <c r="Y151" s="124">
        <f t="shared" si="73"/>
        <v>0.85264941034279385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0.61509049875577715</v>
      </c>
      <c r="C152" s="111">
        <f t="shared" si="74"/>
        <v>0.61612717944270801</v>
      </c>
      <c r="D152" s="111">
        <f t="shared" si="74"/>
        <v>0.61728640194287965</v>
      </c>
      <c r="E152" s="111">
        <f t="shared" si="74"/>
        <v>0.61836574492282781</v>
      </c>
      <c r="F152" s="111">
        <f t="shared" si="74"/>
        <v>0.61937895122850117</v>
      </c>
      <c r="G152" s="111">
        <f t="shared" si="74"/>
        <v>0.62039193220737698</v>
      </c>
      <c r="H152" s="111">
        <f t="shared" si="74"/>
        <v>0.62141800305158434</v>
      </c>
      <c r="I152" s="111">
        <f t="shared" si="74"/>
        <v>0.62188036626421028</v>
      </c>
      <c r="J152" s="111">
        <f t="shared" si="74"/>
        <v>0.62198024811194641</v>
      </c>
      <c r="K152" s="111">
        <f t="shared" si="74"/>
        <v>0.62211918479254025</v>
      </c>
      <c r="L152" s="111">
        <f t="shared" si="74"/>
        <v>0.62226378947265748</v>
      </c>
      <c r="M152" s="111">
        <f t="shared" si="74"/>
        <v>0.62240585144749994</v>
      </c>
      <c r="N152" s="111">
        <f t="shared" si="74"/>
        <v>0.62254284004713234</v>
      </c>
      <c r="O152" s="111">
        <f t="shared" si="74"/>
        <v>0.62265440817721895</v>
      </c>
      <c r="P152" s="111">
        <f t="shared" si="74"/>
        <v>0.62272140516430785</v>
      </c>
      <c r="Q152" s="111">
        <f t="shared" si="74"/>
        <v>0.62282586793181638</v>
      </c>
      <c r="R152" s="111">
        <f t="shared" ref="R152:V152" si="75">IF(R133=0,"",R133/R114)</f>
        <v>0.6230835594926285</v>
      </c>
      <c r="S152" s="111">
        <f t="shared" si="75"/>
        <v>0.62368681476241838</v>
      </c>
      <c r="T152" s="111">
        <f t="shared" si="75"/>
        <v>0.62463427187171605</v>
      </c>
      <c r="U152" s="111">
        <f t="shared" si="75"/>
        <v>0.62578857444750979</v>
      </c>
      <c r="V152" s="111">
        <f t="shared" si="75"/>
        <v>0.62679640453464891</v>
      </c>
      <c r="W152" s="111">
        <f t="shared" ref="W152:Y152" si="76">IF(W133=0,"",W133/W114)</f>
        <v>0.6276254794043028</v>
      </c>
      <c r="X152" s="111">
        <f t="shared" si="76"/>
        <v>0.62813771441505106</v>
      </c>
      <c r="Y152" s="111">
        <f t="shared" si="76"/>
        <v>0.62873511715609132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0.76093267485700833</v>
      </c>
      <c r="C153" s="45">
        <f t="shared" si="77"/>
        <v>0.76315120278875426</v>
      </c>
      <c r="D153" s="45">
        <f t="shared" si="77"/>
        <v>0.76548950469111487</v>
      </c>
      <c r="E153" s="45">
        <f t="shared" si="77"/>
        <v>0.76793209086025815</v>
      </c>
      <c r="F153" s="45">
        <f t="shared" si="77"/>
        <v>0.77043707564982788</v>
      </c>
      <c r="G153" s="45">
        <f t="shared" si="77"/>
        <v>0.77316194732655463</v>
      </c>
      <c r="H153" s="45">
        <f t="shared" si="77"/>
        <v>0.77623880371142517</v>
      </c>
      <c r="I153" s="45">
        <f t="shared" si="77"/>
        <v>0.77791651076367963</v>
      </c>
      <c r="J153" s="45">
        <f t="shared" si="77"/>
        <v>0.77897205424640448</v>
      </c>
      <c r="K153" s="45">
        <f t="shared" si="77"/>
        <v>0.78043356319846835</v>
      </c>
      <c r="L153" s="45">
        <f t="shared" si="77"/>
        <v>0.78200064713263984</v>
      </c>
      <c r="M153" s="45">
        <f t="shared" si="77"/>
        <v>0.78353991666541689</v>
      </c>
      <c r="N153" s="45">
        <f t="shared" si="77"/>
        <v>0.78569717507146009</v>
      </c>
      <c r="O153" s="45">
        <f t="shared" si="77"/>
        <v>0.78820376314953866</v>
      </c>
      <c r="P153" s="45">
        <f t="shared" si="77"/>
        <v>0.79095807055331402</v>
      </c>
      <c r="Q153" s="45">
        <f t="shared" si="77"/>
        <v>0.79578353622937759</v>
      </c>
      <c r="R153" s="45">
        <f t="shared" ref="R153:V153" si="78">IF(R134=0,"",R134/R115)</f>
        <v>0.80256889637158668</v>
      </c>
      <c r="S153" s="45">
        <f t="shared" si="78"/>
        <v>0.81085219497480898</v>
      </c>
      <c r="T153" s="45">
        <f t="shared" si="78"/>
        <v>0.82029232830473053</v>
      </c>
      <c r="U153" s="45">
        <f t="shared" si="78"/>
        <v>0.82968641795339282</v>
      </c>
      <c r="V153" s="45">
        <f t="shared" si="78"/>
        <v>0.84062118557761789</v>
      </c>
      <c r="W153" s="45">
        <f t="shared" ref="W153:Y153" si="79">IF(W134=0,"",W134/W115)</f>
        <v>0.85125748365435916</v>
      </c>
      <c r="X153" s="45">
        <f t="shared" si="79"/>
        <v>0.86201713657039081</v>
      </c>
      <c r="Y153" s="45">
        <f t="shared" si="79"/>
        <v>0.87288874246146764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55053.160920000002</v>
      </c>
      <c r="C155" s="117">
        <f t="shared" si="80"/>
        <v>58079.124360000016</v>
      </c>
      <c r="D155" s="117">
        <f t="shared" si="80"/>
        <v>58077.486000000012</v>
      </c>
      <c r="E155" s="117">
        <f t="shared" si="80"/>
        <v>58223.781918719993</v>
      </c>
      <c r="F155" s="117">
        <f t="shared" si="80"/>
        <v>56535.869712960011</v>
      </c>
      <c r="G155" s="117">
        <f t="shared" si="80"/>
        <v>54705.06515231997</v>
      </c>
      <c r="H155" s="117">
        <f t="shared" si="80"/>
        <v>53243.354003400018</v>
      </c>
      <c r="I155" s="117">
        <f t="shared" si="80"/>
        <v>49492.973969999992</v>
      </c>
      <c r="J155" s="117">
        <f t="shared" si="80"/>
        <v>52062.35836824002</v>
      </c>
      <c r="K155" s="117">
        <f t="shared" si="80"/>
        <v>51319.897061400014</v>
      </c>
      <c r="L155" s="117">
        <f t="shared" si="80"/>
        <v>56152.601940599969</v>
      </c>
      <c r="M155" s="117">
        <f t="shared" si="80"/>
        <v>46407.293978760033</v>
      </c>
      <c r="N155" s="117">
        <f t="shared" si="80"/>
        <v>50777.897817240038</v>
      </c>
      <c r="O155" s="117">
        <f t="shared" si="80"/>
        <v>52870.106880360036</v>
      </c>
      <c r="P155" s="117">
        <f t="shared" si="80"/>
        <v>42978.37711067999</v>
      </c>
      <c r="Q155" s="117">
        <f t="shared" si="80"/>
        <v>46362.492990000035</v>
      </c>
      <c r="R155" s="117">
        <f t="shared" ref="R155:V155" si="81">R156+R159+R161+R170</f>
        <v>51890.397910560016</v>
      </c>
      <c r="S155" s="117">
        <f t="shared" si="81"/>
        <v>50730.359058720023</v>
      </c>
      <c r="T155" s="117">
        <f t="shared" si="81"/>
        <v>52295.32952820004</v>
      </c>
      <c r="U155" s="117">
        <f t="shared" si="81"/>
        <v>52564.904928360062</v>
      </c>
      <c r="V155" s="117">
        <f t="shared" si="81"/>
        <v>51076.113165000039</v>
      </c>
      <c r="W155" s="117">
        <f t="shared" ref="W155:Y155" si="82">W156+W159+W161+W170</f>
        <v>58416.672571970797</v>
      </c>
      <c r="X155" s="117">
        <f t="shared" si="82"/>
        <v>49613.452659456445</v>
      </c>
      <c r="Y155" s="117">
        <f t="shared" si="82"/>
        <v>45634.340669125639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47297.395567604071</v>
      </c>
      <c r="C156" s="122">
        <f t="shared" si="83"/>
        <v>50111.119704038625</v>
      </c>
      <c r="D156" s="122">
        <f t="shared" si="83"/>
        <v>49564.654656921586</v>
      </c>
      <c r="E156" s="122">
        <f t="shared" si="83"/>
        <v>49320.372627904442</v>
      </c>
      <c r="F156" s="122">
        <f t="shared" si="83"/>
        <v>47487.61753763297</v>
      </c>
      <c r="G156" s="122">
        <f t="shared" si="83"/>
        <v>45641.260814131943</v>
      </c>
      <c r="H156" s="122">
        <f t="shared" si="83"/>
        <v>44613.153574119402</v>
      </c>
      <c r="I156" s="122">
        <f t="shared" si="83"/>
        <v>40211.302134112149</v>
      </c>
      <c r="J156" s="122">
        <f t="shared" si="83"/>
        <v>43353.282860056104</v>
      </c>
      <c r="K156" s="122">
        <f t="shared" si="83"/>
        <v>42533.715222175058</v>
      </c>
      <c r="L156" s="122">
        <f t="shared" si="83"/>
        <v>47136.240692845029</v>
      </c>
      <c r="M156" s="122">
        <f t="shared" si="83"/>
        <v>38257.637744939137</v>
      </c>
      <c r="N156" s="122">
        <f t="shared" si="83"/>
        <v>42587.466209785358</v>
      </c>
      <c r="O156" s="122">
        <f t="shared" si="83"/>
        <v>45066.483435507369</v>
      </c>
      <c r="P156" s="122">
        <f t="shared" si="83"/>
        <v>35416.30980129361</v>
      </c>
      <c r="Q156" s="122">
        <f t="shared" si="83"/>
        <v>38533.643721700348</v>
      </c>
      <c r="R156" s="122">
        <f t="shared" ref="R156:V156" si="84">SUM(R157:R158)</f>
        <v>43549.076601511275</v>
      </c>
      <c r="S156" s="122">
        <f t="shared" si="84"/>
        <v>42103.69487402033</v>
      </c>
      <c r="T156" s="122">
        <f t="shared" si="84"/>
        <v>42847.934065622845</v>
      </c>
      <c r="U156" s="122">
        <f t="shared" si="84"/>
        <v>43639.682065823319</v>
      </c>
      <c r="V156" s="122">
        <f t="shared" si="84"/>
        <v>42452.231287188086</v>
      </c>
      <c r="W156" s="122">
        <f t="shared" ref="W156:Y156" si="85">SUM(W157:W158)</f>
        <v>48693.249072332597</v>
      </c>
      <c r="X156" s="122">
        <f t="shared" si="85"/>
        <v>40825.877837351698</v>
      </c>
      <c r="Y156" s="122">
        <f t="shared" si="85"/>
        <v>37959.860449494001</v>
      </c>
      <c r="DA156" s="130" t="s">
        <v>2133</v>
      </c>
    </row>
    <row r="157" spans="1:105" ht="12" customHeight="1" x14ac:dyDescent="0.25">
      <c r="A157" s="97" t="s">
        <v>212</v>
      </c>
      <c r="B157" s="98">
        <v>47297.395567604071</v>
      </c>
      <c r="C157" s="98">
        <v>50111.119704038625</v>
      </c>
      <c r="D157" s="98">
        <v>49564.654656921586</v>
      </c>
      <c r="E157" s="98">
        <v>49320.372627904442</v>
      </c>
      <c r="F157" s="98">
        <v>47487.61753763297</v>
      </c>
      <c r="G157" s="98">
        <v>45641.260814131943</v>
      </c>
      <c r="H157" s="98">
        <v>44613.153574119402</v>
      </c>
      <c r="I157" s="98">
        <v>40211.302134112149</v>
      </c>
      <c r="J157" s="98">
        <v>43353.282860056104</v>
      </c>
      <c r="K157" s="98">
        <v>42533.715222175058</v>
      </c>
      <c r="L157" s="98">
        <v>47136.240692845029</v>
      </c>
      <c r="M157" s="98">
        <v>38257.637744939137</v>
      </c>
      <c r="N157" s="98">
        <v>42587.466209785358</v>
      </c>
      <c r="O157" s="98">
        <v>45066.483435507369</v>
      </c>
      <c r="P157" s="98">
        <v>35416.30980129361</v>
      </c>
      <c r="Q157" s="98">
        <v>38533.643721700348</v>
      </c>
      <c r="R157" s="98">
        <v>43549.076601511275</v>
      </c>
      <c r="S157" s="98">
        <v>42103.69487402033</v>
      </c>
      <c r="T157" s="98">
        <v>42847.934065622845</v>
      </c>
      <c r="U157" s="98">
        <v>43639.682065823319</v>
      </c>
      <c r="V157" s="98">
        <v>42452.231287188086</v>
      </c>
      <c r="W157" s="98">
        <v>48693.249072332597</v>
      </c>
      <c r="X157" s="98">
        <v>40825.877837351698</v>
      </c>
      <c r="Y157" s="98">
        <v>37959.860449494001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7579.3870299534728</v>
      </c>
      <c r="C161" s="122">
        <v>7786.8104585255869</v>
      </c>
      <c r="D161" s="122">
        <v>8316.6105725860252</v>
      </c>
      <c r="E161" s="122">
        <v>8693.7095750252083</v>
      </c>
      <c r="F161" s="122">
        <v>8831.6744837023434</v>
      </c>
      <c r="G161" s="122">
        <v>8843.3104425564161</v>
      </c>
      <c r="H161" s="122">
        <v>8419.3958666851031</v>
      </c>
      <c r="I161" s="122">
        <v>9063.0957104078425</v>
      </c>
      <c r="J161" s="122">
        <v>8514.5924466352226</v>
      </c>
      <c r="K161" s="122">
        <v>8582.360640840192</v>
      </c>
      <c r="L161" s="122">
        <v>8805.022568221515</v>
      </c>
      <c r="M161" s="122">
        <v>7965.5737480461894</v>
      </c>
      <c r="N161" s="122">
        <v>7989.172959345432</v>
      </c>
      <c r="O161" s="122">
        <v>7577.4661127616419</v>
      </c>
      <c r="P161" s="122">
        <v>7360.5219492191864</v>
      </c>
      <c r="Q161" s="122">
        <v>7627.269609082754</v>
      </c>
      <c r="R161" s="122">
        <v>8151.9662669137697</v>
      </c>
      <c r="S161" s="122">
        <v>8426.6548818179654</v>
      </c>
      <c r="T161" s="122">
        <v>9231.9022710043282</v>
      </c>
      <c r="U161" s="122">
        <v>8683.2183603409831</v>
      </c>
      <c r="V161" s="122">
        <v>8388.8515723987111</v>
      </c>
      <c r="W161" s="122">
        <v>9454.3276925923092</v>
      </c>
      <c r="X161" s="122">
        <v>8557.547312648594</v>
      </c>
      <c r="Y161" s="122">
        <v>7466.8168248757111</v>
      </c>
      <c r="DA161" s="130" t="s">
        <v>2138</v>
      </c>
    </row>
    <row r="162" spans="1:105" ht="12" customHeight="1" x14ac:dyDescent="0.25">
      <c r="A162" s="97" t="s">
        <v>134</v>
      </c>
      <c r="B162" s="98">
        <v>7573.7569696945957</v>
      </c>
      <c r="C162" s="98">
        <v>7779.9613718025676</v>
      </c>
      <c r="D162" s="98">
        <v>8307.8206585319331</v>
      </c>
      <c r="E162" s="98">
        <v>8681.2334577267084</v>
      </c>
      <c r="F162" s="98">
        <v>8817.6862479090341</v>
      </c>
      <c r="G162" s="98">
        <v>8827.0457539992112</v>
      </c>
      <c r="H162" s="98">
        <v>8401.4980180785642</v>
      </c>
      <c r="I162" s="98">
        <v>9039.2858155501253</v>
      </c>
      <c r="J162" s="98">
        <v>8491.8701611030883</v>
      </c>
      <c r="K162" s="98">
        <v>8554.4817456901965</v>
      </c>
      <c r="L162" s="98">
        <v>8775.6018285804803</v>
      </c>
      <c r="M162" s="98">
        <v>7937.9162069066924</v>
      </c>
      <c r="N162" s="98">
        <v>7957.6321463184022</v>
      </c>
      <c r="O162" s="98">
        <v>7543.8461068456281</v>
      </c>
      <c r="P162" s="98">
        <v>7324.8165814886743</v>
      </c>
      <c r="Q162" s="98">
        <v>7588.643179622175</v>
      </c>
      <c r="R162" s="98">
        <v>8106.3685451117253</v>
      </c>
      <c r="S162" s="98">
        <v>8379.066388767993</v>
      </c>
      <c r="T162" s="98">
        <v>9177.8650071167831</v>
      </c>
      <c r="U162" s="98">
        <v>8630.3107970145174</v>
      </c>
      <c r="V162" s="98">
        <v>8341.1481416697134</v>
      </c>
      <c r="W162" s="98">
        <v>9388.6245520774264</v>
      </c>
      <c r="X162" s="98">
        <v>8503.3468399563353</v>
      </c>
      <c r="Y162" s="98">
        <v>7424.9934497536296</v>
      </c>
      <c r="DA162" s="63" t="s">
        <v>2139</v>
      </c>
    </row>
    <row r="163" spans="1:105" ht="12" customHeight="1" x14ac:dyDescent="0.25">
      <c r="A163" s="97" t="s">
        <v>133</v>
      </c>
      <c r="B163" s="98">
        <v>5.6300602588771662</v>
      </c>
      <c r="C163" s="98">
        <v>6.8490867230192087</v>
      </c>
      <c r="D163" s="98">
        <v>8.7899140540922023</v>
      </c>
      <c r="E163" s="98">
        <v>12.476117298500148</v>
      </c>
      <c r="F163" s="98">
        <v>13.988235793308581</v>
      </c>
      <c r="G163" s="98">
        <v>16.264688557204181</v>
      </c>
      <c r="H163" s="98">
        <v>17.89784860653943</v>
      </c>
      <c r="I163" s="98">
        <v>23.809894857717623</v>
      </c>
      <c r="J163" s="98">
        <v>22.722285532134869</v>
      </c>
      <c r="K163" s="98">
        <v>27.878895149995067</v>
      </c>
      <c r="L163" s="98">
        <v>29.420739641034526</v>
      </c>
      <c r="M163" s="98">
        <v>27.657541139496839</v>
      </c>
      <c r="N163" s="98">
        <v>31.540813027030087</v>
      </c>
      <c r="O163" s="98">
        <v>33.620005916013632</v>
      </c>
      <c r="P163" s="98">
        <v>35.70536773051213</v>
      </c>
      <c r="Q163" s="98">
        <v>38.626429460578969</v>
      </c>
      <c r="R163" s="98">
        <v>45.597721802044397</v>
      </c>
      <c r="S163" s="98">
        <v>47.588493049972911</v>
      </c>
      <c r="T163" s="98">
        <v>54.037263887545237</v>
      </c>
      <c r="U163" s="98">
        <v>52.907563326464782</v>
      </c>
      <c r="V163" s="98">
        <v>47.703430728997439</v>
      </c>
      <c r="W163" s="98">
        <v>65.703140514882065</v>
      </c>
      <c r="X163" s="98">
        <v>54.200472692258522</v>
      </c>
      <c r="Y163" s="98">
        <v>41.82337512208175</v>
      </c>
      <c r="DA163" s="63" t="s">
        <v>2140</v>
      </c>
    </row>
    <row r="164" spans="1:105" ht="12" customHeight="1" x14ac:dyDescent="0.25">
      <c r="A164" s="100" t="s">
        <v>212</v>
      </c>
      <c r="B164" s="101">
        <v>5.6300602588771662</v>
      </c>
      <c r="C164" s="101">
        <v>6.8490867230192087</v>
      </c>
      <c r="D164" s="101">
        <v>8.7899140540922023</v>
      </c>
      <c r="E164" s="101">
        <v>12.476117298500148</v>
      </c>
      <c r="F164" s="101">
        <v>13.988235793308581</v>
      </c>
      <c r="G164" s="101">
        <v>16.264688557204181</v>
      </c>
      <c r="H164" s="101">
        <v>17.89784860653943</v>
      </c>
      <c r="I164" s="101">
        <v>23.809894857717623</v>
      </c>
      <c r="J164" s="101">
        <v>22.722285532134869</v>
      </c>
      <c r="K164" s="101">
        <v>27.878895149995067</v>
      </c>
      <c r="L164" s="101">
        <v>29.420739641034526</v>
      </c>
      <c r="M164" s="101">
        <v>27.657541139496839</v>
      </c>
      <c r="N164" s="101">
        <v>31.540813027030087</v>
      </c>
      <c r="O164" s="101">
        <v>33.620005916013632</v>
      </c>
      <c r="P164" s="101">
        <v>35.70536773051213</v>
      </c>
      <c r="Q164" s="101">
        <v>38.626429460578969</v>
      </c>
      <c r="R164" s="101">
        <v>45.597721802044397</v>
      </c>
      <c r="S164" s="101">
        <v>47.588493049972911</v>
      </c>
      <c r="T164" s="101">
        <v>54.037263887545237</v>
      </c>
      <c r="U164" s="101">
        <v>52.907563326464782</v>
      </c>
      <c r="V164" s="101">
        <v>47.703430728997439</v>
      </c>
      <c r="W164" s="101">
        <v>65.703140514882065</v>
      </c>
      <c r="X164" s="101">
        <v>54.200472692258522</v>
      </c>
      <c r="Y164" s="101">
        <v>41.82337512208175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176.37832244245703</v>
      </c>
      <c r="C170" s="122">
        <v>181.19419743580787</v>
      </c>
      <c r="D170" s="122">
        <v>196.22077049239834</v>
      </c>
      <c r="E170" s="122">
        <v>209.69971579033668</v>
      </c>
      <c r="F170" s="122">
        <v>216.57769162469589</v>
      </c>
      <c r="G170" s="122">
        <v>220.49389563161165</v>
      </c>
      <c r="H170" s="122">
        <v>210.80456259551019</v>
      </c>
      <c r="I170" s="122">
        <v>218.57612547999906</v>
      </c>
      <c r="J170" s="122">
        <v>194.48306154869019</v>
      </c>
      <c r="K170" s="122">
        <v>203.82119838476424</v>
      </c>
      <c r="L170" s="122">
        <v>211.33867953342244</v>
      </c>
      <c r="M170" s="122">
        <v>184.08248577470738</v>
      </c>
      <c r="N170" s="122">
        <v>201.25864810924801</v>
      </c>
      <c r="O170" s="122">
        <v>226.1573320910243</v>
      </c>
      <c r="P170" s="122">
        <v>201.54536016720144</v>
      </c>
      <c r="Q170" s="122">
        <v>201.57965921693295</v>
      </c>
      <c r="R170" s="122">
        <v>189.35504213496975</v>
      </c>
      <c r="S170" s="122">
        <v>200.00930288172896</v>
      </c>
      <c r="T170" s="122">
        <v>215.49319157286612</v>
      </c>
      <c r="U170" s="122">
        <v>242.00450219576481</v>
      </c>
      <c r="V170" s="122">
        <v>235.03030541324392</v>
      </c>
      <c r="W170" s="122">
        <v>269.09580704589717</v>
      </c>
      <c r="X170" s="122">
        <v>230.02750945615259</v>
      </c>
      <c r="Y170" s="122">
        <v>207.66339475592585</v>
      </c>
      <c r="DA170" s="130" t="s">
        <v>2147</v>
      </c>
    </row>
    <row r="171" spans="1:105" ht="12" customHeight="1" x14ac:dyDescent="0.25">
      <c r="A171" s="97" t="s">
        <v>175</v>
      </c>
      <c r="B171" s="98">
        <v>176.37832244245703</v>
      </c>
      <c r="C171" s="98">
        <v>181.19419743580787</v>
      </c>
      <c r="D171" s="98">
        <v>196.22077049239834</v>
      </c>
      <c r="E171" s="98">
        <v>209.69971579033668</v>
      </c>
      <c r="F171" s="98">
        <v>216.57769162469589</v>
      </c>
      <c r="G171" s="98">
        <v>220.49389563161165</v>
      </c>
      <c r="H171" s="98">
        <v>210.80456259551019</v>
      </c>
      <c r="I171" s="98">
        <v>218.57612547999906</v>
      </c>
      <c r="J171" s="98">
        <v>194.48306154869019</v>
      </c>
      <c r="K171" s="98">
        <v>203.82119838476424</v>
      </c>
      <c r="L171" s="98">
        <v>211.33867953342244</v>
      </c>
      <c r="M171" s="98">
        <v>184.08248577470738</v>
      </c>
      <c r="N171" s="98">
        <v>201.25864810924801</v>
      </c>
      <c r="O171" s="98">
        <v>226.1573320910243</v>
      </c>
      <c r="P171" s="98">
        <v>201.54536016720144</v>
      </c>
      <c r="Q171" s="98">
        <v>201.57965921693295</v>
      </c>
      <c r="R171" s="98">
        <v>189.35504213496975</v>
      </c>
      <c r="S171" s="98">
        <v>200.00930288172896</v>
      </c>
      <c r="T171" s="98">
        <v>215.49319157286612</v>
      </c>
      <c r="U171" s="98">
        <v>242.00450219576481</v>
      </c>
      <c r="V171" s="98">
        <v>235.03030541324392</v>
      </c>
      <c r="W171" s="98">
        <v>269.09580704589717</v>
      </c>
      <c r="X171" s="98">
        <v>230.02750945615259</v>
      </c>
      <c r="Y171" s="98">
        <v>207.66339475592585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18619.56347843292</v>
      </c>
      <c r="C174" s="117">
        <f t="shared" si="87"/>
        <v>19257.863565815787</v>
      </c>
      <c r="D174" s="117">
        <f t="shared" si="87"/>
        <v>18855.635827797625</v>
      </c>
      <c r="E174" s="117">
        <f t="shared" si="87"/>
        <v>18591.605767242454</v>
      </c>
      <c r="F174" s="117">
        <f t="shared" si="87"/>
        <v>17998.431716148185</v>
      </c>
      <c r="G174" s="117">
        <f t="shared" si="87"/>
        <v>17448.548693402117</v>
      </c>
      <c r="H174" s="117">
        <f t="shared" si="87"/>
        <v>16945.171126408193</v>
      </c>
      <c r="I174" s="117">
        <f t="shared" si="87"/>
        <v>15707.500869128065</v>
      </c>
      <c r="J174" s="117">
        <f t="shared" si="87"/>
        <v>16139.127203665341</v>
      </c>
      <c r="K174" s="117">
        <f t="shared" si="87"/>
        <v>15825.425111095357</v>
      </c>
      <c r="L174" s="117">
        <f t="shared" si="87"/>
        <v>17104.332264815934</v>
      </c>
      <c r="M174" s="117">
        <f t="shared" si="87"/>
        <v>14674.223706470422</v>
      </c>
      <c r="N174" s="117">
        <f t="shared" si="87"/>
        <v>16006.473606964453</v>
      </c>
      <c r="O174" s="117">
        <f t="shared" si="87"/>
        <v>16938.982987107749</v>
      </c>
      <c r="P174" s="117">
        <f t="shared" si="87"/>
        <v>13825.959460467868</v>
      </c>
      <c r="Q174" s="117">
        <f t="shared" si="87"/>
        <v>14193.791298830565</v>
      </c>
      <c r="R174" s="117">
        <f t="shared" ref="R174:V174" si="88">R175+R178+R180+R189</f>
        <v>15086.674360807021</v>
      </c>
      <c r="S174" s="117">
        <f t="shared" si="88"/>
        <v>14372.884394842804</v>
      </c>
      <c r="T174" s="117">
        <f t="shared" si="88"/>
        <v>14370.552195743998</v>
      </c>
      <c r="U174" s="117">
        <f t="shared" si="88"/>
        <v>14318.115322992091</v>
      </c>
      <c r="V174" s="117">
        <f t="shared" si="88"/>
        <v>13819.222854237149</v>
      </c>
      <c r="W174" s="117">
        <f t="shared" ref="W174:Y174" si="89">W175+W178+W180+W189</f>
        <v>15780.591632893511</v>
      </c>
      <c r="X174" s="117">
        <f t="shared" si="89"/>
        <v>13815.870334065772</v>
      </c>
      <c r="Y174" s="117">
        <f t="shared" si="89"/>
        <v>13271.287361178345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15280.206334593813</v>
      </c>
      <c r="C175" s="122">
        <f t="shared" si="90"/>
        <v>15860.878321817754</v>
      </c>
      <c r="D175" s="122">
        <f t="shared" si="90"/>
        <v>15349.672112506099</v>
      </c>
      <c r="E175" s="122">
        <f t="shared" si="90"/>
        <v>14996.372332889981</v>
      </c>
      <c r="F175" s="122">
        <f t="shared" si="90"/>
        <v>14366.832767730633</v>
      </c>
      <c r="G175" s="122">
        <f t="shared" si="90"/>
        <v>13801.686847763567</v>
      </c>
      <c r="H175" s="122">
        <f t="shared" si="90"/>
        <v>13452.675262250621</v>
      </c>
      <c r="I175" s="122">
        <f t="shared" si="90"/>
        <v>12114.44915125829</v>
      </c>
      <c r="J175" s="122">
        <f t="shared" si="90"/>
        <v>12768.174697339107</v>
      </c>
      <c r="K175" s="122">
        <f t="shared" si="90"/>
        <v>12425.244266986578</v>
      </c>
      <c r="L175" s="122">
        <f t="shared" si="90"/>
        <v>13612.888468702729</v>
      </c>
      <c r="M175" s="122">
        <f t="shared" si="90"/>
        <v>11408.525924074616</v>
      </c>
      <c r="N175" s="122">
        <f t="shared" si="90"/>
        <v>12718.858269526236</v>
      </c>
      <c r="O175" s="122">
        <f t="shared" si="90"/>
        <v>13764.761838302964</v>
      </c>
      <c r="P175" s="122">
        <f t="shared" si="90"/>
        <v>10800.574507960124</v>
      </c>
      <c r="Q175" s="122">
        <f t="shared" si="90"/>
        <v>11236.901068145946</v>
      </c>
      <c r="R175" s="122">
        <f t="shared" ref="R175:V175" si="91">SUM(R176:R177)</f>
        <v>12111.413724430255</v>
      </c>
      <c r="S175" s="122">
        <f t="shared" si="91"/>
        <v>11345.198445012047</v>
      </c>
      <c r="T175" s="122">
        <f t="shared" si="91"/>
        <v>11217.140467081639</v>
      </c>
      <c r="U175" s="122">
        <f t="shared" si="91"/>
        <v>11321.649270898928</v>
      </c>
      <c r="V175" s="122">
        <f t="shared" si="91"/>
        <v>10913.041191109334</v>
      </c>
      <c r="W175" s="122">
        <f t="shared" ref="W175:Y175" si="92">SUM(W176:W177)</f>
        <v>12587.418128022729</v>
      </c>
      <c r="X175" s="122">
        <f t="shared" si="92"/>
        <v>10728.207969709771</v>
      </c>
      <c r="Y175" s="122">
        <f t="shared" si="92"/>
        <v>10444.809319391277</v>
      </c>
      <c r="DA175" s="130" t="s">
        <v>2301</v>
      </c>
    </row>
    <row r="176" spans="1:105" ht="12" customHeight="1" x14ac:dyDescent="0.25">
      <c r="A176" s="97" t="s">
        <v>212</v>
      </c>
      <c r="B176" s="98">
        <v>15071.502823724288</v>
      </c>
      <c r="C176" s="98">
        <v>15645.000888040295</v>
      </c>
      <c r="D176" s="98">
        <v>15142.287326812908</v>
      </c>
      <c r="E176" s="98">
        <v>14796.810783307374</v>
      </c>
      <c r="F176" s="98">
        <v>14175.630805921792</v>
      </c>
      <c r="G176" s="98">
        <v>13618.572168359491</v>
      </c>
      <c r="H176" s="98">
        <v>13276.542782479348</v>
      </c>
      <c r="I176" s="98">
        <v>11956.904288848269</v>
      </c>
      <c r="J176" s="98">
        <v>12601.727228405764</v>
      </c>
      <c r="K176" s="98">
        <v>12263.350103501565</v>
      </c>
      <c r="L176" s="98">
        <v>13435.753429150551</v>
      </c>
      <c r="M176" s="98">
        <v>11260.791749476626</v>
      </c>
      <c r="N176" s="98">
        <v>12552.443306890207</v>
      </c>
      <c r="O176" s="98">
        <v>13582.524246457997</v>
      </c>
      <c r="P176" s="98">
        <v>10656.653118580991</v>
      </c>
      <c r="Q176" s="98">
        <v>11084.388238856647</v>
      </c>
      <c r="R176" s="98">
        <v>11945.46584579284</v>
      </c>
      <c r="S176" s="98">
        <v>11187.542530251332</v>
      </c>
      <c r="T176" s="98">
        <v>11058.340137612418</v>
      </c>
      <c r="U176" s="98">
        <v>11160.565810791739</v>
      </c>
      <c r="V176" s="98">
        <v>10755.021437229841</v>
      </c>
      <c r="W176" s="98">
        <v>12403.628222456242</v>
      </c>
      <c r="X176" s="98">
        <v>10567.36176144228</v>
      </c>
      <c r="Y176" s="98">
        <v>10286.488548229876</v>
      </c>
      <c r="DA176" s="63" t="s">
        <v>2302</v>
      </c>
    </row>
    <row r="177" spans="1:105" ht="12" customHeight="1" x14ac:dyDescent="0.25">
      <c r="A177" s="97" t="s">
        <v>53</v>
      </c>
      <c r="B177" s="98">
        <v>208.70351086952593</v>
      </c>
      <c r="C177" s="98">
        <v>215.87743377745934</v>
      </c>
      <c r="D177" s="98">
        <v>207.38478569319179</v>
      </c>
      <c r="E177" s="98">
        <v>199.56154958260703</v>
      </c>
      <c r="F177" s="98">
        <v>191.20196180884227</v>
      </c>
      <c r="G177" s="98">
        <v>183.11467940407647</v>
      </c>
      <c r="H177" s="98">
        <v>176.13247977127358</v>
      </c>
      <c r="I177" s="98">
        <v>157.54486241002132</v>
      </c>
      <c r="J177" s="98">
        <v>166.4474689333442</v>
      </c>
      <c r="K177" s="98">
        <v>161.89416348501229</v>
      </c>
      <c r="L177" s="98">
        <v>177.13503955217831</v>
      </c>
      <c r="M177" s="98">
        <v>147.73417459798981</v>
      </c>
      <c r="N177" s="98">
        <v>166.41496263602946</v>
      </c>
      <c r="O177" s="98">
        <v>182.2375918449666</v>
      </c>
      <c r="P177" s="98">
        <v>143.92138937913236</v>
      </c>
      <c r="Q177" s="98">
        <v>152.51282928929913</v>
      </c>
      <c r="R177" s="98">
        <v>165.94787863741493</v>
      </c>
      <c r="S177" s="98">
        <v>157.65591476071558</v>
      </c>
      <c r="T177" s="98">
        <v>158.80032946921995</v>
      </c>
      <c r="U177" s="98">
        <v>161.08346010719004</v>
      </c>
      <c r="V177" s="98">
        <v>158.01975387949366</v>
      </c>
      <c r="W177" s="98">
        <v>183.78990556648839</v>
      </c>
      <c r="X177" s="98">
        <v>160.84620826748966</v>
      </c>
      <c r="Y177" s="98">
        <v>158.32077116140138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14.158844822846804</v>
      </c>
      <c r="C178" s="122">
        <f t="shared" si="93"/>
        <v>13.864596990944177</v>
      </c>
      <c r="D178" s="122">
        <f t="shared" si="93"/>
        <v>13.587320709219107</v>
      </c>
      <c r="E178" s="122">
        <f t="shared" si="93"/>
        <v>25.914405843769046</v>
      </c>
      <c r="F178" s="122">
        <f t="shared" si="93"/>
        <v>14.5297505743582</v>
      </c>
      <c r="G178" s="122">
        <f t="shared" si="93"/>
        <v>16.029261502752092</v>
      </c>
      <c r="H178" s="122">
        <f t="shared" si="93"/>
        <v>25.310959500576534</v>
      </c>
      <c r="I178" s="122">
        <f t="shared" si="93"/>
        <v>19.732583030730986</v>
      </c>
      <c r="J178" s="122">
        <f t="shared" si="93"/>
        <v>21.370899303640591</v>
      </c>
      <c r="K178" s="122">
        <f t="shared" si="93"/>
        <v>21.84387320648737</v>
      </c>
      <c r="L178" s="122">
        <f t="shared" si="93"/>
        <v>25.417746466978436</v>
      </c>
      <c r="M178" s="122">
        <f t="shared" si="93"/>
        <v>27.528389746695723</v>
      </c>
      <c r="N178" s="122">
        <f t="shared" si="93"/>
        <v>26.964179727375775</v>
      </c>
      <c r="O178" s="122">
        <f t="shared" si="93"/>
        <v>26.558839854643761</v>
      </c>
      <c r="P178" s="122">
        <f t="shared" si="93"/>
        <v>25.168796412980548</v>
      </c>
      <c r="Q178" s="122">
        <f t="shared" si="93"/>
        <v>23.134252635970704</v>
      </c>
      <c r="R178" s="122">
        <f t="shared" si="93"/>
        <v>23.944624848874309</v>
      </c>
      <c r="S178" s="122">
        <f t="shared" si="93"/>
        <v>25.847995250697878</v>
      </c>
      <c r="T178" s="122">
        <f t="shared" si="93"/>
        <v>24.710326833115626</v>
      </c>
      <c r="U178" s="122">
        <f t="shared" si="93"/>
        <v>25.798526083931058</v>
      </c>
      <c r="V178" s="122">
        <f t="shared" si="93"/>
        <v>26.537939636290993</v>
      </c>
      <c r="W178" s="122">
        <f t="shared" si="93"/>
        <v>29.516045274335582</v>
      </c>
      <c r="X178" s="122">
        <f t="shared" si="93"/>
        <v>28.549517585966342</v>
      </c>
      <c r="Y178" s="122">
        <f t="shared" si="93"/>
        <v>26.291771969521381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14.158844822846804</v>
      </c>
      <c r="C179" s="98">
        <f>RES_hhdet_fech!C67</f>
        <v>13.864596990944177</v>
      </c>
      <c r="D179" s="98">
        <f>RES_hhdet_fech!D67</f>
        <v>13.587320709219107</v>
      </c>
      <c r="E179" s="98">
        <f>RES_hhdet_fech!E67</f>
        <v>25.914405843769046</v>
      </c>
      <c r="F179" s="98">
        <f>RES_hhdet_fech!F67</f>
        <v>14.5297505743582</v>
      </c>
      <c r="G179" s="98">
        <f>RES_hhdet_fech!G67</f>
        <v>16.029261502752092</v>
      </c>
      <c r="H179" s="98">
        <f>RES_hhdet_fech!H67</f>
        <v>25.310959500576534</v>
      </c>
      <c r="I179" s="98">
        <f>RES_hhdet_fech!I67</f>
        <v>19.732583030730986</v>
      </c>
      <c r="J179" s="98">
        <f>RES_hhdet_fech!J67</f>
        <v>21.370899303640591</v>
      </c>
      <c r="K179" s="98">
        <f>RES_hhdet_fech!K67</f>
        <v>21.84387320648737</v>
      </c>
      <c r="L179" s="98">
        <f>RES_hhdet_fech!L67</f>
        <v>25.417746466978436</v>
      </c>
      <c r="M179" s="98">
        <f>RES_hhdet_fech!M67</f>
        <v>27.528389746695723</v>
      </c>
      <c r="N179" s="98">
        <f>RES_hhdet_fech!N67</f>
        <v>26.964179727375775</v>
      </c>
      <c r="O179" s="98">
        <f>RES_hhdet_fech!O67</f>
        <v>26.558839854643761</v>
      </c>
      <c r="P179" s="98">
        <f>RES_hhdet_fech!P67</f>
        <v>25.168796412980548</v>
      </c>
      <c r="Q179" s="98">
        <f>RES_hhdet_fech!Q67</f>
        <v>23.134252635970704</v>
      </c>
      <c r="R179" s="98">
        <f>RES_hhdet_fech!R67</f>
        <v>23.944624848874309</v>
      </c>
      <c r="S179" s="98">
        <f>RES_hhdet_fech!S67</f>
        <v>25.847995250697878</v>
      </c>
      <c r="T179" s="98">
        <f>RES_hhdet_fech!T67</f>
        <v>24.710326833115626</v>
      </c>
      <c r="U179" s="98">
        <f>RES_hhdet_fech!U67</f>
        <v>25.798526083931058</v>
      </c>
      <c r="V179" s="98">
        <f>RES_hhdet_fech!V67</f>
        <v>26.537939636290993</v>
      </c>
      <c r="W179" s="98">
        <f>RES_hhdet_fech!W67</f>
        <v>29.516045274335582</v>
      </c>
      <c r="X179" s="98">
        <f>RES_hhdet_fech!X67</f>
        <v>28.549517585966342</v>
      </c>
      <c r="Y179" s="98">
        <f>RES_hhdet_fech!Y67</f>
        <v>26.291771969521381</v>
      </c>
      <c r="DA179" s="63" t="s">
        <v>2305</v>
      </c>
    </row>
    <row r="180" spans="1:105" ht="12" customHeight="1" x14ac:dyDescent="0.25">
      <c r="A180" s="121" t="s">
        <v>55</v>
      </c>
      <c r="B180" s="122">
        <v>2501.9822846145566</v>
      </c>
      <c r="C180" s="122">
        <v>2531.5764490625625</v>
      </c>
      <c r="D180" s="122">
        <v>2619.2778487432056</v>
      </c>
      <c r="E180" s="122">
        <v>2677.4079670633851</v>
      </c>
      <c r="F180" s="122">
        <v>2700.5365223915801</v>
      </c>
      <c r="G180" s="122">
        <v>2697.6902493080811</v>
      </c>
      <c r="H180" s="122">
        <v>2556.9020662458497</v>
      </c>
      <c r="I180" s="122">
        <v>2709.7065181429225</v>
      </c>
      <c r="J180" s="122">
        <v>2530.5694061724726</v>
      </c>
      <c r="K180" s="122">
        <v>2561.7907074990294</v>
      </c>
      <c r="L180" s="122">
        <v>2629.8912890513971</v>
      </c>
      <c r="M180" s="122">
        <v>2474.790709702972</v>
      </c>
      <c r="N180" s="122">
        <v>2485.9323916315566</v>
      </c>
      <c r="O180" s="122">
        <v>2371.1219749157563</v>
      </c>
      <c r="P180" s="122">
        <v>2265.9091589715672</v>
      </c>
      <c r="Q180" s="122">
        <v>2231.4924665595731</v>
      </c>
      <c r="R180" s="122">
        <v>2280.2263730821237</v>
      </c>
      <c r="S180" s="122">
        <v>2289.7486875663067</v>
      </c>
      <c r="T180" s="122">
        <v>2452.0017211134323</v>
      </c>
      <c r="U180" s="122">
        <v>2295.1308410473298</v>
      </c>
      <c r="V180" s="122">
        <v>2225.060580889281</v>
      </c>
      <c r="W180" s="122">
        <v>2475.4075549315085</v>
      </c>
      <c r="X180" s="122">
        <v>2293.6009287429392</v>
      </c>
      <c r="Y180" s="122">
        <v>2121.3430427934154</v>
      </c>
      <c r="DA180" s="130" t="s">
        <v>2306</v>
      </c>
    </row>
    <row r="181" spans="1:105" ht="12" customHeight="1" x14ac:dyDescent="0.25">
      <c r="A181" s="97" t="s">
        <v>134</v>
      </c>
      <c r="B181" s="98">
        <v>2521.8201814562867</v>
      </c>
      <c r="C181" s="98">
        <v>2557.958685451068</v>
      </c>
      <c r="D181" s="98">
        <v>2639.0485394371112</v>
      </c>
      <c r="E181" s="98">
        <v>2695.5048412341498</v>
      </c>
      <c r="F181" s="98">
        <v>2716.4030888891407</v>
      </c>
      <c r="G181" s="98">
        <v>2713.2600337747858</v>
      </c>
      <c r="H181" s="98">
        <v>2569.7106989500394</v>
      </c>
      <c r="I181" s="98">
        <v>2714.4063994503845</v>
      </c>
      <c r="J181" s="98">
        <v>2545.2828628171983</v>
      </c>
      <c r="K181" s="98">
        <v>2585.4261289248552</v>
      </c>
      <c r="L181" s="98">
        <v>2662.0608860908487</v>
      </c>
      <c r="M181" s="98">
        <v>2488.6354586817561</v>
      </c>
      <c r="N181" s="98">
        <v>2507.6628218719457</v>
      </c>
      <c r="O181" s="98">
        <v>2383.3783944546144</v>
      </c>
      <c r="P181" s="98">
        <v>2276.9988275372357</v>
      </c>
      <c r="Q181" s="98">
        <v>2238.5896691483763</v>
      </c>
      <c r="R181" s="98">
        <v>2289.299368491485</v>
      </c>
      <c r="S181" s="98">
        <v>2296.803133638733</v>
      </c>
      <c r="T181" s="98">
        <v>2464.8442801868905</v>
      </c>
      <c r="U181" s="98">
        <v>2307.0116907887059</v>
      </c>
      <c r="V181" s="98">
        <v>2239.7082707793634</v>
      </c>
      <c r="W181" s="98">
        <v>2488.6418574046847</v>
      </c>
      <c r="X181" s="98">
        <v>2297.9172646624775</v>
      </c>
      <c r="Y181" s="98">
        <v>2133.2728895397468</v>
      </c>
      <c r="DA181" s="63" t="s">
        <v>2307</v>
      </c>
    </row>
    <row r="182" spans="1:105" ht="12" customHeight="1" x14ac:dyDescent="0.25">
      <c r="A182" s="97" t="s">
        <v>133</v>
      </c>
      <c r="B182" s="98">
        <v>1990.4020088998655</v>
      </c>
      <c r="C182" s="98">
        <v>1987.3029409130436</v>
      </c>
      <c r="D182" s="98">
        <v>2062.6242854896973</v>
      </c>
      <c r="E182" s="98">
        <v>2101.6209644845476</v>
      </c>
      <c r="F182" s="98">
        <v>2155.4611129560885</v>
      </c>
      <c r="G182" s="98">
        <v>2151.6170460030407</v>
      </c>
      <c r="H182" s="98">
        <v>2042.8877179473955</v>
      </c>
      <c r="I182" s="98">
        <v>2213.2533426607069</v>
      </c>
      <c r="J182" s="98">
        <v>2053.0885451660902</v>
      </c>
      <c r="K182" s="98">
        <v>2102.4634149000663</v>
      </c>
      <c r="L182" s="98">
        <v>2187.186678233325</v>
      </c>
      <c r="M182" s="98">
        <v>2082.7235101503779</v>
      </c>
      <c r="N182" s="98">
        <v>2124.5529711718809</v>
      </c>
      <c r="O182" s="98">
        <v>2054.5467405982458</v>
      </c>
      <c r="P182" s="98">
        <v>1917.9527726098565</v>
      </c>
      <c r="Q182" s="98">
        <v>1898.0613245205079</v>
      </c>
      <c r="R182" s="98">
        <v>1960.1803075700893</v>
      </c>
      <c r="S182" s="98">
        <v>2012.6441944572302</v>
      </c>
      <c r="T182" s="98">
        <v>2155.2497918402623</v>
      </c>
      <c r="U182" s="98">
        <v>2040.1905810806575</v>
      </c>
      <c r="V182" s="98">
        <v>1990.867268917707</v>
      </c>
      <c r="W182" s="98">
        <v>2250.6358908053439</v>
      </c>
      <c r="X182" s="98">
        <v>2093.1006625260488</v>
      </c>
      <c r="Y182" s="98">
        <v>1945.2357191485573</v>
      </c>
      <c r="DA182" s="63" t="s">
        <v>2308</v>
      </c>
    </row>
    <row r="183" spans="1:105" ht="12" customHeight="1" x14ac:dyDescent="0.25">
      <c r="A183" s="100" t="s">
        <v>212</v>
      </c>
      <c r="B183" s="101">
        <v>1100.9180636675419</v>
      </c>
      <c r="C183" s="101">
        <v>1043.0721044908723</v>
      </c>
      <c r="D183" s="101">
        <v>1098.6094130217934</v>
      </c>
      <c r="E183" s="101">
        <v>1106.4196967927187</v>
      </c>
      <c r="F183" s="101">
        <v>1194.4436845204564</v>
      </c>
      <c r="G183" s="101">
        <v>1170.1434715300923</v>
      </c>
      <c r="H183" s="101">
        <v>1096.3865814061446</v>
      </c>
      <c r="I183" s="101">
        <v>1292.319530081965</v>
      </c>
      <c r="J183" s="101">
        <v>1094.6996441998731</v>
      </c>
      <c r="K183" s="101">
        <v>1127.8268902673333</v>
      </c>
      <c r="L183" s="101">
        <v>1163.6356575223826</v>
      </c>
      <c r="M183" s="101">
        <v>1141.2478500078557</v>
      </c>
      <c r="N183" s="101">
        <v>1163.2302104838957</v>
      </c>
      <c r="O183" s="101">
        <v>1158.595833679432</v>
      </c>
      <c r="P183" s="101">
        <v>965.52954898034352</v>
      </c>
      <c r="Q183" s="101">
        <v>938.2994376963494</v>
      </c>
      <c r="R183" s="101">
        <v>973.70087387167075</v>
      </c>
      <c r="S183" s="101">
        <v>1049.8962401228741</v>
      </c>
      <c r="T183" s="101">
        <v>1027.1534970378898</v>
      </c>
      <c r="U183" s="101">
        <v>975.9910977810913</v>
      </c>
      <c r="V183" s="101">
        <v>880.95410780404848</v>
      </c>
      <c r="W183" s="101">
        <v>1108.162885716182</v>
      </c>
      <c r="X183" s="101">
        <v>973.7125769724156</v>
      </c>
      <c r="Y183" s="101">
        <v>806.51010655396965</v>
      </c>
      <c r="DA183" s="131" t="s">
        <v>2309</v>
      </c>
    </row>
    <row r="184" spans="1:105" ht="12" customHeight="1" x14ac:dyDescent="0.25">
      <c r="A184" s="103" t="s">
        <v>52</v>
      </c>
      <c r="B184" s="104">
        <v>889.48394523232355</v>
      </c>
      <c r="C184" s="104">
        <v>944.23083642217102</v>
      </c>
      <c r="D184" s="104">
        <v>964.01487246790373</v>
      </c>
      <c r="E184" s="104">
        <v>995.20126769182889</v>
      </c>
      <c r="F184" s="104">
        <v>961.0174284356325</v>
      </c>
      <c r="G184" s="104">
        <v>981.47357447294803</v>
      </c>
      <c r="H184" s="104">
        <v>946.50113654125107</v>
      </c>
      <c r="I184" s="104">
        <v>920.93381257874228</v>
      </c>
      <c r="J184" s="104">
        <v>958.38890096621708</v>
      </c>
      <c r="K184" s="104">
        <v>974.63652463273309</v>
      </c>
      <c r="L184" s="104">
        <v>1023.5510207109422</v>
      </c>
      <c r="M184" s="104">
        <v>941.47566014252209</v>
      </c>
      <c r="N184" s="104">
        <v>961.32276068798501</v>
      </c>
      <c r="O184" s="104">
        <v>895.95090691881376</v>
      </c>
      <c r="P184" s="104">
        <v>952.42322362951313</v>
      </c>
      <c r="Q184" s="104">
        <v>959.76188682415841</v>
      </c>
      <c r="R184" s="104">
        <v>986.4794336984188</v>
      </c>
      <c r="S184" s="104">
        <v>962.74795433435622</v>
      </c>
      <c r="T184" s="104">
        <v>1128.0962948023725</v>
      </c>
      <c r="U184" s="104">
        <v>1064.1994832995663</v>
      </c>
      <c r="V184" s="104">
        <v>1109.9131611136586</v>
      </c>
      <c r="W184" s="104">
        <v>1142.4730050891621</v>
      </c>
      <c r="X184" s="104">
        <v>1119.3880855536333</v>
      </c>
      <c r="Y184" s="104">
        <v>1138.7256125945876</v>
      </c>
      <c r="DA184" s="132" t="s">
        <v>2310</v>
      </c>
    </row>
    <row r="185" spans="1:105" ht="12" customHeight="1" x14ac:dyDescent="0.25">
      <c r="A185" s="106" t="s">
        <v>122</v>
      </c>
      <c r="B185" s="101">
        <v>2108.4083134559669</v>
      </c>
      <c r="C185" s="101">
        <v>2100.6118166653046</v>
      </c>
      <c r="D185" s="101">
        <v>2196.6655831531152</v>
      </c>
      <c r="E185" s="101">
        <v>2240.4923642045369</v>
      </c>
      <c r="F185" s="101">
        <v>2284.7796401548544</v>
      </c>
      <c r="G185" s="101">
        <v>2273.8599506382566</v>
      </c>
      <c r="H185" s="101">
        <v>2209.9453525159906</v>
      </c>
      <c r="I185" s="101">
        <v>2381.7118457025317</v>
      </c>
      <c r="J185" s="101">
        <v>2199.2199337982715</v>
      </c>
      <c r="K185" s="101">
        <v>2228.8782692453078</v>
      </c>
      <c r="L185" s="101">
        <v>2272.9313498603397</v>
      </c>
      <c r="M185" s="101">
        <v>2443.8964332870792</v>
      </c>
      <c r="N185" s="101">
        <v>2327.7774609848339</v>
      </c>
      <c r="O185" s="101">
        <v>2273.8226809456078</v>
      </c>
      <c r="P185" s="101">
        <v>2058.2048366887961</v>
      </c>
      <c r="Q185" s="101">
        <v>2129.9656433704449</v>
      </c>
      <c r="R185" s="101">
        <v>2139.7536690997404</v>
      </c>
      <c r="S185" s="101">
        <v>2267.6460587747192</v>
      </c>
      <c r="T185" s="101">
        <v>2278.107667052926</v>
      </c>
      <c r="U185" s="101">
        <v>2171.6106287157695</v>
      </c>
      <c r="V185" s="101">
        <v>2099.342914965855</v>
      </c>
      <c r="W185" s="101">
        <v>2191.193543285719</v>
      </c>
      <c r="X185" s="101">
        <v>2364.7581192725243</v>
      </c>
      <c r="Y185" s="101">
        <v>2008.4109910424836</v>
      </c>
      <c r="DA185" s="131" t="s">
        <v>2311</v>
      </c>
    </row>
    <row r="186" spans="1:105" ht="12" customHeight="1" x14ac:dyDescent="0.25">
      <c r="A186" s="107" t="s">
        <v>121</v>
      </c>
      <c r="B186" s="104">
        <v>1819.5563774205359</v>
      </c>
      <c r="C186" s="104">
        <v>1802.4026271600003</v>
      </c>
      <c r="D186" s="104">
        <v>1893.4595445057078</v>
      </c>
      <c r="E186" s="104">
        <v>1933.3667211535885</v>
      </c>
      <c r="F186" s="104">
        <v>1986.9592229518969</v>
      </c>
      <c r="G186" s="104">
        <v>1979.0341687838218</v>
      </c>
      <c r="H186" s="104">
        <v>1932.4375918183225</v>
      </c>
      <c r="I186" s="104">
        <v>2123.4811578303993</v>
      </c>
      <c r="J186" s="104">
        <v>1939.4212033186425</v>
      </c>
      <c r="K186" s="104">
        <v>1969.0482936440346</v>
      </c>
      <c r="L186" s="104">
        <v>2008.960033272605</v>
      </c>
      <c r="M186" s="104">
        <v>2170.8996858883547</v>
      </c>
      <c r="N186" s="104">
        <v>2069.5724251708771</v>
      </c>
      <c r="O186" s="104">
        <v>2035.3293940053065</v>
      </c>
      <c r="P186" s="104">
        <v>1817.849150108568</v>
      </c>
      <c r="Q186" s="104">
        <v>1883.2410776976133</v>
      </c>
      <c r="R186" s="104">
        <v>1876.9093269383811</v>
      </c>
      <c r="S186" s="104">
        <v>2012.1870995190047</v>
      </c>
      <c r="T186" s="104">
        <v>2067.1902610390689</v>
      </c>
      <c r="U186" s="104">
        <v>1981.0157389197541</v>
      </c>
      <c r="V186" s="104">
        <v>1926.577834637116</v>
      </c>
      <c r="W186" s="104">
        <v>2035.2869783565695</v>
      </c>
      <c r="X186" s="104">
        <v>2192.3958700686157</v>
      </c>
      <c r="Y186" s="104">
        <v>1866.4104245713415</v>
      </c>
      <c r="DA186" s="132" t="s">
        <v>2312</v>
      </c>
    </row>
    <row r="187" spans="1:105" ht="12" customHeight="1" x14ac:dyDescent="0.25">
      <c r="A187" s="108" t="s">
        <v>53</v>
      </c>
      <c r="B187" s="98">
        <v>920.9384177153255</v>
      </c>
      <c r="C187" s="98">
        <v>865.10614839642653</v>
      </c>
      <c r="D187" s="98">
        <v>931.68478777884593</v>
      </c>
      <c r="E187" s="98">
        <v>949.58715324552622</v>
      </c>
      <c r="F187" s="98">
        <v>1033.9939638001933</v>
      </c>
      <c r="G187" s="98">
        <v>1011.4440278258267</v>
      </c>
      <c r="H187" s="98">
        <v>975.87699369102916</v>
      </c>
      <c r="I187" s="98">
        <v>1178.8727923794263</v>
      </c>
      <c r="J187" s="98">
        <v>977.59671401864955</v>
      </c>
      <c r="K187" s="98">
        <v>1004.6592404326384</v>
      </c>
      <c r="L187" s="98">
        <v>1017.0038244091133</v>
      </c>
      <c r="M187" s="98">
        <v>1143.0940716567657</v>
      </c>
      <c r="N187" s="98">
        <v>1091.5580483762735</v>
      </c>
      <c r="O187" s="98">
        <v>1115.3936074283222</v>
      </c>
      <c r="P187" s="98">
        <v>887.23504954460418</v>
      </c>
      <c r="Q187" s="98">
        <v>916.44201110437928</v>
      </c>
      <c r="R187" s="98">
        <v>917.57688526455433</v>
      </c>
      <c r="S187" s="98">
        <v>1034.1213853815768</v>
      </c>
      <c r="T187" s="98">
        <v>967.37339597434641</v>
      </c>
      <c r="U187" s="98">
        <v>930.64950868386097</v>
      </c>
      <c r="V187" s="98">
        <v>827.84384493461255</v>
      </c>
      <c r="W187" s="98">
        <v>976.5127897860956</v>
      </c>
      <c r="X187" s="98">
        <v>993.68184699942867</v>
      </c>
      <c r="Y187" s="98">
        <v>750.19409191595253</v>
      </c>
      <c r="DA187" s="63" t="s">
        <v>2313</v>
      </c>
    </row>
    <row r="188" spans="1:105" ht="12" customHeight="1" x14ac:dyDescent="0.25">
      <c r="A188" s="108" t="s">
        <v>52</v>
      </c>
      <c r="B188" s="98">
        <v>898.61795970521064</v>
      </c>
      <c r="C188" s="98">
        <v>937.29647876357376</v>
      </c>
      <c r="D188" s="98">
        <v>961.77475672686194</v>
      </c>
      <c r="E188" s="98">
        <v>983.77956790806252</v>
      </c>
      <c r="F188" s="98">
        <v>952.96525915170355</v>
      </c>
      <c r="G188" s="98">
        <v>967.59014095799512</v>
      </c>
      <c r="H188" s="98">
        <v>956.56059812729302</v>
      </c>
      <c r="I188" s="98">
        <v>944.60836545097311</v>
      </c>
      <c r="J188" s="98">
        <v>961.82448929999316</v>
      </c>
      <c r="K188" s="98">
        <v>964.38905321139612</v>
      </c>
      <c r="L188" s="98">
        <v>991.9562088634915</v>
      </c>
      <c r="M188" s="98">
        <v>1027.8056142315893</v>
      </c>
      <c r="N188" s="98">
        <v>978.01437679460366</v>
      </c>
      <c r="O188" s="98">
        <v>919.93578657698447</v>
      </c>
      <c r="P188" s="98">
        <v>930.61410056396369</v>
      </c>
      <c r="Q188" s="98">
        <v>966.79906659323433</v>
      </c>
      <c r="R188" s="98">
        <v>959.33244167382657</v>
      </c>
      <c r="S188" s="98">
        <v>978.0657141374279</v>
      </c>
      <c r="T188" s="98">
        <v>1099.8168650647224</v>
      </c>
      <c r="U188" s="98">
        <v>1050.3662302358928</v>
      </c>
      <c r="V188" s="98">
        <v>1098.7339897025035</v>
      </c>
      <c r="W188" s="98">
        <v>1058.7741885704741</v>
      </c>
      <c r="X188" s="98">
        <v>1198.7140230691873</v>
      </c>
      <c r="Y188" s="98">
        <v>1116.2163326553891</v>
      </c>
      <c r="DA188" s="63" t="s">
        <v>2314</v>
      </c>
    </row>
    <row r="189" spans="1:105" ht="12" customHeight="1" x14ac:dyDescent="0.25">
      <c r="A189" s="121" t="s">
        <v>54</v>
      </c>
      <c r="B189" s="122">
        <v>823.21601440170173</v>
      </c>
      <c r="C189" s="122">
        <v>851.54419794452406</v>
      </c>
      <c r="D189" s="122">
        <v>873.09854583909919</v>
      </c>
      <c r="E189" s="122">
        <v>891.91106144531864</v>
      </c>
      <c r="F189" s="122">
        <v>916.53267545161509</v>
      </c>
      <c r="G189" s="122">
        <v>933.14233482771533</v>
      </c>
      <c r="H189" s="122">
        <v>910.2828384111466</v>
      </c>
      <c r="I189" s="122">
        <v>863.61261669612168</v>
      </c>
      <c r="J189" s="122">
        <v>819.01220085012289</v>
      </c>
      <c r="K189" s="122">
        <v>816.54626340326251</v>
      </c>
      <c r="L189" s="122">
        <v>836.13476059482684</v>
      </c>
      <c r="M189" s="122">
        <v>763.37868294613622</v>
      </c>
      <c r="N189" s="122">
        <v>774.71876607928448</v>
      </c>
      <c r="O189" s="122">
        <v>776.5403340343845</v>
      </c>
      <c r="P189" s="122">
        <v>734.30699712319597</v>
      </c>
      <c r="Q189" s="122">
        <v>702.26351148907497</v>
      </c>
      <c r="R189" s="122">
        <v>671.08963844576851</v>
      </c>
      <c r="S189" s="122">
        <v>712.0892670137506</v>
      </c>
      <c r="T189" s="122">
        <v>676.6996807158107</v>
      </c>
      <c r="U189" s="122">
        <v>675.53668496190141</v>
      </c>
      <c r="V189" s="122">
        <v>654.5831426022412</v>
      </c>
      <c r="W189" s="122">
        <v>688.24990466493796</v>
      </c>
      <c r="X189" s="122">
        <v>765.51191802709525</v>
      </c>
      <c r="Y189" s="122">
        <v>678.84322702412976</v>
      </c>
      <c r="DA189" s="130" t="s">
        <v>2315</v>
      </c>
    </row>
    <row r="190" spans="1:105" ht="12" customHeight="1" x14ac:dyDescent="0.25">
      <c r="A190" s="97" t="s">
        <v>175</v>
      </c>
      <c r="B190" s="98">
        <v>1008.0102165952751</v>
      </c>
      <c r="C190" s="98">
        <v>1025.0963553758875</v>
      </c>
      <c r="D190" s="98">
        <v>1069.3470306106783</v>
      </c>
      <c r="E190" s="98">
        <v>1111.1273629490206</v>
      </c>
      <c r="F190" s="98">
        <v>1133.2486396593783</v>
      </c>
      <c r="G190" s="98">
        <v>1143.3662052294444</v>
      </c>
      <c r="H190" s="98">
        <v>1090.6677525938373</v>
      </c>
      <c r="I190" s="98">
        <v>1106.2600962383704</v>
      </c>
      <c r="J190" s="98">
        <v>983.86198184621105</v>
      </c>
      <c r="K190" s="98">
        <v>1018.8987189548315</v>
      </c>
      <c r="L190" s="98">
        <v>1050.8500615964688</v>
      </c>
      <c r="M190" s="98">
        <v>902.81283812085883</v>
      </c>
      <c r="N190" s="98">
        <v>949.64642205940982</v>
      </c>
      <c r="O190" s="98">
        <v>1045.325231301787</v>
      </c>
      <c r="P190" s="98">
        <v>901.34400264358169</v>
      </c>
      <c r="Q190" s="98">
        <v>894.20160732011391</v>
      </c>
      <c r="R190" s="98">
        <v>839.47014387204126</v>
      </c>
      <c r="S190" s="98">
        <v>861.37058698128544</v>
      </c>
      <c r="T190" s="98">
        <v>869.05305582490666</v>
      </c>
      <c r="U190" s="98">
        <v>906.46217185317437</v>
      </c>
      <c r="V190" s="98">
        <v>863.59141511767109</v>
      </c>
      <c r="W190" s="98">
        <v>1003.2164814136223</v>
      </c>
      <c r="X190" s="98">
        <v>949.94574968027996</v>
      </c>
      <c r="Y190" s="98">
        <v>924.82717379141457</v>
      </c>
      <c r="DA190" s="63" t="s">
        <v>2316</v>
      </c>
    </row>
    <row r="191" spans="1:105" ht="12" customHeight="1" x14ac:dyDescent="0.25">
      <c r="A191" s="109" t="s">
        <v>120</v>
      </c>
      <c r="B191" s="33">
        <v>812.30401871234369</v>
      </c>
      <c r="C191" s="33">
        <v>841.40731758606148</v>
      </c>
      <c r="D191" s="33">
        <v>861.4436823609841</v>
      </c>
      <c r="E191" s="33">
        <v>878.75389690009263</v>
      </c>
      <c r="F191" s="33">
        <v>903.42117313251947</v>
      </c>
      <c r="G191" s="33">
        <v>920.30705924655206</v>
      </c>
      <c r="H191" s="33">
        <v>899.27411107692433</v>
      </c>
      <c r="I191" s="33">
        <v>848.46698468964792</v>
      </c>
      <c r="J191" s="33">
        <v>808.96271905100866</v>
      </c>
      <c r="K191" s="33">
        <v>804.16108380897458</v>
      </c>
      <c r="L191" s="33">
        <v>823.07767056304681</v>
      </c>
      <c r="M191" s="33">
        <v>754.47613889433421</v>
      </c>
      <c r="N191" s="33">
        <v>763.0638211976858</v>
      </c>
      <c r="O191" s="33">
        <v>757.79147264186156</v>
      </c>
      <c r="P191" s="33">
        <v>722.25768782856255</v>
      </c>
      <c r="Q191" s="33">
        <v>688.95403607189553</v>
      </c>
      <c r="R191" s="33">
        <v>659.98445913259047</v>
      </c>
      <c r="S191" s="33">
        <v>702.27319566230926</v>
      </c>
      <c r="T191" s="33">
        <v>663.54836968866255</v>
      </c>
      <c r="U191" s="33">
        <v>658.61421555826189</v>
      </c>
      <c r="V191" s="33">
        <v>639.10509461379957</v>
      </c>
      <c r="W191" s="33">
        <v>665.15090286847897</v>
      </c>
      <c r="X191" s="33">
        <v>753.17906411560364</v>
      </c>
      <c r="Y191" s="33">
        <v>662.90600952195666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11042.780569858494</v>
      </c>
      <c r="C193" s="117">
        <f t="shared" si="94"/>
        <v>11519.09165985192</v>
      </c>
      <c r="D193" s="117">
        <f t="shared" si="94"/>
        <v>11391.467604230475</v>
      </c>
      <c r="E193" s="117">
        <f t="shared" si="94"/>
        <v>11363.28383919035</v>
      </c>
      <c r="F193" s="117">
        <f t="shared" si="94"/>
        <v>11092.513436473959</v>
      </c>
      <c r="G193" s="117">
        <f t="shared" si="94"/>
        <v>10862.354881303076</v>
      </c>
      <c r="H193" s="117">
        <f t="shared" si="94"/>
        <v>10664.748500841912</v>
      </c>
      <c r="I193" s="117">
        <f t="shared" si="94"/>
        <v>9993.0009825874695</v>
      </c>
      <c r="J193" s="117">
        <f t="shared" si="94"/>
        <v>10368.883305221341</v>
      </c>
      <c r="K193" s="117">
        <f t="shared" si="94"/>
        <v>10301.145316159384</v>
      </c>
      <c r="L193" s="117">
        <f t="shared" si="94"/>
        <v>11272.937371096728</v>
      </c>
      <c r="M193" s="117">
        <f t="shared" si="94"/>
        <v>9830.239250122615</v>
      </c>
      <c r="N193" s="117">
        <f t="shared" si="94"/>
        <v>10887.871698131543</v>
      </c>
      <c r="O193" s="117">
        <f t="shared" si="94"/>
        <v>11694.469947124073</v>
      </c>
      <c r="P193" s="117">
        <f t="shared" si="94"/>
        <v>9677.5823754712601</v>
      </c>
      <c r="Q193" s="117">
        <f t="shared" si="94"/>
        <v>10098.3924276496</v>
      </c>
      <c r="R193" s="117">
        <f t="shared" ref="R193:V193" si="95">R194+R197+R199+R208</f>
        <v>10942.380745098981</v>
      </c>
      <c r="S193" s="117">
        <f t="shared" si="95"/>
        <v>10680.752893923031</v>
      </c>
      <c r="T193" s="117">
        <f t="shared" si="95"/>
        <v>10910.774956131581</v>
      </c>
      <c r="U193" s="117">
        <f t="shared" si="95"/>
        <v>11067.728169914208</v>
      </c>
      <c r="V193" s="117">
        <f t="shared" si="95"/>
        <v>10886.844182310624</v>
      </c>
      <c r="W193" s="117">
        <f t="shared" ref="W193:Y193" si="96">W194+W197+W199+W208</f>
        <v>12630.181629391505</v>
      </c>
      <c r="X193" s="117">
        <f t="shared" si="96"/>
        <v>11258.299071994647</v>
      </c>
      <c r="Y193" s="117">
        <f t="shared" si="96"/>
        <v>10947.535767575877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8817.9590765678968</v>
      </c>
      <c r="C194" s="122">
        <f t="shared" si="97"/>
        <v>9236.1205307007258</v>
      </c>
      <c r="D194" s="122">
        <f t="shared" si="97"/>
        <v>9020.7298028983441</v>
      </c>
      <c r="E194" s="122">
        <f t="shared" si="97"/>
        <v>8894.3397925705576</v>
      </c>
      <c r="F194" s="122">
        <f t="shared" si="97"/>
        <v>8595.6679357823723</v>
      </c>
      <c r="G194" s="122">
        <f t="shared" si="97"/>
        <v>8330.634874898491</v>
      </c>
      <c r="H194" s="122">
        <f t="shared" si="97"/>
        <v>8195.0992437076402</v>
      </c>
      <c r="I194" s="122">
        <f t="shared" si="97"/>
        <v>7453.8176558944106</v>
      </c>
      <c r="J194" s="122">
        <f t="shared" si="97"/>
        <v>7949.5246695791193</v>
      </c>
      <c r="K194" s="122">
        <f t="shared" si="97"/>
        <v>7831.5614606282488</v>
      </c>
      <c r="L194" s="122">
        <f t="shared" si="97"/>
        <v>8697.8286181310341</v>
      </c>
      <c r="M194" s="122">
        <f t="shared" si="97"/>
        <v>7383.9234317282226</v>
      </c>
      <c r="N194" s="122">
        <f t="shared" si="97"/>
        <v>8389.3645099836267</v>
      </c>
      <c r="O194" s="122">
        <f t="shared" si="97"/>
        <v>9248.1210515874827</v>
      </c>
      <c r="P194" s="122">
        <f t="shared" si="97"/>
        <v>7327.2730005142912</v>
      </c>
      <c r="Q194" s="122">
        <f t="shared" si="97"/>
        <v>7772.8549435328368</v>
      </c>
      <c r="R194" s="122">
        <f t="shared" ref="R194:V194" si="98">SUM(R195:R196)</f>
        <v>8559.9062943919762</v>
      </c>
      <c r="S194" s="122">
        <f t="shared" si="98"/>
        <v>8205.6728985466307</v>
      </c>
      <c r="T194" s="122">
        <f t="shared" si="98"/>
        <v>8294.1397681952221</v>
      </c>
      <c r="U194" s="122">
        <f t="shared" si="98"/>
        <v>8535.5784309945775</v>
      </c>
      <c r="V194" s="122">
        <f t="shared" si="98"/>
        <v>8387.6384105160923</v>
      </c>
      <c r="W194" s="122">
        <f t="shared" ref="W194:Y194" si="99">SUM(W195:W196)</f>
        <v>9845.4876386089072</v>
      </c>
      <c r="X194" s="122">
        <f t="shared" si="99"/>
        <v>8528.289817011273</v>
      </c>
      <c r="Y194" s="122">
        <f t="shared" si="99"/>
        <v>8419.900316871719</v>
      </c>
      <c r="DA194" s="130" t="s">
        <v>2469</v>
      </c>
    </row>
    <row r="195" spans="1:105" ht="12" customHeight="1" x14ac:dyDescent="0.25">
      <c r="A195" s="97" t="s">
        <v>212</v>
      </c>
      <c r="B195" s="98">
        <v>8609.2555656983714</v>
      </c>
      <c r="C195" s="98">
        <v>9020.2430969232664</v>
      </c>
      <c r="D195" s="98">
        <v>8813.3450172051525</v>
      </c>
      <c r="E195" s="98">
        <v>8694.7782429879499</v>
      </c>
      <c r="F195" s="98">
        <v>8404.4659739735307</v>
      </c>
      <c r="G195" s="98">
        <v>8147.5201954944141</v>
      </c>
      <c r="H195" s="98">
        <v>8018.966763936367</v>
      </c>
      <c r="I195" s="98">
        <v>7296.2727934843888</v>
      </c>
      <c r="J195" s="98">
        <v>7783.0772006457755</v>
      </c>
      <c r="K195" s="98">
        <v>7669.6672971432363</v>
      </c>
      <c r="L195" s="98">
        <v>8520.6935785788555</v>
      </c>
      <c r="M195" s="98">
        <v>7236.1892571302324</v>
      </c>
      <c r="N195" s="98">
        <v>8222.9495473475981</v>
      </c>
      <c r="O195" s="98">
        <v>9065.8834597425157</v>
      </c>
      <c r="P195" s="98">
        <v>7183.3516111351591</v>
      </c>
      <c r="Q195" s="98">
        <v>7620.3421142435382</v>
      </c>
      <c r="R195" s="98">
        <v>8393.9584157545614</v>
      </c>
      <c r="S195" s="98">
        <v>8048.0169837859148</v>
      </c>
      <c r="T195" s="98">
        <v>8135.3394387260023</v>
      </c>
      <c r="U195" s="98">
        <v>8374.4949708873883</v>
      </c>
      <c r="V195" s="98">
        <v>8229.6186566365996</v>
      </c>
      <c r="W195" s="98">
        <v>9661.6977330424197</v>
      </c>
      <c r="X195" s="98">
        <v>8367.4436087437825</v>
      </c>
      <c r="Y195" s="98">
        <v>8261.5795457103177</v>
      </c>
      <c r="DA195" s="63" t="s">
        <v>2470</v>
      </c>
    </row>
    <row r="196" spans="1:105" ht="12" customHeight="1" x14ac:dyDescent="0.25">
      <c r="A196" s="97" t="s">
        <v>53</v>
      </c>
      <c r="B196" s="98">
        <v>208.70351086952593</v>
      </c>
      <c r="C196" s="98">
        <v>215.87743377745934</v>
      </c>
      <c r="D196" s="98">
        <v>207.38478569319179</v>
      </c>
      <c r="E196" s="98">
        <v>199.56154958260703</v>
      </c>
      <c r="F196" s="98">
        <v>191.20196180884227</v>
      </c>
      <c r="G196" s="98">
        <v>183.11467940407647</v>
      </c>
      <c r="H196" s="98">
        <v>176.13247977127358</v>
      </c>
      <c r="I196" s="98">
        <v>157.54486241002132</v>
      </c>
      <c r="J196" s="98">
        <v>166.4474689333442</v>
      </c>
      <c r="K196" s="98">
        <v>161.89416348501229</v>
      </c>
      <c r="L196" s="98">
        <v>177.13503955217831</v>
      </c>
      <c r="M196" s="98">
        <v>147.73417459798981</v>
      </c>
      <c r="N196" s="98">
        <v>166.41496263602946</v>
      </c>
      <c r="O196" s="98">
        <v>182.2375918449666</v>
      </c>
      <c r="P196" s="98">
        <v>143.92138937913236</v>
      </c>
      <c r="Q196" s="98">
        <v>152.51282928929913</v>
      </c>
      <c r="R196" s="98">
        <v>165.94787863741493</v>
      </c>
      <c r="S196" s="98">
        <v>157.65591476071558</v>
      </c>
      <c r="T196" s="98">
        <v>158.80032946921995</v>
      </c>
      <c r="U196" s="98">
        <v>161.08346010719004</v>
      </c>
      <c r="V196" s="98">
        <v>158.01975387949366</v>
      </c>
      <c r="W196" s="98">
        <v>183.78990556648839</v>
      </c>
      <c r="X196" s="98">
        <v>160.84620826748966</v>
      </c>
      <c r="Y196" s="98">
        <v>158.32077116140138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27.250178085471546</v>
      </c>
      <c r="C197" s="122">
        <f t="shared" si="100"/>
        <v>27.611648818652796</v>
      </c>
      <c r="D197" s="122">
        <f t="shared" si="100"/>
        <v>28.181928731725968</v>
      </c>
      <c r="E197" s="122">
        <f t="shared" si="100"/>
        <v>57.298033944228735</v>
      </c>
      <c r="F197" s="122">
        <f t="shared" si="100"/>
        <v>34.442673118497744</v>
      </c>
      <c r="G197" s="122">
        <f t="shared" si="100"/>
        <v>40.615074882478091</v>
      </c>
      <c r="H197" s="122">
        <f t="shared" si="100"/>
        <v>68.837167367446071</v>
      </c>
      <c r="I197" s="122">
        <f t="shared" si="100"/>
        <v>55.738112311181474</v>
      </c>
      <c r="J197" s="122">
        <f t="shared" si="100"/>
        <v>61.782620999429774</v>
      </c>
      <c r="K197" s="122">
        <f t="shared" si="100"/>
        <v>65.04368911062673</v>
      </c>
      <c r="L197" s="122">
        <f t="shared" si="100"/>
        <v>78.363116044424999</v>
      </c>
      <c r="M197" s="122">
        <f t="shared" si="100"/>
        <v>88.229361158193583</v>
      </c>
      <c r="N197" s="122">
        <f t="shared" si="100"/>
        <v>90.109418931992508</v>
      </c>
      <c r="O197" s="122">
        <f t="shared" si="100"/>
        <v>92.907586821434322</v>
      </c>
      <c r="P197" s="122">
        <f t="shared" si="100"/>
        <v>91.768415922016246</v>
      </c>
      <c r="Q197" s="122">
        <f t="shared" si="100"/>
        <v>87.446414521613093</v>
      </c>
      <c r="R197" s="122">
        <f t="shared" si="100"/>
        <v>93.568763268765494</v>
      </c>
      <c r="S197" s="122">
        <f t="shared" si="100"/>
        <v>104.1780003848701</v>
      </c>
      <c r="T197" s="122">
        <f t="shared" si="100"/>
        <v>102.03923463668936</v>
      </c>
      <c r="U197" s="122">
        <f t="shared" si="100"/>
        <v>108.46083297524838</v>
      </c>
      <c r="V197" s="122">
        <f t="shared" si="100"/>
        <v>112.99164766823446</v>
      </c>
      <c r="W197" s="122">
        <f t="shared" si="100"/>
        <v>126.74897982132018</v>
      </c>
      <c r="X197" s="122">
        <f t="shared" si="100"/>
        <v>123.2990803526892</v>
      </c>
      <c r="Y197" s="122">
        <f t="shared" si="100"/>
        <v>114.2928451878921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27.250178085471546</v>
      </c>
      <c r="C198" s="98">
        <f>RES_hhdet_tesh!C67</f>
        <v>27.611648818652796</v>
      </c>
      <c r="D198" s="98">
        <f>RES_hhdet_tesh!D67</f>
        <v>28.181928731725968</v>
      </c>
      <c r="E198" s="98">
        <f>RES_hhdet_tesh!E67</f>
        <v>57.298033944228735</v>
      </c>
      <c r="F198" s="98">
        <f>RES_hhdet_tesh!F67</f>
        <v>34.442673118497744</v>
      </c>
      <c r="G198" s="98">
        <f>RES_hhdet_tesh!G67</f>
        <v>40.615074882478091</v>
      </c>
      <c r="H198" s="98">
        <f>RES_hhdet_tesh!H67</f>
        <v>68.837167367446071</v>
      </c>
      <c r="I198" s="98">
        <f>RES_hhdet_tesh!I67</f>
        <v>55.738112311181474</v>
      </c>
      <c r="J198" s="98">
        <f>RES_hhdet_tesh!J67</f>
        <v>61.782620999429774</v>
      </c>
      <c r="K198" s="98">
        <f>RES_hhdet_tesh!K67</f>
        <v>65.04368911062673</v>
      </c>
      <c r="L198" s="98">
        <f>RES_hhdet_tesh!L67</f>
        <v>78.363116044424999</v>
      </c>
      <c r="M198" s="98">
        <f>RES_hhdet_tesh!M67</f>
        <v>88.229361158193583</v>
      </c>
      <c r="N198" s="98">
        <f>RES_hhdet_tesh!N67</f>
        <v>90.109418931992508</v>
      </c>
      <c r="O198" s="98">
        <f>RES_hhdet_tesh!O67</f>
        <v>92.907586821434322</v>
      </c>
      <c r="P198" s="98">
        <f>RES_hhdet_tesh!P67</f>
        <v>91.768415922016246</v>
      </c>
      <c r="Q198" s="98">
        <f>RES_hhdet_tesh!Q67</f>
        <v>87.446414521613093</v>
      </c>
      <c r="R198" s="98">
        <f>RES_hhdet_tesh!R67</f>
        <v>93.568763268765494</v>
      </c>
      <c r="S198" s="98">
        <f>RES_hhdet_tesh!S67</f>
        <v>104.1780003848701</v>
      </c>
      <c r="T198" s="98">
        <f>RES_hhdet_tesh!T67</f>
        <v>102.03923463668936</v>
      </c>
      <c r="U198" s="98">
        <f>RES_hhdet_tesh!U67</f>
        <v>108.46083297524838</v>
      </c>
      <c r="V198" s="98">
        <f>RES_hhdet_tesh!V67</f>
        <v>112.99164766823446</v>
      </c>
      <c r="W198" s="98">
        <f>RES_hhdet_tesh!W67</f>
        <v>126.74897982132018</v>
      </c>
      <c r="X198" s="98">
        <f>RES_hhdet_tesh!X67</f>
        <v>123.2990803526892</v>
      </c>
      <c r="Y198" s="98">
        <f>RES_hhdet_tesh!Y67</f>
        <v>114.2928451878921</v>
      </c>
      <c r="DA198" s="63" t="s">
        <v>2473</v>
      </c>
    </row>
    <row r="199" spans="1:105" ht="12" customHeight="1" x14ac:dyDescent="0.25">
      <c r="A199" s="121" t="s">
        <v>55</v>
      </c>
      <c r="B199" s="122">
        <v>1579.3562143670545</v>
      </c>
      <c r="C199" s="122">
        <v>1613.8196426342686</v>
      </c>
      <c r="D199" s="122">
        <v>1683.0923676092748</v>
      </c>
      <c r="E199" s="122">
        <v>1736.1285369767504</v>
      </c>
      <c r="F199" s="122">
        <v>1766.0381430920208</v>
      </c>
      <c r="G199" s="122">
        <v>1779.6857720447629</v>
      </c>
      <c r="H199" s="122">
        <v>1703.9277362819014</v>
      </c>
      <c r="I199" s="122">
        <v>1821.7681158381108</v>
      </c>
      <c r="J199" s="122">
        <v>1728.4633672812624</v>
      </c>
      <c r="K199" s="122">
        <v>1776.5835384946963</v>
      </c>
      <c r="L199" s="122">
        <v>1852.510285916826</v>
      </c>
      <c r="M199" s="122">
        <v>1768.6795186779916</v>
      </c>
      <c r="N199" s="122">
        <v>1809.3817356081393</v>
      </c>
      <c r="O199" s="122">
        <v>1752.6533447035317</v>
      </c>
      <c r="P199" s="122">
        <v>1687.9375161576513</v>
      </c>
      <c r="Q199" s="122">
        <v>1689.2703417207629</v>
      </c>
      <c r="R199" s="122">
        <v>1759.6324653523338</v>
      </c>
      <c r="S199" s="122">
        <v>1803.4498060389274</v>
      </c>
      <c r="T199" s="122">
        <v>1970.3859612632862</v>
      </c>
      <c r="U199" s="122">
        <v>1875.8247519041379</v>
      </c>
      <c r="V199" s="122">
        <v>1848.6895503369617</v>
      </c>
      <c r="W199" s="122">
        <v>2087.3963778048837</v>
      </c>
      <c r="X199" s="122">
        <v>1960.7510276614985</v>
      </c>
      <c r="Y199" s="122">
        <v>1834.5273282789417</v>
      </c>
      <c r="DA199" s="130" t="s">
        <v>2474</v>
      </c>
    </row>
    <row r="200" spans="1:105" ht="12" customHeight="1" x14ac:dyDescent="0.25">
      <c r="A200" s="97" t="s">
        <v>134</v>
      </c>
      <c r="B200" s="98">
        <v>1578.6580483524415</v>
      </c>
      <c r="C200" s="98">
        <v>1614.4664884881297</v>
      </c>
      <c r="D200" s="98">
        <v>1683.2587435587786</v>
      </c>
      <c r="E200" s="98">
        <v>1736.7934950611002</v>
      </c>
      <c r="F200" s="98">
        <v>1766.4821062028968</v>
      </c>
      <c r="G200" s="98">
        <v>1780.3789600855143</v>
      </c>
      <c r="H200" s="98">
        <v>1703.5869093141887</v>
      </c>
      <c r="I200" s="98">
        <v>1821.5655142311873</v>
      </c>
      <c r="J200" s="98">
        <v>1728.3977884456592</v>
      </c>
      <c r="K200" s="98">
        <v>1777.4207881662014</v>
      </c>
      <c r="L200" s="98">
        <v>1855.8027484834049</v>
      </c>
      <c r="M200" s="98">
        <v>1759.5072767388988</v>
      </c>
      <c r="N200" s="98">
        <v>1807.5171325311617</v>
      </c>
      <c r="O200" s="98">
        <v>1750.7235953103914</v>
      </c>
      <c r="P200" s="98">
        <v>1689.1125681021672</v>
      </c>
      <c r="Q200" s="98">
        <v>1689.2353805919802</v>
      </c>
      <c r="R200" s="98">
        <v>1760.543123138656</v>
      </c>
      <c r="S200" s="98">
        <v>1802.8798623487751</v>
      </c>
      <c r="T200" s="98">
        <v>1971.7666282746175</v>
      </c>
      <c r="U200" s="98">
        <v>1876.8284390151905</v>
      </c>
      <c r="V200" s="98">
        <v>1850.3906559145769</v>
      </c>
      <c r="W200" s="98">
        <v>2091.8819248694722</v>
      </c>
      <c r="X200" s="98">
        <v>1957.8108437811752</v>
      </c>
      <c r="Y200" s="98">
        <v>1837.0853443840238</v>
      </c>
      <c r="DA200" s="63" t="s">
        <v>2475</v>
      </c>
    </row>
    <row r="201" spans="1:105" ht="12" customHeight="1" x14ac:dyDescent="0.25">
      <c r="A201" s="97" t="s">
        <v>133</v>
      </c>
      <c r="B201" s="98">
        <v>1578.6580483524417</v>
      </c>
      <c r="C201" s="98">
        <v>1614.4065720927249</v>
      </c>
      <c r="D201" s="98">
        <v>1683.1145861437299</v>
      </c>
      <c r="E201" s="98">
        <v>1736.4109707708044</v>
      </c>
      <c r="F201" s="98">
        <v>1766.0998647869735</v>
      </c>
      <c r="G201" s="98">
        <v>1779.811718473476</v>
      </c>
      <c r="H201" s="98">
        <v>1702.8621938348858</v>
      </c>
      <c r="I201" s="98">
        <v>1820.6505119169651</v>
      </c>
      <c r="J201" s="98">
        <v>1727.5141125012105</v>
      </c>
      <c r="K201" s="98">
        <v>1776.3010629938676</v>
      </c>
      <c r="L201" s="98">
        <v>1854.9743018809552</v>
      </c>
      <c r="M201" s="98">
        <v>1759.1995096560036</v>
      </c>
      <c r="N201" s="98">
        <v>1807.1768535600386</v>
      </c>
      <c r="O201" s="98">
        <v>1750.5058478227445</v>
      </c>
      <c r="P201" s="98">
        <v>1686.2810348776918</v>
      </c>
      <c r="Q201" s="98">
        <v>1686.2116998181782</v>
      </c>
      <c r="R201" s="98">
        <v>1757.1133226745976</v>
      </c>
      <c r="S201" s="98">
        <v>1800.3582718924072</v>
      </c>
      <c r="T201" s="98">
        <v>1968.800254374218</v>
      </c>
      <c r="U201" s="98">
        <v>1874.2881303035915</v>
      </c>
      <c r="V201" s="98">
        <v>1848.6050157943366</v>
      </c>
      <c r="W201" s="98">
        <v>2089.2551176187699</v>
      </c>
      <c r="X201" s="98">
        <v>1956.8128241923891</v>
      </c>
      <c r="Y201" s="98">
        <v>1837.0080566030874</v>
      </c>
      <c r="DA201" s="63" t="s">
        <v>2476</v>
      </c>
    </row>
    <row r="202" spans="1:105" ht="12" customHeight="1" x14ac:dyDescent="0.25">
      <c r="A202" s="100" t="s">
        <v>212</v>
      </c>
      <c r="B202" s="101">
        <v>689.17410312011839</v>
      </c>
      <c r="C202" s="101">
        <v>670.17573567055399</v>
      </c>
      <c r="D202" s="101">
        <v>719.09971367582602</v>
      </c>
      <c r="E202" s="101">
        <v>741.20970307897562</v>
      </c>
      <c r="F202" s="101">
        <v>805.08243635134113</v>
      </c>
      <c r="G202" s="101">
        <v>798.33814400052779</v>
      </c>
      <c r="H202" s="101">
        <v>756.36105729363419</v>
      </c>
      <c r="I202" s="101">
        <v>899.71669933822318</v>
      </c>
      <c r="J202" s="101">
        <v>769.12521153499335</v>
      </c>
      <c r="K202" s="101">
        <v>801.66453836113476</v>
      </c>
      <c r="L202" s="101">
        <v>831.42328117001296</v>
      </c>
      <c r="M202" s="101">
        <v>817.72384951348147</v>
      </c>
      <c r="N202" s="101">
        <v>845.85409287205357</v>
      </c>
      <c r="O202" s="101">
        <v>854.55494090393051</v>
      </c>
      <c r="P202" s="101">
        <v>733.85781124817834</v>
      </c>
      <c r="Q202" s="101">
        <v>726.44981299401979</v>
      </c>
      <c r="R202" s="101">
        <v>770.63388897617892</v>
      </c>
      <c r="S202" s="101">
        <v>837.61031755805107</v>
      </c>
      <c r="T202" s="101">
        <v>840.70395957184542</v>
      </c>
      <c r="U202" s="101">
        <v>810.08864700402512</v>
      </c>
      <c r="V202" s="101">
        <v>738.69185468067792</v>
      </c>
      <c r="W202" s="101">
        <v>946.78211252960784</v>
      </c>
      <c r="X202" s="101">
        <v>837.42473863875546</v>
      </c>
      <c r="Y202" s="101">
        <v>698.28244400849985</v>
      </c>
      <c r="DA202" s="131" t="s">
        <v>2477</v>
      </c>
    </row>
    <row r="203" spans="1:105" ht="12" customHeight="1" x14ac:dyDescent="0.25">
      <c r="A203" s="103" t="s">
        <v>52</v>
      </c>
      <c r="B203" s="104">
        <v>889.48394523232355</v>
      </c>
      <c r="C203" s="104">
        <v>944.23083642217102</v>
      </c>
      <c r="D203" s="104">
        <v>964.01487246790373</v>
      </c>
      <c r="E203" s="104">
        <v>995.20126769182889</v>
      </c>
      <c r="F203" s="104">
        <v>961.0174284356325</v>
      </c>
      <c r="G203" s="104">
        <v>981.47357447294803</v>
      </c>
      <c r="H203" s="104">
        <v>946.50113654125107</v>
      </c>
      <c r="I203" s="104">
        <v>920.93381257874228</v>
      </c>
      <c r="J203" s="104">
        <v>958.38890096621708</v>
      </c>
      <c r="K203" s="104">
        <v>974.63652463273309</v>
      </c>
      <c r="L203" s="104">
        <v>1023.5510207109422</v>
      </c>
      <c r="M203" s="104">
        <v>941.47566014252209</v>
      </c>
      <c r="N203" s="104">
        <v>961.32276068798501</v>
      </c>
      <c r="O203" s="104">
        <v>895.95090691881376</v>
      </c>
      <c r="P203" s="104">
        <v>952.42322362951313</v>
      </c>
      <c r="Q203" s="104">
        <v>959.76188682415841</v>
      </c>
      <c r="R203" s="104">
        <v>986.4794336984188</v>
      </c>
      <c r="S203" s="104">
        <v>962.74795433435622</v>
      </c>
      <c r="T203" s="104">
        <v>1128.0962948023725</v>
      </c>
      <c r="U203" s="104">
        <v>1064.1994832995663</v>
      </c>
      <c r="V203" s="104">
        <v>1109.9131611136586</v>
      </c>
      <c r="W203" s="104">
        <v>1142.4730050891621</v>
      </c>
      <c r="X203" s="104">
        <v>1119.3880855536333</v>
      </c>
      <c r="Y203" s="104">
        <v>1138.7256125945876</v>
      </c>
      <c r="DA203" s="132" t="s">
        <v>2478</v>
      </c>
    </row>
    <row r="204" spans="1:105" ht="12" customHeight="1" x14ac:dyDescent="0.25">
      <c r="A204" s="106" t="s">
        <v>122</v>
      </c>
      <c r="B204" s="101">
        <v>1595.5381973549602</v>
      </c>
      <c r="C204" s="101">
        <v>1601.0273576735478</v>
      </c>
      <c r="D204" s="101">
        <v>1678.4554647981827</v>
      </c>
      <c r="E204" s="101">
        <v>1714.5671202980957</v>
      </c>
      <c r="F204" s="101">
        <v>1750.1484725035539</v>
      </c>
      <c r="G204" s="101">
        <v>1752.8200490224858</v>
      </c>
      <c r="H204" s="101">
        <v>1719.3373300913092</v>
      </c>
      <c r="I204" s="101">
        <v>1869.5937741316579</v>
      </c>
      <c r="J204" s="101">
        <v>1731.1520720205981</v>
      </c>
      <c r="K204" s="101">
        <v>1755.6872638713292</v>
      </c>
      <c r="L204" s="101">
        <v>1793.4553491257059</v>
      </c>
      <c r="M204" s="101">
        <v>1928.6567496132395</v>
      </c>
      <c r="N204" s="101">
        <v>1840.0584172304048</v>
      </c>
      <c r="O204" s="101">
        <v>1801.6608708933843</v>
      </c>
      <c r="P204" s="101">
        <v>1633.4416995148072</v>
      </c>
      <c r="Q204" s="101">
        <v>1693.0006168024895</v>
      </c>
      <c r="R204" s="101">
        <v>1709.1868624875276</v>
      </c>
      <c r="S204" s="101">
        <v>1840.3545601481576</v>
      </c>
      <c r="T204" s="101">
        <v>1920.127197153962</v>
      </c>
      <c r="U204" s="101">
        <v>1844.7812187309903</v>
      </c>
      <c r="V204" s="101">
        <v>1811.7007798061616</v>
      </c>
      <c r="W204" s="101">
        <v>1904.9752208074487</v>
      </c>
      <c r="X204" s="101">
        <v>2063.9242372189674</v>
      </c>
      <c r="Y204" s="101">
        <v>1776.791437865862</v>
      </c>
      <c r="DA204" s="131" t="s">
        <v>2479</v>
      </c>
    </row>
    <row r="205" spans="1:105" ht="12" customHeight="1" x14ac:dyDescent="0.25">
      <c r="A205" s="107" t="s">
        <v>121</v>
      </c>
      <c r="B205" s="104">
        <v>1595.5381973549602</v>
      </c>
      <c r="C205" s="104">
        <v>1601.3665576531084</v>
      </c>
      <c r="D205" s="104">
        <v>1679.1769264107688</v>
      </c>
      <c r="E205" s="104">
        <v>1716.1410323213745</v>
      </c>
      <c r="F205" s="104">
        <v>1751.1247398241915</v>
      </c>
      <c r="G205" s="104">
        <v>1753.0274831644747</v>
      </c>
      <c r="H205" s="104">
        <v>1718.7205263194858</v>
      </c>
      <c r="I205" s="104">
        <v>1869.9987467864039</v>
      </c>
      <c r="J205" s="104">
        <v>1731.4835759103325</v>
      </c>
      <c r="K205" s="104">
        <v>1756.3487744533688</v>
      </c>
      <c r="L205" s="104">
        <v>1794.3342681167703</v>
      </c>
      <c r="M205" s="104">
        <v>1929.8548665398951</v>
      </c>
      <c r="N205" s="104">
        <v>1840.7499390239095</v>
      </c>
      <c r="O205" s="104">
        <v>1803.0838949069648</v>
      </c>
      <c r="P205" s="104">
        <v>1635.4886134874409</v>
      </c>
      <c r="Q205" s="104">
        <v>1696.2471038034621</v>
      </c>
      <c r="R205" s="104">
        <v>1703.6878456812678</v>
      </c>
      <c r="S205" s="104">
        <v>1832.3795951466398</v>
      </c>
      <c r="T205" s="104">
        <v>1918.6995697073908</v>
      </c>
      <c r="U205" s="104">
        <v>1843.6232395955597</v>
      </c>
      <c r="V205" s="104">
        <v>1810.9849061105288</v>
      </c>
      <c r="W205" s="104">
        <v>1906.3452356921732</v>
      </c>
      <c r="X205" s="104">
        <v>2064.3630335180087</v>
      </c>
      <c r="Y205" s="104">
        <v>1777.5831559410394</v>
      </c>
      <c r="DA205" s="132" t="s">
        <v>2480</v>
      </c>
    </row>
    <row r="206" spans="1:105" ht="12" customHeight="1" x14ac:dyDescent="0.25">
      <c r="A206" s="108" t="s">
        <v>53</v>
      </c>
      <c r="B206" s="98">
        <v>696.92023764974954</v>
      </c>
      <c r="C206" s="98">
        <v>664.0700788895349</v>
      </c>
      <c r="D206" s="98">
        <v>717.40216968390689</v>
      </c>
      <c r="E206" s="98">
        <v>732.36146441331209</v>
      </c>
      <c r="F206" s="98">
        <v>798.15948067248803</v>
      </c>
      <c r="G206" s="98">
        <v>785.43734220647946</v>
      </c>
      <c r="H206" s="98">
        <v>762.15992819219252</v>
      </c>
      <c r="I206" s="98">
        <v>925.39038133543067</v>
      </c>
      <c r="J206" s="98">
        <v>769.6590866103395</v>
      </c>
      <c r="K206" s="98">
        <v>791.95972124197272</v>
      </c>
      <c r="L206" s="98">
        <v>802.37805925327871</v>
      </c>
      <c r="M206" s="98">
        <v>902.04925230830531</v>
      </c>
      <c r="N206" s="98">
        <v>862.73556222930574</v>
      </c>
      <c r="O206" s="98">
        <v>883.1481083299808</v>
      </c>
      <c r="P206" s="98">
        <v>704.87451292347714</v>
      </c>
      <c r="Q206" s="98">
        <v>729.44803721022788</v>
      </c>
      <c r="R206" s="98">
        <v>744.35540400744151</v>
      </c>
      <c r="S206" s="98">
        <v>854.31388100921185</v>
      </c>
      <c r="T206" s="98">
        <v>818.88270464266816</v>
      </c>
      <c r="U206" s="98">
        <v>793.25700935966699</v>
      </c>
      <c r="V206" s="98">
        <v>712.25091640802498</v>
      </c>
      <c r="W206" s="98">
        <v>847.57104712169939</v>
      </c>
      <c r="X206" s="98">
        <v>865.64901044882197</v>
      </c>
      <c r="Y206" s="98">
        <v>661.36682328565018</v>
      </c>
      <c r="DA206" s="63" t="s">
        <v>2481</v>
      </c>
    </row>
    <row r="207" spans="1:105" ht="12" customHeight="1" x14ac:dyDescent="0.25">
      <c r="A207" s="108" t="s">
        <v>52</v>
      </c>
      <c r="B207" s="98">
        <v>898.61795970521064</v>
      </c>
      <c r="C207" s="98">
        <v>937.29647876357376</v>
      </c>
      <c r="D207" s="98">
        <v>961.77475672686194</v>
      </c>
      <c r="E207" s="98">
        <v>983.77956790806252</v>
      </c>
      <c r="F207" s="98">
        <v>952.96525915170355</v>
      </c>
      <c r="G207" s="98">
        <v>967.59014095799512</v>
      </c>
      <c r="H207" s="98">
        <v>956.56059812729302</v>
      </c>
      <c r="I207" s="98">
        <v>944.60836545097311</v>
      </c>
      <c r="J207" s="98">
        <v>961.82448929999316</v>
      </c>
      <c r="K207" s="98">
        <v>964.38905321139612</v>
      </c>
      <c r="L207" s="98">
        <v>991.9562088634915</v>
      </c>
      <c r="M207" s="98">
        <v>1027.8056142315893</v>
      </c>
      <c r="N207" s="98">
        <v>978.01437679460366</v>
      </c>
      <c r="O207" s="98">
        <v>919.93578657698447</v>
      </c>
      <c r="P207" s="98">
        <v>930.61410056396369</v>
      </c>
      <c r="Q207" s="98">
        <v>966.79906659323433</v>
      </c>
      <c r="R207" s="98">
        <v>959.33244167382657</v>
      </c>
      <c r="S207" s="98">
        <v>978.0657141374279</v>
      </c>
      <c r="T207" s="98">
        <v>1099.8168650647224</v>
      </c>
      <c r="U207" s="98">
        <v>1050.3662302358928</v>
      </c>
      <c r="V207" s="98">
        <v>1098.7339897025035</v>
      </c>
      <c r="W207" s="98">
        <v>1058.7741885704741</v>
      </c>
      <c r="X207" s="98">
        <v>1198.7140230691873</v>
      </c>
      <c r="Y207" s="98">
        <v>1116.2163326553891</v>
      </c>
      <c r="DA207" s="63" t="s">
        <v>2482</v>
      </c>
    </row>
    <row r="208" spans="1:105" ht="12" customHeight="1" x14ac:dyDescent="0.25">
      <c r="A208" s="121" t="s">
        <v>54</v>
      </c>
      <c r="B208" s="122">
        <v>618.21510083807095</v>
      </c>
      <c r="C208" s="122">
        <v>641.53983769827278</v>
      </c>
      <c r="D208" s="122">
        <v>659.46350499112771</v>
      </c>
      <c r="E208" s="122">
        <v>675.51747569881229</v>
      </c>
      <c r="F208" s="122">
        <v>696.36468448106802</v>
      </c>
      <c r="G208" s="122">
        <v>711.41915947734321</v>
      </c>
      <c r="H208" s="122">
        <v>696.88435348492351</v>
      </c>
      <c r="I208" s="122">
        <v>661.67709854376653</v>
      </c>
      <c r="J208" s="122">
        <v>629.11264736152884</v>
      </c>
      <c r="K208" s="122">
        <v>627.95662792581311</v>
      </c>
      <c r="L208" s="122">
        <v>644.23535100444383</v>
      </c>
      <c r="M208" s="122">
        <v>589.40693855820848</v>
      </c>
      <c r="N208" s="122">
        <v>599.01603360778415</v>
      </c>
      <c r="O208" s="122">
        <v>600.78796401162515</v>
      </c>
      <c r="P208" s="122">
        <v>570.60344287730175</v>
      </c>
      <c r="Q208" s="122">
        <v>548.82072787438676</v>
      </c>
      <c r="R208" s="122">
        <v>529.27322208590454</v>
      </c>
      <c r="S208" s="122">
        <v>567.45218895260143</v>
      </c>
      <c r="T208" s="122">
        <v>544.20999203638371</v>
      </c>
      <c r="U208" s="122">
        <v>547.86415404024467</v>
      </c>
      <c r="V208" s="122">
        <v>537.52457378933707</v>
      </c>
      <c r="W208" s="122">
        <v>570.54863315639318</v>
      </c>
      <c r="X208" s="122">
        <v>645.95914696918408</v>
      </c>
      <c r="Y208" s="122">
        <v>578.81527723732358</v>
      </c>
      <c r="DA208" s="130" t="s">
        <v>2483</v>
      </c>
    </row>
    <row r="209" spans="1:105" ht="12" customHeight="1" x14ac:dyDescent="0.25">
      <c r="A209" s="97" t="s">
        <v>175</v>
      </c>
      <c r="B209" s="98">
        <v>620.01750687650667</v>
      </c>
      <c r="C209" s="98">
        <v>631.5897260947454</v>
      </c>
      <c r="D209" s="98">
        <v>660.09338095396788</v>
      </c>
      <c r="E209" s="98">
        <v>687.08309949410841</v>
      </c>
      <c r="F209" s="98">
        <v>701.9103539133514</v>
      </c>
      <c r="G209" s="98">
        <v>709.33516928291147</v>
      </c>
      <c r="H209" s="98">
        <v>677.76057680962185</v>
      </c>
      <c r="I209" s="98">
        <v>687.9614338321984</v>
      </c>
      <c r="J209" s="98">
        <v>611.94271957661761</v>
      </c>
      <c r="K209" s="98">
        <v>633.87644042234319</v>
      </c>
      <c r="L209" s="98">
        <v>653.9059414965941</v>
      </c>
      <c r="M209" s="98">
        <v>561.91599320834712</v>
      </c>
      <c r="N209" s="98">
        <v>591.19558062946271</v>
      </c>
      <c r="O209" s="98">
        <v>650.87636324892867</v>
      </c>
      <c r="P209" s="98">
        <v>561.28620386263287</v>
      </c>
      <c r="Q209" s="98">
        <v>556.93189218517512</v>
      </c>
      <c r="R209" s="98">
        <v>523.06004533158045</v>
      </c>
      <c r="S209" s="98">
        <v>537.22547772439248</v>
      </c>
      <c r="T209" s="98">
        <v>542.84032274308026</v>
      </c>
      <c r="U209" s="98">
        <v>567.25367031459166</v>
      </c>
      <c r="V209" s="98">
        <v>541.2959939827457</v>
      </c>
      <c r="W209" s="98">
        <v>629.64422509352255</v>
      </c>
      <c r="X209" s="98">
        <v>596.69675202246333</v>
      </c>
      <c r="Y209" s="98">
        <v>581.47132146288186</v>
      </c>
      <c r="DA209" s="63" t="s">
        <v>2484</v>
      </c>
    </row>
    <row r="210" spans="1:105" ht="12" customHeight="1" x14ac:dyDescent="0.25">
      <c r="A210" s="109" t="s">
        <v>120</v>
      </c>
      <c r="B210" s="33">
        <v>618.10866975588101</v>
      </c>
      <c r="C210" s="33">
        <v>642.12100645106216</v>
      </c>
      <c r="D210" s="33">
        <v>659.42609772979984</v>
      </c>
      <c r="E210" s="33">
        <v>674.82331739808785</v>
      </c>
      <c r="F210" s="33">
        <v>696.02916670835521</v>
      </c>
      <c r="G210" s="33">
        <v>711.54639806543912</v>
      </c>
      <c r="H210" s="33">
        <v>698.0514601910071</v>
      </c>
      <c r="I210" s="33">
        <v>660.03647622795131</v>
      </c>
      <c r="J210" s="33">
        <v>630.15935106792131</v>
      </c>
      <c r="K210" s="33">
        <v>627.59430002258023</v>
      </c>
      <c r="L210" s="33">
        <v>643.64727102072845</v>
      </c>
      <c r="M210" s="33">
        <v>591.16217099531207</v>
      </c>
      <c r="N210" s="33">
        <v>599.53708871425533</v>
      </c>
      <c r="O210" s="33">
        <v>597.29409041894587</v>
      </c>
      <c r="P210" s="33">
        <v>571.27554720717774</v>
      </c>
      <c r="Q210" s="33">
        <v>548.25827912479519</v>
      </c>
      <c r="R210" s="33">
        <v>529.68299898844191</v>
      </c>
      <c r="S210" s="33">
        <v>569.43976217475699</v>
      </c>
      <c r="T210" s="33">
        <v>544.30363711472103</v>
      </c>
      <c r="U210" s="33">
        <v>546.44326931971796</v>
      </c>
      <c r="V210" s="33">
        <v>537.2452823429478</v>
      </c>
      <c r="W210" s="33">
        <v>566.21468382624641</v>
      </c>
      <c r="X210" s="33">
        <v>649.25326017369935</v>
      </c>
      <c r="Y210" s="33">
        <v>578.64319302177046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3542.6425321779602</v>
      </c>
      <c r="C212" s="117">
        <f t="shared" si="101"/>
        <v>3661.8126548554633</v>
      </c>
      <c r="D212" s="117">
        <f t="shared" si="101"/>
        <v>3583.1501732516999</v>
      </c>
      <c r="E212" s="117">
        <f t="shared" si="101"/>
        <v>3527.3499332603546</v>
      </c>
      <c r="F212" s="117">
        <f t="shared" si="101"/>
        <v>3407.6529828189068</v>
      </c>
      <c r="G212" s="117">
        <f t="shared" si="101"/>
        <v>3294.8913826884832</v>
      </c>
      <c r="H212" s="117">
        <f t="shared" si="101"/>
        <v>3196.218974475742</v>
      </c>
      <c r="I212" s="117">
        <f t="shared" si="101"/>
        <v>2962.1041016781533</v>
      </c>
      <c r="J212" s="117">
        <f t="shared" si="101"/>
        <v>3046.3791899853923</v>
      </c>
      <c r="K212" s="117">
        <f t="shared" si="101"/>
        <v>2973.4547976256358</v>
      </c>
      <c r="L212" s="117">
        <f t="shared" si="101"/>
        <v>3213.9274079042107</v>
      </c>
      <c r="M212" s="117">
        <f t="shared" si="101"/>
        <v>2735.6926297381074</v>
      </c>
      <c r="N212" s="117">
        <f t="shared" si="101"/>
        <v>2995.0572323947449</v>
      </c>
      <c r="O212" s="117">
        <f t="shared" si="101"/>
        <v>3185.9111832403232</v>
      </c>
      <c r="P212" s="117">
        <f t="shared" si="101"/>
        <v>2574.8310591636205</v>
      </c>
      <c r="Q212" s="117">
        <f t="shared" si="101"/>
        <v>2655.552721629072</v>
      </c>
      <c r="R212" s="117">
        <f t="shared" ref="R212:V212" si="102">R213+R216+R218+R227</f>
        <v>2835.825846682626</v>
      </c>
      <c r="S212" s="117">
        <f t="shared" si="102"/>
        <v>2683.3354442681853</v>
      </c>
      <c r="T212" s="117">
        <f t="shared" si="102"/>
        <v>2690.8080388869375</v>
      </c>
      <c r="U212" s="117">
        <f t="shared" si="102"/>
        <v>2680.1753866483155</v>
      </c>
      <c r="V212" s="117">
        <f t="shared" si="102"/>
        <v>2578.5155729859262</v>
      </c>
      <c r="W212" s="117">
        <f t="shared" ref="W212:Y212" si="103">W213+W216+W218+W227</f>
        <v>2942.8569399371004</v>
      </c>
      <c r="X212" s="117">
        <f t="shared" si="103"/>
        <v>2530.7032442243531</v>
      </c>
      <c r="Y212" s="117">
        <f t="shared" si="103"/>
        <v>2429.592478974319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3043.5630288790239</v>
      </c>
      <c r="C213" s="122">
        <f t="shared" si="104"/>
        <v>3159.4404065706462</v>
      </c>
      <c r="D213" s="122">
        <f t="shared" si="104"/>
        <v>3057.942296626084</v>
      </c>
      <c r="E213" s="122">
        <f t="shared" si="104"/>
        <v>2987.9579677643719</v>
      </c>
      <c r="F213" s="122">
        <f t="shared" si="104"/>
        <v>2862.2770352816078</v>
      </c>
      <c r="G213" s="122">
        <f t="shared" si="104"/>
        <v>2748.9775678503752</v>
      </c>
      <c r="H213" s="122">
        <f t="shared" si="104"/>
        <v>2678.1447306211207</v>
      </c>
      <c r="I213" s="122">
        <f t="shared" si="104"/>
        <v>2406.6054922759595</v>
      </c>
      <c r="J213" s="122">
        <f t="shared" si="104"/>
        <v>2536.7759521818602</v>
      </c>
      <c r="K213" s="122">
        <f t="shared" si="104"/>
        <v>2464.3868524698241</v>
      </c>
      <c r="L213" s="122">
        <f t="shared" si="104"/>
        <v>2697.8706352478198</v>
      </c>
      <c r="M213" s="122">
        <f t="shared" si="104"/>
        <v>2255.2734416689404</v>
      </c>
      <c r="N213" s="122">
        <f t="shared" si="104"/>
        <v>2511.9570554115812</v>
      </c>
      <c r="O213" s="122">
        <f t="shared" si="104"/>
        <v>2715.6709535579434</v>
      </c>
      <c r="P213" s="122">
        <f t="shared" si="104"/>
        <v>2121.7882248669421</v>
      </c>
      <c r="Q213" s="122">
        <f t="shared" si="104"/>
        <v>2207.1315811580193</v>
      </c>
      <c r="R213" s="122">
        <f t="shared" ref="R213:V213" si="105">SUM(R214:R215)</f>
        <v>2379.970129321262</v>
      </c>
      <c r="S213" s="122">
        <f t="shared" si="105"/>
        <v>2227.0360172168275</v>
      </c>
      <c r="T213" s="122">
        <f t="shared" si="105"/>
        <v>2204.7010024346964</v>
      </c>
      <c r="U213" s="122">
        <f t="shared" si="105"/>
        <v>2225.0968001061424</v>
      </c>
      <c r="V213" s="122">
        <f t="shared" si="105"/>
        <v>2143.1493647215307</v>
      </c>
      <c r="W213" s="122">
        <f t="shared" ref="W213:Y213" si="106">SUM(W214:W215)</f>
        <v>2453.0199967150465</v>
      </c>
      <c r="X213" s="122">
        <f t="shared" si="106"/>
        <v>2082.4630408301241</v>
      </c>
      <c r="Y213" s="122">
        <f t="shared" si="106"/>
        <v>2020.999758048491</v>
      </c>
      <c r="DA213" s="130" t="s">
        <v>2637</v>
      </c>
    </row>
    <row r="214" spans="1:105" ht="12" customHeight="1" x14ac:dyDescent="0.25">
      <c r="A214" s="97" t="s">
        <v>212</v>
      </c>
      <c r="B214" s="98">
        <v>3043.5630288790239</v>
      </c>
      <c r="C214" s="98">
        <v>3159.4404065706462</v>
      </c>
      <c r="D214" s="98">
        <v>3057.942296626084</v>
      </c>
      <c r="E214" s="98">
        <v>2987.9579677643719</v>
      </c>
      <c r="F214" s="98">
        <v>2862.2770352816078</v>
      </c>
      <c r="G214" s="98">
        <v>2748.9775678503752</v>
      </c>
      <c r="H214" s="98">
        <v>2678.1447306211207</v>
      </c>
      <c r="I214" s="98">
        <v>2406.6054922759595</v>
      </c>
      <c r="J214" s="98">
        <v>2536.7759521818602</v>
      </c>
      <c r="K214" s="98">
        <v>2464.3868524698241</v>
      </c>
      <c r="L214" s="98">
        <v>2697.8706352478198</v>
      </c>
      <c r="M214" s="98">
        <v>2255.2734416689404</v>
      </c>
      <c r="N214" s="98">
        <v>2511.9570554115812</v>
      </c>
      <c r="O214" s="98">
        <v>2715.6709535579434</v>
      </c>
      <c r="P214" s="98">
        <v>2121.7882248669421</v>
      </c>
      <c r="Q214" s="98">
        <v>2207.1315811580193</v>
      </c>
      <c r="R214" s="98">
        <v>2379.970129321262</v>
      </c>
      <c r="S214" s="98">
        <v>2227.0360172168275</v>
      </c>
      <c r="T214" s="98">
        <v>2204.7010024346964</v>
      </c>
      <c r="U214" s="98">
        <v>2225.0968001061424</v>
      </c>
      <c r="V214" s="98">
        <v>2143.1493647215307</v>
      </c>
      <c r="W214" s="98">
        <v>2453.0199967150465</v>
      </c>
      <c r="X214" s="98">
        <v>2082.4630408301241</v>
      </c>
      <c r="Y214" s="98">
        <v>2020.999758048491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487.72964915074596</v>
      </c>
      <c r="C218" s="122">
        <v>490.948191664332</v>
      </c>
      <c r="D218" s="122">
        <v>513.10183457370272</v>
      </c>
      <c r="E218" s="122">
        <v>526.68780485711602</v>
      </c>
      <c r="F218" s="122">
        <v>532.32190555255613</v>
      </c>
      <c r="G218" s="122">
        <v>532.63344610754962</v>
      </c>
      <c r="H218" s="122">
        <v>505.41956505976555</v>
      </c>
      <c r="I218" s="122">
        <v>542.41705083176578</v>
      </c>
      <c r="J218" s="122">
        <v>498.22324715239773</v>
      </c>
      <c r="K218" s="122">
        <v>497.25862450441019</v>
      </c>
      <c r="L218" s="122">
        <v>503.96067824528473</v>
      </c>
      <c r="M218" s="122">
        <v>469.56759435572593</v>
      </c>
      <c r="N218" s="122">
        <v>471.22924109347542</v>
      </c>
      <c r="O218" s="122">
        <v>456.61216618874931</v>
      </c>
      <c r="P218" s="122">
        <v>440.9682682456517</v>
      </c>
      <c r="Q218" s="122">
        <v>436.87505271485617</v>
      </c>
      <c r="R218" s="122">
        <v>445.5074073790131</v>
      </c>
      <c r="S218" s="122">
        <v>445.72011987585154</v>
      </c>
      <c r="T218" s="122">
        <v>475.01903265838416</v>
      </c>
      <c r="U218" s="122">
        <v>442.73927933469031</v>
      </c>
      <c r="V218" s="122">
        <v>423.50098859362828</v>
      </c>
      <c r="W218" s="122">
        <v>476.28070271045459</v>
      </c>
      <c r="X218" s="122">
        <v>436.50686630041236</v>
      </c>
      <c r="Y218" s="122">
        <v>397.5366299500547</v>
      </c>
      <c r="DA218" s="130" t="s">
        <v>2642</v>
      </c>
    </row>
    <row r="219" spans="1:105" ht="12" customHeight="1" x14ac:dyDescent="0.25">
      <c r="A219" s="97" t="s">
        <v>134</v>
      </c>
      <c r="B219" s="98">
        <v>509.26034115718738</v>
      </c>
      <c r="C219" s="98">
        <v>516.56871654960707</v>
      </c>
      <c r="D219" s="98">
        <v>532.94842301031599</v>
      </c>
      <c r="E219" s="98">
        <v>544.31020883222914</v>
      </c>
      <c r="F219" s="98">
        <v>548.48339988139412</v>
      </c>
      <c r="G219" s="98">
        <v>547.68524015468199</v>
      </c>
      <c r="H219" s="98">
        <v>518.36214294400554</v>
      </c>
      <c r="I219" s="98">
        <v>546.33751273554276</v>
      </c>
      <c r="J219" s="98">
        <v>512.37518800921691</v>
      </c>
      <c r="K219" s="98">
        <v>519.55543194800487</v>
      </c>
      <c r="L219" s="98">
        <v>534.53614876887139</v>
      </c>
      <c r="M219" s="98">
        <v>498.41552715166978</v>
      </c>
      <c r="N219" s="98">
        <v>501.8259126123171</v>
      </c>
      <c r="O219" s="98">
        <v>476.52935196090885</v>
      </c>
      <c r="P219" s="98">
        <v>453.3608485276157</v>
      </c>
      <c r="Q219" s="98">
        <v>445.74962998058174</v>
      </c>
      <c r="R219" s="98">
        <v>456.11148065880553</v>
      </c>
      <c r="S219" s="98">
        <v>457.2106241597474</v>
      </c>
      <c r="T219" s="98">
        <v>491.4159437807599</v>
      </c>
      <c r="U219" s="98">
        <v>459.95197895950122</v>
      </c>
      <c r="V219" s="98">
        <v>446.30588471599447</v>
      </c>
      <c r="W219" s="98">
        <v>492.16955969572581</v>
      </c>
      <c r="X219" s="98">
        <v>452.8403477209946</v>
      </c>
      <c r="Y219" s="98">
        <v>419.12689382745094</v>
      </c>
      <c r="DA219" s="63" t="s">
        <v>2643</v>
      </c>
    </row>
    <row r="220" spans="1:105" ht="12" customHeight="1" x14ac:dyDescent="0.25">
      <c r="A220" s="97" t="s">
        <v>133</v>
      </c>
      <c r="B220" s="98">
        <v>222.32112852934634</v>
      </c>
      <c r="C220" s="98">
        <v>210.64390967304962</v>
      </c>
      <c r="D220" s="98">
        <v>221.86107812141151</v>
      </c>
      <c r="E220" s="98">
        <v>223.42216827241896</v>
      </c>
      <c r="F220" s="98">
        <v>241.17647919497551</v>
      </c>
      <c r="G220" s="98">
        <v>236.19936911420535</v>
      </c>
      <c r="H220" s="98">
        <v>221.16314418776943</v>
      </c>
      <c r="I220" s="98">
        <v>260.10940656030959</v>
      </c>
      <c r="J220" s="98">
        <v>220.36723077203081</v>
      </c>
      <c r="K220" s="98">
        <v>226.64294314186935</v>
      </c>
      <c r="L220" s="98">
        <v>233.6555584404918</v>
      </c>
      <c r="M220" s="98">
        <v>228.56527531504352</v>
      </c>
      <c r="N220" s="98">
        <v>232.78211762079846</v>
      </c>
      <c r="O220" s="98">
        <v>231.64803502979063</v>
      </c>
      <c r="P220" s="98">
        <v>192.24133552921481</v>
      </c>
      <c r="Q220" s="98">
        <v>186.83487774838551</v>
      </c>
      <c r="R220" s="98">
        <v>193.99653597643163</v>
      </c>
      <c r="S220" s="98">
        <v>208.99645608244583</v>
      </c>
      <c r="T220" s="98">
        <v>204.78356755109516</v>
      </c>
      <c r="U220" s="98">
        <v>194.58463893514079</v>
      </c>
      <c r="V220" s="98">
        <v>175.54741731647943</v>
      </c>
      <c r="W220" s="98">
        <v>219.15730377647046</v>
      </c>
      <c r="X220" s="98">
        <v>191.88521219507874</v>
      </c>
      <c r="Y220" s="98">
        <v>158.45608757224761</v>
      </c>
      <c r="DA220" s="63" t="s">
        <v>2644</v>
      </c>
    </row>
    <row r="221" spans="1:105" ht="12" customHeight="1" x14ac:dyDescent="0.25">
      <c r="A221" s="100" t="s">
        <v>212</v>
      </c>
      <c r="B221" s="101">
        <v>222.32112852934634</v>
      </c>
      <c r="C221" s="101">
        <v>210.64390967304962</v>
      </c>
      <c r="D221" s="101">
        <v>221.86107812141151</v>
      </c>
      <c r="E221" s="101">
        <v>223.42216827241896</v>
      </c>
      <c r="F221" s="101">
        <v>241.17647919497551</v>
      </c>
      <c r="G221" s="101">
        <v>236.19936911420535</v>
      </c>
      <c r="H221" s="101">
        <v>221.16314418776943</v>
      </c>
      <c r="I221" s="101">
        <v>260.10940656030959</v>
      </c>
      <c r="J221" s="101">
        <v>220.36723077203081</v>
      </c>
      <c r="K221" s="101">
        <v>226.64294314186935</v>
      </c>
      <c r="L221" s="101">
        <v>233.6555584404918</v>
      </c>
      <c r="M221" s="101">
        <v>228.56527531504352</v>
      </c>
      <c r="N221" s="101">
        <v>232.78211762079846</v>
      </c>
      <c r="O221" s="101">
        <v>231.64803502979063</v>
      </c>
      <c r="P221" s="101">
        <v>192.24133552921481</v>
      </c>
      <c r="Q221" s="101">
        <v>186.83487774838551</v>
      </c>
      <c r="R221" s="101">
        <v>193.99653597643163</v>
      </c>
      <c r="S221" s="101">
        <v>208.99645608244583</v>
      </c>
      <c r="T221" s="101">
        <v>204.78356755109516</v>
      </c>
      <c r="U221" s="101">
        <v>194.58463893514079</v>
      </c>
      <c r="V221" s="101">
        <v>175.54741731647943</v>
      </c>
      <c r="W221" s="101">
        <v>219.15730377647046</v>
      </c>
      <c r="X221" s="101">
        <v>191.88521219507874</v>
      </c>
      <c r="Y221" s="101">
        <v>158.45608757224761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11.349854148190236</v>
      </c>
      <c r="C227" s="122">
        <v>11.424056620484837</v>
      </c>
      <c r="D227" s="122">
        <v>12.106042051913526</v>
      </c>
      <c r="E227" s="122">
        <v>12.70416063886667</v>
      </c>
      <c r="F227" s="122">
        <v>13.054041984742792</v>
      </c>
      <c r="G227" s="122">
        <v>13.280368730558049</v>
      </c>
      <c r="H227" s="122">
        <v>12.654678794855839</v>
      </c>
      <c r="I227" s="122">
        <v>13.081558570428012</v>
      </c>
      <c r="J227" s="122">
        <v>11.379990651134358</v>
      </c>
      <c r="K227" s="122">
        <v>11.809320651401372</v>
      </c>
      <c r="L227" s="122">
        <v>12.096094411105996</v>
      </c>
      <c r="M227" s="122">
        <v>10.85159371344135</v>
      </c>
      <c r="N227" s="122">
        <v>11.870935889688148</v>
      </c>
      <c r="O227" s="122">
        <v>13.628063493630741</v>
      </c>
      <c r="P227" s="122">
        <v>12.074566051026441</v>
      </c>
      <c r="Q227" s="122">
        <v>11.546087756196536</v>
      </c>
      <c r="R227" s="122">
        <v>10.348309982351218</v>
      </c>
      <c r="S227" s="122">
        <v>10.579307175506031</v>
      </c>
      <c r="T227" s="122">
        <v>11.08800379385675</v>
      </c>
      <c r="U227" s="122">
        <v>12.339307207482907</v>
      </c>
      <c r="V227" s="122">
        <v>11.865219670767157</v>
      </c>
      <c r="W227" s="122">
        <v>13.556240511599491</v>
      </c>
      <c r="X227" s="122">
        <v>11.73333709381699</v>
      </c>
      <c r="Y227" s="122">
        <v>11.056090975773037</v>
      </c>
      <c r="DA227" s="130" t="s">
        <v>2651</v>
      </c>
    </row>
    <row r="228" spans="1:105" ht="12" customHeight="1" x14ac:dyDescent="0.25">
      <c r="A228" s="97" t="s">
        <v>175</v>
      </c>
      <c r="B228" s="98">
        <v>203.55917149366283</v>
      </c>
      <c r="C228" s="98">
        <v>207.0137847213997</v>
      </c>
      <c r="D228" s="98">
        <v>215.95162237382789</v>
      </c>
      <c r="E228" s="98">
        <v>224.37279937849257</v>
      </c>
      <c r="F228" s="98">
        <v>228.82026210827493</v>
      </c>
      <c r="G228" s="98">
        <v>230.79424268253311</v>
      </c>
      <c r="H228" s="98">
        <v>220.00954181553016</v>
      </c>
      <c r="I228" s="98">
        <v>222.66061174179046</v>
      </c>
      <c r="J228" s="98">
        <v>198.05518486287704</v>
      </c>
      <c r="K228" s="98">
        <v>204.75323511098946</v>
      </c>
      <c r="L228" s="98">
        <v>211.00845130712679</v>
      </c>
      <c r="M228" s="98">
        <v>180.81231425901876</v>
      </c>
      <c r="N228" s="98">
        <v>190.04037474752676</v>
      </c>
      <c r="O228" s="98">
        <v>209.00086877502042</v>
      </c>
      <c r="P228" s="98">
        <v>179.46170059988285</v>
      </c>
      <c r="Q228" s="98">
        <v>178.05408516095642</v>
      </c>
      <c r="R228" s="98">
        <v>167.25290521642907</v>
      </c>
      <c r="S228" s="98">
        <v>171.46780145786198</v>
      </c>
      <c r="T228" s="98">
        <v>173.26308645809002</v>
      </c>
      <c r="U228" s="98">
        <v>180.7225648055811</v>
      </c>
      <c r="V228" s="98">
        <v>172.08755961021257</v>
      </c>
      <c r="W228" s="98">
        <v>198.40243885142823</v>
      </c>
      <c r="X228" s="98">
        <v>187.201589115735</v>
      </c>
      <c r="Y228" s="98">
        <v>181.70199536077385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223.31470798488792</v>
      </c>
      <c r="C231" s="118">
        <f t="shared" si="108"/>
        <v>229.59678188289305</v>
      </c>
      <c r="D231" s="118">
        <f t="shared" si="108"/>
        <v>224.05659779190484</v>
      </c>
      <c r="E231" s="118">
        <f t="shared" si="108"/>
        <v>220.03557905023919</v>
      </c>
      <c r="F231" s="118">
        <f t="shared" si="108"/>
        <v>211.87570294592561</v>
      </c>
      <c r="G231" s="118">
        <f t="shared" si="108"/>
        <v>204.48853989809214</v>
      </c>
      <c r="H231" s="118">
        <f t="shared" si="108"/>
        <v>198.76201393227788</v>
      </c>
      <c r="I231" s="118">
        <f t="shared" si="108"/>
        <v>184.26179800351738</v>
      </c>
      <c r="J231" s="118">
        <f t="shared" si="108"/>
        <v>190.28265921221828</v>
      </c>
      <c r="K231" s="118">
        <f t="shared" si="108"/>
        <v>186.01362694109426</v>
      </c>
      <c r="L231" s="118">
        <f t="shared" si="108"/>
        <v>199.71340321980551</v>
      </c>
      <c r="M231" s="118">
        <f t="shared" si="108"/>
        <v>169.81594228601068</v>
      </c>
      <c r="N231" s="118">
        <f t="shared" si="108"/>
        <v>183.39577360223515</v>
      </c>
      <c r="O231" s="118">
        <f t="shared" si="108"/>
        <v>192.10787422962701</v>
      </c>
      <c r="P231" s="118">
        <f t="shared" si="108"/>
        <v>154.88985544914649</v>
      </c>
      <c r="Q231" s="118">
        <f t="shared" si="108"/>
        <v>156.82243397182214</v>
      </c>
      <c r="R231" s="118">
        <f t="shared" ref="R231:V231" si="109">R232+R235+R237+R246</f>
        <v>166.54255581581953</v>
      </c>
      <c r="S231" s="118">
        <f t="shared" si="109"/>
        <v>158.84835104801536</v>
      </c>
      <c r="T231" s="118">
        <f t="shared" si="109"/>
        <v>158.63787753826276</v>
      </c>
      <c r="U231" s="118">
        <f t="shared" si="109"/>
        <v>157.27576529004733</v>
      </c>
      <c r="V231" s="118">
        <f t="shared" si="109"/>
        <v>150.2089440677951</v>
      </c>
      <c r="W231" s="118">
        <f t="shared" ref="W231:Y231" si="110">W232+W235+W237+W246</f>
        <v>171.7148164623886</v>
      </c>
      <c r="X231" s="118">
        <f t="shared" si="110"/>
        <v>150.49967684167507</v>
      </c>
      <c r="Y231" s="118">
        <f t="shared" si="110"/>
        <v>144.56740044856585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183.26395350305182</v>
      </c>
      <c r="C232" s="123">
        <f t="shared" si="111"/>
        <v>189.09712430353045</v>
      </c>
      <c r="D232" s="123">
        <f t="shared" si="111"/>
        <v>182.39614628530416</v>
      </c>
      <c r="E232" s="123">
        <f t="shared" si="111"/>
        <v>177.48523238021829</v>
      </c>
      <c r="F232" s="123">
        <f t="shared" si="111"/>
        <v>169.12489042244863</v>
      </c>
      <c r="G232" s="123">
        <f t="shared" si="111"/>
        <v>161.74908533780095</v>
      </c>
      <c r="H232" s="123">
        <f t="shared" si="111"/>
        <v>157.79603569389511</v>
      </c>
      <c r="I232" s="123">
        <f t="shared" si="111"/>
        <v>142.11237045482656</v>
      </c>
      <c r="J232" s="123">
        <f t="shared" si="111"/>
        <v>150.5386384304642</v>
      </c>
      <c r="K232" s="123">
        <f t="shared" si="111"/>
        <v>146.04756178781963</v>
      </c>
      <c r="L232" s="123">
        <f t="shared" si="111"/>
        <v>158.94664823184351</v>
      </c>
      <c r="M232" s="123">
        <f t="shared" si="111"/>
        <v>132.02399109104906</v>
      </c>
      <c r="N232" s="123">
        <f t="shared" si="111"/>
        <v>145.72759178274202</v>
      </c>
      <c r="O232" s="123">
        <f t="shared" si="111"/>
        <v>156.10849470986926</v>
      </c>
      <c r="P232" s="123">
        <f t="shared" si="111"/>
        <v>120.99698607456135</v>
      </c>
      <c r="Q232" s="123">
        <f t="shared" si="111"/>
        <v>124.1527466979456</v>
      </c>
      <c r="R232" s="123">
        <f t="shared" ref="R232:V232" si="112">SUM(R233:R234)</f>
        <v>133.69850425415498</v>
      </c>
      <c r="S232" s="123">
        <f t="shared" si="112"/>
        <v>125.38652756083634</v>
      </c>
      <c r="T232" s="123">
        <f t="shared" si="112"/>
        <v>123.82706882157228</v>
      </c>
      <c r="U232" s="123">
        <f t="shared" si="112"/>
        <v>124.36141302527481</v>
      </c>
      <c r="V232" s="123">
        <f t="shared" si="112"/>
        <v>118.62001294684059</v>
      </c>
      <c r="W232" s="123">
        <f t="shared" ref="W232:Y232" si="113">SUM(W233:W234)</f>
        <v>136.96864121896334</v>
      </c>
      <c r="X232" s="123">
        <f t="shared" si="113"/>
        <v>116.86501056328726</v>
      </c>
      <c r="Y232" s="123">
        <f t="shared" si="113"/>
        <v>113.77787929620129</v>
      </c>
      <c r="DA232" s="130" t="s">
        <v>2805</v>
      </c>
    </row>
    <row r="233" spans="1:105" ht="12" customHeight="1" x14ac:dyDescent="0.25">
      <c r="A233" s="97" t="s">
        <v>212</v>
      </c>
      <c r="B233" s="99">
        <v>180.76085703469298</v>
      </c>
      <c r="C233" s="99">
        <v>186.5233827300143</v>
      </c>
      <c r="D233" s="99">
        <v>179.93184702005647</v>
      </c>
      <c r="E233" s="99">
        <v>175.12337931231704</v>
      </c>
      <c r="F233" s="99">
        <v>166.87408042401182</v>
      </c>
      <c r="G233" s="99">
        <v>159.60306998241464</v>
      </c>
      <c r="H233" s="99">
        <v>155.73005204952426</v>
      </c>
      <c r="I233" s="99">
        <v>140.26424070740489</v>
      </c>
      <c r="J233" s="99">
        <v>148.57619854086553</v>
      </c>
      <c r="K233" s="99">
        <v>144.14464162491493</v>
      </c>
      <c r="L233" s="99">
        <v>156.87838616637777</v>
      </c>
      <c r="M233" s="99">
        <v>130.31435257326214</v>
      </c>
      <c r="N233" s="99">
        <v>143.82087569017668</v>
      </c>
      <c r="O233" s="99">
        <v>154.04170732359535</v>
      </c>
      <c r="P233" s="99">
        <v>119.38465940307697</v>
      </c>
      <c r="Q233" s="99">
        <v>122.4676836589359</v>
      </c>
      <c r="R233" s="99">
        <v>131.86659728913912</v>
      </c>
      <c r="S233" s="99">
        <v>123.64412280722321</v>
      </c>
      <c r="T233" s="99">
        <v>122.07405704608639</v>
      </c>
      <c r="U233" s="99">
        <v>122.59200944858726</v>
      </c>
      <c r="V233" s="99">
        <v>116.90240692641132</v>
      </c>
      <c r="W233" s="99">
        <v>134.96875106045965</v>
      </c>
      <c r="X233" s="99">
        <v>115.11287321832549</v>
      </c>
      <c r="Y233" s="99">
        <v>112.05325215936685</v>
      </c>
      <c r="DA233" s="63" t="s">
        <v>2806</v>
      </c>
    </row>
    <row r="234" spans="1:105" ht="12" customHeight="1" x14ac:dyDescent="0.25">
      <c r="A234" s="97" t="s">
        <v>53</v>
      </c>
      <c r="B234" s="99">
        <v>2.5030964683588612</v>
      </c>
      <c r="C234" s="99">
        <v>2.5737415735161484</v>
      </c>
      <c r="D234" s="99">
        <v>2.464299265247698</v>
      </c>
      <c r="E234" s="99">
        <v>2.3618530679012388</v>
      </c>
      <c r="F234" s="99">
        <v>2.2508099984368073</v>
      </c>
      <c r="G234" s="99">
        <v>2.1460153553863197</v>
      </c>
      <c r="H234" s="99">
        <v>2.0659836443708519</v>
      </c>
      <c r="I234" s="99">
        <v>1.8481297474216685</v>
      </c>
      <c r="J234" s="99">
        <v>1.9624398895986648</v>
      </c>
      <c r="K234" s="99">
        <v>1.902920162904693</v>
      </c>
      <c r="L234" s="99">
        <v>2.0682620654657335</v>
      </c>
      <c r="M234" s="99">
        <v>1.7096385177869124</v>
      </c>
      <c r="N234" s="99">
        <v>1.906716092565351</v>
      </c>
      <c r="O234" s="99">
        <v>2.0667873862739277</v>
      </c>
      <c r="P234" s="99">
        <v>1.6123266714843809</v>
      </c>
      <c r="Q234" s="99">
        <v>1.6850630390097019</v>
      </c>
      <c r="R234" s="99">
        <v>1.8319069650158564</v>
      </c>
      <c r="S234" s="99">
        <v>1.7424047536131342</v>
      </c>
      <c r="T234" s="99">
        <v>1.7530117754858938</v>
      </c>
      <c r="U234" s="99">
        <v>1.7694035766875573</v>
      </c>
      <c r="V234" s="99">
        <v>1.7176060204292789</v>
      </c>
      <c r="W234" s="99">
        <v>1.9998901585036819</v>
      </c>
      <c r="X234" s="99">
        <v>1.752137344961761</v>
      </c>
      <c r="Y234" s="99">
        <v>1.7246271368344377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0.16981484558860829</v>
      </c>
      <c r="C235" s="123">
        <f t="shared" si="114"/>
        <v>0.16529698844032592</v>
      </c>
      <c r="D235" s="123">
        <f t="shared" si="114"/>
        <v>0.1614545846673105</v>
      </c>
      <c r="E235" s="123">
        <f t="shared" si="114"/>
        <v>0.30670246384115163</v>
      </c>
      <c r="F235" s="123">
        <f t="shared" si="114"/>
        <v>0.17104274223009552</v>
      </c>
      <c r="G235" s="123">
        <f t="shared" si="114"/>
        <v>0.18785518142158844</v>
      </c>
      <c r="H235" s="123">
        <f t="shared" si="114"/>
        <v>0.29689032039650382</v>
      </c>
      <c r="I235" s="123">
        <f t="shared" si="114"/>
        <v>0.23147929506993706</v>
      </c>
      <c r="J235" s="123">
        <f t="shared" si="114"/>
        <v>0.25196601389508433</v>
      </c>
      <c r="K235" s="123">
        <f t="shared" si="114"/>
        <v>0.25675506680268051</v>
      </c>
      <c r="L235" s="123">
        <f t="shared" si="114"/>
        <v>0.29678239234982962</v>
      </c>
      <c r="M235" s="123">
        <f t="shared" si="114"/>
        <v>0.31856945470924031</v>
      </c>
      <c r="N235" s="123">
        <f t="shared" si="114"/>
        <v>0.30894478834489536</v>
      </c>
      <c r="O235" s="123">
        <f t="shared" si="114"/>
        <v>0.30120829983499969</v>
      </c>
      <c r="P235" s="123">
        <f t="shared" si="114"/>
        <v>0.28196171480048832</v>
      </c>
      <c r="Q235" s="123">
        <f t="shared" si="114"/>
        <v>0.25560258919622686</v>
      </c>
      <c r="R235" s="123">
        <f t="shared" si="114"/>
        <v>0.26432591603768085</v>
      </c>
      <c r="S235" s="123">
        <f t="shared" si="114"/>
        <v>0.28567066363822907</v>
      </c>
      <c r="T235" s="123">
        <f t="shared" si="114"/>
        <v>0.27277962243115444</v>
      </c>
      <c r="U235" s="123">
        <f t="shared" si="114"/>
        <v>0.2833810764668156</v>
      </c>
      <c r="V235" s="123">
        <f t="shared" si="114"/>
        <v>0.2884558656118586</v>
      </c>
      <c r="W235" s="123">
        <f t="shared" si="114"/>
        <v>0.32117568307220434</v>
      </c>
      <c r="X235" s="123">
        <f t="shared" si="114"/>
        <v>0.31099692359440462</v>
      </c>
      <c r="Y235" s="123">
        <f t="shared" si="114"/>
        <v>0.28640274476602812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0.16981484558860829</v>
      </c>
      <c r="C236" s="99">
        <f>RES_hhdet_fecs!C67</f>
        <v>0.16529698844032592</v>
      </c>
      <c r="D236" s="99">
        <f>RES_hhdet_fecs!D67</f>
        <v>0.1614545846673105</v>
      </c>
      <c r="E236" s="99">
        <f>RES_hhdet_fecs!E67</f>
        <v>0.30670246384115163</v>
      </c>
      <c r="F236" s="99">
        <f>RES_hhdet_fecs!F67</f>
        <v>0.17104274223009552</v>
      </c>
      <c r="G236" s="99">
        <f>RES_hhdet_fecs!G67</f>
        <v>0.18785518142158844</v>
      </c>
      <c r="H236" s="99">
        <f>RES_hhdet_fecs!H67</f>
        <v>0.29689032039650382</v>
      </c>
      <c r="I236" s="99">
        <f>RES_hhdet_fecs!I67</f>
        <v>0.23147929506993706</v>
      </c>
      <c r="J236" s="99">
        <f>RES_hhdet_fecs!J67</f>
        <v>0.25196601389508433</v>
      </c>
      <c r="K236" s="99">
        <f>RES_hhdet_fecs!K67</f>
        <v>0.25675506680268051</v>
      </c>
      <c r="L236" s="99">
        <f>RES_hhdet_fecs!L67</f>
        <v>0.29678239234982962</v>
      </c>
      <c r="M236" s="99">
        <f>RES_hhdet_fecs!M67</f>
        <v>0.31856945470924031</v>
      </c>
      <c r="N236" s="99">
        <f>RES_hhdet_fecs!N67</f>
        <v>0.30894478834489536</v>
      </c>
      <c r="O236" s="99">
        <f>RES_hhdet_fecs!O67</f>
        <v>0.30120829983499969</v>
      </c>
      <c r="P236" s="99">
        <f>RES_hhdet_fecs!P67</f>
        <v>0.28196171480048832</v>
      </c>
      <c r="Q236" s="99">
        <f>RES_hhdet_fecs!Q67</f>
        <v>0.25560258919622686</v>
      </c>
      <c r="R236" s="99">
        <f>RES_hhdet_fecs!R67</f>
        <v>0.26432591603768085</v>
      </c>
      <c r="S236" s="99">
        <f>RES_hhdet_fecs!S67</f>
        <v>0.28567066363822907</v>
      </c>
      <c r="T236" s="99">
        <f>RES_hhdet_fecs!T67</f>
        <v>0.27277962243115444</v>
      </c>
      <c r="U236" s="99">
        <f>RES_hhdet_fecs!U67</f>
        <v>0.2833810764668156</v>
      </c>
      <c r="V236" s="99">
        <f>RES_hhdet_fecs!V67</f>
        <v>0.2884558656118586</v>
      </c>
      <c r="W236" s="99">
        <f>RES_hhdet_fecs!W67</f>
        <v>0.32117568307220434</v>
      </c>
      <c r="X236" s="99">
        <f>RES_hhdet_fecs!X67</f>
        <v>0.31099692359440462</v>
      </c>
      <c r="Y236" s="99">
        <f>RES_hhdet_fecs!Y67</f>
        <v>0.28640274476602812</v>
      </c>
      <c r="DA236" s="63" t="s">
        <v>2809</v>
      </c>
    </row>
    <row r="237" spans="1:105" ht="12" customHeight="1" x14ac:dyDescent="0.25">
      <c r="A237" s="121" t="s">
        <v>55</v>
      </c>
      <c r="B237" s="123">
        <v>30.0076553308696</v>
      </c>
      <c r="C237" s="123">
        <v>30.182050247101955</v>
      </c>
      <c r="D237" s="123">
        <v>31.124194846610454</v>
      </c>
      <c r="E237" s="123">
        <v>31.687688506418667</v>
      </c>
      <c r="F237" s="123">
        <v>31.790440580414764</v>
      </c>
      <c r="G237" s="123">
        <v>31.615623159932262</v>
      </c>
      <c r="H237" s="123">
        <v>29.99173040646372</v>
      </c>
      <c r="I237" s="123">
        <v>31.78706779995753</v>
      </c>
      <c r="J237" s="123">
        <v>29.835781690736276</v>
      </c>
      <c r="K237" s="123">
        <v>30.111543773430011</v>
      </c>
      <c r="L237" s="123">
        <v>30.707105738057759</v>
      </c>
      <c r="M237" s="123">
        <v>28.639260565692972</v>
      </c>
      <c r="N237" s="123">
        <v>28.482819219328654</v>
      </c>
      <c r="O237" s="123">
        <v>26.891295804884528</v>
      </c>
      <c r="P237" s="123">
        <v>25.384592157781906</v>
      </c>
      <c r="Q237" s="123">
        <v>24.655010957114019</v>
      </c>
      <c r="R237" s="123">
        <v>25.171533429413756</v>
      </c>
      <c r="S237" s="123">
        <v>25.306180258763792</v>
      </c>
      <c r="T237" s="123">
        <v>27.067877661152309</v>
      </c>
      <c r="U237" s="123">
        <v>25.210612662608192</v>
      </c>
      <c r="V237" s="123">
        <v>24.185441096622618</v>
      </c>
      <c r="W237" s="123">
        <v>26.9358819905496</v>
      </c>
      <c r="X237" s="123">
        <v>24.984759572363174</v>
      </c>
      <c r="Y237" s="123">
        <v>23.10831201300017</v>
      </c>
      <c r="DA237" s="130" t="s">
        <v>2810</v>
      </c>
    </row>
    <row r="238" spans="1:105" ht="12" customHeight="1" x14ac:dyDescent="0.25">
      <c r="A238" s="97" t="s">
        <v>134</v>
      </c>
      <c r="B238" s="99">
        <v>30.245582183740062</v>
      </c>
      <c r="C238" s="99">
        <v>30.496585478539924</v>
      </c>
      <c r="D238" s="99">
        <v>31.359124802477655</v>
      </c>
      <c r="E238" s="99">
        <v>31.901868832583904</v>
      </c>
      <c r="F238" s="99">
        <v>31.977220183383881</v>
      </c>
      <c r="G238" s="99">
        <v>31.798093493028126</v>
      </c>
      <c r="H238" s="99">
        <v>30.141972007036049</v>
      </c>
      <c r="I238" s="99">
        <v>31.842201241447139</v>
      </c>
      <c r="J238" s="99">
        <v>30.009255486514171</v>
      </c>
      <c r="K238" s="99">
        <v>30.389356876890762</v>
      </c>
      <c r="L238" s="99">
        <v>31.082724008650786</v>
      </c>
      <c r="M238" s="99">
        <v>28.799477497135065</v>
      </c>
      <c r="N238" s="99">
        <v>28.73179779902728</v>
      </c>
      <c r="O238" s="99">
        <v>27.030297934178154</v>
      </c>
      <c r="P238" s="99">
        <v>25.508827815063171</v>
      </c>
      <c r="Q238" s="99">
        <v>24.733425565370162</v>
      </c>
      <c r="R238" s="99">
        <v>25.271690681319829</v>
      </c>
      <c r="S238" s="99">
        <v>25.384145620160851</v>
      </c>
      <c r="T238" s="99">
        <v>27.209647878874115</v>
      </c>
      <c r="U238" s="99">
        <v>25.341116551787689</v>
      </c>
      <c r="V238" s="99">
        <v>24.344655117166994</v>
      </c>
      <c r="W238" s="99">
        <v>27.079889634436178</v>
      </c>
      <c r="X238" s="99">
        <v>25.031778482162064</v>
      </c>
      <c r="Y238" s="99">
        <v>23.238266770585476</v>
      </c>
      <c r="DA238" s="63" t="s">
        <v>2811</v>
      </c>
    </row>
    <row r="239" spans="1:105" ht="12" customHeight="1" x14ac:dyDescent="0.25">
      <c r="A239" s="97" t="s">
        <v>133</v>
      </c>
      <c r="B239" s="99">
        <v>23.871990549341124</v>
      </c>
      <c r="C239" s="99">
        <v>23.693093384978269</v>
      </c>
      <c r="D239" s="99">
        <v>24.509625883231731</v>
      </c>
      <c r="E239" s="99">
        <v>24.873127778949694</v>
      </c>
      <c r="F239" s="99">
        <v>25.373868439350552</v>
      </c>
      <c r="G239" s="99">
        <v>25.215909694734648</v>
      </c>
      <c r="H239" s="99">
        <v>23.962489019891546</v>
      </c>
      <c r="I239" s="99">
        <v>25.963267088368791</v>
      </c>
      <c r="J239" s="99">
        <v>24.206212829379279</v>
      </c>
      <c r="K239" s="99">
        <v>24.712564911910345</v>
      </c>
      <c r="L239" s="99">
        <v>25.538003368043189</v>
      </c>
      <c r="M239" s="99">
        <v>24.102103284786601</v>
      </c>
      <c r="N239" s="99">
        <v>24.342278335277026</v>
      </c>
      <c r="O239" s="99">
        <v>23.3009624687704</v>
      </c>
      <c r="P239" s="99">
        <v>21.486496366291068</v>
      </c>
      <c r="Q239" s="99">
        <v>20.971042230528703</v>
      </c>
      <c r="R239" s="99">
        <v>21.638528841759872</v>
      </c>
      <c r="S239" s="99">
        <v>22.243636193901832</v>
      </c>
      <c r="T239" s="99">
        <v>23.792005198212266</v>
      </c>
      <c r="U239" s="99">
        <v>22.410249375610789</v>
      </c>
      <c r="V239" s="99">
        <v>21.639861618670729</v>
      </c>
      <c r="W239" s="99">
        <v>24.490053218774143</v>
      </c>
      <c r="X239" s="99">
        <v>22.8006608118306</v>
      </c>
      <c r="Y239" s="99">
        <v>21.189931581138971</v>
      </c>
      <c r="DA239" s="63" t="s">
        <v>2812</v>
      </c>
    </row>
    <row r="240" spans="1:105" ht="12" customHeight="1" x14ac:dyDescent="0.25">
      <c r="A240" s="100" t="s">
        <v>212</v>
      </c>
      <c r="B240" s="102">
        <v>13.203918351145846</v>
      </c>
      <c r="C240" s="102">
        <v>12.435751122882989</v>
      </c>
      <c r="D240" s="102">
        <v>13.054488834629533</v>
      </c>
      <c r="E240" s="102">
        <v>13.094710683104443</v>
      </c>
      <c r="F240" s="102">
        <v>14.060869262294425</v>
      </c>
      <c r="G240" s="102">
        <v>13.713514755238844</v>
      </c>
      <c r="H240" s="102">
        <v>12.860301223455531</v>
      </c>
      <c r="I240" s="102">
        <v>15.159962249372269</v>
      </c>
      <c r="J240" s="102">
        <v>12.906668167886655</v>
      </c>
      <c r="K240" s="102">
        <v>13.256589882898979</v>
      </c>
      <c r="L240" s="102">
        <v>13.586828978395785</v>
      </c>
      <c r="M240" s="102">
        <v>13.206973186970915</v>
      </c>
      <c r="N240" s="102">
        <v>13.327826576140035</v>
      </c>
      <c r="O240" s="102">
        <v>13.139831527598806</v>
      </c>
      <c r="P240" s="102">
        <v>10.816662142041626</v>
      </c>
      <c r="Q240" s="102">
        <v>10.366955418462231</v>
      </c>
      <c r="R240" s="102">
        <v>10.748732839091421</v>
      </c>
      <c r="S240" s="102">
        <v>11.603397198050986</v>
      </c>
      <c r="T240" s="102">
        <v>11.338844078959838</v>
      </c>
      <c r="U240" s="102">
        <v>10.720667026148616</v>
      </c>
      <c r="V240" s="102">
        <v>9.575588128304874</v>
      </c>
      <c r="W240" s="102">
        <v>12.058355666117322</v>
      </c>
      <c r="X240" s="102">
        <v>10.606890816692982</v>
      </c>
      <c r="Y240" s="102">
        <v>8.78551314328943</v>
      </c>
      <c r="DA240" s="131" t="s">
        <v>2813</v>
      </c>
    </row>
    <row r="241" spans="1:105" ht="12" customHeight="1" x14ac:dyDescent="0.25">
      <c r="A241" s="103" t="s">
        <v>52</v>
      </c>
      <c r="B241" s="105">
        <v>10.668072198195279</v>
      </c>
      <c r="C241" s="105">
        <v>11.257342262095277</v>
      </c>
      <c r="D241" s="105">
        <v>11.455137048602198</v>
      </c>
      <c r="E241" s="105">
        <v>11.778417095845251</v>
      </c>
      <c r="F241" s="105">
        <v>11.312999177056131</v>
      </c>
      <c r="G241" s="105">
        <v>11.502394939495801</v>
      </c>
      <c r="H241" s="105">
        <v>11.102187796436016</v>
      </c>
      <c r="I241" s="105">
        <v>10.803304838996526</v>
      </c>
      <c r="J241" s="105">
        <v>11.299544661492623</v>
      </c>
      <c r="K241" s="105">
        <v>11.455975029011364</v>
      </c>
      <c r="L241" s="105">
        <v>11.951174389647402</v>
      </c>
      <c r="M241" s="105">
        <v>10.895130097815686</v>
      </c>
      <c r="N241" s="105">
        <v>11.014451759136989</v>
      </c>
      <c r="O241" s="105">
        <v>10.161130941171592</v>
      </c>
      <c r="P241" s="105">
        <v>10.669834224249444</v>
      </c>
      <c r="Q241" s="105">
        <v>10.604086812066472</v>
      </c>
      <c r="R241" s="105">
        <v>10.889796002668454</v>
      </c>
      <c r="S241" s="105">
        <v>10.640238995850845</v>
      </c>
      <c r="T241" s="105">
        <v>12.453161119252428</v>
      </c>
      <c r="U241" s="105">
        <v>11.689582349462174</v>
      </c>
      <c r="V241" s="105">
        <v>12.064273490365855</v>
      </c>
      <c r="W241" s="105">
        <v>12.431697552656823</v>
      </c>
      <c r="X241" s="105">
        <v>12.193769995137618</v>
      </c>
      <c r="Y241" s="105">
        <v>12.404418437849538</v>
      </c>
      <c r="DA241" s="132" t="s">
        <v>2814</v>
      </c>
    </row>
    <row r="242" spans="1:105" ht="12" customHeight="1" x14ac:dyDescent="0.25">
      <c r="A242" s="106" t="s">
        <v>122</v>
      </c>
      <c r="B242" s="102">
        <v>25.287305332249208</v>
      </c>
      <c r="C242" s="102">
        <v>25.043988469605775</v>
      </c>
      <c r="D242" s="102">
        <v>26.102403628429908</v>
      </c>
      <c r="E242" s="102">
        <v>26.516700111187099</v>
      </c>
      <c r="F242" s="102">
        <v>26.896192955524231</v>
      </c>
      <c r="G242" s="102">
        <v>26.64853733162283</v>
      </c>
      <c r="H242" s="102">
        <v>25.922027323867045</v>
      </c>
      <c r="I242" s="102">
        <v>27.939422742797266</v>
      </c>
      <c r="J242" s="102">
        <v>25.929123174679152</v>
      </c>
      <c r="K242" s="102">
        <v>26.198457732539978</v>
      </c>
      <c r="L242" s="102">
        <v>26.539174294418437</v>
      </c>
      <c r="M242" s="102">
        <v>28.281739734216483</v>
      </c>
      <c r="N242" s="102">
        <v>26.670743270111242</v>
      </c>
      <c r="O242" s="102">
        <v>25.787808036883625</v>
      </c>
      <c r="P242" s="102">
        <v>23.057716214992713</v>
      </c>
      <c r="Q242" s="102">
        <v>23.533275179072973</v>
      </c>
      <c r="R242" s="102">
        <v>23.620848196599216</v>
      </c>
      <c r="S242" s="102">
        <v>25.061903185288561</v>
      </c>
      <c r="T242" s="102">
        <v>25.148244840024351</v>
      </c>
      <c r="U242" s="102">
        <v>23.853818455758933</v>
      </c>
      <c r="V242" s="102">
        <v>22.818944727889729</v>
      </c>
      <c r="W242" s="102">
        <v>23.843237685372348</v>
      </c>
      <c r="X242" s="102">
        <v>25.759892366803097</v>
      </c>
      <c r="Y242" s="102">
        <v>21.878115370833154</v>
      </c>
      <c r="DA242" s="131" t="s">
        <v>2815</v>
      </c>
    </row>
    <row r="243" spans="1:105" ht="12" customHeight="1" x14ac:dyDescent="0.25">
      <c r="A243" s="107" t="s">
        <v>121</v>
      </c>
      <c r="B243" s="105">
        <v>21.822944536608752</v>
      </c>
      <c r="C243" s="105">
        <v>21.488668327040248</v>
      </c>
      <c r="D243" s="105">
        <v>22.499485430935536</v>
      </c>
      <c r="E243" s="105">
        <v>22.881803289689152</v>
      </c>
      <c r="F243" s="105">
        <v>23.390281371577096</v>
      </c>
      <c r="G243" s="105">
        <v>23.193321960127552</v>
      </c>
      <c r="H243" s="105">
        <v>22.666940609980504</v>
      </c>
      <c r="I243" s="105">
        <v>24.910166131994004</v>
      </c>
      <c r="J243" s="105">
        <v>22.86605832168047</v>
      </c>
      <c r="K243" s="105">
        <v>23.144390255027297</v>
      </c>
      <c r="L243" s="105">
        <v>23.456995512345031</v>
      </c>
      <c r="M243" s="105">
        <v>25.12251299569478</v>
      </c>
      <c r="N243" s="105">
        <v>23.712333225909518</v>
      </c>
      <c r="O243" s="105">
        <v>23.083015287105869</v>
      </c>
      <c r="P243" s="105">
        <v>20.36505263115691</v>
      </c>
      <c r="Q243" s="105">
        <v>20.807298299827046</v>
      </c>
      <c r="R243" s="105">
        <v>20.719296305282398</v>
      </c>
      <c r="S243" s="105">
        <v>22.238584405046176</v>
      </c>
      <c r="T243" s="105">
        <v>22.819907753866747</v>
      </c>
      <c r="U243" s="105">
        <v>21.760249820723214</v>
      </c>
      <c r="V243" s="105">
        <v>20.941063419968653</v>
      </c>
      <c r="W243" s="105">
        <v>22.146757109429483</v>
      </c>
      <c r="X243" s="105">
        <v>23.882307952817165</v>
      </c>
      <c r="Y243" s="105">
        <v>20.331268241517883</v>
      </c>
      <c r="DA243" s="132" t="s">
        <v>2816</v>
      </c>
    </row>
    <row r="244" spans="1:105" ht="12" customHeight="1" x14ac:dyDescent="0.25">
      <c r="A244" s="108" t="s">
        <v>53</v>
      </c>
      <c r="B244" s="99">
        <v>11.045323058318637</v>
      </c>
      <c r="C244" s="99">
        <v>10.313999108992547</v>
      </c>
      <c r="D244" s="99">
        <v>11.070967092844175</v>
      </c>
      <c r="E244" s="99">
        <v>11.238564421971306</v>
      </c>
      <c r="F244" s="99">
        <v>12.172071510289037</v>
      </c>
      <c r="G244" s="99">
        <v>11.853634137316963</v>
      </c>
      <c r="H244" s="99">
        <v>11.446758204401819</v>
      </c>
      <c r="I244" s="99">
        <v>13.82913947617171</v>
      </c>
      <c r="J244" s="99">
        <v>11.52600757359099</v>
      </c>
      <c r="K244" s="99">
        <v>11.808865028323083</v>
      </c>
      <c r="L244" s="99">
        <v>11.874728093192084</v>
      </c>
      <c r="M244" s="99">
        <v>13.228338396827994</v>
      </c>
      <c r="N244" s="99">
        <v>12.506635604397639</v>
      </c>
      <c r="O244" s="99">
        <v>12.649867764520183</v>
      </c>
      <c r="P244" s="99">
        <v>9.9395422767086359</v>
      </c>
      <c r="Q244" s="99">
        <v>10.125460051484728</v>
      </c>
      <c r="R244" s="99">
        <v>10.129177310704771</v>
      </c>
      <c r="S244" s="99">
        <v>11.42905434557691</v>
      </c>
      <c r="T244" s="99">
        <v>10.678925919757022</v>
      </c>
      <c r="U244" s="99">
        <v>10.222617320313201</v>
      </c>
      <c r="V244" s="99">
        <v>8.9983026623327458</v>
      </c>
      <c r="W244" s="99">
        <v>10.62581925773771</v>
      </c>
      <c r="X244" s="99">
        <v>10.82442099127918</v>
      </c>
      <c r="Y244" s="99">
        <v>8.1720489315463247</v>
      </c>
      <c r="DA244" s="63" t="s">
        <v>2817</v>
      </c>
    </row>
    <row r="245" spans="1:105" ht="12" customHeight="1" x14ac:dyDescent="0.25">
      <c r="A245" s="108" t="s">
        <v>52</v>
      </c>
      <c r="B245" s="99">
        <v>10.77762147829012</v>
      </c>
      <c r="C245" s="99">
        <v>11.174669218047699</v>
      </c>
      <c r="D245" s="99">
        <v>11.428518338091362</v>
      </c>
      <c r="E245" s="99">
        <v>11.643238867717848</v>
      </c>
      <c r="F245" s="99">
        <v>11.218209861288059</v>
      </c>
      <c r="G245" s="99">
        <v>11.339687822810591</v>
      </c>
      <c r="H245" s="99">
        <v>11.220182405578679</v>
      </c>
      <c r="I245" s="99">
        <v>11.081026655822294</v>
      </c>
      <c r="J245" s="99">
        <v>11.340050748089482</v>
      </c>
      <c r="K245" s="99">
        <v>11.335525226704211</v>
      </c>
      <c r="L245" s="99">
        <v>11.582267419152947</v>
      </c>
      <c r="M245" s="99">
        <v>11.894174598866787</v>
      </c>
      <c r="N245" s="99">
        <v>11.205697621511879</v>
      </c>
      <c r="O245" s="99">
        <v>10.43314752258569</v>
      </c>
      <c r="P245" s="99">
        <v>10.425510354448274</v>
      </c>
      <c r="Q245" s="99">
        <v>10.681838248342322</v>
      </c>
      <c r="R245" s="99">
        <v>10.590118994577626</v>
      </c>
      <c r="S245" s="99">
        <v>10.809530059469264</v>
      </c>
      <c r="T245" s="99">
        <v>12.140981834109725</v>
      </c>
      <c r="U245" s="99">
        <v>11.537632500410009</v>
      </c>
      <c r="V245" s="99">
        <v>11.942760757635908</v>
      </c>
      <c r="W245" s="99">
        <v>11.520937851691773</v>
      </c>
      <c r="X245" s="99">
        <v>13.057886961537989</v>
      </c>
      <c r="Y245" s="99">
        <v>12.15921930997156</v>
      </c>
      <c r="DA245" s="63" t="s">
        <v>2818</v>
      </c>
    </row>
    <row r="246" spans="1:105" ht="12" customHeight="1" x14ac:dyDescent="0.25">
      <c r="A246" s="121" t="s">
        <v>54</v>
      </c>
      <c r="B246" s="123">
        <v>9.8732843053779025</v>
      </c>
      <c r="C246" s="123">
        <v>10.152310343820316</v>
      </c>
      <c r="D246" s="123">
        <v>10.374802075322924</v>
      </c>
      <c r="E246" s="123">
        <v>10.555955699761091</v>
      </c>
      <c r="F246" s="123">
        <v>10.789329200832135</v>
      </c>
      <c r="G246" s="123">
        <v>10.935976218937364</v>
      </c>
      <c r="H246" s="123">
        <v>10.677357511522564</v>
      </c>
      <c r="I246" s="123">
        <v>10.130880453663368</v>
      </c>
      <c r="J246" s="123">
        <v>9.6562730771227372</v>
      </c>
      <c r="K246" s="123">
        <v>9.5977663130419355</v>
      </c>
      <c r="L246" s="123">
        <v>9.7628668575544211</v>
      </c>
      <c r="M246" s="123">
        <v>8.834121174559403</v>
      </c>
      <c r="N246" s="123">
        <v>8.8764178118195911</v>
      </c>
      <c r="O246" s="123">
        <v>8.8068754150382311</v>
      </c>
      <c r="P246" s="123">
        <v>8.2263155020027696</v>
      </c>
      <c r="Q246" s="123">
        <v>7.7590737275663022</v>
      </c>
      <c r="R246" s="123">
        <v>7.4081922162131155</v>
      </c>
      <c r="S246" s="123">
        <v>7.8699725647769911</v>
      </c>
      <c r="T246" s="123">
        <v>7.4701514331070227</v>
      </c>
      <c r="U246" s="123">
        <v>7.4203585256975204</v>
      </c>
      <c r="V246" s="123">
        <v>7.1150341587200128</v>
      </c>
      <c r="W246" s="123">
        <v>7.4891175698034598</v>
      </c>
      <c r="X246" s="123">
        <v>8.3389097824302318</v>
      </c>
      <c r="Y246" s="123">
        <v>7.3948063945983638</v>
      </c>
      <c r="DA246" s="130" t="s">
        <v>2819</v>
      </c>
    </row>
    <row r="247" spans="1:105" ht="12" customHeight="1" x14ac:dyDescent="0.25">
      <c r="A247" s="97" t="s">
        <v>175</v>
      </c>
      <c r="B247" s="99">
        <v>12.089623230184499</v>
      </c>
      <c r="C247" s="99">
        <v>12.221440011236064</v>
      </c>
      <c r="D247" s="99">
        <v>12.706771584137536</v>
      </c>
      <c r="E247" s="99">
        <v>13.150426905879682</v>
      </c>
      <c r="F247" s="99">
        <v>13.340487433964597</v>
      </c>
      <c r="G247" s="99">
        <v>13.399698163125805</v>
      </c>
      <c r="H247" s="99">
        <v>12.793220996080509</v>
      </c>
      <c r="I247" s="99">
        <v>12.977333319335459</v>
      </c>
      <c r="J247" s="99">
        <v>11.599875993355003</v>
      </c>
      <c r="K247" s="99">
        <v>11.976237280699792</v>
      </c>
      <c r="L247" s="99">
        <v>12.269923129760455</v>
      </c>
      <c r="M247" s="99">
        <v>10.44770857253595</v>
      </c>
      <c r="N247" s="99">
        <v>10.880668940496816</v>
      </c>
      <c r="O247" s="99">
        <v>11.855210446625977</v>
      </c>
      <c r="P247" s="99">
        <v>10.097602461413203</v>
      </c>
      <c r="Q247" s="99">
        <v>9.8797332981082722</v>
      </c>
      <c r="R247" s="99">
        <v>9.2669530705006125</v>
      </c>
      <c r="S247" s="99">
        <v>9.5198217438062667</v>
      </c>
      <c r="T247" s="99">
        <v>9.5935584357735948</v>
      </c>
      <c r="U247" s="99">
        <v>9.9569341752511011</v>
      </c>
      <c r="V247" s="99">
        <v>9.3868632078007721</v>
      </c>
      <c r="W247" s="99">
        <v>10.916392616035063</v>
      </c>
      <c r="X247" s="99">
        <v>10.34799291590719</v>
      </c>
      <c r="Y247" s="99">
        <v>10.074370084873797</v>
      </c>
      <c r="DA247" s="63" t="s">
        <v>2820</v>
      </c>
    </row>
    <row r="248" spans="1:105" ht="12" customHeight="1" x14ac:dyDescent="0.25">
      <c r="A248" s="109" t="s">
        <v>120</v>
      </c>
      <c r="B248" s="110">
        <v>9.742410714612797</v>
      </c>
      <c r="C248" s="110">
        <v>10.031456070412428</v>
      </c>
      <c r="D248" s="110">
        <v>10.236310375415044</v>
      </c>
      <c r="E248" s="110">
        <v>10.40023787981522</v>
      </c>
      <c r="F248" s="110">
        <v>10.634981932450795</v>
      </c>
      <c r="G248" s="110">
        <v>10.785553005585861</v>
      </c>
      <c r="H248" s="110">
        <v>10.548228286479137</v>
      </c>
      <c r="I248" s="110">
        <v>9.9532098357423777</v>
      </c>
      <c r="J248" s="110">
        <v>9.537788223740705</v>
      </c>
      <c r="K248" s="110">
        <v>9.4521896754175145</v>
      </c>
      <c r="L248" s="110">
        <v>9.6104098164948137</v>
      </c>
      <c r="M248" s="110">
        <v>8.731097400549956</v>
      </c>
      <c r="N248" s="110">
        <v>8.7428801141769199</v>
      </c>
      <c r="O248" s="110">
        <v>8.5942414033573158</v>
      </c>
      <c r="P248" s="110">
        <v>8.0913291540213415</v>
      </c>
      <c r="Q248" s="110">
        <v>7.6120218028291688</v>
      </c>
      <c r="R248" s="110">
        <v>7.2856015841508022</v>
      </c>
      <c r="S248" s="110">
        <v>7.7614858682231933</v>
      </c>
      <c r="T248" s="110">
        <v>7.3249728735238904</v>
      </c>
      <c r="U248" s="110">
        <v>7.2344755190296679</v>
      </c>
      <c r="V248" s="110">
        <v>6.9467945066717345</v>
      </c>
      <c r="W248" s="110">
        <v>7.2377682575460165</v>
      </c>
      <c r="X248" s="110">
        <v>8.204564968579561</v>
      </c>
      <c r="Y248" s="110">
        <v>7.2211983608056283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132.44216606665003</v>
      </c>
      <c r="C250" s="118">
        <f t="shared" si="115"/>
        <v>137.33332185459585</v>
      </c>
      <c r="D250" s="118">
        <f t="shared" si="115"/>
        <v>135.36183550479078</v>
      </c>
      <c r="E250" s="118">
        <f t="shared" si="115"/>
        <v>134.48686309140297</v>
      </c>
      <c r="F250" s="118">
        <f t="shared" si="115"/>
        <v>130.5799371220447</v>
      </c>
      <c r="G250" s="118">
        <f t="shared" si="115"/>
        <v>127.30153828624732</v>
      </c>
      <c r="H250" s="118">
        <f t="shared" si="115"/>
        <v>125.094451646172</v>
      </c>
      <c r="I250" s="118">
        <f t="shared" si="115"/>
        <v>117.22605294400958</v>
      </c>
      <c r="J250" s="118">
        <f t="shared" si="115"/>
        <v>122.250643636454</v>
      </c>
      <c r="K250" s="118">
        <f t="shared" si="115"/>
        <v>121.08069062629089</v>
      </c>
      <c r="L250" s="118">
        <f t="shared" si="115"/>
        <v>131.62493874704222</v>
      </c>
      <c r="M250" s="118">
        <f t="shared" si="115"/>
        <v>113.75943113232134</v>
      </c>
      <c r="N250" s="118">
        <f t="shared" si="115"/>
        <v>124.74887985895334</v>
      </c>
      <c r="O250" s="118">
        <f t="shared" si="115"/>
        <v>132.62896382233518</v>
      </c>
      <c r="P250" s="118">
        <f t="shared" si="115"/>
        <v>108.41629758281</v>
      </c>
      <c r="Q250" s="118">
        <f t="shared" si="115"/>
        <v>111.57374702537062</v>
      </c>
      <c r="R250" s="118">
        <f t="shared" ref="R250:V250" si="116">R251+R254+R256+R265</f>
        <v>120.79349049468799</v>
      </c>
      <c r="S250" s="118">
        <f t="shared" si="116"/>
        <v>118.04311080104164</v>
      </c>
      <c r="T250" s="118">
        <f t="shared" si="116"/>
        <v>120.44507112614369</v>
      </c>
      <c r="U250" s="118">
        <f t="shared" si="116"/>
        <v>121.57224457818637</v>
      </c>
      <c r="V250" s="118">
        <f t="shared" si="116"/>
        <v>118.33526285120246</v>
      </c>
      <c r="W250" s="118">
        <f t="shared" ref="W250:Y250" si="117">W251+W254+W256+W265</f>
        <v>137.43396767564207</v>
      </c>
      <c r="X250" s="118">
        <f t="shared" si="117"/>
        <v>122.63942344220747</v>
      </c>
      <c r="Y250" s="118">
        <f t="shared" si="117"/>
        <v>119.25420226117514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105.75865317612616</v>
      </c>
      <c r="C251" s="123">
        <f t="shared" si="118"/>
        <v>110.1152027421986</v>
      </c>
      <c r="D251" s="123">
        <f t="shared" si="118"/>
        <v>107.19097715377963</v>
      </c>
      <c r="E251" s="123">
        <f t="shared" si="118"/>
        <v>105.266389091367</v>
      </c>
      <c r="F251" s="123">
        <f t="shared" si="118"/>
        <v>101.18732647965389</v>
      </c>
      <c r="G251" s="123">
        <f t="shared" si="118"/>
        <v>97.63100598941368</v>
      </c>
      <c r="H251" s="123">
        <f t="shared" si="118"/>
        <v>96.126171751414148</v>
      </c>
      <c r="I251" s="123">
        <f t="shared" si="118"/>
        <v>87.439361277699476</v>
      </c>
      <c r="J251" s="123">
        <f t="shared" si="118"/>
        <v>93.726053119967219</v>
      </c>
      <c r="K251" s="123">
        <f t="shared" si="118"/>
        <v>92.052955397842283</v>
      </c>
      <c r="L251" s="123">
        <f t="shared" si="118"/>
        <v>101.55748421250985</v>
      </c>
      <c r="M251" s="123">
        <f t="shared" si="118"/>
        <v>85.449693313165611</v>
      </c>
      <c r="N251" s="123">
        <f t="shared" si="118"/>
        <v>96.121983649799461</v>
      </c>
      <c r="O251" s="123">
        <f t="shared" si="118"/>
        <v>104.88450677298228</v>
      </c>
      <c r="P251" s="123">
        <f t="shared" si="118"/>
        <v>82.086184263098318</v>
      </c>
      <c r="Q251" s="123">
        <f t="shared" si="118"/>
        <v>85.87966424835065</v>
      </c>
      <c r="R251" s="123">
        <f t="shared" ref="R251:V251" si="119">SUM(R252:R253)</f>
        <v>94.493235402192553</v>
      </c>
      <c r="S251" s="123">
        <f t="shared" si="119"/>
        <v>90.688658822109502</v>
      </c>
      <c r="T251" s="123">
        <f t="shared" si="119"/>
        <v>91.559789137529975</v>
      </c>
      <c r="U251" s="123">
        <f t="shared" si="119"/>
        <v>93.758123862307386</v>
      </c>
      <c r="V251" s="123">
        <f t="shared" si="119"/>
        <v>91.169982723001013</v>
      </c>
      <c r="W251" s="123">
        <f t="shared" ref="W251:Y251" si="120">SUM(W252:W253)</f>
        <v>107.13261848323077</v>
      </c>
      <c r="X251" s="123">
        <f t="shared" si="120"/>
        <v>92.900760533891869</v>
      </c>
      <c r="Y251" s="123">
        <f t="shared" si="120"/>
        <v>91.720047024746407</v>
      </c>
      <c r="DA251" s="130" t="s">
        <v>2973</v>
      </c>
    </row>
    <row r="252" spans="1:105" ht="12" customHeight="1" x14ac:dyDescent="0.25">
      <c r="A252" s="97" t="s">
        <v>212</v>
      </c>
      <c r="B252" s="99">
        <v>103.2555567077673</v>
      </c>
      <c r="C252" s="99">
        <v>107.54146116868246</v>
      </c>
      <c r="D252" s="99">
        <v>104.72667788853192</v>
      </c>
      <c r="E252" s="99">
        <v>102.90453602346577</v>
      </c>
      <c r="F252" s="99">
        <v>98.936516481217083</v>
      </c>
      <c r="G252" s="99">
        <v>95.484990634027355</v>
      </c>
      <c r="H252" s="99">
        <v>94.060188107043302</v>
      </c>
      <c r="I252" s="99">
        <v>85.59123153027781</v>
      </c>
      <c r="J252" s="99">
        <v>91.763613230368549</v>
      </c>
      <c r="K252" s="99">
        <v>90.15003523493759</v>
      </c>
      <c r="L252" s="99">
        <v>99.489222147044117</v>
      </c>
      <c r="M252" s="99">
        <v>83.740054795378697</v>
      </c>
      <c r="N252" s="99">
        <v>94.215267557234114</v>
      </c>
      <c r="O252" s="99">
        <v>102.81771938670835</v>
      </c>
      <c r="P252" s="99">
        <v>80.473857591613935</v>
      </c>
      <c r="Q252" s="99">
        <v>84.194601209340945</v>
      </c>
      <c r="R252" s="99">
        <v>92.661328437176692</v>
      </c>
      <c r="S252" s="99">
        <v>88.946254068496373</v>
      </c>
      <c r="T252" s="99">
        <v>89.806777362044087</v>
      </c>
      <c r="U252" s="99">
        <v>91.988720285619834</v>
      </c>
      <c r="V252" s="99">
        <v>89.45237670257174</v>
      </c>
      <c r="W252" s="99">
        <v>105.13272832472708</v>
      </c>
      <c r="X252" s="99">
        <v>91.148623188930102</v>
      </c>
      <c r="Y252" s="99">
        <v>89.995419887911964</v>
      </c>
      <c r="DA252" s="63" t="s">
        <v>2974</v>
      </c>
    </row>
    <row r="253" spans="1:105" ht="12" customHeight="1" x14ac:dyDescent="0.25">
      <c r="A253" s="97" t="s">
        <v>53</v>
      </c>
      <c r="B253" s="99">
        <v>2.5030964683588612</v>
      </c>
      <c r="C253" s="99">
        <v>2.5737415735161484</v>
      </c>
      <c r="D253" s="99">
        <v>2.464299265247698</v>
      </c>
      <c r="E253" s="99">
        <v>2.3618530679012388</v>
      </c>
      <c r="F253" s="99">
        <v>2.2508099984368073</v>
      </c>
      <c r="G253" s="99">
        <v>2.1460153553863197</v>
      </c>
      <c r="H253" s="99">
        <v>2.0659836443708519</v>
      </c>
      <c r="I253" s="99">
        <v>1.8481297474216685</v>
      </c>
      <c r="J253" s="99">
        <v>1.9624398895986648</v>
      </c>
      <c r="K253" s="99">
        <v>1.902920162904693</v>
      </c>
      <c r="L253" s="99">
        <v>2.0682620654657335</v>
      </c>
      <c r="M253" s="99">
        <v>1.7096385177869124</v>
      </c>
      <c r="N253" s="99">
        <v>1.906716092565351</v>
      </c>
      <c r="O253" s="99">
        <v>2.0667873862739277</v>
      </c>
      <c r="P253" s="99">
        <v>1.6123266714843809</v>
      </c>
      <c r="Q253" s="99">
        <v>1.6850630390097019</v>
      </c>
      <c r="R253" s="99">
        <v>1.8319069650158564</v>
      </c>
      <c r="S253" s="99">
        <v>1.7424047536131342</v>
      </c>
      <c r="T253" s="99">
        <v>1.7530117754858938</v>
      </c>
      <c r="U253" s="99">
        <v>1.7694035766875573</v>
      </c>
      <c r="V253" s="99">
        <v>1.7176060204292789</v>
      </c>
      <c r="W253" s="99">
        <v>1.9998901585036819</v>
      </c>
      <c r="X253" s="99">
        <v>1.752137344961761</v>
      </c>
      <c r="Y253" s="99">
        <v>1.7246271368344377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0.32682643547159218</v>
      </c>
      <c r="C254" s="123">
        <f t="shared" si="121"/>
        <v>0.32919257577961336</v>
      </c>
      <c r="D254" s="123">
        <f t="shared" si="121"/>
        <v>0.33487850150009929</v>
      </c>
      <c r="E254" s="123">
        <f t="shared" si="121"/>
        <v>0.67813432767451676</v>
      </c>
      <c r="F254" s="123">
        <f t="shared" si="121"/>
        <v>0.40545563599138879</v>
      </c>
      <c r="G254" s="123">
        <f t="shared" si="121"/>
        <v>0.47598900667940036</v>
      </c>
      <c r="H254" s="123">
        <f t="shared" si="121"/>
        <v>0.80744029772728709</v>
      </c>
      <c r="I254" s="123">
        <f t="shared" si="121"/>
        <v>0.6538535236987324</v>
      </c>
      <c r="J254" s="123">
        <f t="shared" si="121"/>
        <v>0.72842609569383687</v>
      </c>
      <c r="K254" s="123">
        <f t="shared" si="121"/>
        <v>0.76453001648681784</v>
      </c>
      <c r="L254" s="123">
        <f t="shared" si="121"/>
        <v>0.91498249389913144</v>
      </c>
      <c r="M254" s="123">
        <f t="shared" si="121"/>
        <v>1.0210251937051316</v>
      </c>
      <c r="N254" s="123">
        <f t="shared" si="121"/>
        <v>1.0324376873798298</v>
      </c>
      <c r="O254" s="123">
        <f t="shared" si="121"/>
        <v>1.053680673606826</v>
      </c>
      <c r="P254" s="123">
        <f t="shared" si="121"/>
        <v>1.0280658436472265</v>
      </c>
      <c r="Q254" s="123">
        <f t="shared" si="121"/>
        <v>0.96616607069022686</v>
      </c>
      <c r="R254" s="123">
        <f t="shared" si="121"/>
        <v>1.0329102760902968</v>
      </c>
      <c r="S254" s="123">
        <f t="shared" si="121"/>
        <v>1.1513696988026958</v>
      </c>
      <c r="T254" s="123">
        <f t="shared" si="121"/>
        <v>1.1264207100675809</v>
      </c>
      <c r="U254" s="123">
        <f t="shared" si="121"/>
        <v>1.19137610819393</v>
      </c>
      <c r="V254" s="123">
        <f t="shared" si="121"/>
        <v>1.2281700833503746</v>
      </c>
      <c r="W254" s="123">
        <f t="shared" si="121"/>
        <v>1.3792054387521238</v>
      </c>
      <c r="X254" s="123">
        <f t="shared" si="121"/>
        <v>1.3431272369573988</v>
      </c>
      <c r="Y254" s="123">
        <f t="shared" si="121"/>
        <v>1.2450201000859706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0.32682643547159218</v>
      </c>
      <c r="C255" s="99">
        <f>RES_hhdet_tess!C67</f>
        <v>0.32919257577961336</v>
      </c>
      <c r="D255" s="99">
        <f>RES_hhdet_tess!D67</f>
        <v>0.33487850150009929</v>
      </c>
      <c r="E255" s="99">
        <f>RES_hhdet_tess!E67</f>
        <v>0.67813432767451676</v>
      </c>
      <c r="F255" s="99">
        <f>RES_hhdet_tess!F67</f>
        <v>0.40545563599138879</v>
      </c>
      <c r="G255" s="99">
        <f>RES_hhdet_tess!G67</f>
        <v>0.47598900667940036</v>
      </c>
      <c r="H255" s="99">
        <f>RES_hhdet_tess!H67</f>
        <v>0.80744029772728709</v>
      </c>
      <c r="I255" s="99">
        <f>RES_hhdet_tess!I67</f>
        <v>0.6538535236987324</v>
      </c>
      <c r="J255" s="99">
        <f>RES_hhdet_tess!J67</f>
        <v>0.72842609569383687</v>
      </c>
      <c r="K255" s="99">
        <f>RES_hhdet_tess!K67</f>
        <v>0.76453001648681784</v>
      </c>
      <c r="L255" s="99">
        <f>RES_hhdet_tess!L67</f>
        <v>0.91498249389913144</v>
      </c>
      <c r="M255" s="99">
        <f>RES_hhdet_tess!M67</f>
        <v>1.0210251937051316</v>
      </c>
      <c r="N255" s="99">
        <f>RES_hhdet_tess!N67</f>
        <v>1.0324376873798298</v>
      </c>
      <c r="O255" s="99">
        <f>RES_hhdet_tess!O67</f>
        <v>1.053680673606826</v>
      </c>
      <c r="P255" s="99">
        <f>RES_hhdet_tess!P67</f>
        <v>1.0280658436472265</v>
      </c>
      <c r="Q255" s="99">
        <f>RES_hhdet_tess!Q67</f>
        <v>0.96616607069022686</v>
      </c>
      <c r="R255" s="99">
        <f>RES_hhdet_tess!R67</f>
        <v>1.0329102760902968</v>
      </c>
      <c r="S255" s="99">
        <f>RES_hhdet_tess!S67</f>
        <v>1.1513696988026958</v>
      </c>
      <c r="T255" s="99">
        <f>RES_hhdet_tess!T67</f>
        <v>1.1264207100675809</v>
      </c>
      <c r="U255" s="99">
        <f>RES_hhdet_tess!U67</f>
        <v>1.19137610819393</v>
      </c>
      <c r="V255" s="99">
        <f>RES_hhdet_tess!V67</f>
        <v>1.2281700833503746</v>
      </c>
      <c r="W255" s="99">
        <f>RES_hhdet_tess!W67</f>
        <v>1.3792054387521238</v>
      </c>
      <c r="X255" s="99">
        <f>RES_hhdet_tess!X67</f>
        <v>1.3431272369573988</v>
      </c>
      <c r="Y255" s="99">
        <f>RES_hhdet_tess!Y67</f>
        <v>1.2450201000859706</v>
      </c>
      <c r="DA255" s="63" t="s">
        <v>2977</v>
      </c>
    </row>
    <row r="256" spans="1:105" ht="12" customHeight="1" x14ac:dyDescent="0.25">
      <c r="A256" s="121" t="s">
        <v>55</v>
      </c>
      <c r="B256" s="123">
        <v>18.942091323678049</v>
      </c>
      <c r="C256" s="123">
        <v>19.240337601412051</v>
      </c>
      <c r="D256" s="123">
        <v>19.999747189649828</v>
      </c>
      <c r="E256" s="123">
        <v>20.54744774184099</v>
      </c>
      <c r="F256" s="123">
        <v>20.789620945764092</v>
      </c>
      <c r="G256" s="123">
        <v>20.857055299989213</v>
      </c>
      <c r="H256" s="123">
        <v>19.986585318731208</v>
      </c>
      <c r="I256" s="123">
        <v>21.370826038250886</v>
      </c>
      <c r="J256" s="123">
        <v>20.378834724252521</v>
      </c>
      <c r="K256" s="123">
        <v>20.882140305194504</v>
      </c>
      <c r="L256" s="123">
        <v>21.63025881233521</v>
      </c>
      <c r="M256" s="123">
        <v>20.46786154240209</v>
      </c>
      <c r="N256" s="123">
        <v>20.731172355116893</v>
      </c>
      <c r="O256" s="123">
        <v>19.877138348193768</v>
      </c>
      <c r="P256" s="123">
        <v>18.909674849864111</v>
      </c>
      <c r="Q256" s="123">
        <v>18.664180770847906</v>
      </c>
      <c r="R256" s="123">
        <v>19.424671141413373</v>
      </c>
      <c r="S256" s="123">
        <v>19.931630980761113</v>
      </c>
      <c r="T256" s="123">
        <v>21.751275982183262</v>
      </c>
      <c r="U256" s="123">
        <v>20.604790976364693</v>
      </c>
      <c r="V256" s="123">
        <v>20.09445163409741</v>
      </c>
      <c r="W256" s="123">
        <v>22.713779954351292</v>
      </c>
      <c r="X256" s="123">
        <v>21.358943656443341</v>
      </c>
      <c r="Y256" s="123">
        <v>19.983957824389343</v>
      </c>
      <c r="DA256" s="130" t="s">
        <v>2978</v>
      </c>
    </row>
    <row r="257" spans="1:105" ht="12" customHeight="1" x14ac:dyDescent="0.25">
      <c r="A257" s="97" t="s">
        <v>134</v>
      </c>
      <c r="B257" s="99">
        <v>18.933717833082586</v>
      </c>
      <c r="C257" s="99">
        <v>19.24804944992075</v>
      </c>
      <c r="D257" s="99">
        <v>20.001724191621051</v>
      </c>
      <c r="E257" s="99">
        <v>20.555317661145747</v>
      </c>
      <c r="F257" s="99">
        <v>20.794847234236467</v>
      </c>
      <c r="G257" s="99">
        <v>20.865179128097719</v>
      </c>
      <c r="H257" s="99">
        <v>19.98258751581735</v>
      </c>
      <c r="I257" s="99">
        <v>21.36844935613696</v>
      </c>
      <c r="J257" s="99">
        <v>20.378061540234008</v>
      </c>
      <c r="K257" s="99">
        <v>20.891981421433634</v>
      </c>
      <c r="L257" s="99">
        <v>21.668702225031179</v>
      </c>
      <c r="M257" s="99">
        <v>20.361716717372911</v>
      </c>
      <c r="N257" s="99">
        <v>20.70980847871537</v>
      </c>
      <c r="O257" s="99">
        <v>19.855252733573675</v>
      </c>
      <c r="P257" s="99">
        <v>18.922838755512156</v>
      </c>
      <c r="Q257" s="99">
        <v>18.663794497075475</v>
      </c>
      <c r="R257" s="99">
        <v>19.434723938443426</v>
      </c>
      <c r="S257" s="99">
        <v>19.925331993523493</v>
      </c>
      <c r="T257" s="99">
        <v>21.766517295201808</v>
      </c>
      <c r="U257" s="99">
        <v>20.61581586720693</v>
      </c>
      <c r="V257" s="99">
        <v>20.112941912114966</v>
      </c>
      <c r="W257" s="99">
        <v>22.762588953965963</v>
      </c>
      <c r="X257" s="99">
        <v>21.326915509598859</v>
      </c>
      <c r="Y257" s="99">
        <v>20.011822923573245</v>
      </c>
      <c r="DA257" s="63" t="s">
        <v>2979</v>
      </c>
    </row>
    <row r="258" spans="1:105" ht="12" customHeight="1" x14ac:dyDescent="0.25">
      <c r="A258" s="97" t="s">
        <v>133</v>
      </c>
      <c r="B258" s="99">
        <v>18.933717833082589</v>
      </c>
      <c r="C258" s="99">
        <v>19.24733511255306</v>
      </c>
      <c r="D258" s="99">
        <v>20.000011206694037</v>
      </c>
      <c r="E258" s="99">
        <v>20.550790405417018</v>
      </c>
      <c r="F258" s="99">
        <v>20.790347527263602</v>
      </c>
      <c r="G258" s="99">
        <v>20.858531331134582</v>
      </c>
      <c r="H258" s="99">
        <v>19.97408681038808</v>
      </c>
      <c r="I258" s="99">
        <v>21.357715632612084</v>
      </c>
      <c r="J258" s="99">
        <v>20.367642872206321</v>
      </c>
      <c r="K258" s="99">
        <v>20.87882005995229</v>
      </c>
      <c r="L258" s="99">
        <v>21.659029126555335</v>
      </c>
      <c r="M258" s="99">
        <v>20.358155114508467</v>
      </c>
      <c r="N258" s="99">
        <v>20.705909698341749</v>
      </c>
      <c r="O258" s="99">
        <v>19.852783222446444</v>
      </c>
      <c r="P258" s="99">
        <v>18.891117573839924</v>
      </c>
      <c r="Q258" s="99">
        <v>18.630386863518083</v>
      </c>
      <c r="R258" s="99">
        <v>19.396862198900184</v>
      </c>
      <c r="S258" s="99">
        <v>19.897463510412603</v>
      </c>
      <c r="T258" s="99">
        <v>21.733771214666113</v>
      </c>
      <c r="U258" s="99">
        <v>20.587912125151707</v>
      </c>
      <c r="V258" s="99">
        <v>20.093532780373224</v>
      </c>
      <c r="W258" s="99">
        <v>22.734005632413165</v>
      </c>
      <c r="X258" s="99">
        <v>21.3160438365184</v>
      </c>
      <c r="Y258" s="99">
        <v>20.010981008748228</v>
      </c>
      <c r="DA258" s="63" t="s">
        <v>2980</v>
      </c>
    </row>
    <row r="259" spans="1:105" ht="12" customHeight="1" x14ac:dyDescent="0.25">
      <c r="A259" s="100" t="s">
        <v>212</v>
      </c>
      <c r="B259" s="102">
        <v>8.2656456348873135</v>
      </c>
      <c r="C259" s="102">
        <v>7.9899928504577842</v>
      </c>
      <c r="D259" s="102">
        <v>8.5448741580918366</v>
      </c>
      <c r="E259" s="102">
        <v>8.7723733095717691</v>
      </c>
      <c r="F259" s="102">
        <v>9.4773483502074711</v>
      </c>
      <c r="G259" s="102">
        <v>9.3561363916387776</v>
      </c>
      <c r="H259" s="102">
        <v>8.8718990139520582</v>
      </c>
      <c r="I259" s="102">
        <v>10.554410793615562</v>
      </c>
      <c r="J259" s="102">
        <v>9.0680982107136963</v>
      </c>
      <c r="K259" s="102">
        <v>9.4228450309409268</v>
      </c>
      <c r="L259" s="102">
        <v>9.7078547369079331</v>
      </c>
      <c r="M259" s="102">
        <v>9.4630250166927805</v>
      </c>
      <c r="N259" s="102">
        <v>9.6914579392047617</v>
      </c>
      <c r="O259" s="102">
        <v>9.6916522812748482</v>
      </c>
      <c r="P259" s="102">
        <v>8.2212833495904754</v>
      </c>
      <c r="Q259" s="102">
        <v>8.0263000514516118</v>
      </c>
      <c r="R259" s="102">
        <v>8.5070661962317295</v>
      </c>
      <c r="S259" s="102">
        <v>9.2572245145617575</v>
      </c>
      <c r="T259" s="102">
        <v>9.2806100954136852</v>
      </c>
      <c r="U259" s="102">
        <v>8.8983297756895325</v>
      </c>
      <c r="V259" s="102">
        <v>8.0292592900073689</v>
      </c>
      <c r="W259" s="102">
        <v>10.302308079756342</v>
      </c>
      <c r="X259" s="102">
        <v>9.1222738413807782</v>
      </c>
      <c r="Y259" s="102">
        <v>7.6065625708986913</v>
      </c>
      <c r="DA259" s="131" t="s">
        <v>2981</v>
      </c>
    </row>
    <row r="260" spans="1:105" ht="12" customHeight="1" x14ac:dyDescent="0.25">
      <c r="A260" s="103" t="s">
        <v>52</v>
      </c>
      <c r="B260" s="105">
        <v>10.668072198195279</v>
      </c>
      <c r="C260" s="105">
        <v>11.257342262095277</v>
      </c>
      <c r="D260" s="105">
        <v>11.455137048602198</v>
      </c>
      <c r="E260" s="105">
        <v>11.778417095845251</v>
      </c>
      <c r="F260" s="105">
        <v>11.312999177056131</v>
      </c>
      <c r="G260" s="105">
        <v>11.502394939495801</v>
      </c>
      <c r="H260" s="105">
        <v>11.102187796436016</v>
      </c>
      <c r="I260" s="105">
        <v>10.803304838996526</v>
      </c>
      <c r="J260" s="105">
        <v>11.299544661492623</v>
      </c>
      <c r="K260" s="105">
        <v>11.455975029011364</v>
      </c>
      <c r="L260" s="105">
        <v>11.951174389647402</v>
      </c>
      <c r="M260" s="105">
        <v>10.895130097815686</v>
      </c>
      <c r="N260" s="105">
        <v>11.014451759136989</v>
      </c>
      <c r="O260" s="105">
        <v>10.161130941171592</v>
      </c>
      <c r="P260" s="105">
        <v>10.669834224249444</v>
      </c>
      <c r="Q260" s="105">
        <v>10.604086812066472</v>
      </c>
      <c r="R260" s="105">
        <v>10.889796002668454</v>
      </c>
      <c r="S260" s="105">
        <v>10.640238995850845</v>
      </c>
      <c r="T260" s="105">
        <v>12.453161119252428</v>
      </c>
      <c r="U260" s="105">
        <v>11.689582349462174</v>
      </c>
      <c r="V260" s="105">
        <v>12.064273490365855</v>
      </c>
      <c r="W260" s="105">
        <v>12.431697552656823</v>
      </c>
      <c r="X260" s="105">
        <v>12.193769995137618</v>
      </c>
      <c r="Y260" s="105">
        <v>12.404418437849538</v>
      </c>
      <c r="DA260" s="132" t="s">
        <v>2982</v>
      </c>
    </row>
    <row r="261" spans="1:105" ht="12" customHeight="1" x14ac:dyDescent="0.25">
      <c r="A261" s="106" t="s">
        <v>122</v>
      </c>
      <c r="B261" s="102">
        <v>19.136170782616293</v>
      </c>
      <c r="C261" s="102">
        <v>19.087824969370978</v>
      </c>
      <c r="D261" s="102">
        <v>19.944648084128634</v>
      </c>
      <c r="E261" s="102">
        <v>20.292263823710019</v>
      </c>
      <c r="F261" s="102">
        <v>20.602569363792643</v>
      </c>
      <c r="G261" s="102">
        <v>20.542202037940584</v>
      </c>
      <c r="H261" s="102">
        <v>20.167335449643904</v>
      </c>
      <c r="I261" s="102">
        <v>21.931860022033185</v>
      </c>
      <c r="J261" s="102">
        <v>20.410534944542071</v>
      </c>
      <c r="K261" s="102">
        <v>20.636523406756531</v>
      </c>
      <c r="L261" s="102">
        <v>20.940722253942585</v>
      </c>
      <c r="M261" s="102">
        <v>22.319181568523611</v>
      </c>
      <c r="N261" s="102">
        <v>21.082653505544489</v>
      </c>
      <c r="O261" s="102">
        <v>20.432941000853074</v>
      </c>
      <c r="P261" s="102">
        <v>18.299167551146219</v>
      </c>
      <c r="Q261" s="102">
        <v>18.705395327648457</v>
      </c>
      <c r="R261" s="102">
        <v>18.867799598364755</v>
      </c>
      <c r="S261" s="102">
        <v>20.339500353048496</v>
      </c>
      <c r="T261" s="102">
        <v>21.196464757297925</v>
      </c>
      <c r="U261" s="102">
        <v>20.263796695555012</v>
      </c>
      <c r="V261" s="102">
        <v>19.692399780501756</v>
      </c>
      <c r="W261" s="102">
        <v>20.728783686696939</v>
      </c>
      <c r="X261" s="102">
        <v>22.482834828093328</v>
      </c>
      <c r="Y261" s="102">
        <v>19.355026556273007</v>
      </c>
      <c r="DA261" s="131" t="s">
        <v>2983</v>
      </c>
    </row>
    <row r="262" spans="1:105" ht="12" customHeight="1" x14ac:dyDescent="0.25">
      <c r="A262" s="107" t="s">
        <v>121</v>
      </c>
      <c r="B262" s="105">
        <v>19.136170782616293</v>
      </c>
      <c r="C262" s="105">
        <v>19.091868991360005</v>
      </c>
      <c r="D262" s="105">
        <v>19.953221024114843</v>
      </c>
      <c r="E262" s="105">
        <v>20.310891404767407</v>
      </c>
      <c r="F262" s="105">
        <v>20.614061883145741</v>
      </c>
      <c r="G262" s="105">
        <v>20.544633065618914</v>
      </c>
      <c r="H262" s="105">
        <v>20.160100517699334</v>
      </c>
      <c r="I262" s="105">
        <v>21.93661068161471</v>
      </c>
      <c r="J262" s="105">
        <v>20.414443423661286</v>
      </c>
      <c r="K262" s="105">
        <v>20.644298868190351</v>
      </c>
      <c r="L262" s="105">
        <v>20.950984677528748</v>
      </c>
      <c r="M262" s="105">
        <v>22.333046653242135</v>
      </c>
      <c r="N262" s="105">
        <v>21.090576685715007</v>
      </c>
      <c r="O262" s="105">
        <v>20.449079757142911</v>
      </c>
      <c r="P262" s="105">
        <v>18.322098777745328</v>
      </c>
      <c r="Q262" s="105">
        <v>18.741264672394447</v>
      </c>
      <c r="R262" s="105">
        <v>18.807095675718433</v>
      </c>
      <c r="S262" s="105">
        <v>20.251361465588214</v>
      </c>
      <c r="T262" s="105">
        <v>21.180705043617159</v>
      </c>
      <c r="U262" s="105">
        <v>20.251077000915991</v>
      </c>
      <c r="V262" s="105">
        <v>19.684618544679662</v>
      </c>
      <c r="W262" s="105">
        <v>20.743691356824517</v>
      </c>
      <c r="X262" s="105">
        <v>22.487614744204887</v>
      </c>
      <c r="Y262" s="105">
        <v>19.363650936176899</v>
      </c>
      <c r="DA262" s="132" t="s">
        <v>2984</v>
      </c>
    </row>
    <row r="263" spans="1:105" ht="12" customHeight="1" x14ac:dyDescent="0.25">
      <c r="A263" s="108" t="s">
        <v>53</v>
      </c>
      <c r="B263" s="99">
        <v>8.3585493043261749</v>
      </c>
      <c r="C263" s="99">
        <v>7.9171997733123103</v>
      </c>
      <c r="D263" s="99">
        <v>8.5247026860234811</v>
      </c>
      <c r="E263" s="99">
        <v>8.667652537049559</v>
      </c>
      <c r="F263" s="99">
        <v>9.3958520218576798</v>
      </c>
      <c r="G263" s="99">
        <v>9.2049452428083214</v>
      </c>
      <c r="H263" s="99">
        <v>8.9399181121206492</v>
      </c>
      <c r="I263" s="99">
        <v>10.855584025792412</v>
      </c>
      <c r="J263" s="99">
        <v>9.0743926755718025</v>
      </c>
      <c r="K263" s="99">
        <v>9.3087736414861375</v>
      </c>
      <c r="L263" s="99">
        <v>9.3687172583757992</v>
      </c>
      <c r="M263" s="99">
        <v>10.438872054375345</v>
      </c>
      <c r="N263" s="99">
        <v>9.8848790642031261</v>
      </c>
      <c r="O263" s="99">
        <v>10.015932234557228</v>
      </c>
      <c r="P263" s="99">
        <v>7.8965884232970529</v>
      </c>
      <c r="Q263" s="99">
        <v>8.0594264240521269</v>
      </c>
      <c r="R263" s="99">
        <v>8.2169766811408103</v>
      </c>
      <c r="S263" s="99">
        <v>9.4418314061189488</v>
      </c>
      <c r="T263" s="99">
        <v>9.0397232095074322</v>
      </c>
      <c r="U263" s="99">
        <v>8.7134445005059824</v>
      </c>
      <c r="V263" s="99">
        <v>7.7418577870437497</v>
      </c>
      <c r="W263" s="99">
        <v>9.2227535051327454</v>
      </c>
      <c r="X263" s="99">
        <v>9.429727782666907</v>
      </c>
      <c r="Y263" s="99">
        <v>7.2044316262053396</v>
      </c>
      <c r="DA263" s="63" t="s">
        <v>2985</v>
      </c>
    </row>
    <row r="264" spans="1:105" ht="12" customHeight="1" x14ac:dyDescent="0.25">
      <c r="A264" s="108" t="s">
        <v>52</v>
      </c>
      <c r="B264" s="99">
        <v>10.77762147829012</v>
      </c>
      <c r="C264" s="99">
        <v>11.174669218047699</v>
      </c>
      <c r="D264" s="99">
        <v>11.428518338091362</v>
      </c>
      <c r="E264" s="99">
        <v>11.643238867717848</v>
      </c>
      <c r="F264" s="99">
        <v>11.218209861288059</v>
      </c>
      <c r="G264" s="99">
        <v>11.339687822810591</v>
      </c>
      <c r="H264" s="99">
        <v>11.220182405578679</v>
      </c>
      <c r="I264" s="99">
        <v>11.081026655822294</v>
      </c>
      <c r="J264" s="99">
        <v>11.340050748089482</v>
      </c>
      <c r="K264" s="99">
        <v>11.335525226704211</v>
      </c>
      <c r="L264" s="99">
        <v>11.582267419152947</v>
      </c>
      <c r="M264" s="99">
        <v>11.894174598866787</v>
      </c>
      <c r="N264" s="99">
        <v>11.205697621511879</v>
      </c>
      <c r="O264" s="99">
        <v>10.43314752258569</v>
      </c>
      <c r="P264" s="99">
        <v>10.425510354448274</v>
      </c>
      <c r="Q264" s="99">
        <v>10.681838248342322</v>
      </c>
      <c r="R264" s="99">
        <v>10.590118994577626</v>
      </c>
      <c r="S264" s="99">
        <v>10.809530059469264</v>
      </c>
      <c r="T264" s="99">
        <v>12.140981834109725</v>
      </c>
      <c r="U264" s="99">
        <v>11.537632500410009</v>
      </c>
      <c r="V264" s="99">
        <v>11.942760757635908</v>
      </c>
      <c r="W264" s="99">
        <v>11.520937851691773</v>
      </c>
      <c r="X264" s="99">
        <v>13.057886961537989</v>
      </c>
      <c r="Y264" s="99">
        <v>12.15921930997156</v>
      </c>
      <c r="DA264" s="63" t="s">
        <v>2986</v>
      </c>
    </row>
    <row r="265" spans="1:105" ht="12" customHeight="1" x14ac:dyDescent="0.25">
      <c r="A265" s="121" t="s">
        <v>54</v>
      </c>
      <c r="B265" s="123">
        <v>7.4145951313742158</v>
      </c>
      <c r="C265" s="123">
        <v>7.648588935205562</v>
      </c>
      <c r="D265" s="123">
        <v>7.8362326598612118</v>
      </c>
      <c r="E265" s="123">
        <v>7.9948919305204438</v>
      </c>
      <c r="F265" s="123">
        <v>8.1975340606353324</v>
      </c>
      <c r="G265" s="123">
        <v>8.3374879901650321</v>
      </c>
      <c r="H265" s="123">
        <v>8.1742542782993528</v>
      </c>
      <c r="I265" s="123">
        <v>7.7620121043604913</v>
      </c>
      <c r="J265" s="123">
        <v>7.417329696540417</v>
      </c>
      <c r="K265" s="123">
        <v>7.3810649067672864</v>
      </c>
      <c r="L265" s="123">
        <v>7.5222132282980425</v>
      </c>
      <c r="M265" s="123">
        <v>6.8208510830485158</v>
      </c>
      <c r="N265" s="123">
        <v>6.8632861666571605</v>
      </c>
      <c r="O265" s="123">
        <v>6.8136380275523099</v>
      </c>
      <c r="P265" s="123">
        <v>6.3923726262003528</v>
      </c>
      <c r="Q265" s="123">
        <v>6.0637359354818425</v>
      </c>
      <c r="R265" s="123">
        <v>5.842673674991766</v>
      </c>
      <c r="S265" s="123">
        <v>6.271451299368322</v>
      </c>
      <c r="T265" s="123">
        <v>6.00758529636287</v>
      </c>
      <c r="U265" s="123">
        <v>6.0179536313203545</v>
      </c>
      <c r="V265" s="123">
        <v>5.8426584107536641</v>
      </c>
      <c r="W265" s="123">
        <v>6.2083637993078691</v>
      </c>
      <c r="X265" s="123">
        <v>7.0365920149148593</v>
      </c>
      <c r="Y265" s="123">
        <v>6.3051773119534165</v>
      </c>
      <c r="DA265" s="130" t="s">
        <v>2987</v>
      </c>
    </row>
    <row r="266" spans="1:105" ht="12" customHeight="1" x14ac:dyDescent="0.25">
      <c r="A266" s="97" t="s">
        <v>175</v>
      </c>
      <c r="B266" s="99">
        <v>7.4362123824236122</v>
      </c>
      <c r="C266" s="99">
        <v>7.5299613628511342</v>
      </c>
      <c r="D266" s="99">
        <v>7.8437173114822842</v>
      </c>
      <c r="E266" s="99">
        <v>8.1317735297074876</v>
      </c>
      <c r="F266" s="99">
        <v>8.2628171157259906</v>
      </c>
      <c r="G266" s="99">
        <v>8.313064634417259</v>
      </c>
      <c r="H266" s="99">
        <v>7.9499378439819504</v>
      </c>
      <c r="I266" s="99">
        <v>8.0703487977610759</v>
      </c>
      <c r="J266" s="99">
        <v>7.2148937484147551</v>
      </c>
      <c r="K266" s="99">
        <v>7.450646973950982</v>
      </c>
      <c r="L266" s="99">
        <v>7.635128863262949</v>
      </c>
      <c r="M266" s="99">
        <v>6.5027149497645818</v>
      </c>
      <c r="N266" s="99">
        <v>6.7736825438295112</v>
      </c>
      <c r="O266" s="99">
        <v>7.381699044460281</v>
      </c>
      <c r="P266" s="99">
        <v>6.2879931935618041</v>
      </c>
      <c r="Q266" s="99">
        <v>6.1533534663291505</v>
      </c>
      <c r="R266" s="99">
        <v>5.7740861048186654</v>
      </c>
      <c r="S266" s="99">
        <v>5.9373873005005402</v>
      </c>
      <c r="T266" s="99">
        <v>5.9924653881881973</v>
      </c>
      <c r="U266" s="99">
        <v>6.2309356433980785</v>
      </c>
      <c r="V266" s="99">
        <v>5.8836521085081053</v>
      </c>
      <c r="W266" s="99">
        <v>6.8514061490045979</v>
      </c>
      <c r="X266" s="99">
        <v>6.4999646189810818</v>
      </c>
      <c r="Y266" s="99">
        <v>6.3341102555869488</v>
      </c>
      <c r="DA266" s="63" t="s">
        <v>2988</v>
      </c>
    </row>
    <row r="267" spans="1:105" ht="12" customHeight="1" x14ac:dyDescent="0.25">
      <c r="A267" s="109" t="s">
        <v>120</v>
      </c>
      <c r="B267" s="110">
        <v>7.4133186446258934</v>
      </c>
      <c r="C267" s="110">
        <v>7.6555177658577946</v>
      </c>
      <c r="D267" s="110">
        <v>7.835788159140983</v>
      </c>
      <c r="E267" s="110">
        <v>7.9866764204905598</v>
      </c>
      <c r="F267" s="110">
        <v>8.1935843796261469</v>
      </c>
      <c r="G267" s="110">
        <v>8.3389791647925389</v>
      </c>
      <c r="H267" s="110">
        <v>8.1879441063715817</v>
      </c>
      <c r="I267" s="110">
        <v>7.742766266319447</v>
      </c>
      <c r="J267" s="110">
        <v>7.429670485614464</v>
      </c>
      <c r="K267" s="110">
        <v>7.3768060684138659</v>
      </c>
      <c r="L267" s="110">
        <v>7.5153466957088204</v>
      </c>
      <c r="M267" s="110">
        <v>6.8411633296245498</v>
      </c>
      <c r="N267" s="110">
        <v>6.8692562076972496</v>
      </c>
      <c r="O267" s="110">
        <v>6.7740134155418072</v>
      </c>
      <c r="P267" s="110">
        <v>6.3999020958765005</v>
      </c>
      <c r="Q267" s="110">
        <v>6.0575216281105186</v>
      </c>
      <c r="R267" s="110">
        <v>5.8471972227949953</v>
      </c>
      <c r="S267" s="110">
        <v>6.2934178525147377</v>
      </c>
      <c r="T267" s="110">
        <v>6.0086190531919037</v>
      </c>
      <c r="U267" s="110">
        <v>6.0023460791552363</v>
      </c>
      <c r="V267" s="110">
        <v>5.8396226341624757</v>
      </c>
      <c r="W267" s="110">
        <v>6.1612043941920174</v>
      </c>
      <c r="X267" s="110">
        <v>7.07247560102069</v>
      </c>
      <c r="Y267" s="110">
        <v>6.3033027562284367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42.488868414371041</v>
      </c>
      <c r="C269" s="118">
        <f t="shared" si="122"/>
        <v>43.656992300290639</v>
      </c>
      <c r="D269" s="118">
        <f t="shared" si="122"/>
        <v>42.577638035026808</v>
      </c>
      <c r="E269" s="118">
        <f t="shared" si="122"/>
        <v>41.746931103998108</v>
      </c>
      <c r="F269" s="118">
        <f t="shared" si="122"/>
        <v>40.114543451180751</v>
      </c>
      <c r="G269" s="118">
        <f t="shared" si="122"/>
        <v>38.614531203019084</v>
      </c>
      <c r="H269" s="118">
        <f t="shared" si="122"/>
        <v>37.490735006228164</v>
      </c>
      <c r="I269" s="118">
        <f t="shared" si="122"/>
        <v>34.747897338751386</v>
      </c>
      <c r="J269" s="118">
        <f t="shared" si="122"/>
        <v>35.917254131780744</v>
      </c>
      <c r="K269" s="118">
        <f t="shared" si="122"/>
        <v>34.950284593868886</v>
      </c>
      <c r="L269" s="118">
        <f t="shared" si="122"/>
        <v>37.526421399933284</v>
      </c>
      <c r="M269" s="118">
        <f t="shared" si="122"/>
        <v>31.658521160409144</v>
      </c>
      <c r="N269" s="118">
        <f t="shared" si="122"/>
        <v>34.316168045846794</v>
      </c>
      <c r="O269" s="118">
        <f t="shared" si="122"/>
        <v>36.13195817969217</v>
      </c>
      <c r="P269" s="118">
        <f t="shared" si="122"/>
        <v>28.845391287320478</v>
      </c>
      <c r="Q269" s="118">
        <f t="shared" si="122"/>
        <v>29.340310321505104</v>
      </c>
      <c r="R269" s="118">
        <f t="shared" ref="R269:V269" si="123">R270+R273+R275+R284</f>
        <v>31.3048239167947</v>
      </c>
      <c r="S269" s="118">
        <f t="shared" si="123"/>
        <v>29.65608008255025</v>
      </c>
      <c r="T269" s="118">
        <f t="shared" si="123"/>
        <v>29.704083067757107</v>
      </c>
      <c r="U269" s="118">
        <f t="shared" si="123"/>
        <v>29.440092186558456</v>
      </c>
      <c r="V269" s="118">
        <f t="shared" si="123"/>
        <v>28.027343184629633</v>
      </c>
      <c r="W269" s="118">
        <f t="shared" ref="W269:Y269" si="124">W270+W273+W275+W284</f>
        <v>32.022382371459202</v>
      </c>
      <c r="X269" s="118">
        <f t="shared" si="124"/>
        <v>27.567573466496228</v>
      </c>
      <c r="Y269" s="118">
        <f t="shared" si="124"/>
        <v>26.466149008434847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36.503132300334876</v>
      </c>
      <c r="C270" s="123">
        <f t="shared" si="125"/>
        <v>37.6675921199814</v>
      </c>
      <c r="D270" s="123">
        <f t="shared" si="125"/>
        <v>36.336729956140196</v>
      </c>
      <c r="E270" s="123">
        <f t="shared" si="125"/>
        <v>35.363113323606413</v>
      </c>
      <c r="F270" s="123">
        <f t="shared" si="125"/>
        <v>33.694433406226537</v>
      </c>
      <c r="G270" s="123">
        <f t="shared" si="125"/>
        <v>32.216685693457919</v>
      </c>
      <c r="H270" s="123">
        <f t="shared" si="125"/>
        <v>31.413872205208254</v>
      </c>
      <c r="I270" s="123">
        <f t="shared" si="125"/>
        <v>28.231445523168343</v>
      </c>
      <c r="J270" s="123">
        <f t="shared" si="125"/>
        <v>29.908957771715492</v>
      </c>
      <c r="K270" s="123">
        <f t="shared" si="125"/>
        <v>28.966649135539747</v>
      </c>
      <c r="L270" s="123">
        <f t="shared" si="125"/>
        <v>31.500845380585162</v>
      </c>
      <c r="M270" s="123">
        <f t="shared" si="125"/>
        <v>26.098919593324347</v>
      </c>
      <c r="N270" s="123">
        <f t="shared" si="125"/>
        <v>28.780999409661085</v>
      </c>
      <c r="O270" s="123">
        <f t="shared" si="125"/>
        <v>30.79888411200529</v>
      </c>
      <c r="P270" s="123">
        <f t="shared" si="125"/>
        <v>23.770030020919837</v>
      </c>
      <c r="Q270" s="123">
        <f t="shared" si="125"/>
        <v>24.38585571437806</v>
      </c>
      <c r="R270" s="123">
        <f t="shared" ref="R270:V270" si="126">SUM(R271:R272)</f>
        <v>26.272609762968795</v>
      </c>
      <c r="S270" s="123">
        <f t="shared" si="126"/>
        <v>24.613083173922078</v>
      </c>
      <c r="T270" s="123">
        <f t="shared" si="126"/>
        <v>24.337901763879522</v>
      </c>
      <c r="U270" s="123">
        <f t="shared" si="126"/>
        <v>24.441331431321252</v>
      </c>
      <c r="V270" s="123">
        <f t="shared" si="126"/>
        <v>23.295101790451419</v>
      </c>
      <c r="W270" s="123">
        <f t="shared" ref="W270:Y270" si="127">SUM(W271:W272)</f>
        <v>26.69227417535415</v>
      </c>
      <c r="X270" s="123">
        <f t="shared" si="127"/>
        <v>22.684782579848846</v>
      </c>
      <c r="Y270" s="123">
        <f t="shared" si="127"/>
        <v>22.015247909024957</v>
      </c>
      <c r="DA270" s="130" t="s">
        <v>3141</v>
      </c>
    </row>
    <row r="271" spans="1:105" ht="12" customHeight="1" x14ac:dyDescent="0.25">
      <c r="A271" s="97" t="s">
        <v>212</v>
      </c>
      <c r="B271" s="99">
        <v>36.503132300334876</v>
      </c>
      <c r="C271" s="99">
        <v>37.6675921199814</v>
      </c>
      <c r="D271" s="99">
        <v>36.336729956140196</v>
      </c>
      <c r="E271" s="99">
        <v>35.363113323606413</v>
      </c>
      <c r="F271" s="99">
        <v>33.694433406226537</v>
      </c>
      <c r="G271" s="99">
        <v>32.216685693457919</v>
      </c>
      <c r="H271" s="99">
        <v>31.413872205208254</v>
      </c>
      <c r="I271" s="99">
        <v>28.231445523168343</v>
      </c>
      <c r="J271" s="99">
        <v>29.908957771715492</v>
      </c>
      <c r="K271" s="99">
        <v>28.966649135539747</v>
      </c>
      <c r="L271" s="99">
        <v>31.500845380585162</v>
      </c>
      <c r="M271" s="99">
        <v>26.098919593324347</v>
      </c>
      <c r="N271" s="99">
        <v>28.780999409661085</v>
      </c>
      <c r="O271" s="99">
        <v>30.79888411200529</v>
      </c>
      <c r="P271" s="99">
        <v>23.770030020919837</v>
      </c>
      <c r="Q271" s="99">
        <v>24.38585571437806</v>
      </c>
      <c r="R271" s="99">
        <v>26.272609762968795</v>
      </c>
      <c r="S271" s="99">
        <v>24.613083173922078</v>
      </c>
      <c r="T271" s="99">
        <v>24.337901763879522</v>
      </c>
      <c r="U271" s="99">
        <v>24.441331431321252</v>
      </c>
      <c r="V271" s="99">
        <v>23.295101790451419</v>
      </c>
      <c r="W271" s="99">
        <v>26.69227417535415</v>
      </c>
      <c r="X271" s="99">
        <v>22.684782579848846</v>
      </c>
      <c r="Y271" s="99">
        <v>22.015247909024957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5.8496110449543952</v>
      </c>
      <c r="C275" s="123">
        <v>5.8531998885610266</v>
      </c>
      <c r="D275" s="123">
        <v>6.0970551417780863</v>
      </c>
      <c r="E275" s="123">
        <v>6.2334613573093192</v>
      </c>
      <c r="F275" s="123">
        <v>6.2664391937699122</v>
      </c>
      <c r="G275" s="123">
        <v>6.2422060200690126</v>
      </c>
      <c r="H275" s="123">
        <v>5.9284270357999453</v>
      </c>
      <c r="I275" s="123">
        <v>6.3629944627578796</v>
      </c>
      <c r="J275" s="123">
        <v>5.8741246136268028</v>
      </c>
      <c r="K275" s="123">
        <v>5.8448275242195278</v>
      </c>
      <c r="L275" s="123">
        <v>5.8843397440519922</v>
      </c>
      <c r="M275" s="123">
        <v>5.4340226166330297</v>
      </c>
      <c r="N275" s="123">
        <v>5.3991561999471225</v>
      </c>
      <c r="O275" s="123">
        <v>5.1785158920502212</v>
      </c>
      <c r="P275" s="123">
        <v>4.9400919713038238</v>
      </c>
      <c r="Q275" s="123">
        <v>4.8268857605336626</v>
      </c>
      <c r="R275" s="123">
        <v>4.9179786403112526</v>
      </c>
      <c r="S275" s="123">
        <v>4.9260749704914826</v>
      </c>
      <c r="T275" s="123">
        <v>5.2437797869397347</v>
      </c>
      <c r="U275" s="123">
        <v>4.8632209903709773</v>
      </c>
      <c r="V275" s="123">
        <v>4.6032716151481337</v>
      </c>
      <c r="W275" s="123">
        <v>5.1825974179592444</v>
      </c>
      <c r="X275" s="123">
        <v>4.7549767570851023</v>
      </c>
      <c r="Y275" s="123">
        <v>4.3304643785409009</v>
      </c>
      <c r="DA275" s="130" t="s">
        <v>3146</v>
      </c>
    </row>
    <row r="276" spans="1:105" ht="12" customHeight="1" x14ac:dyDescent="0.25">
      <c r="A276" s="97" t="s">
        <v>134</v>
      </c>
      <c r="B276" s="99">
        <v>6.1078405251299257</v>
      </c>
      <c r="C276" s="99">
        <v>6.1586538161842048</v>
      </c>
      <c r="D276" s="99">
        <v>6.3328869707068236</v>
      </c>
      <c r="E276" s="99">
        <v>6.4420262285456333</v>
      </c>
      <c r="F276" s="99">
        <v>6.456690657096404</v>
      </c>
      <c r="G276" s="99">
        <v>6.4186057563237968</v>
      </c>
      <c r="H276" s="99">
        <v>6.0802397750491703</v>
      </c>
      <c r="I276" s="99">
        <v>6.4089846788599232</v>
      </c>
      <c r="J276" s="99">
        <v>6.0409780565216584</v>
      </c>
      <c r="K276" s="99">
        <v>6.1069064252711254</v>
      </c>
      <c r="L276" s="99">
        <v>6.2413446933696122</v>
      </c>
      <c r="M276" s="99">
        <v>5.7678623473566812</v>
      </c>
      <c r="N276" s="99">
        <v>5.7497206266057184</v>
      </c>
      <c r="O276" s="99">
        <v>5.4044000683457112</v>
      </c>
      <c r="P276" s="99">
        <v>5.0789239253540055</v>
      </c>
      <c r="Q276" s="99">
        <v>4.9249379847760144</v>
      </c>
      <c r="R276" s="99">
        <v>5.0350375377089955</v>
      </c>
      <c r="S276" s="99">
        <v>5.0530674104266389</v>
      </c>
      <c r="T276" s="99">
        <v>5.4247868312903051</v>
      </c>
      <c r="U276" s="99">
        <v>5.0522919990289887</v>
      </c>
      <c r="V276" s="99">
        <v>4.8511509208260266</v>
      </c>
      <c r="W276" s="99">
        <v>5.3554903122494641</v>
      </c>
      <c r="X276" s="99">
        <v>4.9329013912962374</v>
      </c>
      <c r="Y276" s="99">
        <v>4.5656524382075263</v>
      </c>
      <c r="DA276" s="63" t="s">
        <v>3147</v>
      </c>
    </row>
    <row r="277" spans="1:105" ht="12" customHeight="1" x14ac:dyDescent="0.25">
      <c r="A277" s="97" t="s">
        <v>133</v>
      </c>
      <c r="B277" s="99">
        <v>2.6664200776730675</v>
      </c>
      <c r="C277" s="99">
        <v>2.511346267402756</v>
      </c>
      <c r="D277" s="99">
        <v>2.6363172687629088</v>
      </c>
      <c r="E277" s="99">
        <v>2.6442485272090255</v>
      </c>
      <c r="F277" s="99">
        <v>2.8391049214367077</v>
      </c>
      <c r="G277" s="99">
        <v>2.7681422084851253</v>
      </c>
      <c r="H277" s="99">
        <v>2.5941804670150654</v>
      </c>
      <c r="I277" s="99">
        <v>3.0512955135103601</v>
      </c>
      <c r="J277" s="99">
        <v>2.5981617311381897</v>
      </c>
      <c r="K277" s="99">
        <v>2.6639837842248841</v>
      </c>
      <c r="L277" s="99">
        <v>2.7282062833498717</v>
      </c>
      <c r="M277" s="99">
        <v>2.6450481046142835</v>
      </c>
      <c r="N277" s="99">
        <v>2.6671244141656389</v>
      </c>
      <c r="O277" s="99">
        <v>2.6271595887966388</v>
      </c>
      <c r="P277" s="99">
        <v>2.153646750998309</v>
      </c>
      <c r="Q277" s="99">
        <v>2.064275827540432</v>
      </c>
      <c r="R277" s="99">
        <v>2.1415375017879184</v>
      </c>
      <c r="S277" s="99">
        <v>2.3098176755312707</v>
      </c>
      <c r="T277" s="99">
        <v>2.2606250663520377</v>
      </c>
      <c r="U277" s="99">
        <v>2.13739359628349</v>
      </c>
      <c r="V277" s="99">
        <v>1.9081241012660808</v>
      </c>
      <c r="W277" s="99">
        <v>2.3847367113870561</v>
      </c>
      <c r="X277" s="99">
        <v>2.090252856155542</v>
      </c>
      <c r="Y277" s="99">
        <v>1.7261011718109762</v>
      </c>
      <c r="DA277" s="63" t="s">
        <v>3148</v>
      </c>
    </row>
    <row r="278" spans="1:105" ht="12" customHeight="1" x14ac:dyDescent="0.25">
      <c r="A278" s="100" t="s">
        <v>212</v>
      </c>
      <c r="B278" s="102">
        <v>2.6664200776730675</v>
      </c>
      <c r="C278" s="102">
        <v>2.511346267402756</v>
      </c>
      <c r="D278" s="102">
        <v>2.6363172687629088</v>
      </c>
      <c r="E278" s="102">
        <v>2.6442485272090255</v>
      </c>
      <c r="F278" s="102">
        <v>2.8391049214367077</v>
      </c>
      <c r="G278" s="102">
        <v>2.7681422084851253</v>
      </c>
      <c r="H278" s="102">
        <v>2.5941804670150654</v>
      </c>
      <c r="I278" s="102">
        <v>3.0512955135103601</v>
      </c>
      <c r="J278" s="102">
        <v>2.5981617311381897</v>
      </c>
      <c r="K278" s="102">
        <v>2.6639837842248841</v>
      </c>
      <c r="L278" s="102">
        <v>2.7282062833498717</v>
      </c>
      <c r="M278" s="102">
        <v>2.6450481046142835</v>
      </c>
      <c r="N278" s="102">
        <v>2.6671244141656389</v>
      </c>
      <c r="O278" s="102">
        <v>2.6271595887966388</v>
      </c>
      <c r="P278" s="102">
        <v>2.153646750998309</v>
      </c>
      <c r="Q278" s="102">
        <v>2.064275827540432</v>
      </c>
      <c r="R278" s="102">
        <v>2.1415375017879184</v>
      </c>
      <c r="S278" s="102">
        <v>2.3098176755312707</v>
      </c>
      <c r="T278" s="102">
        <v>2.2606250663520377</v>
      </c>
      <c r="U278" s="102">
        <v>2.13739359628349</v>
      </c>
      <c r="V278" s="102">
        <v>1.9081241012660808</v>
      </c>
      <c r="W278" s="102">
        <v>2.3847367113870561</v>
      </c>
      <c r="X278" s="102">
        <v>2.090252856155542</v>
      </c>
      <c r="Y278" s="102">
        <v>1.7261011718109762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0.13612506908177477</v>
      </c>
      <c r="C284" s="123">
        <v>0.13620029174820708</v>
      </c>
      <c r="D284" s="123">
        <v>0.14385293710852781</v>
      </c>
      <c r="E284" s="123">
        <v>0.15035642308237795</v>
      </c>
      <c r="F284" s="123">
        <v>0.15367085118430066</v>
      </c>
      <c r="G284" s="123">
        <v>0.15563948949215395</v>
      </c>
      <c r="H284" s="123">
        <v>0.14843576521996388</v>
      </c>
      <c r="I284" s="123">
        <v>0.15345735282516607</v>
      </c>
      <c r="J284" s="123">
        <v>0.13417174643844704</v>
      </c>
      <c r="K284" s="123">
        <v>0.1388079341096127</v>
      </c>
      <c r="L284" s="123">
        <v>0.14123627529613153</v>
      </c>
      <c r="M284" s="123">
        <v>0.12557895045176692</v>
      </c>
      <c r="N284" s="123">
        <v>0.13601243623858808</v>
      </c>
      <c r="O284" s="123">
        <v>0.15455817563665947</v>
      </c>
      <c r="P284" s="123">
        <v>0.13526929509681704</v>
      </c>
      <c r="Q284" s="123">
        <v>0.12756884659338191</v>
      </c>
      <c r="R284" s="123">
        <v>0.11423551351465239</v>
      </c>
      <c r="S284" s="123">
        <v>0.1169219381366874</v>
      </c>
      <c r="T284" s="123">
        <v>0.12240151693785165</v>
      </c>
      <c r="U284" s="123">
        <v>0.1355397648662271</v>
      </c>
      <c r="V284" s="123">
        <v>0.12896977903007781</v>
      </c>
      <c r="W284" s="123">
        <v>0.1475107781458051</v>
      </c>
      <c r="X284" s="123">
        <v>0.12781412956227658</v>
      </c>
      <c r="Y284" s="123">
        <v>0.12043672086898734</v>
      </c>
      <c r="DA284" s="130" t="s">
        <v>3155</v>
      </c>
    </row>
    <row r="285" spans="1:105" ht="12" customHeight="1" x14ac:dyDescent="0.25">
      <c r="A285" s="97" t="s">
        <v>175</v>
      </c>
      <c r="B285" s="99">
        <v>2.4413975651151469</v>
      </c>
      <c r="C285" s="99">
        <v>2.4680670633579687</v>
      </c>
      <c r="D285" s="99">
        <v>2.5660967489301361</v>
      </c>
      <c r="E285" s="99">
        <v>2.6554994470331019</v>
      </c>
      <c r="F285" s="99">
        <v>2.693648793798193</v>
      </c>
      <c r="G285" s="99">
        <v>2.704796744550054</v>
      </c>
      <c r="H285" s="99">
        <v>2.5806490409189315</v>
      </c>
      <c r="I285" s="99">
        <v>2.6119906028299265</v>
      </c>
      <c r="J285" s="99">
        <v>2.3350994617550809</v>
      </c>
      <c r="K285" s="99">
        <v>2.4066899703196389</v>
      </c>
      <c r="L285" s="99">
        <v>2.4637743974006234</v>
      </c>
      <c r="M285" s="99">
        <v>2.092431881713146</v>
      </c>
      <c r="N285" s="99">
        <v>2.1774066167401731</v>
      </c>
      <c r="O285" s="99">
        <v>2.3703142415972138</v>
      </c>
      <c r="P285" s="99">
        <v>2.0104786900361145</v>
      </c>
      <c r="Q285" s="99">
        <v>1.9672597987169127</v>
      </c>
      <c r="R285" s="99">
        <v>1.8463132189508662</v>
      </c>
      <c r="S285" s="99">
        <v>1.8950529880545774</v>
      </c>
      <c r="T285" s="99">
        <v>1.9126675104092545</v>
      </c>
      <c r="U285" s="99">
        <v>1.9851271653983482</v>
      </c>
      <c r="V285" s="99">
        <v>1.8705169522849192</v>
      </c>
      <c r="W285" s="99">
        <v>2.1588948732473145</v>
      </c>
      <c r="X285" s="99">
        <v>2.0392329969034315</v>
      </c>
      <c r="Y285" s="99">
        <v>1.979324568200151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861.35525623226681</v>
      </c>
      <c r="D290" s="117">
        <f t="shared" si="129"/>
        <v>826.56718181320446</v>
      </c>
      <c r="E290" s="117">
        <f t="shared" si="129"/>
        <v>779.86721769988355</v>
      </c>
      <c r="F290" s="117">
        <f t="shared" si="129"/>
        <v>646.25617957638588</v>
      </c>
      <c r="G290" s="117">
        <f t="shared" si="129"/>
        <v>570.83666429298694</v>
      </c>
      <c r="H290" s="117">
        <f t="shared" si="129"/>
        <v>575.69567959835194</v>
      </c>
      <c r="I290" s="117">
        <f t="shared" si="129"/>
        <v>516.59916976403645</v>
      </c>
      <c r="J290" s="117">
        <f t="shared" si="129"/>
        <v>640.75945903298657</v>
      </c>
      <c r="K290" s="117">
        <f t="shared" si="129"/>
        <v>531.27870982043316</v>
      </c>
      <c r="L290" s="117">
        <f t="shared" si="129"/>
        <v>685.19936764849081</v>
      </c>
      <c r="M290" s="117">
        <f t="shared" si="129"/>
        <v>366.5623340140678</v>
      </c>
      <c r="N290" s="117">
        <f t="shared" si="129"/>
        <v>570.43091882231874</v>
      </c>
      <c r="O290" s="117">
        <f t="shared" si="129"/>
        <v>407.49355708079321</v>
      </c>
      <c r="P290" s="117">
        <f t="shared" si="129"/>
        <v>500.17241041134565</v>
      </c>
      <c r="Q290" s="117">
        <f t="shared" si="129"/>
        <v>902.84331178287005</v>
      </c>
      <c r="R290" s="117">
        <f t="shared" ref="R290:V290" si="130">R291+R294+R296+R305</f>
        <v>663.8342171368995</v>
      </c>
      <c r="S290" s="117">
        <f t="shared" si="130"/>
        <v>533.0802603012163</v>
      </c>
      <c r="T290" s="117">
        <f t="shared" si="130"/>
        <v>488.12846618884532</v>
      </c>
      <c r="U290" s="117">
        <f t="shared" si="130"/>
        <v>369.59272886012673</v>
      </c>
      <c r="V290" s="117">
        <f t="shared" si="130"/>
        <v>362.50802636688758</v>
      </c>
      <c r="W290" s="117">
        <f t="shared" ref="W290:Y290" si="131">W291+W294+W296+W305</f>
        <v>252.36948419897658</v>
      </c>
      <c r="X290" s="117">
        <f t="shared" si="131"/>
        <v>170.03759125903409</v>
      </c>
      <c r="Y290" s="117">
        <f t="shared" si="131"/>
        <v>84.405963746815672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727.61016077731585</v>
      </c>
      <c r="D291" s="122">
        <f t="shared" si="132"/>
        <v>679.41542148132658</v>
      </c>
      <c r="E291" s="122">
        <f t="shared" si="132"/>
        <v>636.27498258915159</v>
      </c>
      <c r="F291" s="122">
        <f t="shared" si="132"/>
        <v>524.3768437244762</v>
      </c>
      <c r="G291" s="122">
        <f t="shared" si="132"/>
        <v>456.48238381085906</v>
      </c>
      <c r="H291" s="122">
        <f t="shared" si="132"/>
        <v>445.00993984376458</v>
      </c>
      <c r="I291" s="122">
        <f t="shared" si="132"/>
        <v>387.6394203910092</v>
      </c>
      <c r="J291" s="122">
        <f t="shared" si="132"/>
        <v>479.09002397143769</v>
      </c>
      <c r="K291" s="122">
        <f t="shared" si="132"/>
        <v>414.4524788338806</v>
      </c>
      <c r="L291" s="122">
        <f t="shared" si="132"/>
        <v>547.69147870793074</v>
      </c>
      <c r="M291" s="122">
        <f t="shared" si="132"/>
        <v>289.17527139465824</v>
      </c>
      <c r="N291" s="122">
        <f t="shared" si="132"/>
        <v>455.1138879375851</v>
      </c>
      <c r="O291" s="122">
        <f t="shared" si="132"/>
        <v>332.93492340936757</v>
      </c>
      <c r="P291" s="122">
        <f t="shared" si="132"/>
        <v>389.82328336740989</v>
      </c>
      <c r="Q291" s="122">
        <f t="shared" si="132"/>
        <v>701.99907885573759</v>
      </c>
      <c r="R291" s="122">
        <f t="shared" ref="R291:V291" si="133">SUM(R292:R293)</f>
        <v>488.16481471165827</v>
      </c>
      <c r="S291" s="122">
        <f t="shared" si="133"/>
        <v>372.40290411264255</v>
      </c>
      <c r="T291" s="122">
        <f t="shared" si="133"/>
        <v>337.9916478809086</v>
      </c>
      <c r="U291" s="122">
        <f t="shared" si="133"/>
        <v>264.56465045797796</v>
      </c>
      <c r="V291" s="122">
        <f t="shared" si="133"/>
        <v>265.87816389751453</v>
      </c>
      <c r="W291" s="122">
        <f t="shared" ref="W291:Y291" si="134">SUM(W292:W293)</f>
        <v>158.69748032224769</v>
      </c>
      <c r="X291" s="122">
        <f t="shared" si="134"/>
        <v>93.176871619267658</v>
      </c>
      <c r="Y291" s="122">
        <f t="shared" si="134"/>
        <v>41.539779876335963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716.82883408920725</v>
      </c>
      <c r="D292" s="98">
        <v>669.44678968852884</v>
      </c>
      <c r="E292" s="98">
        <v>627.09966069653888</v>
      </c>
      <c r="F292" s="98">
        <v>516.82692734801265</v>
      </c>
      <c r="G292" s="98">
        <v>449.939660251411</v>
      </c>
      <c r="H292" s="98">
        <v>438.72602488423962</v>
      </c>
      <c r="I292" s="98">
        <v>382.21328416643684</v>
      </c>
      <c r="J292" s="98">
        <v>472.38812629359302</v>
      </c>
      <c r="K292" s="98">
        <v>408.6721254420824</v>
      </c>
      <c r="L292" s="98">
        <v>540.08385128340694</v>
      </c>
      <c r="M292" s="98">
        <v>285.14988559769768</v>
      </c>
      <c r="N292" s="98">
        <v>448.6362671254974</v>
      </c>
      <c r="O292" s="98">
        <v>328.02464196885603</v>
      </c>
      <c r="P292" s="98">
        <v>383.81370458851677</v>
      </c>
      <c r="Q292" s="98">
        <v>690.76568788853012</v>
      </c>
      <c r="R292" s="98">
        <v>480.2993903701776</v>
      </c>
      <c r="S292" s="98">
        <v>366.37114363889236</v>
      </c>
      <c r="T292" s="98">
        <v>332.4735079250982</v>
      </c>
      <c r="U292" s="98">
        <v>260.26498223950972</v>
      </c>
      <c r="V292" s="98">
        <v>261.52588384757297</v>
      </c>
      <c r="W292" s="98">
        <v>156.10622780851045</v>
      </c>
      <c r="X292" s="98">
        <v>91.634210139446779</v>
      </c>
      <c r="Y292" s="98">
        <v>40.852402654741162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10.781326688108587</v>
      </c>
      <c r="D293" s="98">
        <v>9.9686317927977637</v>
      </c>
      <c r="E293" s="98">
        <v>9.1753218926126969</v>
      </c>
      <c r="F293" s="98">
        <v>7.5499163764635995</v>
      </c>
      <c r="G293" s="98">
        <v>6.5427235594480715</v>
      </c>
      <c r="H293" s="98">
        <v>6.2839149595249362</v>
      </c>
      <c r="I293" s="98">
        <v>5.4261362245723594</v>
      </c>
      <c r="J293" s="98">
        <v>6.7018976778446833</v>
      </c>
      <c r="K293" s="98">
        <v>5.7803533917981964</v>
      </c>
      <c r="L293" s="98">
        <v>7.6076274245238507</v>
      </c>
      <c r="M293" s="98">
        <v>4.0253857969605624</v>
      </c>
      <c r="N293" s="98">
        <v>6.4776208120877046</v>
      </c>
      <c r="O293" s="98">
        <v>4.9102814405115138</v>
      </c>
      <c r="P293" s="98">
        <v>6.0095787788930881</v>
      </c>
      <c r="Q293" s="98">
        <v>11.233390967207489</v>
      </c>
      <c r="R293" s="98">
        <v>7.8654243414806819</v>
      </c>
      <c r="S293" s="98">
        <v>6.0317604737501842</v>
      </c>
      <c r="T293" s="98">
        <v>5.5181399558103852</v>
      </c>
      <c r="U293" s="98">
        <v>4.2996682184682404</v>
      </c>
      <c r="V293" s="98">
        <v>4.3522800499415331</v>
      </c>
      <c r="W293" s="98">
        <v>2.5912525137372331</v>
      </c>
      <c r="X293" s="98">
        <v>1.5426614798208824</v>
      </c>
      <c r="Y293" s="98">
        <v>0.68737722159480186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5.0843226222756437E-2</v>
      </c>
      <c r="D294" s="122">
        <f t="shared" si="135"/>
        <v>3.4886770818971347E-2</v>
      </c>
      <c r="E294" s="122">
        <f t="shared" si="135"/>
        <v>1.0535118116184827</v>
      </c>
      <c r="F294" s="122">
        <f t="shared" si="135"/>
        <v>1.0057779044843296</v>
      </c>
      <c r="G294" s="122">
        <f t="shared" si="135"/>
        <v>0.96757515787076165</v>
      </c>
      <c r="H294" s="122">
        <f t="shared" si="135"/>
        <v>2.2018312405449536</v>
      </c>
      <c r="I294" s="122">
        <f t="shared" si="135"/>
        <v>1.3296996085067125</v>
      </c>
      <c r="J294" s="122">
        <f t="shared" si="135"/>
        <v>1.4809295434563496</v>
      </c>
      <c r="K294" s="122">
        <f t="shared" si="135"/>
        <v>0.97725828868392628</v>
      </c>
      <c r="L294" s="122">
        <f t="shared" si="135"/>
        <v>1.4470481662212229</v>
      </c>
      <c r="M294" s="122">
        <f t="shared" si="135"/>
        <v>0.76945220696153305</v>
      </c>
      <c r="N294" s="122">
        <f t="shared" si="135"/>
        <v>0.97283509644323152</v>
      </c>
      <c r="O294" s="122">
        <f t="shared" si="135"/>
        <v>0.59838257667513706</v>
      </c>
      <c r="P294" s="122">
        <f t="shared" si="135"/>
        <v>0.34342229470104646</v>
      </c>
      <c r="Q294" s="122">
        <f t="shared" si="135"/>
        <v>0.54756322348313857</v>
      </c>
      <c r="R294" s="122">
        <f t="shared" si="135"/>
        <v>0.22697147116705413</v>
      </c>
      <c r="S294" s="122">
        <f t="shared" si="135"/>
        <v>0.38054209324935456</v>
      </c>
      <c r="T294" s="122">
        <f t="shared" si="135"/>
        <v>0.35502052709784032</v>
      </c>
      <c r="U294" s="122">
        <f t="shared" si="135"/>
        <v>0.34298904981675066</v>
      </c>
      <c r="V294" s="122">
        <f t="shared" si="135"/>
        <v>0.54397088512327896</v>
      </c>
      <c r="W294" s="122">
        <f t="shared" si="135"/>
        <v>0.17878562210917415</v>
      </c>
      <c r="X294" s="122">
        <f t="shared" si="135"/>
        <v>0.45085514357931888</v>
      </c>
      <c r="Y294" s="122">
        <f t="shared" si="135"/>
        <v>0.60868355760067072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5.0843226222756437E-2</v>
      </c>
      <c r="D295" s="98">
        <v>3.4886770818971347E-2</v>
      </c>
      <c r="E295" s="98">
        <v>1.0535118116184827</v>
      </c>
      <c r="F295" s="98">
        <v>1.0057779044843296</v>
      </c>
      <c r="G295" s="98">
        <v>0.96757515787076165</v>
      </c>
      <c r="H295" s="98">
        <v>2.2018312405449536</v>
      </c>
      <c r="I295" s="98">
        <v>1.3296996085067125</v>
      </c>
      <c r="J295" s="98">
        <v>1.4809295434563496</v>
      </c>
      <c r="K295" s="98">
        <v>0.97725828868392628</v>
      </c>
      <c r="L295" s="98">
        <v>1.4470481662212229</v>
      </c>
      <c r="M295" s="98">
        <v>0.76945220696153305</v>
      </c>
      <c r="N295" s="98">
        <v>0.97283509644323152</v>
      </c>
      <c r="O295" s="98">
        <v>0.59838257667513706</v>
      </c>
      <c r="P295" s="98">
        <v>0.34342229470104646</v>
      </c>
      <c r="Q295" s="98">
        <v>0.54756322348313857</v>
      </c>
      <c r="R295" s="98">
        <v>0.22697147116705413</v>
      </c>
      <c r="S295" s="98">
        <v>0.38054209324935456</v>
      </c>
      <c r="T295" s="98">
        <v>0.35502052709784032</v>
      </c>
      <c r="U295" s="98">
        <v>0.34298904981675066</v>
      </c>
      <c r="V295" s="98">
        <v>0.54397088512327896</v>
      </c>
      <c r="W295" s="98">
        <v>0.17878562210917415</v>
      </c>
      <c r="X295" s="98">
        <v>0.45085514357931888</v>
      </c>
      <c r="Y295" s="98">
        <v>0.60868355760067072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97.979037660915225</v>
      </c>
      <c r="D296" s="122">
        <v>108.64824110957133</v>
      </c>
      <c r="E296" s="122">
        <v>105.21000323250074</v>
      </c>
      <c r="F296" s="122">
        <v>88.706983086075482</v>
      </c>
      <c r="G296" s="122">
        <v>82.458019645668358</v>
      </c>
      <c r="H296" s="122">
        <v>92.58333210555503</v>
      </c>
      <c r="I296" s="122">
        <v>94.962792282061173</v>
      </c>
      <c r="J296" s="122">
        <v>117.79224320172125</v>
      </c>
      <c r="K296" s="122">
        <v>85.571564250958289</v>
      </c>
      <c r="L296" s="122">
        <v>100.80381150464279</v>
      </c>
      <c r="M296" s="122">
        <v>57.269922855599191</v>
      </c>
      <c r="N296" s="122">
        <v>85.096599349022057</v>
      </c>
      <c r="O296" s="122">
        <v>54.201705111699532</v>
      </c>
      <c r="P296" s="122">
        <v>80.200409062694746</v>
      </c>
      <c r="Q296" s="122">
        <v>146.87102484652405</v>
      </c>
      <c r="R296" s="122">
        <v>130.79367305383181</v>
      </c>
      <c r="S296" s="122">
        <v>117.94224395450236</v>
      </c>
      <c r="T296" s="122">
        <v>113.6591785904708</v>
      </c>
      <c r="U296" s="122">
        <v>78.303553923353775</v>
      </c>
      <c r="V296" s="122">
        <v>72.021694839161682</v>
      </c>
      <c r="W296" s="122">
        <v>71.118573409315985</v>
      </c>
      <c r="X296" s="122">
        <v>55.261769554325909</v>
      </c>
      <c r="Y296" s="122">
        <v>30.70743504720814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85.176137177945435</v>
      </c>
      <c r="D297" s="98">
        <v>108.16846653263249</v>
      </c>
      <c r="E297" s="98">
        <v>104.19831312230311</v>
      </c>
      <c r="F297" s="98">
        <v>88.282763154823456</v>
      </c>
      <c r="G297" s="98">
        <v>77.413372653218303</v>
      </c>
      <c r="H297" s="98">
        <v>86.824776483565827</v>
      </c>
      <c r="I297" s="98">
        <v>94.288200694441144</v>
      </c>
      <c r="J297" s="98">
        <v>95.922827242528953</v>
      </c>
      <c r="K297" s="98">
        <v>72.146232988622472</v>
      </c>
      <c r="L297" s="98">
        <v>86.404888794653317</v>
      </c>
      <c r="M297" s="98">
        <v>56.538665226236745</v>
      </c>
      <c r="N297" s="98">
        <v>79.604715510431546</v>
      </c>
      <c r="O297" s="98">
        <v>53.660027286077018</v>
      </c>
      <c r="P297" s="98">
        <v>77.209910221446279</v>
      </c>
      <c r="Q297" s="98">
        <v>144.76266816610845</v>
      </c>
      <c r="R297" s="98">
        <v>124.19956528763882</v>
      </c>
      <c r="S297" s="98">
        <v>111.29858362607651</v>
      </c>
      <c r="T297" s="98">
        <v>96.920025367787247</v>
      </c>
      <c r="U297" s="98">
        <v>71.716139421954523</v>
      </c>
      <c r="V297" s="98">
        <v>57.357091188942121</v>
      </c>
      <c r="W297" s="98">
        <v>69.476297055435836</v>
      </c>
      <c r="X297" s="98">
        <v>51.537832387425979</v>
      </c>
      <c r="Y297" s="98">
        <v>18.436175660937803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0.47292498916593578</v>
      </c>
      <c r="D298" s="98">
        <v>0.47977457693884007</v>
      </c>
      <c r="E298" s="98">
        <v>1.0116901101976388</v>
      </c>
      <c r="F298" s="98">
        <v>0.2391851656722872</v>
      </c>
      <c r="G298" s="98">
        <v>0.71254556923691159</v>
      </c>
      <c r="H298" s="98">
        <v>0.81100677772642249</v>
      </c>
      <c r="I298" s="98">
        <v>0.67459158762003546</v>
      </c>
      <c r="J298" s="98">
        <v>0.87288305549005873</v>
      </c>
      <c r="K298" s="98">
        <v>1.1243293924866768</v>
      </c>
      <c r="L298" s="98">
        <v>0.36626316230932215</v>
      </c>
      <c r="M298" s="98">
        <v>0</v>
      </c>
      <c r="N298" s="98">
        <v>0.8935806583192738</v>
      </c>
      <c r="O298" s="98">
        <v>0.54167782562251676</v>
      </c>
      <c r="P298" s="98">
        <v>2.9904988412484701</v>
      </c>
      <c r="Q298" s="98">
        <v>2.1083566804156</v>
      </c>
      <c r="R298" s="98">
        <v>2.2849863920402314</v>
      </c>
      <c r="S298" s="98">
        <v>0.26493334441471672</v>
      </c>
      <c r="T298" s="98">
        <v>2.5428627424669519</v>
      </c>
      <c r="U298" s="98">
        <v>1.0169901382091604</v>
      </c>
      <c r="V298" s="98">
        <v>0.57022359651855759</v>
      </c>
      <c r="W298" s="98">
        <v>1.6422763538801479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0.24001262103203352</v>
      </c>
      <c r="D299" s="101">
        <v>0.24848504304867591</v>
      </c>
      <c r="E299" s="101">
        <v>0.52147601554043221</v>
      </c>
      <c r="F299" s="101">
        <v>0.1297990512617587</v>
      </c>
      <c r="G299" s="101">
        <v>0.3799377011373356</v>
      </c>
      <c r="H299" s="101">
        <v>0.42707889441332214</v>
      </c>
      <c r="I299" s="101">
        <v>0.38724911517992133</v>
      </c>
      <c r="J299" s="101">
        <v>0.45653114121091998</v>
      </c>
      <c r="K299" s="101">
        <v>0.59206431288043204</v>
      </c>
      <c r="L299" s="101">
        <v>0.19072235850197963</v>
      </c>
      <c r="M299" s="101">
        <v>0</v>
      </c>
      <c r="N299" s="101">
        <v>0.47410261916777507</v>
      </c>
      <c r="O299" s="101">
        <v>0.29404996978946396</v>
      </c>
      <c r="P299" s="101">
        <v>1.4379245644887584</v>
      </c>
      <c r="Q299" s="101">
        <v>0.98873251070700363</v>
      </c>
      <c r="R299" s="101">
        <v>1.0794234396398543</v>
      </c>
      <c r="S299" s="101">
        <v>0.13129258058396215</v>
      </c>
      <c r="T299" s="101">
        <v>1.1542201628515851</v>
      </c>
      <c r="U299" s="101">
        <v>0.46441014834048894</v>
      </c>
      <c r="V299" s="101">
        <v>0.2403905718102336</v>
      </c>
      <c r="W299" s="101">
        <v>0.7791255744486939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0.23291236813390226</v>
      </c>
      <c r="D300" s="104">
        <v>0.23128953389016413</v>
      </c>
      <c r="E300" s="104">
        <v>0.49021409465720645</v>
      </c>
      <c r="F300" s="104">
        <v>0.10938611441052851</v>
      </c>
      <c r="G300" s="104">
        <v>0.33260786809957593</v>
      </c>
      <c r="H300" s="104">
        <v>0.38392788331310029</v>
      </c>
      <c r="I300" s="104">
        <v>0.28734247244011407</v>
      </c>
      <c r="J300" s="104">
        <v>0.41635191427913876</v>
      </c>
      <c r="K300" s="104">
        <v>0.53226507960624481</v>
      </c>
      <c r="L300" s="104">
        <v>0.17554080380734252</v>
      </c>
      <c r="M300" s="104">
        <v>0</v>
      </c>
      <c r="N300" s="104">
        <v>0.41947803915149878</v>
      </c>
      <c r="O300" s="104">
        <v>0.24762785583305283</v>
      </c>
      <c r="P300" s="104">
        <v>1.5525742767597117</v>
      </c>
      <c r="Q300" s="104">
        <v>1.1196241697085962</v>
      </c>
      <c r="R300" s="104">
        <v>1.205562952400377</v>
      </c>
      <c r="S300" s="104">
        <v>0.13364076383075454</v>
      </c>
      <c r="T300" s="104">
        <v>1.3886425796153667</v>
      </c>
      <c r="U300" s="104">
        <v>0.55257998986867152</v>
      </c>
      <c r="V300" s="104">
        <v>0.32983302470832393</v>
      </c>
      <c r="W300" s="104">
        <v>0.86315077943145402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8.37971704042236</v>
      </c>
      <c r="D301" s="101">
        <v>0</v>
      </c>
      <c r="E301" s="101">
        <v>0</v>
      </c>
      <c r="F301" s="101">
        <v>0.14419306460888043</v>
      </c>
      <c r="G301" s="101">
        <v>2.6504207600583101</v>
      </c>
      <c r="H301" s="101">
        <v>2.7813342888221375</v>
      </c>
      <c r="I301" s="101">
        <v>0</v>
      </c>
      <c r="J301" s="101">
        <v>10.068115049317113</v>
      </c>
      <c r="K301" s="101">
        <v>3.1448049392539383</v>
      </c>
      <c r="L301" s="101">
        <v>8.2017491829585829</v>
      </c>
      <c r="M301" s="101">
        <v>0.19473982846283053</v>
      </c>
      <c r="N301" s="101">
        <v>2.0979253186614351</v>
      </c>
      <c r="O301" s="101">
        <v>0</v>
      </c>
      <c r="P301" s="101">
        <v>0</v>
      </c>
      <c r="Q301" s="101">
        <v>0</v>
      </c>
      <c r="R301" s="101">
        <v>0.71534638239237891</v>
      </c>
      <c r="S301" s="101">
        <v>1.830044313318816</v>
      </c>
      <c r="T301" s="101">
        <v>4.2081390425480327</v>
      </c>
      <c r="U301" s="101">
        <v>1.0845356590422337</v>
      </c>
      <c r="V301" s="101">
        <v>5.6029574229489389</v>
      </c>
      <c r="W301" s="101">
        <v>0</v>
      </c>
      <c r="X301" s="101">
        <v>1.3782359570531926</v>
      </c>
      <c r="Y301" s="101">
        <v>4.9924336422967297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3.9502584533814873</v>
      </c>
      <c r="D302" s="104">
        <v>0</v>
      </c>
      <c r="E302" s="104">
        <v>0</v>
      </c>
      <c r="F302" s="104">
        <v>4.0841700970854766E-2</v>
      </c>
      <c r="G302" s="104">
        <v>1.6816806631548298</v>
      </c>
      <c r="H302" s="104">
        <v>2.1662145554406402</v>
      </c>
      <c r="I302" s="104">
        <v>0</v>
      </c>
      <c r="J302" s="104">
        <v>10.928417854385119</v>
      </c>
      <c r="K302" s="104">
        <v>9.1561969305951934</v>
      </c>
      <c r="L302" s="104">
        <v>5.8309103647215803</v>
      </c>
      <c r="M302" s="104">
        <v>0.53651780089962009</v>
      </c>
      <c r="N302" s="104">
        <v>2.500377861609794</v>
      </c>
      <c r="O302" s="104">
        <v>0</v>
      </c>
      <c r="P302" s="104">
        <v>0</v>
      </c>
      <c r="Q302" s="104">
        <v>0</v>
      </c>
      <c r="R302" s="104">
        <v>3.5937749917603909</v>
      </c>
      <c r="S302" s="104">
        <v>4.5486826706923136</v>
      </c>
      <c r="T302" s="104">
        <v>9.9881514376685825</v>
      </c>
      <c r="U302" s="104">
        <v>4.4858887041478468</v>
      </c>
      <c r="V302" s="104">
        <v>8.4914226307520693</v>
      </c>
      <c r="W302" s="104">
        <v>0</v>
      </c>
      <c r="X302" s="104">
        <v>2.3457012098467338</v>
      </c>
      <c r="Y302" s="104">
        <v>7.2788257439736084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1.8806621111252393</v>
      </c>
      <c r="D303" s="98">
        <v>0</v>
      </c>
      <c r="E303" s="98">
        <v>0</v>
      </c>
      <c r="F303" s="98">
        <v>2.1112622760766277E-2</v>
      </c>
      <c r="G303" s="98">
        <v>0.85557513728521395</v>
      </c>
      <c r="H303" s="98">
        <v>1.091182012464845</v>
      </c>
      <c r="I303" s="98">
        <v>0</v>
      </c>
      <c r="J303" s="98">
        <v>5.5071949964411671</v>
      </c>
      <c r="K303" s="98">
        <v>4.6685110326640524</v>
      </c>
      <c r="L303" s="98">
        <v>2.9474416776642123</v>
      </c>
      <c r="M303" s="98">
        <v>0.28151341690996906</v>
      </c>
      <c r="N303" s="98">
        <v>1.3104049997324649</v>
      </c>
      <c r="O303" s="98">
        <v>0</v>
      </c>
      <c r="P303" s="98">
        <v>0</v>
      </c>
      <c r="Q303" s="98">
        <v>0</v>
      </c>
      <c r="R303" s="98">
        <v>1.7238635493743697</v>
      </c>
      <c r="S303" s="98">
        <v>2.3063580364743625</v>
      </c>
      <c r="T303" s="98">
        <v>4.6442244388065443</v>
      </c>
      <c r="U303" s="98">
        <v>2.0919083773961495</v>
      </c>
      <c r="V303" s="98">
        <v>3.6215938384119131</v>
      </c>
      <c r="W303" s="98">
        <v>0</v>
      </c>
      <c r="X303" s="98">
        <v>1.0495452811300607</v>
      </c>
      <c r="Y303" s="98">
        <v>2.8812515088134196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2.069596342256248</v>
      </c>
      <c r="D304" s="98">
        <v>0</v>
      </c>
      <c r="E304" s="98">
        <v>0</v>
      </c>
      <c r="F304" s="98">
        <v>1.9729078210088489E-2</v>
      </c>
      <c r="G304" s="98">
        <v>0.82610552586961572</v>
      </c>
      <c r="H304" s="98">
        <v>1.0750325429757954</v>
      </c>
      <c r="I304" s="98">
        <v>0</v>
      </c>
      <c r="J304" s="98">
        <v>5.4212228579439516</v>
      </c>
      <c r="K304" s="98">
        <v>4.4876858979311418</v>
      </c>
      <c r="L304" s="98">
        <v>2.8834686870573676</v>
      </c>
      <c r="M304" s="98">
        <v>0.25500438398965097</v>
      </c>
      <c r="N304" s="98">
        <v>1.1899728618773291</v>
      </c>
      <c r="O304" s="98">
        <v>0</v>
      </c>
      <c r="P304" s="98">
        <v>0</v>
      </c>
      <c r="Q304" s="98">
        <v>0</v>
      </c>
      <c r="R304" s="98">
        <v>1.869911442386021</v>
      </c>
      <c r="S304" s="98">
        <v>2.242324634217951</v>
      </c>
      <c r="T304" s="98">
        <v>5.3439269988620381</v>
      </c>
      <c r="U304" s="98">
        <v>2.3939803267516977</v>
      </c>
      <c r="V304" s="98">
        <v>4.8698287923401562</v>
      </c>
      <c r="W304" s="98">
        <v>0</v>
      </c>
      <c r="X304" s="98">
        <v>1.2961559287166733</v>
      </c>
      <c r="Y304" s="98">
        <v>4.3975742351601887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35.71521456781295</v>
      </c>
      <c r="D305" s="122">
        <v>38.46863245148753</v>
      </c>
      <c r="E305" s="122">
        <v>37.328720066612746</v>
      </c>
      <c r="F305" s="122">
        <v>32.166574861349815</v>
      </c>
      <c r="G305" s="122">
        <v>30.928685678588788</v>
      </c>
      <c r="H305" s="122">
        <v>35.900576408487346</v>
      </c>
      <c r="I305" s="122">
        <v>32.667257482459362</v>
      </c>
      <c r="J305" s="122">
        <v>42.396262316371399</v>
      </c>
      <c r="K305" s="122">
        <v>30.277408446910353</v>
      </c>
      <c r="L305" s="122">
        <v>35.257029269696055</v>
      </c>
      <c r="M305" s="122">
        <v>19.347687556848818</v>
      </c>
      <c r="N305" s="122">
        <v>29.247596439268335</v>
      </c>
      <c r="O305" s="122">
        <v>19.758545983050968</v>
      </c>
      <c r="P305" s="122">
        <v>29.805295686539989</v>
      </c>
      <c r="Q305" s="122">
        <v>53.425644857125249</v>
      </c>
      <c r="R305" s="122">
        <v>44.648757900242316</v>
      </c>
      <c r="S305" s="122">
        <v>42.354570140822013</v>
      </c>
      <c r="T305" s="122">
        <v>36.122619190368106</v>
      </c>
      <c r="U305" s="122">
        <v>26.38153542897825</v>
      </c>
      <c r="V305" s="122">
        <v>24.064196745088093</v>
      </c>
      <c r="W305" s="122">
        <v>22.374644845303763</v>
      </c>
      <c r="X305" s="122">
        <v>21.148094941861206</v>
      </c>
      <c r="Y305" s="122">
        <v>11.550065265670902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0.39692173133721087</v>
      </c>
      <c r="D306" s="98">
        <v>0.74000345914652677</v>
      </c>
      <c r="E306" s="98">
        <v>0.69777916061385792</v>
      </c>
      <c r="F306" s="98">
        <v>0.56273164800266029</v>
      </c>
      <c r="G306" s="98">
        <v>0.53296515346410089</v>
      </c>
      <c r="H306" s="98">
        <v>0.62023171646752628</v>
      </c>
      <c r="I306" s="98">
        <v>0.55252266161574382</v>
      </c>
      <c r="J306" s="98">
        <v>1.560578649904135</v>
      </c>
      <c r="K306" s="98">
        <v>1.175154277188923</v>
      </c>
      <c r="L306" s="98">
        <v>1.34431743716637</v>
      </c>
      <c r="M306" s="98">
        <v>0.93032571335921432</v>
      </c>
      <c r="N306" s="98">
        <v>1.3676343652445635</v>
      </c>
      <c r="O306" s="98">
        <v>0.97843327565549909</v>
      </c>
      <c r="P306" s="98">
        <v>1.0077201377696352</v>
      </c>
      <c r="Q306" s="98">
        <v>1.2615672927419028</v>
      </c>
      <c r="R306" s="98">
        <v>1.2239002567094603</v>
      </c>
      <c r="S306" s="98">
        <v>1.7160438330073433</v>
      </c>
      <c r="T306" s="98">
        <v>1.9631053741635867</v>
      </c>
      <c r="U306" s="98">
        <v>1.8414595541318941</v>
      </c>
      <c r="V306" s="98">
        <v>1.0264954448475405</v>
      </c>
      <c r="W306" s="98">
        <v>0.87932755256613826</v>
      </c>
      <c r="X306" s="98">
        <v>0.2051637953838262</v>
      </c>
      <c r="Y306" s="98">
        <v>0.26039795772008517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35.318292836475742</v>
      </c>
      <c r="D307" s="33">
        <v>37.728628992341001</v>
      </c>
      <c r="E307" s="33">
        <v>36.630940905998891</v>
      </c>
      <c r="F307" s="33">
        <v>31.603843213347155</v>
      </c>
      <c r="G307" s="33">
        <v>30.395720525124688</v>
      </c>
      <c r="H307" s="33">
        <v>35.280344692019817</v>
      </c>
      <c r="I307" s="33">
        <v>32.114734820843616</v>
      </c>
      <c r="J307" s="33">
        <v>40.835683666467261</v>
      </c>
      <c r="K307" s="33">
        <v>29.10225416972143</v>
      </c>
      <c r="L307" s="33">
        <v>33.912711832529688</v>
      </c>
      <c r="M307" s="33">
        <v>18.417361843489605</v>
      </c>
      <c r="N307" s="33">
        <v>27.879962074023773</v>
      </c>
      <c r="O307" s="33">
        <v>18.780112707395471</v>
      </c>
      <c r="P307" s="33">
        <v>28.797575548770354</v>
      </c>
      <c r="Q307" s="33">
        <v>52.164077564383348</v>
      </c>
      <c r="R307" s="33">
        <v>43.424857643532853</v>
      </c>
      <c r="S307" s="33">
        <v>40.638526307814672</v>
      </c>
      <c r="T307" s="33">
        <v>34.159513816204516</v>
      </c>
      <c r="U307" s="33">
        <v>24.540075874846355</v>
      </c>
      <c r="V307" s="33">
        <v>23.037701300240553</v>
      </c>
      <c r="W307" s="33">
        <v>21.495317292737624</v>
      </c>
      <c r="X307" s="33">
        <v>20.942931146477381</v>
      </c>
      <c r="Y307" s="33">
        <v>11.289667307950817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558.10512769780007</v>
      </c>
      <c r="D309" s="117">
        <f t="shared" si="136"/>
        <v>538.90889034002487</v>
      </c>
      <c r="E309" s="117">
        <f t="shared" si="136"/>
        <v>514.40365157297026</v>
      </c>
      <c r="F309" s="117">
        <f t="shared" si="136"/>
        <v>429.78402884265199</v>
      </c>
      <c r="G309" s="117">
        <f t="shared" si="136"/>
        <v>383.73348943192889</v>
      </c>
      <c r="H309" s="117">
        <f t="shared" si="136"/>
        <v>394.02176446107421</v>
      </c>
      <c r="I309" s="117">
        <f t="shared" si="136"/>
        <v>355.19529693573975</v>
      </c>
      <c r="J309" s="117">
        <f t="shared" si="136"/>
        <v>446.42428779144211</v>
      </c>
      <c r="K309" s="117">
        <f t="shared" si="136"/>
        <v>371.41321788403565</v>
      </c>
      <c r="L309" s="117">
        <f t="shared" si="136"/>
        <v>482.67403782217093</v>
      </c>
      <c r="M309" s="117">
        <f t="shared" si="136"/>
        <v>262.68018967715057</v>
      </c>
      <c r="N309" s="117">
        <f t="shared" si="136"/>
        <v>419.82400181721738</v>
      </c>
      <c r="O309" s="117">
        <f t="shared" si="136"/>
        <v>310.70382468774039</v>
      </c>
      <c r="P309" s="117">
        <f t="shared" si="136"/>
        <v>398.12877131864605</v>
      </c>
      <c r="Q309" s="117">
        <f t="shared" si="136"/>
        <v>744.03577871657524</v>
      </c>
      <c r="R309" s="117">
        <f t="shared" ref="R309:V309" si="137">R310+R313+R315+R324</f>
        <v>557.63825011432994</v>
      </c>
      <c r="S309" s="117">
        <f t="shared" si="137"/>
        <v>455.25183771974508</v>
      </c>
      <c r="T309" s="117">
        <f t="shared" si="137"/>
        <v>422.34754348473496</v>
      </c>
      <c r="U309" s="117">
        <f t="shared" si="137"/>
        <v>322.8170517659749</v>
      </c>
      <c r="V309" s="117">
        <f t="shared" si="137"/>
        <v>320.10508731222006</v>
      </c>
      <c r="W309" s="117">
        <f t="shared" ref="W309:Y309" si="138">W310+W313+W315+W324</f>
        <v>224.60456433311367</v>
      </c>
      <c r="X309" s="117">
        <f t="shared" si="138"/>
        <v>153.51561286979521</v>
      </c>
      <c r="Y309" s="117">
        <f t="shared" si="138"/>
        <v>78.102211579467692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461.26930003662426</v>
      </c>
      <c r="D310" s="122">
        <f t="shared" si="139"/>
        <v>433.61104628208443</v>
      </c>
      <c r="E310" s="122">
        <f t="shared" si="139"/>
        <v>408.93864970379838</v>
      </c>
      <c r="F310" s="122">
        <f t="shared" si="139"/>
        <v>339.41374607802379</v>
      </c>
      <c r="G310" s="122">
        <f t="shared" si="139"/>
        <v>297.65522479430842</v>
      </c>
      <c r="H310" s="122">
        <f t="shared" si="139"/>
        <v>292.37825300138041</v>
      </c>
      <c r="I310" s="122">
        <f t="shared" si="139"/>
        <v>256.72325568283941</v>
      </c>
      <c r="J310" s="122">
        <f t="shared" si="139"/>
        <v>320.08237352264382</v>
      </c>
      <c r="K310" s="122">
        <f t="shared" si="139"/>
        <v>279.62214250058133</v>
      </c>
      <c r="L310" s="122">
        <f t="shared" si="139"/>
        <v>373.55590230136528</v>
      </c>
      <c r="M310" s="122">
        <f t="shared" si="139"/>
        <v>201.19339745732395</v>
      </c>
      <c r="N310" s="122">
        <f t="shared" si="139"/>
        <v>326.5518994762221</v>
      </c>
      <c r="O310" s="122">
        <f t="shared" si="139"/>
        <v>249.18501555840274</v>
      </c>
      <c r="P310" s="122">
        <f t="shared" si="139"/>
        <v>305.95747109589502</v>
      </c>
      <c r="Q310" s="122">
        <f t="shared" si="139"/>
        <v>572.51261365342918</v>
      </c>
      <c r="R310" s="122">
        <f t="shared" ref="R310:V310" si="140">SUM(R311:R312)</f>
        <v>405.71350403225063</v>
      </c>
      <c r="S310" s="122">
        <f t="shared" si="140"/>
        <v>313.94098676917883</v>
      </c>
      <c r="T310" s="122">
        <f t="shared" si="140"/>
        <v>288.21239985415235</v>
      </c>
      <c r="U310" s="122">
        <f t="shared" si="140"/>
        <v>227.83316972188763</v>
      </c>
      <c r="V310" s="122">
        <f t="shared" si="140"/>
        <v>231.01764446520798</v>
      </c>
      <c r="W310" s="122">
        <f t="shared" ref="W310:Y310" si="141">SUM(W311:W312)</f>
        <v>138.81145710303903</v>
      </c>
      <c r="X310" s="122">
        <f t="shared" si="141"/>
        <v>81.79405863004807</v>
      </c>
      <c r="Y310" s="122">
        <f t="shared" si="141"/>
        <v>36.55646472323086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450.48797334851565</v>
      </c>
      <c r="D311" s="98">
        <v>423.64241448928669</v>
      </c>
      <c r="E311" s="98">
        <v>399.76332781118566</v>
      </c>
      <c r="F311" s="98">
        <v>331.86382970156018</v>
      </c>
      <c r="G311" s="98">
        <v>291.11250123486036</v>
      </c>
      <c r="H311" s="98">
        <v>286.09433804185545</v>
      </c>
      <c r="I311" s="98">
        <v>251.29711945826708</v>
      </c>
      <c r="J311" s="98">
        <v>313.38047584479915</v>
      </c>
      <c r="K311" s="98">
        <v>273.84178910878313</v>
      </c>
      <c r="L311" s="98">
        <v>365.94827487684142</v>
      </c>
      <c r="M311" s="98">
        <v>197.16801166036339</v>
      </c>
      <c r="N311" s="98">
        <v>320.0742786641344</v>
      </c>
      <c r="O311" s="98">
        <v>244.27473411789123</v>
      </c>
      <c r="P311" s="98">
        <v>299.9478923170019</v>
      </c>
      <c r="Q311" s="98">
        <v>561.27922268622171</v>
      </c>
      <c r="R311" s="98">
        <v>397.84807969076996</v>
      </c>
      <c r="S311" s="98">
        <v>307.90922629542865</v>
      </c>
      <c r="T311" s="98">
        <v>282.69425989834195</v>
      </c>
      <c r="U311" s="98">
        <v>223.53350150341939</v>
      </c>
      <c r="V311" s="98">
        <v>226.66536441526645</v>
      </c>
      <c r="W311" s="98">
        <v>136.2202045893018</v>
      </c>
      <c r="X311" s="98">
        <v>80.251397150227191</v>
      </c>
      <c r="Y311" s="98">
        <v>35.869087501636059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10.781326688108587</v>
      </c>
      <c r="D312" s="98">
        <v>9.9686317927977637</v>
      </c>
      <c r="E312" s="98">
        <v>9.1753218926126969</v>
      </c>
      <c r="F312" s="98">
        <v>7.5499163764635995</v>
      </c>
      <c r="G312" s="98">
        <v>6.5427235594480715</v>
      </c>
      <c r="H312" s="98">
        <v>6.2839149595249362</v>
      </c>
      <c r="I312" s="98">
        <v>5.4261362245723594</v>
      </c>
      <c r="J312" s="98">
        <v>6.7018976778446833</v>
      </c>
      <c r="K312" s="98">
        <v>5.7803533917981964</v>
      </c>
      <c r="L312" s="98">
        <v>7.6076274245238507</v>
      </c>
      <c r="M312" s="98">
        <v>4.0253857969605624</v>
      </c>
      <c r="N312" s="98">
        <v>6.4776208120877046</v>
      </c>
      <c r="O312" s="98">
        <v>4.9102814405115138</v>
      </c>
      <c r="P312" s="98">
        <v>6.0095787788930881</v>
      </c>
      <c r="Q312" s="98">
        <v>11.233390967207489</v>
      </c>
      <c r="R312" s="98">
        <v>7.8654243414806819</v>
      </c>
      <c r="S312" s="98">
        <v>6.0317604737501842</v>
      </c>
      <c r="T312" s="98">
        <v>5.5181399558103852</v>
      </c>
      <c r="U312" s="98">
        <v>4.2996682184682404</v>
      </c>
      <c r="V312" s="98">
        <v>4.3522800499415331</v>
      </c>
      <c r="W312" s="98">
        <v>2.5912525137372331</v>
      </c>
      <c r="X312" s="98">
        <v>1.5426614798208824</v>
      </c>
      <c r="Y312" s="98">
        <v>0.68737722159480186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0.12356231491272103</v>
      </c>
      <c r="D313" s="122">
        <f t="shared" si="142"/>
        <v>8.8505842499027501E-2</v>
      </c>
      <c r="E313" s="122">
        <f t="shared" si="142"/>
        <v>2.7867806969239681</v>
      </c>
      <c r="F313" s="122">
        <f t="shared" si="142"/>
        <v>2.7702979043836078</v>
      </c>
      <c r="G313" s="122">
        <f t="shared" si="142"/>
        <v>2.7721406281018841</v>
      </c>
      <c r="H313" s="122">
        <f t="shared" si="142"/>
        <v>6.5550662009334308</v>
      </c>
      <c r="I313" s="122">
        <f t="shared" si="142"/>
        <v>4.1096907232213287</v>
      </c>
      <c r="J313" s="122">
        <f t="shared" si="142"/>
        <v>4.7484732647771208</v>
      </c>
      <c r="K313" s="122">
        <f t="shared" si="142"/>
        <v>3.2491266748417882</v>
      </c>
      <c r="L313" s="122">
        <f t="shared" si="142"/>
        <v>4.9861257623769637</v>
      </c>
      <c r="M313" s="122">
        <f t="shared" si="142"/>
        <v>2.7579953428368689</v>
      </c>
      <c r="N313" s="122">
        <f t="shared" si="142"/>
        <v>3.6433722374318558</v>
      </c>
      <c r="O313" s="122">
        <f t="shared" si="142"/>
        <v>2.3502505602374111</v>
      </c>
      <c r="P313" s="122">
        <f t="shared" si="142"/>
        <v>1.4129382647275515</v>
      </c>
      <c r="Q313" s="122">
        <f t="shared" si="142"/>
        <v>2.3312575587634572</v>
      </c>
      <c r="R313" s="122">
        <f t="shared" si="142"/>
        <v>0.97337776177984803</v>
      </c>
      <c r="S313" s="122">
        <f t="shared" si="142"/>
        <v>1.6332847330743743</v>
      </c>
      <c r="T313" s="122">
        <f t="shared" si="142"/>
        <v>1.5251064985127023</v>
      </c>
      <c r="U313" s="122">
        <f t="shared" si="142"/>
        <v>1.4748814752695603</v>
      </c>
      <c r="V313" s="122">
        <f t="shared" si="142"/>
        <v>2.3457372921936415</v>
      </c>
      <c r="W313" s="122">
        <f t="shared" si="142"/>
        <v>0.77810621733611018</v>
      </c>
      <c r="X313" s="122">
        <f t="shared" si="142"/>
        <v>1.9835262178344037</v>
      </c>
      <c r="Y313" s="122">
        <f t="shared" si="142"/>
        <v>2.7103415605691028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0.12356231491272103</v>
      </c>
      <c r="D314" s="98">
        <v>8.8505842499027501E-2</v>
      </c>
      <c r="E314" s="98">
        <v>2.7867806969239681</v>
      </c>
      <c r="F314" s="98">
        <v>2.7702979043836078</v>
      </c>
      <c r="G314" s="98">
        <v>2.7721406281018841</v>
      </c>
      <c r="H314" s="98">
        <v>6.5550662009334308</v>
      </c>
      <c r="I314" s="98">
        <v>4.1096907232213287</v>
      </c>
      <c r="J314" s="98">
        <v>4.7484732647771208</v>
      </c>
      <c r="K314" s="98">
        <v>3.2491266748417882</v>
      </c>
      <c r="L314" s="98">
        <v>4.9861257623769637</v>
      </c>
      <c r="M314" s="98">
        <v>2.7579953428368689</v>
      </c>
      <c r="N314" s="98">
        <v>3.6433722374318558</v>
      </c>
      <c r="O314" s="98">
        <v>2.3502505602374111</v>
      </c>
      <c r="P314" s="98">
        <v>1.4129382647275515</v>
      </c>
      <c r="Q314" s="98">
        <v>2.3312575587634572</v>
      </c>
      <c r="R314" s="98">
        <v>0.97337776177984803</v>
      </c>
      <c r="S314" s="98">
        <v>1.6332847330743743</v>
      </c>
      <c r="T314" s="98">
        <v>1.5251064985127023</v>
      </c>
      <c r="U314" s="98">
        <v>1.4748814752695603</v>
      </c>
      <c r="V314" s="98">
        <v>2.3457372921936415</v>
      </c>
      <c r="W314" s="98">
        <v>0.77810621733611018</v>
      </c>
      <c r="X314" s="98">
        <v>1.9835262178344037</v>
      </c>
      <c r="Y314" s="98">
        <v>2.7103415605691028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69.133609394207127</v>
      </c>
      <c r="D315" s="122">
        <v>75.507596032736842</v>
      </c>
      <c r="E315" s="122">
        <v>73.808177006286172</v>
      </c>
      <c r="F315" s="122">
        <v>62.677054176744484</v>
      </c>
      <c r="G315" s="122">
        <v>59.301674326859981</v>
      </c>
      <c r="H315" s="122">
        <v>67.17811858742698</v>
      </c>
      <c r="I315" s="122">
        <v>68.918943490428546</v>
      </c>
      <c r="J315" s="122">
        <v>88.645513945259438</v>
      </c>
      <c r="K315" s="122">
        <v>64.974117834906224</v>
      </c>
      <c r="L315" s="122">
        <v>76.623517480659729</v>
      </c>
      <c r="M315" s="122">
        <v>43.617727163542995</v>
      </c>
      <c r="N315" s="122">
        <v>66.681725396526119</v>
      </c>
      <c r="O315" s="122">
        <v>43.58458391294802</v>
      </c>
      <c r="P315" s="122">
        <v>66.983791402589162</v>
      </c>
      <c r="Q315" s="122">
        <v>126.04432105423969</v>
      </c>
      <c r="R315" s="122">
        <v>114.43250086320063</v>
      </c>
      <c r="S315" s="122">
        <v>104.568844676219</v>
      </c>
      <c r="T315" s="122">
        <v>102.25010632558681</v>
      </c>
      <c r="U315" s="122">
        <v>71.068597708618341</v>
      </c>
      <c r="V315" s="122">
        <v>65.836686556814087</v>
      </c>
      <c r="W315" s="122">
        <v>65.363661691399017</v>
      </c>
      <c r="X315" s="122">
        <v>50.847613848601</v>
      </c>
      <c r="Y315" s="122">
        <v>28.483759411318193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58.666061384693975</v>
      </c>
      <c r="D316" s="98">
        <v>75.103777793795842</v>
      </c>
      <c r="E316" s="98">
        <v>72.952859434230149</v>
      </c>
      <c r="F316" s="98">
        <v>62.326922531658276</v>
      </c>
      <c r="G316" s="98">
        <v>55.124464762334249</v>
      </c>
      <c r="H316" s="98">
        <v>62.372512563045646</v>
      </c>
      <c r="I316" s="98">
        <v>68.350878541136822</v>
      </c>
      <c r="J316" s="98">
        <v>70.204896146950148</v>
      </c>
      <c r="K316" s="98">
        <v>53.348564777845311</v>
      </c>
      <c r="L316" s="98">
        <v>64.599249899990284</v>
      </c>
      <c r="M316" s="98">
        <v>42.984100852052769</v>
      </c>
      <c r="N316" s="98">
        <v>61.972911430428489</v>
      </c>
      <c r="O316" s="98">
        <v>43.100769446806915</v>
      </c>
      <c r="P316" s="98">
        <v>64.234933024102929</v>
      </c>
      <c r="Q316" s="98">
        <v>124.07724630342939</v>
      </c>
      <c r="R316" s="98">
        <v>108.36229456398941</v>
      </c>
      <c r="S316" s="98">
        <v>98.563885606516394</v>
      </c>
      <c r="T316" s="98">
        <v>86.898496083586323</v>
      </c>
      <c r="U316" s="98">
        <v>64.956087417162991</v>
      </c>
      <c r="V316" s="98">
        <v>52.376700262272969</v>
      </c>
      <c r="W316" s="98">
        <v>63.785206729950666</v>
      </c>
      <c r="X316" s="98">
        <v>47.386288561862777</v>
      </c>
      <c r="Y316" s="98">
        <v>16.965790183139099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0.39822386998271403</v>
      </c>
      <c r="D317" s="98">
        <v>0.40381823894099805</v>
      </c>
      <c r="E317" s="98">
        <v>0.85531757205602266</v>
      </c>
      <c r="F317" s="98">
        <v>0.20102320327788537</v>
      </c>
      <c r="G317" s="98">
        <v>0.60315366271373994</v>
      </c>
      <c r="H317" s="98">
        <v>0.69072952203944493</v>
      </c>
      <c r="I317" s="98">
        <v>0.56806494929172724</v>
      </c>
      <c r="J317" s="98">
        <v>0.75048219669382399</v>
      </c>
      <c r="K317" s="98">
        <v>0.97006730489128934</v>
      </c>
      <c r="L317" s="98">
        <v>0.31813136170581302</v>
      </c>
      <c r="M317" s="98">
        <v>0</v>
      </c>
      <c r="N317" s="98">
        <v>0.78857074224354717</v>
      </c>
      <c r="O317" s="98">
        <v>0.48381446614110701</v>
      </c>
      <c r="P317" s="98">
        <v>2.7488583784862275</v>
      </c>
      <c r="Q317" s="98">
        <v>1.9670747508102953</v>
      </c>
      <c r="R317" s="98">
        <v>2.1473440323472817</v>
      </c>
      <c r="S317" s="98">
        <v>0.24991094869795946</v>
      </c>
      <c r="T317" s="98">
        <v>2.4235163935721982</v>
      </c>
      <c r="U317" s="98">
        <v>0.97321426321590088</v>
      </c>
      <c r="V317" s="98">
        <v>0.54935017009676379</v>
      </c>
      <c r="W317" s="98">
        <v>1.5784549614483514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0.16531150184881177</v>
      </c>
      <c r="D318" s="101">
        <v>0.17252870505083392</v>
      </c>
      <c r="E318" s="101">
        <v>0.36510347739881621</v>
      </c>
      <c r="F318" s="101">
        <v>9.1637088867356872E-2</v>
      </c>
      <c r="G318" s="101">
        <v>0.27054579461416395</v>
      </c>
      <c r="H318" s="101">
        <v>0.30680163872634458</v>
      </c>
      <c r="I318" s="101">
        <v>0.28072247685161317</v>
      </c>
      <c r="J318" s="101">
        <v>0.33413028241468529</v>
      </c>
      <c r="K318" s="101">
        <v>0.43780222528504448</v>
      </c>
      <c r="L318" s="101">
        <v>0.1425905578984705</v>
      </c>
      <c r="M318" s="101">
        <v>0</v>
      </c>
      <c r="N318" s="101">
        <v>0.36909270309204839</v>
      </c>
      <c r="O318" s="101">
        <v>0.23618661030805416</v>
      </c>
      <c r="P318" s="101">
        <v>1.1962841017265156</v>
      </c>
      <c r="Q318" s="101">
        <v>0.84745058110169902</v>
      </c>
      <c r="R318" s="101">
        <v>0.94178107994690441</v>
      </c>
      <c r="S318" s="101">
        <v>0.11627018486720492</v>
      </c>
      <c r="T318" s="101">
        <v>1.0348738139568314</v>
      </c>
      <c r="U318" s="101">
        <v>0.42063427334722936</v>
      </c>
      <c r="V318" s="101">
        <v>0.21951714538843989</v>
      </c>
      <c r="W318" s="101">
        <v>0.71530418201689738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0.23291236813390226</v>
      </c>
      <c r="D319" s="104">
        <v>0.23128953389016413</v>
      </c>
      <c r="E319" s="104">
        <v>0.49021409465720645</v>
      </c>
      <c r="F319" s="104">
        <v>0.10938611441052851</v>
      </c>
      <c r="G319" s="104">
        <v>0.33260786809957593</v>
      </c>
      <c r="H319" s="104">
        <v>0.38392788331310029</v>
      </c>
      <c r="I319" s="104">
        <v>0.28734247244011407</v>
      </c>
      <c r="J319" s="104">
        <v>0.41635191427913876</v>
      </c>
      <c r="K319" s="104">
        <v>0.53226507960624481</v>
      </c>
      <c r="L319" s="104">
        <v>0.17554080380734252</v>
      </c>
      <c r="M319" s="104">
        <v>0</v>
      </c>
      <c r="N319" s="104">
        <v>0.41947803915149878</v>
      </c>
      <c r="O319" s="104">
        <v>0.24762785583305283</v>
      </c>
      <c r="P319" s="104">
        <v>1.5525742767597117</v>
      </c>
      <c r="Q319" s="104">
        <v>1.1196241697085962</v>
      </c>
      <c r="R319" s="104">
        <v>1.205562952400377</v>
      </c>
      <c r="S319" s="104">
        <v>0.13364076383075454</v>
      </c>
      <c r="T319" s="104">
        <v>1.3886425796153667</v>
      </c>
      <c r="U319" s="104">
        <v>0.55257998986867152</v>
      </c>
      <c r="V319" s="104">
        <v>0.32983302470832393</v>
      </c>
      <c r="W319" s="104">
        <v>0.86315077943145402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6.5334286727062896</v>
      </c>
      <c r="D320" s="101">
        <v>0</v>
      </c>
      <c r="E320" s="101">
        <v>0</v>
      </c>
      <c r="F320" s="101">
        <v>0.11285520317676287</v>
      </c>
      <c r="G320" s="101">
        <v>2.0773625917606418</v>
      </c>
      <c r="H320" s="101">
        <v>2.183288998433369</v>
      </c>
      <c r="I320" s="101">
        <v>0</v>
      </c>
      <c r="J320" s="101">
        <v>7.9308100237117252</v>
      </c>
      <c r="K320" s="101">
        <v>2.4824962302372513</v>
      </c>
      <c r="L320" s="101">
        <v>6.490274238366152</v>
      </c>
      <c r="M320" s="101">
        <v>0.15481840791659512</v>
      </c>
      <c r="N320" s="101">
        <v>1.6805599176435093</v>
      </c>
      <c r="O320" s="101">
        <v>0</v>
      </c>
      <c r="P320" s="101">
        <v>0</v>
      </c>
      <c r="Q320" s="101">
        <v>0</v>
      </c>
      <c r="R320" s="101">
        <v>0.60206828710968097</v>
      </c>
      <c r="S320" s="101">
        <v>1.5541137195168826</v>
      </c>
      <c r="T320" s="101">
        <v>3.6052776969766538</v>
      </c>
      <c r="U320" s="101">
        <v>0.93733518973954433</v>
      </c>
      <c r="V320" s="101">
        <v>4.8839558534004119</v>
      </c>
      <c r="W320" s="101">
        <v>0</v>
      </c>
      <c r="X320" s="101">
        <v>1.2291528641057232</v>
      </c>
      <c r="Y320" s="101">
        <v>4.5147981951725198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3.5358954668241434</v>
      </c>
      <c r="D321" s="104">
        <v>0</v>
      </c>
      <c r="E321" s="104">
        <v>0</v>
      </c>
      <c r="F321" s="104">
        <v>3.6253238631559166E-2</v>
      </c>
      <c r="G321" s="104">
        <v>1.4966933100513533</v>
      </c>
      <c r="H321" s="104">
        <v>1.9315875039085149</v>
      </c>
      <c r="I321" s="104">
        <v>0</v>
      </c>
      <c r="J321" s="104">
        <v>9.7593255779037413</v>
      </c>
      <c r="K321" s="104">
        <v>8.1729895219323776</v>
      </c>
      <c r="L321" s="104">
        <v>5.2158619805974862</v>
      </c>
      <c r="M321" s="104">
        <v>0.47880790357363145</v>
      </c>
      <c r="N321" s="104">
        <v>2.2396833062105621</v>
      </c>
      <c r="O321" s="104">
        <v>0</v>
      </c>
      <c r="P321" s="104">
        <v>0</v>
      </c>
      <c r="Q321" s="104">
        <v>0</v>
      </c>
      <c r="R321" s="104">
        <v>3.3207939797542547</v>
      </c>
      <c r="S321" s="104">
        <v>4.2009344014877721</v>
      </c>
      <c r="T321" s="104">
        <v>9.3228161514516366</v>
      </c>
      <c r="U321" s="104">
        <v>4.2019608384999101</v>
      </c>
      <c r="V321" s="104">
        <v>8.0266802710439453</v>
      </c>
      <c r="W321" s="104">
        <v>0</v>
      </c>
      <c r="X321" s="104">
        <v>2.2321724226325053</v>
      </c>
      <c r="Y321" s="104">
        <v>7.0031710330065744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1.4662991245678954</v>
      </c>
      <c r="D322" s="98">
        <v>0</v>
      </c>
      <c r="E322" s="98">
        <v>0</v>
      </c>
      <c r="F322" s="98">
        <v>1.6524160421470677E-2</v>
      </c>
      <c r="G322" s="98">
        <v>0.67058778418173759</v>
      </c>
      <c r="H322" s="98">
        <v>0.85655496093271954</v>
      </c>
      <c r="I322" s="98">
        <v>0</v>
      </c>
      <c r="J322" s="98">
        <v>4.3381027199597906</v>
      </c>
      <c r="K322" s="98">
        <v>3.6853036240012362</v>
      </c>
      <c r="L322" s="98">
        <v>2.332393293540119</v>
      </c>
      <c r="M322" s="98">
        <v>0.22380351958398051</v>
      </c>
      <c r="N322" s="98">
        <v>1.049710444333233</v>
      </c>
      <c r="O322" s="98">
        <v>0</v>
      </c>
      <c r="P322" s="98">
        <v>0</v>
      </c>
      <c r="Q322" s="98">
        <v>0</v>
      </c>
      <c r="R322" s="98">
        <v>1.4508825373682339</v>
      </c>
      <c r="S322" s="98">
        <v>1.9586097672698211</v>
      </c>
      <c r="T322" s="98">
        <v>3.9788891525895993</v>
      </c>
      <c r="U322" s="98">
        <v>1.8079805117482122</v>
      </c>
      <c r="V322" s="98">
        <v>3.1568514787037887</v>
      </c>
      <c r="W322" s="98">
        <v>0</v>
      </c>
      <c r="X322" s="98">
        <v>0.93601649391583208</v>
      </c>
      <c r="Y322" s="98">
        <v>2.6055967978463856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2.069596342256248</v>
      </c>
      <c r="D323" s="98">
        <v>0</v>
      </c>
      <c r="E323" s="98">
        <v>0</v>
      </c>
      <c r="F323" s="98">
        <v>1.9729078210088489E-2</v>
      </c>
      <c r="G323" s="98">
        <v>0.82610552586961572</v>
      </c>
      <c r="H323" s="98">
        <v>1.0750325429757954</v>
      </c>
      <c r="I323" s="98">
        <v>0</v>
      </c>
      <c r="J323" s="98">
        <v>5.4212228579439516</v>
      </c>
      <c r="K323" s="98">
        <v>4.4876858979311418</v>
      </c>
      <c r="L323" s="98">
        <v>2.8834686870573676</v>
      </c>
      <c r="M323" s="98">
        <v>0.25500438398965097</v>
      </c>
      <c r="N323" s="98">
        <v>1.1899728618773291</v>
      </c>
      <c r="O323" s="98">
        <v>0</v>
      </c>
      <c r="P323" s="98">
        <v>0</v>
      </c>
      <c r="Q323" s="98">
        <v>0</v>
      </c>
      <c r="R323" s="98">
        <v>1.869911442386021</v>
      </c>
      <c r="S323" s="98">
        <v>2.242324634217951</v>
      </c>
      <c r="T323" s="98">
        <v>5.3439269988620381</v>
      </c>
      <c r="U323" s="98">
        <v>2.3939803267516977</v>
      </c>
      <c r="V323" s="98">
        <v>4.8698287923401562</v>
      </c>
      <c r="W323" s="98">
        <v>0</v>
      </c>
      <c r="X323" s="98">
        <v>1.2961559287166733</v>
      </c>
      <c r="Y323" s="98">
        <v>4.3975742351601887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27.578655952055975</v>
      </c>
      <c r="D324" s="122">
        <v>29.701742182704578</v>
      </c>
      <c r="E324" s="122">
        <v>28.870044165961797</v>
      </c>
      <c r="F324" s="122">
        <v>24.922930683500134</v>
      </c>
      <c r="G324" s="122">
        <v>24.004449682658539</v>
      </c>
      <c r="H324" s="122">
        <v>27.910326671333415</v>
      </c>
      <c r="I324" s="122">
        <v>25.443407039250456</v>
      </c>
      <c r="J324" s="122">
        <v>32.947927058761699</v>
      </c>
      <c r="K324" s="122">
        <v>23.567830873706317</v>
      </c>
      <c r="L324" s="122">
        <v>27.508492277768951</v>
      </c>
      <c r="M324" s="122">
        <v>15.111069713446716</v>
      </c>
      <c r="N324" s="122">
        <v>22.947004707037326</v>
      </c>
      <c r="O324" s="122">
        <v>15.583974656152234</v>
      </c>
      <c r="P324" s="122">
        <v>23.77457055543438</v>
      </c>
      <c r="Q324" s="122">
        <v>43.147586450142803</v>
      </c>
      <c r="R324" s="122">
        <v>36.518867457098864</v>
      </c>
      <c r="S324" s="122">
        <v>35.108721541272878</v>
      </c>
      <c r="T324" s="122">
        <v>30.359930806483156</v>
      </c>
      <c r="U324" s="122">
        <v>22.440402860199338</v>
      </c>
      <c r="V324" s="122">
        <v>20.90501899800439</v>
      </c>
      <c r="W324" s="122">
        <v>19.651339321339513</v>
      </c>
      <c r="X324" s="122">
        <v>18.890414173311711</v>
      </c>
      <c r="Y324" s="122">
        <v>10.351645884349532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0.24666212690647751</v>
      </c>
      <c r="D325" s="98">
        <v>0.45996532753662567</v>
      </c>
      <c r="E325" s="98">
        <v>0.43381351673131885</v>
      </c>
      <c r="F325" s="98">
        <v>0.34992916870074042</v>
      </c>
      <c r="G325" s="98">
        <v>0.33149068315155827</v>
      </c>
      <c r="H325" s="98">
        <v>0.38585148573142797</v>
      </c>
      <c r="I325" s="98">
        <v>0.3438032548093497</v>
      </c>
      <c r="J325" s="98">
        <v>0.97126832851803901</v>
      </c>
      <c r="K325" s="98">
        <v>0.73154682573935448</v>
      </c>
      <c r="L325" s="98">
        <v>0.83703334058983825</v>
      </c>
      <c r="M325" s="98">
        <v>0.5793580975547119</v>
      </c>
      <c r="N325" s="98">
        <v>0.85176897240131166</v>
      </c>
      <c r="O325" s="98">
        <v>0.60940608077537339</v>
      </c>
      <c r="P325" s="98">
        <v>0.62774287649537963</v>
      </c>
      <c r="Q325" s="98">
        <v>0.78636101475260167</v>
      </c>
      <c r="R325" s="98">
        <v>0.76412641188164709</v>
      </c>
      <c r="S325" s="98">
        <v>1.073850445456489</v>
      </c>
      <c r="T325" s="98">
        <v>1.2315427270486836</v>
      </c>
      <c r="U325" s="98">
        <v>1.1578705829405047</v>
      </c>
      <c r="V325" s="98">
        <v>0.64648334964921017</v>
      </c>
      <c r="W325" s="98">
        <v>0.55422768119367194</v>
      </c>
      <c r="X325" s="98">
        <v>0.12939546075671943</v>
      </c>
      <c r="Y325" s="98">
        <v>0.16424189948457202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27.331993825149496</v>
      </c>
      <c r="D326" s="33">
        <v>29.241776855167952</v>
      </c>
      <c r="E326" s="33">
        <v>28.436230649230477</v>
      </c>
      <c r="F326" s="33">
        <v>24.573001514799394</v>
      </c>
      <c r="G326" s="33">
        <v>23.672958999506982</v>
      </c>
      <c r="H326" s="33">
        <v>27.524475185601986</v>
      </c>
      <c r="I326" s="33">
        <v>25.099603784441108</v>
      </c>
      <c r="J326" s="33">
        <v>31.976658730243663</v>
      </c>
      <c r="K326" s="33">
        <v>22.836284047966963</v>
      </c>
      <c r="L326" s="33">
        <v>26.671458937179114</v>
      </c>
      <c r="M326" s="33">
        <v>14.531711615892004</v>
      </c>
      <c r="N326" s="33">
        <v>22.095235734636013</v>
      </c>
      <c r="O326" s="33">
        <v>14.97456857537686</v>
      </c>
      <c r="P326" s="33">
        <v>23.146827678939001</v>
      </c>
      <c r="Q326" s="33">
        <v>42.361225435390203</v>
      </c>
      <c r="R326" s="33">
        <v>35.754741045217216</v>
      </c>
      <c r="S326" s="33">
        <v>34.034871095816392</v>
      </c>
      <c r="T326" s="33">
        <v>29.128388079434473</v>
      </c>
      <c r="U326" s="33">
        <v>21.282532277258834</v>
      </c>
      <c r="V326" s="33">
        <v>20.258535648355181</v>
      </c>
      <c r="W326" s="33">
        <v>19.09711164014584</v>
      </c>
      <c r="X326" s="33">
        <v>18.761018712554993</v>
      </c>
      <c r="Y326" s="33">
        <v>10.187403984864959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0.64793837810784249</v>
      </c>
      <c r="D328" s="119">
        <f t="shared" si="143"/>
        <v>0.65198437852062296</v>
      </c>
      <c r="E328" s="119">
        <f t="shared" si="143"/>
        <v>0.65960414785755017</v>
      </c>
      <c r="F328" s="119">
        <f t="shared" si="143"/>
        <v>0.66503662545149034</v>
      </c>
      <c r="G328" s="119">
        <f t="shared" si="143"/>
        <v>0.67222992746481036</v>
      </c>
      <c r="H328" s="119">
        <f t="shared" si="143"/>
        <v>0.68442716946559867</v>
      </c>
      <c r="I328" s="119">
        <f t="shared" si="143"/>
        <v>0.68756459112774015</v>
      </c>
      <c r="J328" s="119">
        <f t="shared" si="143"/>
        <v>0.69671119403398463</v>
      </c>
      <c r="K328" s="119">
        <f t="shared" si="143"/>
        <v>0.69909298268242215</v>
      </c>
      <c r="L328" s="119">
        <f t="shared" si="143"/>
        <v>0.70442860955730491</v>
      </c>
      <c r="M328" s="119">
        <f t="shared" si="143"/>
        <v>0.71660442250203893</v>
      </c>
      <c r="N328" s="119">
        <f t="shared" si="143"/>
        <v>0.73597693947579779</v>
      </c>
      <c r="O328" s="119">
        <f t="shared" si="143"/>
        <v>0.76247542884742481</v>
      </c>
      <c r="P328" s="119">
        <f t="shared" si="143"/>
        <v>0.7959830710998671</v>
      </c>
      <c r="Q328" s="119">
        <f t="shared" si="143"/>
        <v>0.82410288585657998</v>
      </c>
      <c r="R328" s="119">
        <f t="shared" ref="R328:V328" si="144">IF(R309=0,"",R309/R290)</f>
        <v>0.84002637363197374</v>
      </c>
      <c r="S328" s="119">
        <f t="shared" si="144"/>
        <v>0.85400243007029675</v>
      </c>
      <c r="T328" s="119">
        <f t="shared" si="144"/>
        <v>0.8652385032618416</v>
      </c>
      <c r="U328" s="119">
        <f t="shared" si="144"/>
        <v>0.87343994228886956</v>
      </c>
      <c r="V328" s="119">
        <f t="shared" si="144"/>
        <v>0.8830289649593791</v>
      </c>
      <c r="W328" s="119">
        <f t="shared" ref="W328:Y328" si="145">IF(W309=0,"",W309/W290)</f>
        <v>0.88998305419536339</v>
      </c>
      <c r="X328" s="119">
        <f t="shared" si="145"/>
        <v>0.90283337780250361</v>
      </c>
      <c r="Y328" s="119">
        <f t="shared" si="145"/>
        <v>0.92531627046808296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0.63395115255653378</v>
      </c>
      <c r="D329" s="124">
        <f t="shared" si="146"/>
        <v>0.63821195776905404</v>
      </c>
      <c r="E329" s="124">
        <f t="shared" si="146"/>
        <v>0.6427074156518483</v>
      </c>
      <c r="F329" s="124">
        <f t="shared" si="146"/>
        <v>0.64727066067082528</v>
      </c>
      <c r="G329" s="124">
        <f t="shared" si="146"/>
        <v>0.6520628951973757</v>
      </c>
      <c r="H329" s="124">
        <f t="shared" si="146"/>
        <v>0.65701510645813765</v>
      </c>
      <c r="I329" s="124">
        <f t="shared" si="146"/>
        <v>0.66227334522346681</v>
      </c>
      <c r="J329" s="124">
        <f t="shared" si="146"/>
        <v>0.66810486027095073</v>
      </c>
      <c r="K329" s="124">
        <f t="shared" si="146"/>
        <v>0.67467841738415202</v>
      </c>
      <c r="L329" s="124">
        <f t="shared" si="146"/>
        <v>0.68205534835529669</v>
      </c>
      <c r="M329" s="124">
        <f t="shared" si="146"/>
        <v>0.69574897081272513</v>
      </c>
      <c r="N329" s="124">
        <f t="shared" si="146"/>
        <v>0.71751688562183769</v>
      </c>
      <c r="O329" s="124">
        <f t="shared" si="146"/>
        <v>0.74844961593894355</v>
      </c>
      <c r="P329" s="124">
        <f t="shared" si="146"/>
        <v>0.78486197246337641</v>
      </c>
      <c r="Q329" s="124">
        <f t="shared" si="146"/>
        <v>0.81554610383054627</v>
      </c>
      <c r="R329" s="124">
        <f t="shared" ref="R329:V329" si="147">IF(R310=0,"",R310/R291)</f>
        <v>0.83109943979041434</v>
      </c>
      <c r="S329" s="124">
        <f t="shared" si="147"/>
        <v>0.84301433555475058</v>
      </c>
      <c r="T329" s="124">
        <f t="shared" si="147"/>
        <v>0.85272047892646163</v>
      </c>
      <c r="U329" s="124">
        <f t="shared" si="147"/>
        <v>0.86116255262180397</v>
      </c>
      <c r="V329" s="124">
        <f t="shared" si="147"/>
        <v>0.86888536116962245</v>
      </c>
      <c r="W329" s="124">
        <f t="shared" ref="W329:Y329" si="148">IF(W310=0,"",W310/W291)</f>
        <v>0.87469225611630053</v>
      </c>
      <c r="X329" s="124">
        <f t="shared" si="148"/>
        <v>0.87783649749767101</v>
      </c>
      <c r="Y329" s="124">
        <f t="shared" si="148"/>
        <v>0.88003510928703899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0.62844566502531862</v>
      </c>
      <c r="D330" s="111">
        <f t="shared" si="149"/>
        <v>0.63282462626550695</v>
      </c>
      <c r="E330" s="111">
        <f t="shared" si="149"/>
        <v>0.63747973865454854</v>
      </c>
      <c r="F330" s="111">
        <f t="shared" si="149"/>
        <v>0.64211791634860971</v>
      </c>
      <c r="G330" s="111">
        <f t="shared" si="149"/>
        <v>0.64700342501969399</v>
      </c>
      <c r="H330" s="111">
        <f t="shared" si="149"/>
        <v>0.65210250091123056</v>
      </c>
      <c r="I330" s="111">
        <f t="shared" si="149"/>
        <v>0.65747876870977195</v>
      </c>
      <c r="J330" s="111">
        <f t="shared" si="149"/>
        <v>0.66339617446275667</v>
      </c>
      <c r="K330" s="111">
        <f t="shared" si="149"/>
        <v>0.6700769934150852</v>
      </c>
      <c r="L330" s="111">
        <f t="shared" si="149"/>
        <v>0.67757677628619095</v>
      </c>
      <c r="M330" s="111">
        <f t="shared" si="149"/>
        <v>0.6914539392049307</v>
      </c>
      <c r="N330" s="111">
        <f t="shared" si="149"/>
        <v>0.71343826194639715</v>
      </c>
      <c r="O330" s="111">
        <f t="shared" si="149"/>
        <v>0.74468409644993572</v>
      </c>
      <c r="P330" s="111">
        <f t="shared" si="149"/>
        <v>0.78149343999733767</v>
      </c>
      <c r="Q330" s="111">
        <f t="shared" si="149"/>
        <v>0.81254647201989594</v>
      </c>
      <c r="R330" s="111">
        <f t="shared" ref="R330:V330" si="150">IF(R311=0,"",R311/R292)</f>
        <v>0.82833350961395025</v>
      </c>
      <c r="S330" s="111">
        <f t="shared" si="150"/>
        <v>0.84042979814729701</v>
      </c>
      <c r="T330" s="111">
        <f t="shared" si="150"/>
        <v>0.85027604654151623</v>
      </c>
      <c r="U330" s="111">
        <f t="shared" si="150"/>
        <v>0.85886890960118456</v>
      </c>
      <c r="V330" s="111">
        <f t="shared" si="150"/>
        <v>0.86670336825006378</v>
      </c>
      <c r="W330" s="111">
        <f t="shared" ref="W330:Y330" si="151">IF(W311=0,"",W311/W292)</f>
        <v>0.87261223656238696</v>
      </c>
      <c r="X330" s="111">
        <f t="shared" si="151"/>
        <v>0.87577987553013781</v>
      </c>
      <c r="Y330" s="111">
        <f t="shared" si="151"/>
        <v>0.87801659561566181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2.5369456794464402</v>
      </c>
      <c r="E332" s="124">
        <f t="shared" si="155"/>
        <v>2.645229665382403</v>
      </c>
      <c r="F332" s="124">
        <f t="shared" si="155"/>
        <v>2.7543833405288036</v>
      </c>
      <c r="G332" s="124">
        <f t="shared" si="155"/>
        <v>2.8650390675616717</v>
      </c>
      <c r="H332" s="124">
        <f t="shared" si="155"/>
        <v>2.9770974633419458</v>
      </c>
      <c r="I332" s="124">
        <f t="shared" si="155"/>
        <v>3.0906910831060701</v>
      </c>
      <c r="J332" s="124">
        <f t="shared" si="155"/>
        <v>3.2064140294578989</v>
      </c>
      <c r="K332" s="124">
        <f t="shared" si="155"/>
        <v>3.3247368811958475</v>
      </c>
      <c r="L332" s="124">
        <f t="shared" si="155"/>
        <v>3.445722042133248</v>
      </c>
      <c r="M332" s="124">
        <f t="shared" si="155"/>
        <v>3.5843621187699686</v>
      </c>
      <c r="N332" s="124">
        <f t="shared" si="155"/>
        <v>3.7451077276635445</v>
      </c>
      <c r="O332" s="124">
        <f t="shared" si="155"/>
        <v>3.9276721145464872</v>
      </c>
      <c r="P332" s="124">
        <f t="shared" si="155"/>
        <v>4.1142881127083859</v>
      </c>
      <c r="Q332" s="124">
        <f t="shared" si="155"/>
        <v>4.2575130300642714</v>
      </c>
      <c r="R332" s="124">
        <f t="shared" ref="R332:V332" si="156">IF(R313=0,"",R313/R294)</f>
        <v>4.2885467357412006</v>
      </c>
      <c r="S332" s="124">
        <f t="shared" si="156"/>
        <v>4.2919949252608589</v>
      </c>
      <c r="T332" s="124">
        <f t="shared" si="156"/>
        <v>4.2958262469493693</v>
      </c>
      <c r="U332" s="124">
        <f t="shared" si="156"/>
        <v>4.300083271047713</v>
      </c>
      <c r="V332" s="124">
        <f t="shared" si="156"/>
        <v>4.3122478727184674</v>
      </c>
      <c r="W332" s="124">
        <f t="shared" ref="W332:Y332" si="157">IF(W313=0,"",W313/W294)</f>
        <v>4.3521744542800276</v>
      </c>
      <c r="X332" s="124">
        <f t="shared" si="157"/>
        <v>4.3994756322114403</v>
      </c>
      <c r="Y332" s="124">
        <f t="shared" si="157"/>
        <v>4.4527924678182833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2.5369456794464402</v>
      </c>
      <c r="E333" s="111">
        <f t="shared" si="158"/>
        <v>2.645229665382403</v>
      </c>
      <c r="F333" s="111">
        <f t="shared" si="158"/>
        <v>2.7543833405288036</v>
      </c>
      <c r="G333" s="111">
        <f t="shared" si="158"/>
        <v>2.8650390675616717</v>
      </c>
      <c r="H333" s="111">
        <f t="shared" si="158"/>
        <v>2.9770974633419458</v>
      </c>
      <c r="I333" s="111">
        <f t="shared" si="158"/>
        <v>3.0906910831060701</v>
      </c>
      <c r="J333" s="111">
        <f t="shared" si="158"/>
        <v>3.2064140294578989</v>
      </c>
      <c r="K333" s="111">
        <f t="shared" si="158"/>
        <v>3.3247368811958475</v>
      </c>
      <c r="L333" s="111">
        <f t="shared" si="158"/>
        <v>3.445722042133248</v>
      </c>
      <c r="M333" s="111">
        <f t="shared" si="158"/>
        <v>3.5843621187699686</v>
      </c>
      <c r="N333" s="111">
        <f t="shared" si="158"/>
        <v>3.7451077276635445</v>
      </c>
      <c r="O333" s="111">
        <f t="shared" si="158"/>
        <v>3.9276721145464872</v>
      </c>
      <c r="P333" s="111">
        <f t="shared" si="158"/>
        <v>4.1142881127083859</v>
      </c>
      <c r="Q333" s="111">
        <f t="shared" si="158"/>
        <v>4.2575130300642714</v>
      </c>
      <c r="R333" s="111">
        <f t="shared" ref="R333:V333" si="159">IF(R314=0,"",R314/R295)</f>
        <v>4.2885467357412006</v>
      </c>
      <c r="S333" s="111">
        <f t="shared" si="159"/>
        <v>4.2919949252608589</v>
      </c>
      <c r="T333" s="111">
        <f t="shared" si="159"/>
        <v>4.2958262469493693</v>
      </c>
      <c r="U333" s="111">
        <f t="shared" si="159"/>
        <v>4.300083271047713</v>
      </c>
      <c r="V333" s="111">
        <f t="shared" si="159"/>
        <v>4.3122478727184674</v>
      </c>
      <c r="W333" s="111">
        <f t="shared" ref="W333:Y333" si="160">IF(W314=0,"",W314/W295)</f>
        <v>4.3521744542800276</v>
      </c>
      <c r="X333" s="111">
        <f t="shared" si="160"/>
        <v>4.3994756322114403</v>
      </c>
      <c r="Y333" s="111">
        <f t="shared" si="160"/>
        <v>4.4527924678182833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0.70559592178751507</v>
      </c>
      <c r="D334" s="124">
        <f t="shared" si="161"/>
        <v>0.69497301807755663</v>
      </c>
      <c r="E334" s="124">
        <f t="shared" si="161"/>
        <v>0.70153193364303468</v>
      </c>
      <c r="F334" s="124">
        <f t="shared" si="161"/>
        <v>0.70656279805984101</v>
      </c>
      <c r="G334" s="124">
        <f t="shared" si="161"/>
        <v>0.71917412741278686</v>
      </c>
      <c r="H334" s="124">
        <f t="shared" si="161"/>
        <v>0.72559624999062078</v>
      </c>
      <c r="I334" s="124">
        <f t="shared" si="161"/>
        <v>0.72574680918947232</v>
      </c>
      <c r="J334" s="124">
        <f t="shared" si="161"/>
        <v>0.75255816118088914</v>
      </c>
      <c r="K334" s="124">
        <f t="shared" si="161"/>
        <v>0.75929566560633022</v>
      </c>
      <c r="L334" s="124">
        <f t="shared" si="161"/>
        <v>0.76012520099133973</v>
      </c>
      <c r="M334" s="124">
        <f t="shared" si="161"/>
        <v>0.76161665650434096</v>
      </c>
      <c r="N334" s="124">
        <f t="shared" si="161"/>
        <v>0.78360035426365637</v>
      </c>
      <c r="O334" s="124">
        <f t="shared" si="161"/>
        <v>0.80411831736895323</v>
      </c>
      <c r="P334" s="124">
        <f t="shared" si="161"/>
        <v>0.83520510911890977</v>
      </c>
      <c r="Q334" s="124">
        <f t="shared" si="161"/>
        <v>0.85819732779799374</v>
      </c>
      <c r="R334" s="124">
        <f t="shared" ref="R334:V334" si="162">IF(R315=0,"",R315/R296)</f>
        <v>0.87490853488075615</v>
      </c>
      <c r="S334" s="124">
        <f t="shared" si="162"/>
        <v>0.88661060846491691</v>
      </c>
      <c r="T334" s="124">
        <f t="shared" si="162"/>
        <v>0.89962031745810522</v>
      </c>
      <c r="U334" s="124">
        <f t="shared" si="162"/>
        <v>0.90760373121994875</v>
      </c>
      <c r="V334" s="124">
        <f t="shared" si="162"/>
        <v>0.9141229834127077</v>
      </c>
      <c r="W334" s="124">
        <f t="shared" ref="W334:Y334" si="163">IF(W315=0,"",W315/W296)</f>
        <v>0.91908004559097189</v>
      </c>
      <c r="X334" s="124">
        <f t="shared" si="163"/>
        <v>0.92012279481232484</v>
      </c>
      <c r="Y334" s="124">
        <f t="shared" si="163"/>
        <v>0.92758510658831084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0.68876170402200765</v>
      </c>
      <c r="D335" s="111">
        <f t="shared" si="164"/>
        <v>0.69432229374480758</v>
      </c>
      <c r="E335" s="111">
        <f t="shared" si="164"/>
        <v>0.70013474545025978</v>
      </c>
      <c r="F335" s="111">
        <f t="shared" si="164"/>
        <v>0.70599197741867414</v>
      </c>
      <c r="G335" s="111">
        <f t="shared" si="164"/>
        <v>0.71207935881143347</v>
      </c>
      <c r="H335" s="111">
        <f t="shared" si="164"/>
        <v>0.71837227907924994</v>
      </c>
      <c r="I335" s="111">
        <f t="shared" si="164"/>
        <v>0.72491444356479817</v>
      </c>
      <c r="J335" s="111">
        <f t="shared" si="164"/>
        <v>0.73188935486071305</v>
      </c>
      <c r="K335" s="111">
        <f t="shared" si="164"/>
        <v>0.73945045455468794</v>
      </c>
      <c r="L335" s="111">
        <f t="shared" si="164"/>
        <v>0.7476341998832321</v>
      </c>
      <c r="M335" s="111">
        <f t="shared" si="164"/>
        <v>0.76026026932284241</v>
      </c>
      <c r="N335" s="111">
        <f t="shared" si="164"/>
        <v>0.77850804481937308</v>
      </c>
      <c r="O335" s="111">
        <f t="shared" si="164"/>
        <v>0.80321929798925251</v>
      </c>
      <c r="P335" s="111">
        <f t="shared" si="164"/>
        <v>0.8319519196417956</v>
      </c>
      <c r="Q335" s="111">
        <f t="shared" si="164"/>
        <v>0.85710803672847824</v>
      </c>
      <c r="R335" s="111">
        <f t="shared" ref="R335:V335" si="165">IF(R316=0,"",R316/R297)</f>
        <v>0.87248529665163299</v>
      </c>
      <c r="S335" s="111">
        <f t="shared" si="165"/>
        <v>0.88558077196791518</v>
      </c>
      <c r="T335" s="111">
        <f t="shared" si="165"/>
        <v>0.89660001381374255</v>
      </c>
      <c r="U335" s="111">
        <f t="shared" si="165"/>
        <v>0.9057387631392485</v>
      </c>
      <c r="V335" s="111">
        <f t="shared" si="165"/>
        <v>0.91316869765478415</v>
      </c>
      <c r="W335" s="111">
        <f t="shared" ref="W335:Y335" si="166">IF(W316=0,"",W316/W297)</f>
        <v>0.91808587148874399</v>
      </c>
      <c r="X335" s="111">
        <f t="shared" si="166"/>
        <v>0.91944667376860656</v>
      </c>
      <c r="Y335" s="111">
        <f t="shared" si="166"/>
        <v>0.9202445504512019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0.84204446604742367</v>
      </c>
      <c r="D336" s="111">
        <f t="shared" si="167"/>
        <v>0.84168327867125681</v>
      </c>
      <c r="E336" s="111">
        <f t="shared" si="167"/>
        <v>0.84543435132417377</v>
      </c>
      <c r="F336" s="111">
        <f t="shared" si="167"/>
        <v>0.84045012872291436</v>
      </c>
      <c r="G336" s="111">
        <f t="shared" si="167"/>
        <v>0.8464773184396851</v>
      </c>
      <c r="H336" s="111">
        <f t="shared" si="167"/>
        <v>0.85169389579682309</v>
      </c>
      <c r="I336" s="111">
        <f t="shared" si="167"/>
        <v>0.84208721205057557</v>
      </c>
      <c r="J336" s="111">
        <f t="shared" si="167"/>
        <v>0.85977404644713173</v>
      </c>
      <c r="K336" s="111">
        <f t="shared" si="167"/>
        <v>0.86279635787675502</v>
      </c>
      <c r="L336" s="111">
        <f t="shared" si="167"/>
        <v>0.86858683712543239</v>
      </c>
      <c r="M336" s="111" t="str">
        <f t="shared" si="167"/>
        <v/>
      </c>
      <c r="N336" s="111">
        <f t="shared" si="167"/>
        <v>0.88248412149694622</v>
      </c>
      <c r="O336" s="111">
        <f t="shared" si="167"/>
        <v>0.89317753700751734</v>
      </c>
      <c r="P336" s="111">
        <f t="shared" si="167"/>
        <v>0.91919727256561556</v>
      </c>
      <c r="Q336" s="111">
        <f t="shared" si="167"/>
        <v>0.93298955014696316</v>
      </c>
      <c r="R336" s="111">
        <f t="shared" ref="R336:V336" si="168">IF(R317=0,"",R317/R298)</f>
        <v>0.93976228472413315</v>
      </c>
      <c r="S336" s="111">
        <f t="shared" si="168"/>
        <v>0.94329745185550606</v>
      </c>
      <c r="T336" s="111">
        <f t="shared" si="168"/>
        <v>0.95306614592222538</v>
      </c>
      <c r="U336" s="111">
        <f t="shared" si="168"/>
        <v>0.95695545772907353</v>
      </c>
      <c r="V336" s="111">
        <f t="shared" si="168"/>
        <v>0.96339431312693058</v>
      </c>
      <c r="W336" s="111">
        <f t="shared" ref="W336:Y336" si="169">IF(W317=0,"",W317/W298)</f>
        <v>0.96113845743378823</v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0.68876170402200765</v>
      </c>
      <c r="D337" s="112">
        <f t="shared" si="170"/>
        <v>0.69432229374480758</v>
      </c>
      <c r="E337" s="112">
        <f t="shared" si="170"/>
        <v>0.70013474545025978</v>
      </c>
      <c r="F337" s="112">
        <f t="shared" si="170"/>
        <v>0.70599197741867414</v>
      </c>
      <c r="G337" s="112">
        <f t="shared" si="170"/>
        <v>0.71207935881143336</v>
      </c>
      <c r="H337" s="112">
        <f t="shared" si="170"/>
        <v>0.71837227907924994</v>
      </c>
      <c r="I337" s="112">
        <f t="shared" si="170"/>
        <v>0.72491444356479828</v>
      </c>
      <c r="J337" s="112">
        <f t="shared" si="170"/>
        <v>0.73188935486071305</v>
      </c>
      <c r="K337" s="112">
        <f t="shared" si="170"/>
        <v>0.73945045455468794</v>
      </c>
      <c r="L337" s="112">
        <f t="shared" si="170"/>
        <v>0.7476341998832321</v>
      </c>
      <c r="M337" s="112" t="str">
        <f t="shared" si="170"/>
        <v/>
      </c>
      <c r="N337" s="112">
        <f t="shared" si="170"/>
        <v>0.77850804481937308</v>
      </c>
      <c r="O337" s="112">
        <f t="shared" si="170"/>
        <v>0.80321929798925251</v>
      </c>
      <c r="P337" s="112">
        <f t="shared" si="170"/>
        <v>0.83195191964179571</v>
      </c>
      <c r="Q337" s="112">
        <f t="shared" si="170"/>
        <v>0.85710803672847824</v>
      </c>
      <c r="R337" s="112">
        <f t="shared" ref="R337:V337" si="171">IF(R318=0,"",R318/R299)</f>
        <v>0.87248529665163299</v>
      </c>
      <c r="S337" s="112">
        <f t="shared" si="171"/>
        <v>0.88558077196791518</v>
      </c>
      <c r="T337" s="112">
        <f t="shared" si="171"/>
        <v>0.89660001381374255</v>
      </c>
      <c r="U337" s="112">
        <f t="shared" si="171"/>
        <v>0.9057387631392485</v>
      </c>
      <c r="V337" s="112">
        <f t="shared" si="171"/>
        <v>0.91316869765478415</v>
      </c>
      <c r="W337" s="112">
        <f t="shared" ref="W337:Y337" si="172">IF(W318=0,"",W318/W299)</f>
        <v>0.91808587148874388</v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0.77967175277997069</v>
      </c>
      <c r="D339" s="112" t="str">
        <f t="shared" si="176"/>
        <v/>
      </c>
      <c r="E339" s="112" t="str">
        <f t="shared" si="176"/>
        <v/>
      </c>
      <c r="F339" s="112">
        <f t="shared" si="176"/>
        <v>0.78266734591486342</v>
      </c>
      <c r="G339" s="112">
        <f t="shared" si="176"/>
        <v>0.78378596450283577</v>
      </c>
      <c r="H339" s="112">
        <f t="shared" si="176"/>
        <v>0.78497899630682877</v>
      </c>
      <c r="I339" s="112" t="str">
        <f t="shared" si="176"/>
        <v/>
      </c>
      <c r="J339" s="112">
        <f t="shared" si="176"/>
        <v>0.78771547453161517</v>
      </c>
      <c r="K339" s="112">
        <f t="shared" si="176"/>
        <v>0.78939593335356095</v>
      </c>
      <c r="L339" s="112">
        <f t="shared" si="176"/>
        <v>0.79132805619702484</v>
      </c>
      <c r="M339" s="112">
        <f t="shared" si="176"/>
        <v>0.79500125443596614</v>
      </c>
      <c r="N339" s="112">
        <f t="shared" si="176"/>
        <v>0.80105802751633581</v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0.84164581233520086</v>
      </c>
      <c r="S339" s="112">
        <f t="shared" si="177"/>
        <v>0.84922190583378354</v>
      </c>
      <c r="T339" s="112">
        <f t="shared" si="177"/>
        <v>0.85673920479434873</v>
      </c>
      <c r="U339" s="112">
        <f t="shared" si="177"/>
        <v>0.86427327854513902</v>
      </c>
      <c r="V339" s="112">
        <f t="shared" si="177"/>
        <v>0.87167463264960821</v>
      </c>
      <c r="W339" s="112" t="str">
        <f t="shared" ref="W339:Y339" si="178">IF(W320=0,"",W320/W301)</f>
        <v/>
      </c>
      <c r="X339" s="112">
        <f t="shared" si="178"/>
        <v>0.89183050102231842</v>
      </c>
      <c r="Y339" s="112">
        <f t="shared" si="178"/>
        <v>0.90432813306167903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0.89510484150660008</v>
      </c>
      <c r="D340" s="113" t="str">
        <f t="shared" si="179"/>
        <v/>
      </c>
      <c r="E340" s="113" t="str">
        <f t="shared" si="179"/>
        <v/>
      </c>
      <c r="F340" s="113">
        <f t="shared" si="179"/>
        <v>0.88765251617286967</v>
      </c>
      <c r="G340" s="113">
        <f t="shared" si="179"/>
        <v>0.88999852519179201</v>
      </c>
      <c r="H340" s="113">
        <f t="shared" si="179"/>
        <v>0.89168799048882819</v>
      </c>
      <c r="I340" s="113" t="str">
        <f t="shared" si="179"/>
        <v/>
      </c>
      <c r="J340" s="113">
        <f t="shared" si="179"/>
        <v>0.89302273283664113</v>
      </c>
      <c r="K340" s="113">
        <f t="shared" si="179"/>
        <v>0.89261836370322556</v>
      </c>
      <c r="L340" s="113">
        <f t="shared" si="179"/>
        <v>0.89451932105743115</v>
      </c>
      <c r="M340" s="113">
        <f t="shared" si="179"/>
        <v>0.89243619274286501</v>
      </c>
      <c r="N340" s="113">
        <f t="shared" si="179"/>
        <v>0.89573793649277011</v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0.92404059446347864</v>
      </c>
      <c r="S340" s="113">
        <f t="shared" si="180"/>
        <v>0.9235496748442964</v>
      </c>
      <c r="T340" s="113">
        <f t="shared" si="180"/>
        <v>0.93338754519602607</v>
      </c>
      <c r="U340" s="113">
        <f t="shared" si="180"/>
        <v>0.93670644004488901</v>
      </c>
      <c r="V340" s="113">
        <f t="shared" si="180"/>
        <v>0.94526919929470488</v>
      </c>
      <c r="W340" s="113" t="str">
        <f t="shared" ref="W340:Y340" si="181">IF(W321=0,"",W321/W302)</f>
        <v/>
      </c>
      <c r="X340" s="113">
        <f t="shared" si="181"/>
        <v>0.95160134345428993</v>
      </c>
      <c r="Y340" s="113">
        <f t="shared" si="181"/>
        <v>0.96212923338695699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0.77967175277997069</v>
      </c>
      <c r="D341" s="111" t="str">
        <f t="shared" si="182"/>
        <v/>
      </c>
      <c r="E341" s="111" t="str">
        <f t="shared" si="182"/>
        <v/>
      </c>
      <c r="F341" s="111">
        <f t="shared" si="182"/>
        <v>0.78266734591486331</v>
      </c>
      <c r="G341" s="111">
        <f t="shared" si="182"/>
        <v>0.78378596450283577</v>
      </c>
      <c r="H341" s="111">
        <f t="shared" si="182"/>
        <v>0.78497899630682877</v>
      </c>
      <c r="I341" s="111" t="str">
        <f t="shared" si="182"/>
        <v/>
      </c>
      <c r="J341" s="111">
        <f t="shared" si="182"/>
        <v>0.78771547453161517</v>
      </c>
      <c r="K341" s="111">
        <f t="shared" si="182"/>
        <v>0.78939593335356095</v>
      </c>
      <c r="L341" s="111">
        <f t="shared" si="182"/>
        <v>0.79132805619702484</v>
      </c>
      <c r="M341" s="111">
        <f t="shared" si="182"/>
        <v>0.79500125443596603</v>
      </c>
      <c r="N341" s="111">
        <f t="shared" si="182"/>
        <v>0.80105802751633592</v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0.84164581233520075</v>
      </c>
      <c r="S341" s="111">
        <f t="shared" si="183"/>
        <v>0.84922190583378354</v>
      </c>
      <c r="T341" s="111">
        <f t="shared" si="183"/>
        <v>0.85673920479434873</v>
      </c>
      <c r="U341" s="111">
        <f t="shared" si="183"/>
        <v>0.86427327854513902</v>
      </c>
      <c r="V341" s="111">
        <f t="shared" si="183"/>
        <v>0.87167463264960821</v>
      </c>
      <c r="W341" s="111" t="str">
        <f t="shared" ref="W341:Y341" si="184">IF(W322=0,"",W322/W303)</f>
        <v/>
      </c>
      <c r="X341" s="111">
        <f t="shared" si="184"/>
        <v>0.89183050102231842</v>
      </c>
      <c r="Y341" s="111">
        <f t="shared" si="184"/>
        <v>0.90432813306167903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0.77218228381890341</v>
      </c>
      <c r="D343" s="124">
        <f t="shared" si="188"/>
        <v>0.77210288720716014</v>
      </c>
      <c r="E343" s="124">
        <f t="shared" si="188"/>
        <v>0.7734003232482517</v>
      </c>
      <c r="F343" s="124">
        <f t="shared" si="188"/>
        <v>0.77480834658111575</v>
      </c>
      <c r="G343" s="124">
        <f t="shared" si="188"/>
        <v>0.77612252690311578</v>
      </c>
      <c r="H343" s="124">
        <f t="shared" si="188"/>
        <v>0.77743394294736345</v>
      </c>
      <c r="I343" s="124">
        <f t="shared" si="188"/>
        <v>0.77886572060456127</v>
      </c>
      <c r="J343" s="124">
        <f t="shared" si="188"/>
        <v>0.77714225874196452</v>
      </c>
      <c r="K343" s="124">
        <f t="shared" si="188"/>
        <v>0.77839656967441961</v>
      </c>
      <c r="L343" s="124">
        <f t="shared" si="188"/>
        <v>0.78022717306511447</v>
      </c>
      <c r="M343" s="124">
        <f t="shared" si="188"/>
        <v>0.78102717283635281</v>
      </c>
      <c r="N343" s="124">
        <f t="shared" si="188"/>
        <v>0.78457745253310029</v>
      </c>
      <c r="O343" s="124">
        <f t="shared" si="188"/>
        <v>0.78872072213817179</v>
      </c>
      <c r="P343" s="124">
        <f t="shared" si="188"/>
        <v>0.79766263034159157</v>
      </c>
      <c r="Q343" s="124">
        <f t="shared" si="188"/>
        <v>0.80761938513856446</v>
      </c>
      <c r="R343" s="124">
        <f t="shared" ref="R343:V343" si="189">IF(R324=0,"",R324/R305)</f>
        <v>0.81791452157957278</v>
      </c>
      <c r="S343" s="124">
        <f t="shared" si="189"/>
        <v>0.82892404348673887</v>
      </c>
      <c r="T343" s="124">
        <f t="shared" si="189"/>
        <v>0.84046870041412891</v>
      </c>
      <c r="U343" s="124">
        <f t="shared" si="189"/>
        <v>0.85061018986598269</v>
      </c>
      <c r="V343" s="124">
        <f t="shared" si="189"/>
        <v>0.86871875340162585</v>
      </c>
      <c r="W343" s="124">
        <f t="shared" ref="W343:Y343" si="190">IF(W324=0,"",W324/W305)</f>
        <v>0.87828608933044816</v>
      </c>
      <c r="X343" s="124">
        <f t="shared" si="190"/>
        <v>0.89324424848875772</v>
      </c>
      <c r="Y343" s="124">
        <f t="shared" si="190"/>
        <v>0.89624133251581606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0.62143769774329127</v>
      </c>
      <c r="D344" s="111">
        <f t="shared" si="191"/>
        <v>0.62157186138983811</v>
      </c>
      <c r="E344" s="111">
        <f t="shared" si="191"/>
        <v>0.62170603712165851</v>
      </c>
      <c r="F344" s="111">
        <f t="shared" si="191"/>
        <v>0.62184021450147076</v>
      </c>
      <c r="G344" s="111">
        <f t="shared" si="191"/>
        <v>0.62197440301110907</v>
      </c>
      <c r="H344" s="111">
        <f t="shared" si="191"/>
        <v>0.62210860149011771</v>
      </c>
      <c r="I344" s="111">
        <f t="shared" si="191"/>
        <v>0.62224281227482092</v>
      </c>
      <c r="J344" s="111">
        <f t="shared" si="191"/>
        <v>0.62237704493631463</v>
      </c>
      <c r="K344" s="111">
        <f t="shared" si="191"/>
        <v>0.62251130761254747</v>
      </c>
      <c r="L344" s="111">
        <f t="shared" si="191"/>
        <v>0.62264560248075451</v>
      </c>
      <c r="M344" s="111">
        <f t="shared" si="191"/>
        <v>0.62274759176844552</v>
      </c>
      <c r="N344" s="111">
        <f t="shared" si="191"/>
        <v>0.6228045989828549</v>
      </c>
      <c r="O344" s="111">
        <f t="shared" si="191"/>
        <v>0.62283867069739962</v>
      </c>
      <c r="P344" s="111">
        <f t="shared" si="191"/>
        <v>0.62293374218436193</v>
      </c>
      <c r="Q344" s="111">
        <f t="shared" si="191"/>
        <v>0.62332070534542539</v>
      </c>
      <c r="R344" s="111">
        <f t="shared" ref="R344:V344" si="192">IF(R325=0,"",R325/R306)</f>
        <v>0.62433716121283711</v>
      </c>
      <c r="S344" s="111">
        <f t="shared" si="192"/>
        <v>0.62577098836373013</v>
      </c>
      <c r="T344" s="111">
        <f t="shared" si="192"/>
        <v>0.62734417788113017</v>
      </c>
      <c r="U344" s="111">
        <f t="shared" si="192"/>
        <v>0.6287787208480673</v>
      </c>
      <c r="V344" s="111">
        <f t="shared" si="192"/>
        <v>0.62979660834756912</v>
      </c>
      <c r="W344" s="111">
        <f t="shared" ref="W344:Y344" si="193">IF(W325=0,"",W325/W306)</f>
        <v>0.63028581280806162</v>
      </c>
      <c r="X344" s="111">
        <f t="shared" si="193"/>
        <v>0.6306934443021136</v>
      </c>
      <c r="Y344" s="111">
        <f t="shared" si="193"/>
        <v>0.63073420745151876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0.77387641446026467</v>
      </c>
      <c r="D345" s="45">
        <f t="shared" si="194"/>
        <v>0.77505537932756852</v>
      </c>
      <c r="E345" s="45">
        <f t="shared" si="194"/>
        <v>0.77628993266109636</v>
      </c>
      <c r="F345" s="45">
        <f t="shared" si="194"/>
        <v>0.77753206624001836</v>
      </c>
      <c r="G345" s="45">
        <f t="shared" si="194"/>
        <v>0.77882539352667213</v>
      </c>
      <c r="H345" s="45">
        <f t="shared" si="194"/>
        <v>0.78016457678849838</v>
      </c>
      <c r="I345" s="45">
        <f t="shared" si="194"/>
        <v>0.78156036238389126</v>
      </c>
      <c r="J345" s="45">
        <f t="shared" si="194"/>
        <v>0.78305677435006926</v>
      </c>
      <c r="K345" s="45">
        <f t="shared" si="194"/>
        <v>0.78469124469836748</v>
      </c>
      <c r="L345" s="45">
        <f t="shared" si="194"/>
        <v>0.78647378802645229</v>
      </c>
      <c r="M345" s="45">
        <f t="shared" si="194"/>
        <v>0.78902243108335579</v>
      </c>
      <c r="N345" s="45">
        <f t="shared" si="194"/>
        <v>0.79251312021053699</v>
      </c>
      <c r="O345" s="45">
        <f t="shared" si="194"/>
        <v>0.797363083421751</v>
      </c>
      <c r="P345" s="45">
        <f t="shared" si="194"/>
        <v>0.80377695822825479</v>
      </c>
      <c r="Q345" s="45">
        <f t="shared" si="194"/>
        <v>0.81207657478666218</v>
      </c>
      <c r="R345" s="45">
        <f t="shared" ref="R345:V345" si="195">IF(R326=0,"",R326/R307)</f>
        <v>0.8233703686197823</v>
      </c>
      <c r="S345" s="45">
        <f t="shared" si="195"/>
        <v>0.83750259145769235</v>
      </c>
      <c r="T345" s="45">
        <f t="shared" si="195"/>
        <v>0.85271670540043254</v>
      </c>
      <c r="U345" s="45">
        <f t="shared" si="195"/>
        <v>0.8672561725480844</v>
      </c>
      <c r="V345" s="45">
        <f t="shared" si="195"/>
        <v>0.87936445500071003</v>
      </c>
      <c r="W345" s="45">
        <f t="shared" ref="W345:Y345" si="196">IF(W326=0,"",W326/W307)</f>
        <v>0.88843125133109624</v>
      </c>
      <c r="X345" s="45">
        <f t="shared" si="196"/>
        <v>0.8958162819396277</v>
      </c>
      <c r="Y345" s="45">
        <f t="shared" si="196"/>
        <v>0.90236529624663242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1885.1074988822568</v>
      </c>
      <c r="D347" s="117">
        <f t="shared" si="197"/>
        <v>1828.6643828874478</v>
      </c>
      <c r="E347" s="117">
        <f t="shared" si="197"/>
        <v>1720.2989419778578</v>
      </c>
      <c r="F347" s="117">
        <f t="shared" si="197"/>
        <v>1422.5903173854094</v>
      </c>
      <c r="G347" s="117">
        <f t="shared" si="197"/>
        <v>1240.143499014627</v>
      </c>
      <c r="H347" s="117">
        <f t="shared" si="197"/>
        <v>1235.4013065747997</v>
      </c>
      <c r="I347" s="117">
        <f t="shared" si="197"/>
        <v>1117.5984991660468</v>
      </c>
      <c r="J347" s="117">
        <f t="shared" si="197"/>
        <v>1335.2312675062103</v>
      </c>
      <c r="K347" s="117">
        <f t="shared" si="197"/>
        <v>1127.8564016960484</v>
      </c>
      <c r="L347" s="117">
        <f t="shared" si="197"/>
        <v>1466.6108687724839</v>
      </c>
      <c r="M347" s="117">
        <f t="shared" si="197"/>
        <v>798.03378934560556</v>
      </c>
      <c r="N347" s="117">
        <f t="shared" si="197"/>
        <v>1233.6935759230819</v>
      </c>
      <c r="O347" s="117">
        <f t="shared" si="197"/>
        <v>890.48489727147705</v>
      </c>
      <c r="P347" s="117">
        <f t="shared" si="197"/>
        <v>1073.2029412370669</v>
      </c>
      <c r="Q347" s="117">
        <f t="shared" si="197"/>
        <v>1940.1061952271864</v>
      </c>
      <c r="R347" s="117">
        <f t="shared" ref="R347:V347" si="198">R348+R351+R353+R362</f>
        <v>1406.0324165917957</v>
      </c>
      <c r="S347" s="117">
        <f t="shared" si="198"/>
        <v>1110.1363477350794</v>
      </c>
      <c r="T347" s="117">
        <f t="shared" si="198"/>
        <v>1002.8511706476396</v>
      </c>
      <c r="U347" s="117">
        <f t="shared" si="198"/>
        <v>775.10740815406803</v>
      </c>
      <c r="V347" s="117">
        <f t="shared" si="198"/>
        <v>741.94923582077752</v>
      </c>
      <c r="W347" s="117">
        <f t="shared" ref="W347:Y347" si="199">W348+W351+W353+W362</f>
        <v>522.65933607559725</v>
      </c>
      <c r="X347" s="117">
        <f t="shared" si="199"/>
        <v>328.60226742681664</v>
      </c>
      <c r="Y347" s="117">
        <f t="shared" si="199"/>
        <v>136.06710010587048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1683.5644900867526</v>
      </c>
      <c r="D348" s="122">
        <f t="shared" si="200"/>
        <v>1572.2933633933669</v>
      </c>
      <c r="E348" s="122">
        <f t="shared" si="200"/>
        <v>1472.7283401798302</v>
      </c>
      <c r="F348" s="122">
        <f t="shared" si="200"/>
        <v>1213.6518435842042</v>
      </c>
      <c r="G348" s="122">
        <f t="shared" si="200"/>
        <v>1056.2667528575114</v>
      </c>
      <c r="H348" s="122">
        <f t="shared" si="200"/>
        <v>1029.2530338435679</v>
      </c>
      <c r="I348" s="122">
        <f t="shared" si="200"/>
        <v>894.68806226334266</v>
      </c>
      <c r="J348" s="122">
        <f t="shared" si="200"/>
        <v>1105.9378578465185</v>
      </c>
      <c r="K348" s="122">
        <f t="shared" si="200"/>
        <v>955.11240870495692</v>
      </c>
      <c r="L348" s="122">
        <f t="shared" si="200"/>
        <v>1261.2465828921411</v>
      </c>
      <c r="M348" s="122">
        <f t="shared" si="200"/>
        <v>664.17602566105859</v>
      </c>
      <c r="N348" s="122">
        <f t="shared" si="200"/>
        <v>1044.1383206667331</v>
      </c>
      <c r="O348" s="122">
        <f t="shared" si="200"/>
        <v>762.75110074060171</v>
      </c>
      <c r="P348" s="122">
        <f t="shared" si="200"/>
        <v>888.75365128855776</v>
      </c>
      <c r="Q348" s="122">
        <f t="shared" si="200"/>
        <v>1599.6573571694307</v>
      </c>
      <c r="R348" s="122">
        <f t="shared" ref="R348:V348" si="201">SUM(R349:R350)</f>
        <v>1112.9103095138382</v>
      </c>
      <c r="S348" s="122">
        <f t="shared" si="201"/>
        <v>848.19071962670841</v>
      </c>
      <c r="T348" s="122">
        <f t="shared" si="201"/>
        <v>770.89728460006404</v>
      </c>
      <c r="U348" s="122">
        <f t="shared" si="201"/>
        <v>603.4734256150125</v>
      </c>
      <c r="V348" s="122">
        <f t="shared" si="201"/>
        <v>606.08781471822272</v>
      </c>
      <c r="W348" s="122">
        <f t="shared" ref="W348:Y348" si="202">SUM(W349:W350)</f>
        <v>359.0478183336607</v>
      </c>
      <c r="X348" s="122">
        <f t="shared" si="202"/>
        <v>210.01392060889532</v>
      </c>
      <c r="Y348" s="122">
        <f t="shared" si="202"/>
        <v>93.34615487035822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1683.5644900867526</v>
      </c>
      <c r="D349" s="98">
        <v>1572.2933633933669</v>
      </c>
      <c r="E349" s="98">
        <v>1472.7283401798302</v>
      </c>
      <c r="F349" s="98">
        <v>1213.6518435842042</v>
      </c>
      <c r="G349" s="98">
        <v>1056.2667528575114</v>
      </c>
      <c r="H349" s="98">
        <v>1029.2530338435679</v>
      </c>
      <c r="I349" s="98">
        <v>894.68806226334266</v>
      </c>
      <c r="J349" s="98">
        <v>1105.9378578465185</v>
      </c>
      <c r="K349" s="98">
        <v>955.11240870495692</v>
      </c>
      <c r="L349" s="98">
        <v>1261.2465828921411</v>
      </c>
      <c r="M349" s="98">
        <v>664.17602566105859</v>
      </c>
      <c r="N349" s="98">
        <v>1044.1383206667331</v>
      </c>
      <c r="O349" s="98">
        <v>762.75110074060171</v>
      </c>
      <c r="P349" s="98">
        <v>888.75365128855776</v>
      </c>
      <c r="Q349" s="98">
        <v>1599.6573571694307</v>
      </c>
      <c r="R349" s="98">
        <v>1112.9103095138382</v>
      </c>
      <c r="S349" s="98">
        <v>848.19071962670841</v>
      </c>
      <c r="T349" s="98">
        <v>770.89728460006404</v>
      </c>
      <c r="U349" s="98">
        <v>603.4734256150125</v>
      </c>
      <c r="V349" s="98">
        <v>606.08781471822272</v>
      </c>
      <c r="W349" s="98">
        <v>359.0478183336607</v>
      </c>
      <c r="X349" s="98">
        <v>210.01392060889532</v>
      </c>
      <c r="Y349" s="98">
        <v>93.34615487035822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200.61078718213673</v>
      </c>
      <c r="D353" s="122">
        <v>254.63301350820487</v>
      </c>
      <c r="E353" s="122">
        <v>245.93188436692344</v>
      </c>
      <c r="F353" s="122">
        <v>207.61702504166374</v>
      </c>
      <c r="G353" s="122">
        <v>182.62557089570134</v>
      </c>
      <c r="H353" s="122">
        <v>204.69320660875002</v>
      </c>
      <c r="I353" s="122">
        <v>221.61708722084862</v>
      </c>
      <c r="J353" s="122">
        <v>225.63983982376578</v>
      </c>
      <c r="K353" s="122">
        <v>169.99752617231428</v>
      </c>
      <c r="L353" s="122">
        <v>202.22492933428171</v>
      </c>
      <c r="M353" s="122">
        <v>131.69083300675962</v>
      </c>
      <c r="N353" s="122">
        <v>186.37227707546737</v>
      </c>
      <c r="O353" s="122">
        <v>125.45865935359484</v>
      </c>
      <c r="P353" s="122">
        <v>182.11582727843609</v>
      </c>
      <c r="Q353" s="122">
        <v>337.52733307164721</v>
      </c>
      <c r="R353" s="122">
        <v>290.28618589875555</v>
      </c>
      <c r="S353" s="122">
        <v>257.97279214980512</v>
      </c>
      <c r="T353" s="122">
        <v>227.40208698312972</v>
      </c>
      <c r="U353" s="122">
        <v>167.36421141694274</v>
      </c>
      <c r="V353" s="122">
        <v>133.48251171189401</v>
      </c>
      <c r="W353" s="122">
        <v>161.58904468764661</v>
      </c>
      <c r="X353" s="122">
        <v>118.11813756997785</v>
      </c>
      <c r="Y353" s="122">
        <v>42.125946006343476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200.04708674665468</v>
      </c>
      <c r="D354" s="98">
        <v>254.04941016570513</v>
      </c>
      <c r="E354" s="98">
        <v>244.70721059504257</v>
      </c>
      <c r="F354" s="98">
        <v>207.31222115176649</v>
      </c>
      <c r="G354" s="98">
        <v>181.73363893832681</v>
      </c>
      <c r="H354" s="98">
        <v>203.69127779023179</v>
      </c>
      <c r="I354" s="98">
        <v>220.71061124309938</v>
      </c>
      <c r="J354" s="98">
        <v>224.57102576124373</v>
      </c>
      <c r="K354" s="98">
        <v>168.61380573537048</v>
      </c>
      <c r="L354" s="98">
        <v>201.77953937794413</v>
      </c>
      <c r="M354" s="98">
        <v>131.69083300675962</v>
      </c>
      <c r="N354" s="98">
        <v>185.26886937333643</v>
      </c>
      <c r="O354" s="98">
        <v>124.77490908171451</v>
      </c>
      <c r="P354" s="98">
        <v>178.78618924912971</v>
      </c>
      <c r="Q354" s="98">
        <v>335.23765183420812</v>
      </c>
      <c r="R354" s="98">
        <v>287.78503453693475</v>
      </c>
      <c r="S354" s="98">
        <v>257.6688349459132</v>
      </c>
      <c r="T354" s="98">
        <v>224.72582806877017</v>
      </c>
      <c r="U354" s="98">
        <v>166.28738893895181</v>
      </c>
      <c r="V354" s="98">
        <v>132.92540511042182</v>
      </c>
      <c r="W354" s="98">
        <v>159.79703842600716</v>
      </c>
      <c r="X354" s="98">
        <v>118.11813756997785</v>
      </c>
      <c r="Y354" s="98">
        <v>42.125946006343476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0.56370043548205584</v>
      </c>
      <c r="D355" s="98">
        <v>0.58360334249974344</v>
      </c>
      <c r="E355" s="98">
        <v>1.2246737718808829</v>
      </c>
      <c r="F355" s="98">
        <v>0.30480388989724305</v>
      </c>
      <c r="G355" s="98">
        <v>0.89193195737455011</v>
      </c>
      <c r="H355" s="98">
        <v>1.0019288185182365</v>
      </c>
      <c r="I355" s="98">
        <v>0.90647597774923705</v>
      </c>
      <c r="J355" s="98">
        <v>1.0688140625220435</v>
      </c>
      <c r="K355" s="98">
        <v>1.3837204369438123</v>
      </c>
      <c r="L355" s="98">
        <v>0.4453899563375856</v>
      </c>
      <c r="M355" s="98">
        <v>0</v>
      </c>
      <c r="N355" s="98">
        <v>1.1034077021309239</v>
      </c>
      <c r="O355" s="98">
        <v>0.68375027188033333</v>
      </c>
      <c r="P355" s="98">
        <v>3.3296380293063885</v>
      </c>
      <c r="Q355" s="98">
        <v>2.2896812374390718</v>
      </c>
      <c r="R355" s="98">
        <v>2.5011513618208254</v>
      </c>
      <c r="S355" s="98">
        <v>0.30395720389190839</v>
      </c>
      <c r="T355" s="98">
        <v>2.6762589143595386</v>
      </c>
      <c r="U355" s="98">
        <v>1.0768224779909175</v>
      </c>
      <c r="V355" s="98">
        <v>0.55710660147217628</v>
      </c>
      <c r="W355" s="98">
        <v>1.7920062616394405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0.56370043548205584</v>
      </c>
      <c r="D356" s="101">
        <v>0.58360334249974344</v>
      </c>
      <c r="E356" s="101">
        <v>1.2246737718808829</v>
      </c>
      <c r="F356" s="101">
        <v>0.30480388989724305</v>
      </c>
      <c r="G356" s="101">
        <v>0.89193195737455011</v>
      </c>
      <c r="H356" s="101">
        <v>1.0019288185182365</v>
      </c>
      <c r="I356" s="101">
        <v>0.90647597774923705</v>
      </c>
      <c r="J356" s="101">
        <v>1.0688140625220435</v>
      </c>
      <c r="K356" s="101">
        <v>1.3837204369438123</v>
      </c>
      <c r="L356" s="101">
        <v>0.4453899563375856</v>
      </c>
      <c r="M356" s="101">
        <v>0</v>
      </c>
      <c r="N356" s="101">
        <v>1.1034077021309239</v>
      </c>
      <c r="O356" s="101">
        <v>0.68375027188033333</v>
      </c>
      <c r="P356" s="101">
        <v>3.3296380293063885</v>
      </c>
      <c r="Q356" s="101">
        <v>2.2896812374390718</v>
      </c>
      <c r="R356" s="101">
        <v>2.5011513618208254</v>
      </c>
      <c r="S356" s="101">
        <v>0.30395720389190839</v>
      </c>
      <c r="T356" s="101">
        <v>2.6762589143595386</v>
      </c>
      <c r="U356" s="101">
        <v>1.0768224779909175</v>
      </c>
      <c r="V356" s="101">
        <v>0.55710660147217628</v>
      </c>
      <c r="W356" s="101">
        <v>1.7920062616394405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0.9322216133676362</v>
      </c>
      <c r="D362" s="122">
        <v>1.7380059858761252</v>
      </c>
      <c r="E362" s="122">
        <v>1.6387174311041592</v>
      </c>
      <c r="F362" s="122">
        <v>1.3214487595413644</v>
      </c>
      <c r="G362" s="122">
        <v>1.2511752614143234</v>
      </c>
      <c r="H362" s="122">
        <v>1.455066122481893</v>
      </c>
      <c r="I362" s="122">
        <v>1.2933496818554151</v>
      </c>
      <c r="J362" s="122">
        <v>3.6535698359262496</v>
      </c>
      <c r="K362" s="122">
        <v>2.7464668187772294</v>
      </c>
      <c r="L362" s="122">
        <v>3.13935654606101</v>
      </c>
      <c r="M362" s="122">
        <v>2.1669306777873771</v>
      </c>
      <c r="N362" s="122">
        <v>3.1829781808814772</v>
      </c>
      <c r="O362" s="122">
        <v>2.275137177280484</v>
      </c>
      <c r="P362" s="122">
        <v>2.3334626700731089</v>
      </c>
      <c r="Q362" s="122">
        <v>2.9215049861083511</v>
      </c>
      <c r="R362" s="122">
        <v>2.8359211792019909</v>
      </c>
      <c r="S362" s="122">
        <v>3.9728359585658173</v>
      </c>
      <c r="T362" s="122">
        <v>4.5517990644458797</v>
      </c>
      <c r="U362" s="122">
        <v>4.2697711221128323</v>
      </c>
      <c r="V362" s="122">
        <v>2.3789093906607954</v>
      </c>
      <c r="W362" s="122">
        <v>2.0224730542898759</v>
      </c>
      <c r="X362" s="122">
        <v>0.47020924794341934</v>
      </c>
      <c r="Y362" s="122">
        <v>0.594999229168791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0.9322216133676362</v>
      </c>
      <c r="D363" s="98">
        <v>1.7380059858761252</v>
      </c>
      <c r="E363" s="98">
        <v>1.6387174311041592</v>
      </c>
      <c r="F363" s="98">
        <v>1.3214487595413644</v>
      </c>
      <c r="G363" s="98">
        <v>1.2511752614143234</v>
      </c>
      <c r="H363" s="98">
        <v>1.455066122481893</v>
      </c>
      <c r="I363" s="98">
        <v>1.2933496818554151</v>
      </c>
      <c r="J363" s="98">
        <v>3.6535698359262496</v>
      </c>
      <c r="K363" s="98">
        <v>2.7464668187772294</v>
      </c>
      <c r="L363" s="98">
        <v>3.13935654606101</v>
      </c>
      <c r="M363" s="98">
        <v>2.1669306777873771</v>
      </c>
      <c r="N363" s="98">
        <v>3.1829781808814772</v>
      </c>
      <c r="O363" s="98">
        <v>2.275137177280484</v>
      </c>
      <c r="P363" s="98">
        <v>2.3334626700731089</v>
      </c>
      <c r="Q363" s="98">
        <v>2.9215049861083511</v>
      </c>
      <c r="R363" s="98">
        <v>2.8359211792019909</v>
      </c>
      <c r="S363" s="98">
        <v>3.9728359585658173</v>
      </c>
      <c r="T363" s="98">
        <v>4.5517990644458797</v>
      </c>
      <c r="U363" s="98">
        <v>4.2697711221128323</v>
      </c>
      <c r="V363" s="98">
        <v>2.3789093906607954</v>
      </c>
      <c r="W363" s="98">
        <v>2.0224730542898759</v>
      </c>
      <c r="X363" s="98">
        <v>0.47020924794341934</v>
      </c>
      <c r="Y363" s="98">
        <v>0.594999229168791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20052.167602424586</v>
      </c>
      <c r="D366" s="117">
        <f t="shared" si="204"/>
        <v>18351.398406514287</v>
      </c>
      <c r="E366" s="117">
        <f t="shared" si="204"/>
        <v>18233.907851660973</v>
      </c>
      <c r="F366" s="117">
        <f t="shared" si="204"/>
        <v>18050.287875485403</v>
      </c>
      <c r="G366" s="117">
        <f t="shared" si="204"/>
        <v>16920.166595458883</v>
      </c>
      <c r="H366" s="117">
        <f t="shared" si="204"/>
        <v>14392.484804779118</v>
      </c>
      <c r="I366" s="117">
        <f t="shared" si="204"/>
        <v>13408.637307661351</v>
      </c>
      <c r="J366" s="117">
        <f t="shared" si="204"/>
        <v>12244.367908712549</v>
      </c>
      <c r="K366" s="117">
        <f t="shared" si="204"/>
        <v>14151.921528738094</v>
      </c>
      <c r="L366" s="117">
        <f t="shared" si="204"/>
        <v>16040.040670902914</v>
      </c>
      <c r="M366" s="117">
        <f t="shared" si="204"/>
        <v>14311.774887397762</v>
      </c>
      <c r="N366" s="117">
        <f t="shared" si="204"/>
        <v>14895.864493256257</v>
      </c>
      <c r="O366" s="117">
        <f t="shared" si="204"/>
        <v>15668.631885927853</v>
      </c>
      <c r="P366" s="117">
        <f t="shared" si="204"/>
        <v>12012.921847068121</v>
      </c>
      <c r="Q366" s="117">
        <f t="shared" si="204"/>
        <v>11475.308264173858</v>
      </c>
      <c r="R366" s="117">
        <f t="shared" ref="R366:V366" si="205">R367+R370+R372+R381</f>
        <v>9625.9437750014222</v>
      </c>
      <c r="S366" s="117">
        <f t="shared" si="205"/>
        <v>8630.3730677238109</v>
      </c>
      <c r="T366" s="117">
        <f t="shared" si="205"/>
        <v>8750.3839019678508</v>
      </c>
      <c r="U366" s="117">
        <f t="shared" si="205"/>
        <v>9016.9718639791608</v>
      </c>
      <c r="V366" s="117">
        <f t="shared" si="205"/>
        <v>9318.3750776837005</v>
      </c>
      <c r="W366" s="117">
        <f t="shared" ref="W366:Y366" si="206">W367+W370+W372+W381</f>
        <v>7292.2485061345578</v>
      </c>
      <c r="X366" s="117">
        <f t="shared" si="206"/>
        <v>5840.5757661054113</v>
      </c>
      <c r="Y366" s="117">
        <f t="shared" si="206"/>
        <v>4718.5448804092803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16938.610158314936</v>
      </c>
      <c r="D367" s="122">
        <f t="shared" si="207"/>
        <v>15084.343242109677</v>
      </c>
      <c r="E367" s="122">
        <f t="shared" si="207"/>
        <v>14876.608655337137</v>
      </c>
      <c r="F367" s="122">
        <f t="shared" si="207"/>
        <v>14646.131493349165</v>
      </c>
      <c r="G367" s="122">
        <f t="shared" si="207"/>
        <v>13530.591962830986</v>
      </c>
      <c r="H367" s="122">
        <f t="shared" si="207"/>
        <v>11125.320241495498</v>
      </c>
      <c r="I367" s="122">
        <f t="shared" si="207"/>
        <v>10061.410661091913</v>
      </c>
      <c r="J367" s="122">
        <f t="shared" si="207"/>
        <v>9155.0026023075916</v>
      </c>
      <c r="K367" s="122">
        <f t="shared" si="207"/>
        <v>11039.966122170556</v>
      </c>
      <c r="L367" s="122">
        <f t="shared" si="207"/>
        <v>12821.076621438</v>
      </c>
      <c r="M367" s="122">
        <f t="shared" si="207"/>
        <v>11290.334557515318</v>
      </c>
      <c r="N367" s="122">
        <f t="shared" si="207"/>
        <v>11884.550048082059</v>
      </c>
      <c r="O367" s="122">
        <f t="shared" si="207"/>
        <v>12801.760092213357</v>
      </c>
      <c r="P367" s="122">
        <f t="shared" si="207"/>
        <v>9362.6048534122838</v>
      </c>
      <c r="Q367" s="122">
        <f t="shared" si="207"/>
        <v>8922.5402967519931</v>
      </c>
      <c r="R367" s="122">
        <f t="shared" ref="R367:V367" si="208">SUM(R368:R369)</f>
        <v>7078.645447978387</v>
      </c>
      <c r="S367" s="122">
        <f t="shared" si="208"/>
        <v>6029.0658524474911</v>
      </c>
      <c r="T367" s="122">
        <f t="shared" si="208"/>
        <v>6058.9719294766146</v>
      </c>
      <c r="U367" s="122">
        <f t="shared" si="208"/>
        <v>6454.5967036215534</v>
      </c>
      <c r="V367" s="122">
        <f t="shared" si="208"/>
        <v>6834.4761383446357</v>
      </c>
      <c r="W367" s="122">
        <f t="shared" ref="W367:Y367" si="209">SUM(W368:W369)</f>
        <v>4585.5839800932708</v>
      </c>
      <c r="X367" s="122">
        <f t="shared" si="209"/>
        <v>3200.5074543309024</v>
      </c>
      <c r="Y367" s="122">
        <f t="shared" si="209"/>
        <v>2322.1974724055935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16687.623160601474</v>
      </c>
      <c r="D368" s="98">
        <v>14863.020235797991</v>
      </c>
      <c r="E368" s="98">
        <v>14662.082425612207</v>
      </c>
      <c r="F368" s="98">
        <v>14435.258207587567</v>
      </c>
      <c r="G368" s="98">
        <v>13336.65912785619</v>
      </c>
      <c r="H368" s="98">
        <v>10968.221354401912</v>
      </c>
      <c r="I368" s="98">
        <v>9920.5720827982495</v>
      </c>
      <c r="J368" s="98">
        <v>9026.9350417008081</v>
      </c>
      <c r="K368" s="98">
        <v>10885.992123030346</v>
      </c>
      <c r="L368" s="98">
        <v>12642.987354197114</v>
      </c>
      <c r="M368" s="98">
        <v>11133.170522874441</v>
      </c>
      <c r="N368" s="98">
        <v>11715.397642993705</v>
      </c>
      <c r="O368" s="98">
        <v>12612.953690220542</v>
      </c>
      <c r="P368" s="98">
        <v>9218.2694228649052</v>
      </c>
      <c r="Q368" s="98">
        <v>8779.7617852225267</v>
      </c>
      <c r="R368" s="98">
        <v>6964.592676182192</v>
      </c>
      <c r="S368" s="98">
        <v>5931.4138720230048</v>
      </c>
      <c r="T368" s="98">
        <v>5960.0515706310644</v>
      </c>
      <c r="U368" s="98">
        <v>6349.6974880175412</v>
      </c>
      <c r="V368" s="98">
        <v>6722.5995039017089</v>
      </c>
      <c r="W368" s="98">
        <v>4510.7094074709348</v>
      </c>
      <c r="X368" s="98">
        <v>3147.5189875593383</v>
      </c>
      <c r="Y368" s="98">
        <v>2283.7710375200791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250.98699771346219</v>
      </c>
      <c r="D369" s="98">
        <v>221.32300631168624</v>
      </c>
      <c r="E369" s="98">
        <v>214.52622972493032</v>
      </c>
      <c r="F369" s="98">
        <v>210.87328576159771</v>
      </c>
      <c r="G369" s="98">
        <v>193.93283497479644</v>
      </c>
      <c r="H369" s="98">
        <v>157.09888709358617</v>
      </c>
      <c r="I369" s="98">
        <v>140.83857829366318</v>
      </c>
      <c r="J369" s="98">
        <v>128.06756060678313</v>
      </c>
      <c r="K369" s="98">
        <v>153.97399914020983</v>
      </c>
      <c r="L369" s="98">
        <v>178.08926724088715</v>
      </c>
      <c r="M369" s="98">
        <v>157.16403464087736</v>
      </c>
      <c r="N369" s="98">
        <v>169.1524050883543</v>
      </c>
      <c r="O369" s="98">
        <v>188.8064019928153</v>
      </c>
      <c r="P369" s="98">
        <v>144.33543054737865</v>
      </c>
      <c r="Q369" s="98">
        <v>142.77851152946633</v>
      </c>
      <c r="R369" s="98">
        <v>114.05277179619513</v>
      </c>
      <c r="S369" s="98">
        <v>97.651980424486638</v>
      </c>
      <c r="T369" s="98">
        <v>98.920358845550581</v>
      </c>
      <c r="U369" s="98">
        <v>104.89921560401184</v>
      </c>
      <c r="V369" s="98">
        <v>111.8766344429268</v>
      </c>
      <c r="W369" s="98">
        <v>74.874572622336004</v>
      </c>
      <c r="X369" s="98">
        <v>52.988466771564283</v>
      </c>
      <c r="Y369" s="98">
        <v>38.426434885514475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1.1836195185320668</v>
      </c>
      <c r="D370" s="122">
        <f t="shared" si="210"/>
        <v>0.77455413728291878</v>
      </c>
      <c r="E370" s="122">
        <f t="shared" si="210"/>
        <v>24.631933305703168</v>
      </c>
      <c r="F370" s="122">
        <f t="shared" si="210"/>
        <v>28.09192590877003</v>
      </c>
      <c r="G370" s="122">
        <f t="shared" si="210"/>
        <v>28.679890218820777</v>
      </c>
      <c r="H370" s="122">
        <f t="shared" si="210"/>
        <v>55.046135997303963</v>
      </c>
      <c r="I370" s="122">
        <f t="shared" si="210"/>
        <v>34.513140597476458</v>
      </c>
      <c r="J370" s="122">
        <f t="shared" si="210"/>
        <v>28.299303149308255</v>
      </c>
      <c r="K370" s="122">
        <f t="shared" si="210"/>
        <v>26.031689881640901</v>
      </c>
      <c r="L370" s="122">
        <f t="shared" si="210"/>
        <v>33.874391213465124</v>
      </c>
      <c r="M370" s="122">
        <f t="shared" si="210"/>
        <v>30.041893972178361</v>
      </c>
      <c r="N370" s="122">
        <f t="shared" si="210"/>
        <v>25.403987218680324</v>
      </c>
      <c r="O370" s="122">
        <f t="shared" si="210"/>
        <v>23.008551075119914</v>
      </c>
      <c r="P370" s="122">
        <f t="shared" si="210"/>
        <v>8.2481662341023991</v>
      </c>
      <c r="Q370" s="122">
        <f t="shared" si="210"/>
        <v>6.9596315347184872</v>
      </c>
      <c r="R370" s="122">
        <f t="shared" si="210"/>
        <v>3.2912051888594576</v>
      </c>
      <c r="S370" s="122">
        <f t="shared" si="210"/>
        <v>6.1608363267075941</v>
      </c>
      <c r="T370" s="122">
        <f t="shared" si="210"/>
        <v>6.3642383519244019</v>
      </c>
      <c r="U370" s="122">
        <f t="shared" si="210"/>
        <v>8.36792060652534</v>
      </c>
      <c r="V370" s="122">
        <f t="shared" si="210"/>
        <v>13.982931053195887</v>
      </c>
      <c r="W370" s="122">
        <f t="shared" si="210"/>
        <v>5.166033404878867</v>
      </c>
      <c r="X370" s="122">
        <f t="shared" si="210"/>
        <v>15.486302799960658</v>
      </c>
      <c r="Y370" s="122">
        <f t="shared" si="210"/>
        <v>34.027224582389842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1.1836195185320668</v>
      </c>
      <c r="D371" s="98">
        <f>RES_hhdet_in_fech!D67</f>
        <v>0.77455413728291878</v>
      </c>
      <c r="E371" s="98">
        <f>RES_hhdet_in_fech!E67</f>
        <v>24.631933305703168</v>
      </c>
      <c r="F371" s="98">
        <f>RES_hhdet_in_fech!F67</f>
        <v>28.09192590877003</v>
      </c>
      <c r="G371" s="98">
        <f>RES_hhdet_in_fech!G67</f>
        <v>28.679890218820777</v>
      </c>
      <c r="H371" s="98">
        <f>RES_hhdet_in_fech!H67</f>
        <v>55.046135997303963</v>
      </c>
      <c r="I371" s="98">
        <f>RES_hhdet_in_fech!I67</f>
        <v>34.513140597476458</v>
      </c>
      <c r="J371" s="98">
        <f>RES_hhdet_in_fech!J67</f>
        <v>28.299303149308255</v>
      </c>
      <c r="K371" s="98">
        <f>RES_hhdet_in_fech!K67</f>
        <v>26.031689881640901</v>
      </c>
      <c r="L371" s="98">
        <f>RES_hhdet_in_fech!L67</f>
        <v>33.874391213465124</v>
      </c>
      <c r="M371" s="98">
        <f>RES_hhdet_in_fech!M67</f>
        <v>30.041893972178361</v>
      </c>
      <c r="N371" s="98">
        <f>RES_hhdet_in_fech!N67</f>
        <v>25.403987218680324</v>
      </c>
      <c r="O371" s="98">
        <f>RES_hhdet_in_fech!O67</f>
        <v>23.008551075119914</v>
      </c>
      <c r="P371" s="98">
        <f>RES_hhdet_in_fech!P67</f>
        <v>8.2481662341023991</v>
      </c>
      <c r="Q371" s="98">
        <f>RES_hhdet_in_fech!Q67</f>
        <v>6.9596315347184872</v>
      </c>
      <c r="R371" s="98">
        <f>RES_hhdet_in_fech!R67</f>
        <v>3.2912051888594576</v>
      </c>
      <c r="S371" s="98">
        <f>RES_hhdet_in_fech!S67</f>
        <v>6.1608363267075941</v>
      </c>
      <c r="T371" s="98">
        <f>RES_hhdet_in_fech!T67</f>
        <v>6.3642383519244019</v>
      </c>
      <c r="U371" s="98">
        <f>RES_hhdet_in_fech!U67</f>
        <v>8.36792060652534</v>
      </c>
      <c r="V371" s="98">
        <f>RES_hhdet_in_fech!V67</f>
        <v>13.982931053195887</v>
      </c>
      <c r="W371" s="98">
        <f>RES_hhdet_in_fech!W67</f>
        <v>5.166033404878867</v>
      </c>
      <c r="X371" s="98">
        <f>RES_hhdet_in_fech!X67</f>
        <v>15.486302799960658</v>
      </c>
      <c r="Y371" s="98">
        <f>RES_hhdet_in_fech!Y67</f>
        <v>34.027224582389842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2280.9312075192793</v>
      </c>
      <c r="D372" s="122">
        <v>2412.2021810676683</v>
      </c>
      <c r="E372" s="122">
        <v>2459.8924797382952</v>
      </c>
      <c r="F372" s="122">
        <v>2477.6344611807626</v>
      </c>
      <c r="G372" s="122">
        <v>2444.1377311745864</v>
      </c>
      <c r="H372" s="122">
        <v>2314.5982291106884</v>
      </c>
      <c r="I372" s="122">
        <v>2464.8154971184863</v>
      </c>
      <c r="J372" s="122">
        <v>2250.90951404928</v>
      </c>
      <c r="K372" s="122">
        <v>2279.4101099594941</v>
      </c>
      <c r="L372" s="122">
        <v>2359.7471227468709</v>
      </c>
      <c r="M372" s="122">
        <v>2236.0023594145819</v>
      </c>
      <c r="N372" s="122">
        <v>2222.1576196412084</v>
      </c>
      <c r="O372" s="122">
        <v>2084.1226817641468</v>
      </c>
      <c r="P372" s="122">
        <v>1926.2182921699027</v>
      </c>
      <c r="Q372" s="122">
        <v>1866.7583435500164</v>
      </c>
      <c r="R372" s="122">
        <v>1896.5767513042542</v>
      </c>
      <c r="S372" s="122">
        <v>1909.4414885981594</v>
      </c>
      <c r="T372" s="122">
        <v>2037.4993788298602</v>
      </c>
      <c r="U372" s="122">
        <v>1910.3756309114688</v>
      </c>
      <c r="V372" s="122">
        <v>1851.3387771517969</v>
      </c>
      <c r="W372" s="122">
        <v>2054.9802696969982</v>
      </c>
      <c r="X372" s="122">
        <v>1898.1717493245742</v>
      </c>
      <c r="Y372" s="122">
        <v>1716.6371189970662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2339.4566656184961</v>
      </c>
      <c r="D373" s="98">
        <v>2414.4607971842456</v>
      </c>
      <c r="E373" s="98">
        <v>2464.7901101633975</v>
      </c>
      <c r="F373" s="98">
        <v>2479.6911895535541</v>
      </c>
      <c r="G373" s="98">
        <v>2470.7796785741739</v>
      </c>
      <c r="H373" s="98">
        <v>2336.4133527319545</v>
      </c>
      <c r="I373" s="98">
        <v>2467.6331941355647</v>
      </c>
      <c r="J373" s="98">
        <v>2311.1348497316376</v>
      </c>
      <c r="K373" s="98">
        <v>2343.2867586161351</v>
      </c>
      <c r="L373" s="98">
        <v>2410.0654907167873</v>
      </c>
      <c r="M373" s="98">
        <v>2237.0106606511331</v>
      </c>
      <c r="N373" s="98">
        <v>2233.9346649381409</v>
      </c>
      <c r="O373" s="98">
        <v>2086.4519275471935</v>
      </c>
      <c r="P373" s="98">
        <v>1933.5645752503654</v>
      </c>
      <c r="Q373" s="98">
        <v>1869.0562860351047</v>
      </c>
      <c r="R373" s="98">
        <v>1903.6912220961617</v>
      </c>
      <c r="S373" s="98">
        <v>1909.3200532367509</v>
      </c>
      <c r="T373" s="98">
        <v>2048.4645238350254</v>
      </c>
      <c r="U373" s="98">
        <v>1915.2277478996693</v>
      </c>
      <c r="V373" s="98">
        <v>1856.7693885414378</v>
      </c>
      <c r="W373" s="98">
        <v>2057.123560296749</v>
      </c>
      <c r="X373" s="98">
        <v>1891.6457814540981</v>
      </c>
      <c r="Y373" s="98">
        <v>1741.8758413289677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1913.7500431453839</v>
      </c>
      <c r="D374" s="98">
        <v>1992.0665225986111</v>
      </c>
      <c r="E374" s="98">
        <v>2041.9916663655918</v>
      </c>
      <c r="F374" s="98">
        <v>2083.6879975795505</v>
      </c>
      <c r="G374" s="98">
        <v>2079.5244592786153</v>
      </c>
      <c r="H374" s="98">
        <v>1971.9859554585601</v>
      </c>
      <c r="I374" s="98">
        <v>2125.57576917394</v>
      </c>
      <c r="J374" s="98">
        <v>1968.8964188032162</v>
      </c>
      <c r="K374" s="98">
        <v>2010.1384834158418</v>
      </c>
      <c r="L374" s="98">
        <v>2075.8482347258364</v>
      </c>
      <c r="M374" s="98">
        <v>0</v>
      </c>
      <c r="N374" s="98">
        <v>1971.2335083939972</v>
      </c>
      <c r="O374" s="98">
        <v>1876.5901435775602</v>
      </c>
      <c r="P374" s="98">
        <v>1754.1484603681699</v>
      </c>
      <c r="Q374" s="98">
        <v>1721.4397776771575</v>
      </c>
      <c r="R374" s="98">
        <v>1772.2168549134972</v>
      </c>
      <c r="S374" s="98">
        <v>1795.5564076591816</v>
      </c>
      <c r="T374" s="98">
        <v>1931.3932663852306</v>
      </c>
      <c r="U374" s="98">
        <v>1816.2769206653159</v>
      </c>
      <c r="V374" s="98">
        <v>1762.8124475042066</v>
      </c>
      <c r="W374" s="98">
        <v>1968.2269162846371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971.24105170582811</v>
      </c>
      <c r="D375" s="101">
        <v>1031.731899555909</v>
      </c>
      <c r="E375" s="101">
        <v>1052.5453073126043</v>
      </c>
      <c r="F375" s="101">
        <v>1130.7587761604898</v>
      </c>
      <c r="G375" s="101">
        <v>1108.8269671837425</v>
      </c>
      <c r="H375" s="101">
        <v>1038.4544306976661</v>
      </c>
      <c r="I375" s="101">
        <v>1220.1861851916788</v>
      </c>
      <c r="J375" s="101">
        <v>1029.7628340347167</v>
      </c>
      <c r="K375" s="101">
        <v>1058.5254356340392</v>
      </c>
      <c r="L375" s="101">
        <v>1080.9459207495238</v>
      </c>
      <c r="M375" s="101">
        <v>0</v>
      </c>
      <c r="N375" s="101">
        <v>1045.867500174739</v>
      </c>
      <c r="O375" s="101">
        <v>1018.7075211949557</v>
      </c>
      <c r="P375" s="101">
        <v>843.4489678218722</v>
      </c>
      <c r="Q375" s="101">
        <v>807.28440743628551</v>
      </c>
      <c r="R375" s="101">
        <v>837.19203754661589</v>
      </c>
      <c r="S375" s="101">
        <v>889.8209278505127</v>
      </c>
      <c r="T375" s="101">
        <v>876.67061742188707</v>
      </c>
      <c r="U375" s="101">
        <v>829.40571640047392</v>
      </c>
      <c r="V375" s="101">
        <v>743.15320312414042</v>
      </c>
      <c r="W375" s="101">
        <v>933.76241043263701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942.50899143955576</v>
      </c>
      <c r="D376" s="104">
        <v>960.33462304270222</v>
      </c>
      <c r="E376" s="104">
        <v>989.44635905298708</v>
      </c>
      <c r="F376" s="104">
        <v>952.92922141906115</v>
      </c>
      <c r="G376" s="104">
        <v>970.69749209487281</v>
      </c>
      <c r="H376" s="104">
        <v>933.53152476089417</v>
      </c>
      <c r="I376" s="104">
        <v>905.38958398226134</v>
      </c>
      <c r="J376" s="104">
        <v>939.13358476849965</v>
      </c>
      <c r="K376" s="104">
        <v>951.61304778180283</v>
      </c>
      <c r="L376" s="104">
        <v>994.9023139763126</v>
      </c>
      <c r="M376" s="104">
        <v>0</v>
      </c>
      <c r="N376" s="104">
        <v>925.36600821925845</v>
      </c>
      <c r="O376" s="104">
        <v>857.88262238260484</v>
      </c>
      <c r="P376" s="104">
        <v>910.69949254629773</v>
      </c>
      <c r="Q376" s="104">
        <v>914.15537024087155</v>
      </c>
      <c r="R376" s="104">
        <v>935.02481736688128</v>
      </c>
      <c r="S376" s="104">
        <v>905.73547980866863</v>
      </c>
      <c r="T376" s="104">
        <v>1054.7226489633435</v>
      </c>
      <c r="U376" s="104">
        <v>986.87120426484171</v>
      </c>
      <c r="V376" s="104">
        <v>1019.6592443800657</v>
      </c>
      <c r="W376" s="104">
        <v>1034.4645058520002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2049.6794578020076</v>
      </c>
      <c r="D377" s="101">
        <v>0</v>
      </c>
      <c r="E377" s="101">
        <v>0</v>
      </c>
      <c r="F377" s="101">
        <v>2215.2778618246757</v>
      </c>
      <c r="G377" s="101">
        <v>2209.9507771349404</v>
      </c>
      <c r="H377" s="101">
        <v>2159.62864060632</v>
      </c>
      <c r="I377" s="101">
        <v>0</v>
      </c>
      <c r="J377" s="101">
        <v>2162.5268352889966</v>
      </c>
      <c r="K377" s="101">
        <v>2178.7145674345211</v>
      </c>
      <c r="L377" s="101">
        <v>2210.9856519820205</v>
      </c>
      <c r="M377" s="101">
        <v>2354.2871154082322</v>
      </c>
      <c r="N377" s="101">
        <v>2217.2729422057878</v>
      </c>
      <c r="O377" s="101">
        <v>0</v>
      </c>
      <c r="P377" s="101">
        <v>0</v>
      </c>
      <c r="Q377" s="101">
        <v>0</v>
      </c>
      <c r="R377" s="101">
        <v>1912.5237763731877</v>
      </c>
      <c r="S377" s="101">
        <v>2033.7711766744223</v>
      </c>
      <c r="T377" s="101">
        <v>2108.0572477960723</v>
      </c>
      <c r="U377" s="101">
        <v>1992.2839542980855</v>
      </c>
      <c r="V377" s="101">
        <v>1927.881503813496</v>
      </c>
      <c r="W377" s="101">
        <v>0</v>
      </c>
      <c r="X377" s="101">
        <v>2078.1646804782354</v>
      </c>
      <c r="Y377" s="101">
        <v>1745.3857770670045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1786.0088563863742</v>
      </c>
      <c r="D378" s="104">
        <v>0</v>
      </c>
      <c r="E378" s="104">
        <v>0</v>
      </c>
      <c r="F378" s="104">
        <v>1954.6871699219791</v>
      </c>
      <c r="G378" s="104">
        <v>1947.4207022294802</v>
      </c>
      <c r="H378" s="104">
        <v>1901.7947671000716</v>
      </c>
      <c r="I378" s="104">
        <v>0</v>
      </c>
      <c r="J378" s="104">
        <v>1908.1416593577185</v>
      </c>
      <c r="K378" s="104">
        <v>1927.6727485531055</v>
      </c>
      <c r="L378" s="104">
        <v>1956.421658926547</v>
      </c>
      <c r="M378" s="104">
        <v>2098.0840700950175</v>
      </c>
      <c r="N378" s="104">
        <v>1983.1817861639438</v>
      </c>
      <c r="O378" s="104">
        <v>0</v>
      </c>
      <c r="P378" s="104">
        <v>0</v>
      </c>
      <c r="Q378" s="104">
        <v>0</v>
      </c>
      <c r="R378" s="104">
        <v>1746.0668903443766</v>
      </c>
      <c r="S378" s="104">
        <v>1873.2048957243585</v>
      </c>
      <c r="T378" s="104">
        <v>1936.6822477506769</v>
      </c>
      <c r="U378" s="104">
        <v>1839.2048801113817</v>
      </c>
      <c r="V378" s="104">
        <v>1775.7263494020672</v>
      </c>
      <c r="W378" s="104">
        <v>0</v>
      </c>
      <c r="X378" s="104">
        <v>1946.6608441927724</v>
      </c>
      <c r="Y378" s="104">
        <v>1638.0174806968473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850.29352534255463</v>
      </c>
      <c r="D379" s="98">
        <v>0</v>
      </c>
      <c r="E379" s="98">
        <v>0</v>
      </c>
      <c r="F379" s="98">
        <v>1010.4518629946987</v>
      </c>
      <c r="G379" s="98">
        <v>990.77355836174843</v>
      </c>
      <c r="H379" s="98">
        <v>957.98647278373573</v>
      </c>
      <c r="I379" s="98">
        <v>0</v>
      </c>
      <c r="J379" s="98">
        <v>961.57635432096401</v>
      </c>
      <c r="K379" s="98">
        <v>982.87111583575484</v>
      </c>
      <c r="L379" s="98">
        <v>988.94312824519034</v>
      </c>
      <c r="M379" s="98">
        <v>1100.8745926909685</v>
      </c>
      <c r="N379" s="98">
        <v>1039.3514387839164</v>
      </c>
      <c r="O379" s="98">
        <v>0</v>
      </c>
      <c r="P379" s="98">
        <v>0</v>
      </c>
      <c r="Q379" s="98">
        <v>0</v>
      </c>
      <c r="R379" s="98">
        <v>837.55412454459292</v>
      </c>
      <c r="S379" s="98">
        <v>949.78732920919356</v>
      </c>
      <c r="T379" s="98">
        <v>900.50567227942838</v>
      </c>
      <c r="U379" s="98">
        <v>857.67800991035813</v>
      </c>
      <c r="V379" s="98">
        <v>757.34772432715772</v>
      </c>
      <c r="W379" s="98">
        <v>0</v>
      </c>
      <c r="X379" s="98">
        <v>871.00125728147611</v>
      </c>
      <c r="Y379" s="98">
        <v>648.39309302438221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935.71533104381945</v>
      </c>
      <c r="D380" s="98">
        <v>0</v>
      </c>
      <c r="E380" s="98">
        <v>0</v>
      </c>
      <c r="F380" s="98">
        <v>944.23530692728036</v>
      </c>
      <c r="G380" s="98">
        <v>956.64714386773187</v>
      </c>
      <c r="H380" s="98">
        <v>943.80829431633572</v>
      </c>
      <c r="I380" s="98">
        <v>0</v>
      </c>
      <c r="J380" s="98">
        <v>946.56530503675469</v>
      </c>
      <c r="K380" s="98">
        <v>944.80163271735091</v>
      </c>
      <c r="L380" s="98">
        <v>967.47853068135657</v>
      </c>
      <c r="M380" s="98">
        <v>997.2094774040487</v>
      </c>
      <c r="N380" s="98">
        <v>943.83034738002709</v>
      </c>
      <c r="O380" s="98">
        <v>0</v>
      </c>
      <c r="P380" s="98">
        <v>0</v>
      </c>
      <c r="Q380" s="98">
        <v>0</v>
      </c>
      <c r="R380" s="98">
        <v>908.51276579978378</v>
      </c>
      <c r="S380" s="98">
        <v>923.41756651516482</v>
      </c>
      <c r="T380" s="98">
        <v>1036.1765754712487</v>
      </c>
      <c r="U380" s="98">
        <v>981.52687020102394</v>
      </c>
      <c r="V380" s="98">
        <v>1018.3786250749096</v>
      </c>
      <c r="W380" s="98">
        <v>0</v>
      </c>
      <c r="X380" s="98">
        <v>1075.6595869112966</v>
      </c>
      <c r="Y380" s="98">
        <v>989.6243876724651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831.44261707184023</v>
      </c>
      <c r="D381" s="122">
        <v>854.07842919966095</v>
      </c>
      <c r="E381" s="122">
        <v>872.77478327983613</v>
      </c>
      <c r="F381" s="122">
        <v>898.42999504670718</v>
      </c>
      <c r="G381" s="122">
        <v>916.75701123449153</v>
      </c>
      <c r="H381" s="122">
        <v>897.52019817562837</v>
      </c>
      <c r="I381" s="122">
        <v>847.89800885347336</v>
      </c>
      <c r="J381" s="122">
        <v>810.15648920636954</v>
      </c>
      <c r="K381" s="122">
        <v>806.51360672640226</v>
      </c>
      <c r="L381" s="122">
        <v>825.34253550457845</v>
      </c>
      <c r="M381" s="122">
        <v>755.39607649568359</v>
      </c>
      <c r="N381" s="122">
        <v>763.75283831430932</v>
      </c>
      <c r="O381" s="122">
        <v>759.74056087522933</v>
      </c>
      <c r="P381" s="122">
        <v>715.85053525183343</v>
      </c>
      <c r="Q381" s="122">
        <v>679.04999233712999</v>
      </c>
      <c r="R381" s="122">
        <v>647.43037052992133</v>
      </c>
      <c r="S381" s="122">
        <v>685.70489035145283</v>
      </c>
      <c r="T381" s="122">
        <v>647.54835530945161</v>
      </c>
      <c r="U381" s="122">
        <v>643.63160883961302</v>
      </c>
      <c r="V381" s="122">
        <v>618.57723113407098</v>
      </c>
      <c r="W381" s="122">
        <v>646.51822293940904</v>
      </c>
      <c r="X381" s="122">
        <v>726.41025964997323</v>
      </c>
      <c r="Y381" s="122">
        <v>645.68306442423102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1016.3363574310354</v>
      </c>
      <c r="D382" s="98">
        <v>1061.9743620279007</v>
      </c>
      <c r="E382" s="98">
        <v>1105.1575157209816</v>
      </c>
      <c r="F382" s="98">
        <v>1128.7632056348637</v>
      </c>
      <c r="G382" s="98">
        <v>1140.457172913982</v>
      </c>
      <c r="H382" s="98">
        <v>1089.457009895383</v>
      </c>
      <c r="I382" s="98">
        <v>1105.6157182710083</v>
      </c>
      <c r="J382" s="98">
        <v>983.23472010320654</v>
      </c>
      <c r="K382" s="98">
        <v>1018.256909827684</v>
      </c>
      <c r="L382" s="98">
        <v>1050.2056689893789</v>
      </c>
      <c r="M382" s="98">
        <v>902.31740858707883</v>
      </c>
      <c r="N382" s="98">
        <v>949.24729456876787</v>
      </c>
      <c r="O382" s="98">
        <v>1045.0159790498167</v>
      </c>
      <c r="P382" s="98">
        <v>901.03676499276219</v>
      </c>
      <c r="Q382" s="98">
        <v>893.49172490033061</v>
      </c>
      <c r="R382" s="98">
        <v>837.78457831259709</v>
      </c>
      <c r="S382" s="98">
        <v>858.50173260529982</v>
      </c>
      <c r="T382" s="98">
        <v>865.2990525496499</v>
      </c>
      <c r="U382" s="98">
        <v>902.15150657373636</v>
      </c>
      <c r="V382" s="98">
        <v>859.47746750013653</v>
      </c>
      <c r="W382" s="98">
        <v>998.98206860839969</v>
      </c>
      <c r="X382" s="98">
        <v>946.0963284353287</v>
      </c>
      <c r="Y382" s="98">
        <v>921.89596599226502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829.74619002816553</v>
      </c>
      <c r="D383" s="33">
        <v>850.81158755637864</v>
      </c>
      <c r="E383" s="33">
        <v>869.29288788380336</v>
      </c>
      <c r="F383" s="33">
        <v>895.17744274420193</v>
      </c>
      <c r="G383" s="33">
        <v>913.61478963008551</v>
      </c>
      <c r="H383" s="33">
        <v>894.74898112459118</v>
      </c>
      <c r="I383" s="33">
        <v>844.51119580159957</v>
      </c>
      <c r="J383" s="33">
        <v>804.74286374822373</v>
      </c>
      <c r="K383" s="33">
        <v>799.79776028191293</v>
      </c>
      <c r="L383" s="33">
        <v>818.39634177239611</v>
      </c>
      <c r="M383" s="33">
        <v>749.23366903983481</v>
      </c>
      <c r="N383" s="33">
        <v>756.5011523783777</v>
      </c>
      <c r="O383" s="33">
        <v>749.08671198540787</v>
      </c>
      <c r="P383" s="33">
        <v>710.73889511143204</v>
      </c>
      <c r="Q383" s="33">
        <v>675.13125750342863</v>
      </c>
      <c r="R383" s="33">
        <v>643.31073739798376</v>
      </c>
      <c r="S383" s="33">
        <v>679.92597035865288</v>
      </c>
      <c r="T383" s="33">
        <v>638.31707959693131</v>
      </c>
      <c r="U383" s="33">
        <v>630.08288279368753</v>
      </c>
      <c r="V383" s="33">
        <v>610.94723500339217</v>
      </c>
      <c r="W383" s="33">
        <v>637.31963838272384</v>
      </c>
      <c r="X383" s="33">
        <v>724.76162050541552</v>
      </c>
      <c r="Y383" s="33">
        <v>641.25160334581017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12992.568953861612</v>
      </c>
      <c r="D385" s="117">
        <f t="shared" si="211"/>
        <v>11964.825085055572</v>
      </c>
      <c r="E385" s="117">
        <f t="shared" si="211"/>
        <v>12027.161250607929</v>
      </c>
      <c r="F385" s="117">
        <f t="shared" si="211"/>
        <v>12004.102537140763</v>
      </c>
      <c r="G385" s="117">
        <f t="shared" si="211"/>
        <v>11374.242363157829</v>
      </c>
      <c r="H385" s="117">
        <f t="shared" si="211"/>
        <v>9850.6076365116132</v>
      </c>
      <c r="I385" s="117">
        <f t="shared" si="211"/>
        <v>9219.3042280223381</v>
      </c>
      <c r="J385" s="117">
        <f t="shared" si="211"/>
        <v>8530.7881858705223</v>
      </c>
      <c r="K385" s="117">
        <f t="shared" si="211"/>
        <v>9893.5090322130982</v>
      </c>
      <c r="L385" s="117">
        <f t="shared" si="211"/>
        <v>11299.063547046759</v>
      </c>
      <c r="M385" s="117">
        <f t="shared" si="211"/>
        <v>10255.881178162857</v>
      </c>
      <c r="N385" s="117">
        <f t="shared" si="211"/>
        <v>10963.012760592948</v>
      </c>
      <c r="O385" s="117">
        <f t="shared" si="211"/>
        <v>11946.946816675276</v>
      </c>
      <c r="P385" s="117">
        <f t="shared" si="211"/>
        <v>9562.0824247119726</v>
      </c>
      <c r="Q385" s="117">
        <f t="shared" si="211"/>
        <v>9456.834656599538</v>
      </c>
      <c r="R385" s="117">
        <f t="shared" ref="R385:V385" si="212">R386+R389+R391+R400</f>
        <v>8086.0466420997172</v>
      </c>
      <c r="S385" s="117">
        <f t="shared" si="212"/>
        <v>7370.3595722493774</v>
      </c>
      <c r="T385" s="117">
        <f t="shared" si="212"/>
        <v>7571.1690703051772</v>
      </c>
      <c r="U385" s="117">
        <f t="shared" si="212"/>
        <v>7875.7833844943179</v>
      </c>
      <c r="V385" s="117">
        <f t="shared" si="212"/>
        <v>8228.3950999503122</v>
      </c>
      <c r="W385" s="117">
        <f t="shared" ref="W385:Y385" si="213">W386+W389+W391+W400</f>
        <v>6489.9775974412087</v>
      </c>
      <c r="X385" s="117">
        <f t="shared" si="213"/>
        <v>5273.0667472243913</v>
      </c>
      <c r="Y385" s="117">
        <f t="shared" si="213"/>
        <v>4366.1463507765811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10738.251432569563</v>
      </c>
      <c r="D386" s="122">
        <f t="shared" si="214"/>
        <v>9627.0082322072176</v>
      </c>
      <c r="E386" s="122">
        <f t="shared" si="214"/>
        <v>9561.3067025356486</v>
      </c>
      <c r="F386" s="122">
        <f t="shared" si="214"/>
        <v>9480.0112079718929</v>
      </c>
      <c r="G386" s="122">
        <f t="shared" si="214"/>
        <v>8822.7969690179143</v>
      </c>
      <c r="H386" s="122">
        <f t="shared" si="214"/>
        <v>7309.5034628470385</v>
      </c>
      <c r="I386" s="122">
        <f t="shared" si="214"/>
        <v>6663.4040961883939</v>
      </c>
      <c r="J386" s="122">
        <f t="shared" si="214"/>
        <v>6116.5017343949039</v>
      </c>
      <c r="K386" s="122">
        <f t="shared" si="214"/>
        <v>7448.4268712806852</v>
      </c>
      <c r="L386" s="122">
        <f t="shared" si="214"/>
        <v>8744.6838813248451</v>
      </c>
      <c r="M386" s="122">
        <f t="shared" si="214"/>
        <v>7855.238648522628</v>
      </c>
      <c r="N386" s="122">
        <f t="shared" si="214"/>
        <v>8527.3653375167014</v>
      </c>
      <c r="O386" s="122">
        <f t="shared" si="214"/>
        <v>9581.4724243595829</v>
      </c>
      <c r="P386" s="122">
        <f t="shared" si="214"/>
        <v>7348.3525126443456</v>
      </c>
      <c r="Q386" s="122">
        <f t="shared" si="214"/>
        <v>7276.742975287134</v>
      </c>
      <c r="R386" s="122">
        <f t="shared" ref="R386:V386" si="215">SUM(R387:R388)</f>
        <v>5883.058266289805</v>
      </c>
      <c r="S386" s="122">
        <f t="shared" si="215"/>
        <v>5082.5889436168573</v>
      </c>
      <c r="T386" s="122">
        <f t="shared" si="215"/>
        <v>5166.6094455052862</v>
      </c>
      <c r="U386" s="122">
        <f t="shared" si="215"/>
        <v>5558.4569734350189</v>
      </c>
      <c r="V386" s="122">
        <f t="shared" si="215"/>
        <v>5938.3762678707462</v>
      </c>
      <c r="W386" s="122">
        <f t="shared" ref="W386:Y386" si="216">SUM(W387:W388)</f>
        <v>4010.974797158548</v>
      </c>
      <c r="X386" s="122">
        <f t="shared" si="216"/>
        <v>2809.5222539250267</v>
      </c>
      <c r="Y386" s="122">
        <f t="shared" si="216"/>
        <v>2043.6153064145419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10487.264434856101</v>
      </c>
      <c r="D387" s="98">
        <v>9405.6852258955314</v>
      </c>
      <c r="E387" s="98">
        <v>9346.7804728107185</v>
      </c>
      <c r="F387" s="98">
        <v>9269.1379222102951</v>
      </c>
      <c r="G387" s="98">
        <v>8628.8641340431186</v>
      </c>
      <c r="H387" s="98">
        <v>7152.4045757534523</v>
      </c>
      <c r="I387" s="98">
        <v>6522.5655178947309</v>
      </c>
      <c r="J387" s="98">
        <v>5988.4341737881205</v>
      </c>
      <c r="K387" s="98">
        <v>7294.4528721404749</v>
      </c>
      <c r="L387" s="98">
        <v>8566.5946140839587</v>
      </c>
      <c r="M387" s="98">
        <v>7698.0746138817503</v>
      </c>
      <c r="N387" s="98">
        <v>8358.2129324283469</v>
      </c>
      <c r="O387" s="98">
        <v>9392.6660223667677</v>
      </c>
      <c r="P387" s="98">
        <v>7204.017082096967</v>
      </c>
      <c r="Q387" s="98">
        <v>7133.9644637576675</v>
      </c>
      <c r="R387" s="98">
        <v>5769.0054944936101</v>
      </c>
      <c r="S387" s="98">
        <v>4984.936963192371</v>
      </c>
      <c r="T387" s="98">
        <v>5067.6890866597359</v>
      </c>
      <c r="U387" s="98">
        <v>5453.5577578310067</v>
      </c>
      <c r="V387" s="98">
        <v>5826.4996334278194</v>
      </c>
      <c r="W387" s="98">
        <v>3936.100224536212</v>
      </c>
      <c r="X387" s="98">
        <v>2756.5337871534625</v>
      </c>
      <c r="Y387" s="98">
        <v>2005.1888715290274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250.98699771346219</v>
      </c>
      <c r="D388" s="98">
        <v>221.32300631168624</v>
      </c>
      <c r="E388" s="98">
        <v>214.52622972493032</v>
      </c>
      <c r="F388" s="98">
        <v>210.87328576159771</v>
      </c>
      <c r="G388" s="98">
        <v>193.93283497479644</v>
      </c>
      <c r="H388" s="98">
        <v>157.09888709358617</v>
      </c>
      <c r="I388" s="98">
        <v>140.83857829366318</v>
      </c>
      <c r="J388" s="98">
        <v>128.06756060678313</v>
      </c>
      <c r="K388" s="98">
        <v>153.97399914020983</v>
      </c>
      <c r="L388" s="98">
        <v>178.08926724088715</v>
      </c>
      <c r="M388" s="98">
        <v>157.16403464087736</v>
      </c>
      <c r="N388" s="98">
        <v>169.1524050883543</v>
      </c>
      <c r="O388" s="98">
        <v>188.8064019928153</v>
      </c>
      <c r="P388" s="98">
        <v>144.33543054737865</v>
      </c>
      <c r="Q388" s="98">
        <v>142.77851152946633</v>
      </c>
      <c r="R388" s="98">
        <v>114.05277179619513</v>
      </c>
      <c r="S388" s="98">
        <v>97.651980424486638</v>
      </c>
      <c r="T388" s="98">
        <v>98.920358845550581</v>
      </c>
      <c r="U388" s="98">
        <v>104.89921560401184</v>
      </c>
      <c r="V388" s="98">
        <v>111.8766344429268</v>
      </c>
      <c r="W388" s="98">
        <v>74.874572622336004</v>
      </c>
      <c r="X388" s="98">
        <v>52.988466771564283</v>
      </c>
      <c r="Y388" s="98">
        <v>38.426434885514475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2.8765044736725129</v>
      </c>
      <c r="D389" s="122">
        <f t="shared" si="217"/>
        <v>1.9650017720772655</v>
      </c>
      <c r="E389" s="122">
        <f t="shared" si="217"/>
        <v>65.157120695966867</v>
      </c>
      <c r="F389" s="122">
        <f t="shared" si="217"/>
        <v>77.375932726485644</v>
      </c>
      <c r="G389" s="122">
        <f t="shared" si="217"/>
        <v>82.169005930301381</v>
      </c>
      <c r="H389" s="122">
        <f t="shared" si="217"/>
        <v>163.87771184434936</v>
      </c>
      <c r="I389" s="122">
        <f t="shared" si="217"/>
        <v>106.66945589460659</v>
      </c>
      <c r="J389" s="122">
        <f t="shared" si="217"/>
        <v>90.73928264182409</v>
      </c>
      <c r="K389" s="122">
        <f t="shared" si="217"/>
        <v>86.548519429344267</v>
      </c>
      <c r="L389" s="122">
        <f t="shared" si="217"/>
        <v>116.72173646808159</v>
      </c>
      <c r="M389" s="122">
        <f t="shared" si="217"/>
        <v>107.68102672997998</v>
      </c>
      <c r="N389" s="122">
        <f t="shared" si="217"/>
        <v>95.140668846145601</v>
      </c>
      <c r="O389" s="122">
        <f t="shared" si="217"/>
        <v>90.370044453867081</v>
      </c>
      <c r="P389" s="122">
        <f t="shared" si="217"/>
        <v>33.935332288610191</v>
      </c>
      <c r="Q389" s="122">
        <f t="shared" si="217"/>
        <v>29.630721943510164</v>
      </c>
      <c r="R389" s="122">
        <f t="shared" si="217"/>
        <v>14.114487269337729</v>
      </c>
      <c r="S389" s="122">
        <f t="shared" si="217"/>
        <v>26.442278249591741</v>
      </c>
      <c r="T389" s="122">
        <f t="shared" si="217"/>
        <v>27.339662154038646</v>
      </c>
      <c r="U389" s="122">
        <f t="shared" si="217"/>
        <v>35.982755413575049</v>
      </c>
      <c r="V389" s="122">
        <f t="shared" si="217"/>
        <v>60.297864688512966</v>
      </c>
      <c r="W389" s="122">
        <f t="shared" si="217"/>
        <v>22.483478614671075</v>
      </c>
      <c r="X389" s="122">
        <f t="shared" si="217"/>
        <v>68.131611801474719</v>
      </c>
      <c r="Y389" s="122">
        <f t="shared" si="217"/>
        <v>151.51616932122661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2.8765044736725129</v>
      </c>
      <c r="D390" s="98">
        <f>RES_hhdet_in_tesh!D67</f>
        <v>1.9650017720772655</v>
      </c>
      <c r="E390" s="98">
        <f>RES_hhdet_in_tesh!E67</f>
        <v>65.157120695966867</v>
      </c>
      <c r="F390" s="98">
        <f>RES_hhdet_in_tesh!F67</f>
        <v>77.375932726485644</v>
      </c>
      <c r="G390" s="98">
        <f>RES_hhdet_in_tesh!G67</f>
        <v>82.169005930301381</v>
      </c>
      <c r="H390" s="98">
        <f>RES_hhdet_in_tesh!H67</f>
        <v>163.87771184434936</v>
      </c>
      <c r="I390" s="98">
        <f>RES_hhdet_in_tesh!I67</f>
        <v>106.66945589460659</v>
      </c>
      <c r="J390" s="98">
        <f>RES_hhdet_in_tesh!J67</f>
        <v>90.73928264182409</v>
      </c>
      <c r="K390" s="98">
        <f>RES_hhdet_in_tesh!K67</f>
        <v>86.548519429344267</v>
      </c>
      <c r="L390" s="98">
        <f>RES_hhdet_in_tesh!L67</f>
        <v>116.72173646808159</v>
      </c>
      <c r="M390" s="98">
        <f>RES_hhdet_in_tesh!M67</f>
        <v>107.68102672997998</v>
      </c>
      <c r="N390" s="98">
        <f>RES_hhdet_in_tesh!N67</f>
        <v>95.140668846145601</v>
      </c>
      <c r="O390" s="98">
        <f>RES_hhdet_in_tesh!O67</f>
        <v>90.370044453867081</v>
      </c>
      <c r="P390" s="98">
        <f>RES_hhdet_in_tesh!P67</f>
        <v>33.935332288610191</v>
      </c>
      <c r="Q390" s="98">
        <f>RES_hhdet_in_tesh!Q67</f>
        <v>29.630721943510164</v>
      </c>
      <c r="R390" s="98">
        <f>RES_hhdet_in_tesh!R67</f>
        <v>14.114487269337729</v>
      </c>
      <c r="S390" s="98">
        <f>RES_hhdet_in_tesh!S67</f>
        <v>26.442278249591741</v>
      </c>
      <c r="T390" s="98">
        <f>RES_hhdet_in_tesh!T67</f>
        <v>27.339662154038646</v>
      </c>
      <c r="U390" s="98">
        <f>RES_hhdet_in_tesh!U67</f>
        <v>35.982755413575049</v>
      </c>
      <c r="V390" s="98">
        <f>RES_hhdet_in_tesh!V67</f>
        <v>60.297864688512966</v>
      </c>
      <c r="W390" s="98">
        <f>RES_hhdet_in_tesh!W67</f>
        <v>22.483478614671075</v>
      </c>
      <c r="X390" s="98">
        <f>RES_hhdet_in_tesh!X67</f>
        <v>68.131611801474719</v>
      </c>
      <c r="Y390" s="98">
        <f>RES_hhdet_in_tesh!Y67</f>
        <v>151.51616932122661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1609.4157579034757</v>
      </c>
      <c r="D391" s="122">
        <v>1676.4154299898621</v>
      </c>
      <c r="E391" s="122">
        <v>1725.6931278647658</v>
      </c>
      <c r="F391" s="122">
        <v>1750.6043374613662</v>
      </c>
      <c r="G391" s="122">
        <v>1757.7606200941518</v>
      </c>
      <c r="H391" s="122">
        <v>1679.4637952776475</v>
      </c>
      <c r="I391" s="122">
        <v>1788.8319822745043</v>
      </c>
      <c r="J391" s="122">
        <v>1693.9403248774947</v>
      </c>
      <c r="K391" s="122">
        <v>1730.7462166314922</v>
      </c>
      <c r="L391" s="122">
        <v>1793.7032559667009</v>
      </c>
      <c r="M391" s="122">
        <v>1702.9766409131516</v>
      </c>
      <c r="N391" s="122">
        <v>1741.2834979805348</v>
      </c>
      <c r="O391" s="122">
        <v>1675.8812240506559</v>
      </c>
      <c r="P391" s="122">
        <v>1608.7873588986035</v>
      </c>
      <c r="Q391" s="122">
        <v>1602.0470220792331</v>
      </c>
      <c r="R391" s="122">
        <v>1659.331186772509</v>
      </c>
      <c r="S391" s="122">
        <v>1692.9310800341707</v>
      </c>
      <c r="T391" s="122">
        <v>1832.9758380036108</v>
      </c>
      <c r="U391" s="122">
        <v>1733.8640506469126</v>
      </c>
      <c r="V391" s="122">
        <v>1692.3513262776344</v>
      </c>
      <c r="W391" s="122">
        <v>1888.6913599616648</v>
      </c>
      <c r="X391" s="122">
        <v>1746.551095022327</v>
      </c>
      <c r="Y391" s="122">
        <v>1592.3270249983443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1611.3281594970395</v>
      </c>
      <c r="D392" s="98">
        <v>1676.4139588578819</v>
      </c>
      <c r="E392" s="98">
        <v>1725.6851963675681</v>
      </c>
      <c r="F392" s="98">
        <v>1750.6420863005778</v>
      </c>
      <c r="G392" s="98">
        <v>1759.3912092834173</v>
      </c>
      <c r="H392" s="98">
        <v>1678.4145850732452</v>
      </c>
      <c r="I392" s="98">
        <v>1788.8229438488086</v>
      </c>
      <c r="J392" s="98">
        <v>1691.4949941661994</v>
      </c>
      <c r="K392" s="98">
        <v>1732.7444588106819</v>
      </c>
      <c r="L392" s="98">
        <v>1801.8473848182346</v>
      </c>
      <c r="M392" s="98">
        <v>1700.7103273446999</v>
      </c>
      <c r="N392" s="98">
        <v>1739.1361082552132</v>
      </c>
      <c r="O392" s="98">
        <v>1675.8784525327794</v>
      </c>
      <c r="P392" s="98">
        <v>1608.6327601309147</v>
      </c>
      <c r="Q392" s="98">
        <v>1601.9831638585695</v>
      </c>
      <c r="R392" s="98">
        <v>1660.9426006436793</v>
      </c>
      <c r="S392" s="98">
        <v>1690.8571266792226</v>
      </c>
      <c r="T392" s="98">
        <v>1836.6533203674453</v>
      </c>
      <c r="U392" s="98">
        <v>1734.6960115126149</v>
      </c>
      <c r="V392" s="98">
        <v>1695.5436843796542</v>
      </c>
      <c r="W392" s="98">
        <v>1888.6160766150686</v>
      </c>
      <c r="X392" s="98">
        <v>1739.2674217063873</v>
      </c>
      <c r="Y392" s="98">
        <v>1602.9517505455851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1611.4626332285889</v>
      </c>
      <c r="D393" s="98">
        <v>1676.6890820720487</v>
      </c>
      <c r="E393" s="98">
        <v>1726.3698998631626</v>
      </c>
      <c r="F393" s="98">
        <v>1751.2358457841249</v>
      </c>
      <c r="G393" s="98">
        <v>1760.2702879198985</v>
      </c>
      <c r="H393" s="98">
        <v>1679.5284008611216</v>
      </c>
      <c r="I393" s="98">
        <v>1789.9201734659409</v>
      </c>
      <c r="J393" s="98">
        <v>1692.8060410297078</v>
      </c>
      <c r="K393" s="98">
        <v>1734.3401623190923</v>
      </c>
      <c r="L393" s="98">
        <v>1803.0544525529267</v>
      </c>
      <c r="M393" s="98">
        <v>0</v>
      </c>
      <c r="N393" s="98">
        <v>1739.5822709204197</v>
      </c>
      <c r="O393" s="98">
        <v>1676.1281624131889</v>
      </c>
      <c r="P393" s="98">
        <v>1612.4084804455956</v>
      </c>
      <c r="Q393" s="98">
        <v>1606.0853237800993</v>
      </c>
      <c r="R393" s="98">
        <v>1665.4625606001259</v>
      </c>
      <c r="S393" s="98">
        <v>1693.7437840077323</v>
      </c>
      <c r="T393" s="98">
        <v>1840.7455366539095</v>
      </c>
      <c r="U393" s="98">
        <v>1738.0961119780293</v>
      </c>
      <c r="V393" s="98">
        <v>1698.2834870349182</v>
      </c>
      <c r="W393" s="98">
        <v>1891.7385821974776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668.95364178903299</v>
      </c>
      <c r="D394" s="101">
        <v>716.35445902934612</v>
      </c>
      <c r="E394" s="101">
        <v>736.92354081017572</v>
      </c>
      <c r="F394" s="101">
        <v>798.30662436506395</v>
      </c>
      <c r="G394" s="101">
        <v>789.57279582502542</v>
      </c>
      <c r="H394" s="101">
        <v>745.99687610022738</v>
      </c>
      <c r="I394" s="101">
        <v>884.53058948367959</v>
      </c>
      <c r="J394" s="101">
        <v>753.67245626120825</v>
      </c>
      <c r="K394" s="101">
        <v>782.72711453728937</v>
      </c>
      <c r="L394" s="101">
        <v>808.15213857661399</v>
      </c>
      <c r="M394" s="101">
        <v>0</v>
      </c>
      <c r="N394" s="101">
        <v>814.21626270116144</v>
      </c>
      <c r="O394" s="101">
        <v>818.24554003058392</v>
      </c>
      <c r="P394" s="101">
        <v>701.70898789929765</v>
      </c>
      <c r="Q394" s="101">
        <v>691.92995353922777</v>
      </c>
      <c r="R394" s="101">
        <v>730.4377432332443</v>
      </c>
      <c r="S394" s="101">
        <v>788.00830419906367</v>
      </c>
      <c r="T394" s="101">
        <v>786.02288769056622</v>
      </c>
      <c r="U394" s="101">
        <v>751.22490771318758</v>
      </c>
      <c r="V394" s="101">
        <v>678.62424265485265</v>
      </c>
      <c r="W394" s="101">
        <v>857.27407634547785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942.50899143955576</v>
      </c>
      <c r="D395" s="104">
        <v>960.33462304270222</v>
      </c>
      <c r="E395" s="104">
        <v>989.44635905298708</v>
      </c>
      <c r="F395" s="104">
        <v>952.92922141906115</v>
      </c>
      <c r="G395" s="104">
        <v>970.69749209487281</v>
      </c>
      <c r="H395" s="104">
        <v>933.53152476089417</v>
      </c>
      <c r="I395" s="104">
        <v>905.38958398226134</v>
      </c>
      <c r="J395" s="104">
        <v>939.13358476849965</v>
      </c>
      <c r="K395" s="104">
        <v>951.61304778180283</v>
      </c>
      <c r="L395" s="104">
        <v>994.9023139763126</v>
      </c>
      <c r="M395" s="104">
        <v>0</v>
      </c>
      <c r="N395" s="104">
        <v>925.36600821925845</v>
      </c>
      <c r="O395" s="104">
        <v>857.88262238260484</v>
      </c>
      <c r="P395" s="104">
        <v>910.69949254629773</v>
      </c>
      <c r="Q395" s="104">
        <v>914.15537024087155</v>
      </c>
      <c r="R395" s="104">
        <v>935.02481736688128</v>
      </c>
      <c r="S395" s="104">
        <v>905.73547980866863</v>
      </c>
      <c r="T395" s="104">
        <v>1054.7226489633435</v>
      </c>
      <c r="U395" s="104">
        <v>986.87120426484171</v>
      </c>
      <c r="V395" s="104">
        <v>1019.6592443800657</v>
      </c>
      <c r="W395" s="104">
        <v>1034.4645058520002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1598.0771755015908</v>
      </c>
      <c r="D396" s="101">
        <v>0</v>
      </c>
      <c r="E396" s="101">
        <v>0</v>
      </c>
      <c r="F396" s="101">
        <v>1733.8256445782722</v>
      </c>
      <c r="G396" s="101">
        <v>1732.1284013605007</v>
      </c>
      <c r="H396" s="101">
        <v>1695.2631226986302</v>
      </c>
      <c r="I396" s="101">
        <v>0</v>
      </c>
      <c r="J396" s="101">
        <v>1703.4558522470238</v>
      </c>
      <c r="K396" s="101">
        <v>1719.8684194709735</v>
      </c>
      <c r="L396" s="101">
        <v>1749.6149782624439</v>
      </c>
      <c r="M396" s="101">
        <v>1871.6612100519765</v>
      </c>
      <c r="N396" s="101">
        <v>1776.1642895487107</v>
      </c>
      <c r="O396" s="101">
        <v>0</v>
      </c>
      <c r="P396" s="101">
        <v>0</v>
      </c>
      <c r="Q396" s="101">
        <v>0</v>
      </c>
      <c r="R396" s="101">
        <v>1609.6676273759977</v>
      </c>
      <c r="S396" s="101">
        <v>1727.1230346852697</v>
      </c>
      <c r="T396" s="101">
        <v>1806.0552901377707</v>
      </c>
      <c r="U396" s="101">
        <v>1721.8777849740802</v>
      </c>
      <c r="V396" s="101">
        <v>1680.4854016286033</v>
      </c>
      <c r="W396" s="101">
        <v>0</v>
      </c>
      <c r="X396" s="101">
        <v>1853.3706481977911</v>
      </c>
      <c r="Y396" s="101">
        <v>1578.401461247412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1598.6651743251091</v>
      </c>
      <c r="D397" s="104">
        <v>0</v>
      </c>
      <c r="E397" s="104">
        <v>0</v>
      </c>
      <c r="F397" s="104">
        <v>1735.0829847120704</v>
      </c>
      <c r="G397" s="104">
        <v>1733.2015529122016</v>
      </c>
      <c r="H397" s="104">
        <v>1695.8075541976316</v>
      </c>
      <c r="I397" s="104">
        <v>0</v>
      </c>
      <c r="J397" s="104">
        <v>1704.0138792790733</v>
      </c>
      <c r="K397" s="104">
        <v>1720.6760945687724</v>
      </c>
      <c r="L397" s="104">
        <v>1750.0569740450283</v>
      </c>
      <c r="M397" s="104">
        <v>1872.4061595700516</v>
      </c>
      <c r="N397" s="104">
        <v>1776.4111608285368</v>
      </c>
      <c r="O397" s="104">
        <v>0</v>
      </c>
      <c r="P397" s="104">
        <v>0</v>
      </c>
      <c r="Q397" s="104">
        <v>0</v>
      </c>
      <c r="R397" s="104">
        <v>1613.4366873268154</v>
      </c>
      <c r="S397" s="104">
        <v>1729.9977723629754</v>
      </c>
      <c r="T397" s="104">
        <v>1807.6750890527264</v>
      </c>
      <c r="U397" s="104">
        <v>1722.7950557623196</v>
      </c>
      <c r="V397" s="104">
        <v>1678.5394244658016</v>
      </c>
      <c r="W397" s="104">
        <v>0</v>
      </c>
      <c r="X397" s="104">
        <v>1852.4450745837046</v>
      </c>
      <c r="Y397" s="104">
        <v>1575.9845029772923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662.94984328128999</v>
      </c>
      <c r="D398" s="98">
        <v>0</v>
      </c>
      <c r="E398" s="98">
        <v>0</v>
      </c>
      <c r="F398" s="98">
        <v>790.84767778479011</v>
      </c>
      <c r="G398" s="98">
        <v>776.55440904446959</v>
      </c>
      <c r="H398" s="98">
        <v>751.99925988129598</v>
      </c>
      <c r="I398" s="98">
        <v>0</v>
      </c>
      <c r="J398" s="98">
        <v>757.44857424231873</v>
      </c>
      <c r="K398" s="98">
        <v>775.87446185142153</v>
      </c>
      <c r="L398" s="98">
        <v>782.57844336367168</v>
      </c>
      <c r="M398" s="98">
        <v>875.19668216600314</v>
      </c>
      <c r="N398" s="98">
        <v>832.58081344850996</v>
      </c>
      <c r="O398" s="98">
        <v>0</v>
      </c>
      <c r="P398" s="98">
        <v>0</v>
      </c>
      <c r="Q398" s="98">
        <v>0</v>
      </c>
      <c r="R398" s="98">
        <v>704.92392152703167</v>
      </c>
      <c r="S398" s="98">
        <v>806.58020584781059</v>
      </c>
      <c r="T398" s="98">
        <v>771.49851358147794</v>
      </c>
      <c r="U398" s="98">
        <v>741.26818556129547</v>
      </c>
      <c r="V398" s="98">
        <v>660.16079939089195</v>
      </c>
      <c r="W398" s="98">
        <v>0</v>
      </c>
      <c r="X398" s="98">
        <v>776.78548767240818</v>
      </c>
      <c r="Y398" s="98">
        <v>586.3601153048271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935.71533104381945</v>
      </c>
      <c r="D399" s="98">
        <v>0</v>
      </c>
      <c r="E399" s="98">
        <v>0</v>
      </c>
      <c r="F399" s="98">
        <v>944.23530692728036</v>
      </c>
      <c r="G399" s="98">
        <v>956.64714386773187</v>
      </c>
      <c r="H399" s="98">
        <v>943.80829431633572</v>
      </c>
      <c r="I399" s="98">
        <v>0</v>
      </c>
      <c r="J399" s="98">
        <v>946.56530503675469</v>
      </c>
      <c r="K399" s="98">
        <v>944.80163271735091</v>
      </c>
      <c r="L399" s="98">
        <v>967.47853068135657</v>
      </c>
      <c r="M399" s="98">
        <v>997.2094774040487</v>
      </c>
      <c r="N399" s="98">
        <v>943.83034738002709</v>
      </c>
      <c r="O399" s="98">
        <v>0</v>
      </c>
      <c r="P399" s="98">
        <v>0</v>
      </c>
      <c r="Q399" s="98">
        <v>0</v>
      </c>
      <c r="R399" s="98">
        <v>908.51276579978378</v>
      </c>
      <c r="S399" s="98">
        <v>923.41756651516482</v>
      </c>
      <c r="T399" s="98">
        <v>1036.1765754712487</v>
      </c>
      <c r="U399" s="98">
        <v>981.52687020102394</v>
      </c>
      <c r="V399" s="98">
        <v>1018.3786250749096</v>
      </c>
      <c r="W399" s="98">
        <v>0</v>
      </c>
      <c r="X399" s="98">
        <v>1075.6595869112966</v>
      </c>
      <c r="Y399" s="98">
        <v>989.6243876724651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642.02525891489972</v>
      </c>
      <c r="D400" s="122">
        <v>659.43642108641438</v>
      </c>
      <c r="E400" s="122">
        <v>675.00429951154808</v>
      </c>
      <c r="F400" s="122">
        <v>696.11105898101914</v>
      </c>
      <c r="G400" s="122">
        <v>711.5157681154617</v>
      </c>
      <c r="H400" s="122">
        <v>697.76266654257802</v>
      </c>
      <c r="I400" s="122">
        <v>660.39869366483333</v>
      </c>
      <c r="J400" s="122">
        <v>629.60684395629801</v>
      </c>
      <c r="K400" s="122">
        <v>627.78742487157535</v>
      </c>
      <c r="L400" s="122">
        <v>643.95467328713119</v>
      </c>
      <c r="M400" s="122">
        <v>589.98486199709714</v>
      </c>
      <c r="N400" s="122">
        <v>599.22325624956579</v>
      </c>
      <c r="O400" s="122">
        <v>599.22312381117058</v>
      </c>
      <c r="P400" s="122">
        <v>571.00722088041357</v>
      </c>
      <c r="Q400" s="122">
        <v>548.41393728965977</v>
      </c>
      <c r="R400" s="122">
        <v>529.54270176806619</v>
      </c>
      <c r="S400" s="122">
        <v>568.39727034875716</v>
      </c>
      <c r="T400" s="122">
        <v>544.24412464224145</v>
      </c>
      <c r="U400" s="122">
        <v>547.47960499881117</v>
      </c>
      <c r="V400" s="122">
        <v>537.36964111341945</v>
      </c>
      <c r="W400" s="122">
        <v>567.82796170632446</v>
      </c>
      <c r="X400" s="122">
        <v>648.86178647556369</v>
      </c>
      <c r="Y400" s="122">
        <v>578.6878500424682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631.5897260947454</v>
      </c>
      <c r="D401" s="98">
        <v>660.09338095396799</v>
      </c>
      <c r="E401" s="98">
        <v>687.08309949410841</v>
      </c>
      <c r="F401" s="98">
        <v>701.91035391335129</v>
      </c>
      <c r="G401" s="98">
        <v>709.33516928291135</v>
      </c>
      <c r="H401" s="98">
        <v>677.76057680962197</v>
      </c>
      <c r="I401" s="98">
        <v>687.9614338321984</v>
      </c>
      <c r="J401" s="98">
        <v>611.94271957661806</v>
      </c>
      <c r="K401" s="98">
        <v>633.87644042234342</v>
      </c>
      <c r="L401" s="98">
        <v>653.90594149659557</v>
      </c>
      <c r="M401" s="98">
        <v>561.91599320834791</v>
      </c>
      <c r="N401" s="98">
        <v>591.19558062946135</v>
      </c>
      <c r="O401" s="98">
        <v>650.87636324892947</v>
      </c>
      <c r="P401" s="98">
        <v>561.28620386263276</v>
      </c>
      <c r="Q401" s="98">
        <v>556.93189218517489</v>
      </c>
      <c r="R401" s="98">
        <v>523.06004533158068</v>
      </c>
      <c r="S401" s="98">
        <v>537.22547772439316</v>
      </c>
      <c r="T401" s="98">
        <v>542.84032274308095</v>
      </c>
      <c r="U401" s="98">
        <v>567.25367031459075</v>
      </c>
      <c r="V401" s="98">
        <v>541.29599398274399</v>
      </c>
      <c r="W401" s="98">
        <v>629.64422509352403</v>
      </c>
      <c r="X401" s="98">
        <v>596.69675202246117</v>
      </c>
      <c r="Y401" s="98">
        <v>581.47132146288357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642.12100645106227</v>
      </c>
      <c r="D402" s="33">
        <v>659.42609772979972</v>
      </c>
      <c r="E402" s="33">
        <v>674.82331739808774</v>
      </c>
      <c r="F402" s="33">
        <v>696.02916670835521</v>
      </c>
      <c r="G402" s="33">
        <v>711.54639806543912</v>
      </c>
      <c r="H402" s="33">
        <v>698.05146019100675</v>
      </c>
      <c r="I402" s="33">
        <v>660.03647622795154</v>
      </c>
      <c r="J402" s="33">
        <v>630.15935106792142</v>
      </c>
      <c r="K402" s="33">
        <v>627.59430002258091</v>
      </c>
      <c r="L402" s="33">
        <v>643.64727102072754</v>
      </c>
      <c r="M402" s="33">
        <v>591.16217099531286</v>
      </c>
      <c r="N402" s="33">
        <v>599.53708871425499</v>
      </c>
      <c r="O402" s="33">
        <v>597.29409041894587</v>
      </c>
      <c r="P402" s="33">
        <v>571.27554720717751</v>
      </c>
      <c r="Q402" s="33">
        <v>548.25827912479633</v>
      </c>
      <c r="R402" s="33">
        <v>529.6829989884418</v>
      </c>
      <c r="S402" s="33">
        <v>569.4397621747579</v>
      </c>
      <c r="T402" s="33">
        <v>544.30363711472091</v>
      </c>
      <c r="U402" s="33">
        <v>546.44326931971671</v>
      </c>
      <c r="V402" s="33">
        <v>537.24528234294871</v>
      </c>
      <c r="W402" s="33">
        <v>566.21468382624516</v>
      </c>
      <c r="X402" s="33">
        <v>649.25326017370082</v>
      </c>
      <c r="Y402" s="33">
        <v>578.64319302176989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3773.4224068103026</v>
      </c>
      <c r="D404" s="117">
        <f t="shared" si="218"/>
        <v>3490.963413348366</v>
      </c>
      <c r="E404" s="117">
        <f t="shared" si="218"/>
        <v>3458.4643105841933</v>
      </c>
      <c r="F404" s="117">
        <f t="shared" si="218"/>
        <v>3416.485307969474</v>
      </c>
      <c r="G404" s="117">
        <f t="shared" si="218"/>
        <v>3160.7125537504321</v>
      </c>
      <c r="H404" s="117">
        <f t="shared" si="218"/>
        <v>2655.6519207449742</v>
      </c>
      <c r="I404" s="117">
        <f t="shared" si="218"/>
        <v>2494.2330806945442</v>
      </c>
      <c r="J404" s="117">
        <f t="shared" si="218"/>
        <v>2193.9065434559966</v>
      </c>
      <c r="K404" s="117">
        <f t="shared" si="218"/>
        <v>2583.2538981547273</v>
      </c>
      <c r="L404" s="117">
        <f t="shared" si="218"/>
        <v>2952.0499118829571</v>
      </c>
      <c r="M404" s="117">
        <f t="shared" si="218"/>
        <v>2679.0895152181474</v>
      </c>
      <c r="N404" s="117">
        <f t="shared" si="218"/>
        <v>2770.0668122916477</v>
      </c>
      <c r="O404" s="117">
        <f t="shared" si="218"/>
        <v>2944.1313004700669</v>
      </c>
      <c r="P404" s="117">
        <f t="shared" si="218"/>
        <v>2216.3128214895573</v>
      </c>
      <c r="Q404" s="117">
        <f t="shared" si="218"/>
        <v>2120.3021978102915</v>
      </c>
      <c r="R404" s="117">
        <f t="shared" ref="R404:V404" si="219">R405+R408+R410+R419</f>
        <v>1753.0701917507802</v>
      </c>
      <c r="S404" s="117">
        <f t="shared" si="219"/>
        <v>1545.3739105200302</v>
      </c>
      <c r="T404" s="117">
        <f t="shared" si="219"/>
        <v>1545.7873289017882</v>
      </c>
      <c r="U404" s="117">
        <f t="shared" si="219"/>
        <v>1625.9959851940921</v>
      </c>
      <c r="V404" s="117">
        <f t="shared" si="219"/>
        <v>1639.8987609756464</v>
      </c>
      <c r="W404" s="117">
        <f t="shared" ref="W404:Y404" si="220">W405+W408+W410+W419</f>
        <v>1298.56477446793</v>
      </c>
      <c r="X404" s="117">
        <f t="shared" si="220"/>
        <v>970.51345131463381</v>
      </c>
      <c r="Y404" s="117">
        <f t="shared" si="220"/>
        <v>654.04611686208102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3369.9934746269382</v>
      </c>
      <c r="D405" s="122">
        <f t="shared" si="221"/>
        <v>3001.5450937967553</v>
      </c>
      <c r="E405" s="122">
        <f t="shared" si="221"/>
        <v>2960.7519248031936</v>
      </c>
      <c r="F405" s="122">
        <f t="shared" si="221"/>
        <v>2914.6997852595023</v>
      </c>
      <c r="G405" s="122">
        <f t="shared" si="221"/>
        <v>2692.0719969250626</v>
      </c>
      <c r="H405" s="122">
        <f t="shared" si="221"/>
        <v>2212.5100416459431</v>
      </c>
      <c r="I405" s="122">
        <f t="shared" si="221"/>
        <v>1996.7462048892537</v>
      </c>
      <c r="J405" s="122">
        <f t="shared" si="221"/>
        <v>1817.1565945402033</v>
      </c>
      <c r="K405" s="122">
        <f t="shared" si="221"/>
        <v>2187.5992805934839</v>
      </c>
      <c r="L405" s="122">
        <f t="shared" si="221"/>
        <v>2538.6848980641353</v>
      </c>
      <c r="M405" s="122">
        <f t="shared" si="221"/>
        <v>2229.7138922738013</v>
      </c>
      <c r="N405" s="122">
        <f t="shared" si="221"/>
        <v>2344.4500044159927</v>
      </c>
      <c r="O405" s="122">
        <f t="shared" si="221"/>
        <v>2521.8163688561553</v>
      </c>
      <c r="P405" s="122">
        <f t="shared" si="221"/>
        <v>1835.3994727464851</v>
      </c>
      <c r="Q405" s="122">
        <f t="shared" si="221"/>
        <v>1748.232657827564</v>
      </c>
      <c r="R405" s="122">
        <f t="shared" ref="R405:V405" si="222">SUM(R406:R407)</f>
        <v>1387.5995081465242</v>
      </c>
      <c r="S405" s="122">
        <f t="shared" si="222"/>
        <v>1180.7304678660289</v>
      </c>
      <c r="T405" s="122">
        <f t="shared" si="222"/>
        <v>1188.2553356845694</v>
      </c>
      <c r="U405" s="122">
        <f t="shared" si="222"/>
        <v>1265.9476053237433</v>
      </c>
      <c r="V405" s="122">
        <f t="shared" si="222"/>
        <v>1339.6100547220442</v>
      </c>
      <c r="W405" s="122">
        <f t="shared" ref="W405:Y405" si="223">SUM(W406:W407)</f>
        <v>892.06643229312704</v>
      </c>
      <c r="X405" s="122">
        <f t="shared" si="223"/>
        <v>620.26758521880799</v>
      </c>
      <c r="Y405" s="122">
        <f t="shared" si="223"/>
        <v>448.69546032406527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3369.9934746269382</v>
      </c>
      <c r="D406" s="98">
        <v>3001.5450937967553</v>
      </c>
      <c r="E406" s="98">
        <v>2960.7519248031936</v>
      </c>
      <c r="F406" s="98">
        <v>2914.6997852595023</v>
      </c>
      <c r="G406" s="98">
        <v>2692.0719969250626</v>
      </c>
      <c r="H406" s="98">
        <v>2212.5100416459431</v>
      </c>
      <c r="I406" s="98">
        <v>1996.7462048892537</v>
      </c>
      <c r="J406" s="98">
        <v>1817.1565945402033</v>
      </c>
      <c r="K406" s="98">
        <v>2187.5992805934839</v>
      </c>
      <c r="L406" s="98">
        <v>2538.6848980641353</v>
      </c>
      <c r="M406" s="98">
        <v>2229.7138922738013</v>
      </c>
      <c r="N406" s="98">
        <v>2344.4500044159927</v>
      </c>
      <c r="O406" s="98">
        <v>2521.8163688561553</v>
      </c>
      <c r="P406" s="98">
        <v>1835.3994727464851</v>
      </c>
      <c r="Q406" s="98">
        <v>1748.232657827564</v>
      </c>
      <c r="R406" s="98">
        <v>1387.5995081465242</v>
      </c>
      <c r="S406" s="98">
        <v>1180.7304678660289</v>
      </c>
      <c r="T406" s="98">
        <v>1188.2553356845694</v>
      </c>
      <c r="U406" s="98">
        <v>1265.9476053237433</v>
      </c>
      <c r="V406" s="98">
        <v>1339.6100547220442</v>
      </c>
      <c r="W406" s="98">
        <v>892.06643229312704</v>
      </c>
      <c r="X406" s="98">
        <v>620.26758521880799</v>
      </c>
      <c r="Y406" s="98">
        <v>448.69546032406527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401.56290283168039</v>
      </c>
      <c r="D410" s="122">
        <v>486.10042515521292</v>
      </c>
      <c r="E410" s="122">
        <v>494.41793176936744</v>
      </c>
      <c r="F410" s="122">
        <v>498.61193842710856</v>
      </c>
      <c r="G410" s="122">
        <v>465.45172798512942</v>
      </c>
      <c r="H410" s="122">
        <v>440.01402977394525</v>
      </c>
      <c r="I410" s="122">
        <v>494.60040489127579</v>
      </c>
      <c r="J410" s="122">
        <v>370.74680102293229</v>
      </c>
      <c r="K410" s="122">
        <v>389.36408172255869</v>
      </c>
      <c r="L410" s="122">
        <v>407.04599804408861</v>
      </c>
      <c r="M410" s="122">
        <v>442.10099204954969</v>
      </c>
      <c r="N410" s="122">
        <v>418.46992602818216</v>
      </c>
      <c r="O410" s="122">
        <v>414.79284718887669</v>
      </c>
      <c r="P410" s="122">
        <v>376.09442490729816</v>
      </c>
      <c r="Q410" s="122">
        <v>368.8766872109577</v>
      </c>
      <c r="R410" s="122">
        <v>361.93479863692028</v>
      </c>
      <c r="S410" s="122">
        <v>359.11302555373294</v>
      </c>
      <c r="T410" s="122">
        <v>350.51588402428263</v>
      </c>
      <c r="U410" s="122">
        <v>351.09138806609388</v>
      </c>
      <c r="V410" s="122">
        <v>295.03070425848961</v>
      </c>
      <c r="W410" s="122">
        <v>401.47343955786874</v>
      </c>
      <c r="X410" s="122">
        <v>348.8571221786425</v>
      </c>
      <c r="Y410" s="122">
        <v>202.49061957778818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472.44317668440596</v>
      </c>
      <c r="D411" s="98">
        <v>487.59356072853251</v>
      </c>
      <c r="E411" s="98">
        <v>497.72139120936947</v>
      </c>
      <c r="F411" s="98">
        <v>500.68764089738437</v>
      </c>
      <c r="G411" s="98">
        <v>498.73935589821457</v>
      </c>
      <c r="H411" s="98">
        <v>471.30139311789935</v>
      </c>
      <c r="I411" s="98">
        <v>496.66865724331632</v>
      </c>
      <c r="J411" s="98">
        <v>465.24029625344929</v>
      </c>
      <c r="K411" s="98">
        <v>470.89620949917747</v>
      </c>
      <c r="L411" s="98">
        <v>483.93601078760094</v>
      </c>
      <c r="M411" s="98">
        <v>448.02096015418033</v>
      </c>
      <c r="N411" s="98">
        <v>447.04826030479779</v>
      </c>
      <c r="O411" s="98">
        <v>417.16228830679131</v>
      </c>
      <c r="P411" s="98">
        <v>384.98152301051613</v>
      </c>
      <c r="Q411" s="98">
        <v>372.16786952741336</v>
      </c>
      <c r="R411" s="98">
        <v>379.28434960413563</v>
      </c>
      <c r="S411" s="98">
        <v>380.07672511230834</v>
      </c>
      <c r="T411" s="98">
        <v>408.40232195336381</v>
      </c>
      <c r="U411" s="98">
        <v>381.84149491823382</v>
      </c>
      <c r="V411" s="98">
        <v>369.99778742532379</v>
      </c>
      <c r="W411" s="98">
        <v>406.82977098472742</v>
      </c>
      <c r="X411" s="98">
        <v>372.77823123211857</v>
      </c>
      <c r="Y411" s="98">
        <v>342.22860768966126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196.13793858109113</v>
      </c>
      <c r="D412" s="98">
        <v>208.35535255256818</v>
      </c>
      <c r="E412" s="98">
        <v>212.54317457148261</v>
      </c>
      <c r="F412" s="98">
        <v>228.31752052227944</v>
      </c>
      <c r="G412" s="98">
        <v>223.8223230550941</v>
      </c>
      <c r="H412" s="98">
        <v>209.47706847548326</v>
      </c>
      <c r="I412" s="98">
        <v>245.59089074755815</v>
      </c>
      <c r="J412" s="98">
        <v>207.29520219589671</v>
      </c>
      <c r="K412" s="98">
        <v>212.71643919197729</v>
      </c>
      <c r="L412" s="98">
        <v>217.05163564209823</v>
      </c>
      <c r="M412" s="98">
        <v>0</v>
      </c>
      <c r="N412" s="98">
        <v>209.29584638295219</v>
      </c>
      <c r="O412" s="98">
        <v>203.67896094141594</v>
      </c>
      <c r="P412" s="98">
        <v>167.93453519475403</v>
      </c>
      <c r="Q412" s="98">
        <v>160.74706805946866</v>
      </c>
      <c r="R412" s="98">
        <v>166.79902379598701</v>
      </c>
      <c r="S412" s="98">
        <v>177.13123769924732</v>
      </c>
      <c r="T412" s="98">
        <v>174.78179952713808</v>
      </c>
      <c r="U412" s="98">
        <v>165.35971713619739</v>
      </c>
      <c r="V412" s="98">
        <v>148.08787917920688</v>
      </c>
      <c r="W412" s="98">
        <v>184.66676232887886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196.13793858109113</v>
      </c>
      <c r="D413" s="101">
        <v>208.35535255256818</v>
      </c>
      <c r="E413" s="101">
        <v>212.54317457148261</v>
      </c>
      <c r="F413" s="101">
        <v>228.31752052227944</v>
      </c>
      <c r="G413" s="101">
        <v>223.8223230550941</v>
      </c>
      <c r="H413" s="101">
        <v>209.47706847548326</v>
      </c>
      <c r="I413" s="101">
        <v>245.59089074755815</v>
      </c>
      <c r="J413" s="101">
        <v>207.29520219589671</v>
      </c>
      <c r="K413" s="101">
        <v>212.71643919197729</v>
      </c>
      <c r="L413" s="101">
        <v>217.05163564209823</v>
      </c>
      <c r="M413" s="101">
        <v>0</v>
      </c>
      <c r="N413" s="101">
        <v>209.29584638295219</v>
      </c>
      <c r="O413" s="101">
        <v>203.67896094141594</v>
      </c>
      <c r="P413" s="101">
        <v>167.93453519475403</v>
      </c>
      <c r="Q413" s="101">
        <v>160.74706805946866</v>
      </c>
      <c r="R413" s="101">
        <v>166.79902379598701</v>
      </c>
      <c r="S413" s="101">
        <v>177.13123769924732</v>
      </c>
      <c r="T413" s="101">
        <v>174.78179952713808</v>
      </c>
      <c r="U413" s="101">
        <v>165.35971713619739</v>
      </c>
      <c r="V413" s="101">
        <v>148.08787917920688</v>
      </c>
      <c r="W413" s="101">
        <v>184.66676232887886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1.8660293516842039</v>
      </c>
      <c r="D419" s="122">
        <v>3.3178943963975298</v>
      </c>
      <c r="E419" s="122">
        <v>3.2944540116324115</v>
      </c>
      <c r="F419" s="122">
        <v>3.1735842828630956</v>
      </c>
      <c r="G419" s="122">
        <v>3.1888288402401952</v>
      </c>
      <c r="H419" s="122">
        <v>3.1278493250857013</v>
      </c>
      <c r="I419" s="122">
        <v>2.8864709140149372</v>
      </c>
      <c r="J419" s="122">
        <v>6.0031478928610156</v>
      </c>
      <c r="K419" s="122">
        <v>6.2905358386846393</v>
      </c>
      <c r="L419" s="122">
        <v>6.3190157747332689</v>
      </c>
      <c r="M419" s="122">
        <v>7.2746308947960623</v>
      </c>
      <c r="N419" s="122">
        <v>7.1468818474725895</v>
      </c>
      <c r="O419" s="122">
        <v>7.5220844250349108</v>
      </c>
      <c r="P419" s="122">
        <v>4.8189238357742079</v>
      </c>
      <c r="Q419" s="122">
        <v>3.1928527717699957</v>
      </c>
      <c r="R419" s="122">
        <v>3.5358849673357824</v>
      </c>
      <c r="S419" s="122">
        <v>5.5304171002682736</v>
      </c>
      <c r="T419" s="122">
        <v>7.0161091929359198</v>
      </c>
      <c r="U419" s="122">
        <v>8.9569918042547609</v>
      </c>
      <c r="V419" s="122">
        <v>5.2580019951126689</v>
      </c>
      <c r="W419" s="122">
        <v>5.0249026169342734</v>
      </c>
      <c r="X419" s="122">
        <v>1.3887439171832838</v>
      </c>
      <c r="Y419" s="122">
        <v>2.8600369602276063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205.24474094399741</v>
      </c>
      <c r="D420" s="98">
        <v>214.46273270929484</v>
      </c>
      <c r="E420" s="98">
        <v>223.16729281004484</v>
      </c>
      <c r="F420" s="98">
        <v>227.914584260325</v>
      </c>
      <c r="G420" s="98">
        <v>230.20703981864278</v>
      </c>
      <c r="H420" s="98">
        <v>219.76531075092782</v>
      </c>
      <c r="I420" s="98">
        <v>222.53091566679541</v>
      </c>
      <c r="J420" s="98">
        <v>197.92891467177256</v>
      </c>
      <c r="K420" s="98">
        <v>204.6242600787684</v>
      </c>
      <c r="L420" s="98">
        <v>210.87905864586619</v>
      </c>
      <c r="M420" s="98">
        <v>180.71309130075699</v>
      </c>
      <c r="N420" s="98">
        <v>189.96050255917149</v>
      </c>
      <c r="O420" s="98">
        <v>208.93903731109231</v>
      </c>
      <c r="P420" s="98">
        <v>179.40052818275612</v>
      </c>
      <c r="Q420" s="98">
        <v>177.91273284869075</v>
      </c>
      <c r="R420" s="98">
        <v>166.91707941153567</v>
      </c>
      <c r="S420" s="98">
        <v>170.89671607372208</v>
      </c>
      <c r="T420" s="98">
        <v>172.51465091703162</v>
      </c>
      <c r="U420" s="98">
        <v>179.86314175461612</v>
      </c>
      <c r="V420" s="98">
        <v>171.26777470560083</v>
      </c>
      <c r="W420" s="98">
        <v>197.56501458336191</v>
      </c>
      <c r="X420" s="98">
        <v>186.44300077058656</v>
      </c>
      <c r="Y420" s="98">
        <v>181.1260971594493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196.68186683653681</v>
      </c>
      <c r="D423" s="118">
        <f t="shared" si="225"/>
        <v>196.29841259410267</v>
      </c>
      <c r="E423" s="118">
        <f t="shared" si="225"/>
        <v>189.75885035792746</v>
      </c>
      <c r="F423" s="118">
        <f t="shared" si="225"/>
        <v>178.32843840671131</v>
      </c>
      <c r="G423" s="118">
        <f t="shared" si="225"/>
        <v>171.73137866083115</v>
      </c>
      <c r="H423" s="118">
        <f t="shared" si="225"/>
        <v>176.56157565507993</v>
      </c>
      <c r="I423" s="118">
        <f t="shared" si="225"/>
        <v>160.52045478197886</v>
      </c>
      <c r="J423" s="118">
        <f t="shared" si="225"/>
        <v>173.12840028614764</v>
      </c>
      <c r="K423" s="118">
        <f t="shared" si="225"/>
        <v>150.00030731710035</v>
      </c>
      <c r="L423" s="118">
        <f t="shared" si="225"/>
        <v>153.70210056378582</v>
      </c>
      <c r="M423" s="118">
        <f t="shared" si="225"/>
        <v>123.33913683163826</v>
      </c>
      <c r="N423" s="118">
        <f t="shared" si="225"/>
        <v>129.9912492548774</v>
      </c>
      <c r="O423" s="118">
        <f t="shared" si="225"/>
        <v>127.55930510866158</v>
      </c>
      <c r="P423" s="118">
        <f t="shared" si="225"/>
        <v>96.537316169445759</v>
      </c>
      <c r="Q423" s="118">
        <f t="shared" si="225"/>
        <v>94.79054958456571</v>
      </c>
      <c r="R423" s="118">
        <f t="shared" ref="R423:V423" si="226">R424+R427+R429+R438</f>
        <v>109.69032297396488</v>
      </c>
      <c r="S423" s="118">
        <f t="shared" si="226"/>
        <v>105.29488026804341</v>
      </c>
      <c r="T423" s="118">
        <f t="shared" si="226"/>
        <v>98.692105662487847</v>
      </c>
      <c r="U423" s="118">
        <f t="shared" si="226"/>
        <v>88.14959790999805</v>
      </c>
      <c r="V423" s="118">
        <f t="shared" si="226"/>
        <v>74.030943559788838</v>
      </c>
      <c r="W423" s="118">
        <f t="shared" ref="W423:Y423" si="227">W424+W427+W429+W438</f>
        <v>92.340333701938277</v>
      </c>
      <c r="X423" s="118">
        <f t="shared" si="227"/>
        <v>73.533168520507758</v>
      </c>
      <c r="Y423" s="118">
        <f t="shared" si="227"/>
        <v>59.37459815216635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166.14251055586035</v>
      </c>
      <c r="D424" s="123">
        <f t="shared" si="228"/>
        <v>161.35187999621962</v>
      </c>
      <c r="E424" s="123">
        <f t="shared" si="228"/>
        <v>154.81970067126434</v>
      </c>
      <c r="F424" s="123">
        <f t="shared" si="228"/>
        <v>144.6969586261003</v>
      </c>
      <c r="G424" s="123">
        <f t="shared" si="228"/>
        <v>137.32886131852584</v>
      </c>
      <c r="H424" s="123">
        <f t="shared" si="228"/>
        <v>136.48123295940806</v>
      </c>
      <c r="I424" s="123">
        <f t="shared" si="228"/>
        <v>120.44939228417489</v>
      </c>
      <c r="J424" s="123">
        <f t="shared" si="228"/>
        <v>129.44653141508618</v>
      </c>
      <c r="K424" s="123">
        <f t="shared" si="228"/>
        <v>117.01579235958519</v>
      </c>
      <c r="L424" s="123">
        <f t="shared" si="228"/>
        <v>122.85669647827257</v>
      </c>
      <c r="M424" s="123">
        <f t="shared" si="228"/>
        <v>97.300308998750225</v>
      </c>
      <c r="N424" s="123">
        <f t="shared" si="228"/>
        <v>103.71251083021805</v>
      </c>
      <c r="O424" s="123">
        <f t="shared" si="228"/>
        <v>104.21992382098972</v>
      </c>
      <c r="P424" s="123">
        <f t="shared" si="228"/>
        <v>75.239043124553476</v>
      </c>
      <c r="Q424" s="123">
        <f t="shared" si="228"/>
        <v>73.703684375963491</v>
      </c>
      <c r="R424" s="123">
        <f t="shared" ref="R424:V424" si="229">SUM(R425:R426)</f>
        <v>80.663145719113743</v>
      </c>
      <c r="S424" s="123">
        <f t="shared" si="229"/>
        <v>73.557627472185132</v>
      </c>
      <c r="T424" s="123">
        <f t="shared" si="229"/>
        <v>68.336738658457875</v>
      </c>
      <c r="U424" s="123">
        <f t="shared" si="229"/>
        <v>63.099909002527831</v>
      </c>
      <c r="V424" s="123">
        <f t="shared" si="229"/>
        <v>54.297311821052418</v>
      </c>
      <c r="W424" s="123">
        <f t="shared" ref="W424:Y424" si="230">SUM(W425:W426)</f>
        <v>58.066363836046385</v>
      </c>
      <c r="X424" s="123">
        <f t="shared" si="230"/>
        <v>40.294563997649554</v>
      </c>
      <c r="Y424" s="123">
        <f t="shared" si="230"/>
        <v>29.220775736713779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163.68070232441448</v>
      </c>
      <c r="D425" s="99">
        <v>158.98446614321773</v>
      </c>
      <c r="E425" s="99">
        <v>152.58714300697216</v>
      </c>
      <c r="F425" s="99">
        <v>142.6136287639417</v>
      </c>
      <c r="G425" s="99">
        <v>135.36053831591641</v>
      </c>
      <c r="H425" s="99">
        <v>134.55400306025314</v>
      </c>
      <c r="I425" s="99">
        <v>118.7633542387108</v>
      </c>
      <c r="J425" s="99">
        <v>127.63572892518184</v>
      </c>
      <c r="K425" s="99">
        <v>115.38377743193219</v>
      </c>
      <c r="L425" s="99">
        <v>121.15017371910996</v>
      </c>
      <c r="M425" s="99">
        <v>95.94586648368157</v>
      </c>
      <c r="N425" s="99">
        <v>102.2363741171151</v>
      </c>
      <c r="O425" s="99">
        <v>102.68283917865409</v>
      </c>
      <c r="P425" s="99">
        <v>74.079145868033322</v>
      </c>
      <c r="Q425" s="99">
        <v>72.524277839321854</v>
      </c>
      <c r="R425" s="99">
        <v>79.363482468753787</v>
      </c>
      <c r="S425" s="99">
        <v>72.366224330507791</v>
      </c>
      <c r="T425" s="99">
        <v>67.221055207682554</v>
      </c>
      <c r="U425" s="99">
        <v>62.074417982254509</v>
      </c>
      <c r="V425" s="99">
        <v>53.408494538955829</v>
      </c>
      <c r="W425" s="99">
        <v>57.118241591457462</v>
      </c>
      <c r="X425" s="99">
        <v>39.627436301204149</v>
      </c>
      <c r="Y425" s="99">
        <v>28.737246558212057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2.4618082314458851</v>
      </c>
      <c r="D426" s="99">
        <v>2.3674138530018807</v>
      </c>
      <c r="E426" s="99">
        <v>2.2325576642921998</v>
      </c>
      <c r="F426" s="99">
        <v>2.0833298621585921</v>
      </c>
      <c r="G426" s="99">
        <v>1.9683230026094201</v>
      </c>
      <c r="H426" s="99">
        <v>1.9272298991549124</v>
      </c>
      <c r="I426" s="99">
        <v>1.6860380454640849</v>
      </c>
      <c r="J426" s="99">
        <v>1.8108024899043518</v>
      </c>
      <c r="K426" s="99">
        <v>1.6320149276529992</v>
      </c>
      <c r="L426" s="99">
        <v>1.7065227591626126</v>
      </c>
      <c r="M426" s="99">
        <v>1.3544425150686599</v>
      </c>
      <c r="N426" s="99">
        <v>1.4761367131029517</v>
      </c>
      <c r="O426" s="99">
        <v>1.5370846423356348</v>
      </c>
      <c r="P426" s="99">
        <v>1.1598972565201571</v>
      </c>
      <c r="Q426" s="99">
        <v>1.17940653664163</v>
      </c>
      <c r="R426" s="99">
        <v>1.2996632503599586</v>
      </c>
      <c r="S426" s="99">
        <v>1.1914031416773385</v>
      </c>
      <c r="T426" s="99">
        <v>1.1156834507753188</v>
      </c>
      <c r="U426" s="99">
        <v>1.0254910202733232</v>
      </c>
      <c r="V426" s="99">
        <v>0.88881728209659183</v>
      </c>
      <c r="W426" s="99">
        <v>0.94812224458892314</v>
      </c>
      <c r="X426" s="99">
        <v>0.66712769644540548</v>
      </c>
      <c r="Y426" s="99">
        <v>0.48352917850172256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1.1609542725989457E-2</v>
      </c>
      <c r="D427" s="123">
        <f t="shared" si="231"/>
        <v>8.2851314242548338E-3</v>
      </c>
      <c r="E427" s="123">
        <f t="shared" si="231"/>
        <v>0.25634259996315595</v>
      </c>
      <c r="F427" s="123">
        <f t="shared" si="231"/>
        <v>0.27753514590488365</v>
      </c>
      <c r="G427" s="123">
        <f t="shared" si="231"/>
        <v>0.29108679629911188</v>
      </c>
      <c r="H427" s="123">
        <f t="shared" si="231"/>
        <v>0.67528523651319283</v>
      </c>
      <c r="I427" s="123">
        <f t="shared" si="231"/>
        <v>0.41317136839071994</v>
      </c>
      <c r="J427" s="123">
        <f t="shared" si="231"/>
        <v>0.4001360560201947</v>
      </c>
      <c r="K427" s="123">
        <f t="shared" si="231"/>
        <v>0.27591740629003958</v>
      </c>
      <c r="L427" s="123">
        <f t="shared" si="231"/>
        <v>0.3245979977017075</v>
      </c>
      <c r="M427" s="123">
        <f t="shared" si="231"/>
        <v>0.25890158980762168</v>
      </c>
      <c r="N427" s="123">
        <f t="shared" si="231"/>
        <v>0.22169213717714931</v>
      </c>
      <c r="O427" s="123">
        <f t="shared" si="231"/>
        <v>0.18731404299154897</v>
      </c>
      <c r="P427" s="123">
        <f t="shared" si="231"/>
        <v>6.6283277432128182E-2</v>
      </c>
      <c r="Q427" s="123">
        <f t="shared" si="231"/>
        <v>5.7489287685774791E-2</v>
      </c>
      <c r="R427" s="123">
        <f t="shared" si="231"/>
        <v>3.7504204115250989E-2</v>
      </c>
      <c r="S427" s="123">
        <f t="shared" si="231"/>
        <v>7.5165293351887374E-2</v>
      </c>
      <c r="T427" s="123">
        <f t="shared" si="231"/>
        <v>7.1779717430240836E-2</v>
      </c>
      <c r="U427" s="123">
        <f t="shared" si="231"/>
        <v>8.1804495781412204E-2</v>
      </c>
      <c r="V427" s="123">
        <f t="shared" si="231"/>
        <v>0.11108906552588343</v>
      </c>
      <c r="W427" s="123">
        <f t="shared" si="231"/>
        <v>6.5416482737878978E-2</v>
      </c>
      <c r="X427" s="123">
        <f t="shared" si="231"/>
        <v>0.19497339973871436</v>
      </c>
      <c r="Y427" s="123">
        <f t="shared" si="231"/>
        <v>0.4281728450228644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1.1609542725989457E-2</v>
      </c>
      <c r="D428" s="99">
        <f>RES_hhdet_in_fecs!D67</f>
        <v>8.2851314242548338E-3</v>
      </c>
      <c r="E428" s="99">
        <f>RES_hhdet_in_fecs!E67</f>
        <v>0.25634259996315595</v>
      </c>
      <c r="F428" s="99">
        <f>RES_hhdet_in_fecs!F67</f>
        <v>0.27753514590488365</v>
      </c>
      <c r="G428" s="99">
        <f>RES_hhdet_in_fecs!G67</f>
        <v>0.29108679629911188</v>
      </c>
      <c r="H428" s="99">
        <f>RES_hhdet_in_fecs!H67</f>
        <v>0.67528523651319283</v>
      </c>
      <c r="I428" s="99">
        <f>RES_hhdet_in_fecs!I67</f>
        <v>0.41317136839071994</v>
      </c>
      <c r="J428" s="99">
        <f>RES_hhdet_in_fecs!J67</f>
        <v>0.4001360560201947</v>
      </c>
      <c r="K428" s="99">
        <f>RES_hhdet_in_fecs!K67</f>
        <v>0.27591740629003958</v>
      </c>
      <c r="L428" s="99">
        <f>RES_hhdet_in_fecs!L67</f>
        <v>0.3245979977017075</v>
      </c>
      <c r="M428" s="99">
        <f>RES_hhdet_in_fecs!M67</f>
        <v>0.25890158980762168</v>
      </c>
      <c r="N428" s="99">
        <f>RES_hhdet_in_fecs!N67</f>
        <v>0.22169213717714931</v>
      </c>
      <c r="O428" s="99">
        <f>RES_hhdet_in_fecs!O67</f>
        <v>0.18731404299154897</v>
      </c>
      <c r="P428" s="99">
        <f>RES_hhdet_in_fecs!P67</f>
        <v>6.6283277432128182E-2</v>
      </c>
      <c r="Q428" s="99">
        <f>RES_hhdet_in_fecs!Q67</f>
        <v>5.7489287685774791E-2</v>
      </c>
      <c r="R428" s="99">
        <f>RES_hhdet_in_fecs!R67</f>
        <v>3.7504204115250989E-2</v>
      </c>
      <c r="S428" s="99">
        <f>RES_hhdet_in_fecs!S67</f>
        <v>7.5165293351887374E-2</v>
      </c>
      <c r="T428" s="99">
        <f>RES_hhdet_in_fecs!T67</f>
        <v>7.1779717430240836E-2</v>
      </c>
      <c r="U428" s="99">
        <f>RES_hhdet_in_fecs!U67</f>
        <v>8.1804495781412204E-2</v>
      </c>
      <c r="V428" s="99">
        <f>RES_hhdet_in_fecs!V67</f>
        <v>0.11108906552588343</v>
      </c>
      <c r="W428" s="99">
        <f>RES_hhdet_in_fecs!W67</f>
        <v>6.5416482737878978E-2</v>
      </c>
      <c r="X428" s="99">
        <f>RES_hhdet_in_fecs!X67</f>
        <v>0.19497339973871436</v>
      </c>
      <c r="Y428" s="99">
        <f>RES_hhdet_in_fecs!Y67</f>
        <v>0.4281728450228644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22.372534327229733</v>
      </c>
      <c r="D429" s="123">
        <v>25.802472842153037</v>
      </c>
      <c r="E429" s="123">
        <v>25.599908300333411</v>
      </c>
      <c r="F429" s="123">
        <v>24.47787467174328</v>
      </c>
      <c r="G429" s="123">
        <v>24.806797252470204</v>
      </c>
      <c r="H429" s="123">
        <v>28.394618155479279</v>
      </c>
      <c r="I429" s="123">
        <v>29.507346307671597</v>
      </c>
      <c r="J429" s="123">
        <v>31.826580699109115</v>
      </c>
      <c r="K429" s="123">
        <v>24.160126686776326</v>
      </c>
      <c r="L429" s="123">
        <v>22.612043012053476</v>
      </c>
      <c r="M429" s="123">
        <v>19.269909087694295</v>
      </c>
      <c r="N429" s="123">
        <v>19.39202958976837</v>
      </c>
      <c r="O429" s="123">
        <v>16.966972163395869</v>
      </c>
      <c r="P429" s="123">
        <v>15.479326898972479</v>
      </c>
      <c r="Q429" s="123">
        <v>15.420156500642713</v>
      </c>
      <c r="R429" s="123">
        <v>21.612022806090614</v>
      </c>
      <c r="S429" s="123">
        <v>23.296143902827154</v>
      </c>
      <c r="T429" s="123">
        <v>22.980146498202028</v>
      </c>
      <c r="U429" s="123">
        <v>18.675764576201189</v>
      </c>
      <c r="V429" s="123">
        <v>14.70818199297487</v>
      </c>
      <c r="W429" s="123">
        <v>26.021818057227151</v>
      </c>
      <c r="X429" s="123">
        <v>23.898086201358218</v>
      </c>
      <c r="Y429" s="123">
        <v>21.600862489773025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22.946581811005288</v>
      </c>
      <c r="D430" s="99">
        <v>25.826632459230837</v>
      </c>
      <c r="E430" s="99">
        <v>25.650877556430686</v>
      </c>
      <c r="F430" s="99">
        <v>24.498194190272663</v>
      </c>
      <c r="G430" s="99">
        <v>25.077199930323768</v>
      </c>
      <c r="H430" s="99">
        <v>28.662237864787716</v>
      </c>
      <c r="I430" s="99">
        <v>29.541078147547736</v>
      </c>
      <c r="J430" s="99">
        <v>32.678132702537859</v>
      </c>
      <c r="K430" s="99">
        <v>24.837173751333996</v>
      </c>
      <c r="L430" s="99">
        <v>23.094213787838815</v>
      </c>
      <c r="M430" s="99">
        <v>19.278598646128589</v>
      </c>
      <c r="N430" s="99">
        <v>19.494803942433343</v>
      </c>
      <c r="O430" s="99">
        <v>16.985934697947439</v>
      </c>
      <c r="P430" s="99">
        <v>15.53836253255416</v>
      </c>
      <c r="Q430" s="99">
        <v>15.439138407364583</v>
      </c>
      <c r="R430" s="99">
        <v>21.693094191628919</v>
      </c>
      <c r="S430" s="99">
        <v>23.294662330508153</v>
      </c>
      <c r="T430" s="99">
        <v>23.103818014969526</v>
      </c>
      <c r="U430" s="99">
        <v>18.723198700203593</v>
      </c>
      <c r="V430" s="99">
        <v>14.75132613365713</v>
      </c>
      <c r="W430" s="99">
        <v>26.048958131929037</v>
      </c>
      <c r="X430" s="99">
        <v>23.81592390873563</v>
      </c>
      <c r="Y430" s="99">
        <v>21.918447472921638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18.77103456380571</v>
      </c>
      <c r="D431" s="99">
        <v>21.308430426160449</v>
      </c>
      <c r="E431" s="99">
        <v>21.250847278725619</v>
      </c>
      <c r="F431" s="99">
        <v>20.585867067517672</v>
      </c>
      <c r="G431" s="99">
        <v>21.106151664409822</v>
      </c>
      <c r="H431" s="99">
        <v>24.191579993875497</v>
      </c>
      <c r="I431" s="99">
        <v>25.446164387368686</v>
      </c>
      <c r="J431" s="99">
        <v>27.839075880264634</v>
      </c>
      <c r="K431" s="99">
        <v>21.306038876064385</v>
      </c>
      <c r="L431" s="99">
        <v>19.891610044840824</v>
      </c>
      <c r="M431" s="99">
        <v>0</v>
      </c>
      <c r="N431" s="99">
        <v>17.202298426198656</v>
      </c>
      <c r="O431" s="99">
        <v>15.277436883529276</v>
      </c>
      <c r="P431" s="99">
        <v>14.096552585833885</v>
      </c>
      <c r="Q431" s="99">
        <v>14.219768118316246</v>
      </c>
      <c r="R431" s="99">
        <v>20.19490698670085</v>
      </c>
      <c r="S431" s="99">
        <v>21.906688792638185</v>
      </c>
      <c r="T431" s="99">
        <v>21.783417785709059</v>
      </c>
      <c r="U431" s="99">
        <v>17.755858914170286</v>
      </c>
      <c r="V431" s="99">
        <v>14.00487399570491</v>
      </c>
      <c r="W431" s="99">
        <v>24.923277106912504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9.5264266180722537</v>
      </c>
      <c r="D432" s="102">
        <v>11.036070909649638</v>
      </c>
      <c r="E432" s="102">
        <v>10.953756544682625</v>
      </c>
      <c r="F432" s="102">
        <v>11.171370127633574</v>
      </c>
      <c r="G432" s="102">
        <v>11.254048989203108</v>
      </c>
      <c r="H432" s="102">
        <v>12.739367316830236</v>
      </c>
      <c r="I432" s="102">
        <v>14.607363662058637</v>
      </c>
      <c r="J432" s="102">
        <v>14.560260967305897</v>
      </c>
      <c r="K432" s="102">
        <v>11.219617090558552</v>
      </c>
      <c r="L432" s="102">
        <v>10.358057190992454</v>
      </c>
      <c r="M432" s="102">
        <v>0</v>
      </c>
      <c r="N432" s="102">
        <v>9.126937410335584</v>
      </c>
      <c r="O432" s="102">
        <v>8.2933611854970621</v>
      </c>
      <c r="P432" s="102">
        <v>6.7780595525380196</v>
      </c>
      <c r="Q432" s="102">
        <v>6.6684860127759782</v>
      </c>
      <c r="R432" s="102">
        <v>9.5400375418987391</v>
      </c>
      <c r="S432" s="102">
        <v>10.856261638146069</v>
      </c>
      <c r="T432" s="102">
        <v>9.8876198090396894</v>
      </c>
      <c r="U432" s="102">
        <v>8.1082409380716047</v>
      </c>
      <c r="V432" s="102">
        <v>5.9040693659688079</v>
      </c>
      <c r="W432" s="102">
        <v>11.824052965987189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9.2446079457334562</v>
      </c>
      <c r="D433" s="105">
        <v>10.272359516510811</v>
      </c>
      <c r="E433" s="105">
        <v>10.297090734042992</v>
      </c>
      <c r="F433" s="105">
        <v>9.4144969398840992</v>
      </c>
      <c r="G433" s="105">
        <v>9.8521026752067122</v>
      </c>
      <c r="H433" s="105">
        <v>11.452212677045262</v>
      </c>
      <c r="I433" s="105">
        <v>10.838800725310051</v>
      </c>
      <c r="J433" s="105">
        <v>13.278814912958737</v>
      </c>
      <c r="K433" s="105">
        <v>10.086421785505834</v>
      </c>
      <c r="L433" s="105">
        <v>9.53355285384837</v>
      </c>
      <c r="M433" s="105">
        <v>0</v>
      </c>
      <c r="N433" s="105">
        <v>8.0753610158630753</v>
      </c>
      <c r="O433" s="105">
        <v>6.9840756980322158</v>
      </c>
      <c r="P433" s="105">
        <v>7.3184930332958658</v>
      </c>
      <c r="Q433" s="105">
        <v>7.5512821055402632</v>
      </c>
      <c r="R433" s="105">
        <v>10.654869444802111</v>
      </c>
      <c r="S433" s="105">
        <v>11.050427154492114</v>
      </c>
      <c r="T433" s="105">
        <v>11.895797976669368</v>
      </c>
      <c r="U433" s="105">
        <v>9.6476179760986778</v>
      </c>
      <c r="V433" s="105">
        <v>8.1008046297360998</v>
      </c>
      <c r="W433" s="105">
        <v>13.099224140925319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20.104299453803431</v>
      </c>
      <c r="D434" s="102">
        <v>0</v>
      </c>
      <c r="E434" s="102">
        <v>0</v>
      </c>
      <c r="F434" s="102">
        <v>21.885913646434254</v>
      </c>
      <c r="G434" s="102">
        <v>22.429914716786257</v>
      </c>
      <c r="H434" s="102">
        <v>26.493509688380879</v>
      </c>
      <c r="I434" s="102">
        <v>0</v>
      </c>
      <c r="J434" s="102">
        <v>30.576899874353398</v>
      </c>
      <c r="K434" s="102">
        <v>23.092825522511397</v>
      </c>
      <c r="L434" s="102">
        <v>21.186550956974504</v>
      </c>
      <c r="M434" s="102">
        <v>20.289289270752114</v>
      </c>
      <c r="N434" s="102">
        <v>19.349402636339459</v>
      </c>
      <c r="O434" s="102">
        <v>0</v>
      </c>
      <c r="P434" s="102">
        <v>0</v>
      </c>
      <c r="Q434" s="102">
        <v>0</v>
      </c>
      <c r="R434" s="102">
        <v>21.793743619256801</v>
      </c>
      <c r="S434" s="102">
        <v>24.813028458920396</v>
      </c>
      <c r="T434" s="102">
        <v>23.77594068704526</v>
      </c>
      <c r="U434" s="102">
        <v>19.476497447605105</v>
      </c>
      <c r="V434" s="102">
        <v>15.316284825299702</v>
      </c>
      <c r="W434" s="102">
        <v>0</v>
      </c>
      <c r="X434" s="102">
        <v>26.164207054687704</v>
      </c>
      <c r="Y434" s="102">
        <v>21.962613848206338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17.518083981014907</v>
      </c>
      <c r="D435" s="105">
        <v>0</v>
      </c>
      <c r="E435" s="105">
        <v>0</v>
      </c>
      <c r="F435" s="105">
        <v>19.311398964402759</v>
      </c>
      <c r="G435" s="105">
        <v>19.765363428293274</v>
      </c>
      <c r="H435" s="105">
        <v>23.330500966745863</v>
      </c>
      <c r="I435" s="105">
        <v>0</v>
      </c>
      <c r="J435" s="105">
        <v>26.980038125846594</v>
      </c>
      <c r="K435" s="105">
        <v>20.431960713079828</v>
      </c>
      <c r="L435" s="105">
        <v>18.747216714418073</v>
      </c>
      <c r="M435" s="105">
        <v>18.081326756585245</v>
      </c>
      <c r="N435" s="105">
        <v>17.306567067636877</v>
      </c>
      <c r="O435" s="105">
        <v>0</v>
      </c>
      <c r="P435" s="105">
        <v>0</v>
      </c>
      <c r="Q435" s="105">
        <v>0</v>
      </c>
      <c r="R435" s="105">
        <v>19.896920822809697</v>
      </c>
      <c r="S435" s="105">
        <v>22.854039294135539</v>
      </c>
      <c r="T435" s="105">
        <v>21.843070106523022</v>
      </c>
      <c r="U435" s="105">
        <v>17.980001834493823</v>
      </c>
      <c r="V435" s="105">
        <v>14.107470031447958</v>
      </c>
      <c r="W435" s="105">
        <v>0</v>
      </c>
      <c r="X435" s="105">
        <v>24.508566559312321</v>
      </c>
      <c r="Y435" s="105">
        <v>20.611572454549439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8.3401117145645873</v>
      </c>
      <c r="D436" s="99">
        <v>0</v>
      </c>
      <c r="E436" s="99">
        <v>0</v>
      </c>
      <c r="F436" s="99">
        <v>9.9827938510454981</v>
      </c>
      <c r="G436" s="99">
        <v>10.05586488514985</v>
      </c>
      <c r="H436" s="99">
        <v>11.752216756538347</v>
      </c>
      <c r="I436" s="99">
        <v>0</v>
      </c>
      <c r="J436" s="99">
        <v>13.596142913846728</v>
      </c>
      <c r="K436" s="99">
        <v>10.417735084884319</v>
      </c>
      <c r="L436" s="99">
        <v>9.476449546985517</v>
      </c>
      <c r="M436" s="99">
        <v>9.4873573047845632</v>
      </c>
      <c r="N436" s="99">
        <v>9.070073912362842</v>
      </c>
      <c r="O436" s="99">
        <v>0</v>
      </c>
      <c r="P436" s="99">
        <v>0</v>
      </c>
      <c r="Q436" s="99">
        <v>0</v>
      </c>
      <c r="R436" s="99">
        <v>9.5441636245646198</v>
      </c>
      <c r="S436" s="99">
        <v>11.5878818128036</v>
      </c>
      <c r="T436" s="99">
        <v>10.156445928993426</v>
      </c>
      <c r="U436" s="99">
        <v>8.384629879113497</v>
      </c>
      <c r="V436" s="99">
        <v>6.0168394347070162</v>
      </c>
      <c r="W436" s="99">
        <v>0</v>
      </c>
      <c r="X436" s="99">
        <v>10.965953494677597</v>
      </c>
      <c r="Y436" s="99">
        <v>8.1588880298249133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9.17797226645032</v>
      </c>
      <c r="D437" s="99">
        <v>0</v>
      </c>
      <c r="E437" s="99">
        <v>0</v>
      </c>
      <c r="F437" s="99">
        <v>9.3286051133572574</v>
      </c>
      <c r="G437" s="99">
        <v>9.7094985431434235</v>
      </c>
      <c r="H437" s="99">
        <v>11.578284210207514</v>
      </c>
      <c r="I437" s="99">
        <v>0</v>
      </c>
      <c r="J437" s="99">
        <v>13.383895211999867</v>
      </c>
      <c r="K437" s="99">
        <v>10.014225628195511</v>
      </c>
      <c r="L437" s="99">
        <v>9.270767167432556</v>
      </c>
      <c r="M437" s="99">
        <v>8.5939694518006782</v>
      </c>
      <c r="N437" s="99">
        <v>8.2364931552740313</v>
      </c>
      <c r="O437" s="99">
        <v>0</v>
      </c>
      <c r="P437" s="99">
        <v>0</v>
      </c>
      <c r="Q437" s="99">
        <v>0</v>
      </c>
      <c r="R437" s="99">
        <v>10.352757198245081</v>
      </c>
      <c r="S437" s="99">
        <v>11.266157481331938</v>
      </c>
      <c r="T437" s="99">
        <v>11.6866241775296</v>
      </c>
      <c r="U437" s="99">
        <v>9.5953719553803278</v>
      </c>
      <c r="V437" s="99">
        <v>8.0906305967409438</v>
      </c>
      <c r="W437" s="99">
        <v>0</v>
      </c>
      <c r="X437" s="99">
        <v>13.542613064634729</v>
      </c>
      <c r="Y437" s="99">
        <v>12.452684424724527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8.1552124107207415</v>
      </c>
      <c r="D438" s="123">
        <v>9.1357746243057445</v>
      </c>
      <c r="E438" s="123">
        <v>9.0828987863665525</v>
      </c>
      <c r="F438" s="123">
        <v>8.876069962962859</v>
      </c>
      <c r="G438" s="123">
        <v>9.3046332935359928</v>
      </c>
      <c r="H438" s="123">
        <v>11.010439303679398</v>
      </c>
      <c r="I438" s="123">
        <v>10.150544821741656</v>
      </c>
      <c r="J438" s="123">
        <v>11.455152115932162</v>
      </c>
      <c r="K438" s="123">
        <v>8.5484708644488023</v>
      </c>
      <c r="L438" s="123">
        <v>7.9087630757580714</v>
      </c>
      <c r="M438" s="123">
        <v>6.5100171553861292</v>
      </c>
      <c r="N438" s="123">
        <v>6.6650166977138268</v>
      </c>
      <c r="O438" s="123">
        <v>6.1850950812844507</v>
      </c>
      <c r="P438" s="123">
        <v>5.7526628684876799</v>
      </c>
      <c r="Q438" s="123">
        <v>5.6092194202737344</v>
      </c>
      <c r="R438" s="123">
        <v>7.3776502446452668</v>
      </c>
      <c r="S438" s="123">
        <v>8.365943599679234</v>
      </c>
      <c r="T438" s="123">
        <v>7.3034407883976993</v>
      </c>
      <c r="U438" s="123">
        <v>6.2921198354876182</v>
      </c>
      <c r="V438" s="123">
        <v>4.9143606802356796</v>
      </c>
      <c r="W438" s="123">
        <v>8.1867353259268612</v>
      </c>
      <c r="X438" s="123">
        <v>9.1455449217612692</v>
      </c>
      <c r="Y438" s="123">
        <v>8.1247870806566826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9.9687443311221724</v>
      </c>
      <c r="D439" s="99">
        <v>11.359563825267523</v>
      </c>
      <c r="E439" s="99">
        <v>11.501287675342359</v>
      </c>
      <c r="F439" s="99">
        <v>11.151654820153706</v>
      </c>
      <c r="G439" s="99">
        <v>11.575080038556818</v>
      </c>
      <c r="H439" s="99">
        <v>13.365047723498561</v>
      </c>
      <c r="I439" s="99">
        <v>13.235792261273444</v>
      </c>
      <c r="J439" s="99">
        <v>13.902379891422662</v>
      </c>
      <c r="K439" s="99">
        <v>10.792799344721427</v>
      </c>
      <c r="L439" s="99">
        <v>10.063491774087691</v>
      </c>
      <c r="M439" s="99">
        <v>7.7761878731958225</v>
      </c>
      <c r="N439" s="99">
        <v>8.283765049599527</v>
      </c>
      <c r="O439" s="99">
        <v>8.5075399744863258</v>
      </c>
      <c r="P439" s="99">
        <v>7.2408421672725813</v>
      </c>
      <c r="Q439" s="99">
        <v>7.3805922858719253</v>
      </c>
      <c r="R439" s="99">
        <v>9.5467897097396222</v>
      </c>
      <c r="S439" s="99">
        <v>10.474151747002521</v>
      </c>
      <c r="T439" s="99">
        <v>9.7593644439617897</v>
      </c>
      <c r="U439" s="99">
        <v>8.819401208964182</v>
      </c>
      <c r="V439" s="99">
        <v>6.8282213751830518</v>
      </c>
      <c r="W439" s="99">
        <v>12.649916894624557</v>
      </c>
      <c r="X439" s="99">
        <v>11.911404550078922</v>
      </c>
      <c r="Y439" s="99">
        <v>11.60044121783284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8.1385729907579041</v>
      </c>
      <c r="D440" s="110">
        <v>9.1008303756677229</v>
      </c>
      <c r="E440" s="110">
        <v>9.0466629737918201</v>
      </c>
      <c r="F440" s="110">
        <v>8.8439362608887961</v>
      </c>
      <c r="G440" s="110">
        <v>9.2727412879142914</v>
      </c>
      <c r="H440" s="110">
        <v>10.976443058024104</v>
      </c>
      <c r="I440" s="110">
        <v>10.109999853683068</v>
      </c>
      <c r="J440" s="110">
        <v>11.378606530050979</v>
      </c>
      <c r="K440" s="110">
        <v>8.4772876665684169</v>
      </c>
      <c r="L440" s="110">
        <v>7.8422018625127601</v>
      </c>
      <c r="M440" s="110">
        <v>6.4569094156131595</v>
      </c>
      <c r="N440" s="110">
        <v>6.6017336492917273</v>
      </c>
      <c r="O440" s="110">
        <v>6.0983614359341605</v>
      </c>
      <c r="P440" s="110">
        <v>5.7115851001761522</v>
      </c>
      <c r="Q440" s="110">
        <v>5.5768491326952789</v>
      </c>
      <c r="R440" s="110">
        <v>7.3307058722970702</v>
      </c>
      <c r="S440" s="110">
        <v>8.2954378771634687</v>
      </c>
      <c r="T440" s="110">
        <v>7.1993248949436159</v>
      </c>
      <c r="U440" s="110">
        <v>6.159667969034305</v>
      </c>
      <c r="V440" s="110">
        <v>4.8537432648383918</v>
      </c>
      <c r="W440" s="110">
        <v>8.0702554271912028</v>
      </c>
      <c r="X440" s="110">
        <v>9.1247884647095869</v>
      </c>
      <c r="Y440" s="110">
        <v>8.0690249278263408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127.43772980128833</v>
      </c>
      <c r="D442" s="118">
        <f t="shared" si="232"/>
        <v>127.98349853975085</v>
      </c>
      <c r="E442" s="118">
        <f t="shared" si="232"/>
        <v>125.16572478876913</v>
      </c>
      <c r="F442" s="118">
        <f t="shared" si="232"/>
        <v>118.59494290003323</v>
      </c>
      <c r="G442" s="118">
        <f t="shared" si="232"/>
        <v>115.44297222060236</v>
      </c>
      <c r="H442" s="118">
        <f t="shared" si="232"/>
        <v>120.84353946199252</v>
      </c>
      <c r="I442" s="118">
        <f t="shared" si="232"/>
        <v>110.36818085981021</v>
      </c>
      <c r="J442" s="118">
        <f t="shared" si="232"/>
        <v>120.62049448455554</v>
      </c>
      <c r="K442" s="118">
        <f t="shared" si="232"/>
        <v>104.86416224559163</v>
      </c>
      <c r="L442" s="118">
        <f t="shared" si="232"/>
        <v>108.27215698618468</v>
      </c>
      <c r="M442" s="118">
        <f t="shared" si="232"/>
        <v>88.385370921136115</v>
      </c>
      <c r="N442" s="118">
        <f t="shared" si="232"/>
        <v>95.670561785240267</v>
      </c>
      <c r="O442" s="118">
        <f t="shared" si="232"/>
        <v>97.260835866206264</v>
      </c>
      <c r="P442" s="118">
        <f t="shared" si="232"/>
        <v>76.842069400294307</v>
      </c>
      <c r="Q442" s="118">
        <f t="shared" si="232"/>
        <v>78.117165464571826</v>
      </c>
      <c r="R442" s="118">
        <f t="shared" ref="R442:V442" si="233">R443+R446+R448+R457</f>
        <v>92.142764230339722</v>
      </c>
      <c r="S442" s="118">
        <f t="shared" si="233"/>
        <v>89.922083622870019</v>
      </c>
      <c r="T442" s="118">
        <f t="shared" si="233"/>
        <v>85.392209787170515</v>
      </c>
      <c r="U442" s="118">
        <f t="shared" si="233"/>
        <v>76.993379711295745</v>
      </c>
      <c r="V442" s="118">
        <f t="shared" si="233"/>
        <v>65.371467466566585</v>
      </c>
      <c r="W442" s="118">
        <f t="shared" ref="W442:Y442" si="234">W443+W446+W448+W457</f>
        <v>82.181332213470057</v>
      </c>
      <c r="X442" s="118">
        <f t="shared" si="234"/>
        <v>66.388198915890726</v>
      </c>
      <c r="Y442" s="118">
        <f t="shared" si="234"/>
        <v>54.940281722703688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105.32623605552375</v>
      </c>
      <c r="D443" s="123">
        <f t="shared" si="235"/>
        <v>102.97669922210478</v>
      </c>
      <c r="E443" s="123">
        <f t="shared" si="235"/>
        <v>99.503769710421025</v>
      </c>
      <c r="F443" s="123">
        <f t="shared" si="235"/>
        <v>93.658096006974986</v>
      </c>
      <c r="G443" s="123">
        <f t="shared" si="235"/>
        <v>89.547054905516845</v>
      </c>
      <c r="H443" s="123">
        <f t="shared" si="235"/>
        <v>89.670231802363361</v>
      </c>
      <c r="I443" s="123">
        <f t="shared" si="235"/>
        <v>79.77042195817414</v>
      </c>
      <c r="J443" s="123">
        <f t="shared" si="235"/>
        <v>86.483856783635389</v>
      </c>
      <c r="K443" s="123">
        <f t="shared" si="235"/>
        <v>78.948029598117486</v>
      </c>
      <c r="L443" s="123">
        <f t="shared" si="235"/>
        <v>83.795066914269142</v>
      </c>
      <c r="M443" s="123">
        <f t="shared" si="235"/>
        <v>67.696589845640617</v>
      </c>
      <c r="N443" s="123">
        <f t="shared" si="235"/>
        <v>74.415477770919182</v>
      </c>
      <c r="O443" s="123">
        <f t="shared" si="235"/>
        <v>78.003361957005723</v>
      </c>
      <c r="P443" s="123">
        <f t="shared" si="235"/>
        <v>59.052263792994069</v>
      </c>
      <c r="Q443" s="123">
        <f t="shared" si="235"/>
        <v>60.108752630773324</v>
      </c>
      <c r="R443" s="123">
        <f t="shared" ref="R443:V443" si="236">SUM(R444:R445)</f>
        <v>67.039095218888008</v>
      </c>
      <c r="S443" s="123">
        <f t="shared" si="236"/>
        <v>62.010134448448014</v>
      </c>
      <c r="T443" s="123">
        <f t="shared" si="236"/>
        <v>58.272136517112649</v>
      </c>
      <c r="U443" s="123">
        <f t="shared" si="236"/>
        <v>54.339278706820416</v>
      </c>
      <c r="V443" s="123">
        <f t="shared" si="236"/>
        <v>47.178139392174749</v>
      </c>
      <c r="W443" s="123">
        <f t="shared" ref="W443:Y443" si="237">SUM(W444:W445)</f>
        <v>50.790198788221375</v>
      </c>
      <c r="X443" s="123">
        <f t="shared" si="237"/>
        <v>35.372038927892433</v>
      </c>
      <c r="Y443" s="123">
        <f t="shared" si="237"/>
        <v>25.715308568910963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102.86442782407786</v>
      </c>
      <c r="D444" s="99">
        <v>100.60928536910291</v>
      </c>
      <c r="E444" s="99">
        <v>97.271212046128824</v>
      </c>
      <c r="F444" s="99">
        <v>91.574766144816394</v>
      </c>
      <c r="G444" s="99">
        <v>87.578731902907421</v>
      </c>
      <c r="H444" s="99">
        <v>87.743001903208452</v>
      </c>
      <c r="I444" s="99">
        <v>78.084383912710052</v>
      </c>
      <c r="J444" s="99">
        <v>84.673054293731042</v>
      </c>
      <c r="K444" s="99">
        <v>77.316014670464483</v>
      </c>
      <c r="L444" s="99">
        <v>82.088544155106533</v>
      </c>
      <c r="M444" s="99">
        <v>66.342147330571962</v>
      </c>
      <c r="N444" s="99">
        <v>72.939341057816236</v>
      </c>
      <c r="O444" s="99">
        <v>76.466277314670094</v>
      </c>
      <c r="P444" s="99">
        <v>57.892366536473915</v>
      </c>
      <c r="Q444" s="99">
        <v>58.929346094131695</v>
      </c>
      <c r="R444" s="99">
        <v>65.739431968528052</v>
      </c>
      <c r="S444" s="99">
        <v>60.818731306770673</v>
      </c>
      <c r="T444" s="99">
        <v>57.156453066337328</v>
      </c>
      <c r="U444" s="99">
        <v>53.313787686547094</v>
      </c>
      <c r="V444" s="99">
        <v>46.28932211007816</v>
      </c>
      <c r="W444" s="99">
        <v>49.842076543632452</v>
      </c>
      <c r="X444" s="99">
        <v>34.704911231447028</v>
      </c>
      <c r="Y444" s="99">
        <v>25.23177939040924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2.4618082314458851</v>
      </c>
      <c r="D445" s="99">
        <v>2.3674138530018807</v>
      </c>
      <c r="E445" s="99">
        <v>2.2325576642921998</v>
      </c>
      <c r="F445" s="99">
        <v>2.0833298621585921</v>
      </c>
      <c r="G445" s="99">
        <v>1.9683230026094201</v>
      </c>
      <c r="H445" s="99">
        <v>1.9272298991549124</v>
      </c>
      <c r="I445" s="99">
        <v>1.6860380454640849</v>
      </c>
      <c r="J445" s="99">
        <v>1.8108024899043518</v>
      </c>
      <c r="K445" s="99">
        <v>1.6320149276529992</v>
      </c>
      <c r="L445" s="99">
        <v>1.7065227591626126</v>
      </c>
      <c r="M445" s="99">
        <v>1.3544425150686599</v>
      </c>
      <c r="N445" s="99">
        <v>1.4761367131029517</v>
      </c>
      <c r="O445" s="99">
        <v>1.5370846423356348</v>
      </c>
      <c r="P445" s="99">
        <v>1.1598972565201571</v>
      </c>
      <c r="Q445" s="99">
        <v>1.17940653664163</v>
      </c>
      <c r="R445" s="99">
        <v>1.2996632503599586</v>
      </c>
      <c r="S445" s="99">
        <v>1.1914031416773385</v>
      </c>
      <c r="T445" s="99">
        <v>1.1156834507753188</v>
      </c>
      <c r="U445" s="99">
        <v>1.0254910202733232</v>
      </c>
      <c r="V445" s="99">
        <v>0.88881728209659183</v>
      </c>
      <c r="W445" s="99">
        <v>0.94812224458892314</v>
      </c>
      <c r="X445" s="99">
        <v>0.66712769644540548</v>
      </c>
      <c r="Y445" s="99">
        <v>0.48352917850172256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2.8214220081481455E-2</v>
      </c>
      <c r="D446" s="123">
        <f t="shared" si="238"/>
        <v>2.1018928370409227E-2</v>
      </c>
      <c r="E446" s="123">
        <f t="shared" si="238"/>
        <v>0.67808504992379437</v>
      </c>
      <c r="F446" s="123">
        <f t="shared" si="238"/>
        <v>0.76443818229164229</v>
      </c>
      <c r="G446" s="123">
        <f t="shared" si="238"/>
        <v>0.83397504344832174</v>
      </c>
      <c r="H446" s="123">
        <f t="shared" si="238"/>
        <v>2.0103899646556918</v>
      </c>
      <c r="I446" s="123">
        <f t="shared" si="238"/>
        <v>1.2769850640799312</v>
      </c>
      <c r="J446" s="123">
        <f t="shared" si="238"/>
        <v>1.2830018637151039</v>
      </c>
      <c r="K446" s="123">
        <f t="shared" si="238"/>
        <v>0.91735277685639383</v>
      </c>
      <c r="L446" s="123">
        <f t="shared" si="238"/>
        <v>1.1184744755130909</v>
      </c>
      <c r="M446" s="123">
        <f t="shared" si="238"/>
        <v>0.92799705099576002</v>
      </c>
      <c r="N446" s="123">
        <f t="shared" si="238"/>
        <v>0.83026093610438856</v>
      </c>
      <c r="O446" s="123">
        <f t="shared" si="238"/>
        <v>0.73570814332086876</v>
      </c>
      <c r="P446" s="123">
        <f t="shared" si="238"/>
        <v>0.27270850041035699</v>
      </c>
      <c r="Q446" s="123">
        <f t="shared" si="238"/>
        <v>0.24476139141129966</v>
      </c>
      <c r="R446" s="123">
        <f t="shared" si="238"/>
        <v>0.16083853213503135</v>
      </c>
      <c r="S446" s="123">
        <f t="shared" si="238"/>
        <v>0.32260905762204434</v>
      </c>
      <c r="T446" s="123">
        <f t="shared" si="238"/>
        <v>0.30835319413543777</v>
      </c>
      <c r="U446" s="123">
        <f t="shared" si="238"/>
        <v>0.35176614380614385</v>
      </c>
      <c r="V446" s="123">
        <f t="shared" si="238"/>
        <v>0.47904358649627327</v>
      </c>
      <c r="W446" s="123">
        <f t="shared" si="238"/>
        <v>0.28470394506064722</v>
      </c>
      <c r="X446" s="123">
        <f t="shared" si="238"/>
        <v>0.85778072107989434</v>
      </c>
      <c r="Y446" s="123">
        <f t="shared" si="238"/>
        <v>1.9065648192421358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2.8214220081481455E-2</v>
      </c>
      <c r="D447" s="99">
        <f>RES_hhdet_in_tess!D67</f>
        <v>2.1018928370409227E-2</v>
      </c>
      <c r="E447" s="99">
        <f>RES_hhdet_in_tess!E67</f>
        <v>0.67808504992379437</v>
      </c>
      <c r="F447" s="99">
        <f>RES_hhdet_in_tess!F67</f>
        <v>0.76443818229164229</v>
      </c>
      <c r="G447" s="99">
        <f>RES_hhdet_in_tess!G67</f>
        <v>0.83397504344832174</v>
      </c>
      <c r="H447" s="99">
        <f>RES_hhdet_in_tess!H67</f>
        <v>2.0103899646556918</v>
      </c>
      <c r="I447" s="99">
        <f>RES_hhdet_in_tess!I67</f>
        <v>1.2769850640799312</v>
      </c>
      <c r="J447" s="99">
        <f>RES_hhdet_in_tess!J67</f>
        <v>1.2830018637151039</v>
      </c>
      <c r="K447" s="99">
        <f>RES_hhdet_in_tess!K67</f>
        <v>0.91735277685639383</v>
      </c>
      <c r="L447" s="99">
        <f>RES_hhdet_in_tess!L67</f>
        <v>1.1184744755130909</v>
      </c>
      <c r="M447" s="99">
        <f>RES_hhdet_in_tess!M67</f>
        <v>0.92799705099576002</v>
      </c>
      <c r="N447" s="99">
        <f>RES_hhdet_in_tess!N67</f>
        <v>0.83026093610438856</v>
      </c>
      <c r="O447" s="99">
        <f>RES_hhdet_in_tess!O67</f>
        <v>0.73570814332086876</v>
      </c>
      <c r="P447" s="99">
        <f>RES_hhdet_in_tess!P67</f>
        <v>0.27270850041035699</v>
      </c>
      <c r="Q447" s="99">
        <f>RES_hhdet_in_tess!Q67</f>
        <v>0.24476139141129966</v>
      </c>
      <c r="R447" s="99">
        <f>RES_hhdet_in_tess!R67</f>
        <v>0.16083853213503135</v>
      </c>
      <c r="S447" s="99">
        <f>RES_hhdet_in_tess!S67</f>
        <v>0.32260905762204434</v>
      </c>
      <c r="T447" s="99">
        <f>RES_hhdet_in_tess!T67</f>
        <v>0.30835319413543777</v>
      </c>
      <c r="U447" s="99">
        <f>RES_hhdet_in_tess!U67</f>
        <v>0.35176614380614385</v>
      </c>
      <c r="V447" s="99">
        <f>RES_hhdet_in_tess!V67</f>
        <v>0.47904358649627327</v>
      </c>
      <c r="W447" s="99">
        <f>RES_hhdet_in_tess!W67</f>
        <v>0.28470394506064722</v>
      </c>
      <c r="X447" s="99">
        <f>RES_hhdet_in_tess!X67</f>
        <v>0.85778072107989434</v>
      </c>
      <c r="Y447" s="99">
        <f>RES_hhdet_in_tess!Y67</f>
        <v>1.9065648192421358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15.785968981344487</v>
      </c>
      <c r="D448" s="123">
        <v>17.932022424975283</v>
      </c>
      <c r="E448" s="123">
        <v>17.95915317101727</v>
      </c>
      <c r="F448" s="123">
        <v>17.295155618625042</v>
      </c>
      <c r="G448" s="123">
        <v>17.840406767951176</v>
      </c>
      <c r="H448" s="123">
        <v>20.603028453531365</v>
      </c>
      <c r="I448" s="123">
        <v>21.414862430441417</v>
      </c>
      <c r="J448" s="123">
        <v>23.951353047596729</v>
      </c>
      <c r="K448" s="123">
        <v>18.344679473769091</v>
      </c>
      <c r="L448" s="123">
        <v>17.187983739361968</v>
      </c>
      <c r="M448" s="123">
        <v>14.676283730512345</v>
      </c>
      <c r="N448" s="123">
        <v>15.195601256433807</v>
      </c>
      <c r="O448" s="123">
        <v>13.643453106875754</v>
      </c>
      <c r="P448" s="123">
        <v>12.928412911743585</v>
      </c>
      <c r="Q448" s="123">
        <v>13.233537103078438</v>
      </c>
      <c r="R448" s="123">
        <v>18.908543209086226</v>
      </c>
      <c r="S448" s="123">
        <v>20.654608320571846</v>
      </c>
      <c r="T448" s="123">
        <v>20.673406687946269</v>
      </c>
      <c r="U448" s="123">
        <v>16.950193612745544</v>
      </c>
      <c r="V448" s="123">
        <v>13.44508720399525</v>
      </c>
      <c r="W448" s="123">
        <v>23.916133726396303</v>
      </c>
      <c r="X448" s="123">
        <v>21.989173866259581</v>
      </c>
      <c r="Y448" s="123">
        <v>20.036638334975553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15.804726789628408</v>
      </c>
      <c r="D449" s="99">
        <v>17.932006688797255</v>
      </c>
      <c r="E449" s="99">
        <v>17.95907062854738</v>
      </c>
      <c r="F449" s="99">
        <v>17.295528559577271</v>
      </c>
      <c r="G449" s="99">
        <v>17.856956447171072</v>
      </c>
      <c r="H449" s="99">
        <v>20.590157138439121</v>
      </c>
      <c r="I449" s="99">
        <v>21.414754227633786</v>
      </c>
      <c r="J449" s="99">
        <v>23.916777461713206</v>
      </c>
      <c r="K449" s="99">
        <v>18.36585942027768</v>
      </c>
      <c r="L449" s="99">
        <v>17.266024047203182</v>
      </c>
      <c r="M449" s="99">
        <v>14.656752598872705</v>
      </c>
      <c r="N449" s="99">
        <v>15.176861701360787</v>
      </c>
      <c r="O449" s="99">
        <v>13.643430543776628</v>
      </c>
      <c r="P449" s="99">
        <v>12.927170537048587</v>
      </c>
      <c r="Q449" s="99">
        <v>13.2330096091155</v>
      </c>
      <c r="R449" s="99">
        <v>18.926905721075173</v>
      </c>
      <c r="S449" s="99">
        <v>20.629305049383323</v>
      </c>
      <c r="T449" s="99">
        <v>20.714883551371869</v>
      </c>
      <c r="U449" s="99">
        <v>16.958326832732784</v>
      </c>
      <c r="V449" s="99">
        <v>13.47044927415266</v>
      </c>
      <c r="W449" s="99">
        <v>23.915180427925876</v>
      </c>
      <c r="X449" s="99">
        <v>21.897472020613211</v>
      </c>
      <c r="Y449" s="99">
        <v>20.170331841307057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15.806045776437514</v>
      </c>
      <c r="D450" s="99">
        <v>17.934949584429095</v>
      </c>
      <c r="E450" s="99">
        <v>17.966196284178476</v>
      </c>
      <c r="F450" s="99">
        <v>17.30139462676803</v>
      </c>
      <c r="G450" s="99">
        <v>17.865878663470923</v>
      </c>
      <c r="H450" s="99">
        <v>20.603821010464308</v>
      </c>
      <c r="I450" s="99">
        <v>21.42788962633994</v>
      </c>
      <c r="J450" s="99">
        <v>23.935314918923869</v>
      </c>
      <c r="K450" s="99">
        <v>18.3827727430489</v>
      </c>
      <c r="L450" s="99">
        <v>17.277590654180777</v>
      </c>
      <c r="M450" s="99">
        <v>0</v>
      </c>
      <c r="N450" s="99">
        <v>15.180755214372221</v>
      </c>
      <c r="O450" s="99">
        <v>13.645463447418484</v>
      </c>
      <c r="P450" s="99">
        <v>12.957512689476284</v>
      </c>
      <c r="Q450" s="99">
        <v>13.266895059902001</v>
      </c>
      <c r="R450" s="99">
        <v>18.978411929613351</v>
      </c>
      <c r="S450" s="99">
        <v>20.664523716687174</v>
      </c>
      <c r="T450" s="99">
        <v>20.761038034039387</v>
      </c>
      <c r="U450" s="99">
        <v>16.991566094582673</v>
      </c>
      <c r="V450" s="99">
        <v>13.492215963521341</v>
      </c>
      <c r="W450" s="99">
        <v>23.95472011273273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6.5614378307040564</v>
      </c>
      <c r="D451" s="102">
        <v>7.6625900679182815</v>
      </c>
      <c r="E451" s="102">
        <v>7.6691055501354866</v>
      </c>
      <c r="F451" s="102">
        <v>7.8868976868839322</v>
      </c>
      <c r="G451" s="102">
        <v>8.0137759882642072</v>
      </c>
      <c r="H451" s="102">
        <v>9.1516083334190448</v>
      </c>
      <c r="I451" s="102">
        <v>10.589088901029889</v>
      </c>
      <c r="J451" s="102">
        <v>10.656500005965134</v>
      </c>
      <c r="K451" s="102">
        <v>8.2963509575430656</v>
      </c>
      <c r="L451" s="102">
        <v>7.7440378003324035</v>
      </c>
      <c r="M451" s="102">
        <v>0</v>
      </c>
      <c r="N451" s="102">
        <v>7.1053941985091482</v>
      </c>
      <c r="O451" s="102">
        <v>6.6613877493862663</v>
      </c>
      <c r="P451" s="102">
        <v>5.639019656180416</v>
      </c>
      <c r="Q451" s="102">
        <v>5.7156129543617382</v>
      </c>
      <c r="R451" s="102">
        <v>8.323542484811238</v>
      </c>
      <c r="S451" s="102">
        <v>9.6140965621950603</v>
      </c>
      <c r="T451" s="102">
        <v>8.8652400573700199</v>
      </c>
      <c r="U451" s="102">
        <v>7.3439481184839952</v>
      </c>
      <c r="V451" s="102">
        <v>5.3914113337852445</v>
      </c>
      <c r="W451" s="102">
        <v>10.855495971807416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9.2446079457334562</v>
      </c>
      <c r="D452" s="105">
        <v>10.272359516510811</v>
      </c>
      <c r="E452" s="105">
        <v>10.297090734042992</v>
      </c>
      <c r="F452" s="105">
        <v>9.4144969398840992</v>
      </c>
      <c r="G452" s="105">
        <v>9.8521026752067122</v>
      </c>
      <c r="H452" s="105">
        <v>11.452212677045262</v>
      </c>
      <c r="I452" s="105">
        <v>10.838800725310051</v>
      </c>
      <c r="J452" s="105">
        <v>13.278814912958737</v>
      </c>
      <c r="K452" s="105">
        <v>10.086421785505834</v>
      </c>
      <c r="L452" s="105">
        <v>9.53355285384837</v>
      </c>
      <c r="M452" s="105">
        <v>0</v>
      </c>
      <c r="N452" s="105">
        <v>8.0753610158630753</v>
      </c>
      <c r="O452" s="105">
        <v>6.9840756980322158</v>
      </c>
      <c r="P452" s="105">
        <v>7.3184930332958658</v>
      </c>
      <c r="Q452" s="105">
        <v>7.5512821055402632</v>
      </c>
      <c r="R452" s="105">
        <v>10.654869444802111</v>
      </c>
      <c r="S452" s="105">
        <v>11.050427154492114</v>
      </c>
      <c r="T452" s="105">
        <v>11.895797976669368</v>
      </c>
      <c r="U452" s="105">
        <v>9.6476179760986778</v>
      </c>
      <c r="V452" s="105">
        <v>8.1008046297360998</v>
      </c>
      <c r="W452" s="105">
        <v>13.099224140925319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15.674754393560324</v>
      </c>
      <c r="D453" s="102">
        <v>0</v>
      </c>
      <c r="E453" s="102">
        <v>0</v>
      </c>
      <c r="F453" s="102">
        <v>17.129389946576588</v>
      </c>
      <c r="G453" s="102">
        <v>17.580252340012667</v>
      </c>
      <c r="H453" s="102">
        <v>20.796848643830465</v>
      </c>
      <c r="I453" s="102">
        <v>0</v>
      </c>
      <c r="J453" s="102">
        <v>24.085897194231968</v>
      </c>
      <c r="K453" s="102">
        <v>18.229382557113816</v>
      </c>
      <c r="L453" s="102">
        <v>16.765512186301848</v>
      </c>
      <c r="M453" s="102">
        <v>16.130010421862114</v>
      </c>
      <c r="N453" s="102">
        <v>15.499994309485475</v>
      </c>
      <c r="O453" s="102">
        <v>0</v>
      </c>
      <c r="P453" s="102">
        <v>0</v>
      </c>
      <c r="Q453" s="102">
        <v>0</v>
      </c>
      <c r="R453" s="102">
        <v>18.342613052254489</v>
      </c>
      <c r="S453" s="102">
        <v>21.07176731739229</v>
      </c>
      <c r="T453" s="102">
        <v>20.369780517456761</v>
      </c>
      <c r="U453" s="102">
        <v>16.833016303617697</v>
      </c>
      <c r="V453" s="102">
        <v>13.350816948649886</v>
      </c>
      <c r="W453" s="102">
        <v>0</v>
      </c>
      <c r="X453" s="102">
        <v>23.334037886433816</v>
      </c>
      <c r="Y453" s="102">
        <v>19.861409578503018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15.680521785325656</v>
      </c>
      <c r="D454" s="105">
        <v>0</v>
      </c>
      <c r="E454" s="105">
        <v>0</v>
      </c>
      <c r="F454" s="105">
        <v>17.141811881570256</v>
      </c>
      <c r="G454" s="105">
        <v>17.591144301060798</v>
      </c>
      <c r="H454" s="105">
        <v>20.803527524135276</v>
      </c>
      <c r="I454" s="105">
        <v>0</v>
      </c>
      <c r="J454" s="105">
        <v>24.093787379180299</v>
      </c>
      <c r="K454" s="105">
        <v>18.237943338957905</v>
      </c>
      <c r="L454" s="105">
        <v>16.769747567097784</v>
      </c>
      <c r="M454" s="105">
        <v>16.13643041038663</v>
      </c>
      <c r="N454" s="105">
        <v>15.502148672938786</v>
      </c>
      <c r="O454" s="105">
        <v>0</v>
      </c>
      <c r="P454" s="105">
        <v>0</v>
      </c>
      <c r="Q454" s="105">
        <v>0</v>
      </c>
      <c r="R454" s="105">
        <v>18.385562545101841</v>
      </c>
      <c r="S454" s="105">
        <v>21.106840558977652</v>
      </c>
      <c r="T454" s="105">
        <v>20.388049586272228</v>
      </c>
      <c r="U454" s="105">
        <v>16.841983510389284</v>
      </c>
      <c r="V454" s="105">
        <v>13.335356900700859</v>
      </c>
      <c r="W454" s="105">
        <v>0</v>
      </c>
      <c r="X454" s="105">
        <v>23.322384863980492</v>
      </c>
      <c r="Y454" s="105">
        <v>19.830996404595371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6.5025495188753384</v>
      </c>
      <c r="D455" s="99">
        <v>0</v>
      </c>
      <c r="E455" s="99">
        <v>0</v>
      </c>
      <c r="F455" s="99">
        <v>7.813206768213</v>
      </c>
      <c r="G455" s="99">
        <v>7.8816457579173731</v>
      </c>
      <c r="H455" s="99">
        <v>9.2252433139277663</v>
      </c>
      <c r="I455" s="99">
        <v>0</v>
      </c>
      <c r="J455" s="99">
        <v>10.709892167180433</v>
      </c>
      <c r="K455" s="99">
        <v>8.2237177107623953</v>
      </c>
      <c r="L455" s="99">
        <v>7.4989803996652267</v>
      </c>
      <c r="M455" s="99">
        <v>7.542460958585953</v>
      </c>
      <c r="N455" s="99">
        <v>7.2656555176647561</v>
      </c>
      <c r="O455" s="99">
        <v>0</v>
      </c>
      <c r="P455" s="99">
        <v>0</v>
      </c>
      <c r="Q455" s="99">
        <v>0</v>
      </c>
      <c r="R455" s="99">
        <v>8.0328053468567617</v>
      </c>
      <c r="S455" s="99">
        <v>9.8406830776457124</v>
      </c>
      <c r="T455" s="99">
        <v>8.7014254087426295</v>
      </c>
      <c r="U455" s="99">
        <v>7.2466115550089549</v>
      </c>
      <c r="V455" s="99">
        <v>5.244726303959915</v>
      </c>
      <c r="W455" s="99">
        <v>0</v>
      </c>
      <c r="X455" s="99">
        <v>9.7797717993457667</v>
      </c>
      <c r="Y455" s="99">
        <v>7.3783119798708441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9.17797226645032</v>
      </c>
      <c r="D456" s="99">
        <v>0</v>
      </c>
      <c r="E456" s="99">
        <v>0</v>
      </c>
      <c r="F456" s="99">
        <v>9.3286051133572574</v>
      </c>
      <c r="G456" s="99">
        <v>9.7094985431434235</v>
      </c>
      <c r="H456" s="99">
        <v>11.578284210207514</v>
      </c>
      <c r="I456" s="99">
        <v>0</v>
      </c>
      <c r="J456" s="99">
        <v>13.383895211999867</v>
      </c>
      <c r="K456" s="99">
        <v>10.014225628195511</v>
      </c>
      <c r="L456" s="99">
        <v>9.270767167432556</v>
      </c>
      <c r="M456" s="99">
        <v>8.5939694518006782</v>
      </c>
      <c r="N456" s="99">
        <v>8.2364931552740313</v>
      </c>
      <c r="O456" s="99">
        <v>0</v>
      </c>
      <c r="P456" s="99">
        <v>0</v>
      </c>
      <c r="Q456" s="99">
        <v>0</v>
      </c>
      <c r="R456" s="99">
        <v>10.352757198245081</v>
      </c>
      <c r="S456" s="99">
        <v>11.266157481331938</v>
      </c>
      <c r="T456" s="99">
        <v>11.6866241775296</v>
      </c>
      <c r="U456" s="99">
        <v>9.5953719553803278</v>
      </c>
      <c r="V456" s="99">
        <v>8.0906305967409438</v>
      </c>
      <c r="W456" s="99">
        <v>0</v>
      </c>
      <c r="X456" s="99">
        <v>13.542613064634729</v>
      </c>
      <c r="Y456" s="99">
        <v>12.452684424724527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6.2973105443386084</v>
      </c>
      <c r="D457" s="123">
        <v>7.0537579643003747</v>
      </c>
      <c r="E457" s="123">
        <v>7.0247168574070447</v>
      </c>
      <c r="F457" s="123">
        <v>6.8772530921415571</v>
      </c>
      <c r="G457" s="123">
        <v>7.2215355036860149</v>
      </c>
      <c r="H457" s="123">
        <v>8.5598892414421002</v>
      </c>
      <c r="I457" s="123">
        <v>7.9059114071147141</v>
      </c>
      <c r="J457" s="123">
        <v>8.9022827896083143</v>
      </c>
      <c r="K457" s="123">
        <v>6.6541003968486683</v>
      </c>
      <c r="L457" s="123">
        <v>6.1706318570404806</v>
      </c>
      <c r="M457" s="123">
        <v>5.0845002939873849</v>
      </c>
      <c r="N457" s="123">
        <v>5.2292218217828923</v>
      </c>
      <c r="O457" s="123">
        <v>4.8783126590039263</v>
      </c>
      <c r="P457" s="123">
        <v>4.5886841951462873</v>
      </c>
      <c r="Q457" s="123">
        <v>4.5301143393087679</v>
      </c>
      <c r="R457" s="123">
        <v>6.0342872702304522</v>
      </c>
      <c r="S457" s="123">
        <v>6.9347317962281139</v>
      </c>
      <c r="T457" s="123">
        <v>6.1383133879761562</v>
      </c>
      <c r="U457" s="123">
        <v>5.3521412479236394</v>
      </c>
      <c r="V457" s="123">
        <v>4.2691972839003052</v>
      </c>
      <c r="W457" s="123">
        <v>7.1902957537917347</v>
      </c>
      <c r="X457" s="123">
        <v>8.1692054006588197</v>
      </c>
      <c r="Y457" s="123">
        <v>7.2817699995750305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6.1949535265240492</v>
      </c>
      <c r="D458" s="99">
        <v>7.0607852314482029</v>
      </c>
      <c r="E458" s="99">
        <v>7.1504199824332701</v>
      </c>
      <c r="F458" s="99">
        <v>6.9345474254107398</v>
      </c>
      <c r="G458" s="99">
        <v>7.1994034967871841</v>
      </c>
      <c r="H458" s="99">
        <v>8.3145111481143701</v>
      </c>
      <c r="I458" s="99">
        <v>8.2358765993401004</v>
      </c>
      <c r="J458" s="99">
        <v>8.652522114405679</v>
      </c>
      <c r="K458" s="99">
        <v>6.7186396328823808</v>
      </c>
      <c r="L458" s="99">
        <v>6.2659888987369463</v>
      </c>
      <c r="M458" s="99">
        <v>4.842602271171689</v>
      </c>
      <c r="N458" s="99">
        <v>5.1591669697840219</v>
      </c>
      <c r="O458" s="99">
        <v>5.2988248886140523</v>
      </c>
      <c r="P458" s="99">
        <v>4.510564907825434</v>
      </c>
      <c r="Q458" s="99">
        <v>4.6004759894966938</v>
      </c>
      <c r="R458" s="99">
        <v>5.9604155860747614</v>
      </c>
      <c r="S458" s="99">
        <v>6.5544202909934572</v>
      </c>
      <c r="T458" s="99">
        <v>6.1224804637395414</v>
      </c>
      <c r="U458" s="99">
        <v>5.5454518108183972</v>
      </c>
      <c r="V458" s="99">
        <v>4.3003906631366595</v>
      </c>
      <c r="W458" s="99">
        <v>7.9730631518828705</v>
      </c>
      <c r="X458" s="99">
        <v>7.5124447621651438</v>
      </c>
      <c r="Y458" s="99">
        <v>7.3167950976177281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6.2982496849108811</v>
      </c>
      <c r="D459" s="110">
        <v>7.0536475390090043</v>
      </c>
      <c r="E459" s="110">
        <v>7.0228333907324858</v>
      </c>
      <c r="F459" s="110">
        <v>6.8764440346238889</v>
      </c>
      <c r="G459" s="110">
        <v>7.2218463826308685</v>
      </c>
      <c r="H459" s="110">
        <v>8.5634320530064265</v>
      </c>
      <c r="I459" s="110">
        <v>7.9015751493456259</v>
      </c>
      <c r="J459" s="110">
        <v>8.9100949260203546</v>
      </c>
      <c r="K459" s="110">
        <v>6.6520534107456921</v>
      </c>
      <c r="L459" s="110">
        <v>6.1676862052785104</v>
      </c>
      <c r="M459" s="110">
        <v>5.0946463643921049</v>
      </c>
      <c r="N459" s="110">
        <v>5.2319605331990813</v>
      </c>
      <c r="O459" s="110">
        <v>4.8626082783767588</v>
      </c>
      <c r="P459" s="110">
        <v>4.5908404984814091</v>
      </c>
      <c r="Q459" s="110">
        <v>4.5288285417811496</v>
      </c>
      <c r="R459" s="110">
        <v>6.0358859963164404</v>
      </c>
      <c r="S459" s="110">
        <v>6.9474507194007034</v>
      </c>
      <c r="T459" s="110">
        <v>6.1389846055236355</v>
      </c>
      <c r="U459" s="110">
        <v>5.3420100669917234</v>
      </c>
      <c r="V459" s="110">
        <v>4.26820930079798</v>
      </c>
      <c r="W459" s="110">
        <v>7.1698671277410515</v>
      </c>
      <c r="X459" s="110">
        <v>8.1741340759417458</v>
      </c>
      <c r="Y459" s="110">
        <v>7.2812080694194767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37.011647720545199</v>
      </c>
      <c r="D461" s="118">
        <f t="shared" si="239"/>
        <v>37.341599876177305</v>
      </c>
      <c r="E461" s="118">
        <f t="shared" si="239"/>
        <v>35.991967104330691</v>
      </c>
      <c r="F461" s="118">
        <f t="shared" si="239"/>
        <v>33.753283826410126</v>
      </c>
      <c r="G461" s="118">
        <f t="shared" si="239"/>
        <v>32.079679673593496</v>
      </c>
      <c r="H461" s="118">
        <f t="shared" si="239"/>
        <v>32.578536220686182</v>
      </c>
      <c r="I461" s="118">
        <f t="shared" si="239"/>
        <v>29.859516612965603</v>
      </c>
      <c r="J461" s="118">
        <f t="shared" si="239"/>
        <v>31.020591105856916</v>
      </c>
      <c r="K461" s="118">
        <f t="shared" si="239"/>
        <v>27.380654832945385</v>
      </c>
      <c r="L461" s="118">
        <f t="shared" si="239"/>
        <v>28.287725806620912</v>
      </c>
      <c r="M461" s="118">
        <f t="shared" si="239"/>
        <v>23.08844227229039</v>
      </c>
      <c r="N461" s="118">
        <f t="shared" si="239"/>
        <v>24.173450665604992</v>
      </c>
      <c r="O461" s="118">
        <f t="shared" si="239"/>
        <v>23.968355729507444</v>
      </c>
      <c r="P461" s="118">
        <f t="shared" si="239"/>
        <v>17.810562184815364</v>
      </c>
      <c r="Q461" s="118">
        <f t="shared" si="239"/>
        <v>17.514528236533575</v>
      </c>
      <c r="R461" s="118">
        <f t="shared" ref="R461:V461" si="240">R462+R465+R467+R476</f>
        <v>19.976725402091311</v>
      </c>
      <c r="S461" s="118">
        <f t="shared" si="240"/>
        <v>18.854336840444446</v>
      </c>
      <c r="T461" s="118">
        <f t="shared" si="240"/>
        <v>17.434321522899353</v>
      </c>
      <c r="U461" s="118">
        <f t="shared" si="240"/>
        <v>15.895679221392058</v>
      </c>
      <c r="V461" s="118">
        <f t="shared" si="240"/>
        <v>13.028371535322806</v>
      </c>
      <c r="W461" s="118">
        <f t="shared" ref="W461:Y461" si="241">W462+W465+W467+W476</f>
        <v>16.44347480850076</v>
      </c>
      <c r="X461" s="118">
        <f t="shared" si="241"/>
        <v>12.218817463355302</v>
      </c>
      <c r="Y461" s="118">
        <f t="shared" si="241"/>
        <v>8.2300214040355826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33.054611399539155</v>
      </c>
      <c r="D462" s="123">
        <f t="shared" si="242"/>
        <v>32.106465359760769</v>
      </c>
      <c r="E462" s="123">
        <f t="shared" si="242"/>
        <v>30.812313302027384</v>
      </c>
      <c r="F462" s="123">
        <f t="shared" si="242"/>
        <v>28.795876537549468</v>
      </c>
      <c r="G462" s="123">
        <f t="shared" si="242"/>
        <v>27.323208248448072</v>
      </c>
      <c r="H462" s="123">
        <f t="shared" si="242"/>
        <v>27.142238772833597</v>
      </c>
      <c r="I462" s="123">
        <f t="shared" si="242"/>
        <v>23.903891315628119</v>
      </c>
      <c r="J462" s="123">
        <f t="shared" si="242"/>
        <v>25.693561041914855</v>
      </c>
      <c r="K462" s="123">
        <f t="shared" si="242"/>
        <v>23.186997165673944</v>
      </c>
      <c r="L462" s="123">
        <f t="shared" si="242"/>
        <v>24.326696515792136</v>
      </c>
      <c r="M462" s="123">
        <f t="shared" si="242"/>
        <v>19.215714963258971</v>
      </c>
      <c r="N462" s="123">
        <f t="shared" si="242"/>
        <v>20.459234509525082</v>
      </c>
      <c r="O462" s="123">
        <f t="shared" si="242"/>
        <v>20.530263648088145</v>
      </c>
      <c r="P462" s="123">
        <f t="shared" si="242"/>
        <v>14.749495705826572</v>
      </c>
      <c r="Q462" s="123">
        <f t="shared" si="242"/>
        <v>14.441087822845619</v>
      </c>
      <c r="R462" s="123">
        <f t="shared" ref="R462:V462" si="243">SUM(R463:R464)</f>
        <v>15.812084691621271</v>
      </c>
      <c r="S462" s="123">
        <f t="shared" si="243"/>
        <v>14.405503941392656</v>
      </c>
      <c r="T462" s="123">
        <f t="shared" si="243"/>
        <v>13.401860130619369</v>
      </c>
      <c r="U462" s="123">
        <f t="shared" si="243"/>
        <v>12.375858998762292</v>
      </c>
      <c r="V462" s="123">
        <f t="shared" si="243"/>
        <v>10.642692049471032</v>
      </c>
      <c r="W462" s="123">
        <f t="shared" ref="W462:Y462" si="244">SUM(W463:W464)</f>
        <v>11.296064852006692</v>
      </c>
      <c r="X462" s="123">
        <f t="shared" si="244"/>
        <v>7.8092028420199142</v>
      </c>
      <c r="Y462" s="123">
        <f t="shared" si="244"/>
        <v>5.6460441353546811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33.054611399539155</v>
      </c>
      <c r="D463" s="99">
        <v>32.106465359760769</v>
      </c>
      <c r="E463" s="99">
        <v>30.812313302027384</v>
      </c>
      <c r="F463" s="99">
        <v>28.795876537549468</v>
      </c>
      <c r="G463" s="99">
        <v>27.323208248448072</v>
      </c>
      <c r="H463" s="99">
        <v>27.142238772833597</v>
      </c>
      <c r="I463" s="99">
        <v>23.903891315628119</v>
      </c>
      <c r="J463" s="99">
        <v>25.693561041914855</v>
      </c>
      <c r="K463" s="99">
        <v>23.186997165673944</v>
      </c>
      <c r="L463" s="99">
        <v>24.326696515792136</v>
      </c>
      <c r="M463" s="99">
        <v>19.215714963258971</v>
      </c>
      <c r="N463" s="99">
        <v>20.459234509525082</v>
      </c>
      <c r="O463" s="99">
        <v>20.530263648088145</v>
      </c>
      <c r="P463" s="99">
        <v>14.749495705826572</v>
      </c>
      <c r="Q463" s="99">
        <v>14.441087822845619</v>
      </c>
      <c r="R463" s="99">
        <v>15.812084691621271</v>
      </c>
      <c r="S463" s="99">
        <v>14.405503941392656</v>
      </c>
      <c r="T463" s="99">
        <v>13.401860130619369</v>
      </c>
      <c r="U463" s="99">
        <v>12.375858998762292</v>
      </c>
      <c r="V463" s="99">
        <v>10.642692049471032</v>
      </c>
      <c r="W463" s="99">
        <v>11.296064852006692</v>
      </c>
      <c r="X463" s="99">
        <v>7.8092028420199142</v>
      </c>
      <c r="Y463" s="99">
        <v>5.6460441353546811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3.938733355274965</v>
      </c>
      <c r="D467" s="123">
        <v>5.199644174550464</v>
      </c>
      <c r="E467" s="123">
        <v>5.1453686775297092</v>
      </c>
      <c r="F467" s="123">
        <v>4.9260537540462037</v>
      </c>
      <c r="G467" s="123">
        <v>4.7241063789765017</v>
      </c>
      <c r="H467" s="123">
        <v>5.397926171958277</v>
      </c>
      <c r="I467" s="123">
        <v>5.9210701361230109</v>
      </c>
      <c r="J467" s="123">
        <v>5.2421489660266154</v>
      </c>
      <c r="K467" s="123">
        <v>4.1269824594506668</v>
      </c>
      <c r="L467" s="123">
        <v>3.9004779482231373</v>
      </c>
      <c r="M467" s="123">
        <v>3.8100344073897778</v>
      </c>
      <c r="N467" s="123">
        <v>3.6518476980390537</v>
      </c>
      <c r="O467" s="123">
        <v>3.3768543250400795</v>
      </c>
      <c r="P467" s="123">
        <v>3.0223410148716527</v>
      </c>
      <c r="Q467" s="123">
        <v>3.0470661968032045</v>
      </c>
      <c r="R467" s="123">
        <v>4.1243483118095465</v>
      </c>
      <c r="S467" s="123">
        <v>4.3813590364695463</v>
      </c>
      <c r="T467" s="123">
        <v>3.9533294824613665</v>
      </c>
      <c r="U467" s="123">
        <v>3.4322569876614613</v>
      </c>
      <c r="V467" s="123">
        <v>2.3439066611165207</v>
      </c>
      <c r="W467" s="123">
        <v>5.0837805856522582</v>
      </c>
      <c r="X467" s="123">
        <v>4.392130259419103</v>
      </c>
      <c r="Y467" s="123">
        <v>2.5479887278239723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4.6339631608324146</v>
      </c>
      <c r="D468" s="99">
        <v>5.2156157172273634</v>
      </c>
      <c r="E468" s="99">
        <v>5.1797475210907571</v>
      </c>
      <c r="F468" s="99">
        <v>4.9465607278227255</v>
      </c>
      <c r="G468" s="99">
        <v>5.0619594492528375</v>
      </c>
      <c r="H468" s="99">
        <v>5.7817477458582331</v>
      </c>
      <c r="I468" s="99">
        <v>5.9458300576971261</v>
      </c>
      <c r="J468" s="99">
        <v>6.5782332611632741</v>
      </c>
      <c r="K468" s="99">
        <v>4.9911650510425547</v>
      </c>
      <c r="L468" s="99">
        <v>4.6372688774688822</v>
      </c>
      <c r="M468" s="99">
        <v>3.8610528004151545</v>
      </c>
      <c r="N468" s="99">
        <v>3.9012413049641568</v>
      </c>
      <c r="O468" s="99">
        <v>3.3961440923086901</v>
      </c>
      <c r="P468" s="99">
        <v>3.093758827319057</v>
      </c>
      <c r="Q468" s="99">
        <v>3.0742526543150972</v>
      </c>
      <c r="R468" s="99">
        <v>4.3220513000598428</v>
      </c>
      <c r="S468" s="99">
        <v>4.6371266861034464</v>
      </c>
      <c r="T468" s="99">
        <v>4.6062076318688634</v>
      </c>
      <c r="U468" s="99">
        <v>3.7328689442689678</v>
      </c>
      <c r="V468" s="99">
        <v>2.9394916055406997</v>
      </c>
      <c r="W468" s="99">
        <v>5.1516067754698742</v>
      </c>
      <c r="X468" s="99">
        <v>4.6932983314839607</v>
      </c>
      <c r="Y468" s="99">
        <v>4.306345827526922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1.9238207401046525</v>
      </c>
      <c r="D469" s="99">
        <v>2.2287034511242112</v>
      </c>
      <c r="E469" s="99">
        <v>2.2119201646856457</v>
      </c>
      <c r="F469" s="99">
        <v>2.2556707780227265</v>
      </c>
      <c r="G469" s="99">
        <v>2.2716866229696127</v>
      </c>
      <c r="H469" s="99">
        <v>2.569785674629101</v>
      </c>
      <c r="I469" s="99">
        <v>2.9400721765055424</v>
      </c>
      <c r="J469" s="99">
        <v>2.9310362944609269</v>
      </c>
      <c r="K469" s="99">
        <v>2.2546430310118484</v>
      </c>
      <c r="L469" s="99">
        <v>2.0798757941751549</v>
      </c>
      <c r="M469" s="99">
        <v>0</v>
      </c>
      <c r="N469" s="99">
        <v>1.8264551579060091</v>
      </c>
      <c r="O469" s="99">
        <v>1.6581630682303001</v>
      </c>
      <c r="P469" s="99">
        <v>1.3495425614395036</v>
      </c>
      <c r="Q469" s="99">
        <v>1.3278338650854189</v>
      </c>
      <c r="R469" s="99">
        <v>1.9007215520455465</v>
      </c>
      <c r="S469" s="99">
        <v>2.1610899458129254</v>
      </c>
      <c r="T469" s="99">
        <v>1.9712945191962223</v>
      </c>
      <c r="U469" s="99">
        <v>1.6165507440803193</v>
      </c>
      <c r="V469" s="99">
        <v>1.176501840075086</v>
      </c>
      <c r="W469" s="99">
        <v>2.3383995269442823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1.9238207401046525</v>
      </c>
      <c r="D470" s="102">
        <v>2.2287034511242112</v>
      </c>
      <c r="E470" s="102">
        <v>2.2119201646856457</v>
      </c>
      <c r="F470" s="102">
        <v>2.2556707780227265</v>
      </c>
      <c r="G470" s="102">
        <v>2.2716866229696127</v>
      </c>
      <c r="H470" s="102">
        <v>2.569785674629101</v>
      </c>
      <c r="I470" s="102">
        <v>2.9400721765055424</v>
      </c>
      <c r="J470" s="102">
        <v>2.9310362944609269</v>
      </c>
      <c r="K470" s="102">
        <v>2.2546430310118484</v>
      </c>
      <c r="L470" s="102">
        <v>2.0798757941751549</v>
      </c>
      <c r="M470" s="102">
        <v>0</v>
      </c>
      <c r="N470" s="102">
        <v>1.8264551579060091</v>
      </c>
      <c r="O470" s="102">
        <v>1.6581630682303001</v>
      </c>
      <c r="P470" s="102">
        <v>1.3495425614395036</v>
      </c>
      <c r="Q470" s="102">
        <v>1.3278338650854189</v>
      </c>
      <c r="R470" s="102">
        <v>1.9007215520455465</v>
      </c>
      <c r="S470" s="102">
        <v>2.1610899458129254</v>
      </c>
      <c r="T470" s="102">
        <v>1.9712945191962223</v>
      </c>
      <c r="U470" s="102">
        <v>1.6165507440803193</v>
      </c>
      <c r="V470" s="102">
        <v>1.176501840075086</v>
      </c>
      <c r="W470" s="102">
        <v>2.3383995269442823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1.8302965731078601E-2</v>
      </c>
      <c r="D476" s="123">
        <v>3.5490341866073222E-2</v>
      </c>
      <c r="E476" s="123">
        <v>3.4285124773594924E-2</v>
      </c>
      <c r="F476" s="123">
        <v>3.1353534814460099E-2</v>
      </c>
      <c r="G476" s="123">
        <v>3.2365046168921371E-2</v>
      </c>
      <c r="H476" s="123">
        <v>3.8371275894307617E-2</v>
      </c>
      <c r="I476" s="123">
        <v>3.455516121447276E-2</v>
      </c>
      <c r="J476" s="123">
        <v>8.4881097915446901E-2</v>
      </c>
      <c r="K476" s="123">
        <v>6.6675207820776225E-2</v>
      </c>
      <c r="L476" s="123">
        <v>6.0551342605637493E-2</v>
      </c>
      <c r="M476" s="123">
        <v>6.2692901641639542E-2</v>
      </c>
      <c r="N476" s="123">
        <v>6.2368458040858589E-2</v>
      </c>
      <c r="O476" s="123">
        <v>6.1237756379220715E-2</v>
      </c>
      <c r="P476" s="123">
        <v>3.8725464117137447E-2</v>
      </c>
      <c r="Q476" s="123">
        <v>2.6374216884749689E-2</v>
      </c>
      <c r="R476" s="123">
        <v>4.0292398660493105E-2</v>
      </c>
      <c r="S476" s="123">
        <v>6.7473862582243027E-2</v>
      </c>
      <c r="T476" s="123">
        <v>7.9131909818615426E-2</v>
      </c>
      <c r="U476" s="123">
        <v>8.7563234968305315E-2</v>
      </c>
      <c r="V476" s="123">
        <v>4.1772824735254337E-2</v>
      </c>
      <c r="W476" s="123">
        <v>6.362937084180767E-2</v>
      </c>
      <c r="X476" s="123">
        <v>1.7484361916284649E-2</v>
      </c>
      <c r="Y476" s="123">
        <v>3.5988540856927931E-2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2.013144893241654</v>
      </c>
      <c r="D477" s="99">
        <v>2.2940319347262346</v>
      </c>
      <c r="E477" s="99">
        <v>2.3224845307786008</v>
      </c>
      <c r="F477" s="99">
        <v>2.2516899553972127</v>
      </c>
      <c r="G477" s="99">
        <v>2.336488361532719</v>
      </c>
      <c r="H477" s="99">
        <v>2.6959979507935694</v>
      </c>
      <c r="I477" s="99">
        <v>2.6640114850055836</v>
      </c>
      <c r="J477" s="99">
        <v>2.7986023143844316</v>
      </c>
      <c r="K477" s="99">
        <v>2.1688716853057937</v>
      </c>
      <c r="L477" s="99">
        <v>2.0207276866561004</v>
      </c>
      <c r="M477" s="99">
        <v>1.5573887145778815</v>
      </c>
      <c r="N477" s="99">
        <v>1.6577220508370152</v>
      </c>
      <c r="O477" s="99">
        <v>1.7009856765741094</v>
      </c>
      <c r="P477" s="99">
        <v>1.4416846900882099</v>
      </c>
      <c r="Q477" s="99">
        <v>1.4696289926668504</v>
      </c>
      <c r="R477" s="99">
        <v>1.902066828820594</v>
      </c>
      <c r="S477" s="99">
        <v>2.085025654856226</v>
      </c>
      <c r="T477" s="99">
        <v>1.9457242502014105</v>
      </c>
      <c r="U477" s="99">
        <v>1.7583357099998418</v>
      </c>
      <c r="V477" s="99">
        <v>1.3606572881151571</v>
      </c>
      <c r="W477" s="99">
        <v>2.5017276028249653</v>
      </c>
      <c r="X477" s="99">
        <v>2.3473275827863413</v>
      </c>
      <c r="Y477" s="99">
        <v>2.2791537446984562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2634284</v>
      </c>
      <c r="C5" s="120">
        <v>2648348</v>
      </c>
      <c r="D5" s="120">
        <v>2910785</v>
      </c>
      <c r="E5" s="120">
        <v>3197125</v>
      </c>
      <c r="F5" s="120">
        <v>3472301</v>
      </c>
      <c r="G5" s="120">
        <v>3858291</v>
      </c>
      <c r="H5" s="120">
        <v>4436527</v>
      </c>
      <c r="I5" s="120">
        <v>5069268</v>
      </c>
      <c r="J5" s="120">
        <v>5449499</v>
      </c>
      <c r="K5" s="120">
        <v>5602515</v>
      </c>
      <c r="L5" s="120">
        <v>5882045</v>
      </c>
      <c r="M5" s="120">
        <v>6039822</v>
      </c>
      <c r="N5" s="120">
        <v>6204106</v>
      </c>
      <c r="O5" s="120">
        <v>6214176</v>
      </c>
      <c r="P5" s="120">
        <v>5949444</v>
      </c>
      <c r="Q5" s="120">
        <v>5628904</v>
      </c>
      <c r="R5" s="120">
        <v>5393678</v>
      </c>
      <c r="S5" s="120">
        <v>5452839</v>
      </c>
      <c r="T5" s="120">
        <v>5603124</v>
      </c>
      <c r="U5" s="120">
        <v>5762324</v>
      </c>
      <c r="V5" s="120">
        <v>5951181</v>
      </c>
      <c r="W5" s="120">
        <v>6321006</v>
      </c>
      <c r="X5" s="120">
        <v>6546173</v>
      </c>
      <c r="Y5" s="120">
        <v>6411758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2634284</v>
      </c>
      <c r="C7" s="52">
        <v>2648348</v>
      </c>
      <c r="D7" s="52">
        <v>2910785</v>
      </c>
      <c r="E7" s="52">
        <v>3197125</v>
      </c>
      <c r="F7" s="52">
        <v>3472301</v>
      </c>
      <c r="G7" s="52">
        <v>3858291</v>
      </c>
      <c r="H7" s="52">
        <v>4436527</v>
      </c>
      <c r="I7" s="52">
        <v>5069268</v>
      </c>
      <c r="J7" s="52">
        <v>5449499</v>
      </c>
      <c r="K7" s="52">
        <v>5602515</v>
      </c>
      <c r="L7" s="52">
        <v>5882045</v>
      </c>
      <c r="M7" s="52">
        <v>6039822</v>
      </c>
      <c r="N7" s="52">
        <v>6204106</v>
      </c>
      <c r="O7" s="52">
        <v>6214176</v>
      </c>
      <c r="P7" s="52">
        <v>5949444</v>
      </c>
      <c r="Q7" s="52">
        <v>5628904</v>
      </c>
      <c r="R7" s="52">
        <v>5393678</v>
      </c>
      <c r="S7" s="52">
        <v>5452839</v>
      </c>
      <c r="T7" s="52">
        <v>5603124</v>
      </c>
      <c r="U7" s="52">
        <v>5762324</v>
      </c>
      <c r="V7" s="52">
        <v>5951181</v>
      </c>
      <c r="W7" s="52">
        <v>6321006</v>
      </c>
      <c r="X7" s="52">
        <v>6546173</v>
      </c>
      <c r="Y7" s="52">
        <v>6411758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49365</v>
      </c>
      <c r="C9" s="52">
        <v>49546</v>
      </c>
      <c r="D9" s="52">
        <v>50154</v>
      </c>
      <c r="E9" s="52">
        <v>58785</v>
      </c>
      <c r="F9" s="52">
        <v>77618</v>
      </c>
      <c r="G9" s="52">
        <v>100518</v>
      </c>
      <c r="H9" s="52">
        <v>145148</v>
      </c>
      <c r="I9" s="52">
        <v>187525</v>
      </c>
      <c r="J9" s="52">
        <v>222467</v>
      </c>
      <c r="K9" s="52">
        <v>244468</v>
      </c>
      <c r="L9" s="52">
        <v>258798</v>
      </c>
      <c r="M9" s="52">
        <v>263207</v>
      </c>
      <c r="N9" s="52">
        <v>265343</v>
      </c>
      <c r="O9" s="52">
        <v>261306</v>
      </c>
      <c r="P9" s="52">
        <v>243296</v>
      </c>
      <c r="Q9" s="52">
        <v>214395</v>
      </c>
      <c r="R9" s="52">
        <v>181423</v>
      </c>
      <c r="S9" s="52">
        <v>158690</v>
      </c>
      <c r="T9" s="52">
        <v>155816</v>
      </c>
      <c r="U9" s="52">
        <v>170657</v>
      </c>
      <c r="V9" s="52">
        <v>197834</v>
      </c>
      <c r="W9" s="52">
        <v>230632</v>
      </c>
      <c r="X9" s="52">
        <v>286570</v>
      </c>
      <c r="Y9" s="52">
        <v>391045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761612</v>
      </c>
      <c r="C11" s="52">
        <v>791197</v>
      </c>
      <c r="D11" s="52">
        <v>917456</v>
      </c>
      <c r="E11" s="52">
        <v>1056615</v>
      </c>
      <c r="F11" s="52">
        <v>1204990</v>
      </c>
      <c r="G11" s="52">
        <v>1409632</v>
      </c>
      <c r="H11" s="52">
        <v>1703596</v>
      </c>
      <c r="I11" s="52">
        <v>2035315</v>
      </c>
      <c r="J11" s="52">
        <v>2286617</v>
      </c>
      <c r="K11" s="52">
        <v>2462237</v>
      </c>
      <c r="L11" s="52">
        <v>2650577</v>
      </c>
      <c r="M11" s="52">
        <v>2859462</v>
      </c>
      <c r="N11" s="52">
        <v>3145928</v>
      </c>
      <c r="O11" s="52">
        <v>3627450</v>
      </c>
      <c r="P11" s="52">
        <v>3859766</v>
      </c>
      <c r="Q11" s="52">
        <v>3946727</v>
      </c>
      <c r="R11" s="52">
        <v>3965183</v>
      </c>
      <c r="S11" s="52">
        <v>3844873</v>
      </c>
      <c r="T11" s="52">
        <v>3814273</v>
      </c>
      <c r="U11" s="52">
        <v>3682987</v>
      </c>
      <c r="V11" s="52">
        <v>3740646</v>
      </c>
      <c r="W11" s="52">
        <v>3684368</v>
      </c>
      <c r="X11" s="52">
        <v>3646053</v>
      </c>
      <c r="Y11" s="52">
        <v>3707050</v>
      </c>
      <c r="DA11" s="63" t="s">
        <v>1095</v>
      </c>
    </row>
    <row r="12" spans="1:105" ht="12" customHeight="1" x14ac:dyDescent="0.25">
      <c r="A12" s="97" t="s">
        <v>131</v>
      </c>
      <c r="B12" s="52">
        <v>1285</v>
      </c>
      <c r="C12" s="52">
        <v>1674</v>
      </c>
      <c r="D12" s="52">
        <v>2220</v>
      </c>
      <c r="E12" s="52">
        <v>3788</v>
      </c>
      <c r="F12" s="52">
        <v>4251</v>
      </c>
      <c r="G12" s="52">
        <v>5518</v>
      </c>
      <c r="H12" s="52">
        <v>8420</v>
      </c>
      <c r="I12" s="52">
        <v>11484</v>
      </c>
      <c r="J12" s="52">
        <v>15163</v>
      </c>
      <c r="K12" s="52">
        <v>17502</v>
      </c>
      <c r="L12" s="52">
        <v>20300</v>
      </c>
      <c r="M12" s="52">
        <v>23091</v>
      </c>
      <c r="N12" s="52">
        <v>24281</v>
      </c>
      <c r="O12" s="52">
        <v>31704</v>
      </c>
      <c r="P12" s="52">
        <v>53531</v>
      </c>
      <c r="Q12" s="52">
        <v>54937</v>
      </c>
      <c r="R12" s="52">
        <v>51857</v>
      </c>
      <c r="S12" s="52">
        <v>47872</v>
      </c>
      <c r="T12" s="52">
        <v>57285</v>
      </c>
      <c r="U12" s="52">
        <v>52153</v>
      </c>
      <c r="V12" s="52">
        <v>52094</v>
      </c>
      <c r="W12" s="52">
        <v>54691</v>
      </c>
      <c r="X12" s="52">
        <v>52025</v>
      </c>
      <c r="Y12" s="52">
        <v>49727</v>
      </c>
      <c r="DA12" s="63" t="s">
        <v>1096</v>
      </c>
    </row>
    <row r="13" spans="1:105" ht="12" customHeight="1" x14ac:dyDescent="0.25">
      <c r="A13" s="97" t="s">
        <v>124</v>
      </c>
      <c r="B13" s="52">
        <v>314783</v>
      </c>
      <c r="C13" s="52">
        <v>297283</v>
      </c>
      <c r="D13" s="52">
        <v>274244</v>
      </c>
      <c r="E13" s="52">
        <v>271960</v>
      </c>
      <c r="F13" s="52">
        <v>273755</v>
      </c>
      <c r="G13" s="52">
        <v>279017</v>
      </c>
      <c r="H13" s="52">
        <v>282586</v>
      </c>
      <c r="I13" s="52">
        <v>286949</v>
      </c>
      <c r="J13" s="52">
        <v>290417</v>
      </c>
      <c r="K13" s="52">
        <v>288564</v>
      </c>
      <c r="L13" s="52">
        <v>295734</v>
      </c>
      <c r="M13" s="52">
        <v>286258</v>
      </c>
      <c r="N13" s="52">
        <v>262506</v>
      </c>
      <c r="O13" s="52">
        <v>217776</v>
      </c>
      <c r="P13" s="52">
        <v>175331</v>
      </c>
      <c r="Q13" s="52">
        <v>145953</v>
      </c>
      <c r="R13" s="52">
        <v>123090</v>
      </c>
      <c r="S13" s="52">
        <v>139385</v>
      </c>
      <c r="T13" s="52">
        <v>185481</v>
      </c>
      <c r="U13" s="52">
        <v>218075</v>
      </c>
      <c r="V13" s="52">
        <v>230738</v>
      </c>
      <c r="W13" s="52">
        <v>247199</v>
      </c>
      <c r="X13" s="52">
        <v>249435</v>
      </c>
      <c r="Y13" s="52">
        <v>222013</v>
      </c>
      <c r="DA13" s="63" t="s">
        <v>1097</v>
      </c>
    </row>
    <row r="14" spans="1:105" ht="12" customHeight="1" x14ac:dyDescent="0.25">
      <c r="A14" s="97" t="s">
        <v>123</v>
      </c>
      <c r="B14" s="52">
        <v>575</v>
      </c>
      <c r="C14" s="52">
        <v>637</v>
      </c>
      <c r="D14" s="52">
        <v>676</v>
      </c>
      <c r="E14" s="52">
        <v>777</v>
      </c>
      <c r="F14" s="52">
        <v>1125</v>
      </c>
      <c r="G14" s="52">
        <v>1172</v>
      </c>
      <c r="H14" s="52">
        <v>1554</v>
      </c>
      <c r="I14" s="52">
        <v>1440</v>
      </c>
      <c r="J14" s="52">
        <v>1829</v>
      </c>
      <c r="K14" s="52">
        <v>2031</v>
      </c>
      <c r="L14" s="52">
        <v>2148</v>
      </c>
      <c r="M14" s="52">
        <v>2338</v>
      </c>
      <c r="N14" s="52">
        <v>2173</v>
      </c>
      <c r="O14" s="52">
        <v>1889</v>
      </c>
      <c r="P14" s="52">
        <v>1611</v>
      </c>
      <c r="Q14" s="52">
        <v>1319</v>
      </c>
      <c r="R14" s="52">
        <v>1404</v>
      </c>
      <c r="S14" s="52">
        <v>1081</v>
      </c>
      <c r="T14" s="52">
        <v>2669</v>
      </c>
      <c r="U14" s="52">
        <v>3025</v>
      </c>
      <c r="V14" s="52">
        <v>3608</v>
      </c>
      <c r="W14" s="52">
        <v>3433</v>
      </c>
      <c r="X14" s="52">
        <v>3503</v>
      </c>
      <c r="Y14" s="52">
        <v>3078</v>
      </c>
      <c r="DA14" s="63" t="s">
        <v>1098</v>
      </c>
    </row>
    <row r="15" spans="1:105" ht="12" customHeight="1" x14ac:dyDescent="0.25">
      <c r="A15" s="97" t="s">
        <v>122</v>
      </c>
      <c r="B15" s="52">
        <v>1312066</v>
      </c>
      <c r="C15" s="52">
        <v>1265822</v>
      </c>
      <c r="D15" s="52">
        <v>1322271</v>
      </c>
      <c r="E15" s="52">
        <v>1277739</v>
      </c>
      <c r="F15" s="52">
        <v>1352607</v>
      </c>
      <c r="G15" s="52">
        <v>1389116</v>
      </c>
      <c r="H15" s="52">
        <v>1453902</v>
      </c>
      <c r="I15" s="52">
        <v>1492472</v>
      </c>
      <c r="J15" s="52">
        <v>1508624</v>
      </c>
      <c r="K15" s="52">
        <v>1370484</v>
      </c>
      <c r="L15" s="52">
        <v>1406987</v>
      </c>
      <c r="M15" s="52">
        <v>1267883</v>
      </c>
      <c r="N15" s="52">
        <v>1161148</v>
      </c>
      <c r="O15" s="52">
        <v>933881</v>
      </c>
      <c r="P15" s="52">
        <v>715466</v>
      </c>
      <c r="Q15" s="52">
        <v>549416</v>
      </c>
      <c r="R15" s="52">
        <v>425342</v>
      </c>
      <c r="S15" s="52">
        <v>435072</v>
      </c>
      <c r="T15" s="52">
        <v>422265</v>
      </c>
      <c r="U15" s="52">
        <v>439744</v>
      </c>
      <c r="V15" s="52">
        <v>490937</v>
      </c>
      <c r="W15" s="52">
        <v>463490</v>
      </c>
      <c r="X15" s="52">
        <v>578615</v>
      </c>
      <c r="Y15" s="52">
        <v>554038</v>
      </c>
      <c r="DA15" s="63" t="s">
        <v>1099</v>
      </c>
    </row>
    <row r="16" spans="1:105" ht="12" customHeight="1" x14ac:dyDescent="0.25">
      <c r="A16" s="97" t="s">
        <v>121</v>
      </c>
      <c r="B16" s="52">
        <v>243963</v>
      </c>
      <c r="C16" s="52">
        <v>291735</v>
      </c>
      <c r="D16" s="52">
        <v>393918</v>
      </c>
      <c r="E16" s="52">
        <v>586246</v>
      </c>
      <c r="F16" s="52">
        <v>635573</v>
      </c>
      <c r="G16" s="52">
        <v>773836</v>
      </c>
      <c r="H16" s="52">
        <v>986469</v>
      </c>
      <c r="I16" s="52">
        <v>1241608</v>
      </c>
      <c r="J16" s="52">
        <v>1346849</v>
      </c>
      <c r="K16" s="52">
        <v>1461697</v>
      </c>
      <c r="L16" s="52">
        <v>1506299</v>
      </c>
      <c r="M16" s="52">
        <v>1600790</v>
      </c>
      <c r="N16" s="52">
        <v>1608070</v>
      </c>
      <c r="O16" s="52">
        <v>1401476</v>
      </c>
      <c r="P16" s="52">
        <v>1143739</v>
      </c>
      <c r="Q16" s="52">
        <v>930552</v>
      </c>
      <c r="R16" s="52">
        <v>826802</v>
      </c>
      <c r="S16" s="52">
        <v>984556</v>
      </c>
      <c r="T16" s="52">
        <v>1121151</v>
      </c>
      <c r="U16" s="52">
        <v>1366340</v>
      </c>
      <c r="V16" s="52">
        <v>1433158</v>
      </c>
      <c r="W16" s="52">
        <v>1867825</v>
      </c>
      <c r="X16" s="52">
        <v>2016542</v>
      </c>
      <c r="Y16" s="52">
        <v>1875852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DA19" s="63" t="s">
        <v>1102</v>
      </c>
    </row>
    <row r="20" spans="1:105" ht="12" customHeight="1" x14ac:dyDescent="0.25">
      <c r="A20" s="109" t="s">
        <v>120</v>
      </c>
      <c r="B20" s="36">
        <v>2634284</v>
      </c>
      <c r="C20" s="36">
        <v>2648348</v>
      </c>
      <c r="D20" s="36">
        <v>2910785</v>
      </c>
      <c r="E20" s="36">
        <v>3197125</v>
      </c>
      <c r="F20" s="36">
        <v>3472301</v>
      </c>
      <c r="G20" s="36">
        <v>3858291</v>
      </c>
      <c r="H20" s="36">
        <v>4436527</v>
      </c>
      <c r="I20" s="36">
        <v>5069268</v>
      </c>
      <c r="J20" s="36">
        <v>5449499</v>
      </c>
      <c r="K20" s="36">
        <v>5602515</v>
      </c>
      <c r="L20" s="36">
        <v>5882045</v>
      </c>
      <c r="M20" s="36">
        <v>6039822</v>
      </c>
      <c r="N20" s="36">
        <v>6204106</v>
      </c>
      <c r="O20" s="36">
        <v>6214176</v>
      </c>
      <c r="P20" s="36">
        <v>5949444</v>
      </c>
      <c r="Q20" s="36">
        <v>5628904</v>
      </c>
      <c r="R20" s="36">
        <v>5393678</v>
      </c>
      <c r="S20" s="36">
        <v>5452839</v>
      </c>
      <c r="T20" s="36">
        <v>5603124</v>
      </c>
      <c r="U20" s="36">
        <v>5762324</v>
      </c>
      <c r="V20" s="36">
        <v>5951181</v>
      </c>
      <c r="W20" s="36">
        <v>6321006</v>
      </c>
      <c r="X20" s="36">
        <v>6546173</v>
      </c>
      <c r="Y20" s="36">
        <v>6411758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205803</v>
      </c>
      <c r="D24" s="52">
        <v>205857</v>
      </c>
      <c r="E24" s="52">
        <v>206294</v>
      </c>
      <c r="F24" s="52">
        <v>207745</v>
      </c>
      <c r="G24" s="52">
        <v>210921</v>
      </c>
      <c r="H24" s="52">
        <v>216564</v>
      </c>
      <c r="I24" s="52">
        <v>225567</v>
      </c>
      <c r="J24" s="52">
        <v>239057</v>
      </c>
      <c r="K24" s="52">
        <v>258230</v>
      </c>
      <c r="L24" s="52">
        <v>283989</v>
      </c>
      <c r="M24" s="52">
        <v>317021</v>
      </c>
      <c r="N24" s="52">
        <v>358111</v>
      </c>
      <c r="O24" s="52">
        <v>366808</v>
      </c>
      <c r="P24" s="52">
        <v>264732</v>
      </c>
      <c r="Q24" s="52">
        <v>327631</v>
      </c>
      <c r="R24" s="52">
        <v>410283</v>
      </c>
      <c r="S24" s="52">
        <v>499834</v>
      </c>
      <c r="T24" s="52">
        <v>555975</v>
      </c>
      <c r="U24" s="52">
        <v>568298</v>
      </c>
      <c r="V24" s="52">
        <v>575985</v>
      </c>
      <c r="W24" s="52">
        <v>585598</v>
      </c>
      <c r="X24" s="52">
        <v>573163</v>
      </c>
      <c r="Y24" s="52">
        <v>519708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7713</v>
      </c>
      <c r="D26" s="52">
        <v>7729</v>
      </c>
      <c r="E26" s="52">
        <v>7837</v>
      </c>
      <c r="F26" s="52">
        <v>8151</v>
      </c>
      <c r="G26" s="52">
        <v>8870</v>
      </c>
      <c r="H26" s="52">
        <v>10297</v>
      </c>
      <c r="I26" s="52">
        <v>8217</v>
      </c>
      <c r="J26" s="52">
        <v>9379</v>
      </c>
      <c r="K26" s="52">
        <v>15922</v>
      </c>
      <c r="L26" s="52">
        <v>21948</v>
      </c>
      <c r="M26" s="52">
        <v>30206</v>
      </c>
      <c r="N26" s="52">
        <v>37748</v>
      </c>
      <c r="O26" s="52">
        <v>45397</v>
      </c>
      <c r="P26" s="52">
        <v>46898</v>
      </c>
      <c r="Q26" s="52">
        <v>42850</v>
      </c>
      <c r="R26" s="52">
        <v>39045</v>
      </c>
      <c r="S26" s="52">
        <v>36927</v>
      </c>
      <c r="T26" s="52">
        <v>36237</v>
      </c>
      <c r="U26" s="52">
        <v>34445</v>
      </c>
      <c r="V26" s="52">
        <v>32343</v>
      </c>
      <c r="W26" s="52">
        <v>27836</v>
      </c>
      <c r="X26" s="52">
        <v>22147</v>
      </c>
      <c r="Y26" s="52">
        <v>20334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59501</v>
      </c>
      <c r="D28" s="52">
        <v>59523</v>
      </c>
      <c r="E28" s="52">
        <v>59700</v>
      </c>
      <c r="F28" s="52">
        <v>60275</v>
      </c>
      <c r="G28" s="52">
        <v>61562</v>
      </c>
      <c r="H28" s="52">
        <v>63846</v>
      </c>
      <c r="I28" s="52">
        <v>74675</v>
      </c>
      <c r="J28" s="52">
        <v>172098</v>
      </c>
      <c r="K28" s="52">
        <v>173833</v>
      </c>
      <c r="L28" s="52">
        <v>199993</v>
      </c>
      <c r="M28" s="52">
        <v>220768</v>
      </c>
      <c r="N28" s="52">
        <v>250960</v>
      </c>
      <c r="O28" s="52">
        <v>252114</v>
      </c>
      <c r="P28" s="52">
        <v>145639</v>
      </c>
      <c r="Q28" s="52">
        <v>204809</v>
      </c>
      <c r="R28" s="52">
        <v>276989</v>
      </c>
      <c r="S28" s="52">
        <v>402835</v>
      </c>
      <c r="T28" s="52">
        <v>393578</v>
      </c>
      <c r="U28" s="52">
        <v>500046</v>
      </c>
      <c r="V28" s="52">
        <v>464810</v>
      </c>
      <c r="W28" s="52">
        <v>508356</v>
      </c>
      <c r="X28" s="52">
        <v>477793</v>
      </c>
      <c r="Y28" s="52">
        <v>409347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100</v>
      </c>
      <c r="D29" s="52">
        <v>101</v>
      </c>
      <c r="E29" s="52">
        <v>101</v>
      </c>
      <c r="F29" s="52">
        <v>104</v>
      </c>
      <c r="G29" s="52">
        <v>110</v>
      </c>
      <c r="H29" s="52">
        <v>124</v>
      </c>
      <c r="I29" s="52">
        <v>170</v>
      </c>
      <c r="J29" s="52">
        <v>616</v>
      </c>
      <c r="K29" s="52">
        <v>720</v>
      </c>
      <c r="L29" s="52">
        <v>906</v>
      </c>
      <c r="M29" s="52">
        <v>1097</v>
      </c>
      <c r="N29" s="52">
        <v>1372</v>
      </c>
      <c r="O29" s="52">
        <v>1541</v>
      </c>
      <c r="P29" s="52">
        <v>1147</v>
      </c>
      <c r="Q29" s="52">
        <v>2030</v>
      </c>
      <c r="R29" s="52">
        <v>3080</v>
      </c>
      <c r="S29" s="52">
        <v>3985</v>
      </c>
      <c r="T29" s="52">
        <v>5071</v>
      </c>
      <c r="U29" s="52">
        <v>5817</v>
      </c>
      <c r="V29" s="52">
        <v>6773</v>
      </c>
      <c r="W29" s="52">
        <v>7713</v>
      </c>
      <c r="X29" s="52">
        <v>8245</v>
      </c>
      <c r="Y29" s="52">
        <v>6292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49185</v>
      </c>
      <c r="D30" s="52">
        <v>49246</v>
      </c>
      <c r="E30" s="52">
        <v>49671</v>
      </c>
      <c r="F30" s="52">
        <v>50810</v>
      </c>
      <c r="G30" s="52">
        <v>53195</v>
      </c>
      <c r="H30" s="52">
        <v>57446</v>
      </c>
      <c r="I30" s="52">
        <v>34846</v>
      </c>
      <c r="J30" s="52">
        <v>26575</v>
      </c>
      <c r="K30" s="52">
        <v>39278</v>
      </c>
      <c r="L30" s="52">
        <v>43901</v>
      </c>
      <c r="M30" s="52">
        <v>51695</v>
      </c>
      <c r="N30" s="52">
        <v>52502</v>
      </c>
      <c r="O30" s="52">
        <v>50785</v>
      </c>
      <c r="P30" s="52">
        <v>45362</v>
      </c>
      <c r="Q30" s="52">
        <v>37821</v>
      </c>
      <c r="R30" s="52">
        <v>35536</v>
      </c>
      <c r="S30" s="52">
        <v>35086</v>
      </c>
      <c r="T30" s="52">
        <v>33620</v>
      </c>
      <c r="U30" s="52">
        <v>23639</v>
      </c>
      <c r="V30" s="52">
        <v>17679</v>
      </c>
      <c r="W30" s="52">
        <v>14316</v>
      </c>
      <c r="X30" s="52">
        <v>20032</v>
      </c>
      <c r="Y30" s="52">
        <v>29343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90</v>
      </c>
      <c r="D31" s="52">
        <v>90</v>
      </c>
      <c r="E31" s="52">
        <v>93</v>
      </c>
      <c r="F31" s="52">
        <v>96</v>
      </c>
      <c r="G31" s="52">
        <v>109</v>
      </c>
      <c r="H31" s="52">
        <v>131</v>
      </c>
      <c r="I31" s="52">
        <v>114</v>
      </c>
      <c r="J31" s="52">
        <v>135</v>
      </c>
      <c r="K31" s="52">
        <v>206</v>
      </c>
      <c r="L31" s="52">
        <v>237</v>
      </c>
      <c r="M31" s="52">
        <v>297</v>
      </c>
      <c r="N31" s="52">
        <v>340</v>
      </c>
      <c r="O31" s="52">
        <v>301</v>
      </c>
      <c r="P31" s="52">
        <v>360</v>
      </c>
      <c r="Q31" s="52">
        <v>292</v>
      </c>
      <c r="R31" s="52">
        <v>405</v>
      </c>
      <c r="S31" s="52">
        <v>323</v>
      </c>
      <c r="T31" s="52">
        <v>280</v>
      </c>
      <c r="U31" s="52">
        <v>234</v>
      </c>
      <c r="V31" s="52">
        <v>162</v>
      </c>
      <c r="W31" s="52">
        <v>175</v>
      </c>
      <c r="X31" s="52">
        <v>277</v>
      </c>
      <c r="Y31" s="52">
        <v>425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205010</v>
      </c>
      <c r="D32" s="52">
        <v>205322</v>
      </c>
      <c r="E32" s="52">
        <v>207692</v>
      </c>
      <c r="F32" s="52">
        <v>214799</v>
      </c>
      <c r="G32" s="52">
        <v>228993</v>
      </c>
      <c r="H32" s="52">
        <v>253375</v>
      </c>
      <c r="I32" s="52">
        <v>168808</v>
      </c>
      <c r="J32" s="52">
        <v>148462</v>
      </c>
      <c r="K32" s="52">
        <v>217676</v>
      </c>
      <c r="L32" s="52">
        <v>246820</v>
      </c>
      <c r="M32" s="52">
        <v>236812</v>
      </c>
      <c r="N32" s="52">
        <v>263772</v>
      </c>
      <c r="O32" s="52">
        <v>242433</v>
      </c>
      <c r="P32" s="52">
        <v>220143</v>
      </c>
      <c r="Q32" s="52">
        <v>171955</v>
      </c>
      <c r="R32" s="52">
        <v>146102</v>
      </c>
      <c r="S32" s="52">
        <v>128803</v>
      </c>
      <c r="T32" s="52">
        <v>142776</v>
      </c>
      <c r="U32" s="52">
        <v>75156</v>
      </c>
      <c r="V32" s="52">
        <v>65020</v>
      </c>
      <c r="W32" s="52">
        <v>27447</v>
      </c>
      <c r="X32" s="52">
        <v>38016</v>
      </c>
      <c r="Y32" s="52">
        <v>58237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38119</v>
      </c>
      <c r="D33" s="52">
        <v>38287</v>
      </c>
      <c r="E33" s="52">
        <v>39568</v>
      </c>
      <c r="F33" s="52">
        <v>43679</v>
      </c>
      <c r="G33" s="52">
        <v>52892</v>
      </c>
      <c r="H33" s="52">
        <v>68752</v>
      </c>
      <c r="I33" s="52">
        <v>71017</v>
      </c>
      <c r="J33" s="52">
        <v>97262</v>
      </c>
      <c r="K33" s="52">
        <v>146880</v>
      </c>
      <c r="L33" s="52">
        <v>183028</v>
      </c>
      <c r="M33" s="52">
        <v>207495</v>
      </c>
      <c r="N33" s="52">
        <v>201985</v>
      </c>
      <c r="O33" s="52">
        <v>252716</v>
      </c>
      <c r="P33" s="52">
        <v>273946</v>
      </c>
      <c r="Q33" s="52">
        <v>265125</v>
      </c>
      <c r="R33" s="52">
        <v>224970</v>
      </c>
      <c r="S33" s="52">
        <v>216080</v>
      </c>
      <c r="T33" s="52">
        <v>199210</v>
      </c>
      <c r="U33" s="52">
        <v>169816</v>
      </c>
      <c r="V33" s="52">
        <v>124408</v>
      </c>
      <c r="W33" s="52">
        <v>94815</v>
      </c>
      <c r="X33" s="52">
        <v>129562</v>
      </c>
      <c r="Y33" s="52">
        <v>192990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411607</v>
      </c>
      <c r="D37" s="36">
        <v>412439</v>
      </c>
      <c r="E37" s="36">
        <v>418744</v>
      </c>
      <c r="F37" s="36">
        <v>438008</v>
      </c>
      <c r="G37" s="36">
        <v>478442</v>
      </c>
      <c r="H37" s="36">
        <v>548695</v>
      </c>
      <c r="I37" s="36">
        <v>412150</v>
      </c>
      <c r="J37" s="36">
        <v>475956</v>
      </c>
      <c r="K37" s="36">
        <v>635302</v>
      </c>
      <c r="L37" s="36">
        <v>764537</v>
      </c>
      <c r="M37" s="36">
        <v>835845</v>
      </c>
      <c r="N37" s="36">
        <v>917490</v>
      </c>
      <c r="O37" s="36">
        <v>984221</v>
      </c>
      <c r="P37" s="36">
        <v>912956</v>
      </c>
      <c r="Q37" s="36">
        <v>938600</v>
      </c>
      <c r="R37" s="36">
        <v>915637</v>
      </c>
      <c r="S37" s="36">
        <v>947409</v>
      </c>
      <c r="T37" s="36">
        <v>1008181</v>
      </c>
      <c r="U37" s="36">
        <v>962907</v>
      </c>
      <c r="V37" s="36">
        <v>923164</v>
      </c>
      <c r="W37" s="36">
        <v>842158</v>
      </c>
      <c r="X37" s="36">
        <v>781245</v>
      </c>
      <c r="Y37" s="36">
        <v>847399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219867</v>
      </c>
      <c r="D41" s="52">
        <v>468294</v>
      </c>
      <c r="E41" s="52">
        <v>492634</v>
      </c>
      <c r="F41" s="52">
        <v>482921</v>
      </c>
      <c r="G41" s="52">
        <v>596911</v>
      </c>
      <c r="H41" s="52">
        <v>794800</v>
      </c>
      <c r="I41" s="52">
        <v>858308</v>
      </c>
      <c r="J41" s="52">
        <v>619288</v>
      </c>
      <c r="K41" s="52">
        <v>411246</v>
      </c>
      <c r="L41" s="52">
        <v>563519</v>
      </c>
      <c r="M41" s="52">
        <v>474798</v>
      </c>
      <c r="N41" s="52">
        <v>522395</v>
      </c>
      <c r="O41" s="52">
        <v>376878</v>
      </c>
      <c r="P41" s="52">
        <v>0</v>
      </c>
      <c r="Q41" s="52">
        <v>7091</v>
      </c>
      <c r="R41" s="52">
        <v>175057</v>
      </c>
      <c r="S41" s="52">
        <v>558995</v>
      </c>
      <c r="T41" s="52">
        <v>706260</v>
      </c>
      <c r="U41" s="52">
        <v>727498</v>
      </c>
      <c r="V41" s="52">
        <v>764842</v>
      </c>
      <c r="W41" s="52">
        <v>955423</v>
      </c>
      <c r="X41" s="52">
        <v>798330</v>
      </c>
      <c r="Y41" s="52">
        <v>385293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7894</v>
      </c>
      <c r="D43" s="52">
        <v>8337</v>
      </c>
      <c r="E43" s="52">
        <v>16468</v>
      </c>
      <c r="F43" s="52">
        <v>26984</v>
      </c>
      <c r="G43" s="52">
        <v>31770</v>
      </c>
      <c r="H43" s="52">
        <v>54927</v>
      </c>
      <c r="I43" s="52">
        <v>50594</v>
      </c>
      <c r="J43" s="52">
        <v>44321</v>
      </c>
      <c r="K43" s="52">
        <v>37923</v>
      </c>
      <c r="L43" s="52">
        <v>36278</v>
      </c>
      <c r="M43" s="52">
        <v>34615</v>
      </c>
      <c r="N43" s="52">
        <v>39884</v>
      </c>
      <c r="O43" s="52">
        <v>41360</v>
      </c>
      <c r="P43" s="52">
        <v>28888</v>
      </c>
      <c r="Q43" s="52">
        <v>13949</v>
      </c>
      <c r="R43" s="52">
        <v>6073</v>
      </c>
      <c r="S43" s="52">
        <v>14194</v>
      </c>
      <c r="T43" s="52">
        <v>33363</v>
      </c>
      <c r="U43" s="52">
        <v>49286</v>
      </c>
      <c r="V43" s="52">
        <v>59520</v>
      </c>
      <c r="W43" s="52">
        <v>60634</v>
      </c>
      <c r="X43" s="52">
        <v>78085</v>
      </c>
      <c r="Y43" s="52">
        <v>124809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89086</v>
      </c>
      <c r="D45" s="52">
        <v>185782</v>
      </c>
      <c r="E45" s="52">
        <v>198859</v>
      </c>
      <c r="F45" s="52">
        <v>208650</v>
      </c>
      <c r="G45" s="52">
        <v>266204</v>
      </c>
      <c r="H45" s="52">
        <v>357810</v>
      </c>
      <c r="I45" s="52">
        <v>406394</v>
      </c>
      <c r="J45" s="52">
        <v>423400</v>
      </c>
      <c r="K45" s="52">
        <v>349453</v>
      </c>
      <c r="L45" s="52">
        <v>388333</v>
      </c>
      <c r="M45" s="52">
        <v>429653</v>
      </c>
      <c r="N45" s="52">
        <v>537426</v>
      </c>
      <c r="O45" s="52">
        <v>733636</v>
      </c>
      <c r="P45" s="52">
        <v>377955</v>
      </c>
      <c r="Q45" s="52">
        <v>291770</v>
      </c>
      <c r="R45" s="52">
        <v>295445</v>
      </c>
      <c r="S45" s="52">
        <v>282525</v>
      </c>
      <c r="T45" s="52">
        <v>362978</v>
      </c>
      <c r="U45" s="52">
        <v>368760</v>
      </c>
      <c r="V45" s="52">
        <v>522469</v>
      </c>
      <c r="W45" s="52">
        <v>452078</v>
      </c>
      <c r="X45" s="52">
        <v>439478</v>
      </c>
      <c r="Y45" s="52">
        <v>470344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489</v>
      </c>
      <c r="D46" s="52">
        <v>647</v>
      </c>
      <c r="E46" s="52">
        <v>1669</v>
      </c>
      <c r="F46" s="52">
        <v>567</v>
      </c>
      <c r="G46" s="52">
        <v>1377</v>
      </c>
      <c r="H46" s="52">
        <v>3026</v>
      </c>
      <c r="I46" s="52">
        <v>3234</v>
      </c>
      <c r="J46" s="52">
        <v>4295</v>
      </c>
      <c r="K46" s="52">
        <v>3059</v>
      </c>
      <c r="L46" s="52">
        <v>3704</v>
      </c>
      <c r="M46" s="52">
        <v>3888</v>
      </c>
      <c r="N46" s="52">
        <v>2562</v>
      </c>
      <c r="O46" s="52">
        <v>8964</v>
      </c>
      <c r="P46" s="52">
        <v>22974</v>
      </c>
      <c r="Q46" s="52">
        <v>3436</v>
      </c>
      <c r="R46" s="52">
        <v>0</v>
      </c>
      <c r="S46" s="52">
        <v>0</v>
      </c>
      <c r="T46" s="52">
        <v>14484</v>
      </c>
      <c r="U46" s="52">
        <v>685</v>
      </c>
      <c r="V46" s="52">
        <v>6714</v>
      </c>
      <c r="W46" s="52">
        <v>10310</v>
      </c>
      <c r="X46" s="52">
        <v>5579</v>
      </c>
      <c r="Y46" s="52">
        <v>3994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31685</v>
      </c>
      <c r="D47" s="52">
        <v>26207</v>
      </c>
      <c r="E47" s="52">
        <v>47387</v>
      </c>
      <c r="F47" s="52">
        <v>52605</v>
      </c>
      <c r="G47" s="52">
        <v>58457</v>
      </c>
      <c r="H47" s="52">
        <v>61015</v>
      </c>
      <c r="I47" s="52">
        <v>39209</v>
      </c>
      <c r="J47" s="52">
        <v>30043</v>
      </c>
      <c r="K47" s="52">
        <v>37425</v>
      </c>
      <c r="L47" s="52">
        <v>51071</v>
      </c>
      <c r="M47" s="52">
        <v>42219</v>
      </c>
      <c r="N47" s="52">
        <v>28750</v>
      </c>
      <c r="O47" s="52">
        <v>6055</v>
      </c>
      <c r="P47" s="52">
        <v>2917</v>
      </c>
      <c r="Q47" s="52">
        <v>8443</v>
      </c>
      <c r="R47" s="52">
        <v>12673</v>
      </c>
      <c r="S47" s="52">
        <v>51381</v>
      </c>
      <c r="T47" s="52">
        <v>79716</v>
      </c>
      <c r="U47" s="52">
        <v>56233</v>
      </c>
      <c r="V47" s="52">
        <v>30342</v>
      </c>
      <c r="W47" s="52">
        <v>30777</v>
      </c>
      <c r="X47" s="52">
        <v>22268</v>
      </c>
      <c r="Y47" s="52">
        <v>1921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152</v>
      </c>
      <c r="D48" s="52">
        <v>129</v>
      </c>
      <c r="E48" s="52">
        <v>194</v>
      </c>
      <c r="F48" s="52">
        <v>444</v>
      </c>
      <c r="G48" s="52">
        <v>156</v>
      </c>
      <c r="H48" s="52">
        <v>513</v>
      </c>
      <c r="I48" s="52">
        <v>0</v>
      </c>
      <c r="J48" s="52">
        <v>524</v>
      </c>
      <c r="K48" s="52">
        <v>408</v>
      </c>
      <c r="L48" s="52">
        <v>354</v>
      </c>
      <c r="M48" s="52">
        <v>487</v>
      </c>
      <c r="N48" s="52">
        <v>175</v>
      </c>
      <c r="O48" s="52">
        <v>17</v>
      </c>
      <c r="P48" s="52">
        <v>82</v>
      </c>
      <c r="Q48" s="52">
        <v>0</v>
      </c>
      <c r="R48" s="52">
        <v>490</v>
      </c>
      <c r="S48" s="52">
        <v>0</v>
      </c>
      <c r="T48" s="52">
        <v>1868</v>
      </c>
      <c r="U48" s="52">
        <v>590</v>
      </c>
      <c r="V48" s="52">
        <v>745</v>
      </c>
      <c r="W48" s="52">
        <v>0</v>
      </c>
      <c r="X48" s="52">
        <v>347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158766</v>
      </c>
      <c r="D49" s="52">
        <v>261771</v>
      </c>
      <c r="E49" s="52">
        <v>163160</v>
      </c>
      <c r="F49" s="52">
        <v>289667</v>
      </c>
      <c r="G49" s="52">
        <v>265502</v>
      </c>
      <c r="H49" s="52">
        <v>318161</v>
      </c>
      <c r="I49" s="52">
        <v>207378</v>
      </c>
      <c r="J49" s="52">
        <v>164614</v>
      </c>
      <c r="K49" s="52">
        <v>79536</v>
      </c>
      <c r="L49" s="52">
        <v>283323</v>
      </c>
      <c r="M49" s="52">
        <v>97708</v>
      </c>
      <c r="N49" s="52">
        <v>157037</v>
      </c>
      <c r="O49" s="52">
        <v>15166</v>
      </c>
      <c r="P49" s="52">
        <v>1728</v>
      </c>
      <c r="Q49" s="52">
        <v>5905</v>
      </c>
      <c r="R49" s="52">
        <v>22028</v>
      </c>
      <c r="S49" s="52">
        <v>138533</v>
      </c>
      <c r="T49" s="52">
        <v>129969</v>
      </c>
      <c r="U49" s="52">
        <v>92635</v>
      </c>
      <c r="V49" s="52">
        <v>116213</v>
      </c>
      <c r="W49" s="52">
        <v>0</v>
      </c>
      <c r="X49" s="52">
        <v>153141</v>
      </c>
      <c r="Y49" s="52">
        <v>33660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85891</v>
      </c>
      <c r="D50" s="52">
        <v>140470</v>
      </c>
      <c r="E50" s="52">
        <v>231896</v>
      </c>
      <c r="F50" s="52">
        <v>93006</v>
      </c>
      <c r="G50" s="52">
        <v>191155</v>
      </c>
      <c r="H50" s="52">
        <v>281385</v>
      </c>
      <c r="I50" s="52">
        <v>326156</v>
      </c>
      <c r="J50" s="52">
        <v>202503</v>
      </c>
      <c r="K50" s="52">
        <v>261728</v>
      </c>
      <c r="L50" s="52">
        <v>227630</v>
      </c>
      <c r="M50" s="52">
        <v>301986</v>
      </c>
      <c r="N50" s="52">
        <v>209265</v>
      </c>
      <c r="O50" s="52">
        <v>46122</v>
      </c>
      <c r="P50" s="52">
        <v>16209</v>
      </c>
      <c r="Q50" s="52">
        <v>51938</v>
      </c>
      <c r="R50" s="52">
        <v>121220</v>
      </c>
      <c r="S50" s="52">
        <v>373834</v>
      </c>
      <c r="T50" s="52">
        <v>335805</v>
      </c>
      <c r="U50" s="52">
        <v>415005</v>
      </c>
      <c r="V50" s="52">
        <v>191226</v>
      </c>
      <c r="W50" s="52">
        <v>529482</v>
      </c>
      <c r="X50" s="52">
        <v>278279</v>
      </c>
      <c r="Y50" s="52">
        <v>52300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425671</v>
      </c>
      <c r="D54" s="36">
        <v>674876</v>
      </c>
      <c r="E54" s="36">
        <v>705084</v>
      </c>
      <c r="F54" s="36">
        <v>713184</v>
      </c>
      <c r="G54" s="36">
        <v>864432</v>
      </c>
      <c r="H54" s="36">
        <v>1126931</v>
      </c>
      <c r="I54" s="36">
        <v>1044891</v>
      </c>
      <c r="J54" s="36">
        <v>856187</v>
      </c>
      <c r="K54" s="36">
        <v>788318</v>
      </c>
      <c r="L54" s="36">
        <v>1044067</v>
      </c>
      <c r="M54" s="36">
        <v>993622</v>
      </c>
      <c r="N54" s="36">
        <v>1081774</v>
      </c>
      <c r="O54" s="36">
        <v>994291</v>
      </c>
      <c r="P54" s="36">
        <v>648224</v>
      </c>
      <c r="Q54" s="36">
        <v>618060</v>
      </c>
      <c r="R54" s="36">
        <v>680411</v>
      </c>
      <c r="S54" s="36">
        <v>1006570</v>
      </c>
      <c r="T54" s="36">
        <v>1158466</v>
      </c>
      <c r="U54" s="36">
        <v>1122107</v>
      </c>
      <c r="V54" s="36">
        <v>1112021</v>
      </c>
      <c r="W54" s="36">
        <v>1211983</v>
      </c>
      <c r="X54" s="36">
        <v>1006412</v>
      </c>
      <c r="Y54" s="36">
        <v>712984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71570</v>
      </c>
      <c r="D58" s="52">
        <v>157025</v>
      </c>
      <c r="E58" s="52">
        <v>161748</v>
      </c>
      <c r="F58" s="52">
        <v>153649</v>
      </c>
      <c r="G58" s="52">
        <v>187327</v>
      </c>
      <c r="H58" s="52">
        <v>280986</v>
      </c>
      <c r="I58" s="52">
        <v>286116</v>
      </c>
      <c r="J58" s="52">
        <v>219088</v>
      </c>
      <c r="K58" s="52">
        <v>114470</v>
      </c>
      <c r="L58" s="52">
        <v>165829</v>
      </c>
      <c r="M58" s="52">
        <v>132917</v>
      </c>
      <c r="N58" s="52">
        <v>138488</v>
      </c>
      <c r="O58" s="52">
        <v>92752</v>
      </c>
      <c r="P58" s="52">
        <v>0</v>
      </c>
      <c r="Q58" s="52">
        <v>3719</v>
      </c>
      <c r="R58" s="52">
        <v>68828</v>
      </c>
      <c r="S58" s="52">
        <v>194696</v>
      </c>
      <c r="T58" s="52">
        <v>232967</v>
      </c>
      <c r="U58" s="52">
        <v>217870</v>
      </c>
      <c r="V58" s="52">
        <v>216994</v>
      </c>
      <c r="W58" s="52">
        <v>262111</v>
      </c>
      <c r="X58" s="52">
        <v>221041</v>
      </c>
      <c r="Y58" s="52">
        <v>117146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118</v>
      </c>
      <c r="D60" s="52">
        <v>184</v>
      </c>
      <c r="E60" s="52">
        <v>3324</v>
      </c>
      <c r="F60" s="52">
        <v>6860</v>
      </c>
      <c r="G60" s="52">
        <v>8729</v>
      </c>
      <c r="H60" s="52">
        <v>21091</v>
      </c>
      <c r="I60" s="52">
        <v>18786</v>
      </c>
      <c r="J60" s="52">
        <v>13487</v>
      </c>
      <c r="K60" s="52">
        <v>5243</v>
      </c>
      <c r="L60" s="52">
        <v>8266</v>
      </c>
      <c r="M60" s="52">
        <v>5393</v>
      </c>
      <c r="N60" s="52">
        <v>5188</v>
      </c>
      <c r="O60" s="52">
        <v>3230</v>
      </c>
      <c r="P60" s="52">
        <v>0</v>
      </c>
      <c r="Q60" s="52">
        <v>48</v>
      </c>
      <c r="R60" s="52">
        <v>531</v>
      </c>
      <c r="S60" s="52">
        <v>2855</v>
      </c>
      <c r="T60" s="52">
        <v>3511</v>
      </c>
      <c r="U60" s="52">
        <v>3776</v>
      </c>
      <c r="V60" s="52">
        <v>5365</v>
      </c>
      <c r="W60" s="52">
        <v>3510</v>
      </c>
      <c r="X60" s="52">
        <v>10521</v>
      </c>
      <c r="Y60" s="52">
        <v>16844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2408</v>
      </c>
      <c r="D62" s="52">
        <v>14563</v>
      </c>
      <c r="E62" s="52">
        <v>22480</v>
      </c>
      <c r="F62" s="52">
        <v>26227</v>
      </c>
      <c r="G62" s="52">
        <v>36704</v>
      </c>
      <c r="H62" s="52">
        <v>61654</v>
      </c>
      <c r="I62" s="52">
        <v>100023</v>
      </c>
      <c r="J62" s="52">
        <v>92581</v>
      </c>
      <c r="K62" s="52">
        <v>40198</v>
      </c>
      <c r="L62" s="52">
        <v>45910</v>
      </c>
      <c r="M62" s="52">
        <v>46230</v>
      </c>
      <c r="N62" s="52">
        <v>60765</v>
      </c>
      <c r="O62" s="52">
        <v>79755</v>
      </c>
      <c r="P62" s="52">
        <v>0</v>
      </c>
      <c r="Q62" s="52">
        <v>2590</v>
      </c>
      <c r="R62" s="52">
        <v>36770</v>
      </c>
      <c r="S62" s="52">
        <v>47577</v>
      </c>
      <c r="T62" s="52">
        <v>77329</v>
      </c>
      <c r="U62" s="52">
        <v>72693</v>
      </c>
      <c r="V62" s="52">
        <v>124277</v>
      </c>
      <c r="W62" s="52">
        <v>105992</v>
      </c>
      <c r="X62" s="52">
        <v>95000</v>
      </c>
      <c r="Y62" s="52">
        <v>91848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13</v>
      </c>
      <c r="D63" s="52">
        <v>51</v>
      </c>
      <c r="E63" s="52">
        <v>189</v>
      </c>
      <c r="F63" s="52">
        <v>71</v>
      </c>
      <c r="G63" s="52">
        <v>190</v>
      </c>
      <c r="H63" s="52">
        <v>521</v>
      </c>
      <c r="I63" s="52">
        <v>796</v>
      </c>
      <c r="J63" s="52">
        <v>940</v>
      </c>
      <c r="K63" s="52">
        <v>352</v>
      </c>
      <c r="L63" s="52">
        <v>438</v>
      </c>
      <c r="M63" s="52">
        <v>419</v>
      </c>
      <c r="N63" s="52">
        <v>290</v>
      </c>
      <c r="O63" s="52">
        <v>975</v>
      </c>
      <c r="P63" s="52">
        <v>0</v>
      </c>
      <c r="Q63" s="52">
        <v>31</v>
      </c>
      <c r="R63" s="52">
        <v>0</v>
      </c>
      <c r="S63" s="52">
        <v>0</v>
      </c>
      <c r="T63" s="52">
        <v>3086</v>
      </c>
      <c r="U63" s="52">
        <v>136</v>
      </c>
      <c r="V63" s="52">
        <v>1599</v>
      </c>
      <c r="W63" s="52">
        <v>2418</v>
      </c>
      <c r="X63" s="52">
        <v>1207</v>
      </c>
      <c r="Y63" s="52">
        <v>780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7924</v>
      </c>
      <c r="D64" s="52">
        <v>8708</v>
      </c>
      <c r="E64" s="52">
        <v>14889</v>
      </c>
      <c r="F64" s="52">
        <v>15375</v>
      </c>
      <c r="G64" s="52">
        <v>17066</v>
      </c>
      <c r="H64" s="52">
        <v>20195</v>
      </c>
      <c r="I64" s="52">
        <v>12685</v>
      </c>
      <c r="J64" s="52">
        <v>9487</v>
      </c>
      <c r="K64" s="52">
        <v>7297</v>
      </c>
      <c r="L64" s="52">
        <v>10851</v>
      </c>
      <c r="M64" s="52">
        <v>8233</v>
      </c>
      <c r="N64" s="52">
        <v>5633</v>
      </c>
      <c r="O64" s="52">
        <v>1081</v>
      </c>
      <c r="P64" s="52">
        <v>0</v>
      </c>
      <c r="Q64" s="52">
        <v>140</v>
      </c>
      <c r="R64" s="52">
        <v>2596</v>
      </c>
      <c r="S64" s="52">
        <v>13409</v>
      </c>
      <c r="T64" s="52">
        <v>22216</v>
      </c>
      <c r="U64" s="52">
        <v>14449</v>
      </c>
      <c r="V64" s="52">
        <v>8167</v>
      </c>
      <c r="W64" s="52">
        <v>8443</v>
      </c>
      <c r="X64" s="52">
        <v>6122</v>
      </c>
      <c r="Y64" s="52">
        <v>536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38</v>
      </c>
      <c r="D65" s="52">
        <v>43</v>
      </c>
      <c r="E65" s="52">
        <v>61</v>
      </c>
      <c r="F65" s="52">
        <v>130</v>
      </c>
      <c r="G65" s="52">
        <v>46</v>
      </c>
      <c r="H65" s="52">
        <v>170</v>
      </c>
      <c r="I65" s="52">
        <v>0</v>
      </c>
      <c r="J65" s="52">
        <v>165</v>
      </c>
      <c r="K65" s="52">
        <v>80</v>
      </c>
      <c r="L65" s="52">
        <v>75</v>
      </c>
      <c r="M65" s="52">
        <v>95</v>
      </c>
      <c r="N65" s="52">
        <v>34</v>
      </c>
      <c r="O65" s="52">
        <v>3</v>
      </c>
      <c r="P65" s="52">
        <v>0</v>
      </c>
      <c r="Q65" s="52">
        <v>0</v>
      </c>
      <c r="R65" s="52">
        <v>101</v>
      </c>
      <c r="S65" s="52">
        <v>0</v>
      </c>
      <c r="T65" s="52">
        <v>521</v>
      </c>
      <c r="U65" s="52">
        <v>152</v>
      </c>
      <c r="V65" s="52">
        <v>201</v>
      </c>
      <c r="W65" s="52">
        <v>0</v>
      </c>
      <c r="X65" s="52">
        <v>96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39706</v>
      </c>
      <c r="D66" s="52">
        <v>86983</v>
      </c>
      <c r="E66" s="52">
        <v>51266</v>
      </c>
      <c r="F66" s="52">
        <v>84663</v>
      </c>
      <c r="G66" s="52">
        <v>77513</v>
      </c>
      <c r="H66" s="52">
        <v>105309</v>
      </c>
      <c r="I66" s="52">
        <v>67092</v>
      </c>
      <c r="J66" s="52">
        <v>51976</v>
      </c>
      <c r="K66" s="52">
        <v>15509</v>
      </c>
      <c r="L66" s="52">
        <v>60194</v>
      </c>
      <c r="M66" s="52">
        <v>19053</v>
      </c>
      <c r="N66" s="52">
        <v>30767</v>
      </c>
      <c r="O66" s="52">
        <v>2707</v>
      </c>
      <c r="P66" s="52">
        <v>0</v>
      </c>
      <c r="Q66" s="52">
        <v>98</v>
      </c>
      <c r="R66" s="52">
        <v>4515</v>
      </c>
      <c r="S66" s="52">
        <v>36152</v>
      </c>
      <c r="T66" s="52">
        <v>36224</v>
      </c>
      <c r="U66" s="52">
        <v>23802</v>
      </c>
      <c r="V66" s="52">
        <v>31281</v>
      </c>
      <c r="W66" s="52">
        <v>0</v>
      </c>
      <c r="X66" s="52">
        <v>42106</v>
      </c>
      <c r="Y66" s="52">
        <v>9392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21481</v>
      </c>
      <c r="D67" s="52">
        <v>46677</v>
      </c>
      <c r="E67" s="52">
        <v>72863</v>
      </c>
      <c r="F67" s="52">
        <v>27183</v>
      </c>
      <c r="G67" s="52">
        <v>55808</v>
      </c>
      <c r="H67" s="52">
        <v>93137</v>
      </c>
      <c r="I67" s="52">
        <v>105520</v>
      </c>
      <c r="J67" s="52">
        <v>63939</v>
      </c>
      <c r="K67" s="52">
        <v>51034</v>
      </c>
      <c r="L67" s="52">
        <v>48361</v>
      </c>
      <c r="M67" s="52">
        <v>58887</v>
      </c>
      <c r="N67" s="52">
        <v>40999</v>
      </c>
      <c r="O67" s="52">
        <v>8231</v>
      </c>
      <c r="P67" s="52">
        <v>0</v>
      </c>
      <c r="Q67" s="52">
        <v>860</v>
      </c>
      <c r="R67" s="52">
        <v>24846</v>
      </c>
      <c r="S67" s="52">
        <v>97558</v>
      </c>
      <c r="T67" s="52">
        <v>93591</v>
      </c>
      <c r="U67" s="52">
        <v>106638</v>
      </c>
      <c r="V67" s="52">
        <v>51469</v>
      </c>
      <c r="W67" s="52">
        <v>145258</v>
      </c>
      <c r="X67" s="52">
        <v>76510</v>
      </c>
      <c r="Y67" s="52">
        <v>14590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71570</v>
      </c>
      <c r="D71" s="36">
        <v>157025</v>
      </c>
      <c r="E71" s="36">
        <v>161748</v>
      </c>
      <c r="F71" s="36">
        <v>153649</v>
      </c>
      <c r="G71" s="36">
        <v>187327</v>
      </c>
      <c r="H71" s="36">
        <v>280986</v>
      </c>
      <c r="I71" s="36">
        <v>286116</v>
      </c>
      <c r="J71" s="36">
        <v>219088</v>
      </c>
      <c r="K71" s="36">
        <v>114470</v>
      </c>
      <c r="L71" s="36">
        <v>165829</v>
      </c>
      <c r="M71" s="36">
        <v>132917</v>
      </c>
      <c r="N71" s="36">
        <v>138488</v>
      </c>
      <c r="O71" s="36">
        <v>92752</v>
      </c>
      <c r="P71" s="36">
        <v>0</v>
      </c>
      <c r="Q71" s="36">
        <v>3719</v>
      </c>
      <c r="R71" s="36">
        <v>68828</v>
      </c>
      <c r="S71" s="36">
        <v>194696</v>
      </c>
      <c r="T71" s="36">
        <v>232967</v>
      </c>
      <c r="U71" s="36">
        <v>217870</v>
      </c>
      <c r="V71" s="36">
        <v>216994</v>
      </c>
      <c r="W71" s="36">
        <v>262111</v>
      </c>
      <c r="X71" s="36">
        <v>221041</v>
      </c>
      <c r="Y71" s="36">
        <v>117146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148297</v>
      </c>
      <c r="D75" s="52">
        <v>311269</v>
      </c>
      <c r="E75" s="52">
        <v>330886</v>
      </c>
      <c r="F75" s="52">
        <v>329272</v>
      </c>
      <c r="G75" s="52">
        <v>409584</v>
      </c>
      <c r="H75" s="52">
        <v>513814</v>
      </c>
      <c r="I75" s="52">
        <v>572192</v>
      </c>
      <c r="J75" s="52">
        <v>400200</v>
      </c>
      <c r="K75" s="52">
        <v>296776</v>
      </c>
      <c r="L75" s="52">
        <v>397690</v>
      </c>
      <c r="M75" s="52">
        <v>341881</v>
      </c>
      <c r="N75" s="52">
        <v>383907</v>
      </c>
      <c r="O75" s="52">
        <v>284126</v>
      </c>
      <c r="P75" s="52">
        <v>0</v>
      </c>
      <c r="Q75" s="52">
        <v>3372</v>
      </c>
      <c r="R75" s="52">
        <v>106229</v>
      </c>
      <c r="S75" s="52">
        <v>364299</v>
      </c>
      <c r="T75" s="52">
        <v>473293</v>
      </c>
      <c r="U75" s="52">
        <v>509628</v>
      </c>
      <c r="V75" s="52">
        <v>547848</v>
      </c>
      <c r="W75" s="52">
        <v>693312</v>
      </c>
      <c r="X75" s="52">
        <v>577289</v>
      </c>
      <c r="Y75" s="52">
        <v>268147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7776</v>
      </c>
      <c r="D77" s="52">
        <v>8153</v>
      </c>
      <c r="E77" s="52">
        <v>13144</v>
      </c>
      <c r="F77" s="52">
        <v>20124</v>
      </c>
      <c r="G77" s="52">
        <v>23041</v>
      </c>
      <c r="H77" s="52">
        <v>33836</v>
      </c>
      <c r="I77" s="52">
        <v>31808</v>
      </c>
      <c r="J77" s="52">
        <v>30834</v>
      </c>
      <c r="K77" s="52">
        <v>32680</v>
      </c>
      <c r="L77" s="52">
        <v>28012</v>
      </c>
      <c r="M77" s="52">
        <v>29222</v>
      </c>
      <c r="N77" s="52">
        <v>34696</v>
      </c>
      <c r="O77" s="52">
        <v>38130</v>
      </c>
      <c r="P77" s="52">
        <v>28888</v>
      </c>
      <c r="Q77" s="52">
        <v>13901</v>
      </c>
      <c r="R77" s="52">
        <v>5542</v>
      </c>
      <c r="S77" s="52">
        <v>11339</v>
      </c>
      <c r="T77" s="52">
        <v>29852</v>
      </c>
      <c r="U77" s="52">
        <v>45510</v>
      </c>
      <c r="V77" s="52">
        <v>54155</v>
      </c>
      <c r="W77" s="52">
        <v>57124</v>
      </c>
      <c r="X77" s="52">
        <v>67564</v>
      </c>
      <c r="Y77" s="52">
        <v>107965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86678</v>
      </c>
      <c r="D79" s="52">
        <f t="shared" si="0"/>
        <v>171219</v>
      </c>
      <c r="E79" s="52">
        <f t="shared" si="0"/>
        <v>176379</v>
      </c>
      <c r="F79" s="52">
        <f t="shared" si="0"/>
        <v>182423</v>
      </c>
      <c r="G79" s="52">
        <f t="shared" si="0"/>
        <v>229500</v>
      </c>
      <c r="H79" s="52">
        <f t="shared" si="0"/>
        <v>296156</v>
      </c>
      <c r="I79" s="52">
        <f t="shared" si="0"/>
        <v>306371</v>
      </c>
      <c r="J79" s="52">
        <f t="shared" si="0"/>
        <v>330819</v>
      </c>
      <c r="K79" s="52">
        <f t="shared" si="0"/>
        <v>309255</v>
      </c>
      <c r="L79" s="52">
        <f t="shared" si="0"/>
        <v>342423</v>
      </c>
      <c r="M79" s="52">
        <f t="shared" si="0"/>
        <v>383423</v>
      </c>
      <c r="N79" s="52">
        <f t="shared" si="0"/>
        <v>476661</v>
      </c>
      <c r="O79" s="52">
        <f t="shared" si="0"/>
        <v>653881</v>
      </c>
      <c r="P79" s="52">
        <f t="shared" si="0"/>
        <v>377955</v>
      </c>
      <c r="Q79" s="52">
        <f t="shared" si="0"/>
        <v>289180</v>
      </c>
      <c r="R79" s="52">
        <f t="shared" ref="R79:V79" si="1">R45-R62</f>
        <v>258675</v>
      </c>
      <c r="S79" s="52">
        <f t="shared" si="1"/>
        <v>234948</v>
      </c>
      <c r="T79" s="52">
        <f t="shared" si="1"/>
        <v>285649</v>
      </c>
      <c r="U79" s="52">
        <f t="shared" si="1"/>
        <v>296067</v>
      </c>
      <c r="V79" s="52">
        <f t="shared" si="1"/>
        <v>398192</v>
      </c>
      <c r="W79" s="52">
        <f t="shared" ref="W79:Y79" si="2">W45-W62</f>
        <v>346086</v>
      </c>
      <c r="X79" s="52">
        <f t="shared" si="2"/>
        <v>344478</v>
      </c>
      <c r="Y79" s="52">
        <f t="shared" si="2"/>
        <v>378496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476</v>
      </c>
      <c r="D80" s="52">
        <f t="shared" si="3"/>
        <v>596</v>
      </c>
      <c r="E80" s="52">
        <f t="shared" si="3"/>
        <v>1480</v>
      </c>
      <c r="F80" s="52">
        <f t="shared" si="3"/>
        <v>496</v>
      </c>
      <c r="G80" s="52">
        <f t="shared" si="3"/>
        <v>1187</v>
      </c>
      <c r="H80" s="52">
        <f t="shared" si="3"/>
        <v>2505</v>
      </c>
      <c r="I80" s="52">
        <f t="shared" si="3"/>
        <v>2438</v>
      </c>
      <c r="J80" s="52">
        <f t="shared" si="3"/>
        <v>3355</v>
      </c>
      <c r="K80" s="52">
        <f t="shared" si="3"/>
        <v>2707</v>
      </c>
      <c r="L80" s="52">
        <f t="shared" si="3"/>
        <v>3266</v>
      </c>
      <c r="M80" s="52">
        <f t="shared" si="3"/>
        <v>3469</v>
      </c>
      <c r="N80" s="52">
        <f t="shared" si="3"/>
        <v>2272</v>
      </c>
      <c r="O80" s="52">
        <f t="shared" si="3"/>
        <v>7989</v>
      </c>
      <c r="P80" s="52">
        <f t="shared" si="3"/>
        <v>22974</v>
      </c>
      <c r="Q80" s="52">
        <f t="shared" si="3"/>
        <v>3405</v>
      </c>
      <c r="R80" s="52">
        <f t="shared" ref="R80:V80" si="4">R46-R63</f>
        <v>0</v>
      </c>
      <c r="S80" s="52">
        <f t="shared" si="4"/>
        <v>0</v>
      </c>
      <c r="T80" s="52">
        <f t="shared" si="4"/>
        <v>11398</v>
      </c>
      <c r="U80" s="52">
        <f t="shared" si="4"/>
        <v>549</v>
      </c>
      <c r="V80" s="52">
        <f t="shared" si="4"/>
        <v>5115</v>
      </c>
      <c r="W80" s="52">
        <f t="shared" ref="W80:Y80" si="5">W46-W63</f>
        <v>7892</v>
      </c>
      <c r="X80" s="52">
        <f t="shared" si="5"/>
        <v>4372</v>
      </c>
      <c r="Y80" s="52">
        <f t="shared" si="5"/>
        <v>3214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23761</v>
      </c>
      <c r="D81" s="52">
        <f t="shared" si="6"/>
        <v>17499</v>
      </c>
      <c r="E81" s="52">
        <f t="shared" si="6"/>
        <v>32498</v>
      </c>
      <c r="F81" s="52">
        <f t="shared" si="6"/>
        <v>37230</v>
      </c>
      <c r="G81" s="52">
        <f t="shared" si="6"/>
        <v>41391</v>
      </c>
      <c r="H81" s="52">
        <f t="shared" si="6"/>
        <v>40820</v>
      </c>
      <c r="I81" s="52">
        <f t="shared" si="6"/>
        <v>26524</v>
      </c>
      <c r="J81" s="52">
        <f t="shared" si="6"/>
        <v>20556</v>
      </c>
      <c r="K81" s="52">
        <f t="shared" si="6"/>
        <v>30128</v>
      </c>
      <c r="L81" s="52">
        <f t="shared" si="6"/>
        <v>40220</v>
      </c>
      <c r="M81" s="52">
        <f t="shared" si="6"/>
        <v>33986</v>
      </c>
      <c r="N81" s="52">
        <f t="shared" si="6"/>
        <v>23117</v>
      </c>
      <c r="O81" s="52">
        <f t="shared" si="6"/>
        <v>4974</v>
      </c>
      <c r="P81" s="52">
        <f t="shared" si="6"/>
        <v>2917</v>
      </c>
      <c r="Q81" s="52">
        <f t="shared" si="6"/>
        <v>8303</v>
      </c>
      <c r="R81" s="52">
        <f t="shared" ref="R81:V81" si="7">R47-R64</f>
        <v>10077</v>
      </c>
      <c r="S81" s="52">
        <f t="shared" si="7"/>
        <v>37972</v>
      </c>
      <c r="T81" s="52">
        <f t="shared" si="7"/>
        <v>57500</v>
      </c>
      <c r="U81" s="52">
        <f t="shared" si="7"/>
        <v>41784</v>
      </c>
      <c r="V81" s="52">
        <f t="shared" si="7"/>
        <v>22175</v>
      </c>
      <c r="W81" s="52">
        <f t="shared" ref="W81:Y81" si="8">W47-W64</f>
        <v>22334</v>
      </c>
      <c r="X81" s="52">
        <f t="shared" si="8"/>
        <v>16146</v>
      </c>
      <c r="Y81" s="52">
        <f t="shared" si="8"/>
        <v>1385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114</v>
      </c>
      <c r="D82" s="52">
        <f t="shared" si="9"/>
        <v>86</v>
      </c>
      <c r="E82" s="52">
        <f t="shared" si="9"/>
        <v>133</v>
      </c>
      <c r="F82" s="52">
        <f t="shared" si="9"/>
        <v>314</v>
      </c>
      <c r="G82" s="52">
        <f t="shared" si="9"/>
        <v>110</v>
      </c>
      <c r="H82" s="52">
        <f t="shared" si="9"/>
        <v>343</v>
      </c>
      <c r="I82" s="52">
        <f t="shared" si="9"/>
        <v>0</v>
      </c>
      <c r="J82" s="52">
        <f t="shared" si="9"/>
        <v>359</v>
      </c>
      <c r="K82" s="52">
        <f t="shared" si="9"/>
        <v>328</v>
      </c>
      <c r="L82" s="52">
        <f t="shared" si="9"/>
        <v>279</v>
      </c>
      <c r="M82" s="52">
        <f t="shared" si="9"/>
        <v>392</v>
      </c>
      <c r="N82" s="52">
        <f t="shared" si="9"/>
        <v>141</v>
      </c>
      <c r="O82" s="52">
        <f t="shared" si="9"/>
        <v>14</v>
      </c>
      <c r="P82" s="52">
        <f t="shared" si="9"/>
        <v>82</v>
      </c>
      <c r="Q82" s="52">
        <f t="shared" si="9"/>
        <v>0</v>
      </c>
      <c r="R82" s="52">
        <f t="shared" ref="R82:V82" si="10">R48-R65</f>
        <v>389</v>
      </c>
      <c r="S82" s="52">
        <f t="shared" si="10"/>
        <v>0</v>
      </c>
      <c r="T82" s="52">
        <f t="shared" si="10"/>
        <v>1347</v>
      </c>
      <c r="U82" s="52">
        <f t="shared" si="10"/>
        <v>438</v>
      </c>
      <c r="V82" s="52">
        <f t="shared" si="10"/>
        <v>544</v>
      </c>
      <c r="W82" s="52">
        <f t="shared" ref="W82:Y82" si="11">W48-W65</f>
        <v>0</v>
      </c>
      <c r="X82" s="52">
        <f t="shared" si="11"/>
        <v>251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119060</v>
      </c>
      <c r="D83" s="52">
        <f t="shared" si="12"/>
        <v>174788</v>
      </c>
      <c r="E83" s="52">
        <f t="shared" si="12"/>
        <v>111894</v>
      </c>
      <c r="F83" s="52">
        <f t="shared" si="12"/>
        <v>205004</v>
      </c>
      <c r="G83" s="52">
        <f t="shared" si="12"/>
        <v>187989</v>
      </c>
      <c r="H83" s="52">
        <f t="shared" si="12"/>
        <v>212852</v>
      </c>
      <c r="I83" s="52">
        <f t="shared" si="12"/>
        <v>140286</v>
      </c>
      <c r="J83" s="52">
        <f t="shared" si="12"/>
        <v>112638</v>
      </c>
      <c r="K83" s="52">
        <f t="shared" si="12"/>
        <v>64027</v>
      </c>
      <c r="L83" s="52">
        <f t="shared" si="12"/>
        <v>223129</v>
      </c>
      <c r="M83" s="52">
        <f t="shared" si="12"/>
        <v>78655</v>
      </c>
      <c r="N83" s="52">
        <f t="shared" si="12"/>
        <v>126270</v>
      </c>
      <c r="O83" s="52">
        <f t="shared" si="12"/>
        <v>12459</v>
      </c>
      <c r="P83" s="52">
        <f t="shared" si="12"/>
        <v>1728</v>
      </c>
      <c r="Q83" s="52">
        <f t="shared" si="12"/>
        <v>5807</v>
      </c>
      <c r="R83" s="52">
        <f t="shared" ref="R83:V83" si="13">R49-R66</f>
        <v>17513</v>
      </c>
      <c r="S83" s="52">
        <f t="shared" si="13"/>
        <v>102381</v>
      </c>
      <c r="T83" s="52">
        <f t="shared" si="13"/>
        <v>93745</v>
      </c>
      <c r="U83" s="52">
        <f t="shared" si="13"/>
        <v>68833</v>
      </c>
      <c r="V83" s="52">
        <f t="shared" si="13"/>
        <v>84932</v>
      </c>
      <c r="W83" s="52">
        <f t="shared" ref="W83:Y83" si="14">W49-W66</f>
        <v>0</v>
      </c>
      <c r="X83" s="52">
        <f t="shared" si="14"/>
        <v>111035</v>
      </c>
      <c r="Y83" s="52">
        <f t="shared" si="14"/>
        <v>24268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64410</v>
      </c>
      <c r="D84" s="52">
        <f t="shared" si="15"/>
        <v>93793</v>
      </c>
      <c r="E84" s="52">
        <f t="shared" si="15"/>
        <v>159033</v>
      </c>
      <c r="F84" s="52">
        <f t="shared" si="15"/>
        <v>65823</v>
      </c>
      <c r="G84" s="52">
        <f t="shared" si="15"/>
        <v>135347</v>
      </c>
      <c r="H84" s="52">
        <f t="shared" si="15"/>
        <v>188248</v>
      </c>
      <c r="I84" s="52">
        <f t="shared" si="15"/>
        <v>220636</v>
      </c>
      <c r="J84" s="52">
        <f t="shared" si="15"/>
        <v>138564</v>
      </c>
      <c r="K84" s="52">
        <f t="shared" si="15"/>
        <v>210694</v>
      </c>
      <c r="L84" s="52">
        <f t="shared" si="15"/>
        <v>179269</v>
      </c>
      <c r="M84" s="52">
        <f t="shared" si="15"/>
        <v>243099</v>
      </c>
      <c r="N84" s="52">
        <f t="shared" si="15"/>
        <v>168266</v>
      </c>
      <c r="O84" s="52">
        <f t="shared" si="15"/>
        <v>37891</v>
      </c>
      <c r="P84" s="52">
        <f t="shared" si="15"/>
        <v>16209</v>
      </c>
      <c r="Q84" s="52">
        <f t="shared" si="15"/>
        <v>51078</v>
      </c>
      <c r="R84" s="52">
        <f t="shared" ref="R84:V84" si="16">R50-R67</f>
        <v>96374</v>
      </c>
      <c r="S84" s="52">
        <f t="shared" si="16"/>
        <v>276276</v>
      </c>
      <c r="T84" s="52">
        <f t="shared" si="16"/>
        <v>242214</v>
      </c>
      <c r="U84" s="52">
        <f t="shared" si="16"/>
        <v>308367</v>
      </c>
      <c r="V84" s="52">
        <f t="shared" si="16"/>
        <v>139757</v>
      </c>
      <c r="W84" s="52">
        <f t="shared" ref="W84:Y84" si="17">W50-W67</f>
        <v>384224</v>
      </c>
      <c r="X84" s="52">
        <f t="shared" si="17"/>
        <v>201769</v>
      </c>
      <c r="Y84" s="52">
        <f t="shared" si="17"/>
        <v>37710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354101</v>
      </c>
      <c r="D88" s="36">
        <v>517851</v>
      </c>
      <c r="E88" s="36">
        <v>543336</v>
      </c>
      <c r="F88" s="36">
        <v>559535</v>
      </c>
      <c r="G88" s="36">
        <v>677105</v>
      </c>
      <c r="H88" s="36">
        <v>845945</v>
      </c>
      <c r="I88" s="36">
        <v>758775</v>
      </c>
      <c r="J88" s="36">
        <v>637099</v>
      </c>
      <c r="K88" s="36">
        <v>673848</v>
      </c>
      <c r="L88" s="36">
        <v>878238</v>
      </c>
      <c r="M88" s="36">
        <v>860705</v>
      </c>
      <c r="N88" s="36">
        <v>943286</v>
      </c>
      <c r="O88" s="36">
        <v>901539</v>
      </c>
      <c r="P88" s="36">
        <v>648224</v>
      </c>
      <c r="Q88" s="36">
        <v>614341</v>
      </c>
      <c r="R88" s="36">
        <v>611583</v>
      </c>
      <c r="S88" s="36">
        <v>811874</v>
      </c>
      <c r="T88" s="36">
        <v>925499</v>
      </c>
      <c r="U88" s="36">
        <v>904237</v>
      </c>
      <c r="V88" s="36">
        <v>895027</v>
      </c>
      <c r="W88" s="36">
        <v>949872</v>
      </c>
      <c r="X88" s="36">
        <v>785371</v>
      </c>
      <c r="Y88" s="36">
        <v>595838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109010</v>
      </c>
      <c r="K94" s="52">
        <f>RES_hhdet_numvin!K83</f>
        <v>135742</v>
      </c>
      <c r="L94" s="52">
        <f>RES_hhdet_numvin!L83</f>
        <v>261259</v>
      </c>
      <c r="M94" s="52">
        <f>RES_hhdet_numvin!M83</f>
        <v>274493</v>
      </c>
      <c r="N94" s="52">
        <f>RES_hhdet_numvin!N83</f>
        <v>352642</v>
      </c>
      <c r="O94" s="52">
        <f>RES_hhdet_numvin!O83</f>
        <v>284866</v>
      </c>
      <c r="P94" s="52">
        <f>RES_hhdet_numvin!P83</f>
        <v>0</v>
      </c>
      <c r="Q94" s="52">
        <f>RES_hhdet_numvin!Q83</f>
        <v>6204</v>
      </c>
      <c r="R94" s="52">
        <f>RES_hhdet_numvin!R83</f>
        <v>160398</v>
      </c>
      <c r="S94" s="52">
        <f>RES_hhdet_numvin!S83</f>
        <v>529517</v>
      </c>
      <c r="T94" s="52">
        <f>RES_hhdet_numvin!T83</f>
        <v>684707</v>
      </c>
      <c r="U94" s="52">
        <f>RES_hhdet_numvin!U83</f>
        <v>716132</v>
      </c>
      <c r="V94" s="52">
        <f>RES_hhdet_numvin!V83</f>
        <v>759801</v>
      </c>
      <c r="W94" s="52">
        <f>RES_hhdet_numvin!W83</f>
        <v>953557</v>
      </c>
      <c r="X94" s="52">
        <f>RES_hhdet_numvin!X83</f>
        <v>798137</v>
      </c>
      <c r="Y94" s="52">
        <f>RES_hhdet_numvin!Y83</f>
        <v>385293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1194</v>
      </c>
      <c r="S97" s="138">
        <f>RES_hhdet_numvin!S86</f>
        <v>6935</v>
      </c>
      <c r="T97" s="138">
        <f>RES_hhdet_numvin!T86</f>
        <v>23819</v>
      </c>
      <c r="U97" s="138">
        <f>RES_hhdet_numvin!U86</f>
        <v>41962</v>
      </c>
      <c r="V97" s="138">
        <f>RES_hhdet_numvin!V86</f>
        <v>55484</v>
      </c>
      <c r="W97" s="138">
        <f>RES_hhdet_numvin!W86</f>
        <v>59164</v>
      </c>
      <c r="X97" s="138">
        <f>RES_hhdet_numvin!X86</f>
        <v>77678</v>
      </c>
      <c r="Y97" s="138">
        <f>RES_hhdet_numvin!Y86</f>
        <v>124809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28445</v>
      </c>
      <c r="K99" s="138">
        <f>RES_hhdet_numvin!K88</f>
        <v>36731</v>
      </c>
      <c r="L99" s="138">
        <f>RES_hhdet_numvin!L88</f>
        <v>62277</v>
      </c>
      <c r="M99" s="138">
        <f>RES_hhdet_numvin!M88</f>
        <v>89204</v>
      </c>
      <c r="N99" s="138">
        <f>RES_hhdet_numvin!N88</f>
        <v>154766</v>
      </c>
      <c r="O99" s="138">
        <f>RES_hhdet_numvin!O88</f>
        <v>268009</v>
      </c>
      <c r="P99" s="138">
        <f>RES_hhdet_numvin!P88</f>
        <v>47702</v>
      </c>
      <c r="Q99" s="138">
        <f>RES_hhdet_numvin!Q88</f>
        <v>80229</v>
      </c>
      <c r="R99" s="138">
        <f>RES_hhdet_numvin!R88</f>
        <v>184397</v>
      </c>
      <c r="S99" s="138">
        <f>RES_hhdet_numvin!S88</f>
        <v>225683</v>
      </c>
      <c r="T99" s="138">
        <f>RES_hhdet_numvin!T88</f>
        <v>315561</v>
      </c>
      <c r="U99" s="138">
        <f>RES_hhdet_numvin!U88</f>
        <v>343830</v>
      </c>
      <c r="V99" s="138">
        <f>RES_hhdet_numvin!V88</f>
        <v>509627</v>
      </c>
      <c r="W99" s="138">
        <f>RES_hhdet_numvin!W88</f>
        <v>450866</v>
      </c>
      <c r="X99" s="138">
        <f>RES_hhdet_numvin!X88</f>
        <v>439379</v>
      </c>
      <c r="Y99" s="138">
        <f>RES_hhdet_numvin!Y88</f>
        <v>470344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289</v>
      </c>
      <c r="K100" s="138">
        <f>RES_hhdet_numvin!K89</f>
        <v>324</v>
      </c>
      <c r="L100" s="138">
        <f>RES_hhdet_numvin!L89</f>
        <v>592</v>
      </c>
      <c r="M100" s="138">
        <f>RES_hhdet_numvin!M89</f>
        <v>812</v>
      </c>
      <c r="N100" s="138">
        <f>RES_hhdet_numvin!N89</f>
        <v>741</v>
      </c>
      <c r="O100" s="138">
        <f>RES_hhdet_numvin!O89</f>
        <v>3294</v>
      </c>
      <c r="P100" s="138">
        <f>RES_hhdet_numvin!P89</f>
        <v>2971</v>
      </c>
      <c r="Q100" s="138">
        <f>RES_hhdet_numvin!Q89</f>
        <v>982</v>
      </c>
      <c r="R100" s="138">
        <f>RES_hhdet_numvin!R89</f>
        <v>0</v>
      </c>
      <c r="S100" s="138">
        <f>RES_hhdet_numvin!S89</f>
        <v>0</v>
      </c>
      <c r="T100" s="138">
        <f>RES_hhdet_numvin!T89</f>
        <v>12661</v>
      </c>
      <c r="U100" s="138">
        <f>RES_hhdet_numvin!U89</f>
        <v>644</v>
      </c>
      <c r="V100" s="138">
        <f>RES_hhdet_numvin!V89</f>
        <v>6556</v>
      </c>
      <c r="W100" s="138">
        <f>RES_hhdet_numvin!W89</f>
        <v>10288</v>
      </c>
      <c r="X100" s="138">
        <f>RES_hhdet_numvin!X89</f>
        <v>5579</v>
      </c>
      <c r="Y100" s="138">
        <f>RES_hhdet_numvin!Y89</f>
        <v>3994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3619</v>
      </c>
      <c r="S103" s="138">
        <f>RES_hhdet_numvin!S92</f>
        <v>28423</v>
      </c>
      <c r="T103" s="138">
        <f>RES_hhdet_numvin!T92</f>
        <v>58768</v>
      </c>
      <c r="U103" s="138">
        <f>RES_hhdet_numvin!U92</f>
        <v>48190</v>
      </c>
      <c r="V103" s="138">
        <f>RES_hhdet_numvin!V92</f>
        <v>28571</v>
      </c>
      <c r="W103" s="138">
        <f>RES_hhdet_numvin!W92</f>
        <v>30295</v>
      </c>
      <c r="X103" s="138">
        <f>RES_hhdet_numvin!X92</f>
        <v>22226</v>
      </c>
      <c r="Y103" s="138">
        <f>RES_hhdet_numvin!Y92</f>
        <v>1921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137</v>
      </c>
      <c r="S104" s="138">
        <f>RES_hhdet_numvin!S93</f>
        <v>0</v>
      </c>
      <c r="T104" s="138">
        <f>RES_hhdet_numvin!T93</f>
        <v>1383</v>
      </c>
      <c r="U104" s="138">
        <f>RES_hhdet_numvin!U93</f>
        <v>509</v>
      </c>
      <c r="V104" s="138">
        <f>RES_hhdet_numvin!V93</f>
        <v>702</v>
      </c>
      <c r="W104" s="138">
        <f>RES_hhdet_numvin!W93</f>
        <v>0</v>
      </c>
      <c r="X104" s="138">
        <f>RES_hhdet_numvin!X93</f>
        <v>347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6293</v>
      </c>
      <c r="S107" s="138">
        <f>RES_hhdet_numvin!S96</f>
        <v>76624</v>
      </c>
      <c r="T107" s="138">
        <f>RES_hhdet_numvin!T96</f>
        <v>95806</v>
      </c>
      <c r="U107" s="138">
        <f>RES_hhdet_numvin!U96</f>
        <v>79387</v>
      </c>
      <c r="V107" s="138">
        <f>RES_hhdet_numvin!V96</f>
        <v>109427</v>
      </c>
      <c r="W107" s="138">
        <f>RES_hhdet_numvin!W96</f>
        <v>0</v>
      </c>
      <c r="X107" s="138">
        <f>RES_hhdet_numvin!X96</f>
        <v>152841</v>
      </c>
      <c r="Y107" s="138">
        <f>RES_hhdet_numvin!Y96</f>
        <v>33660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34603</v>
      </c>
      <c r="S108" s="138">
        <f>RES_hhdet_numvin!S97</f>
        <v>206783</v>
      </c>
      <c r="T108" s="138">
        <f>RES_hhdet_numvin!T97</f>
        <v>247543</v>
      </c>
      <c r="U108" s="138">
        <f>RES_hhdet_numvin!U97</f>
        <v>355620</v>
      </c>
      <c r="V108" s="138">
        <f>RES_hhdet_numvin!V97</f>
        <v>180057</v>
      </c>
      <c r="W108" s="138">
        <f>RES_hhdet_numvin!W97</f>
        <v>521208</v>
      </c>
      <c r="X108" s="138">
        <f>RES_hhdet_numvin!X97</f>
        <v>277738</v>
      </c>
      <c r="Y108" s="138">
        <f>RES_hhdet_numvin!Y97</f>
        <v>52300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X113" s="138">
        <f>RES_hhdet_numvin!X102</f>
        <v>0</v>
      </c>
      <c r="Y113" s="138">
        <f>RES_hhdet_numvin!Y102</f>
        <v>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210818</v>
      </c>
      <c r="S114" s="39">
        <f>RES_hhdet_numvin!S103</f>
        <v>557819</v>
      </c>
      <c r="T114" s="39">
        <f>RES_hhdet_numvin!T103</f>
        <v>838210</v>
      </c>
      <c r="U114" s="39">
        <f>RES_hhdet_numvin!U103</f>
        <v>927820</v>
      </c>
      <c r="V114" s="39">
        <f>RES_hhdet_numvin!V103</f>
        <v>996287</v>
      </c>
      <c r="W114" s="39">
        <f>RES_hhdet_numvin!W103</f>
        <v>1163623</v>
      </c>
      <c r="X114" s="39">
        <f>RES_hhdet_numvin!X103</f>
        <v>1004197</v>
      </c>
      <c r="Y114" s="39">
        <f>RES_hhdet_numvin!Y103</f>
        <v>712984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4578.6254429050123</v>
      </c>
      <c r="C118" s="117">
        <f t="shared" si="18"/>
        <v>4652.0118322378685</v>
      </c>
      <c r="D118" s="117">
        <f t="shared" si="18"/>
        <v>4744.3934021342802</v>
      </c>
      <c r="E118" s="117">
        <f t="shared" si="18"/>
        <v>5329.8984451454235</v>
      </c>
      <c r="F118" s="117">
        <f t="shared" si="18"/>
        <v>5297.2340187147438</v>
      </c>
      <c r="G118" s="117">
        <f t="shared" si="18"/>
        <v>5284.8140441855594</v>
      </c>
      <c r="H118" s="117">
        <f t="shared" si="18"/>
        <v>6196.9452398071844</v>
      </c>
      <c r="I118" s="117">
        <f t="shared" si="18"/>
        <v>6509.2706201201481</v>
      </c>
      <c r="J118" s="117">
        <f t="shared" si="18"/>
        <v>7521.4204346442739</v>
      </c>
      <c r="K118" s="117">
        <f t="shared" si="18"/>
        <v>6751.8704610087043</v>
      </c>
      <c r="L118" s="117">
        <f t="shared" si="18"/>
        <v>7892.4659748478452</v>
      </c>
      <c r="M118" s="117">
        <f t="shared" si="18"/>
        <v>7185.2657136881953</v>
      </c>
      <c r="N118" s="117">
        <f t="shared" si="18"/>
        <v>8295.5639906210763</v>
      </c>
      <c r="O118" s="117">
        <f t="shared" si="18"/>
        <v>8439.8330263611624</v>
      </c>
      <c r="P118" s="117">
        <f t="shared" si="18"/>
        <v>6735.2951544513908</v>
      </c>
      <c r="Q118" s="117">
        <f t="shared" si="18"/>
        <v>6635.9038640200215</v>
      </c>
      <c r="R118" s="117">
        <f t="shared" ref="R118:V118" si="19">R119+R122+R124+R137</f>
        <v>6093.1385728743453</v>
      </c>
      <c r="S118" s="117">
        <f t="shared" si="19"/>
        <v>6316.8422628850885</v>
      </c>
      <c r="T118" s="117">
        <f t="shared" si="19"/>
        <v>6729.2741872956512</v>
      </c>
      <c r="U118" s="117">
        <f t="shared" si="19"/>
        <v>6868.2617486007093</v>
      </c>
      <c r="V118" s="117">
        <f t="shared" si="19"/>
        <v>6500.4417829556669</v>
      </c>
      <c r="W118" s="117">
        <f t="shared" ref="W118:Y118" si="20">W119+W122+W124+W137</f>
        <v>7635.1994735340741</v>
      </c>
      <c r="X118" s="117">
        <f t="shared" si="20"/>
        <v>8368.9414986837801</v>
      </c>
      <c r="Y118" s="117">
        <f t="shared" si="20"/>
        <v>6568.3526188449614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3859.501579983445</v>
      </c>
      <c r="C119" s="122">
        <f t="shared" si="21"/>
        <v>3928.2444105298628</v>
      </c>
      <c r="D119" s="122">
        <f t="shared" si="21"/>
        <v>3938.2468542203169</v>
      </c>
      <c r="E119" s="122">
        <f t="shared" si="21"/>
        <v>4424.2923860552419</v>
      </c>
      <c r="F119" s="122">
        <f t="shared" si="21"/>
        <v>4298.3824564056376</v>
      </c>
      <c r="G119" s="122">
        <f t="shared" si="21"/>
        <v>4208.1631130614251</v>
      </c>
      <c r="H119" s="122">
        <f t="shared" si="21"/>
        <v>4970.7975709712155</v>
      </c>
      <c r="I119" s="122">
        <f t="shared" si="21"/>
        <v>5068.9220633652794</v>
      </c>
      <c r="J119" s="122">
        <f t="shared" si="21"/>
        <v>6041.8487828860116</v>
      </c>
      <c r="K119" s="122">
        <f t="shared" si="21"/>
        <v>5280.4857326110687</v>
      </c>
      <c r="L119" s="122">
        <f t="shared" si="21"/>
        <v>6283.3839681916834</v>
      </c>
      <c r="M119" s="122">
        <f t="shared" si="21"/>
        <v>5523.4841902924109</v>
      </c>
      <c r="N119" s="122">
        <f t="shared" si="21"/>
        <v>6719.0934945753188</v>
      </c>
      <c r="O119" s="122">
        <f t="shared" si="21"/>
        <v>6880.739620337401</v>
      </c>
      <c r="P119" s="122">
        <f t="shared" si="21"/>
        <v>5144.7221915332993</v>
      </c>
      <c r="Q119" s="122">
        <f t="shared" si="21"/>
        <v>5178.250888220814</v>
      </c>
      <c r="R119" s="122">
        <f t="shared" ref="R119:V119" si="22">SUM(R120:R121)</f>
        <v>4852.4365991613522</v>
      </c>
      <c r="S119" s="122">
        <f t="shared" si="22"/>
        <v>4971.2347193427495</v>
      </c>
      <c r="T119" s="122">
        <f t="shared" si="22"/>
        <v>5216.3435407664056</v>
      </c>
      <c r="U119" s="122">
        <f t="shared" si="22"/>
        <v>5457.9364478976877</v>
      </c>
      <c r="V119" s="122">
        <f t="shared" si="22"/>
        <v>5095.0147850224203</v>
      </c>
      <c r="W119" s="122">
        <f t="shared" ref="W119:Y119" si="23">SUM(W120:W121)</f>
        <v>6048.3141893796455</v>
      </c>
      <c r="X119" s="122">
        <f t="shared" si="23"/>
        <v>6576.5507391936726</v>
      </c>
      <c r="Y119" s="122">
        <f t="shared" si="23"/>
        <v>5086.3450072844071</v>
      </c>
      <c r="DA119" s="130" t="s">
        <v>1647</v>
      </c>
    </row>
    <row r="120" spans="1:105" ht="12" customHeight="1" x14ac:dyDescent="0.25">
      <c r="A120" s="97" t="s">
        <v>199</v>
      </c>
      <c r="B120" s="98">
        <v>3840.22561751382</v>
      </c>
      <c r="C120" s="98">
        <v>3908.5143514055371</v>
      </c>
      <c r="D120" s="98">
        <v>3918.0783835673315</v>
      </c>
      <c r="E120" s="98">
        <v>4401.4052014611761</v>
      </c>
      <c r="F120" s="98">
        <v>4275.6266551517265</v>
      </c>
      <c r="G120" s="98">
        <v>4185.3921074350856</v>
      </c>
      <c r="H120" s="98">
        <v>4943.5591140285114</v>
      </c>
      <c r="I120" s="98">
        <v>5040.7136207113626</v>
      </c>
      <c r="J120" s="98">
        <v>6007.756513655956</v>
      </c>
      <c r="K120" s="98">
        <v>5250.4921621177682</v>
      </c>
      <c r="L120" s="98">
        <v>6247.4150859737128</v>
      </c>
      <c r="M120" s="98">
        <v>5491.7577863762308</v>
      </c>
      <c r="N120" s="98">
        <v>6679.9666045667273</v>
      </c>
      <c r="O120" s="98">
        <v>6840.2067927772978</v>
      </c>
      <c r="P120" s="98">
        <v>5114.4394525652024</v>
      </c>
      <c r="Q120" s="98">
        <v>5147.7006974300148</v>
      </c>
      <c r="R120" s="98">
        <v>4823.9447358364323</v>
      </c>
      <c r="S120" s="98">
        <v>4941.8250023884548</v>
      </c>
      <c r="T120" s="98">
        <v>5184.9461402503111</v>
      </c>
      <c r="U120" s="98">
        <v>5424.8579726760281</v>
      </c>
      <c r="V120" s="98">
        <v>5063.5053883634264</v>
      </c>
      <c r="W120" s="98">
        <v>6010.4094009744922</v>
      </c>
      <c r="X120" s="98">
        <v>6534.126488009927</v>
      </c>
      <c r="Y120" s="98">
        <v>5053.2169723894212</v>
      </c>
      <c r="DA120" s="63" t="s">
        <v>1648</v>
      </c>
    </row>
    <row r="121" spans="1:105" ht="12" customHeight="1" x14ac:dyDescent="0.25">
      <c r="A121" s="97" t="s">
        <v>53</v>
      </c>
      <c r="B121" s="98">
        <v>19.275962469624911</v>
      </c>
      <c r="C121" s="98">
        <v>19.730059124325422</v>
      </c>
      <c r="D121" s="98">
        <v>20.168470652985597</v>
      </c>
      <c r="E121" s="98">
        <v>22.887184594066021</v>
      </c>
      <c r="F121" s="98">
        <v>22.755801253911443</v>
      </c>
      <c r="G121" s="98">
        <v>22.771005626339736</v>
      </c>
      <c r="H121" s="98">
        <v>27.238456942703831</v>
      </c>
      <c r="I121" s="98">
        <v>28.208442653917125</v>
      </c>
      <c r="J121" s="98">
        <v>34.092269230055102</v>
      </c>
      <c r="K121" s="98">
        <v>29.993570493300115</v>
      </c>
      <c r="L121" s="98">
        <v>35.968882217970474</v>
      </c>
      <c r="M121" s="98">
        <v>31.726403916179745</v>
      </c>
      <c r="N121" s="98">
        <v>39.126890008591893</v>
      </c>
      <c r="O121" s="98">
        <v>40.532827560103428</v>
      </c>
      <c r="P121" s="98">
        <v>30.282738968096549</v>
      </c>
      <c r="Q121" s="98">
        <v>30.550190790798883</v>
      </c>
      <c r="R121" s="98">
        <v>28.491863324919535</v>
      </c>
      <c r="S121" s="98">
        <v>29.409716954294584</v>
      </c>
      <c r="T121" s="98">
        <v>31.397400516094663</v>
      </c>
      <c r="U121" s="98">
        <v>33.07847522166</v>
      </c>
      <c r="V121" s="98">
        <v>31.509396658993641</v>
      </c>
      <c r="W121" s="98">
        <v>37.904788405153546</v>
      </c>
      <c r="X121" s="98">
        <v>42.424251183745412</v>
      </c>
      <c r="Y121" s="98">
        <v>33.128034894986179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3.2070919914744409</v>
      </c>
      <c r="C122" s="122">
        <f t="shared" si="24"/>
        <v>3.199559203502754</v>
      </c>
      <c r="D122" s="122">
        <f t="shared" si="24"/>
        <v>3.2233126327179615</v>
      </c>
      <c r="E122" s="122">
        <f t="shared" si="24"/>
        <v>6.7187673655888167</v>
      </c>
      <c r="F122" s="122">
        <f t="shared" si="24"/>
        <v>4.4191122828566707</v>
      </c>
      <c r="G122" s="122">
        <f t="shared" si="24"/>
        <v>5.7305200756363135</v>
      </c>
      <c r="H122" s="122">
        <f t="shared" si="24"/>
        <v>11.262888339705164</v>
      </c>
      <c r="I122" s="122">
        <f t="shared" si="24"/>
        <v>10.178087306328422</v>
      </c>
      <c r="J122" s="122">
        <f t="shared" si="24"/>
        <v>12.130381133399842</v>
      </c>
      <c r="K122" s="122">
        <f t="shared" si="24"/>
        <v>13.181028843019737</v>
      </c>
      <c r="L122" s="122">
        <f t="shared" si="24"/>
        <v>15.617553744537044</v>
      </c>
      <c r="M122" s="122">
        <f t="shared" si="24"/>
        <v>16.361306433620349</v>
      </c>
      <c r="N122" s="122">
        <f t="shared" si="24"/>
        <v>15.867143495990277</v>
      </c>
      <c r="O122" s="122">
        <f t="shared" si="24"/>
        <v>15.023919413209756</v>
      </c>
      <c r="P122" s="122">
        <f t="shared" si="24"/>
        <v>13.337558603526913</v>
      </c>
      <c r="Q122" s="122">
        <f t="shared" si="24"/>
        <v>11.313875410525931</v>
      </c>
      <c r="R122" s="122">
        <f t="shared" si="24"/>
        <v>10.311101375737632</v>
      </c>
      <c r="S122" s="122">
        <f t="shared" si="24"/>
        <v>9.5855596216487076</v>
      </c>
      <c r="T122" s="122">
        <f t="shared" si="24"/>
        <v>8.5707780356217622</v>
      </c>
      <c r="U122" s="122">
        <f t="shared" si="24"/>
        <v>8.9196868570735823</v>
      </c>
      <c r="V122" s="122">
        <f t="shared" si="24"/>
        <v>9.811406601482993</v>
      </c>
      <c r="W122" s="122">
        <f t="shared" si="24"/>
        <v>12.247130867347764</v>
      </c>
      <c r="X122" s="122">
        <f t="shared" si="24"/>
        <v>13.712871681588748</v>
      </c>
      <c r="Y122" s="122">
        <f t="shared" si="24"/>
        <v>14.570201618708261</v>
      </c>
      <c r="DA122" s="130" t="s">
        <v>1650</v>
      </c>
    </row>
    <row r="123" spans="1:105" ht="12" customHeight="1" x14ac:dyDescent="0.25">
      <c r="A123" s="97" t="s">
        <v>53</v>
      </c>
      <c r="B123" s="98">
        <v>3.2070919914744409</v>
      </c>
      <c r="C123" s="98">
        <v>3.199559203502754</v>
      </c>
      <c r="D123" s="98">
        <v>3.2233126327179615</v>
      </c>
      <c r="E123" s="98">
        <v>6.7187673655888167</v>
      </c>
      <c r="F123" s="98">
        <v>4.4191122828566707</v>
      </c>
      <c r="G123" s="98">
        <v>5.7305200756363135</v>
      </c>
      <c r="H123" s="98">
        <v>11.262888339705164</v>
      </c>
      <c r="I123" s="98">
        <v>10.178087306328422</v>
      </c>
      <c r="J123" s="98">
        <v>12.130381133399842</v>
      </c>
      <c r="K123" s="98">
        <v>13.181028843019737</v>
      </c>
      <c r="L123" s="98">
        <v>15.617553744537044</v>
      </c>
      <c r="M123" s="98">
        <v>16.361306433620349</v>
      </c>
      <c r="N123" s="98">
        <v>15.867143495990277</v>
      </c>
      <c r="O123" s="98">
        <v>15.023919413209756</v>
      </c>
      <c r="P123" s="98">
        <v>13.337558603526913</v>
      </c>
      <c r="Q123" s="98">
        <v>11.313875410525931</v>
      </c>
      <c r="R123" s="98">
        <v>10.311101375737632</v>
      </c>
      <c r="S123" s="98">
        <v>9.5855596216487076</v>
      </c>
      <c r="T123" s="98">
        <v>8.5707780356217622</v>
      </c>
      <c r="U123" s="98">
        <v>8.9196868570735823</v>
      </c>
      <c r="V123" s="98">
        <v>9.811406601482993</v>
      </c>
      <c r="W123" s="98">
        <v>12.247130867347764</v>
      </c>
      <c r="X123" s="98">
        <v>13.712871681588748</v>
      </c>
      <c r="Y123" s="98">
        <v>14.570201618708261</v>
      </c>
      <c r="DA123" s="63" t="s">
        <v>1651</v>
      </c>
    </row>
    <row r="124" spans="1:105" ht="12" customHeight="1" x14ac:dyDescent="0.25">
      <c r="A124" s="121" t="s">
        <v>55</v>
      </c>
      <c r="B124" s="122">
        <v>531.92369443571329</v>
      </c>
      <c r="C124" s="122">
        <v>528.92313734418951</v>
      </c>
      <c r="D124" s="122">
        <v>587.47365877160109</v>
      </c>
      <c r="E124" s="122">
        <v>657.62683292375391</v>
      </c>
      <c r="F124" s="122">
        <v>725.10917572894141</v>
      </c>
      <c r="G124" s="122">
        <v>766.05874486381845</v>
      </c>
      <c r="H124" s="122">
        <v>872.18827699157509</v>
      </c>
      <c r="I124" s="122">
        <v>1060.656383884404</v>
      </c>
      <c r="J124" s="122">
        <v>1088.6379198165985</v>
      </c>
      <c r="K124" s="122">
        <v>1070.8914447256852</v>
      </c>
      <c r="L124" s="122">
        <v>1177.2070766813054</v>
      </c>
      <c r="M124" s="122">
        <v>1253.6579733011263</v>
      </c>
      <c r="N124" s="122">
        <v>1153.5686169272674</v>
      </c>
      <c r="O124" s="122">
        <v>1139.2273215587602</v>
      </c>
      <c r="P124" s="122">
        <v>1207.7080886327508</v>
      </c>
      <c r="Q124" s="122">
        <v>1112.2229051544009</v>
      </c>
      <c r="R124" s="122">
        <v>922.9600027022833</v>
      </c>
      <c r="S124" s="122">
        <v>1005.4325203147855</v>
      </c>
      <c r="T124" s="122">
        <v>1184.3298045402043</v>
      </c>
      <c r="U124" s="122">
        <v>1076.0927049667978</v>
      </c>
      <c r="V124" s="122">
        <v>1070.4530614641108</v>
      </c>
      <c r="W124" s="122">
        <v>1215.9265861135921</v>
      </c>
      <c r="X124" s="122">
        <v>1357.3185852601343</v>
      </c>
      <c r="Y124" s="122">
        <v>1102.8006110785122</v>
      </c>
      <c r="DA124" s="130" t="s">
        <v>1652</v>
      </c>
    </row>
    <row r="125" spans="1:105" ht="12" customHeight="1" x14ac:dyDescent="0.25">
      <c r="A125" s="97" t="s">
        <v>132</v>
      </c>
      <c r="B125" s="98">
        <v>187.27093308991763</v>
      </c>
      <c r="C125" s="98">
        <v>192.3072141493206</v>
      </c>
      <c r="D125" s="98">
        <v>216.13148901147133</v>
      </c>
      <c r="E125" s="98">
        <v>265.84003653166678</v>
      </c>
      <c r="F125" s="98">
        <v>284.75261395769445</v>
      </c>
      <c r="G125" s="98">
        <v>304.02334384103</v>
      </c>
      <c r="H125" s="98">
        <v>367.15498361989012</v>
      </c>
      <c r="I125" s="98">
        <v>469.23589256769452</v>
      </c>
      <c r="J125" s="98">
        <v>508.49236661766889</v>
      </c>
      <c r="K125" s="98">
        <v>492.671866510896</v>
      </c>
      <c r="L125" s="98">
        <v>569.29353730443609</v>
      </c>
      <c r="M125" s="98">
        <v>612.80786484682869</v>
      </c>
      <c r="N125" s="98">
        <v>572.34950543145169</v>
      </c>
      <c r="O125" s="98">
        <v>662.73707169357067</v>
      </c>
      <c r="P125" s="98">
        <v>854.87188959180571</v>
      </c>
      <c r="Q125" s="98">
        <v>826.61011544006976</v>
      </c>
      <c r="R125" s="98">
        <v>675.37930424759998</v>
      </c>
      <c r="S125" s="98">
        <v>717.85845557054165</v>
      </c>
      <c r="T125" s="98">
        <v>844.95009882591569</v>
      </c>
      <c r="U125" s="98">
        <v>706.37262683581878</v>
      </c>
      <c r="V125" s="98">
        <v>683.02721019765397</v>
      </c>
      <c r="W125" s="98">
        <v>739.20793635672692</v>
      </c>
      <c r="X125" s="98">
        <v>789.79561618643481</v>
      </c>
      <c r="Y125" s="98">
        <v>654.54993061955236</v>
      </c>
      <c r="DA125" s="63" t="s">
        <v>1653</v>
      </c>
    </row>
    <row r="126" spans="1:105" ht="12" customHeight="1" x14ac:dyDescent="0.25">
      <c r="A126" s="97" t="s">
        <v>131</v>
      </c>
      <c r="B126" s="98">
        <v>0.23532360036618549</v>
      </c>
      <c r="C126" s="98">
        <v>0.29575763909142483</v>
      </c>
      <c r="D126" s="98">
        <v>0.38782368968405168</v>
      </c>
      <c r="E126" s="98">
        <v>0.7086195094693879</v>
      </c>
      <c r="F126" s="98">
        <v>0.7745060217255807</v>
      </c>
      <c r="G126" s="98">
        <v>0.9324565780702232</v>
      </c>
      <c r="H126" s="98">
        <v>1.4433914622858772</v>
      </c>
      <c r="I126" s="98">
        <v>2.1797127268900098</v>
      </c>
      <c r="J126" s="98">
        <v>2.7801357721306088</v>
      </c>
      <c r="K126" s="98">
        <v>2.9317253474117049</v>
      </c>
      <c r="L126" s="98">
        <v>3.6964602835977507</v>
      </c>
      <c r="M126" s="98">
        <v>4.2710963130516175</v>
      </c>
      <c r="N126" s="98">
        <v>3.8728185705855722</v>
      </c>
      <c r="O126" s="98">
        <v>5.1440406739701254</v>
      </c>
      <c r="P126" s="98">
        <v>10.367332913905738</v>
      </c>
      <c r="Q126" s="98">
        <v>10.08646602882102</v>
      </c>
      <c r="R126" s="98">
        <v>7.7959490934097184</v>
      </c>
      <c r="S126" s="98">
        <v>7.9905837893183058</v>
      </c>
      <c r="T126" s="98">
        <v>11.254117894893241</v>
      </c>
      <c r="U126" s="98">
        <v>8.9665978719113379</v>
      </c>
      <c r="V126" s="98">
        <v>8.5555215287486703</v>
      </c>
      <c r="W126" s="98">
        <v>10.016109413596254</v>
      </c>
      <c r="X126" s="98">
        <v>10.327470688738863</v>
      </c>
      <c r="Y126" s="98">
        <v>8.0604044604695879</v>
      </c>
      <c r="DA126" s="63" t="s">
        <v>1654</v>
      </c>
    </row>
    <row r="127" spans="1:105" ht="12" customHeight="1" x14ac:dyDescent="0.25">
      <c r="A127" s="100" t="s">
        <v>199</v>
      </c>
      <c r="B127" s="101">
        <v>0.13792918989947073</v>
      </c>
      <c r="C127" s="101">
        <v>0.16244132390414445</v>
      </c>
      <c r="D127" s="101">
        <v>0.212569381643712</v>
      </c>
      <c r="E127" s="101">
        <v>0.37677404499141709</v>
      </c>
      <c r="F127" s="101">
        <v>0.43087706426845374</v>
      </c>
      <c r="G127" s="101">
        <v>0.50527099387755914</v>
      </c>
      <c r="H127" s="101">
        <v>0.76483614351717577</v>
      </c>
      <c r="I127" s="101">
        <v>1.2523783804411333</v>
      </c>
      <c r="J127" s="101">
        <v>1.4495720049685534</v>
      </c>
      <c r="K127" s="101">
        <v>1.5336497892197383</v>
      </c>
      <c r="L127" s="101">
        <v>1.9118410382756583</v>
      </c>
      <c r="M127" s="101">
        <v>2.2701183384205152</v>
      </c>
      <c r="N127" s="101">
        <v>2.0547412485909242</v>
      </c>
      <c r="O127" s="101">
        <v>2.8123694070305452</v>
      </c>
      <c r="P127" s="101">
        <v>5.1082623141855166</v>
      </c>
      <c r="Q127" s="101">
        <v>4.9095654618124449</v>
      </c>
      <c r="R127" s="101">
        <v>3.8287544129511613</v>
      </c>
      <c r="S127" s="101">
        <v>4.1408756609495825</v>
      </c>
      <c r="T127" s="101">
        <v>5.3574152659915351</v>
      </c>
      <c r="U127" s="101">
        <v>4.2905526807576191</v>
      </c>
      <c r="V127" s="101">
        <v>3.7778915506962285</v>
      </c>
      <c r="W127" s="101">
        <v>4.9207538123764625</v>
      </c>
      <c r="X127" s="101">
        <v>4.7776378500606347</v>
      </c>
      <c r="Y127" s="101">
        <v>3.301196733079732</v>
      </c>
      <c r="DA127" s="131" t="s">
        <v>1655</v>
      </c>
    </row>
    <row r="128" spans="1:105" ht="12" customHeight="1" x14ac:dyDescent="0.25">
      <c r="A128" s="103" t="s">
        <v>52</v>
      </c>
      <c r="B128" s="104">
        <v>9.7394410466714765E-2</v>
      </c>
      <c r="C128" s="104">
        <v>0.13331631518728038</v>
      </c>
      <c r="D128" s="104">
        <v>0.1752543080403397</v>
      </c>
      <c r="E128" s="104">
        <v>0.33184546447797086</v>
      </c>
      <c r="F128" s="104">
        <v>0.34362895745712696</v>
      </c>
      <c r="G128" s="104">
        <v>0.427185584192664</v>
      </c>
      <c r="H128" s="104">
        <v>0.67855531876870157</v>
      </c>
      <c r="I128" s="104">
        <v>0.92733434644887658</v>
      </c>
      <c r="J128" s="104">
        <v>1.3305637671620554</v>
      </c>
      <c r="K128" s="104">
        <v>1.3980755581919664</v>
      </c>
      <c r="L128" s="104">
        <v>1.7846192453220926</v>
      </c>
      <c r="M128" s="104">
        <v>2.0009779746311023</v>
      </c>
      <c r="N128" s="104">
        <v>1.8180773219946482</v>
      </c>
      <c r="O128" s="104">
        <v>2.3316712669395803</v>
      </c>
      <c r="P128" s="104">
        <v>5.2590705997202205</v>
      </c>
      <c r="Q128" s="104">
        <v>5.176900567008575</v>
      </c>
      <c r="R128" s="104">
        <v>3.9671946804585572</v>
      </c>
      <c r="S128" s="104">
        <v>3.8497081283687229</v>
      </c>
      <c r="T128" s="104">
        <v>5.8967026289017062</v>
      </c>
      <c r="U128" s="104">
        <v>4.6760451911537189</v>
      </c>
      <c r="V128" s="104">
        <v>4.7776299780524427</v>
      </c>
      <c r="W128" s="104">
        <v>5.0953556012197918</v>
      </c>
      <c r="X128" s="104">
        <v>5.5498328386782276</v>
      </c>
      <c r="Y128" s="104">
        <v>4.7592077273898568</v>
      </c>
      <c r="DA128" s="132" t="s">
        <v>1656</v>
      </c>
    </row>
    <row r="129" spans="1:105" ht="12" customHeight="1" x14ac:dyDescent="0.25">
      <c r="A129" s="106" t="s">
        <v>124</v>
      </c>
      <c r="B129" s="101">
        <v>68.281848351646843</v>
      </c>
      <c r="C129" s="101">
        <v>61.42851416243083</v>
      </c>
      <c r="D129" s="101">
        <v>56.99611085464872</v>
      </c>
      <c r="E129" s="101">
        <v>48.480193319137783</v>
      </c>
      <c r="F129" s="101">
        <v>67.941224446903519</v>
      </c>
      <c r="G129" s="101">
        <v>60.28399063063101</v>
      </c>
      <c r="H129" s="101">
        <v>64.656753454922665</v>
      </c>
      <c r="I129" s="101">
        <v>54.819650309121485</v>
      </c>
      <c r="J129" s="101">
        <v>63.785467687808712</v>
      </c>
      <c r="K129" s="101">
        <v>61.819886109565935</v>
      </c>
      <c r="L129" s="101">
        <v>65.882750596009544</v>
      </c>
      <c r="M129" s="101">
        <v>69.084868517651032</v>
      </c>
      <c r="N129" s="101">
        <v>57.490212299760266</v>
      </c>
      <c r="O129" s="101">
        <v>42.381346981122057</v>
      </c>
      <c r="P129" s="101">
        <v>35.948997559917522</v>
      </c>
      <c r="Q129" s="101">
        <v>23.592592117139624</v>
      </c>
      <c r="R129" s="101">
        <v>26.060141943757866</v>
      </c>
      <c r="S129" s="101">
        <v>23.072172507058539</v>
      </c>
      <c r="T129" s="101">
        <v>41.665202386743502</v>
      </c>
      <c r="U129" s="101">
        <v>43.20063049251219</v>
      </c>
      <c r="V129" s="101">
        <v>49.34640213185402</v>
      </c>
      <c r="W129" s="101">
        <v>48.299767139450267</v>
      </c>
      <c r="X129" s="101">
        <v>56.114650358757174</v>
      </c>
      <c r="Y129" s="101">
        <v>36.407615631234798</v>
      </c>
      <c r="DA129" s="131" t="s">
        <v>1657</v>
      </c>
    </row>
    <row r="130" spans="1:105" ht="12" customHeight="1" x14ac:dyDescent="0.25">
      <c r="A130" s="107" t="s">
        <v>123</v>
      </c>
      <c r="B130" s="104">
        <v>0.10160016699314908</v>
      </c>
      <c r="C130" s="104">
        <v>0.10621715782524052</v>
      </c>
      <c r="D130" s="104">
        <v>0.11395109751967816</v>
      </c>
      <c r="E130" s="104">
        <v>0.112602894312349</v>
      </c>
      <c r="F130" s="104">
        <v>0.23024775614753124</v>
      </c>
      <c r="G130" s="104">
        <v>0.2095989146648467</v>
      </c>
      <c r="H130" s="104">
        <v>0.29570411498747862</v>
      </c>
      <c r="I130" s="104">
        <v>0.23374397231710897</v>
      </c>
      <c r="J130" s="104">
        <v>0.33536028229039472</v>
      </c>
      <c r="K130" s="104">
        <v>0.36427190697991163</v>
      </c>
      <c r="L130" s="104">
        <v>0.40103233467920296</v>
      </c>
      <c r="M130" s="104">
        <v>0.47668556314727639</v>
      </c>
      <c r="N130" s="104">
        <v>0.40372956232000246</v>
      </c>
      <c r="O130" s="104">
        <v>0.31490700491901624</v>
      </c>
      <c r="P130" s="104">
        <v>0.27899210576080458</v>
      </c>
      <c r="Q130" s="104">
        <v>0.18092710344842439</v>
      </c>
      <c r="R130" s="104">
        <v>0.25096291720338787</v>
      </c>
      <c r="S130" s="104">
        <v>0.15862280452009198</v>
      </c>
      <c r="T130" s="104">
        <v>0.53135887873356369</v>
      </c>
      <c r="U130" s="104">
        <v>0.5397824621963111</v>
      </c>
      <c r="V130" s="104">
        <v>0.69557092429036715</v>
      </c>
      <c r="W130" s="104">
        <v>0.6129587335774429</v>
      </c>
      <c r="X130" s="104">
        <v>0.71836149908450586</v>
      </c>
      <c r="Y130" s="104">
        <v>0.456763341004499</v>
      </c>
      <c r="DA130" s="132" t="s">
        <v>1658</v>
      </c>
    </row>
    <row r="131" spans="1:105" ht="12" customHeight="1" x14ac:dyDescent="0.25">
      <c r="A131" s="108" t="s">
        <v>50</v>
      </c>
      <c r="B131" s="98">
        <v>5.4475006588610819E-2</v>
      </c>
      <c r="C131" s="98">
        <v>5.4378411498542334E-2</v>
      </c>
      <c r="D131" s="98">
        <v>5.9539194952288661E-2</v>
      </c>
      <c r="E131" s="98">
        <v>5.8442372816567799E-2</v>
      </c>
      <c r="F131" s="98">
        <v>0.12611362697865217</v>
      </c>
      <c r="G131" s="98">
        <v>0.11285976965610912</v>
      </c>
      <c r="H131" s="98">
        <v>0.15773760247309013</v>
      </c>
      <c r="I131" s="98">
        <v>0.13588083175853322</v>
      </c>
      <c r="J131" s="98">
        <v>0.17871418382023202</v>
      </c>
      <c r="K131" s="98">
        <v>0.1958444126523691</v>
      </c>
      <c r="L131" s="98">
        <v>0.21402003414772541</v>
      </c>
      <c r="M131" s="98">
        <v>0.2623717043603806</v>
      </c>
      <c r="N131" s="98">
        <v>0.22252779414850471</v>
      </c>
      <c r="O131" s="98">
        <v>0.1793618654142512</v>
      </c>
      <c r="P131" s="98">
        <v>0.14398918123807888</v>
      </c>
      <c r="Q131" s="98">
        <v>9.1840538774655381E-2</v>
      </c>
      <c r="R131" s="98">
        <v>0.12763839036729122</v>
      </c>
      <c r="S131" s="98">
        <v>8.3993763960659718E-2</v>
      </c>
      <c r="T131" s="98">
        <v>0.25378522841838425</v>
      </c>
      <c r="U131" s="98">
        <v>0.25791988850938402</v>
      </c>
      <c r="V131" s="98">
        <v>0.30981429506290004</v>
      </c>
      <c r="W131" s="98">
        <v>0.30326779328514175</v>
      </c>
      <c r="X131" s="98">
        <v>0.33683381136290463</v>
      </c>
      <c r="Y131" s="98">
        <v>0.19129874385084078</v>
      </c>
      <c r="DA131" s="63" t="s">
        <v>1659</v>
      </c>
    </row>
    <row r="132" spans="1:105" ht="12" customHeight="1" x14ac:dyDescent="0.25">
      <c r="A132" s="108" t="s">
        <v>52</v>
      </c>
      <c r="B132" s="98">
        <v>4.7125160404538263E-2</v>
      </c>
      <c r="C132" s="98">
        <v>5.1838746326698187E-2</v>
      </c>
      <c r="D132" s="98">
        <v>5.4411902567389508E-2</v>
      </c>
      <c r="E132" s="98">
        <v>5.4160521495781204E-2</v>
      </c>
      <c r="F132" s="98">
        <v>0.10413412916887907</v>
      </c>
      <c r="G132" s="98">
        <v>9.6739145008737579E-2</v>
      </c>
      <c r="H132" s="98">
        <v>0.13796651251438849</v>
      </c>
      <c r="I132" s="98">
        <v>9.7863140558575756E-2</v>
      </c>
      <c r="J132" s="98">
        <v>0.15664609847016267</v>
      </c>
      <c r="K132" s="98">
        <v>0.1684274943275425</v>
      </c>
      <c r="L132" s="98">
        <v>0.18701230053147758</v>
      </c>
      <c r="M132" s="98">
        <v>0.21431385878689579</v>
      </c>
      <c r="N132" s="98">
        <v>0.18120176817149772</v>
      </c>
      <c r="O132" s="98">
        <v>0.13554513950476504</v>
      </c>
      <c r="P132" s="98">
        <v>0.13500292452272572</v>
      </c>
      <c r="Q132" s="98">
        <v>8.908656467376902E-2</v>
      </c>
      <c r="R132" s="98">
        <v>0.12332452683609664</v>
      </c>
      <c r="S132" s="98">
        <v>7.4629040559432272E-2</v>
      </c>
      <c r="T132" s="98">
        <v>0.27757365031517939</v>
      </c>
      <c r="U132" s="98">
        <v>0.28186257368692708</v>
      </c>
      <c r="V132" s="98">
        <v>0.38575662922746712</v>
      </c>
      <c r="W132" s="98">
        <v>0.3096909402923011</v>
      </c>
      <c r="X132" s="98">
        <v>0.38152768772160123</v>
      </c>
      <c r="Y132" s="98">
        <v>0.26546459715365822</v>
      </c>
      <c r="DA132" s="63" t="s">
        <v>1660</v>
      </c>
    </row>
    <row r="133" spans="1:105" ht="12" customHeight="1" x14ac:dyDescent="0.25">
      <c r="A133" s="106" t="s">
        <v>122</v>
      </c>
      <c r="B133" s="101">
        <v>237.86507843533249</v>
      </c>
      <c r="C133" s="101">
        <v>229.44401319586558</v>
      </c>
      <c r="D133" s="101">
        <v>249.72849006064607</v>
      </c>
      <c r="E133" s="101">
        <v>245.37027316603007</v>
      </c>
      <c r="F133" s="101">
        <v>263.35911343597945</v>
      </c>
      <c r="G133" s="101">
        <v>269.33908555411591</v>
      </c>
      <c r="H133" s="101">
        <v>274.9403250945436</v>
      </c>
      <c r="I133" s="101">
        <v>306.94766591864504</v>
      </c>
      <c r="J133" s="101">
        <v>287.51610938160752</v>
      </c>
      <c r="K133" s="101">
        <v>264.53304035317819</v>
      </c>
      <c r="L133" s="101">
        <v>276.7441338957222</v>
      </c>
      <c r="M133" s="101">
        <v>267.6251514397598</v>
      </c>
      <c r="N133" s="101">
        <v>232.95593966451435</v>
      </c>
      <c r="O133" s="101">
        <v>183.11869384464035</v>
      </c>
      <c r="P133" s="101">
        <v>126.96975320062886</v>
      </c>
      <c r="Q133" s="101">
        <v>100.82819929210154</v>
      </c>
      <c r="R133" s="101">
        <v>78.524117494146893</v>
      </c>
      <c r="S133" s="101">
        <v>84.629733130471564</v>
      </c>
      <c r="T133" s="101">
        <v>84.064350433756587</v>
      </c>
      <c r="U133" s="101">
        <v>82.749155850450165</v>
      </c>
      <c r="V133" s="101">
        <v>89.584820218736823</v>
      </c>
      <c r="W133" s="101">
        <v>88.957021886925503</v>
      </c>
      <c r="X133" s="101">
        <v>118.70121845663115</v>
      </c>
      <c r="Y133" s="101">
        <v>98.113236798722639</v>
      </c>
      <c r="DA133" s="131" t="s">
        <v>1661</v>
      </c>
    </row>
    <row r="134" spans="1:105" ht="12" customHeight="1" x14ac:dyDescent="0.25">
      <c r="A134" s="107" t="s">
        <v>121</v>
      </c>
      <c r="B134" s="104">
        <v>38.168910791457108</v>
      </c>
      <c r="C134" s="104">
        <v>45.341421039655827</v>
      </c>
      <c r="D134" s="104">
        <v>64.115794057631234</v>
      </c>
      <c r="E134" s="104">
        <v>97.115107503137594</v>
      </c>
      <c r="F134" s="104">
        <v>108.05147011049081</v>
      </c>
      <c r="G134" s="104">
        <v>131.2702693453063</v>
      </c>
      <c r="H134" s="104">
        <v>163.69711924494533</v>
      </c>
      <c r="I134" s="104">
        <v>227.23971838973569</v>
      </c>
      <c r="J134" s="104">
        <v>225.72848007509225</v>
      </c>
      <c r="K134" s="104">
        <v>248.57065449765366</v>
      </c>
      <c r="L134" s="104">
        <v>261.18916226686065</v>
      </c>
      <c r="M134" s="104">
        <v>299.39230662068775</v>
      </c>
      <c r="N134" s="104">
        <v>286.49641139863542</v>
      </c>
      <c r="O134" s="104">
        <v>245.53126136053794</v>
      </c>
      <c r="P134" s="104">
        <v>179.27112326073205</v>
      </c>
      <c r="Q134" s="104">
        <v>150.92460517282046</v>
      </c>
      <c r="R134" s="104">
        <v>134.94952700616534</v>
      </c>
      <c r="S134" s="104">
        <v>171.72295251287539</v>
      </c>
      <c r="T134" s="104">
        <v>201.86467612016176</v>
      </c>
      <c r="U134" s="104">
        <v>234.26391145390909</v>
      </c>
      <c r="V134" s="104">
        <v>239.24353646282682</v>
      </c>
      <c r="W134" s="104">
        <v>328.83279258331555</v>
      </c>
      <c r="X134" s="104">
        <v>381.66126807048772</v>
      </c>
      <c r="Y134" s="104">
        <v>305.21266022752849</v>
      </c>
      <c r="DA134" s="132" t="s">
        <v>1662</v>
      </c>
    </row>
    <row r="135" spans="1:105" ht="12" customHeight="1" x14ac:dyDescent="0.25">
      <c r="A135" s="108" t="s">
        <v>53</v>
      </c>
      <c r="B135" s="98">
        <v>19.318563989775061</v>
      </c>
      <c r="C135" s="98">
        <v>21.825712761533264</v>
      </c>
      <c r="D135" s="98">
        <v>31.547246221573829</v>
      </c>
      <c r="E135" s="98">
        <v>47.566328580824056</v>
      </c>
      <c r="F135" s="98">
        <v>56.030336096124408</v>
      </c>
      <c r="G135" s="98">
        <v>66.938100491504642</v>
      </c>
      <c r="H135" s="98">
        <v>82.591532441427589</v>
      </c>
      <c r="I135" s="98">
        <v>126.23672180073829</v>
      </c>
      <c r="J135" s="98">
        <v>113.97672152549752</v>
      </c>
      <c r="K135" s="98">
        <v>127.02888625515246</v>
      </c>
      <c r="L135" s="98">
        <v>132.38953392397258</v>
      </c>
      <c r="M135" s="98">
        <v>157.67014535412756</v>
      </c>
      <c r="N135" s="98">
        <v>151.06153342043427</v>
      </c>
      <c r="O135" s="98">
        <v>134.5124074875302</v>
      </c>
      <c r="P135" s="98">
        <v>87.527337246430875</v>
      </c>
      <c r="Q135" s="98">
        <v>73.374185805927496</v>
      </c>
      <c r="R135" s="98">
        <v>66.223831161210398</v>
      </c>
      <c r="S135" s="98">
        <v>88.362908504572331</v>
      </c>
      <c r="T135" s="98">
        <v>94.94238840541675</v>
      </c>
      <c r="U135" s="98">
        <v>110.14813839593603</v>
      </c>
      <c r="V135" s="98">
        <v>103.05496286795011</v>
      </c>
      <c r="W135" s="98">
        <v>158.19812266432257</v>
      </c>
      <c r="X135" s="98">
        <v>173.31420984599256</v>
      </c>
      <c r="Y135" s="98">
        <v>123.5942357781055</v>
      </c>
      <c r="DA135" s="63" t="s">
        <v>1663</v>
      </c>
    </row>
    <row r="136" spans="1:105" ht="12" customHeight="1" x14ac:dyDescent="0.25">
      <c r="A136" s="108" t="s">
        <v>52</v>
      </c>
      <c r="B136" s="98">
        <v>18.850346801682051</v>
      </c>
      <c r="C136" s="98">
        <v>23.515708278122567</v>
      </c>
      <c r="D136" s="98">
        <v>32.568547836057412</v>
      </c>
      <c r="E136" s="98">
        <v>49.548778922313538</v>
      </c>
      <c r="F136" s="98">
        <v>52.021134014366396</v>
      </c>
      <c r="G136" s="98">
        <v>64.332168853801676</v>
      </c>
      <c r="H136" s="98">
        <v>81.105586803517738</v>
      </c>
      <c r="I136" s="98">
        <v>101.00299658899741</v>
      </c>
      <c r="J136" s="98">
        <v>111.75175854959474</v>
      </c>
      <c r="K136" s="98">
        <v>121.54176824250121</v>
      </c>
      <c r="L136" s="98">
        <v>128.79962834288804</v>
      </c>
      <c r="M136" s="98">
        <v>141.72216126656019</v>
      </c>
      <c r="N136" s="98">
        <v>135.43487797820114</v>
      </c>
      <c r="O136" s="98">
        <v>111.01885387300776</v>
      </c>
      <c r="P136" s="98">
        <v>91.743786014301193</v>
      </c>
      <c r="Q136" s="98">
        <v>77.550419366892982</v>
      </c>
      <c r="R136" s="98">
        <v>68.725695844954927</v>
      </c>
      <c r="S136" s="98">
        <v>83.360044008303078</v>
      </c>
      <c r="T136" s="98">
        <v>106.92228771474501</v>
      </c>
      <c r="U136" s="98">
        <v>124.11577305797304</v>
      </c>
      <c r="V136" s="98">
        <v>136.18857359487671</v>
      </c>
      <c r="W136" s="98">
        <v>170.63466991899298</v>
      </c>
      <c r="X136" s="98">
        <v>208.34705822449513</v>
      </c>
      <c r="Y136" s="98">
        <v>181.618424449423</v>
      </c>
      <c r="DA136" s="63" t="s">
        <v>1664</v>
      </c>
    </row>
    <row r="137" spans="1:105" ht="12" customHeight="1" x14ac:dyDescent="0.25">
      <c r="A137" s="121" t="s">
        <v>54</v>
      </c>
      <c r="B137" s="122">
        <v>183.99307649437901</v>
      </c>
      <c r="C137" s="122">
        <v>191.64472516031299</v>
      </c>
      <c r="D137" s="122">
        <v>215.44957650964437</v>
      </c>
      <c r="E137" s="122">
        <v>241.26045880083893</v>
      </c>
      <c r="F137" s="122">
        <v>269.32327429730742</v>
      </c>
      <c r="G137" s="122">
        <v>304.86166618467888</v>
      </c>
      <c r="H137" s="122">
        <v>342.69650350468919</v>
      </c>
      <c r="I137" s="122">
        <v>369.51408556413696</v>
      </c>
      <c r="J137" s="122">
        <v>378.80335080826353</v>
      </c>
      <c r="K137" s="122">
        <v>387.31225482893046</v>
      </c>
      <c r="L137" s="122">
        <v>416.25737623031881</v>
      </c>
      <c r="M137" s="122">
        <v>391.76224366103827</v>
      </c>
      <c r="N137" s="122">
        <v>407.03473562249843</v>
      </c>
      <c r="O137" s="122">
        <v>404.8421650517916</v>
      </c>
      <c r="P137" s="122">
        <v>369.52731568181321</v>
      </c>
      <c r="Q137" s="122">
        <v>334.11619523428101</v>
      </c>
      <c r="R137" s="122">
        <v>307.43086963497177</v>
      </c>
      <c r="S137" s="122">
        <v>330.58946360590437</v>
      </c>
      <c r="T137" s="122">
        <v>320.03006395342021</v>
      </c>
      <c r="U137" s="122">
        <v>325.3129088791506</v>
      </c>
      <c r="V137" s="122">
        <v>325.16252986765295</v>
      </c>
      <c r="W137" s="122">
        <v>358.71156717348879</v>
      </c>
      <c r="X137" s="122">
        <v>421.35930254838337</v>
      </c>
      <c r="Y137" s="122">
        <v>364.63679886333375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1667</v>
      </c>
    </row>
    <row r="140" spans="1:105" ht="12" customHeight="1" x14ac:dyDescent="0.25">
      <c r="A140" s="109" t="s">
        <v>120</v>
      </c>
      <c r="B140" s="33">
        <v>183.99307649437901</v>
      </c>
      <c r="C140" s="33">
        <v>191.64472516031299</v>
      </c>
      <c r="D140" s="33">
        <v>215.44957650964437</v>
      </c>
      <c r="E140" s="33">
        <v>241.26045880083893</v>
      </c>
      <c r="F140" s="33">
        <v>269.32327429730742</v>
      </c>
      <c r="G140" s="33">
        <v>304.86166618467888</v>
      </c>
      <c r="H140" s="33">
        <v>342.69650350468919</v>
      </c>
      <c r="I140" s="33">
        <v>369.51408556413696</v>
      </c>
      <c r="J140" s="33">
        <v>378.80335080826353</v>
      </c>
      <c r="K140" s="33">
        <v>387.31225482893046</v>
      </c>
      <c r="L140" s="33">
        <v>416.25737623031881</v>
      </c>
      <c r="M140" s="33">
        <v>391.76224366103827</v>
      </c>
      <c r="N140" s="33">
        <v>407.03473562249843</v>
      </c>
      <c r="O140" s="33">
        <v>404.8421650517916</v>
      </c>
      <c r="P140" s="33">
        <v>369.52731568181321</v>
      </c>
      <c r="Q140" s="33">
        <v>334.11619523428101</v>
      </c>
      <c r="R140" s="33">
        <v>307.43086963497177</v>
      </c>
      <c r="S140" s="33">
        <v>330.58946360590437</v>
      </c>
      <c r="T140" s="33">
        <v>320.03006395342021</v>
      </c>
      <c r="U140" s="33">
        <v>325.3129088791506</v>
      </c>
      <c r="V140" s="33">
        <v>325.16252986765295</v>
      </c>
      <c r="W140" s="33">
        <v>358.71156717348879</v>
      </c>
      <c r="X140" s="33">
        <v>421.35930254838337</v>
      </c>
      <c r="Y140" s="33">
        <v>364.63679886333375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2515.3228575014377</v>
      </c>
      <c r="C142" s="117">
        <f t="shared" si="25"/>
        <v>2597.1772093965792</v>
      </c>
      <c r="D142" s="117">
        <f t="shared" si="25"/>
        <v>2747.6910019083989</v>
      </c>
      <c r="E142" s="117">
        <f t="shared" si="25"/>
        <v>3186.3806254528431</v>
      </c>
      <c r="F142" s="117">
        <f t="shared" si="25"/>
        <v>3267.3786990374601</v>
      </c>
      <c r="G142" s="117">
        <f t="shared" si="25"/>
        <v>3372.8835758300206</v>
      </c>
      <c r="H142" s="117">
        <f t="shared" si="25"/>
        <v>4079.4458308859457</v>
      </c>
      <c r="I142" s="117">
        <f t="shared" si="25"/>
        <v>4417.33281868006</v>
      </c>
      <c r="J142" s="117">
        <f t="shared" si="25"/>
        <v>5186.9390477304678</v>
      </c>
      <c r="K142" s="117">
        <f t="shared" si="25"/>
        <v>4758.0053604886116</v>
      </c>
      <c r="L142" s="117">
        <f t="shared" si="25"/>
        <v>5658.5204573222609</v>
      </c>
      <c r="M142" s="117">
        <f t="shared" si="25"/>
        <v>5269.7506962448469</v>
      </c>
      <c r="N142" s="117">
        <f t="shared" si="25"/>
        <v>6170.6200224012928</v>
      </c>
      <c r="O142" s="117">
        <f t="shared" si="25"/>
        <v>6371.248381350234</v>
      </c>
      <c r="P142" s="117">
        <f t="shared" si="25"/>
        <v>5122.3854111083665</v>
      </c>
      <c r="Q142" s="117">
        <f t="shared" si="25"/>
        <v>5053.4308537776215</v>
      </c>
      <c r="R142" s="117">
        <f t="shared" ref="R142:V142" si="26">R143+R146+R148+R161</f>
        <v>4667.4397122039736</v>
      </c>
      <c r="S142" s="117">
        <f t="shared" si="26"/>
        <v>4915.432536164567</v>
      </c>
      <c r="T142" s="117">
        <f t="shared" si="26"/>
        <v>5337.8965221527251</v>
      </c>
      <c r="U142" s="117">
        <f t="shared" si="26"/>
        <v>5553.5686820594938</v>
      </c>
      <c r="V142" s="117">
        <f t="shared" si="26"/>
        <v>5372.1657769226076</v>
      </c>
      <c r="W142" s="117">
        <f t="shared" ref="W142:Y142" si="27">W143+W146+W148+W161</f>
        <v>6440.3932345751455</v>
      </c>
      <c r="X142" s="117">
        <f t="shared" si="27"/>
        <v>7183.0420688063632</v>
      </c>
      <c r="Y142" s="117">
        <f t="shared" si="27"/>
        <v>5721.0823044409854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2007.1640253537032</v>
      </c>
      <c r="C143" s="122">
        <f t="shared" si="28"/>
        <v>2080.7366972885929</v>
      </c>
      <c r="D143" s="122">
        <f t="shared" si="28"/>
        <v>2162.9448770802583</v>
      </c>
      <c r="E143" s="122">
        <f t="shared" si="28"/>
        <v>2515.8397983108689</v>
      </c>
      <c r="F143" s="122">
        <f t="shared" si="28"/>
        <v>2523.3885816357492</v>
      </c>
      <c r="G143" s="122">
        <f t="shared" si="28"/>
        <v>2555.7086818423436</v>
      </c>
      <c r="H143" s="122">
        <f t="shared" si="28"/>
        <v>3127.5224194478101</v>
      </c>
      <c r="I143" s="122">
        <f t="shared" si="28"/>
        <v>3294.2066087300727</v>
      </c>
      <c r="J143" s="122">
        <f t="shared" si="28"/>
        <v>4019.475241154053</v>
      </c>
      <c r="K143" s="122">
        <f t="shared" si="28"/>
        <v>3582.3252572115925</v>
      </c>
      <c r="L143" s="122">
        <f t="shared" si="28"/>
        <v>4361.4798669184438</v>
      </c>
      <c r="M143" s="122">
        <f t="shared" si="28"/>
        <v>3916.7155036007348</v>
      </c>
      <c r="N143" s="122">
        <f t="shared" si="28"/>
        <v>4872.5030087917439</v>
      </c>
      <c r="O143" s="122">
        <f t="shared" si="28"/>
        <v>5081.5604118461797</v>
      </c>
      <c r="P143" s="122">
        <f t="shared" si="28"/>
        <v>3808.9351459257919</v>
      </c>
      <c r="Q143" s="122">
        <f t="shared" si="28"/>
        <v>3846.6702274812856</v>
      </c>
      <c r="R143" s="122">
        <f t="shared" ref="R143:V143" si="29">SUM(R144:R145)</f>
        <v>3631.423065285092</v>
      </c>
      <c r="S143" s="122">
        <f t="shared" si="29"/>
        <v>3782.6767906276586</v>
      </c>
      <c r="T143" s="122">
        <f t="shared" si="29"/>
        <v>4052.6187598453698</v>
      </c>
      <c r="U143" s="122">
        <f t="shared" si="29"/>
        <v>4332.333100806427</v>
      </c>
      <c r="V143" s="122">
        <f t="shared" si="29"/>
        <v>4134.0078539399719</v>
      </c>
      <c r="W143" s="122">
        <f t="shared" ref="W143:Y143" si="30">SUM(W144:W145)</f>
        <v>5019.4706567362346</v>
      </c>
      <c r="X143" s="122">
        <f t="shared" si="30"/>
        <v>5559.8457255033409</v>
      </c>
      <c r="Y143" s="122">
        <f t="shared" si="30"/>
        <v>4354.8903259430181</v>
      </c>
      <c r="DA143" s="130" t="s">
        <v>1815</v>
      </c>
    </row>
    <row r="144" spans="1:105" ht="12" customHeight="1" x14ac:dyDescent="0.25">
      <c r="A144" s="97" t="s">
        <v>199</v>
      </c>
      <c r="B144" s="98">
        <v>1987.8880628840784</v>
      </c>
      <c r="C144" s="98">
        <v>2061.0066381642673</v>
      </c>
      <c r="D144" s="98">
        <v>2142.7764064272728</v>
      </c>
      <c r="E144" s="98">
        <v>2492.9526137168027</v>
      </c>
      <c r="F144" s="98">
        <v>2500.6327803818376</v>
      </c>
      <c r="G144" s="98">
        <v>2532.9376762160036</v>
      </c>
      <c r="H144" s="98">
        <v>3100.283962505106</v>
      </c>
      <c r="I144" s="98">
        <v>3265.9981660761555</v>
      </c>
      <c r="J144" s="98">
        <v>3985.382971923998</v>
      </c>
      <c r="K144" s="98">
        <v>3552.3316867182925</v>
      </c>
      <c r="L144" s="98">
        <v>4325.5109847004733</v>
      </c>
      <c r="M144" s="98">
        <v>3884.9890996845552</v>
      </c>
      <c r="N144" s="98">
        <v>4833.3761187831524</v>
      </c>
      <c r="O144" s="98">
        <v>5041.0275842860765</v>
      </c>
      <c r="P144" s="98">
        <v>3778.6524069576953</v>
      </c>
      <c r="Q144" s="98">
        <v>3816.1200366904868</v>
      </c>
      <c r="R144" s="98">
        <v>3602.9312019601725</v>
      </c>
      <c r="S144" s="98">
        <v>3753.2670736733639</v>
      </c>
      <c r="T144" s="98">
        <v>4021.2213593292749</v>
      </c>
      <c r="U144" s="98">
        <v>4299.2546255847674</v>
      </c>
      <c r="V144" s="98">
        <v>4102.4984572809781</v>
      </c>
      <c r="W144" s="98">
        <v>4981.5658683310812</v>
      </c>
      <c r="X144" s="98">
        <v>5517.4214743195953</v>
      </c>
      <c r="Y144" s="98">
        <v>4321.7622910480322</v>
      </c>
      <c r="DA144" s="63" t="s">
        <v>1816</v>
      </c>
    </row>
    <row r="145" spans="1:105" ht="12" customHeight="1" x14ac:dyDescent="0.25">
      <c r="A145" s="97" t="s">
        <v>53</v>
      </c>
      <c r="B145" s="98">
        <v>19.275962469624911</v>
      </c>
      <c r="C145" s="98">
        <v>19.730059124325422</v>
      </c>
      <c r="D145" s="98">
        <v>20.168470652985597</v>
      </c>
      <c r="E145" s="98">
        <v>22.887184594066021</v>
      </c>
      <c r="F145" s="98">
        <v>22.755801253911443</v>
      </c>
      <c r="G145" s="98">
        <v>22.771005626339736</v>
      </c>
      <c r="H145" s="98">
        <v>27.238456942703831</v>
      </c>
      <c r="I145" s="98">
        <v>28.208442653917125</v>
      </c>
      <c r="J145" s="98">
        <v>34.092269230055102</v>
      </c>
      <c r="K145" s="98">
        <v>29.993570493300115</v>
      </c>
      <c r="L145" s="98">
        <v>35.968882217970474</v>
      </c>
      <c r="M145" s="98">
        <v>31.726403916179745</v>
      </c>
      <c r="N145" s="98">
        <v>39.126890008591893</v>
      </c>
      <c r="O145" s="98">
        <v>40.532827560103428</v>
      </c>
      <c r="P145" s="98">
        <v>30.282738968096549</v>
      </c>
      <c r="Q145" s="98">
        <v>30.550190790798883</v>
      </c>
      <c r="R145" s="98">
        <v>28.491863324919535</v>
      </c>
      <c r="S145" s="98">
        <v>29.409716954294584</v>
      </c>
      <c r="T145" s="98">
        <v>31.397400516094663</v>
      </c>
      <c r="U145" s="98">
        <v>33.07847522166</v>
      </c>
      <c r="V145" s="98">
        <v>31.509396658993641</v>
      </c>
      <c r="W145" s="98">
        <v>37.904788405153546</v>
      </c>
      <c r="X145" s="98">
        <v>42.424251183745412</v>
      </c>
      <c r="Y145" s="98">
        <v>33.128034894986179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6.1723840466948863</v>
      </c>
      <c r="C146" s="122">
        <f t="shared" si="31"/>
        <v>6.3694928387016603</v>
      </c>
      <c r="D146" s="122">
        <f t="shared" si="31"/>
        <v>6.6923888857234921</v>
      </c>
      <c r="E146" s="122">
        <f t="shared" si="31"/>
        <v>15.064115932216778</v>
      </c>
      <c r="F146" s="122">
        <f t="shared" si="31"/>
        <v>10.794302896210091</v>
      </c>
      <c r="G146" s="122">
        <f t="shared" si="31"/>
        <v>14.998296882299424</v>
      </c>
      <c r="H146" s="122">
        <f t="shared" si="31"/>
        <v>31.454058473939469</v>
      </c>
      <c r="I146" s="122">
        <f t="shared" si="31"/>
        <v>29.403991099439768</v>
      </c>
      <c r="J146" s="122">
        <f t="shared" si="31"/>
        <v>35.804885165112331</v>
      </c>
      <c r="K146" s="122">
        <f t="shared" si="31"/>
        <v>39.789122629899381</v>
      </c>
      <c r="L146" s="122">
        <f t="shared" si="31"/>
        <v>48.297882571066701</v>
      </c>
      <c r="M146" s="122">
        <f t="shared" si="31"/>
        <v>52.127664805678229</v>
      </c>
      <c r="N146" s="122">
        <f t="shared" si="31"/>
        <v>52.507781651768674</v>
      </c>
      <c r="O146" s="122">
        <f t="shared" si="31"/>
        <v>51.947450279010297</v>
      </c>
      <c r="P146" s="122">
        <f t="shared" si="31"/>
        <v>48.080065770512036</v>
      </c>
      <c r="Q146" s="122">
        <f t="shared" si="31"/>
        <v>42.072411711289</v>
      </c>
      <c r="R146" s="122">
        <f t="shared" si="31"/>
        <v>39.240840677976756</v>
      </c>
      <c r="S146" s="122">
        <f t="shared" si="31"/>
        <v>37.404512855716227</v>
      </c>
      <c r="T146" s="122">
        <f t="shared" si="31"/>
        <v>34.481933821394151</v>
      </c>
      <c r="U146" s="122">
        <f t="shared" si="31"/>
        <v>36.978107569017574</v>
      </c>
      <c r="V146" s="122">
        <f t="shared" si="31"/>
        <v>41.631645226892061</v>
      </c>
      <c r="W146" s="122">
        <f t="shared" si="31"/>
        <v>52.701050498541235</v>
      </c>
      <c r="X146" s="122">
        <f t="shared" si="31"/>
        <v>59.462281792523072</v>
      </c>
      <c r="Y146" s="122">
        <f t="shared" si="31"/>
        <v>63.649150790827434</v>
      </c>
      <c r="DA146" s="130" t="s">
        <v>1818</v>
      </c>
    </row>
    <row r="147" spans="1:105" ht="12" customHeight="1" x14ac:dyDescent="0.25">
      <c r="A147" s="97" t="s">
        <v>53</v>
      </c>
      <c r="B147" s="98">
        <v>6.1723840466948863</v>
      </c>
      <c r="C147" s="98">
        <v>6.3694928387016603</v>
      </c>
      <c r="D147" s="98">
        <v>6.6923888857234921</v>
      </c>
      <c r="E147" s="98">
        <v>15.064115932216778</v>
      </c>
      <c r="F147" s="98">
        <v>10.794302896210091</v>
      </c>
      <c r="G147" s="98">
        <v>14.998296882299424</v>
      </c>
      <c r="H147" s="98">
        <v>31.454058473939469</v>
      </c>
      <c r="I147" s="98">
        <v>29.403991099439768</v>
      </c>
      <c r="J147" s="98">
        <v>35.804885165112331</v>
      </c>
      <c r="K147" s="98">
        <v>39.789122629899381</v>
      </c>
      <c r="L147" s="98">
        <v>48.297882571066701</v>
      </c>
      <c r="M147" s="98">
        <v>52.127664805678229</v>
      </c>
      <c r="N147" s="98">
        <v>52.507781651768674</v>
      </c>
      <c r="O147" s="98">
        <v>51.947450279010297</v>
      </c>
      <c r="P147" s="98">
        <v>48.080065770512036</v>
      </c>
      <c r="Q147" s="98">
        <v>42.072411711289</v>
      </c>
      <c r="R147" s="98">
        <v>39.240840677976756</v>
      </c>
      <c r="S147" s="98">
        <v>37.404512855716227</v>
      </c>
      <c r="T147" s="98">
        <v>34.481933821394151</v>
      </c>
      <c r="U147" s="98">
        <v>36.978107569017574</v>
      </c>
      <c r="V147" s="98">
        <v>41.631645226892061</v>
      </c>
      <c r="W147" s="98">
        <v>52.701050498541235</v>
      </c>
      <c r="X147" s="98">
        <v>59.462281792523072</v>
      </c>
      <c r="Y147" s="98">
        <v>63.649150790827434</v>
      </c>
      <c r="DA147" s="63" t="s">
        <v>1819</v>
      </c>
    </row>
    <row r="148" spans="1:105" ht="12" customHeight="1" x14ac:dyDescent="0.25">
      <c r="A148" s="121" t="s">
        <v>55</v>
      </c>
      <c r="B148" s="122">
        <v>361.98010424900173</v>
      </c>
      <c r="C148" s="122">
        <v>363.84918924412062</v>
      </c>
      <c r="D148" s="122">
        <v>413.01095057006643</v>
      </c>
      <c r="E148" s="122">
        <v>469.9655763313084</v>
      </c>
      <c r="F148" s="122">
        <v>525.38646183219191</v>
      </c>
      <c r="G148" s="122">
        <v>566.11872404103542</v>
      </c>
      <c r="H148" s="122">
        <v>654.18180777702287</v>
      </c>
      <c r="I148" s="122">
        <v>806.02645034021918</v>
      </c>
      <c r="J148" s="122">
        <v>836.38353418126917</v>
      </c>
      <c r="K148" s="122">
        <v>833.56024291788424</v>
      </c>
      <c r="L148" s="122">
        <v>923.20855372517372</v>
      </c>
      <c r="M148" s="122">
        <v>993.89856086119801</v>
      </c>
      <c r="N148" s="122">
        <v>925.78191903304696</v>
      </c>
      <c r="O148" s="122">
        <v>918.59257411556644</v>
      </c>
      <c r="P148" s="122">
        <v>973.12842153773306</v>
      </c>
      <c r="Q148" s="122">
        <v>899.33196175626961</v>
      </c>
      <c r="R148" s="122">
        <v>751.12322338467334</v>
      </c>
      <c r="S148" s="122">
        <v>828.36384288435215</v>
      </c>
      <c r="T148" s="122">
        <v>988.56016447867114</v>
      </c>
      <c r="U148" s="122">
        <v>913.51085584746374</v>
      </c>
      <c r="V148" s="122">
        <v>921.61278535514282</v>
      </c>
      <c r="W148" s="122">
        <v>1060.4789294251659</v>
      </c>
      <c r="X148" s="122">
        <v>1198.28916366776</v>
      </c>
      <c r="Y148" s="122">
        <v>983.52991953836181</v>
      </c>
      <c r="DA148" s="130" t="s">
        <v>1820</v>
      </c>
    </row>
    <row r="149" spans="1:105" ht="12" customHeight="1" x14ac:dyDescent="0.25">
      <c r="A149" s="97" t="s">
        <v>132</v>
      </c>
      <c r="B149" s="98">
        <v>102.44616800807808</v>
      </c>
      <c r="C149" s="98">
        <v>107.71629610981995</v>
      </c>
      <c r="D149" s="98">
        <v>126.40590910657242</v>
      </c>
      <c r="E149" s="98">
        <v>161.542761284444</v>
      </c>
      <c r="F149" s="98">
        <v>178.96356686264377</v>
      </c>
      <c r="G149" s="98">
        <v>197.6935288559917</v>
      </c>
      <c r="H149" s="98">
        <v>247.00065448809866</v>
      </c>
      <c r="I149" s="98">
        <v>325.11231471378642</v>
      </c>
      <c r="J149" s="98">
        <v>362.24165178056808</v>
      </c>
      <c r="K149" s="98">
        <v>358.17262155291559</v>
      </c>
      <c r="L149" s="98">
        <v>422.35940328200712</v>
      </c>
      <c r="M149" s="98">
        <v>463.69571796665167</v>
      </c>
      <c r="N149" s="98">
        <v>441.89118340385295</v>
      </c>
      <c r="O149" s="98">
        <v>520.72764052778007</v>
      </c>
      <c r="P149" s="98">
        <v>675.59345973784355</v>
      </c>
      <c r="Q149" s="98">
        <v>656.61621173016488</v>
      </c>
      <c r="R149" s="98">
        <v>539.78312310792603</v>
      </c>
      <c r="S149" s="98">
        <v>577.93108053809806</v>
      </c>
      <c r="T149" s="98">
        <v>687.19218595395444</v>
      </c>
      <c r="U149" s="98">
        <v>580.96954276847634</v>
      </c>
      <c r="V149" s="98">
        <v>570.31433466025192</v>
      </c>
      <c r="W149" s="98">
        <v>626.29244751229999</v>
      </c>
      <c r="X149" s="98">
        <v>678.69807778893994</v>
      </c>
      <c r="Y149" s="98">
        <v>569.88747297161797</v>
      </c>
      <c r="DA149" s="63" t="s">
        <v>1821</v>
      </c>
    </row>
    <row r="150" spans="1:105" ht="12" customHeight="1" x14ac:dyDescent="0.25">
      <c r="A150" s="97" t="s">
        <v>131</v>
      </c>
      <c r="B150" s="98">
        <v>0.17284828218355325</v>
      </c>
      <c r="C150" s="98">
        <v>0.22790952572029732</v>
      </c>
      <c r="D150" s="98">
        <v>0.30587565440145409</v>
      </c>
      <c r="E150" s="98">
        <v>0.57913724858775639</v>
      </c>
      <c r="F150" s="98">
        <v>0.63135435253054006</v>
      </c>
      <c r="G150" s="98">
        <v>0.77385505852768155</v>
      </c>
      <c r="H150" s="98">
        <v>1.2206433463992123</v>
      </c>
      <c r="I150" s="98">
        <v>1.8339229107301693</v>
      </c>
      <c r="J150" s="98">
        <v>2.401386769164648</v>
      </c>
      <c r="K150" s="98">
        <v>2.5453141269724995</v>
      </c>
      <c r="L150" s="98">
        <v>3.2340411682168106</v>
      </c>
      <c r="M150" s="98">
        <v>3.7438217174898596</v>
      </c>
      <c r="N150" s="98">
        <v>3.4105096403652913</v>
      </c>
      <c r="O150" s="98">
        <v>4.5506927750663344</v>
      </c>
      <c r="P150" s="98">
        <v>9.3698622520979988</v>
      </c>
      <c r="Q150" s="98">
        <v>9.1402117404760261</v>
      </c>
      <c r="R150" s="98">
        <v>7.0617564699212974</v>
      </c>
      <c r="S150" s="98">
        <v>7.2016903768090774</v>
      </c>
      <c r="T150" s="98">
        <v>10.316777972275922</v>
      </c>
      <c r="U150" s="98">
        <v>8.2288137901251002</v>
      </c>
      <c r="V150" s="98">
        <v>7.9449434993346575</v>
      </c>
      <c r="W150" s="98">
        <v>9.293141001491108</v>
      </c>
      <c r="X150" s="98">
        <v>9.6797630935884165</v>
      </c>
      <c r="Y150" s="98">
        <v>7.6437934346772378</v>
      </c>
      <c r="DA150" s="63" t="s">
        <v>1822</v>
      </c>
    </row>
    <row r="151" spans="1:105" ht="12" customHeight="1" x14ac:dyDescent="0.25">
      <c r="A151" s="100" t="s">
        <v>199</v>
      </c>
      <c r="B151" s="101">
        <v>7.5453871716838469E-2</v>
      </c>
      <c r="C151" s="101">
        <v>9.4593210533016947E-2</v>
      </c>
      <c r="D151" s="101">
        <v>0.13062134636111439</v>
      </c>
      <c r="E151" s="101">
        <v>0.24729178410978553</v>
      </c>
      <c r="F151" s="101">
        <v>0.2877253950734131</v>
      </c>
      <c r="G151" s="101">
        <v>0.34666947433501749</v>
      </c>
      <c r="H151" s="101">
        <v>0.54208802763051067</v>
      </c>
      <c r="I151" s="101">
        <v>0.90658856428129275</v>
      </c>
      <c r="J151" s="101">
        <v>1.0708230020025928</v>
      </c>
      <c r="K151" s="101">
        <v>1.1472385687805333</v>
      </c>
      <c r="L151" s="101">
        <v>1.4494219228947181</v>
      </c>
      <c r="M151" s="101">
        <v>1.7428437428587573</v>
      </c>
      <c r="N151" s="101">
        <v>1.592432318370643</v>
      </c>
      <c r="O151" s="101">
        <v>2.2190215081267541</v>
      </c>
      <c r="P151" s="101">
        <v>4.1107916523777774</v>
      </c>
      <c r="Q151" s="101">
        <v>3.9633111734674502</v>
      </c>
      <c r="R151" s="101">
        <v>3.0945617894627402</v>
      </c>
      <c r="S151" s="101">
        <v>3.3519822484403545</v>
      </c>
      <c r="T151" s="101">
        <v>4.4200753433742168</v>
      </c>
      <c r="U151" s="101">
        <v>3.5527685989713809</v>
      </c>
      <c r="V151" s="101">
        <v>3.1673135212822152</v>
      </c>
      <c r="W151" s="101">
        <v>4.1977854002713153</v>
      </c>
      <c r="X151" s="101">
        <v>4.1299302549101879</v>
      </c>
      <c r="Y151" s="101">
        <v>2.8845857072873811</v>
      </c>
      <c r="DA151" s="131" t="s">
        <v>1823</v>
      </c>
    </row>
    <row r="152" spans="1:105" ht="12" customHeight="1" x14ac:dyDescent="0.25">
      <c r="A152" s="103" t="s">
        <v>52</v>
      </c>
      <c r="B152" s="104">
        <v>9.7394410466714765E-2</v>
      </c>
      <c r="C152" s="104">
        <v>0.13331631518728038</v>
      </c>
      <c r="D152" s="104">
        <v>0.1752543080403397</v>
      </c>
      <c r="E152" s="104">
        <v>0.33184546447797086</v>
      </c>
      <c r="F152" s="104">
        <v>0.34362895745712696</v>
      </c>
      <c r="G152" s="104">
        <v>0.427185584192664</v>
      </c>
      <c r="H152" s="104">
        <v>0.67855531876870157</v>
      </c>
      <c r="I152" s="104">
        <v>0.92733434644887658</v>
      </c>
      <c r="J152" s="104">
        <v>1.3305637671620554</v>
      </c>
      <c r="K152" s="104">
        <v>1.3980755581919664</v>
      </c>
      <c r="L152" s="104">
        <v>1.7846192453220926</v>
      </c>
      <c r="M152" s="104">
        <v>2.0009779746311023</v>
      </c>
      <c r="N152" s="104">
        <v>1.8180773219946482</v>
      </c>
      <c r="O152" s="104">
        <v>2.3316712669395803</v>
      </c>
      <c r="P152" s="104">
        <v>5.2590705997202205</v>
      </c>
      <c r="Q152" s="104">
        <v>5.176900567008575</v>
      </c>
      <c r="R152" s="104">
        <v>3.9671946804585572</v>
      </c>
      <c r="S152" s="104">
        <v>3.8497081283687229</v>
      </c>
      <c r="T152" s="104">
        <v>5.8967026289017062</v>
      </c>
      <c r="U152" s="104">
        <v>4.6760451911537189</v>
      </c>
      <c r="V152" s="104">
        <v>4.7776299780524427</v>
      </c>
      <c r="W152" s="104">
        <v>5.0953556012197918</v>
      </c>
      <c r="X152" s="104">
        <v>5.5498328386782276</v>
      </c>
      <c r="Y152" s="104">
        <v>4.7592077273898568</v>
      </c>
      <c r="DA152" s="132" t="s">
        <v>1824</v>
      </c>
    </row>
    <row r="153" spans="1:105" ht="12" customHeight="1" x14ac:dyDescent="0.25">
      <c r="A153" s="106" t="s">
        <v>124</v>
      </c>
      <c r="B153" s="101">
        <v>45.803327719827408</v>
      </c>
      <c r="C153" s="101">
        <v>41.365759857707921</v>
      </c>
      <c r="D153" s="101">
        <v>38.534878060860933</v>
      </c>
      <c r="E153" s="101">
        <v>33.013485619318722</v>
      </c>
      <c r="F153" s="101">
        <v>46.643854941732513</v>
      </c>
      <c r="G153" s="101">
        <v>41.756530195671765</v>
      </c>
      <c r="H153" s="101">
        <v>45.207168231553965</v>
      </c>
      <c r="I153" s="101">
        <v>38.506911892387436</v>
      </c>
      <c r="J153" s="101">
        <v>44.877442317616428</v>
      </c>
      <c r="K153" s="101">
        <v>43.610328735364362</v>
      </c>
      <c r="L153" s="101">
        <v>46.65586370543798</v>
      </c>
      <c r="M153" s="101">
        <v>49.168401287344729</v>
      </c>
      <c r="N153" s="101">
        <v>41.164607486302209</v>
      </c>
      <c r="O153" s="101">
        <v>30.485921602337822</v>
      </c>
      <c r="P153" s="101">
        <v>25.983873915447006</v>
      </c>
      <c r="Q153" s="101">
        <v>17.206774520943227</v>
      </c>
      <c r="R153" s="101">
        <v>19.301273377600257</v>
      </c>
      <c r="S153" s="101">
        <v>17.89679546742261</v>
      </c>
      <c r="T153" s="101">
        <v>33.812894532490418</v>
      </c>
      <c r="U153" s="101">
        <v>35.839518469007814</v>
      </c>
      <c r="V153" s="101">
        <v>41.343187494451655</v>
      </c>
      <c r="W153" s="101">
        <v>40.66385548263667</v>
      </c>
      <c r="X153" s="101">
        <v>47.409554917548483</v>
      </c>
      <c r="Y153" s="101">
        <v>30.826254603674037</v>
      </c>
      <c r="DA153" s="131" t="s">
        <v>1825</v>
      </c>
    </row>
    <row r="154" spans="1:105" ht="12" customHeight="1" x14ac:dyDescent="0.25">
      <c r="A154" s="107" t="s">
        <v>123</v>
      </c>
      <c r="B154" s="104">
        <v>8.3666886200654905E-2</v>
      </c>
      <c r="C154" s="104">
        <v>8.8633600526117601E-2</v>
      </c>
      <c r="D154" s="104">
        <v>9.4977688918823966E-2</v>
      </c>
      <c r="E154" s="104">
        <v>9.4306305903530618E-2</v>
      </c>
      <c r="F154" s="104">
        <v>0.19162202089863833</v>
      </c>
      <c r="G154" s="104">
        <v>0.17537240564510767</v>
      </c>
      <c r="H154" s="104">
        <v>0.2485525812446725</v>
      </c>
      <c r="I154" s="104">
        <v>0.19325353980275814</v>
      </c>
      <c r="J154" s="104">
        <v>0.28257005799419177</v>
      </c>
      <c r="K154" s="104">
        <v>0.3068779018535347</v>
      </c>
      <c r="L154" s="104">
        <v>0.33881654584354554</v>
      </c>
      <c r="M154" s="104">
        <v>0.40149909601790945</v>
      </c>
      <c r="N154" s="104">
        <v>0.34070491790784768</v>
      </c>
      <c r="O154" s="104">
        <v>0.26441416823778174</v>
      </c>
      <c r="P154" s="104">
        <v>0.23914558779877715</v>
      </c>
      <c r="Q154" s="104">
        <v>0.15567242694337949</v>
      </c>
      <c r="R154" s="104">
        <v>0.21991301556426179</v>
      </c>
      <c r="S154" s="104">
        <v>0.139163599006</v>
      </c>
      <c r="T154" s="104">
        <v>0.48594836077521186</v>
      </c>
      <c r="U154" s="104">
        <v>0.49683481426543341</v>
      </c>
      <c r="V154" s="104">
        <v>0.6460819421271472</v>
      </c>
      <c r="W154" s="104">
        <v>0.56481377539084376</v>
      </c>
      <c r="X154" s="104">
        <v>0.66592638045517472</v>
      </c>
      <c r="Y154" s="104">
        <v>0.42727180531160625</v>
      </c>
      <c r="DA154" s="132" t="s">
        <v>1826</v>
      </c>
    </row>
    <row r="155" spans="1:105" ht="12" customHeight="1" x14ac:dyDescent="0.25">
      <c r="A155" s="108" t="s">
        <v>50</v>
      </c>
      <c r="B155" s="98">
        <v>3.6541725796116649E-2</v>
      </c>
      <c r="C155" s="98">
        <v>3.6794854199419413E-2</v>
      </c>
      <c r="D155" s="98">
        <v>4.0565786351434464E-2</v>
      </c>
      <c r="E155" s="98">
        <v>4.0145784407749407E-2</v>
      </c>
      <c r="F155" s="98">
        <v>8.7487891729759265E-2</v>
      </c>
      <c r="G155" s="98">
        <v>7.8633260636370092E-2</v>
      </c>
      <c r="H155" s="98">
        <v>0.11058606873028402</v>
      </c>
      <c r="I155" s="98">
        <v>9.5390399244182383E-2</v>
      </c>
      <c r="J155" s="98">
        <v>0.12592395952402907</v>
      </c>
      <c r="K155" s="98">
        <v>0.13845040752599219</v>
      </c>
      <c r="L155" s="98">
        <v>0.15180424531206796</v>
      </c>
      <c r="M155" s="98">
        <v>0.18718523723101368</v>
      </c>
      <c r="N155" s="98">
        <v>0.15950314973634996</v>
      </c>
      <c r="O155" s="98">
        <v>0.12886902873301667</v>
      </c>
      <c r="P155" s="98">
        <v>0.10414266327605141</v>
      </c>
      <c r="Q155" s="98">
        <v>6.6585862269610469E-2</v>
      </c>
      <c r="R155" s="98">
        <v>9.6588488728165139E-2</v>
      </c>
      <c r="S155" s="98">
        <v>6.4534558446567747E-2</v>
      </c>
      <c r="T155" s="98">
        <v>0.20837471046003248</v>
      </c>
      <c r="U155" s="98">
        <v>0.21497224057850636</v>
      </c>
      <c r="V155" s="98">
        <v>0.26032531289968008</v>
      </c>
      <c r="W155" s="98">
        <v>0.25512283509854272</v>
      </c>
      <c r="X155" s="98">
        <v>0.28439869273357343</v>
      </c>
      <c r="Y155" s="98">
        <v>0.16180720815794802</v>
      </c>
      <c r="DA155" s="63" t="s">
        <v>1827</v>
      </c>
    </row>
    <row r="156" spans="1:105" ht="12" customHeight="1" x14ac:dyDescent="0.25">
      <c r="A156" s="108" t="s">
        <v>52</v>
      </c>
      <c r="B156" s="98">
        <v>4.7125160404538263E-2</v>
      </c>
      <c r="C156" s="98">
        <v>5.1838746326698187E-2</v>
      </c>
      <c r="D156" s="98">
        <v>5.4411902567389508E-2</v>
      </c>
      <c r="E156" s="98">
        <v>5.4160521495781204E-2</v>
      </c>
      <c r="F156" s="98">
        <v>0.10413412916887907</v>
      </c>
      <c r="G156" s="98">
        <v>9.6739145008737579E-2</v>
      </c>
      <c r="H156" s="98">
        <v>0.13796651251438849</v>
      </c>
      <c r="I156" s="98">
        <v>9.7863140558575756E-2</v>
      </c>
      <c r="J156" s="98">
        <v>0.15664609847016267</v>
      </c>
      <c r="K156" s="98">
        <v>0.1684274943275425</v>
      </c>
      <c r="L156" s="98">
        <v>0.18701230053147758</v>
      </c>
      <c r="M156" s="98">
        <v>0.21431385878689579</v>
      </c>
      <c r="N156" s="98">
        <v>0.18120176817149772</v>
      </c>
      <c r="O156" s="98">
        <v>0.13554513950476504</v>
      </c>
      <c r="P156" s="98">
        <v>0.13500292452272572</v>
      </c>
      <c r="Q156" s="98">
        <v>8.908656467376902E-2</v>
      </c>
      <c r="R156" s="98">
        <v>0.12332452683609664</v>
      </c>
      <c r="S156" s="98">
        <v>7.4629040559432272E-2</v>
      </c>
      <c r="T156" s="98">
        <v>0.27757365031517939</v>
      </c>
      <c r="U156" s="98">
        <v>0.28186257368692708</v>
      </c>
      <c r="V156" s="98">
        <v>0.38575662922746712</v>
      </c>
      <c r="W156" s="98">
        <v>0.3096909402923011</v>
      </c>
      <c r="X156" s="98">
        <v>0.38152768772160123</v>
      </c>
      <c r="Y156" s="98">
        <v>0.26546459715365822</v>
      </c>
      <c r="DA156" s="63" t="s">
        <v>1828</v>
      </c>
    </row>
    <row r="157" spans="1:105" ht="12" customHeight="1" x14ac:dyDescent="0.25">
      <c r="A157" s="106" t="s">
        <v>122</v>
      </c>
      <c r="B157" s="101">
        <v>180.00442136291772</v>
      </c>
      <c r="C157" s="101">
        <v>174.27411486283953</v>
      </c>
      <c r="D157" s="101">
        <v>190.80739548886814</v>
      </c>
      <c r="E157" s="101">
        <v>188.30118506826059</v>
      </c>
      <c r="F157" s="101">
        <v>203.36444172332384</v>
      </c>
      <c r="G157" s="101">
        <v>209.16589354155099</v>
      </c>
      <c r="H157" s="101">
        <v>214.77660723377645</v>
      </c>
      <c r="I157" s="101">
        <v>240.42895225703117</v>
      </c>
      <c r="J157" s="101">
        <v>225.40413906807376</v>
      </c>
      <c r="K157" s="101">
        <v>207.57279990142612</v>
      </c>
      <c r="L157" s="101">
        <v>217.63677027815174</v>
      </c>
      <c r="M157" s="101">
        <v>210.78510381836324</v>
      </c>
      <c r="N157" s="101">
        <v>184.06890269635426</v>
      </c>
      <c r="O157" s="101">
        <v>144.96577442229761</v>
      </c>
      <c r="P157" s="101">
        <v>100.70884997239428</v>
      </c>
      <c r="Q157" s="101">
        <v>80.151029638233268</v>
      </c>
      <c r="R157" s="101">
        <v>62.706523440785759</v>
      </c>
      <c r="S157" s="101">
        <v>69.022330764291951</v>
      </c>
      <c r="T157" s="101">
        <v>70.219713955499799</v>
      </c>
      <c r="U157" s="101">
        <v>70.125726767854815</v>
      </c>
      <c r="V157" s="101">
        <v>76.891841822792614</v>
      </c>
      <c r="W157" s="101">
        <v>76.433353062955561</v>
      </c>
      <c r="X157" s="101">
        <v>103.03135863014582</v>
      </c>
      <c r="Y157" s="101">
        <v>85.516378975025873</v>
      </c>
      <c r="DA157" s="131" t="s">
        <v>1829</v>
      </c>
    </row>
    <row r="158" spans="1:105" ht="12" customHeight="1" x14ac:dyDescent="0.25">
      <c r="A158" s="107" t="s">
        <v>121</v>
      </c>
      <c r="B158" s="104">
        <v>33.469671989794328</v>
      </c>
      <c r="C158" s="104">
        <v>40.176475287506776</v>
      </c>
      <c r="D158" s="104">
        <v>56.861914570444632</v>
      </c>
      <c r="E158" s="104">
        <v>86.434700804793806</v>
      </c>
      <c r="F158" s="104">
        <v>95.591621931062633</v>
      </c>
      <c r="G158" s="104">
        <v>116.55354398364813</v>
      </c>
      <c r="H158" s="104">
        <v>145.72818189594983</v>
      </c>
      <c r="I158" s="104">
        <v>199.9510950264812</v>
      </c>
      <c r="J158" s="104">
        <v>201.17634418785201</v>
      </c>
      <c r="K158" s="104">
        <v>221.35230069935207</v>
      </c>
      <c r="L158" s="104">
        <v>232.98365874551649</v>
      </c>
      <c r="M158" s="104">
        <v>266.10401697533052</v>
      </c>
      <c r="N158" s="104">
        <v>254.90601088826435</v>
      </c>
      <c r="O158" s="104">
        <v>217.59813061984687</v>
      </c>
      <c r="P158" s="104">
        <v>161.2332300721514</v>
      </c>
      <c r="Q158" s="104">
        <v>136.0620616995088</v>
      </c>
      <c r="R158" s="104">
        <v>122.05063397287569</v>
      </c>
      <c r="S158" s="104">
        <v>156.17278213872441</v>
      </c>
      <c r="T158" s="104">
        <v>186.53264370367543</v>
      </c>
      <c r="U158" s="104">
        <v>217.85041923773423</v>
      </c>
      <c r="V158" s="104">
        <v>224.47239593618497</v>
      </c>
      <c r="W158" s="104">
        <v>307.23131859039182</v>
      </c>
      <c r="X158" s="104">
        <v>358.80448285708201</v>
      </c>
      <c r="Y158" s="104">
        <v>289.22874774805501</v>
      </c>
      <c r="DA158" s="132" t="s">
        <v>1830</v>
      </c>
    </row>
    <row r="159" spans="1:105" ht="12" customHeight="1" x14ac:dyDescent="0.25">
      <c r="A159" s="108" t="s">
        <v>53</v>
      </c>
      <c r="B159" s="98">
        <v>14.619325188112279</v>
      </c>
      <c r="C159" s="98">
        <v>16.660767009384209</v>
      </c>
      <c r="D159" s="98">
        <v>24.29336673438722</v>
      </c>
      <c r="E159" s="98">
        <v>36.885921882480261</v>
      </c>
      <c r="F159" s="98">
        <v>43.57048791669623</v>
      </c>
      <c r="G159" s="98">
        <v>52.221375129846443</v>
      </c>
      <c r="H159" s="98">
        <v>64.622595092432107</v>
      </c>
      <c r="I159" s="98">
        <v>98.948098437483793</v>
      </c>
      <c r="J159" s="98">
        <v>89.424585638257284</v>
      </c>
      <c r="K159" s="98">
        <v>99.810532456850865</v>
      </c>
      <c r="L159" s="98">
        <v>104.18403040262845</v>
      </c>
      <c r="M159" s="98">
        <v>124.3818557087703</v>
      </c>
      <c r="N159" s="98">
        <v>119.47113291006319</v>
      </c>
      <c r="O159" s="98">
        <v>106.5792767468391</v>
      </c>
      <c r="P159" s="98">
        <v>69.489444057850207</v>
      </c>
      <c r="Q159" s="98">
        <v>58.511642332615828</v>
      </c>
      <c r="R159" s="98">
        <v>53.324938127920767</v>
      </c>
      <c r="S159" s="98">
        <v>72.812738130421337</v>
      </c>
      <c r="T159" s="98">
        <v>79.610355988930436</v>
      </c>
      <c r="U159" s="98">
        <v>93.734646179761171</v>
      </c>
      <c r="V159" s="98">
        <v>88.283822341308237</v>
      </c>
      <c r="W159" s="98">
        <v>136.59664867139884</v>
      </c>
      <c r="X159" s="98">
        <v>150.45742463258688</v>
      </c>
      <c r="Y159" s="98">
        <v>107.610323298632</v>
      </c>
      <c r="DA159" s="63" t="s">
        <v>1831</v>
      </c>
    </row>
    <row r="160" spans="1:105" ht="12" customHeight="1" x14ac:dyDescent="0.25">
      <c r="A160" s="108" t="s">
        <v>52</v>
      </c>
      <c r="B160" s="98">
        <v>18.850346801682051</v>
      </c>
      <c r="C160" s="98">
        <v>23.515708278122567</v>
      </c>
      <c r="D160" s="98">
        <v>32.568547836057412</v>
      </c>
      <c r="E160" s="98">
        <v>49.548778922313538</v>
      </c>
      <c r="F160" s="98">
        <v>52.021134014366396</v>
      </c>
      <c r="G160" s="98">
        <v>64.332168853801676</v>
      </c>
      <c r="H160" s="98">
        <v>81.105586803517738</v>
      </c>
      <c r="I160" s="98">
        <v>101.00299658899741</v>
      </c>
      <c r="J160" s="98">
        <v>111.75175854959474</v>
      </c>
      <c r="K160" s="98">
        <v>121.54176824250121</v>
      </c>
      <c r="L160" s="98">
        <v>128.79962834288804</v>
      </c>
      <c r="M160" s="98">
        <v>141.72216126656019</v>
      </c>
      <c r="N160" s="98">
        <v>135.43487797820114</v>
      </c>
      <c r="O160" s="98">
        <v>111.01885387300776</v>
      </c>
      <c r="P160" s="98">
        <v>91.743786014301193</v>
      </c>
      <c r="Q160" s="98">
        <v>77.550419366892982</v>
      </c>
      <c r="R160" s="98">
        <v>68.725695844954927</v>
      </c>
      <c r="S160" s="98">
        <v>83.360044008303078</v>
      </c>
      <c r="T160" s="98">
        <v>106.92228771474501</v>
      </c>
      <c r="U160" s="98">
        <v>124.11577305797304</v>
      </c>
      <c r="V160" s="98">
        <v>136.18857359487671</v>
      </c>
      <c r="W160" s="98">
        <v>170.63466991899298</v>
      </c>
      <c r="X160" s="98">
        <v>208.34705822449513</v>
      </c>
      <c r="Y160" s="98">
        <v>181.618424449423</v>
      </c>
      <c r="DA160" s="63" t="s">
        <v>1832</v>
      </c>
    </row>
    <row r="161" spans="1:105" ht="12" customHeight="1" x14ac:dyDescent="0.25">
      <c r="A161" s="121" t="s">
        <v>54</v>
      </c>
      <c r="B161" s="122">
        <v>140.00634385203796</v>
      </c>
      <c r="C161" s="122">
        <v>146.22183002516402</v>
      </c>
      <c r="D161" s="122">
        <v>165.04278537235044</v>
      </c>
      <c r="E161" s="122">
        <v>185.51113487844901</v>
      </c>
      <c r="F161" s="122">
        <v>207.80935267330929</v>
      </c>
      <c r="G161" s="122">
        <v>236.05787306434243</v>
      </c>
      <c r="H161" s="122">
        <v>266.28754518717346</v>
      </c>
      <c r="I161" s="122">
        <v>287.69576851032798</v>
      </c>
      <c r="J161" s="122">
        <v>295.27538723003306</v>
      </c>
      <c r="K161" s="122">
        <v>302.33073772923564</v>
      </c>
      <c r="L161" s="122">
        <v>325.53415410757663</v>
      </c>
      <c r="M161" s="122">
        <v>307.00896697723567</v>
      </c>
      <c r="N161" s="122">
        <v>319.82731292473284</v>
      </c>
      <c r="O161" s="122">
        <v>319.1479451094786</v>
      </c>
      <c r="P161" s="122">
        <v>292.2417778743295</v>
      </c>
      <c r="Q161" s="122">
        <v>265.35625282877777</v>
      </c>
      <c r="R161" s="122">
        <v>245.65258285623207</v>
      </c>
      <c r="S161" s="122">
        <v>266.98738979684009</v>
      </c>
      <c r="T161" s="122">
        <v>262.23566400728998</v>
      </c>
      <c r="U161" s="122">
        <v>270.74661783658445</v>
      </c>
      <c r="V161" s="122">
        <v>274.91349240060111</v>
      </c>
      <c r="W161" s="122">
        <v>307.74259791520421</v>
      </c>
      <c r="X161" s="122">
        <v>365.44489784273998</v>
      </c>
      <c r="Y161" s="122">
        <v>319.01290816877793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1835</v>
      </c>
    </row>
    <row r="164" spans="1:105" ht="12" customHeight="1" x14ac:dyDescent="0.25">
      <c r="A164" s="109" t="s">
        <v>120</v>
      </c>
      <c r="B164" s="33">
        <v>140.00634385203796</v>
      </c>
      <c r="C164" s="33">
        <v>146.22183002516402</v>
      </c>
      <c r="D164" s="33">
        <v>165.04278537235044</v>
      </c>
      <c r="E164" s="33">
        <v>185.51113487844901</v>
      </c>
      <c r="F164" s="33">
        <v>207.80935267330929</v>
      </c>
      <c r="G164" s="33">
        <v>236.05787306434243</v>
      </c>
      <c r="H164" s="33">
        <v>266.28754518717346</v>
      </c>
      <c r="I164" s="33">
        <v>287.69576851032798</v>
      </c>
      <c r="J164" s="33">
        <v>295.27538723003306</v>
      </c>
      <c r="K164" s="33">
        <v>302.33073772923564</v>
      </c>
      <c r="L164" s="33">
        <v>325.53415410757663</v>
      </c>
      <c r="M164" s="33">
        <v>307.00896697723567</v>
      </c>
      <c r="N164" s="33">
        <v>319.82731292473284</v>
      </c>
      <c r="O164" s="33">
        <v>319.1479451094786</v>
      </c>
      <c r="P164" s="33">
        <v>292.2417778743295</v>
      </c>
      <c r="Q164" s="33">
        <v>265.35625282877777</v>
      </c>
      <c r="R164" s="33">
        <v>245.65258285623207</v>
      </c>
      <c r="S164" s="33">
        <v>266.98738979684009</v>
      </c>
      <c r="T164" s="33">
        <v>262.23566400728998</v>
      </c>
      <c r="U164" s="33">
        <v>270.74661783658445</v>
      </c>
      <c r="V164" s="33">
        <v>274.91349240060111</v>
      </c>
      <c r="W164" s="33">
        <v>307.74259791520421</v>
      </c>
      <c r="X164" s="33">
        <v>365.44489784273998</v>
      </c>
      <c r="Y164" s="33">
        <v>319.01290816877793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0.54936200588304385</v>
      </c>
      <c r="C166" s="119">
        <f t="shared" si="32"/>
        <v>0.55829118735220351</v>
      </c>
      <c r="D166" s="119">
        <f t="shared" si="32"/>
        <v>0.57914484930198695</v>
      </c>
      <c r="E166" s="119">
        <f t="shared" si="32"/>
        <v>0.59783139552219078</v>
      </c>
      <c r="F166" s="119">
        <f t="shared" si="32"/>
        <v>0.61680844899320064</v>
      </c>
      <c r="G166" s="119">
        <f t="shared" si="32"/>
        <v>0.63822180830391251</v>
      </c>
      <c r="H166" s="119">
        <f t="shared" si="32"/>
        <v>0.65829948031183116</v>
      </c>
      <c r="I166" s="119">
        <f t="shared" si="32"/>
        <v>0.6786217806071988</v>
      </c>
      <c r="J166" s="119">
        <f t="shared" si="32"/>
        <v>0.68962227185692282</v>
      </c>
      <c r="K166" s="119">
        <f t="shared" si="32"/>
        <v>0.70469440845548792</v>
      </c>
      <c r="L166" s="119">
        <f t="shared" si="32"/>
        <v>0.71695215099503151</v>
      </c>
      <c r="M166" s="119">
        <f t="shared" si="32"/>
        <v>0.73341069157759586</v>
      </c>
      <c r="N166" s="119">
        <f t="shared" si="32"/>
        <v>0.74384575049722546</v>
      </c>
      <c r="O166" s="119">
        <f t="shared" si="32"/>
        <v>0.75490218366289175</v>
      </c>
      <c r="P166" s="119">
        <f t="shared" si="32"/>
        <v>0.76052872125773963</v>
      </c>
      <c r="Q166" s="119">
        <f t="shared" si="32"/>
        <v>0.76152864136224241</v>
      </c>
      <c r="R166" s="119">
        <f t="shared" ref="R166:V166" si="33">IF(R142=0,"",R142/R118)</f>
        <v>0.76601568409795417</v>
      </c>
      <c r="S166" s="119">
        <f t="shared" si="33"/>
        <v>0.77814710762138672</v>
      </c>
      <c r="T166" s="119">
        <f t="shared" si="33"/>
        <v>0.79323510583507806</v>
      </c>
      <c r="U166" s="119">
        <f t="shared" si="33"/>
        <v>0.80858430929644431</v>
      </c>
      <c r="V166" s="119">
        <f t="shared" si="33"/>
        <v>0.82643087289983441</v>
      </c>
      <c r="W166" s="119">
        <f t="shared" ref="W166:Y166" si="34">IF(W142=0,"",W142/W118)</f>
        <v>0.84351342186926603</v>
      </c>
      <c r="X166" s="119">
        <f t="shared" si="34"/>
        <v>0.85829756008404068</v>
      </c>
      <c r="Y166" s="119">
        <f t="shared" si="34"/>
        <v>0.87100718192669635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0.52005783227644453</v>
      </c>
      <c r="C167" s="124">
        <f t="shared" si="35"/>
        <v>0.52968615998308821</v>
      </c>
      <c r="D167" s="124">
        <f t="shared" si="35"/>
        <v>0.54921516023364458</v>
      </c>
      <c r="E167" s="124">
        <f t="shared" si="35"/>
        <v>0.56864230000721661</v>
      </c>
      <c r="F167" s="124">
        <f t="shared" si="35"/>
        <v>0.58705538821360237</v>
      </c>
      <c r="G167" s="124">
        <f t="shared" si="35"/>
        <v>0.60732167769587087</v>
      </c>
      <c r="H167" s="124">
        <f t="shared" si="35"/>
        <v>0.62917919605338934</v>
      </c>
      <c r="I167" s="124">
        <f t="shared" si="35"/>
        <v>0.64988306538353735</v>
      </c>
      <c r="J167" s="124">
        <f t="shared" si="35"/>
        <v>0.66527240015333011</v>
      </c>
      <c r="K167" s="124">
        <f t="shared" si="35"/>
        <v>0.6784082826108162</v>
      </c>
      <c r="L167" s="124">
        <f t="shared" si="35"/>
        <v>0.69412913312277635</v>
      </c>
      <c r="M167" s="124">
        <f t="shared" si="35"/>
        <v>0.70910232901262016</v>
      </c>
      <c r="N167" s="124">
        <f t="shared" si="35"/>
        <v>0.72517267585658307</v>
      </c>
      <c r="O167" s="124">
        <f t="shared" si="35"/>
        <v>0.73851950404090461</v>
      </c>
      <c r="P167" s="124">
        <f t="shared" si="35"/>
        <v>0.74035778884118941</v>
      </c>
      <c r="Q167" s="124">
        <f t="shared" si="35"/>
        <v>0.74285126590360251</v>
      </c>
      <c r="R167" s="124">
        <f t="shared" ref="R167:V167" si="36">IF(R143=0,"",R143/R119)</f>
        <v>0.74837104845691582</v>
      </c>
      <c r="S167" s="124">
        <f t="shared" si="36"/>
        <v>0.76091293293988116</v>
      </c>
      <c r="T167" s="124">
        <f t="shared" si="36"/>
        <v>0.77690794867585411</v>
      </c>
      <c r="U167" s="124">
        <f t="shared" si="36"/>
        <v>0.79376759736276781</v>
      </c>
      <c r="V167" s="124">
        <f t="shared" si="36"/>
        <v>0.81138289649178719</v>
      </c>
      <c r="W167" s="124">
        <f t="shared" ref="W167:Y167" si="37">IF(W143=0,"",W143/W119)</f>
        <v>0.82989581882998442</v>
      </c>
      <c r="X167" s="124">
        <f t="shared" si="37"/>
        <v>0.8454045206963634</v>
      </c>
      <c r="Y167" s="124">
        <f t="shared" si="37"/>
        <v>0.85619247607194626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0.51764876881662136</v>
      </c>
      <c r="C168" s="111">
        <f t="shared" si="38"/>
        <v>0.52731203031737894</v>
      </c>
      <c r="D168" s="111">
        <f t="shared" si="38"/>
        <v>0.54689472661246707</v>
      </c>
      <c r="E168" s="111">
        <f t="shared" si="38"/>
        <v>0.56639925196825636</v>
      </c>
      <c r="F168" s="111">
        <f t="shared" si="38"/>
        <v>0.58485760850255974</v>
      </c>
      <c r="G168" s="111">
        <f t="shared" si="38"/>
        <v>0.60518527564392333</v>
      </c>
      <c r="H168" s="111">
        <f t="shared" si="38"/>
        <v>0.62713601496284754</v>
      </c>
      <c r="I168" s="111">
        <f t="shared" si="38"/>
        <v>0.64792376870147339</v>
      </c>
      <c r="J168" s="111">
        <f t="shared" si="38"/>
        <v>0.66337291847048174</v>
      </c>
      <c r="K168" s="111">
        <f t="shared" si="38"/>
        <v>0.6765711817167005</v>
      </c>
      <c r="L168" s="111">
        <f t="shared" si="38"/>
        <v>0.6923681114789102</v>
      </c>
      <c r="M168" s="111">
        <f t="shared" si="38"/>
        <v>0.70742178566620439</v>
      </c>
      <c r="N168" s="111">
        <f t="shared" si="38"/>
        <v>0.72356291653895966</v>
      </c>
      <c r="O168" s="111">
        <f t="shared" si="38"/>
        <v>0.73697005616979183</v>
      </c>
      <c r="P168" s="111">
        <f t="shared" si="38"/>
        <v>0.73882044005085867</v>
      </c>
      <c r="Q168" s="111">
        <f t="shared" si="38"/>
        <v>0.74132515874430727</v>
      </c>
      <c r="R168" s="111">
        <f t="shared" ref="R168:V168" si="39">IF(R144=0,"",R144/R120)</f>
        <v>0.74688484202451255</v>
      </c>
      <c r="S168" s="111">
        <f t="shared" si="39"/>
        <v>0.75949008146977204</v>
      </c>
      <c r="T168" s="111">
        <f t="shared" si="39"/>
        <v>0.77555701651611453</v>
      </c>
      <c r="U168" s="111">
        <f t="shared" si="39"/>
        <v>0.79251007993928879</v>
      </c>
      <c r="V168" s="111">
        <f t="shared" si="39"/>
        <v>0.8102091619590327</v>
      </c>
      <c r="W168" s="111">
        <f t="shared" ref="W168:Y168" si="40">IF(W144=0,"",W144/W120)</f>
        <v>0.82882305280625301</v>
      </c>
      <c r="X168" s="111">
        <f t="shared" si="40"/>
        <v>0.84440077559625182</v>
      </c>
      <c r="Y168" s="111">
        <f t="shared" si="40"/>
        <v>0.85524969829357644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1.9246046147423326</v>
      </c>
      <c r="C170" s="124">
        <f t="shared" si="44"/>
        <v>1.9907407344513535</v>
      </c>
      <c r="D170" s="124">
        <f t="shared" si="44"/>
        <v>2.0762456665831812</v>
      </c>
      <c r="E170" s="124">
        <f t="shared" si="44"/>
        <v>2.2420951809360039</v>
      </c>
      <c r="F170" s="124">
        <f t="shared" si="44"/>
        <v>2.4426405588482289</v>
      </c>
      <c r="G170" s="124">
        <f t="shared" si="44"/>
        <v>2.6172662662967849</v>
      </c>
      <c r="H170" s="124">
        <f t="shared" si="44"/>
        <v>2.7927168879988082</v>
      </c>
      <c r="I170" s="124">
        <f t="shared" si="44"/>
        <v>2.8889505674761966</v>
      </c>
      <c r="J170" s="124">
        <f t="shared" si="44"/>
        <v>2.9516702543275422</v>
      </c>
      <c r="K170" s="124">
        <f t="shared" si="44"/>
        <v>3.0186659253818768</v>
      </c>
      <c r="L170" s="124">
        <f t="shared" si="44"/>
        <v>3.0925382656653957</v>
      </c>
      <c r="M170" s="124">
        <f t="shared" si="44"/>
        <v>3.1860331579978651</v>
      </c>
      <c r="N170" s="124">
        <f t="shared" si="44"/>
        <v>3.3092145202466789</v>
      </c>
      <c r="O170" s="124">
        <f t="shared" si="44"/>
        <v>3.4576496884917787</v>
      </c>
      <c r="P170" s="124">
        <f t="shared" si="44"/>
        <v>3.6048625689110749</v>
      </c>
      <c r="Q170" s="124">
        <f t="shared" si="44"/>
        <v>3.718656091275911</v>
      </c>
      <c r="R170" s="124">
        <f t="shared" ref="R170:V170" si="45">IF(R146=0,"",R146/R122)</f>
        <v>3.8056885727369312</v>
      </c>
      <c r="S170" s="124">
        <f t="shared" si="45"/>
        <v>3.902173094958298</v>
      </c>
      <c r="T170" s="124">
        <f t="shared" si="45"/>
        <v>4.0231976231423516</v>
      </c>
      <c r="U170" s="124">
        <f t="shared" si="45"/>
        <v>4.1456732911753305</v>
      </c>
      <c r="V170" s="124">
        <f t="shared" si="45"/>
        <v>4.2431882519881956</v>
      </c>
      <c r="W170" s="124">
        <f t="shared" ref="W170:Y170" si="46">IF(W146=0,"",W146/W122)</f>
        <v>4.3031344295542882</v>
      </c>
      <c r="X170" s="124">
        <f t="shared" si="46"/>
        <v>4.33623847529753</v>
      </c>
      <c r="Y170" s="124">
        <f t="shared" si="46"/>
        <v>4.3684468105850636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1.9246046147423326</v>
      </c>
      <c r="C171" s="111">
        <f t="shared" si="47"/>
        <v>1.9907407344513535</v>
      </c>
      <c r="D171" s="111">
        <f t="shared" si="47"/>
        <v>2.0762456665831812</v>
      </c>
      <c r="E171" s="111">
        <f t="shared" si="47"/>
        <v>2.2420951809360039</v>
      </c>
      <c r="F171" s="111">
        <f t="shared" si="47"/>
        <v>2.4426405588482289</v>
      </c>
      <c r="G171" s="111">
        <f t="shared" si="47"/>
        <v>2.6172662662967849</v>
      </c>
      <c r="H171" s="111">
        <f t="shared" si="47"/>
        <v>2.7927168879988082</v>
      </c>
      <c r="I171" s="111">
        <f t="shared" si="47"/>
        <v>2.8889505674761966</v>
      </c>
      <c r="J171" s="111">
        <f t="shared" si="47"/>
        <v>2.9516702543275422</v>
      </c>
      <c r="K171" s="111">
        <f t="shared" si="47"/>
        <v>3.0186659253818768</v>
      </c>
      <c r="L171" s="111">
        <f t="shared" si="47"/>
        <v>3.0925382656653957</v>
      </c>
      <c r="M171" s="111">
        <f t="shared" si="47"/>
        <v>3.1860331579978651</v>
      </c>
      <c r="N171" s="111">
        <f t="shared" si="47"/>
        <v>3.3092145202466789</v>
      </c>
      <c r="O171" s="111">
        <f t="shared" si="47"/>
        <v>3.4576496884917787</v>
      </c>
      <c r="P171" s="111">
        <f t="shared" si="47"/>
        <v>3.6048625689110749</v>
      </c>
      <c r="Q171" s="111">
        <f t="shared" si="47"/>
        <v>3.718656091275911</v>
      </c>
      <c r="R171" s="111">
        <f t="shared" ref="R171:V171" si="48">IF(R147=0,"",R147/R123)</f>
        <v>3.8056885727369312</v>
      </c>
      <c r="S171" s="111">
        <f t="shared" si="48"/>
        <v>3.902173094958298</v>
      </c>
      <c r="T171" s="111">
        <f t="shared" si="48"/>
        <v>4.0231976231423516</v>
      </c>
      <c r="U171" s="111">
        <f t="shared" si="48"/>
        <v>4.1456732911753305</v>
      </c>
      <c r="V171" s="111">
        <f t="shared" si="48"/>
        <v>4.2431882519881956</v>
      </c>
      <c r="W171" s="111">
        <f t="shared" ref="W171:Y171" si="49">IF(W147=0,"",W147/W123)</f>
        <v>4.3031344295542882</v>
      </c>
      <c r="X171" s="111">
        <f t="shared" si="49"/>
        <v>4.33623847529753</v>
      </c>
      <c r="Y171" s="111">
        <f t="shared" si="49"/>
        <v>4.3684468105850636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0.68051133656116825</v>
      </c>
      <c r="C172" s="124">
        <f t="shared" si="50"/>
        <v>0.68790560207115825</v>
      </c>
      <c r="D172" s="124">
        <f t="shared" si="50"/>
        <v>0.70302888376930184</v>
      </c>
      <c r="E172" s="124">
        <f t="shared" si="50"/>
        <v>0.71463868687030419</v>
      </c>
      <c r="F172" s="124">
        <f t="shared" si="50"/>
        <v>0.72456187208502609</v>
      </c>
      <c r="G172" s="124">
        <f t="shared" si="50"/>
        <v>0.7390017121228396</v>
      </c>
      <c r="H172" s="124">
        <f t="shared" si="50"/>
        <v>0.7500465496205494</v>
      </c>
      <c r="I172" s="124">
        <f t="shared" si="50"/>
        <v>0.75993173905043332</v>
      </c>
      <c r="J172" s="124">
        <f t="shared" si="50"/>
        <v>0.76828440288224908</v>
      </c>
      <c r="K172" s="124">
        <f t="shared" si="50"/>
        <v>0.77837977604854736</v>
      </c>
      <c r="L172" s="124">
        <f t="shared" si="50"/>
        <v>0.78423632682179811</v>
      </c>
      <c r="M172" s="124">
        <f t="shared" si="50"/>
        <v>0.79279881915804273</v>
      </c>
      <c r="N172" s="124">
        <f t="shared" si="50"/>
        <v>0.80253736574338308</v>
      </c>
      <c r="O172" s="124">
        <f t="shared" si="50"/>
        <v>0.806329480282032</v>
      </c>
      <c r="P172" s="124">
        <f t="shared" si="50"/>
        <v>0.80576459717133642</v>
      </c>
      <c r="Q172" s="124">
        <f t="shared" si="50"/>
        <v>0.80858967891101163</v>
      </c>
      <c r="R172" s="124">
        <f t="shared" ref="R172:V172" si="51">IF(R148=0,"",R148/R124)</f>
        <v>0.81381990680582195</v>
      </c>
      <c r="S172" s="124">
        <f t="shared" si="51"/>
        <v>0.82388805429230016</v>
      </c>
      <c r="T172" s="124">
        <f t="shared" si="51"/>
        <v>0.83470006470238467</v>
      </c>
      <c r="U172" s="124">
        <f t="shared" si="51"/>
        <v>0.8489146442783938</v>
      </c>
      <c r="V172" s="124">
        <f t="shared" si="51"/>
        <v>0.86095581257398446</v>
      </c>
      <c r="W172" s="124">
        <f t="shared" ref="W172:Y172" si="52">IF(W148=0,"",W148/W124)</f>
        <v>0.87215703771616993</v>
      </c>
      <c r="X172" s="124">
        <f t="shared" si="52"/>
        <v>0.88283559709609671</v>
      </c>
      <c r="Y172" s="124">
        <f t="shared" si="52"/>
        <v>0.89184745606596405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0.54704788574363983</v>
      </c>
      <c r="C173" s="111">
        <f t="shared" si="53"/>
        <v>0.56012613248186094</v>
      </c>
      <c r="D173" s="111">
        <f t="shared" si="53"/>
        <v>0.58485651343411293</v>
      </c>
      <c r="E173" s="111">
        <f t="shared" si="53"/>
        <v>0.60766904561119817</v>
      </c>
      <c r="F173" s="111">
        <f t="shared" si="53"/>
        <v>0.62848788067396744</v>
      </c>
      <c r="G173" s="111">
        <f t="shared" si="53"/>
        <v>0.65025772810183669</v>
      </c>
      <c r="H173" s="111">
        <f t="shared" si="53"/>
        <v>0.67274220835257581</v>
      </c>
      <c r="I173" s="111">
        <f t="shared" si="53"/>
        <v>0.69285474505103839</v>
      </c>
      <c r="J173" s="111">
        <f t="shared" si="53"/>
        <v>0.71238365718267416</v>
      </c>
      <c r="K173" s="111">
        <f t="shared" si="53"/>
        <v>0.72700035439306776</v>
      </c>
      <c r="L173" s="111">
        <f t="shared" si="53"/>
        <v>0.74190092738773827</v>
      </c>
      <c r="M173" s="111">
        <f t="shared" si="53"/>
        <v>0.75667390150508662</v>
      </c>
      <c r="N173" s="111">
        <f t="shared" si="53"/>
        <v>0.77206528390505746</v>
      </c>
      <c r="O173" s="111">
        <f t="shared" si="53"/>
        <v>0.78572281945403011</v>
      </c>
      <c r="P173" s="111">
        <f t="shared" si="53"/>
        <v>0.79028620307123898</v>
      </c>
      <c r="Q173" s="111">
        <f t="shared" si="53"/>
        <v>0.79434814486947847</v>
      </c>
      <c r="R173" s="111">
        <f t="shared" ref="R173:V173" si="54">IF(R149=0,"",R149/R125)</f>
        <v>0.799229588044997</v>
      </c>
      <c r="S173" s="111">
        <f t="shared" si="54"/>
        <v>0.80507664993479566</v>
      </c>
      <c r="T173" s="111">
        <f t="shared" si="54"/>
        <v>0.81329321921948916</v>
      </c>
      <c r="U173" s="111">
        <f t="shared" si="54"/>
        <v>0.82246893593671244</v>
      </c>
      <c r="V173" s="111">
        <f t="shared" si="54"/>
        <v>0.83498040216467329</v>
      </c>
      <c r="W173" s="111">
        <f t="shared" ref="W173:Y173" si="55">IF(W149=0,"",W149/W125)</f>
        <v>0.84724800250259191</v>
      </c>
      <c r="X173" s="111">
        <f t="shared" si="55"/>
        <v>0.85933381229192618</v>
      </c>
      <c r="Y173" s="111">
        <f t="shared" si="55"/>
        <v>0.87065546310913411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0.73451316363758323</v>
      </c>
      <c r="C174" s="111">
        <f t="shared" si="56"/>
        <v>0.77059556743975011</v>
      </c>
      <c r="D174" s="111">
        <f t="shared" si="56"/>
        <v>0.78869770603915867</v>
      </c>
      <c r="E174" s="111">
        <f t="shared" si="56"/>
        <v>0.81727533725597334</v>
      </c>
      <c r="F174" s="111">
        <f t="shared" si="56"/>
        <v>0.8151703599720217</v>
      </c>
      <c r="G174" s="111">
        <f t="shared" si="56"/>
        <v>0.82991002125720714</v>
      </c>
      <c r="H174" s="111">
        <f t="shared" si="56"/>
        <v>0.84567726655809505</v>
      </c>
      <c r="I174" s="111">
        <f t="shared" si="56"/>
        <v>0.84135991321516501</v>
      </c>
      <c r="J174" s="111">
        <f t="shared" si="56"/>
        <v>0.86376600496899492</v>
      </c>
      <c r="K174" s="111">
        <f t="shared" si="56"/>
        <v>0.86819665055584028</v>
      </c>
      <c r="L174" s="111">
        <f t="shared" si="56"/>
        <v>0.87490218211383852</v>
      </c>
      <c r="M174" s="111">
        <f t="shared" si="56"/>
        <v>0.87654818413939484</v>
      </c>
      <c r="N174" s="111">
        <f t="shared" si="56"/>
        <v>0.88062726879808895</v>
      </c>
      <c r="O174" s="111">
        <f t="shared" si="56"/>
        <v>0.88465334228279924</v>
      </c>
      <c r="P174" s="111">
        <f t="shared" si="56"/>
        <v>0.90378714852786979</v>
      </c>
      <c r="Q174" s="111">
        <f t="shared" si="56"/>
        <v>0.90618574576653788</v>
      </c>
      <c r="R174" s="111">
        <f t="shared" ref="R174:V174" si="57">IF(R150=0,"",R150/R126)</f>
        <v>0.90582383046740667</v>
      </c>
      <c r="S174" s="111">
        <f t="shared" si="57"/>
        <v>0.90127211811935326</v>
      </c>
      <c r="T174" s="111">
        <f t="shared" si="57"/>
        <v>0.91671138232498395</v>
      </c>
      <c r="U174" s="111">
        <f t="shared" si="57"/>
        <v>0.91771861609882033</v>
      </c>
      <c r="V174" s="111">
        <f t="shared" si="57"/>
        <v>0.92863345298561639</v>
      </c>
      <c r="W174" s="111">
        <f t="shared" ref="W174:Y174" si="58">IF(W150=0,"",W150/W126)</f>
        <v>0.92781943744306938</v>
      </c>
      <c r="X174" s="111">
        <f t="shared" si="58"/>
        <v>0.93728303718579309</v>
      </c>
      <c r="Y174" s="111">
        <f t="shared" si="58"/>
        <v>0.9483138807940068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0.54704788574363983</v>
      </c>
      <c r="C175" s="112">
        <f t="shared" si="59"/>
        <v>0.58232233190143023</v>
      </c>
      <c r="D175" s="112">
        <f t="shared" si="59"/>
        <v>0.6144880572689867</v>
      </c>
      <c r="E175" s="112">
        <f t="shared" si="59"/>
        <v>0.65633975428275282</v>
      </c>
      <c r="F175" s="112">
        <f t="shared" si="59"/>
        <v>0.66776679227963875</v>
      </c>
      <c r="G175" s="112">
        <f t="shared" si="59"/>
        <v>0.68610602733119663</v>
      </c>
      <c r="H175" s="112">
        <f t="shared" si="59"/>
        <v>0.70876361195178939</v>
      </c>
      <c r="I175" s="112">
        <f t="shared" si="59"/>
        <v>0.72389349611892795</v>
      </c>
      <c r="J175" s="112">
        <f t="shared" si="59"/>
        <v>0.73871666832157323</v>
      </c>
      <c r="K175" s="112">
        <f t="shared" si="59"/>
        <v>0.74804468193759144</v>
      </c>
      <c r="L175" s="112">
        <f t="shared" si="59"/>
        <v>0.75812888931497746</v>
      </c>
      <c r="M175" s="112">
        <f t="shared" si="59"/>
        <v>0.76773255092568393</v>
      </c>
      <c r="N175" s="112">
        <f t="shared" si="59"/>
        <v>0.77500382077922569</v>
      </c>
      <c r="O175" s="112">
        <f t="shared" si="59"/>
        <v>0.7890220618171635</v>
      </c>
      <c r="P175" s="112">
        <f t="shared" si="59"/>
        <v>0.8047338604680131</v>
      </c>
      <c r="Q175" s="112">
        <f t="shared" si="59"/>
        <v>0.8072631283348507</v>
      </c>
      <c r="R175" s="112">
        <f t="shared" ref="R175:V175" si="60">IF(R151=0,"",R151/R127)</f>
        <v>0.8082424349274171</v>
      </c>
      <c r="S175" s="112">
        <f t="shared" si="60"/>
        <v>0.80948633161124195</v>
      </c>
      <c r="T175" s="112">
        <f t="shared" si="60"/>
        <v>0.82503877782865165</v>
      </c>
      <c r="U175" s="112">
        <f t="shared" si="60"/>
        <v>0.82804451158586834</v>
      </c>
      <c r="V175" s="112">
        <f t="shared" si="60"/>
        <v>0.83838127134658225</v>
      </c>
      <c r="W175" s="112">
        <f t="shared" ref="W175:Y175" si="61">IF(W151=0,"",W151/W127)</f>
        <v>0.85307771132813659</v>
      </c>
      <c r="X175" s="112">
        <f t="shared" si="61"/>
        <v>0.86442932355322277</v>
      </c>
      <c r="Y175" s="112">
        <f t="shared" si="61"/>
        <v>0.87380000058230733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0.67079800599338502</v>
      </c>
      <c r="C177" s="112">
        <f t="shared" si="65"/>
        <v>0.67339671847389204</v>
      </c>
      <c r="D177" s="112">
        <f t="shared" si="65"/>
        <v>0.67609662278769234</v>
      </c>
      <c r="E177" s="112">
        <f t="shared" si="65"/>
        <v>0.68096852258809981</v>
      </c>
      <c r="F177" s="112">
        <f t="shared" si="65"/>
        <v>0.68653244508692912</v>
      </c>
      <c r="G177" s="112">
        <f t="shared" si="65"/>
        <v>0.69266367005330232</v>
      </c>
      <c r="H177" s="112">
        <f t="shared" si="65"/>
        <v>0.69918710445416121</v>
      </c>
      <c r="I177" s="112">
        <f t="shared" si="65"/>
        <v>0.70242899535570802</v>
      </c>
      <c r="J177" s="112">
        <f t="shared" si="65"/>
        <v>0.70356844504557636</v>
      </c>
      <c r="K177" s="112">
        <f t="shared" si="65"/>
        <v>0.70544175151134991</v>
      </c>
      <c r="L177" s="112">
        <f t="shared" si="65"/>
        <v>0.70816508544899581</v>
      </c>
      <c r="M177" s="112">
        <f t="shared" si="65"/>
        <v>0.71171013772404168</v>
      </c>
      <c r="N177" s="112">
        <f t="shared" si="65"/>
        <v>0.71602810008189632</v>
      </c>
      <c r="O177" s="112">
        <f t="shared" si="65"/>
        <v>0.71932403696176006</v>
      </c>
      <c r="P177" s="112">
        <f t="shared" si="65"/>
        <v>0.72279828866267337</v>
      </c>
      <c r="Q177" s="112">
        <f t="shared" si="65"/>
        <v>0.72932954698279184</v>
      </c>
      <c r="R177" s="112">
        <f t="shared" ref="R177:V177" si="66">IF(R153=0,"",R153/R129)</f>
        <v>0.74064344773162116</v>
      </c>
      <c r="S177" s="112">
        <f t="shared" si="66"/>
        <v>0.77568748508392049</v>
      </c>
      <c r="T177" s="112">
        <f t="shared" si="66"/>
        <v>0.81153798843057035</v>
      </c>
      <c r="U177" s="112">
        <f t="shared" si="66"/>
        <v>0.8296063751944488</v>
      </c>
      <c r="V177" s="112">
        <f t="shared" si="66"/>
        <v>0.83781564021592281</v>
      </c>
      <c r="W177" s="112">
        <f t="shared" ref="W177:Y177" si="67">IF(W153=0,"",W153/W129)</f>
        <v>0.84190582876378428</v>
      </c>
      <c r="X177" s="112">
        <f t="shared" si="67"/>
        <v>0.84486947017303859</v>
      </c>
      <c r="Y177" s="112">
        <f t="shared" si="67"/>
        <v>0.84669797978276828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0.82349162089759731</v>
      </c>
      <c r="C178" s="113">
        <f t="shared" si="68"/>
        <v>0.8344565260534158</v>
      </c>
      <c r="D178" s="113">
        <f t="shared" si="68"/>
        <v>0.83349516578743188</v>
      </c>
      <c r="E178" s="113">
        <f t="shared" si="68"/>
        <v>0.83751227248150917</v>
      </c>
      <c r="F178" s="113">
        <f t="shared" si="68"/>
        <v>0.83224272889702577</v>
      </c>
      <c r="G178" s="113">
        <f t="shared" si="68"/>
        <v>0.83670474117450477</v>
      </c>
      <c r="H178" s="113">
        <f t="shared" si="68"/>
        <v>0.8405448847243715</v>
      </c>
      <c r="I178" s="113">
        <f t="shared" si="68"/>
        <v>0.8267744313876062</v>
      </c>
      <c r="J178" s="113">
        <f t="shared" si="68"/>
        <v>0.84258653429182495</v>
      </c>
      <c r="K178" s="113">
        <f t="shared" si="68"/>
        <v>0.84244185723182319</v>
      </c>
      <c r="L178" s="113">
        <f t="shared" si="68"/>
        <v>0.8448609165507176</v>
      </c>
      <c r="M178" s="113">
        <f t="shared" si="68"/>
        <v>0.84227240566516304</v>
      </c>
      <c r="N178" s="113">
        <f t="shared" si="68"/>
        <v>0.843893907471159</v>
      </c>
      <c r="O178" s="113">
        <f t="shared" si="68"/>
        <v>0.83965794379766301</v>
      </c>
      <c r="P178" s="113">
        <f t="shared" si="68"/>
        <v>0.85717689805821939</v>
      </c>
      <c r="Q178" s="113">
        <f t="shared" si="68"/>
        <v>0.86041518366404357</v>
      </c>
      <c r="R178" s="113">
        <f t="shared" ref="R178:V178" si="69">IF(R154=0,"",R154/R130)</f>
        <v>0.87627693371940563</v>
      </c>
      <c r="S178" s="113">
        <f t="shared" si="69"/>
        <v>0.87732403563935746</v>
      </c>
      <c r="T178" s="113">
        <f t="shared" si="69"/>
        <v>0.91453889306115888</v>
      </c>
      <c r="U178" s="113">
        <f t="shared" si="69"/>
        <v>0.92043526616976623</v>
      </c>
      <c r="V178" s="113">
        <f t="shared" si="69"/>
        <v>0.92885127823059965</v>
      </c>
      <c r="W178" s="113">
        <f t="shared" ref="W178:Y178" si="70">IF(W154=0,"",W154/W130)</f>
        <v>0.92145481327004153</v>
      </c>
      <c r="X178" s="113">
        <f t="shared" si="70"/>
        <v>0.92700733725825302</v>
      </c>
      <c r="Y178" s="113">
        <f t="shared" si="70"/>
        <v>0.93543366324443655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0.67079800599338502</v>
      </c>
      <c r="C179" s="111">
        <f t="shared" si="71"/>
        <v>0.67664452096776928</v>
      </c>
      <c r="D179" s="111">
        <f t="shared" si="71"/>
        <v>0.68132910402872571</v>
      </c>
      <c r="E179" s="111">
        <f t="shared" si="71"/>
        <v>0.68692940537774505</v>
      </c>
      <c r="F179" s="111">
        <f t="shared" si="71"/>
        <v>0.69372274690481106</v>
      </c>
      <c r="G179" s="111">
        <f t="shared" si="71"/>
        <v>0.69673419391135238</v>
      </c>
      <c r="H179" s="111">
        <f t="shared" si="71"/>
        <v>0.70107613528074186</v>
      </c>
      <c r="I179" s="111">
        <f t="shared" si="71"/>
        <v>0.70201512611944938</v>
      </c>
      <c r="J179" s="111">
        <f t="shared" si="71"/>
        <v>0.70461088668091143</v>
      </c>
      <c r="K179" s="111">
        <f t="shared" si="71"/>
        <v>0.70694080903776746</v>
      </c>
      <c r="L179" s="111">
        <f t="shared" si="71"/>
        <v>0.70929922946973478</v>
      </c>
      <c r="M179" s="111">
        <f t="shared" si="71"/>
        <v>0.71343530617122275</v>
      </c>
      <c r="N179" s="111">
        <f t="shared" si="71"/>
        <v>0.71677855050279682</v>
      </c>
      <c r="O179" s="111">
        <f t="shared" si="71"/>
        <v>0.71848622021957065</v>
      </c>
      <c r="P179" s="111">
        <f t="shared" si="71"/>
        <v>0.72326727869822904</v>
      </c>
      <c r="Q179" s="111">
        <f t="shared" si="71"/>
        <v>0.72501602405653265</v>
      </c>
      <c r="R179" s="111">
        <f t="shared" ref="R179:V179" si="72">IF(R155=0,"",R155/R131)</f>
        <v>0.75673540264980521</v>
      </c>
      <c r="S179" s="111">
        <f t="shared" si="72"/>
        <v>0.76832559232366215</v>
      </c>
      <c r="T179" s="111">
        <f t="shared" si="72"/>
        <v>0.82106713522550223</v>
      </c>
      <c r="U179" s="111">
        <f t="shared" si="72"/>
        <v>0.83348454367327673</v>
      </c>
      <c r="V179" s="111">
        <f t="shared" si="72"/>
        <v>0.84026243155380398</v>
      </c>
      <c r="W179" s="111">
        <f t="shared" ref="W179:Y179" si="73">IF(W155=0,"",W155/W131)</f>
        <v>0.84124605628223881</v>
      </c>
      <c r="X179" s="111">
        <f t="shared" si="73"/>
        <v>0.84432940856748606</v>
      </c>
      <c r="Y179" s="111">
        <f t="shared" si="73"/>
        <v>0.84583518375903266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0.75675009777383051</v>
      </c>
      <c r="C181" s="112">
        <f t="shared" si="77"/>
        <v>0.75954962796989567</v>
      </c>
      <c r="D181" s="112">
        <f t="shared" si="77"/>
        <v>0.76405938082006963</v>
      </c>
      <c r="E181" s="112">
        <f t="shared" si="77"/>
        <v>0.76741645448161677</v>
      </c>
      <c r="F181" s="112">
        <f t="shared" si="77"/>
        <v>0.77219443470202953</v>
      </c>
      <c r="G181" s="112">
        <f t="shared" si="77"/>
        <v>0.77658945455773865</v>
      </c>
      <c r="H181" s="112">
        <f t="shared" si="77"/>
        <v>0.78117535927085746</v>
      </c>
      <c r="I181" s="112">
        <f t="shared" si="77"/>
        <v>0.78328972314373513</v>
      </c>
      <c r="J181" s="112">
        <f t="shared" si="77"/>
        <v>0.78397046882999077</v>
      </c>
      <c r="K181" s="112">
        <f t="shared" si="77"/>
        <v>0.78467627191028977</v>
      </c>
      <c r="L181" s="112">
        <f t="shared" si="77"/>
        <v>0.786418729873269</v>
      </c>
      <c r="M181" s="112">
        <f t="shared" si="77"/>
        <v>0.78761320707111948</v>
      </c>
      <c r="N181" s="112">
        <f t="shared" si="77"/>
        <v>0.7901447070267299</v>
      </c>
      <c r="O181" s="112">
        <f t="shared" si="77"/>
        <v>0.79164923787239305</v>
      </c>
      <c r="P181" s="112">
        <f t="shared" si="77"/>
        <v>0.79317197548034202</v>
      </c>
      <c r="Q181" s="112">
        <f t="shared" si="77"/>
        <v>0.79492671892348232</v>
      </c>
      <c r="R181" s="112">
        <f t="shared" ref="R181:V181" si="78">IF(R157=0,"",R157/R133)</f>
        <v>0.79856387364633341</v>
      </c>
      <c r="S181" s="112">
        <f t="shared" si="78"/>
        <v>0.81558015381995752</v>
      </c>
      <c r="T181" s="112">
        <f t="shared" si="78"/>
        <v>0.83530906493869272</v>
      </c>
      <c r="U181" s="112">
        <f t="shared" si="78"/>
        <v>0.8474494518662008</v>
      </c>
      <c r="V181" s="112">
        <f t="shared" si="78"/>
        <v>0.85831329052229932</v>
      </c>
      <c r="W181" s="112">
        <f t="shared" ref="W181:Y181" si="79">IF(W157=0,"",W157/W133)</f>
        <v>0.85921663564806661</v>
      </c>
      <c r="X181" s="112">
        <f t="shared" si="79"/>
        <v>0.86798905663962922</v>
      </c>
      <c r="Y181" s="112">
        <f t="shared" si="79"/>
        <v>0.87160898738323178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0.87688307829013146</v>
      </c>
      <c r="C182" s="113">
        <f t="shared" si="80"/>
        <v>0.88608769567165169</v>
      </c>
      <c r="D182" s="113">
        <f t="shared" si="80"/>
        <v>0.8868628300748117</v>
      </c>
      <c r="E182" s="113">
        <f t="shared" si="80"/>
        <v>0.89002322117597688</v>
      </c>
      <c r="F182" s="113">
        <f t="shared" si="80"/>
        <v>0.88468599116062896</v>
      </c>
      <c r="G182" s="113">
        <f t="shared" si="80"/>
        <v>0.88788988218691134</v>
      </c>
      <c r="H182" s="113">
        <f t="shared" si="80"/>
        <v>0.89023058297007662</v>
      </c>
      <c r="I182" s="113">
        <f t="shared" si="80"/>
        <v>0.87991261581986235</v>
      </c>
      <c r="J182" s="113">
        <f t="shared" si="80"/>
        <v>0.89123155448053093</v>
      </c>
      <c r="K182" s="113">
        <f t="shared" si="80"/>
        <v>0.89050053453289468</v>
      </c>
      <c r="L182" s="113">
        <f t="shared" si="80"/>
        <v>0.892011202622082</v>
      </c>
      <c r="M182" s="113">
        <f t="shared" si="80"/>
        <v>0.88881381081200761</v>
      </c>
      <c r="N182" s="113">
        <f t="shared" si="80"/>
        <v>0.88973544081703804</v>
      </c>
      <c r="O182" s="113">
        <f t="shared" si="80"/>
        <v>0.88623391340920099</v>
      </c>
      <c r="P182" s="113">
        <f t="shared" si="80"/>
        <v>0.89938204848336711</v>
      </c>
      <c r="Q182" s="113">
        <f t="shared" si="80"/>
        <v>0.90152339006424509</v>
      </c>
      <c r="R182" s="113">
        <f t="shared" ref="R182:V182" si="81">IF(R158=0,"",R158/R134)</f>
        <v>0.90441690816226161</v>
      </c>
      <c r="S182" s="113">
        <f t="shared" si="81"/>
        <v>0.90944617392957383</v>
      </c>
      <c r="T182" s="113">
        <f t="shared" si="81"/>
        <v>0.92404796762282571</v>
      </c>
      <c r="U182" s="113">
        <f t="shared" si="81"/>
        <v>0.92993589104566721</v>
      </c>
      <c r="V182" s="113">
        <f t="shared" si="81"/>
        <v>0.93825897767174593</v>
      </c>
      <c r="W182" s="113">
        <f t="shared" ref="W182:Y182" si="82">IF(W158=0,"",W158/W134)</f>
        <v>0.93430863806732223</v>
      </c>
      <c r="X182" s="113">
        <f t="shared" si="82"/>
        <v>0.94011237941706893</v>
      </c>
      <c r="Y182" s="113">
        <f t="shared" si="82"/>
        <v>0.94763024421215736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0.75675009777383051</v>
      </c>
      <c r="C183" s="111">
        <f t="shared" si="83"/>
        <v>0.76335500202989859</v>
      </c>
      <c r="D183" s="111">
        <f t="shared" si="83"/>
        <v>0.77006298945275331</v>
      </c>
      <c r="E183" s="111">
        <f t="shared" si="83"/>
        <v>0.77546287432725036</v>
      </c>
      <c r="F183" s="111">
        <f t="shared" si="83"/>
        <v>0.77762317616563392</v>
      </c>
      <c r="G183" s="111">
        <f t="shared" si="83"/>
        <v>0.78014426382586177</v>
      </c>
      <c r="H183" s="111">
        <f t="shared" si="83"/>
        <v>0.78243608251561714</v>
      </c>
      <c r="I183" s="111">
        <f t="shared" si="83"/>
        <v>0.78382975275348998</v>
      </c>
      <c r="J183" s="111">
        <f t="shared" si="83"/>
        <v>0.78458640011199365</v>
      </c>
      <c r="K183" s="111">
        <f t="shared" si="83"/>
        <v>0.78573098922059093</v>
      </c>
      <c r="L183" s="111">
        <f t="shared" si="83"/>
        <v>0.78695065474328418</v>
      </c>
      <c r="M183" s="111">
        <f t="shared" si="83"/>
        <v>0.78887385706030988</v>
      </c>
      <c r="N183" s="111">
        <f t="shared" si="83"/>
        <v>0.79087726838805006</v>
      </c>
      <c r="O183" s="111">
        <f t="shared" si="83"/>
        <v>0.79233788717014375</v>
      </c>
      <c r="P183" s="111">
        <f t="shared" si="83"/>
        <v>0.79391703488253662</v>
      </c>
      <c r="Q183" s="111">
        <f t="shared" si="83"/>
        <v>0.79744179359451228</v>
      </c>
      <c r="R183" s="111">
        <f t="shared" ref="R183:V183" si="84">IF(R159=0,"",R159/R135)</f>
        <v>0.80522279054062096</v>
      </c>
      <c r="S183" s="111">
        <f t="shared" si="84"/>
        <v>0.82401925607341964</v>
      </c>
      <c r="T183" s="111">
        <f t="shared" si="84"/>
        <v>0.83851225280939345</v>
      </c>
      <c r="U183" s="111">
        <f t="shared" si="84"/>
        <v>0.85098711194577537</v>
      </c>
      <c r="V183" s="111">
        <f t="shared" si="84"/>
        <v>0.85666735385108106</v>
      </c>
      <c r="W183" s="111">
        <f t="shared" ref="W183:Y183" si="85">IF(W159=0,"",W159/W135)</f>
        <v>0.86345303200114787</v>
      </c>
      <c r="X183" s="111">
        <f t="shared" si="85"/>
        <v>0.86811938136107658</v>
      </c>
      <c r="Y183" s="111">
        <f t="shared" si="85"/>
        <v>0.87067428849861439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0.76093267485700833</v>
      </c>
      <c r="C185" s="124">
        <f t="shared" si="89"/>
        <v>0.76298384890503923</v>
      </c>
      <c r="D185" s="124">
        <f t="shared" si="89"/>
        <v>0.76603903356924197</v>
      </c>
      <c r="E185" s="124">
        <f t="shared" si="89"/>
        <v>0.7689247371927983</v>
      </c>
      <c r="F185" s="124">
        <f t="shared" si="89"/>
        <v>0.77159819631446858</v>
      </c>
      <c r="G185" s="124">
        <f t="shared" si="89"/>
        <v>0.77431143120940449</v>
      </c>
      <c r="H185" s="124">
        <f t="shared" si="89"/>
        <v>0.77703607262958196</v>
      </c>
      <c r="I185" s="124">
        <f t="shared" si="89"/>
        <v>0.77857862460399307</v>
      </c>
      <c r="J185" s="124">
        <f t="shared" si="89"/>
        <v>0.7794951829227369</v>
      </c>
      <c r="K185" s="124">
        <f t="shared" si="89"/>
        <v>0.78058655247758746</v>
      </c>
      <c r="L185" s="124">
        <f t="shared" si="89"/>
        <v>0.78205017543630451</v>
      </c>
      <c r="M185" s="124">
        <f t="shared" si="89"/>
        <v>0.78366144758673306</v>
      </c>
      <c r="N185" s="124">
        <f t="shared" si="89"/>
        <v>0.78574943348656734</v>
      </c>
      <c r="O185" s="124">
        <f t="shared" si="89"/>
        <v>0.78832684107558282</v>
      </c>
      <c r="P185" s="124">
        <f t="shared" si="89"/>
        <v>0.79085297749941841</v>
      </c>
      <c r="Q185" s="124">
        <f t="shared" si="89"/>
        <v>0.79420350349288205</v>
      </c>
      <c r="R185" s="124">
        <f t="shared" ref="R185:V185" si="90">IF(R161=0,"",R161/R137)</f>
        <v>0.79904982589389217</v>
      </c>
      <c r="S185" s="124">
        <f t="shared" si="90"/>
        <v>0.80761010010626266</v>
      </c>
      <c r="T185" s="124">
        <f t="shared" si="90"/>
        <v>0.81940946662266678</v>
      </c>
      <c r="U185" s="124">
        <f t="shared" si="90"/>
        <v>0.83226521434218037</v>
      </c>
      <c r="V185" s="124">
        <f t="shared" si="90"/>
        <v>0.84546485879690969</v>
      </c>
      <c r="W185" s="124">
        <f t="shared" ref="W185:Y185" si="91">IF(W161=0,"",W161/W137)</f>
        <v>0.85791099612454447</v>
      </c>
      <c r="X185" s="124">
        <f t="shared" si="91"/>
        <v>0.86729994005716082</v>
      </c>
      <c r="Y185" s="124">
        <f t="shared" si="91"/>
        <v>0.87487853437509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:Y187" si="97">IF(W163=0,"",W163/W139)</f>
        <v/>
      </c>
      <c r="X187" s="111" t="str">
        <f t="shared" si="97"/>
        <v/>
      </c>
      <c r="Y187" s="111" t="str">
        <f t="shared" si="97"/>
        <v/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0.76093267485700833</v>
      </c>
      <c r="C188" s="45">
        <f t="shared" si="98"/>
        <v>0.76298384890503923</v>
      </c>
      <c r="D188" s="45">
        <f t="shared" si="98"/>
        <v>0.76603903356924197</v>
      </c>
      <c r="E188" s="45">
        <f t="shared" si="98"/>
        <v>0.7689247371927983</v>
      </c>
      <c r="F188" s="45">
        <f t="shared" si="98"/>
        <v>0.77159819631446858</v>
      </c>
      <c r="G188" s="45">
        <f t="shared" si="98"/>
        <v>0.77431143120940449</v>
      </c>
      <c r="H188" s="45">
        <f t="shared" si="98"/>
        <v>0.77703607262958196</v>
      </c>
      <c r="I188" s="45">
        <f t="shared" si="98"/>
        <v>0.77857862460399307</v>
      </c>
      <c r="J188" s="45">
        <f t="shared" si="98"/>
        <v>0.7794951829227369</v>
      </c>
      <c r="K188" s="45">
        <f t="shared" si="98"/>
        <v>0.78058655247758746</v>
      </c>
      <c r="L188" s="45">
        <f t="shared" si="98"/>
        <v>0.78205017543630451</v>
      </c>
      <c r="M188" s="45">
        <f t="shared" si="98"/>
        <v>0.78366144758673306</v>
      </c>
      <c r="N188" s="45">
        <f t="shared" si="98"/>
        <v>0.78574943348656734</v>
      </c>
      <c r="O188" s="45">
        <f t="shared" si="98"/>
        <v>0.78832684107558282</v>
      </c>
      <c r="P188" s="45">
        <f t="shared" si="98"/>
        <v>0.79085297749941841</v>
      </c>
      <c r="Q188" s="45">
        <f t="shared" si="98"/>
        <v>0.79420350349288205</v>
      </c>
      <c r="R188" s="45">
        <f t="shared" ref="R188:V188" si="99">IF(R164=0,"",R164/R140)</f>
        <v>0.79904982589389217</v>
      </c>
      <c r="S188" s="45">
        <f t="shared" si="99"/>
        <v>0.80761010010626266</v>
      </c>
      <c r="T188" s="45">
        <f t="shared" si="99"/>
        <v>0.81940946662266678</v>
      </c>
      <c r="U188" s="45">
        <f t="shared" si="99"/>
        <v>0.83226521434218037</v>
      </c>
      <c r="V188" s="45">
        <f t="shared" si="99"/>
        <v>0.84546485879690969</v>
      </c>
      <c r="W188" s="45">
        <f t="shared" ref="W188:Y188" si="100">IF(W164=0,"",W164/W140)</f>
        <v>0.85791099612454447</v>
      </c>
      <c r="X188" s="45">
        <f t="shared" si="100"/>
        <v>0.86729994005716082</v>
      </c>
      <c r="Y188" s="45">
        <f t="shared" si="100"/>
        <v>0.87487853437509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180.53573725948021</v>
      </c>
      <c r="C190" s="117">
        <f t="shared" si="101"/>
        <v>162.42985859060087</v>
      </c>
      <c r="D190" s="117">
        <f t="shared" si="101"/>
        <v>150.73365584105952</v>
      </c>
      <c r="E190" s="117">
        <f t="shared" si="101"/>
        <v>128.23280430641202</v>
      </c>
      <c r="F190" s="117">
        <f t="shared" si="101"/>
        <v>179.82511289111756</v>
      </c>
      <c r="G190" s="117">
        <f t="shared" si="101"/>
        <v>159.56067548448686</v>
      </c>
      <c r="H190" s="117">
        <f t="shared" si="101"/>
        <v>171.23151134139499</v>
      </c>
      <c r="I190" s="117">
        <f t="shared" si="101"/>
        <v>145.18541301958163</v>
      </c>
      <c r="J190" s="117">
        <f t="shared" si="101"/>
        <v>168.98510433254589</v>
      </c>
      <c r="K190" s="117">
        <f t="shared" si="101"/>
        <v>163.8375476073173</v>
      </c>
      <c r="L190" s="117">
        <f t="shared" si="101"/>
        <v>174.61912830211011</v>
      </c>
      <c r="M190" s="117">
        <f t="shared" si="101"/>
        <v>183.20644900311751</v>
      </c>
      <c r="N190" s="117">
        <f t="shared" si="101"/>
        <v>152.46960284208686</v>
      </c>
      <c r="O190" s="117">
        <f t="shared" si="101"/>
        <v>112.43989392896597</v>
      </c>
      <c r="P190" s="117">
        <f t="shared" si="101"/>
        <v>95.353007756246157</v>
      </c>
      <c r="Q190" s="117">
        <f t="shared" si="101"/>
        <v>62.571211048226395</v>
      </c>
      <c r="R190" s="117">
        <f t="shared" ref="R190:V190" si="102">R191+R194+R196+R209</f>
        <v>69.184732181539502</v>
      </c>
      <c r="S190" s="117">
        <f t="shared" si="102"/>
        <v>61.175599511350519</v>
      </c>
      <c r="T190" s="117">
        <f t="shared" si="102"/>
        <v>110.74454934605784</v>
      </c>
      <c r="U190" s="117">
        <f t="shared" si="102"/>
        <v>114.81187526194979</v>
      </c>
      <c r="V190" s="117">
        <f t="shared" si="102"/>
        <v>131.18530821675219</v>
      </c>
      <c r="W190" s="117">
        <f t="shared" ref="W190:Y190" si="103">W191+W194+W196+W209</f>
        <v>128.40293878017366</v>
      </c>
      <c r="X190" s="117">
        <f t="shared" si="103"/>
        <v>149.13752764570248</v>
      </c>
      <c r="Y190" s="117">
        <f t="shared" si="103"/>
        <v>96.689603199239016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180.53573725948021</v>
      </c>
      <c r="C196" s="122">
        <v>162.42985859060087</v>
      </c>
      <c r="D196" s="122">
        <v>150.73365584105952</v>
      </c>
      <c r="E196" s="122">
        <v>128.23280430641202</v>
      </c>
      <c r="F196" s="122">
        <v>179.82511289111756</v>
      </c>
      <c r="G196" s="122">
        <v>159.56067548448686</v>
      </c>
      <c r="H196" s="122">
        <v>171.23151134139499</v>
      </c>
      <c r="I196" s="122">
        <v>145.18541301958163</v>
      </c>
      <c r="J196" s="122">
        <v>168.98510433254589</v>
      </c>
      <c r="K196" s="122">
        <v>163.8375476073173</v>
      </c>
      <c r="L196" s="122">
        <v>174.61912830211011</v>
      </c>
      <c r="M196" s="122">
        <v>183.20644900311751</v>
      </c>
      <c r="N196" s="122">
        <v>152.46960284208686</v>
      </c>
      <c r="O196" s="122">
        <v>112.43989392896597</v>
      </c>
      <c r="P196" s="122">
        <v>95.353007756246157</v>
      </c>
      <c r="Q196" s="122">
        <v>62.571211048226395</v>
      </c>
      <c r="R196" s="122">
        <v>69.184732181539502</v>
      </c>
      <c r="S196" s="122">
        <v>61.175599511350519</v>
      </c>
      <c r="T196" s="122">
        <v>110.74454934605784</v>
      </c>
      <c r="U196" s="122">
        <v>114.81187526194979</v>
      </c>
      <c r="V196" s="122">
        <v>131.18530821675219</v>
      </c>
      <c r="W196" s="122">
        <v>128.40293878017366</v>
      </c>
      <c r="X196" s="122">
        <v>149.13752764570248</v>
      </c>
      <c r="Y196" s="122">
        <v>96.689603199239016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180.39182133024394</v>
      </c>
      <c r="C201" s="101">
        <v>162.2861978531125</v>
      </c>
      <c r="D201" s="101">
        <v>150.57636098045955</v>
      </c>
      <c r="E201" s="101">
        <v>128.07840710818522</v>
      </c>
      <c r="F201" s="101">
        <v>179.49193698252057</v>
      </c>
      <c r="G201" s="101">
        <v>159.26251455453766</v>
      </c>
      <c r="H201" s="101">
        <v>170.81478897535933</v>
      </c>
      <c r="I201" s="101">
        <v>144.82643341787906</v>
      </c>
      <c r="J201" s="101">
        <v>168.51296454876538</v>
      </c>
      <c r="K201" s="101">
        <v>163.32015197218786</v>
      </c>
      <c r="L201" s="101">
        <v>174.05371502328023</v>
      </c>
      <c r="M201" s="101">
        <v>182.5132968586216</v>
      </c>
      <c r="N201" s="101">
        <v>151.88171316053752</v>
      </c>
      <c r="O201" s="101">
        <v>111.96604305409453</v>
      </c>
      <c r="P201" s="101">
        <v>94.972606942817364</v>
      </c>
      <c r="Q201" s="101">
        <v>62.328580210581364</v>
      </c>
      <c r="R201" s="101">
        <v>68.847528045069154</v>
      </c>
      <c r="S201" s="101">
        <v>60.953698838960761</v>
      </c>
      <c r="T201" s="101">
        <v>110.07408156162798</v>
      </c>
      <c r="U201" s="101">
        <v>114.13048423975759</v>
      </c>
      <c r="V201" s="101">
        <v>130.36681887720292</v>
      </c>
      <c r="W201" s="101">
        <v>127.60174445251322</v>
      </c>
      <c r="X201" s="101">
        <v>148.24765623501011</v>
      </c>
      <c r="Y201" s="101">
        <v>96.184216633782796</v>
      </c>
      <c r="DA201" s="131" t="s">
        <v>2161</v>
      </c>
    </row>
    <row r="202" spans="1:105" ht="12" customHeight="1" x14ac:dyDescent="0.25">
      <c r="A202" s="107" t="s">
        <v>123</v>
      </c>
      <c r="B202" s="104">
        <v>0.14391592923625857</v>
      </c>
      <c r="C202" s="104">
        <v>0.14366073748838326</v>
      </c>
      <c r="D202" s="104">
        <v>0.15729486059995887</v>
      </c>
      <c r="E202" s="104">
        <v>0.15439719822680426</v>
      </c>
      <c r="F202" s="104">
        <v>0.33317590859699342</v>
      </c>
      <c r="G202" s="104">
        <v>0.29816092994920074</v>
      </c>
      <c r="H202" s="104">
        <v>0.41672236603566465</v>
      </c>
      <c r="I202" s="104">
        <v>0.35897960170258159</v>
      </c>
      <c r="J202" s="104">
        <v>0.47213978378050347</v>
      </c>
      <c r="K202" s="104">
        <v>0.51739563512944453</v>
      </c>
      <c r="L202" s="104">
        <v>0.5654132788298788</v>
      </c>
      <c r="M202" s="104">
        <v>0.69315214449592244</v>
      </c>
      <c r="N202" s="104">
        <v>0.58788968154934551</v>
      </c>
      <c r="O202" s="104">
        <v>0.47385087487144023</v>
      </c>
      <c r="P202" s="104">
        <v>0.38040081342878851</v>
      </c>
      <c r="Q202" s="104">
        <v>0.24263083764502988</v>
      </c>
      <c r="R202" s="104">
        <v>0.33720413647034797</v>
      </c>
      <c r="S202" s="104">
        <v>0.2219006723897593</v>
      </c>
      <c r="T202" s="104">
        <v>0.67046778442985966</v>
      </c>
      <c r="U202" s="104">
        <v>0.68139102219219727</v>
      </c>
      <c r="V202" s="104">
        <v>0.81848933954925984</v>
      </c>
      <c r="W202" s="104">
        <v>0.80119432766045218</v>
      </c>
      <c r="X202" s="104">
        <v>0.88987141069236608</v>
      </c>
      <c r="Y202" s="104">
        <v>0.50538656545621585</v>
      </c>
      <c r="DA202" s="132" t="s">
        <v>2162</v>
      </c>
    </row>
    <row r="203" spans="1:105" ht="12" customHeight="1" x14ac:dyDescent="0.25">
      <c r="A203" s="108" t="s">
        <v>50</v>
      </c>
      <c r="B203" s="98">
        <v>0.14391592923625857</v>
      </c>
      <c r="C203" s="98">
        <v>0.14366073748838326</v>
      </c>
      <c r="D203" s="98">
        <v>0.15729486059995887</v>
      </c>
      <c r="E203" s="98">
        <v>0.15439719822680426</v>
      </c>
      <c r="F203" s="98">
        <v>0.33317590859699342</v>
      </c>
      <c r="G203" s="98">
        <v>0.29816092994920074</v>
      </c>
      <c r="H203" s="98">
        <v>0.41672236603566465</v>
      </c>
      <c r="I203" s="98">
        <v>0.35897960170258159</v>
      </c>
      <c r="J203" s="98">
        <v>0.47213978378050347</v>
      </c>
      <c r="K203" s="98">
        <v>0.51739563512944453</v>
      </c>
      <c r="L203" s="98">
        <v>0.5654132788298788</v>
      </c>
      <c r="M203" s="98">
        <v>0.69315214449592244</v>
      </c>
      <c r="N203" s="98">
        <v>0.58788968154934551</v>
      </c>
      <c r="O203" s="98">
        <v>0.47385087487144023</v>
      </c>
      <c r="P203" s="98">
        <v>0.38040081342878851</v>
      </c>
      <c r="Q203" s="98">
        <v>0.24263083764502988</v>
      </c>
      <c r="R203" s="98">
        <v>0.33720413647034797</v>
      </c>
      <c r="S203" s="98">
        <v>0.2219006723897593</v>
      </c>
      <c r="T203" s="98">
        <v>0.67046778442985966</v>
      </c>
      <c r="U203" s="98">
        <v>0.68139102219219727</v>
      </c>
      <c r="V203" s="98">
        <v>0.81848933954925984</v>
      </c>
      <c r="W203" s="98">
        <v>0.80119432766045218</v>
      </c>
      <c r="X203" s="98">
        <v>0.88987141069236608</v>
      </c>
      <c r="Y203" s="98">
        <v>0.50538656545621585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X209" s="122">
        <v>0</v>
      </c>
      <c r="Y209" s="122">
        <v>0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20213.99890861626</v>
      </c>
      <c r="C214" s="117">
        <f t="shared" si="108"/>
        <v>20428.923090517714</v>
      </c>
      <c r="D214" s="117">
        <f t="shared" si="108"/>
        <v>18956.156248854411</v>
      </c>
      <c r="E214" s="117">
        <f t="shared" si="108"/>
        <v>19388.268809333786</v>
      </c>
      <c r="F214" s="117">
        <f t="shared" si="108"/>
        <v>17742.364972867406</v>
      </c>
      <c r="G214" s="117">
        <f t="shared" si="108"/>
        <v>15929.951197013925</v>
      </c>
      <c r="H214" s="117">
        <f t="shared" si="108"/>
        <v>16244.795340805444</v>
      </c>
      <c r="I214" s="117">
        <f t="shared" si="108"/>
        <v>14933.678257294217</v>
      </c>
      <c r="J214" s="117">
        <f t="shared" si="108"/>
        <v>16051.772769370707</v>
      </c>
      <c r="K214" s="117">
        <f t="shared" si="108"/>
        <v>14015.893480255068</v>
      </c>
      <c r="L214" s="117">
        <f t="shared" si="108"/>
        <v>15605.011401218528</v>
      </c>
      <c r="M214" s="117">
        <f t="shared" si="108"/>
        <v>13835.613077702241</v>
      </c>
      <c r="N214" s="117">
        <f t="shared" si="108"/>
        <v>15550.573960361591</v>
      </c>
      <c r="O214" s="117">
        <f t="shared" si="108"/>
        <v>15795.377874167116</v>
      </c>
      <c r="P214" s="117">
        <f t="shared" si="108"/>
        <v>13166.185385772129</v>
      </c>
      <c r="Q214" s="117">
        <f t="shared" si="108"/>
        <v>13710.58414543095</v>
      </c>
      <c r="R214" s="117">
        <f t="shared" ref="R214:V214" si="109">R215+R218+R220+R233</f>
        <v>13138.196533521026</v>
      </c>
      <c r="S214" s="117">
        <f t="shared" si="109"/>
        <v>13472.775469320401</v>
      </c>
      <c r="T214" s="117">
        <f t="shared" si="109"/>
        <v>13967.468647534562</v>
      </c>
      <c r="U214" s="117">
        <f t="shared" si="109"/>
        <v>13862.095247720583</v>
      </c>
      <c r="V214" s="117">
        <f t="shared" si="109"/>
        <v>12703.384073812309</v>
      </c>
      <c r="W214" s="117">
        <f t="shared" ref="W214:Y214" si="110">W215+W218+W220+W233</f>
        <v>14047.980634285315</v>
      </c>
      <c r="X214" s="117">
        <f t="shared" si="110"/>
        <v>14868.349741091833</v>
      </c>
      <c r="Y214" s="117">
        <f t="shared" si="110"/>
        <v>11914.039949287995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17039.166382670759</v>
      </c>
      <c r="C215" s="122">
        <f t="shared" si="111"/>
        <v>17250.558648056187</v>
      </c>
      <c r="D215" s="122">
        <f t="shared" si="111"/>
        <v>15735.209201154428</v>
      </c>
      <c r="E215" s="122">
        <f t="shared" si="111"/>
        <v>16093.997091081041</v>
      </c>
      <c r="F215" s="122">
        <f t="shared" si="111"/>
        <v>14396.847499107242</v>
      </c>
      <c r="G215" s="122">
        <f t="shared" si="111"/>
        <v>12684.615288194793</v>
      </c>
      <c r="H215" s="122">
        <f t="shared" si="111"/>
        <v>13030.54748689577</v>
      </c>
      <c r="I215" s="122">
        <f t="shared" si="111"/>
        <v>11629.206346347877</v>
      </c>
      <c r="J215" s="122">
        <f t="shared" si="111"/>
        <v>12894.158040026123</v>
      </c>
      <c r="K215" s="122">
        <f t="shared" si="111"/>
        <v>10961.51443954487</v>
      </c>
      <c r="L215" s="122">
        <f t="shared" si="111"/>
        <v>12423.528815245256</v>
      </c>
      <c r="M215" s="122">
        <f t="shared" si="111"/>
        <v>10635.76395680216</v>
      </c>
      <c r="N215" s="122">
        <f t="shared" si="111"/>
        <v>12595.377535765985</v>
      </c>
      <c r="O215" s="122">
        <f t="shared" si="111"/>
        <v>12877.49200932255</v>
      </c>
      <c r="P215" s="122">
        <f t="shared" si="111"/>
        <v>10056.926174535347</v>
      </c>
      <c r="Q215" s="122">
        <f t="shared" si="111"/>
        <v>10698.89588275232</v>
      </c>
      <c r="R215" s="122">
        <f t="shared" ref="R215:V215" si="112">SUM(R216:R217)</f>
        <v>10462.960089246433</v>
      </c>
      <c r="S215" s="122">
        <f t="shared" si="112"/>
        <v>10602.818052386323</v>
      </c>
      <c r="T215" s="122">
        <f t="shared" si="112"/>
        <v>10827.187722262313</v>
      </c>
      <c r="U215" s="122">
        <f t="shared" si="112"/>
        <v>11015.659808273556</v>
      </c>
      <c r="V215" s="122">
        <f t="shared" si="112"/>
        <v>9956.850909056664</v>
      </c>
      <c r="W215" s="122">
        <f t="shared" ref="W215:Y215" si="113">SUM(W216:W217)</f>
        <v>11128.275154696148</v>
      </c>
      <c r="X215" s="122">
        <f t="shared" si="113"/>
        <v>11683.969411872007</v>
      </c>
      <c r="Y215" s="122">
        <f t="shared" si="113"/>
        <v>9225.8928728622723</v>
      </c>
      <c r="DA215" s="130" t="s">
        <v>2319</v>
      </c>
    </row>
    <row r="216" spans="1:105" ht="12" customHeight="1" x14ac:dyDescent="0.25">
      <c r="A216" s="97" t="s">
        <v>199</v>
      </c>
      <c r="B216" s="98">
        <v>16954.065670856187</v>
      </c>
      <c r="C216" s="98">
        <v>17163.915734203511</v>
      </c>
      <c r="D216" s="98">
        <v>15654.626363983623</v>
      </c>
      <c r="E216" s="98">
        <v>16010.741679788398</v>
      </c>
      <c r="F216" s="98">
        <v>14320.630037377112</v>
      </c>
      <c r="G216" s="98">
        <v>12615.976920732533</v>
      </c>
      <c r="H216" s="98">
        <v>12959.144054831986</v>
      </c>
      <c r="I216" s="98">
        <v>11564.490062248267</v>
      </c>
      <c r="J216" s="98">
        <v>12821.400325758161</v>
      </c>
      <c r="K216" s="98">
        <v>10899.252183247996</v>
      </c>
      <c r="L216" s="98">
        <v>12352.411015195274</v>
      </c>
      <c r="M216" s="98">
        <v>10574.673070755325</v>
      </c>
      <c r="N216" s="98">
        <v>12522.031636969297</v>
      </c>
      <c r="O216" s="98">
        <v>12801.633716199858</v>
      </c>
      <c r="P216" s="98">
        <v>9997.7293396380082</v>
      </c>
      <c r="Q216" s="98">
        <v>10635.77547442825</v>
      </c>
      <c r="R216" s="98">
        <v>10401.525133272269</v>
      </c>
      <c r="S216" s="98">
        <v>10540.092010378032</v>
      </c>
      <c r="T216" s="98">
        <v>10762.018404574148</v>
      </c>
      <c r="U216" s="98">
        <v>10948.898087338061</v>
      </c>
      <c r="V216" s="98">
        <v>9895.2741761117086</v>
      </c>
      <c r="W216" s="98">
        <v>11058.534248082242</v>
      </c>
      <c r="X216" s="98">
        <v>11608.598039733361</v>
      </c>
      <c r="Y216" s="98">
        <v>9165.803417547726</v>
      </c>
      <c r="DA216" s="63" t="s">
        <v>2320</v>
      </c>
    </row>
    <row r="217" spans="1:105" ht="12" customHeight="1" x14ac:dyDescent="0.25">
      <c r="A217" s="97" t="s">
        <v>53</v>
      </c>
      <c r="B217" s="98">
        <v>85.100711814571895</v>
      </c>
      <c r="C217" s="98">
        <v>86.642913852675193</v>
      </c>
      <c r="D217" s="98">
        <v>80.582837170805306</v>
      </c>
      <c r="E217" s="98">
        <v>83.255411292641924</v>
      </c>
      <c r="F217" s="98">
        <v>76.217461730129401</v>
      </c>
      <c r="G217" s="98">
        <v>68.638367462260135</v>
      </c>
      <c r="H217" s="98">
        <v>71.403432063784479</v>
      </c>
      <c r="I217" s="98">
        <v>64.716284099608885</v>
      </c>
      <c r="J217" s="98">
        <v>72.757714267961305</v>
      </c>
      <c r="K217" s="98">
        <v>62.262256296873879</v>
      </c>
      <c r="L217" s="98">
        <v>71.117800049982051</v>
      </c>
      <c r="M217" s="98">
        <v>61.090886046835557</v>
      </c>
      <c r="N217" s="98">
        <v>73.34589879668782</v>
      </c>
      <c r="O217" s="98">
        <v>75.858293122692828</v>
      </c>
      <c r="P217" s="98">
        <v>59.196834897338789</v>
      </c>
      <c r="Q217" s="98">
        <v>63.12040832407002</v>
      </c>
      <c r="R217" s="98">
        <v>61.434955974163493</v>
      </c>
      <c r="S217" s="98">
        <v>62.72604200829074</v>
      </c>
      <c r="T217" s="98">
        <v>65.169317688164838</v>
      </c>
      <c r="U217" s="98">
        <v>66.761720935495092</v>
      </c>
      <c r="V217" s="98">
        <v>61.576732944955971</v>
      </c>
      <c r="W217" s="98">
        <v>69.740906613905409</v>
      </c>
      <c r="X217" s="98">
        <v>75.371372138646379</v>
      </c>
      <c r="Y217" s="98">
        <v>60.089455314546996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14.158868163359664</v>
      </c>
      <c r="C218" s="122">
        <f t="shared" si="114"/>
        <v>14.050598160338831</v>
      </c>
      <c r="D218" s="122">
        <f t="shared" si="114"/>
        <v>12.878699704206904</v>
      </c>
      <c r="E218" s="122">
        <f t="shared" si="114"/>
        <v>24.440478386612327</v>
      </c>
      <c r="F218" s="122">
        <f t="shared" si="114"/>
        <v>14.801215634711125</v>
      </c>
      <c r="G218" s="122">
        <f t="shared" si="114"/>
        <v>17.27343750889975</v>
      </c>
      <c r="H218" s="122">
        <f t="shared" si="114"/>
        <v>29.524759207093982</v>
      </c>
      <c r="I218" s="122">
        <f t="shared" si="114"/>
        <v>23.350739272928468</v>
      </c>
      <c r="J218" s="122">
        <f t="shared" si="114"/>
        <v>25.887945402217735</v>
      </c>
      <c r="K218" s="122">
        <f t="shared" si="114"/>
        <v>27.361883983232449</v>
      </c>
      <c r="L218" s="122">
        <f t="shared" si="114"/>
        <v>30.879082028268375</v>
      </c>
      <c r="M218" s="122">
        <f t="shared" si="114"/>
        <v>31.50456980735602</v>
      </c>
      <c r="N218" s="122">
        <f t="shared" si="114"/>
        <v>29.743991939913165</v>
      </c>
      <c r="O218" s="122">
        <f t="shared" si="114"/>
        <v>28.117675259862203</v>
      </c>
      <c r="P218" s="122">
        <f t="shared" si="114"/>
        <v>26.07231979307949</v>
      </c>
      <c r="Q218" s="122">
        <f t="shared" si="114"/>
        <v>23.375842086561889</v>
      </c>
      <c r="R218" s="122">
        <f t="shared" si="114"/>
        <v>22.233086402233994</v>
      </c>
      <c r="S218" s="122">
        <f t="shared" si="114"/>
        <v>20.444406739273703</v>
      </c>
      <c r="T218" s="122">
        <f t="shared" si="114"/>
        <v>17.789745248236716</v>
      </c>
      <c r="U218" s="122">
        <f t="shared" si="114"/>
        <v>18.002451467110451</v>
      </c>
      <c r="V218" s="122">
        <f t="shared" si="114"/>
        <v>19.173783955696731</v>
      </c>
      <c r="W218" s="122">
        <f t="shared" si="114"/>
        <v>22.533459387201106</v>
      </c>
      <c r="X218" s="122">
        <f t="shared" si="114"/>
        <v>24.362432471136515</v>
      </c>
      <c r="Y218" s="122">
        <f t="shared" si="114"/>
        <v>26.42823463168402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14.158868163359664</v>
      </c>
      <c r="C219" s="98">
        <f>RES_hhdet_fech!C86</f>
        <v>14.050598160338831</v>
      </c>
      <c r="D219" s="98">
        <f>RES_hhdet_fech!D86</f>
        <v>12.878699704206904</v>
      </c>
      <c r="E219" s="98">
        <f>RES_hhdet_fech!E86</f>
        <v>24.440478386612327</v>
      </c>
      <c r="F219" s="98">
        <f>RES_hhdet_fech!F86</f>
        <v>14.801215634711125</v>
      </c>
      <c r="G219" s="98">
        <f>RES_hhdet_fech!G86</f>
        <v>17.27343750889975</v>
      </c>
      <c r="H219" s="98">
        <f>RES_hhdet_fech!H86</f>
        <v>29.524759207093982</v>
      </c>
      <c r="I219" s="98">
        <f>RES_hhdet_fech!I86</f>
        <v>23.350739272928468</v>
      </c>
      <c r="J219" s="98">
        <f>RES_hhdet_fech!J86</f>
        <v>25.887945402217735</v>
      </c>
      <c r="K219" s="98">
        <f>RES_hhdet_fech!K86</f>
        <v>27.361883983232449</v>
      </c>
      <c r="L219" s="98">
        <f>RES_hhdet_fech!L86</f>
        <v>30.879082028268375</v>
      </c>
      <c r="M219" s="98">
        <f>RES_hhdet_fech!M86</f>
        <v>31.50456980735602</v>
      </c>
      <c r="N219" s="98">
        <f>RES_hhdet_fech!N86</f>
        <v>29.743991939913165</v>
      </c>
      <c r="O219" s="98">
        <f>RES_hhdet_fech!O86</f>
        <v>28.117675259862203</v>
      </c>
      <c r="P219" s="98">
        <f>RES_hhdet_fech!P86</f>
        <v>26.07231979307949</v>
      </c>
      <c r="Q219" s="98">
        <f>RES_hhdet_fech!Q86</f>
        <v>23.375842086561889</v>
      </c>
      <c r="R219" s="98">
        <f>RES_hhdet_fech!R86</f>
        <v>22.233086402233994</v>
      </c>
      <c r="S219" s="98">
        <f>RES_hhdet_fech!S86</f>
        <v>20.444406739273703</v>
      </c>
      <c r="T219" s="98">
        <f>RES_hhdet_fech!T86</f>
        <v>17.789745248236716</v>
      </c>
      <c r="U219" s="98">
        <f>RES_hhdet_fech!U86</f>
        <v>18.002451467110451</v>
      </c>
      <c r="V219" s="98">
        <f>RES_hhdet_fech!V86</f>
        <v>19.173783955696731</v>
      </c>
      <c r="W219" s="98">
        <f>RES_hhdet_fech!W86</f>
        <v>22.533459387201106</v>
      </c>
      <c r="X219" s="98">
        <f>RES_hhdet_fech!X86</f>
        <v>24.362432471136515</v>
      </c>
      <c r="Y219" s="98">
        <f>RES_hhdet_fech!Y86</f>
        <v>26.42823463168402</v>
      </c>
      <c r="DA219" s="63" t="s">
        <v>2323</v>
      </c>
    </row>
    <row r="220" spans="1:105" ht="12" customHeight="1" x14ac:dyDescent="0.25">
      <c r="A220" s="121" t="s">
        <v>55</v>
      </c>
      <c r="B220" s="122">
        <v>2348.3696390697983</v>
      </c>
      <c r="C220" s="122">
        <v>2322.7219713243589</v>
      </c>
      <c r="D220" s="122">
        <v>2347.2426343799766</v>
      </c>
      <c r="E220" s="122">
        <v>2392.2117736726768</v>
      </c>
      <c r="F220" s="122">
        <v>2428.6545762385194</v>
      </c>
      <c r="G220" s="122">
        <v>2309.1216299564257</v>
      </c>
      <c r="H220" s="122">
        <v>2286.371673476126</v>
      </c>
      <c r="I220" s="122">
        <v>2433.3757348350132</v>
      </c>
      <c r="J220" s="122">
        <v>2323.3069695887716</v>
      </c>
      <c r="K220" s="122">
        <v>2223.0136826335524</v>
      </c>
      <c r="L220" s="122">
        <v>2327.5779600128153</v>
      </c>
      <c r="M220" s="122">
        <v>2413.9854170358162</v>
      </c>
      <c r="N220" s="122">
        <v>2162.4393611044234</v>
      </c>
      <c r="O220" s="122">
        <v>2132.0950275190762</v>
      </c>
      <c r="P220" s="122">
        <v>2360.8332258945361</v>
      </c>
      <c r="Q220" s="122">
        <v>2297.9877409431183</v>
      </c>
      <c r="R220" s="122">
        <v>1990.1122817171427</v>
      </c>
      <c r="S220" s="122">
        <v>2144.4205873786032</v>
      </c>
      <c r="T220" s="122">
        <v>2458.2278790907671</v>
      </c>
      <c r="U220" s="122">
        <v>2171.8595064706283</v>
      </c>
      <c r="V220" s="122">
        <v>2091.9157230854862</v>
      </c>
      <c r="W220" s="122">
        <v>2237.179682553865</v>
      </c>
      <c r="X220" s="122">
        <v>2411.4265153969136</v>
      </c>
      <c r="Y220" s="122">
        <v>2000.3205215859828</v>
      </c>
      <c r="DA220" s="130" t="s">
        <v>2324</v>
      </c>
    </row>
    <row r="221" spans="1:105" ht="12" customHeight="1" x14ac:dyDescent="0.25">
      <c r="A221" s="97" t="s">
        <v>132</v>
      </c>
      <c r="B221" s="98">
        <v>2859.6725784726896</v>
      </c>
      <c r="C221" s="98">
        <v>2826.7712093910854</v>
      </c>
      <c r="D221" s="98">
        <v>2739.759963642302</v>
      </c>
      <c r="E221" s="98">
        <v>2926.0606984221163</v>
      </c>
      <c r="F221" s="98">
        <v>2748.2990732935432</v>
      </c>
      <c r="G221" s="98">
        <v>2508.3081888543811</v>
      </c>
      <c r="H221" s="98">
        <v>2506.4701135124301</v>
      </c>
      <c r="I221" s="98">
        <v>2681.2623257639666</v>
      </c>
      <c r="J221" s="98">
        <v>2586.2513152677029</v>
      </c>
      <c r="K221" s="98">
        <v>2327.0602332438839</v>
      </c>
      <c r="L221" s="98">
        <v>2497.9028486441221</v>
      </c>
      <c r="M221" s="98">
        <v>2492.4113235876603</v>
      </c>
      <c r="N221" s="98">
        <v>2115.8859160692118</v>
      </c>
      <c r="O221" s="98">
        <v>2124.8072733728172</v>
      </c>
      <c r="P221" s="98">
        <v>2575.845291127157</v>
      </c>
      <c r="Q221" s="98">
        <v>2435.8096322770766</v>
      </c>
      <c r="R221" s="98">
        <v>1980.9076424466632</v>
      </c>
      <c r="S221" s="98">
        <v>2171.3835120914005</v>
      </c>
      <c r="T221" s="98">
        <v>2576.315237358574</v>
      </c>
      <c r="U221" s="98">
        <v>2230.5573302595344</v>
      </c>
      <c r="V221" s="98">
        <v>2123.5921428006595</v>
      </c>
      <c r="W221" s="98">
        <v>2333.3685179734307</v>
      </c>
      <c r="X221" s="98">
        <v>2519.2510959791966</v>
      </c>
      <c r="Y221" s="98">
        <v>2053.4969026868789</v>
      </c>
      <c r="DA221" s="63" t="s">
        <v>2325</v>
      </c>
    </row>
    <row r="222" spans="1:105" ht="12" customHeight="1" x14ac:dyDescent="0.25">
      <c r="A222" s="97" t="s">
        <v>131</v>
      </c>
      <c r="B222" s="98">
        <v>2129.8159317188615</v>
      </c>
      <c r="C222" s="98">
        <v>2054.7558797092415</v>
      </c>
      <c r="D222" s="98">
        <v>2031.7069869484328</v>
      </c>
      <c r="E222" s="98">
        <v>2175.6190325050106</v>
      </c>
      <c r="F222" s="98">
        <v>2118.9143807735836</v>
      </c>
      <c r="G222" s="98">
        <v>1965.2899606663095</v>
      </c>
      <c r="H222" s="98">
        <v>1993.663029261847</v>
      </c>
      <c r="I222" s="98">
        <v>2207.4241565422162</v>
      </c>
      <c r="J222" s="98">
        <v>2132.360286874562</v>
      </c>
      <c r="K222" s="98">
        <v>1948.118260221582</v>
      </c>
      <c r="L222" s="98">
        <v>2117.7257683862977</v>
      </c>
      <c r="M222" s="98">
        <v>2151.1779533493705</v>
      </c>
      <c r="N222" s="98">
        <v>1854.9845548334172</v>
      </c>
      <c r="O222" s="98">
        <v>1886.9919580580545</v>
      </c>
      <c r="P222" s="98">
        <v>2252.3786551479279</v>
      </c>
      <c r="Q222" s="98">
        <v>2135.2749497640652</v>
      </c>
      <c r="R222" s="98">
        <v>1748.4021049492842</v>
      </c>
      <c r="S222" s="98">
        <v>1941.228473215489</v>
      </c>
      <c r="T222" s="98">
        <v>2284.8108775003648</v>
      </c>
      <c r="U222" s="98">
        <v>1999.5308659200596</v>
      </c>
      <c r="V222" s="98">
        <v>1910.02256266263</v>
      </c>
      <c r="W222" s="98">
        <v>2129.918130590489</v>
      </c>
      <c r="X222" s="98">
        <v>2308.6686037488316</v>
      </c>
      <c r="Y222" s="98">
        <v>1885.142958056213</v>
      </c>
      <c r="DA222" s="63" t="s">
        <v>2326</v>
      </c>
    </row>
    <row r="223" spans="1:105" ht="12" customHeight="1" x14ac:dyDescent="0.25">
      <c r="A223" s="100" t="s">
        <v>199</v>
      </c>
      <c r="B223" s="101">
        <v>1248.3396720084393</v>
      </c>
      <c r="C223" s="101">
        <v>1128.5499384738353</v>
      </c>
      <c r="D223" s="101">
        <v>1113.5954542866534</v>
      </c>
      <c r="E223" s="101">
        <v>1156.7798688622443</v>
      </c>
      <c r="F223" s="101">
        <v>1178.8050476222343</v>
      </c>
      <c r="G223" s="101">
        <v>1064.9332473352686</v>
      </c>
      <c r="H223" s="101">
        <v>1056.4185687772865</v>
      </c>
      <c r="I223" s="101">
        <v>1268.3002929754771</v>
      </c>
      <c r="J223" s="101">
        <v>1111.8197202258311</v>
      </c>
      <c r="K223" s="101">
        <v>1019.1033623943297</v>
      </c>
      <c r="L223" s="101">
        <v>1095.3059741451186</v>
      </c>
      <c r="M223" s="101">
        <v>1143.3665183764494</v>
      </c>
      <c r="N223" s="101">
        <v>984.17036864677937</v>
      </c>
      <c r="O223" s="101">
        <v>1031.6633927506068</v>
      </c>
      <c r="P223" s="101">
        <v>1109.8072278488644</v>
      </c>
      <c r="Q223" s="101">
        <v>1039.3404503500144</v>
      </c>
      <c r="R223" s="101">
        <v>858.67701221863979</v>
      </c>
      <c r="S223" s="101">
        <v>1005.9822847769813</v>
      </c>
      <c r="T223" s="101">
        <v>1087.6623818361099</v>
      </c>
      <c r="U223" s="101">
        <v>956.78345784923408</v>
      </c>
      <c r="V223" s="101">
        <v>843.4153402425834</v>
      </c>
      <c r="W223" s="101">
        <v>1046.3945957824551</v>
      </c>
      <c r="X223" s="101">
        <v>1068.0236078078844</v>
      </c>
      <c r="Y223" s="101">
        <v>772.07388351835596</v>
      </c>
      <c r="DA223" s="131" t="s">
        <v>2327</v>
      </c>
    </row>
    <row r="224" spans="1:105" ht="12" customHeight="1" x14ac:dyDescent="0.25">
      <c r="A224" s="103" t="s">
        <v>52</v>
      </c>
      <c r="B224" s="104">
        <v>881.47625971042226</v>
      </c>
      <c r="C224" s="104">
        <v>926.20594123540673</v>
      </c>
      <c r="D224" s="104">
        <v>918.11153266177962</v>
      </c>
      <c r="E224" s="104">
        <v>1018.8391636427669</v>
      </c>
      <c r="F224" s="104">
        <v>940.10933315134935</v>
      </c>
      <c r="G224" s="104">
        <v>900.35671333104051</v>
      </c>
      <c r="H224" s="104">
        <v>937.24446048456048</v>
      </c>
      <c r="I224" s="104">
        <v>939.12386356673937</v>
      </c>
      <c r="J224" s="104">
        <v>1020.5405666487308</v>
      </c>
      <c r="K224" s="104">
        <v>929.01489782725218</v>
      </c>
      <c r="L224" s="104">
        <v>1022.4197942411793</v>
      </c>
      <c r="M224" s="104">
        <v>1007.8114349729209</v>
      </c>
      <c r="N224" s="104">
        <v>870.81418618663793</v>
      </c>
      <c r="O224" s="104">
        <v>855.32856530744755</v>
      </c>
      <c r="P224" s="104">
        <v>1142.5714272990633</v>
      </c>
      <c r="Q224" s="104">
        <v>1095.9344994140513</v>
      </c>
      <c r="R224" s="104">
        <v>889.72509273064429</v>
      </c>
      <c r="S224" s="104">
        <v>935.24618843850772</v>
      </c>
      <c r="T224" s="104">
        <v>1197.1484956642548</v>
      </c>
      <c r="U224" s="104">
        <v>1042.7474080708253</v>
      </c>
      <c r="V224" s="104">
        <v>1066.6072224200466</v>
      </c>
      <c r="W224" s="104">
        <v>1083.5235348080339</v>
      </c>
      <c r="X224" s="104">
        <v>1240.6449959409474</v>
      </c>
      <c r="Y224" s="104">
        <v>1113.0690745378572</v>
      </c>
      <c r="DA224" s="132" t="s">
        <v>2328</v>
      </c>
    </row>
    <row r="225" spans="1:105" ht="12" customHeight="1" x14ac:dyDescent="0.25">
      <c r="A225" s="106" t="s">
        <v>124</v>
      </c>
      <c r="B225" s="101">
        <v>2522.7470871351147</v>
      </c>
      <c r="C225" s="101">
        <v>2403.1431992716389</v>
      </c>
      <c r="D225" s="101">
        <v>2417.0620660417899</v>
      </c>
      <c r="E225" s="101">
        <v>2073.189617228903</v>
      </c>
      <c r="F225" s="101">
        <v>2886.363501369794</v>
      </c>
      <c r="G225" s="101">
        <v>2512.7601939460274</v>
      </c>
      <c r="H225" s="101">
        <v>2660.9883103931215</v>
      </c>
      <c r="I225" s="101">
        <v>2221.8322179031215</v>
      </c>
      <c r="J225" s="101">
        <v>2554.3442333238595</v>
      </c>
      <c r="K225" s="101">
        <v>2491.5279641751977</v>
      </c>
      <c r="L225" s="101">
        <v>2590.897189472942</v>
      </c>
      <c r="M225" s="101">
        <v>2806.7583119433575</v>
      </c>
      <c r="N225" s="101">
        <v>2547.0319499219518</v>
      </c>
      <c r="O225" s="101">
        <v>2263.3121436267061</v>
      </c>
      <c r="P225" s="101">
        <v>2384.5574463263242</v>
      </c>
      <c r="Q225" s="101">
        <v>1879.9328984147901</v>
      </c>
      <c r="R225" s="101">
        <v>2462.2589227874237</v>
      </c>
      <c r="S225" s="101">
        <v>1925.0949977192008</v>
      </c>
      <c r="T225" s="101">
        <v>2612.4848569817227</v>
      </c>
      <c r="U225" s="101">
        <v>2303.9015596832132</v>
      </c>
      <c r="V225" s="101">
        <v>2487.2307846711956</v>
      </c>
      <c r="W225" s="101">
        <v>2272.3647418954229</v>
      </c>
      <c r="X225" s="101">
        <v>2616.3665230314346</v>
      </c>
      <c r="Y225" s="101">
        <v>1907.1881817337755</v>
      </c>
      <c r="DA225" s="131" t="s">
        <v>2329</v>
      </c>
    </row>
    <row r="226" spans="1:105" ht="12" customHeight="1" x14ac:dyDescent="0.25">
      <c r="A226" s="107" t="s">
        <v>123</v>
      </c>
      <c r="B226" s="104">
        <v>2054.973812400563</v>
      </c>
      <c r="C226" s="104">
        <v>1939.2551734812357</v>
      </c>
      <c r="D226" s="104">
        <v>1960.4308641329246</v>
      </c>
      <c r="E226" s="104">
        <v>1685.4204129377333</v>
      </c>
      <c r="F226" s="104">
        <v>2380.2501368851454</v>
      </c>
      <c r="G226" s="104">
        <v>2079.8936668533847</v>
      </c>
      <c r="H226" s="104">
        <v>2213.023717699084</v>
      </c>
      <c r="I226" s="104">
        <v>1887.8072208666508</v>
      </c>
      <c r="J226" s="104">
        <v>2132.4440038476164</v>
      </c>
      <c r="K226" s="104">
        <v>2085.9095411995922</v>
      </c>
      <c r="L226" s="104">
        <v>2171.3249778022023</v>
      </c>
      <c r="M226" s="104">
        <v>2371.1946532946213</v>
      </c>
      <c r="N226" s="104">
        <v>2160.7799400743806</v>
      </c>
      <c r="O226" s="104">
        <v>1938.7869069392054</v>
      </c>
      <c r="P226" s="104">
        <v>2014.0770887635983</v>
      </c>
      <c r="Q226" s="104">
        <v>1595.2859841585866</v>
      </c>
      <c r="R226" s="104">
        <v>2078.8452472047015</v>
      </c>
      <c r="S226" s="104">
        <v>1706.5524667610266</v>
      </c>
      <c r="T226" s="104">
        <v>2315.3629672803841</v>
      </c>
      <c r="U226" s="104">
        <v>2075.2628216010239</v>
      </c>
      <c r="V226" s="104">
        <v>2242.0980735856347</v>
      </c>
      <c r="W226" s="104">
        <v>2076.5249261595286</v>
      </c>
      <c r="X226" s="104">
        <v>2384.9683797752791</v>
      </c>
      <c r="Y226" s="104">
        <v>1725.8471916446795</v>
      </c>
      <c r="DA226" s="132" t="s">
        <v>2330</v>
      </c>
    </row>
    <row r="227" spans="1:105" ht="12" customHeight="1" x14ac:dyDescent="0.25">
      <c r="A227" s="108" t="s">
        <v>50</v>
      </c>
      <c r="B227" s="98">
        <v>1101.8162202183369</v>
      </c>
      <c r="C227" s="98">
        <v>992.81150035800215</v>
      </c>
      <c r="D227" s="98">
        <v>1024.3207652294634</v>
      </c>
      <c r="E227" s="98">
        <v>874.75520702275867</v>
      </c>
      <c r="F227" s="98">
        <v>1303.7346504548664</v>
      </c>
      <c r="G227" s="98">
        <v>1119.9309907001273</v>
      </c>
      <c r="H227" s="98">
        <v>1180.4944123307839</v>
      </c>
      <c r="I227" s="98">
        <v>1097.4264398275982</v>
      </c>
      <c r="J227" s="98">
        <v>1136.3837932363579</v>
      </c>
      <c r="K227" s="98">
        <v>1121.4527420714194</v>
      </c>
      <c r="L227" s="98">
        <v>1158.7770005298169</v>
      </c>
      <c r="M227" s="98">
        <v>1305.1252873016367</v>
      </c>
      <c r="N227" s="98">
        <v>1190.9794044855546</v>
      </c>
      <c r="O227" s="98">
        <v>1104.2765986065333</v>
      </c>
      <c r="P227" s="98">
        <v>1039.4749707007184</v>
      </c>
      <c r="Q227" s="98">
        <v>809.78428047705995</v>
      </c>
      <c r="R227" s="98">
        <v>1057.2895156492855</v>
      </c>
      <c r="S227" s="98">
        <v>903.6516881243964</v>
      </c>
      <c r="T227" s="98">
        <v>1105.8532058845294</v>
      </c>
      <c r="U227" s="98">
        <v>991.606050698888</v>
      </c>
      <c r="V227" s="98">
        <v>998.65306307692015</v>
      </c>
      <c r="W227" s="98">
        <v>1027.3825912922221</v>
      </c>
      <c r="X227" s="98">
        <v>1118.2920999573455</v>
      </c>
      <c r="Y227" s="98">
        <v>722.80844411477517</v>
      </c>
      <c r="DA227" s="63" t="s">
        <v>2331</v>
      </c>
    </row>
    <row r="228" spans="1:105" ht="12" customHeight="1" x14ac:dyDescent="0.25">
      <c r="A228" s="108" t="s">
        <v>52</v>
      </c>
      <c r="B228" s="98">
        <v>953.15759218222604</v>
      </c>
      <c r="C228" s="98">
        <v>946.44367312323368</v>
      </c>
      <c r="D228" s="98">
        <v>936.11009890346156</v>
      </c>
      <c r="E228" s="98">
        <v>810.66520591497488</v>
      </c>
      <c r="F228" s="98">
        <v>1076.5154864302788</v>
      </c>
      <c r="G228" s="98">
        <v>959.9626761532578</v>
      </c>
      <c r="H228" s="98">
        <v>1032.5293053683001</v>
      </c>
      <c r="I228" s="98">
        <v>790.38078103905286</v>
      </c>
      <c r="J228" s="98">
        <v>996.06021061125853</v>
      </c>
      <c r="K228" s="98">
        <v>964.45679912817297</v>
      </c>
      <c r="L228" s="98">
        <v>1012.5479772723858</v>
      </c>
      <c r="M228" s="98">
        <v>1066.0693659929846</v>
      </c>
      <c r="N228" s="98">
        <v>969.80053558882594</v>
      </c>
      <c r="O228" s="98">
        <v>834.51030833267214</v>
      </c>
      <c r="P228" s="98">
        <v>974.60211806288032</v>
      </c>
      <c r="Q228" s="98">
        <v>785.50170368152669</v>
      </c>
      <c r="R228" s="98">
        <v>1021.5557315554158</v>
      </c>
      <c r="S228" s="98">
        <v>802.90077863663021</v>
      </c>
      <c r="T228" s="98">
        <v>1209.5097613958546</v>
      </c>
      <c r="U228" s="98">
        <v>1083.656770902136</v>
      </c>
      <c r="V228" s="98">
        <v>1243.4450105087146</v>
      </c>
      <c r="W228" s="98">
        <v>1049.1423348673061</v>
      </c>
      <c r="X228" s="98">
        <v>1266.6762798179338</v>
      </c>
      <c r="Y228" s="98">
        <v>1003.0387475299041</v>
      </c>
      <c r="DA228" s="63" t="s">
        <v>2332</v>
      </c>
    </row>
    <row r="229" spans="1:105" ht="12" customHeight="1" x14ac:dyDescent="0.25">
      <c r="A229" s="106" t="s">
        <v>122</v>
      </c>
      <c r="B229" s="101">
        <v>2108.4083134559669</v>
      </c>
      <c r="C229" s="101">
        <v>2108.0640670393755</v>
      </c>
      <c r="D229" s="101">
        <v>2196.4804033403998</v>
      </c>
      <c r="E229" s="101">
        <v>2233.3639944628203</v>
      </c>
      <c r="F229" s="101">
        <v>2264.4171509244306</v>
      </c>
      <c r="G229" s="101">
        <v>2254.9690342594631</v>
      </c>
      <c r="H229" s="101">
        <v>2199.2926489196261</v>
      </c>
      <c r="I229" s="101">
        <v>2391.8715759048355</v>
      </c>
      <c r="J229" s="101">
        <v>2216.4650384112247</v>
      </c>
      <c r="K229" s="101">
        <v>2244.8414277784068</v>
      </c>
      <c r="L229" s="101">
        <v>2287.5366134919864</v>
      </c>
      <c r="M229" s="101">
        <v>2454.8641406536772</v>
      </c>
      <c r="N229" s="101">
        <v>2333.2749815685011</v>
      </c>
      <c r="O229" s="101">
        <v>2280.4515879573169</v>
      </c>
      <c r="P229" s="101">
        <v>2063.9111148864008</v>
      </c>
      <c r="Q229" s="101">
        <v>2134.3243694525481</v>
      </c>
      <c r="R229" s="101">
        <v>2147.0616267778123</v>
      </c>
      <c r="S229" s="101">
        <v>2262.2549745958927</v>
      </c>
      <c r="T229" s="101">
        <v>2315.2958344750077</v>
      </c>
      <c r="U229" s="101">
        <v>2188.4839418860415</v>
      </c>
      <c r="V229" s="101">
        <v>2122.2100985338429</v>
      </c>
      <c r="W229" s="101">
        <v>2232.130498058089</v>
      </c>
      <c r="X229" s="101">
        <v>2385.8613597134886</v>
      </c>
      <c r="Y229" s="101">
        <v>2059.5283066669513</v>
      </c>
      <c r="DA229" s="131" t="s">
        <v>2333</v>
      </c>
    </row>
    <row r="230" spans="1:105" ht="12" customHeight="1" x14ac:dyDescent="0.25">
      <c r="A230" s="107" t="s">
        <v>121</v>
      </c>
      <c r="B230" s="104">
        <v>1819.5563774205359</v>
      </c>
      <c r="C230" s="104">
        <v>1807.5332979971456</v>
      </c>
      <c r="D230" s="104">
        <v>1892.9490017979663</v>
      </c>
      <c r="E230" s="104">
        <v>1926.5780922368599</v>
      </c>
      <c r="F230" s="104">
        <v>1977.1742937239437</v>
      </c>
      <c r="G230" s="104">
        <v>1972.8640596791986</v>
      </c>
      <c r="H230" s="104">
        <v>1929.9111242408167</v>
      </c>
      <c r="I230" s="104">
        <v>2128.528428354703</v>
      </c>
      <c r="J230" s="104">
        <v>1949.1585346785891</v>
      </c>
      <c r="K230" s="104">
        <v>1977.7537422651289</v>
      </c>
      <c r="L230" s="104">
        <v>2016.6181861393982</v>
      </c>
      <c r="M230" s="104">
        <v>2175.1338564075227</v>
      </c>
      <c r="N230" s="104">
        <v>2072.0200392807092</v>
      </c>
      <c r="O230" s="104">
        <v>2037.5151409107657</v>
      </c>
      <c r="P230" s="104">
        <v>1822.9011719652069</v>
      </c>
      <c r="Q230" s="104">
        <v>1886.2494069755394</v>
      </c>
      <c r="R230" s="104">
        <v>1898.2331913586361</v>
      </c>
      <c r="S230" s="104">
        <v>2028.4655598307675</v>
      </c>
      <c r="T230" s="104">
        <v>2093.9964226740922</v>
      </c>
      <c r="U230" s="104">
        <v>1994.0053648498638</v>
      </c>
      <c r="V230" s="104">
        <v>1941.4484160592733</v>
      </c>
      <c r="W230" s="104">
        <v>2047.4752065873195</v>
      </c>
      <c r="X230" s="104">
        <v>2201.1545247556328</v>
      </c>
      <c r="Y230" s="104">
        <v>1892.2725451934143</v>
      </c>
      <c r="DA230" s="132" t="s">
        <v>2334</v>
      </c>
    </row>
    <row r="231" spans="1:105" ht="12" customHeight="1" x14ac:dyDescent="0.25">
      <c r="A231" s="108" t="s">
        <v>53</v>
      </c>
      <c r="B231" s="98">
        <v>920.9384177153255</v>
      </c>
      <c r="C231" s="98">
        <v>870.08085905575899</v>
      </c>
      <c r="D231" s="98">
        <v>931.3980918792837</v>
      </c>
      <c r="E231" s="98">
        <v>943.6250335097958</v>
      </c>
      <c r="F231" s="98">
        <v>1025.2682363755648</v>
      </c>
      <c r="G231" s="98">
        <v>1006.0143347120047</v>
      </c>
      <c r="H231" s="98">
        <v>973.71485803791381</v>
      </c>
      <c r="I231" s="98">
        <v>1182.4449218614784</v>
      </c>
      <c r="J231" s="98">
        <v>984.18551102724678</v>
      </c>
      <c r="K231" s="98">
        <v>1010.7060130433484</v>
      </c>
      <c r="L231" s="98">
        <v>1022.1677631969491</v>
      </c>
      <c r="M231" s="98">
        <v>1145.49927877392</v>
      </c>
      <c r="N231" s="98">
        <v>1092.5181327178857</v>
      </c>
      <c r="O231" s="98">
        <v>1116.2369523844691</v>
      </c>
      <c r="P231" s="98">
        <v>890.01330913433151</v>
      </c>
      <c r="Q231" s="98">
        <v>917.02750724616874</v>
      </c>
      <c r="R231" s="98">
        <v>931.52067412134579</v>
      </c>
      <c r="S231" s="98">
        <v>1043.7807762160569</v>
      </c>
      <c r="T231" s="98">
        <v>984.86285714858809</v>
      </c>
      <c r="U231" s="98">
        <v>937.55789155315381</v>
      </c>
      <c r="V231" s="98">
        <v>836.28547456334866</v>
      </c>
      <c r="W231" s="98">
        <v>985.01956370970061</v>
      </c>
      <c r="X231" s="98">
        <v>999.55481240107747</v>
      </c>
      <c r="Y231" s="98">
        <v>766.26565533920962</v>
      </c>
      <c r="DA231" s="63" t="s">
        <v>2335</v>
      </c>
    </row>
    <row r="232" spans="1:105" ht="12" customHeight="1" x14ac:dyDescent="0.25">
      <c r="A232" s="108" t="s">
        <v>52</v>
      </c>
      <c r="B232" s="98">
        <v>898.61795970521041</v>
      </c>
      <c r="C232" s="98">
        <v>937.45243894138673</v>
      </c>
      <c r="D232" s="98">
        <v>961.55090991868292</v>
      </c>
      <c r="E232" s="98">
        <v>982.95305872706422</v>
      </c>
      <c r="F232" s="98">
        <v>951.90605734837868</v>
      </c>
      <c r="G232" s="98">
        <v>966.84972496719388</v>
      </c>
      <c r="H232" s="98">
        <v>956.19626620290273</v>
      </c>
      <c r="I232" s="98">
        <v>946.08350649322495</v>
      </c>
      <c r="J232" s="98">
        <v>964.97302365134237</v>
      </c>
      <c r="K232" s="98">
        <v>967.04772922178063</v>
      </c>
      <c r="L232" s="98">
        <v>994.45042294244888</v>
      </c>
      <c r="M232" s="98">
        <v>1029.6345776336027</v>
      </c>
      <c r="N232" s="98">
        <v>979.50190656282336</v>
      </c>
      <c r="O232" s="98">
        <v>921.27818852629684</v>
      </c>
      <c r="P232" s="98">
        <v>932.88786283087563</v>
      </c>
      <c r="Q232" s="98">
        <v>969.22189972937065</v>
      </c>
      <c r="R232" s="98">
        <v>966.71251723728994</v>
      </c>
      <c r="S232" s="98">
        <v>984.68478361471034</v>
      </c>
      <c r="T232" s="98">
        <v>1109.1335655255041</v>
      </c>
      <c r="U232" s="98">
        <v>1056.4474732967099</v>
      </c>
      <c r="V232" s="98">
        <v>1105.1629414959243</v>
      </c>
      <c r="W232" s="98">
        <v>1062.4556428776189</v>
      </c>
      <c r="X232" s="98">
        <v>1201.5997123545546</v>
      </c>
      <c r="Y232" s="98">
        <v>1126.0068898542047</v>
      </c>
      <c r="DA232" s="63" t="s">
        <v>2336</v>
      </c>
    </row>
    <row r="233" spans="1:105" ht="12" customHeight="1" x14ac:dyDescent="0.25">
      <c r="A233" s="121" t="s">
        <v>54</v>
      </c>
      <c r="B233" s="122">
        <v>812.3040187123438</v>
      </c>
      <c r="C233" s="122">
        <v>841.59187297682934</v>
      </c>
      <c r="D233" s="122">
        <v>860.82571361579926</v>
      </c>
      <c r="E233" s="122">
        <v>877.61946619345724</v>
      </c>
      <c r="F233" s="122">
        <v>902.06168188693471</v>
      </c>
      <c r="G233" s="122">
        <v>918.94084135380535</v>
      </c>
      <c r="H233" s="122">
        <v>898.35142122645379</v>
      </c>
      <c r="I233" s="122">
        <v>847.74543683839806</v>
      </c>
      <c r="J233" s="122">
        <v>808.41981435359571</v>
      </c>
      <c r="K233" s="122">
        <v>804.00347409341362</v>
      </c>
      <c r="L233" s="122">
        <v>823.02554393218804</v>
      </c>
      <c r="M233" s="122">
        <v>754.35913405691008</v>
      </c>
      <c r="N233" s="122">
        <v>763.01307155126892</v>
      </c>
      <c r="O233" s="122">
        <v>757.67316206562816</v>
      </c>
      <c r="P233" s="122">
        <v>722.35366554916527</v>
      </c>
      <c r="Q233" s="122">
        <v>690.32467964894909</v>
      </c>
      <c r="R233" s="122">
        <v>662.89107615521755</v>
      </c>
      <c r="S233" s="122">
        <v>705.0924228162005</v>
      </c>
      <c r="T233" s="122">
        <v>664.26330093324316</v>
      </c>
      <c r="U233" s="122">
        <v>656.57348150928715</v>
      </c>
      <c r="V233" s="122">
        <v>635.44365771446098</v>
      </c>
      <c r="W233" s="122">
        <v>659.9923376481014</v>
      </c>
      <c r="X233" s="122">
        <v>748.59138135177591</v>
      </c>
      <c r="Y233" s="122">
        <v>661.39832020805716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X235" s="98">
        <v>0</v>
      </c>
      <c r="Y235" s="98">
        <v>0</v>
      </c>
      <c r="DA235" s="63" t="s">
        <v>2339</v>
      </c>
    </row>
    <row r="236" spans="1:105" ht="12" customHeight="1" x14ac:dyDescent="0.25">
      <c r="A236" s="109" t="s">
        <v>120</v>
      </c>
      <c r="B236" s="33">
        <v>812.3040187123438</v>
      </c>
      <c r="C236" s="33">
        <v>841.59187297682934</v>
      </c>
      <c r="D236" s="33">
        <v>860.82571361579926</v>
      </c>
      <c r="E236" s="33">
        <v>877.61946619345724</v>
      </c>
      <c r="F236" s="33">
        <v>902.06168188693471</v>
      </c>
      <c r="G236" s="33">
        <v>918.94084135380535</v>
      </c>
      <c r="H236" s="33">
        <v>898.35142122645379</v>
      </c>
      <c r="I236" s="33">
        <v>847.74543683839806</v>
      </c>
      <c r="J236" s="33">
        <v>808.41981435359571</v>
      </c>
      <c r="K236" s="33">
        <v>804.00347409341362</v>
      </c>
      <c r="L236" s="33">
        <v>823.02554393218804</v>
      </c>
      <c r="M236" s="33">
        <v>754.35913405691008</v>
      </c>
      <c r="N236" s="33">
        <v>763.01307155126892</v>
      </c>
      <c r="O236" s="33">
        <v>757.67316206562816</v>
      </c>
      <c r="P236" s="33">
        <v>722.35366554916527</v>
      </c>
      <c r="Q236" s="33">
        <v>690.32467964894909</v>
      </c>
      <c r="R236" s="33">
        <v>662.89107615521755</v>
      </c>
      <c r="S236" s="33">
        <v>705.0924228162005</v>
      </c>
      <c r="T236" s="33">
        <v>664.26330093324316</v>
      </c>
      <c r="U236" s="33">
        <v>656.57348150928715</v>
      </c>
      <c r="V236" s="33">
        <v>635.44365771446098</v>
      </c>
      <c r="W236" s="33">
        <v>659.9923376481014</v>
      </c>
      <c r="X236" s="33">
        <v>748.59138135177591</v>
      </c>
      <c r="Y236" s="33">
        <v>661.39832020805716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11104.802987355091</v>
      </c>
      <c r="C238" s="117">
        <f t="shared" si="115"/>
        <v>11405.287728531981</v>
      </c>
      <c r="D238" s="117">
        <f t="shared" si="115"/>
        <v>10978.360254087704</v>
      </c>
      <c r="E238" s="117">
        <f t="shared" si="115"/>
        <v>11590.91579904338</v>
      </c>
      <c r="F238" s="117">
        <f t="shared" si="115"/>
        <v>10943.640620385637</v>
      </c>
      <c r="G238" s="117">
        <f t="shared" si="115"/>
        <v>10166.842259151303</v>
      </c>
      <c r="H238" s="117">
        <f t="shared" si="115"/>
        <v>10693.94033062428</v>
      </c>
      <c r="I238" s="117">
        <f t="shared" si="115"/>
        <v>10134.319329980008</v>
      </c>
      <c r="J238" s="117">
        <f t="shared" si="115"/>
        <v>11069.660004544518</v>
      </c>
      <c r="K238" s="117">
        <f t="shared" si="115"/>
        <v>9876.9217650434766</v>
      </c>
      <c r="L238" s="117">
        <f t="shared" si="115"/>
        <v>11188.046490405613</v>
      </c>
      <c r="M238" s="117">
        <f t="shared" si="115"/>
        <v>10147.18655571763</v>
      </c>
      <c r="N238" s="117">
        <f t="shared" si="115"/>
        <v>11567.228358207782</v>
      </c>
      <c r="O238" s="117">
        <f t="shared" si="115"/>
        <v>11923.965248989283</v>
      </c>
      <c r="P238" s="117">
        <f t="shared" si="115"/>
        <v>10013.262135283618</v>
      </c>
      <c r="Q238" s="117">
        <f t="shared" si="115"/>
        <v>10441.002516552731</v>
      </c>
      <c r="R238" s="117">
        <f t="shared" ref="R238:V238" si="116">R239+R242+R244+R257</f>
        <v>10064.064605438482</v>
      </c>
      <c r="S238" s="117">
        <f t="shared" si="116"/>
        <v>10483.801263084042</v>
      </c>
      <c r="T238" s="117">
        <f t="shared" si="116"/>
        <v>11079.486470875212</v>
      </c>
      <c r="U238" s="117">
        <f t="shared" si="116"/>
        <v>11208.672711279667</v>
      </c>
      <c r="V238" s="117">
        <f t="shared" si="116"/>
        <v>10498.468788902563</v>
      </c>
      <c r="W238" s="117">
        <f t="shared" ref="W238:Y238" si="117">W239+W242+W244+W257</f>
        <v>11849.66021517919</v>
      </c>
      <c r="X238" s="117">
        <f t="shared" si="117"/>
        <v>12761.468305255301</v>
      </c>
      <c r="Y238" s="117">
        <f t="shared" si="117"/>
        <v>10377.214361591416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8861.351932769423</v>
      </c>
      <c r="C239" s="122">
        <f t="shared" si="118"/>
        <v>9137.3821678519344</v>
      </c>
      <c r="D239" s="122">
        <f t="shared" si="118"/>
        <v>8642.0154427219477</v>
      </c>
      <c r="E239" s="122">
        <f t="shared" si="118"/>
        <v>9151.7275221817745</v>
      </c>
      <c r="F239" s="122">
        <f t="shared" si="118"/>
        <v>8451.7468976404307</v>
      </c>
      <c r="G239" s="122">
        <f t="shared" si="118"/>
        <v>7703.6418377531545</v>
      </c>
      <c r="H239" s="122">
        <f t="shared" si="118"/>
        <v>8198.5493919405926</v>
      </c>
      <c r="I239" s="122">
        <f t="shared" si="118"/>
        <v>7557.6242683422433</v>
      </c>
      <c r="J239" s="122">
        <f t="shared" si="118"/>
        <v>8578.1274672445379</v>
      </c>
      <c r="K239" s="122">
        <f t="shared" si="118"/>
        <v>7436.3821857452976</v>
      </c>
      <c r="L239" s="122">
        <f t="shared" si="118"/>
        <v>8623.5332868520218</v>
      </c>
      <c r="M239" s="122">
        <f t="shared" si="118"/>
        <v>7541.8449925968916</v>
      </c>
      <c r="N239" s="122">
        <f t="shared" si="118"/>
        <v>9133.8236310353168</v>
      </c>
      <c r="O239" s="122">
        <f t="shared" si="118"/>
        <v>9510.2790120156023</v>
      </c>
      <c r="P239" s="122">
        <f t="shared" si="118"/>
        <v>7445.7236251180721</v>
      </c>
      <c r="Q239" s="122">
        <f t="shared" si="118"/>
        <v>7947.6883502734008</v>
      </c>
      <c r="R239" s="122">
        <f t="shared" ref="R239:V239" si="119">SUM(R240:R241)</f>
        <v>7830.1764119522186</v>
      </c>
      <c r="S239" s="122">
        <f t="shared" si="119"/>
        <v>8067.8213816691959</v>
      </c>
      <c r="T239" s="122">
        <f t="shared" si="119"/>
        <v>8411.7282032312069</v>
      </c>
      <c r="U239" s="122">
        <f t="shared" si="119"/>
        <v>8743.8738193789086</v>
      </c>
      <c r="V239" s="122">
        <f t="shared" si="119"/>
        <v>8078.8185305272818</v>
      </c>
      <c r="W239" s="122">
        <f t="shared" ref="W239:Y239" si="120">SUM(W240:W241)</f>
        <v>9235.309021671932</v>
      </c>
      <c r="X239" s="122">
        <f t="shared" si="120"/>
        <v>9877.6805604746241</v>
      </c>
      <c r="Y239" s="122">
        <f t="shared" si="120"/>
        <v>7899.1400627904704</v>
      </c>
      <c r="DA239" s="130" t="s">
        <v>2487</v>
      </c>
    </row>
    <row r="240" spans="1:105" ht="12" customHeight="1" x14ac:dyDescent="0.25">
      <c r="A240" s="97" t="s">
        <v>199</v>
      </c>
      <c r="B240" s="98">
        <v>8776.2512209548513</v>
      </c>
      <c r="C240" s="98">
        <v>9050.7392539992597</v>
      </c>
      <c r="D240" s="98">
        <v>8561.4326055511428</v>
      </c>
      <c r="E240" s="98">
        <v>9068.4721108891317</v>
      </c>
      <c r="F240" s="98">
        <v>8375.5294359103009</v>
      </c>
      <c r="G240" s="98">
        <v>7635.0034702908943</v>
      </c>
      <c r="H240" s="98">
        <v>8127.1459598768088</v>
      </c>
      <c r="I240" s="98">
        <v>7492.9079842426345</v>
      </c>
      <c r="J240" s="98">
        <v>8505.3697529765759</v>
      </c>
      <c r="K240" s="98">
        <v>7374.119929448424</v>
      </c>
      <c r="L240" s="98">
        <v>8552.4154868020396</v>
      </c>
      <c r="M240" s="98">
        <v>7480.7541065500563</v>
      </c>
      <c r="N240" s="98">
        <v>9060.477732238629</v>
      </c>
      <c r="O240" s="98">
        <v>9434.4207188929104</v>
      </c>
      <c r="P240" s="98">
        <v>7386.5267902207333</v>
      </c>
      <c r="Q240" s="98">
        <v>7884.5679419493308</v>
      </c>
      <c r="R240" s="98">
        <v>7768.7414559780555</v>
      </c>
      <c r="S240" s="98">
        <v>8005.0953396609048</v>
      </c>
      <c r="T240" s="98">
        <v>8346.5588855430415</v>
      </c>
      <c r="U240" s="98">
        <v>8677.1120984434128</v>
      </c>
      <c r="V240" s="98">
        <v>8017.2417975823255</v>
      </c>
      <c r="W240" s="98">
        <v>9165.5681150580258</v>
      </c>
      <c r="X240" s="98">
        <v>9802.3091883359775</v>
      </c>
      <c r="Y240" s="98">
        <v>7839.0506074759232</v>
      </c>
      <c r="DA240" s="63" t="s">
        <v>2488</v>
      </c>
    </row>
    <row r="241" spans="1:105" ht="12" customHeight="1" x14ac:dyDescent="0.25">
      <c r="A241" s="97" t="s">
        <v>53</v>
      </c>
      <c r="B241" s="98">
        <v>85.100711814571895</v>
      </c>
      <c r="C241" s="98">
        <v>86.642913852675193</v>
      </c>
      <c r="D241" s="98">
        <v>80.582837170805306</v>
      </c>
      <c r="E241" s="98">
        <v>83.255411292641924</v>
      </c>
      <c r="F241" s="98">
        <v>76.217461730129401</v>
      </c>
      <c r="G241" s="98">
        <v>68.638367462260135</v>
      </c>
      <c r="H241" s="98">
        <v>71.403432063784479</v>
      </c>
      <c r="I241" s="98">
        <v>64.716284099608885</v>
      </c>
      <c r="J241" s="98">
        <v>72.757714267961305</v>
      </c>
      <c r="K241" s="98">
        <v>62.262256296873879</v>
      </c>
      <c r="L241" s="98">
        <v>71.117800049982051</v>
      </c>
      <c r="M241" s="98">
        <v>61.090886046835557</v>
      </c>
      <c r="N241" s="98">
        <v>73.34589879668782</v>
      </c>
      <c r="O241" s="98">
        <v>75.858293122692828</v>
      </c>
      <c r="P241" s="98">
        <v>59.196834897338789</v>
      </c>
      <c r="Q241" s="98">
        <v>63.12040832407002</v>
      </c>
      <c r="R241" s="98">
        <v>61.434955974163493</v>
      </c>
      <c r="S241" s="98">
        <v>62.72604200829074</v>
      </c>
      <c r="T241" s="98">
        <v>65.169317688164838</v>
      </c>
      <c r="U241" s="98">
        <v>66.761720935495092</v>
      </c>
      <c r="V241" s="98">
        <v>61.576732944955971</v>
      </c>
      <c r="W241" s="98">
        <v>69.740906613905409</v>
      </c>
      <c r="X241" s="98">
        <v>75.371372138646379</v>
      </c>
      <c r="Y241" s="98">
        <v>60.089455314546996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27.250223006730302</v>
      </c>
      <c r="C242" s="122">
        <f t="shared" si="121"/>
        <v>27.971098101193768</v>
      </c>
      <c r="D242" s="122">
        <f t="shared" si="121"/>
        <v>26.739344452085682</v>
      </c>
      <c r="E242" s="122">
        <f t="shared" si="121"/>
        <v>54.79787881039406</v>
      </c>
      <c r="F242" s="122">
        <f t="shared" si="121"/>
        <v>36.154049629603932</v>
      </c>
      <c r="G242" s="122">
        <f t="shared" si="121"/>
        <v>45.209185295028888</v>
      </c>
      <c r="H242" s="122">
        <f t="shared" si="121"/>
        <v>82.454293651749666</v>
      </c>
      <c r="I242" s="122">
        <f t="shared" si="121"/>
        <v>67.459131473515413</v>
      </c>
      <c r="J242" s="122">
        <f t="shared" si="121"/>
        <v>76.412678389381568</v>
      </c>
      <c r="K242" s="122">
        <f t="shared" si="121"/>
        <v>82.596386834435933</v>
      </c>
      <c r="L242" s="122">
        <f t="shared" si="121"/>
        <v>95.494742781040557</v>
      </c>
      <c r="M242" s="122">
        <f t="shared" si="121"/>
        <v>100.37460403469471</v>
      </c>
      <c r="N242" s="122">
        <f t="shared" si="121"/>
        <v>98.42925001766082</v>
      </c>
      <c r="O242" s="122">
        <f t="shared" si="121"/>
        <v>97.221071103375536</v>
      </c>
      <c r="P242" s="122">
        <f t="shared" si="121"/>
        <v>93.987129706751588</v>
      </c>
      <c r="Q242" s="122">
        <f t="shared" si="121"/>
        <v>86.926717563897171</v>
      </c>
      <c r="R242" s="122">
        <f t="shared" si="121"/>
        <v>84.612202857654765</v>
      </c>
      <c r="S242" s="122">
        <f t="shared" si="121"/>
        <v>79.777613920377931</v>
      </c>
      <c r="T242" s="122">
        <f t="shared" si="121"/>
        <v>71.571660799013898</v>
      </c>
      <c r="U242" s="122">
        <f t="shared" si="121"/>
        <v>74.632282222879937</v>
      </c>
      <c r="V242" s="122">
        <f t="shared" si="121"/>
        <v>81.357974826972111</v>
      </c>
      <c r="W242" s="122">
        <f t="shared" si="121"/>
        <v>96.964504906028338</v>
      </c>
      <c r="X242" s="122">
        <f t="shared" si="121"/>
        <v>105.64131703318003</v>
      </c>
      <c r="Y242" s="122">
        <f t="shared" si="121"/>
        <v>115.45033728617379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27.250223006730302</v>
      </c>
      <c r="C243" s="98">
        <f>RES_hhdet_tesh!C86</f>
        <v>27.971098101193768</v>
      </c>
      <c r="D243" s="98">
        <f>RES_hhdet_tesh!D86</f>
        <v>26.739344452085682</v>
      </c>
      <c r="E243" s="98">
        <f>RES_hhdet_tesh!E86</f>
        <v>54.79787881039406</v>
      </c>
      <c r="F243" s="98">
        <f>RES_hhdet_tesh!F86</f>
        <v>36.154049629603932</v>
      </c>
      <c r="G243" s="98">
        <f>RES_hhdet_tesh!G86</f>
        <v>45.209185295028888</v>
      </c>
      <c r="H243" s="98">
        <f>RES_hhdet_tesh!H86</f>
        <v>82.454293651749666</v>
      </c>
      <c r="I243" s="98">
        <f>RES_hhdet_tesh!I86</f>
        <v>67.459131473515413</v>
      </c>
      <c r="J243" s="98">
        <f>RES_hhdet_tesh!J86</f>
        <v>76.412678389381568</v>
      </c>
      <c r="K243" s="98">
        <f>RES_hhdet_tesh!K86</f>
        <v>82.596386834435933</v>
      </c>
      <c r="L243" s="98">
        <f>RES_hhdet_tesh!L86</f>
        <v>95.494742781040557</v>
      </c>
      <c r="M243" s="98">
        <f>RES_hhdet_tesh!M86</f>
        <v>100.37460403469471</v>
      </c>
      <c r="N243" s="98">
        <f>RES_hhdet_tesh!N86</f>
        <v>98.42925001766082</v>
      </c>
      <c r="O243" s="98">
        <f>RES_hhdet_tesh!O86</f>
        <v>97.221071103375536</v>
      </c>
      <c r="P243" s="98">
        <f>RES_hhdet_tesh!P86</f>
        <v>93.987129706751588</v>
      </c>
      <c r="Q243" s="98">
        <f>RES_hhdet_tesh!Q86</f>
        <v>86.926717563897171</v>
      </c>
      <c r="R243" s="98">
        <f>RES_hhdet_tesh!R86</f>
        <v>84.612202857654765</v>
      </c>
      <c r="S243" s="98">
        <f>RES_hhdet_tesh!S86</f>
        <v>79.777613920377931</v>
      </c>
      <c r="T243" s="98">
        <f>RES_hhdet_tesh!T86</f>
        <v>71.571660799013898</v>
      </c>
      <c r="U243" s="98">
        <f>RES_hhdet_tesh!U86</f>
        <v>74.632282222879937</v>
      </c>
      <c r="V243" s="98">
        <f>RES_hhdet_tesh!V86</f>
        <v>81.357974826972111</v>
      </c>
      <c r="W243" s="98">
        <f>RES_hhdet_tesh!W86</f>
        <v>96.964504906028338</v>
      </c>
      <c r="X243" s="98">
        <f>RES_hhdet_tesh!X86</f>
        <v>105.64131703318003</v>
      </c>
      <c r="Y243" s="98">
        <f>RES_hhdet_tesh!Y86</f>
        <v>115.45033728617379</v>
      </c>
      <c r="DA243" s="63" t="s">
        <v>2491</v>
      </c>
    </row>
    <row r="244" spans="1:105" ht="12" customHeight="1" x14ac:dyDescent="0.25">
      <c r="A244" s="121" t="s">
        <v>55</v>
      </c>
      <c r="B244" s="122">
        <v>1598.092161823057</v>
      </c>
      <c r="C244" s="122">
        <v>1597.8134561277909</v>
      </c>
      <c r="D244" s="122">
        <v>1650.1793691838704</v>
      </c>
      <c r="E244" s="122">
        <v>1709.5670806531232</v>
      </c>
      <c r="F244" s="122">
        <v>1759.7105064072475</v>
      </c>
      <c r="G244" s="122">
        <v>1706.4448380376809</v>
      </c>
      <c r="H244" s="122">
        <v>1714.8851848409297</v>
      </c>
      <c r="I244" s="122">
        <v>1849.1994539362979</v>
      </c>
      <c r="J244" s="122">
        <v>1784.9605078426769</v>
      </c>
      <c r="K244" s="122">
        <v>1730.3488924411613</v>
      </c>
      <c r="L244" s="122">
        <v>1825.3711897518244</v>
      </c>
      <c r="M244" s="122">
        <v>1913.8047880907307</v>
      </c>
      <c r="N244" s="122">
        <v>1735.4383884405486</v>
      </c>
      <c r="O244" s="122">
        <v>1719.1710754513613</v>
      </c>
      <c r="P244" s="122">
        <v>1902.2758332516175</v>
      </c>
      <c r="Q244" s="122">
        <v>1858.1291695906373</v>
      </c>
      <c r="R244" s="122">
        <v>1619.5929916401667</v>
      </c>
      <c r="S244" s="122">
        <v>1766.7625053197089</v>
      </c>
      <c r="T244" s="122">
        <v>2051.8829697302695</v>
      </c>
      <c r="U244" s="122">
        <v>1843.7233403581615</v>
      </c>
      <c r="V244" s="122">
        <v>1801.0470012053593</v>
      </c>
      <c r="W244" s="122">
        <v>1951.1720047749805</v>
      </c>
      <c r="X244" s="122">
        <v>2128.8931675737945</v>
      </c>
      <c r="Y244" s="122">
        <v>1783.9807684930011</v>
      </c>
      <c r="DA244" s="130" t="s">
        <v>2492</v>
      </c>
    </row>
    <row r="245" spans="1:105" ht="12" customHeight="1" x14ac:dyDescent="0.25">
      <c r="A245" s="97" t="s">
        <v>132</v>
      </c>
      <c r="B245" s="98">
        <v>1564.3778379725477</v>
      </c>
      <c r="C245" s="98">
        <v>1583.3484249273013</v>
      </c>
      <c r="D245" s="98">
        <v>1602.3664599822087</v>
      </c>
      <c r="E245" s="98">
        <v>1778.0765120106032</v>
      </c>
      <c r="F245" s="98">
        <v>1727.2726600324875</v>
      </c>
      <c r="G245" s="98">
        <v>1631.0467842636826</v>
      </c>
      <c r="H245" s="98">
        <v>1686.2082393340836</v>
      </c>
      <c r="I245" s="98">
        <v>1857.7253251321472</v>
      </c>
      <c r="J245" s="98">
        <v>1842.4031703639073</v>
      </c>
      <c r="K245" s="98">
        <v>1691.7736142623185</v>
      </c>
      <c r="L245" s="98">
        <v>1853.1964399335479</v>
      </c>
      <c r="M245" s="98">
        <v>1885.9426003745316</v>
      </c>
      <c r="N245" s="98">
        <v>1633.6020605006884</v>
      </c>
      <c r="O245" s="98">
        <v>1669.5095616309204</v>
      </c>
      <c r="P245" s="98">
        <v>2035.6549948238107</v>
      </c>
      <c r="Q245" s="98">
        <v>1934.8808626545028</v>
      </c>
      <c r="R245" s="98">
        <v>1583.199999027833</v>
      </c>
      <c r="S245" s="98">
        <v>1748.1301636381957</v>
      </c>
      <c r="T245" s="98">
        <v>2095.2997131155767</v>
      </c>
      <c r="U245" s="98">
        <v>1834.5641139643935</v>
      </c>
      <c r="V245" s="98">
        <v>1773.157821429435</v>
      </c>
      <c r="W245" s="98">
        <v>1976.9418159554225</v>
      </c>
      <c r="X245" s="98">
        <v>2164.8776484284158</v>
      </c>
      <c r="Y245" s="98">
        <v>1787.8882968020168</v>
      </c>
      <c r="DA245" s="63" t="s">
        <v>2493</v>
      </c>
    </row>
    <row r="246" spans="1:105" ht="12" customHeight="1" x14ac:dyDescent="0.25">
      <c r="A246" s="97" t="s">
        <v>131</v>
      </c>
      <c r="B246" s="98">
        <v>1564.3778379725481</v>
      </c>
      <c r="C246" s="98">
        <v>1583.3857730747061</v>
      </c>
      <c r="D246" s="98">
        <v>1602.4026399499598</v>
      </c>
      <c r="E246" s="98">
        <v>1778.0797785310472</v>
      </c>
      <c r="F246" s="98">
        <v>1727.2761985250957</v>
      </c>
      <c r="G246" s="98">
        <v>1631.0138330331529</v>
      </c>
      <c r="H246" s="98">
        <v>1685.9955010240903</v>
      </c>
      <c r="I246" s="98">
        <v>1857.2381967774179</v>
      </c>
      <c r="J246" s="98">
        <v>1841.8603261481801</v>
      </c>
      <c r="K246" s="98">
        <v>1691.3497484110483</v>
      </c>
      <c r="L246" s="98">
        <v>1852.8028958798773</v>
      </c>
      <c r="M246" s="98">
        <v>1885.6111287690903</v>
      </c>
      <c r="N246" s="98">
        <v>1633.549982185591</v>
      </c>
      <c r="O246" s="98">
        <v>1669.3337425568216</v>
      </c>
      <c r="P246" s="98">
        <v>2035.6708821411842</v>
      </c>
      <c r="Q246" s="98">
        <v>1934.9557227685564</v>
      </c>
      <c r="R246" s="98">
        <v>1583.7442919024372</v>
      </c>
      <c r="S246" s="98">
        <v>1749.5750978085218</v>
      </c>
      <c r="T246" s="98">
        <v>2094.5121378645194</v>
      </c>
      <c r="U246" s="98">
        <v>1835.0066991190329</v>
      </c>
      <c r="V246" s="98">
        <v>1773.7108476458338</v>
      </c>
      <c r="W246" s="98">
        <v>1976.1794417242613</v>
      </c>
      <c r="X246" s="98">
        <v>2163.8759207771895</v>
      </c>
      <c r="Y246" s="98">
        <v>1787.707234405781</v>
      </c>
      <c r="DA246" s="63" t="s">
        <v>2494</v>
      </c>
    </row>
    <row r="247" spans="1:105" ht="12" customHeight="1" x14ac:dyDescent="0.25">
      <c r="A247" s="100" t="s">
        <v>199</v>
      </c>
      <c r="B247" s="101">
        <v>682.90157826212555</v>
      </c>
      <c r="C247" s="101">
        <v>657.17983183929925</v>
      </c>
      <c r="D247" s="101">
        <v>684.29110728818034</v>
      </c>
      <c r="E247" s="101">
        <v>759.24061488828033</v>
      </c>
      <c r="F247" s="101">
        <v>787.16686537374608</v>
      </c>
      <c r="G247" s="101">
        <v>730.65711970211191</v>
      </c>
      <c r="H247" s="101">
        <v>748.75104053952964</v>
      </c>
      <c r="I247" s="101">
        <v>918.11433321067875</v>
      </c>
      <c r="J247" s="101">
        <v>821.31975949944967</v>
      </c>
      <c r="K247" s="101">
        <v>762.3348505837962</v>
      </c>
      <c r="L247" s="101">
        <v>830.38310163869812</v>
      </c>
      <c r="M247" s="101">
        <v>877.79969379616932</v>
      </c>
      <c r="N247" s="101">
        <v>762.73579599895299</v>
      </c>
      <c r="O247" s="101">
        <v>814.00517724937379</v>
      </c>
      <c r="P247" s="101">
        <v>893.09945484212051</v>
      </c>
      <c r="Q247" s="101">
        <v>839.02122335450508</v>
      </c>
      <c r="R247" s="101">
        <v>694.01919917179305</v>
      </c>
      <c r="S247" s="101">
        <v>814.32890937001412</v>
      </c>
      <c r="T247" s="101">
        <v>897.36364220026428</v>
      </c>
      <c r="U247" s="101">
        <v>792.25929104820739</v>
      </c>
      <c r="V247" s="101">
        <v>707.10362522578714</v>
      </c>
      <c r="W247" s="101">
        <v>892.65590691622742</v>
      </c>
      <c r="X247" s="101">
        <v>923.23092483624191</v>
      </c>
      <c r="Y247" s="101">
        <v>674.6381598679236</v>
      </c>
      <c r="DA247" s="131" t="s">
        <v>2495</v>
      </c>
    </row>
    <row r="248" spans="1:105" ht="12" customHeight="1" x14ac:dyDescent="0.25">
      <c r="A248" s="103" t="s">
        <v>52</v>
      </c>
      <c r="B248" s="104">
        <v>881.47625971042226</v>
      </c>
      <c r="C248" s="104">
        <v>926.20594123540673</v>
      </c>
      <c r="D248" s="104">
        <v>918.11153266177962</v>
      </c>
      <c r="E248" s="104">
        <v>1018.8391636427669</v>
      </c>
      <c r="F248" s="104">
        <v>940.10933315134935</v>
      </c>
      <c r="G248" s="104">
        <v>900.35671333104051</v>
      </c>
      <c r="H248" s="104">
        <v>937.24446048456048</v>
      </c>
      <c r="I248" s="104">
        <v>939.12386356673937</v>
      </c>
      <c r="J248" s="104">
        <v>1020.5405666487308</v>
      </c>
      <c r="K248" s="104">
        <v>929.01489782725218</v>
      </c>
      <c r="L248" s="104">
        <v>1022.4197942411793</v>
      </c>
      <c r="M248" s="104">
        <v>1007.8114349729209</v>
      </c>
      <c r="N248" s="104">
        <v>870.81418618663793</v>
      </c>
      <c r="O248" s="104">
        <v>855.32856530744755</v>
      </c>
      <c r="P248" s="104">
        <v>1142.5714272990633</v>
      </c>
      <c r="Q248" s="104">
        <v>1095.9344994140513</v>
      </c>
      <c r="R248" s="104">
        <v>889.72509273064429</v>
      </c>
      <c r="S248" s="104">
        <v>935.24618843850772</v>
      </c>
      <c r="T248" s="104">
        <v>1197.1484956642548</v>
      </c>
      <c r="U248" s="104">
        <v>1042.7474080708253</v>
      </c>
      <c r="V248" s="104">
        <v>1066.6072224200466</v>
      </c>
      <c r="W248" s="104">
        <v>1083.5235348080339</v>
      </c>
      <c r="X248" s="104">
        <v>1240.6449959409474</v>
      </c>
      <c r="Y248" s="104">
        <v>1113.0690745378572</v>
      </c>
      <c r="DA248" s="132" t="s">
        <v>2496</v>
      </c>
    </row>
    <row r="249" spans="1:105" ht="12" customHeight="1" x14ac:dyDescent="0.25">
      <c r="A249" s="106" t="s">
        <v>124</v>
      </c>
      <c r="B249" s="101">
        <v>1692.2537156758553</v>
      </c>
      <c r="C249" s="101">
        <v>1618.2687444123719</v>
      </c>
      <c r="D249" s="101">
        <v>1634.1674999190964</v>
      </c>
      <c r="E249" s="101">
        <v>1411.7768706893542</v>
      </c>
      <c r="F249" s="101">
        <v>1981.5821920050741</v>
      </c>
      <c r="G249" s="101">
        <v>1740.4976979025028</v>
      </c>
      <c r="H249" s="101">
        <v>1860.5287117301377</v>
      </c>
      <c r="I249" s="101">
        <v>1560.6793726706344</v>
      </c>
      <c r="J249" s="101">
        <v>1797.1560003508025</v>
      </c>
      <c r="K249" s="101">
        <v>1757.6278509872593</v>
      </c>
      <c r="L249" s="101">
        <v>1834.782929572669</v>
      </c>
      <c r="M249" s="101">
        <v>1997.5983447513054</v>
      </c>
      <c r="N249" s="101">
        <v>1823.7464479505029</v>
      </c>
      <c r="O249" s="101">
        <v>1628.054828058137</v>
      </c>
      <c r="P249" s="101">
        <v>1723.5540414225018</v>
      </c>
      <c r="Q249" s="101">
        <v>1371.0906091589054</v>
      </c>
      <c r="R249" s="101">
        <v>1823.655937781225</v>
      </c>
      <c r="S249" s="101">
        <v>1493.2720973284427</v>
      </c>
      <c r="T249" s="101">
        <v>2120.1307056402734</v>
      </c>
      <c r="U249" s="101">
        <v>1911.3314217336276</v>
      </c>
      <c r="V249" s="101">
        <v>2083.8408522240493</v>
      </c>
      <c r="W249" s="101">
        <v>1913.1171212790687</v>
      </c>
      <c r="X249" s="101">
        <v>2210.4881980920436</v>
      </c>
      <c r="Y249" s="101">
        <v>1614.8123805395589</v>
      </c>
      <c r="DA249" s="131" t="s">
        <v>2497</v>
      </c>
    </row>
    <row r="250" spans="1:105" ht="12" customHeight="1" x14ac:dyDescent="0.25">
      <c r="A250" s="107" t="s">
        <v>123</v>
      </c>
      <c r="B250" s="104">
        <v>1692.2537156758549</v>
      </c>
      <c r="C250" s="104">
        <v>1618.2241351942666</v>
      </c>
      <c r="D250" s="104">
        <v>1634.0096481152702</v>
      </c>
      <c r="E250" s="104">
        <v>1411.5602801262048</v>
      </c>
      <c r="F250" s="104">
        <v>1980.9458693788122</v>
      </c>
      <c r="G250" s="104">
        <v>1740.2568921950531</v>
      </c>
      <c r="H250" s="104">
        <v>1860.1457656856765</v>
      </c>
      <c r="I250" s="104">
        <v>1560.7907416014425</v>
      </c>
      <c r="J250" s="104">
        <v>1796.7686027733459</v>
      </c>
      <c r="K250" s="104">
        <v>1757.2575079057649</v>
      </c>
      <c r="L250" s="104">
        <v>1834.4676108754352</v>
      </c>
      <c r="M250" s="104">
        <v>1997.1918249308328</v>
      </c>
      <c r="N250" s="104">
        <v>1823.4690268146655</v>
      </c>
      <c r="O250" s="104">
        <v>1627.9178277424044</v>
      </c>
      <c r="P250" s="104">
        <v>1726.4203513965101</v>
      </c>
      <c r="Q250" s="104">
        <v>1372.6082830564849</v>
      </c>
      <c r="R250" s="104">
        <v>1821.6441388976959</v>
      </c>
      <c r="S250" s="104">
        <v>1497.1994971690845</v>
      </c>
      <c r="T250" s="104">
        <v>2117.4894851314025</v>
      </c>
      <c r="U250" s="104">
        <v>1910.1450875725591</v>
      </c>
      <c r="V250" s="104">
        <v>2082.5756615683822</v>
      </c>
      <c r="W250" s="104">
        <v>1913.423888084915</v>
      </c>
      <c r="X250" s="104">
        <v>2210.8831871806115</v>
      </c>
      <c r="Y250" s="104">
        <v>1614.4155606803058</v>
      </c>
      <c r="DA250" s="132" t="s">
        <v>2498</v>
      </c>
    </row>
    <row r="251" spans="1:105" ht="12" customHeight="1" x14ac:dyDescent="0.25">
      <c r="A251" s="108" t="s">
        <v>50</v>
      </c>
      <c r="B251" s="98">
        <v>739.09612349362897</v>
      </c>
      <c r="C251" s="98">
        <v>671.78046207103262</v>
      </c>
      <c r="D251" s="98">
        <v>697.8995492118089</v>
      </c>
      <c r="E251" s="98">
        <v>600.89507421122983</v>
      </c>
      <c r="F251" s="98">
        <v>904.43038294853363</v>
      </c>
      <c r="G251" s="98">
        <v>780.29421604179538</v>
      </c>
      <c r="H251" s="98">
        <v>827.61646031737644</v>
      </c>
      <c r="I251" s="98">
        <v>770.40996056238964</v>
      </c>
      <c r="J251" s="98">
        <v>800.70839216208753</v>
      </c>
      <c r="K251" s="98">
        <v>792.80070877759192</v>
      </c>
      <c r="L251" s="98">
        <v>821.91963360304953</v>
      </c>
      <c r="M251" s="98">
        <v>931.12245893784814</v>
      </c>
      <c r="N251" s="98">
        <v>853.66849122583983</v>
      </c>
      <c r="O251" s="98">
        <v>793.407519409732</v>
      </c>
      <c r="P251" s="98">
        <v>751.81823333363013</v>
      </c>
      <c r="Q251" s="98">
        <v>587.10657937495807</v>
      </c>
      <c r="R251" s="98">
        <v>800.08840734227954</v>
      </c>
      <c r="S251" s="98">
        <v>694.29871853245413</v>
      </c>
      <c r="T251" s="98">
        <v>907.97972373554796</v>
      </c>
      <c r="U251" s="98">
        <v>826.48831667042282</v>
      </c>
      <c r="V251" s="98">
        <v>839.13065105966723</v>
      </c>
      <c r="W251" s="98">
        <v>864.28155321760903</v>
      </c>
      <c r="X251" s="98">
        <v>944.20690736267738</v>
      </c>
      <c r="Y251" s="98">
        <v>611.3768131504014</v>
      </c>
      <c r="DA251" s="63" t="s">
        <v>2499</v>
      </c>
    </row>
    <row r="252" spans="1:105" ht="12" customHeight="1" x14ac:dyDescent="0.25">
      <c r="A252" s="108" t="s">
        <v>52</v>
      </c>
      <c r="B252" s="98">
        <v>953.15759218222604</v>
      </c>
      <c r="C252" s="98">
        <v>946.44367312323368</v>
      </c>
      <c r="D252" s="98">
        <v>936.11009890346156</v>
      </c>
      <c r="E252" s="98">
        <v>810.66520591497488</v>
      </c>
      <c r="F252" s="98">
        <v>1076.5154864302788</v>
      </c>
      <c r="G252" s="98">
        <v>959.9626761532578</v>
      </c>
      <c r="H252" s="98">
        <v>1032.5293053683001</v>
      </c>
      <c r="I252" s="98">
        <v>790.38078103905286</v>
      </c>
      <c r="J252" s="98">
        <v>996.06021061125853</v>
      </c>
      <c r="K252" s="98">
        <v>964.45679912817297</v>
      </c>
      <c r="L252" s="98">
        <v>1012.5479772723858</v>
      </c>
      <c r="M252" s="98">
        <v>1066.0693659929846</v>
      </c>
      <c r="N252" s="98">
        <v>969.80053558882594</v>
      </c>
      <c r="O252" s="98">
        <v>834.51030833267214</v>
      </c>
      <c r="P252" s="98">
        <v>974.60211806288032</v>
      </c>
      <c r="Q252" s="98">
        <v>785.50170368152669</v>
      </c>
      <c r="R252" s="98">
        <v>1021.5557315554158</v>
      </c>
      <c r="S252" s="98">
        <v>802.90077863663021</v>
      </c>
      <c r="T252" s="98">
        <v>1209.5097613958546</v>
      </c>
      <c r="U252" s="98">
        <v>1083.656770902136</v>
      </c>
      <c r="V252" s="98">
        <v>1243.4450105087146</v>
      </c>
      <c r="W252" s="98">
        <v>1049.1423348673061</v>
      </c>
      <c r="X252" s="98">
        <v>1266.6762798179338</v>
      </c>
      <c r="Y252" s="98">
        <v>1003.0387475299041</v>
      </c>
      <c r="DA252" s="63" t="s">
        <v>2500</v>
      </c>
    </row>
    <row r="253" spans="1:105" ht="12" customHeight="1" x14ac:dyDescent="0.25">
      <c r="A253" s="106" t="s">
        <v>122</v>
      </c>
      <c r="B253" s="101">
        <v>1595.5381973549599</v>
      </c>
      <c r="C253" s="101">
        <v>1601.1792778564629</v>
      </c>
      <c r="D253" s="101">
        <v>1678.2414569596829</v>
      </c>
      <c r="E253" s="101">
        <v>1713.9202781975589</v>
      </c>
      <c r="F253" s="101">
        <v>1748.570321787671</v>
      </c>
      <c r="G253" s="101">
        <v>1751.1851723601469</v>
      </c>
      <c r="H253" s="101">
        <v>1718.0332251615446</v>
      </c>
      <c r="I253" s="101">
        <v>1873.5284244858681</v>
      </c>
      <c r="J253" s="101">
        <v>1737.6431353085313</v>
      </c>
      <c r="K253" s="101">
        <v>1761.4738025789329</v>
      </c>
      <c r="L253" s="101">
        <v>1798.9616381209669</v>
      </c>
      <c r="M253" s="101">
        <v>1933.4834187441306</v>
      </c>
      <c r="N253" s="101">
        <v>1843.6248767242421</v>
      </c>
      <c r="O253" s="101">
        <v>1805.3177616112985</v>
      </c>
      <c r="P253" s="101">
        <v>1637.0364562102818</v>
      </c>
      <c r="Q253" s="101">
        <v>1696.6314681273443</v>
      </c>
      <c r="R253" s="101">
        <v>1714.5658496370881</v>
      </c>
      <c r="S253" s="101">
        <v>1845.0502601608825</v>
      </c>
      <c r="T253" s="101">
        <v>1933.987598551769</v>
      </c>
      <c r="U253" s="101">
        <v>1854.6295169693085</v>
      </c>
      <c r="V253" s="101">
        <v>1821.521132852236</v>
      </c>
      <c r="W253" s="101">
        <v>1917.8836568689146</v>
      </c>
      <c r="X253" s="101">
        <v>2070.9015508906541</v>
      </c>
      <c r="Y253" s="101">
        <v>1795.1033818610833</v>
      </c>
      <c r="DA253" s="131" t="s">
        <v>2501</v>
      </c>
    </row>
    <row r="254" spans="1:105" ht="12" customHeight="1" x14ac:dyDescent="0.25">
      <c r="A254" s="107" t="s">
        <v>121</v>
      </c>
      <c r="B254" s="104">
        <v>1595.5381973549597</v>
      </c>
      <c r="C254" s="104">
        <v>1601.6330148720715</v>
      </c>
      <c r="D254" s="104">
        <v>1678.7861089218343</v>
      </c>
      <c r="E254" s="104">
        <v>1714.6992394997185</v>
      </c>
      <c r="F254" s="104">
        <v>1749.1783997404839</v>
      </c>
      <c r="G254" s="104">
        <v>1751.6860375193553</v>
      </c>
      <c r="H254" s="104">
        <v>1718.0659052133381</v>
      </c>
      <c r="I254" s="104">
        <v>1872.9190172405274</v>
      </c>
      <c r="J254" s="104">
        <v>1737.1515907905925</v>
      </c>
      <c r="K254" s="104">
        <v>1761.1907646615302</v>
      </c>
      <c r="L254" s="104">
        <v>1798.8460134477662</v>
      </c>
      <c r="M254" s="104">
        <v>1933.2890119397885</v>
      </c>
      <c r="N254" s="104">
        <v>1843.5496630311579</v>
      </c>
      <c r="O254" s="104">
        <v>1805.7150169598474</v>
      </c>
      <c r="P254" s="104">
        <v>1639.4845902247985</v>
      </c>
      <c r="Q254" s="104">
        <v>1700.4979598832599</v>
      </c>
      <c r="R254" s="104">
        <v>1716.7941938995605</v>
      </c>
      <c r="S254" s="104">
        <v>1844.7802423360019</v>
      </c>
      <c r="T254" s="104">
        <v>1934.9531385814623</v>
      </c>
      <c r="U254" s="104">
        <v>1854.2971557114986</v>
      </c>
      <c r="V254" s="104">
        <v>1821.5814060542041</v>
      </c>
      <c r="W254" s="104">
        <v>1912.9737717432076</v>
      </c>
      <c r="X254" s="104">
        <v>2069.3326177326649</v>
      </c>
      <c r="Y254" s="104">
        <v>1793.1746941175957</v>
      </c>
      <c r="DA254" s="132" t="s">
        <v>2502</v>
      </c>
    </row>
    <row r="255" spans="1:105" ht="12" customHeight="1" x14ac:dyDescent="0.25">
      <c r="A255" s="108" t="s">
        <v>53</v>
      </c>
      <c r="B255" s="98">
        <v>696.92023764974942</v>
      </c>
      <c r="C255" s="98">
        <v>664.18057593068488</v>
      </c>
      <c r="D255" s="98">
        <v>717.23519900315137</v>
      </c>
      <c r="E255" s="98">
        <v>731.74618077265416</v>
      </c>
      <c r="F255" s="98">
        <v>797.27234239210475</v>
      </c>
      <c r="G255" s="98">
        <v>784.83631255216096</v>
      </c>
      <c r="H255" s="98">
        <v>761.86963901043566</v>
      </c>
      <c r="I255" s="98">
        <v>926.83551074730246</v>
      </c>
      <c r="J255" s="98">
        <v>772.17856713925039</v>
      </c>
      <c r="K255" s="98">
        <v>794.1430354397495</v>
      </c>
      <c r="L255" s="98">
        <v>804.39559050531727</v>
      </c>
      <c r="M255" s="98">
        <v>903.65443430618541</v>
      </c>
      <c r="N255" s="98">
        <v>864.04775646833468</v>
      </c>
      <c r="O255" s="98">
        <v>884.43682843355055</v>
      </c>
      <c r="P255" s="98">
        <v>706.59672739392283</v>
      </c>
      <c r="Q255" s="98">
        <v>731.27606015388938</v>
      </c>
      <c r="R255" s="98">
        <v>750.08167666227041</v>
      </c>
      <c r="S255" s="98">
        <v>860.09545872129183</v>
      </c>
      <c r="T255" s="98">
        <v>825.81957305595859</v>
      </c>
      <c r="U255" s="98">
        <v>797.84968241478873</v>
      </c>
      <c r="V255" s="98">
        <v>716.41846455827954</v>
      </c>
      <c r="W255" s="98">
        <v>850.51812886558878</v>
      </c>
      <c r="X255" s="98">
        <v>867.73290537811033</v>
      </c>
      <c r="Y255" s="98">
        <v>667.16780426339085</v>
      </c>
      <c r="DA255" s="63" t="s">
        <v>2503</v>
      </c>
    </row>
    <row r="256" spans="1:105" ht="12" customHeight="1" x14ac:dyDescent="0.25">
      <c r="A256" s="108" t="s">
        <v>52</v>
      </c>
      <c r="B256" s="98">
        <v>898.61795970521041</v>
      </c>
      <c r="C256" s="98">
        <v>937.45243894138673</v>
      </c>
      <c r="D256" s="98">
        <v>961.55090991868292</v>
      </c>
      <c r="E256" s="98">
        <v>982.95305872706422</v>
      </c>
      <c r="F256" s="98">
        <v>951.90605734837868</v>
      </c>
      <c r="G256" s="98">
        <v>966.84972496719388</v>
      </c>
      <c r="H256" s="98">
        <v>956.19626620290273</v>
      </c>
      <c r="I256" s="98">
        <v>946.08350649322495</v>
      </c>
      <c r="J256" s="98">
        <v>964.97302365134237</v>
      </c>
      <c r="K256" s="98">
        <v>967.04772922178063</v>
      </c>
      <c r="L256" s="98">
        <v>994.45042294244888</v>
      </c>
      <c r="M256" s="98">
        <v>1029.6345776336027</v>
      </c>
      <c r="N256" s="98">
        <v>979.50190656282336</v>
      </c>
      <c r="O256" s="98">
        <v>921.27818852629684</v>
      </c>
      <c r="P256" s="98">
        <v>932.88786283087563</v>
      </c>
      <c r="Q256" s="98">
        <v>969.22189972937065</v>
      </c>
      <c r="R256" s="98">
        <v>966.71251723728994</v>
      </c>
      <c r="S256" s="98">
        <v>984.68478361471034</v>
      </c>
      <c r="T256" s="98">
        <v>1109.1335655255041</v>
      </c>
      <c r="U256" s="98">
        <v>1056.4474732967099</v>
      </c>
      <c r="V256" s="98">
        <v>1105.1629414959243</v>
      </c>
      <c r="W256" s="98">
        <v>1062.4556428776189</v>
      </c>
      <c r="X256" s="98">
        <v>1201.5997123545546</v>
      </c>
      <c r="Y256" s="98">
        <v>1126.0068898542047</v>
      </c>
      <c r="DA256" s="63" t="s">
        <v>2504</v>
      </c>
    </row>
    <row r="257" spans="1:105" ht="12" customHeight="1" x14ac:dyDescent="0.25">
      <c r="A257" s="121" t="s">
        <v>54</v>
      </c>
      <c r="B257" s="122">
        <v>618.10866975588112</v>
      </c>
      <c r="C257" s="122">
        <v>642.12100645106216</v>
      </c>
      <c r="D257" s="122">
        <v>659.42609772979995</v>
      </c>
      <c r="E257" s="122">
        <v>674.82331739808797</v>
      </c>
      <c r="F257" s="122">
        <v>696.02916670835486</v>
      </c>
      <c r="G257" s="122">
        <v>711.54639806543935</v>
      </c>
      <c r="H257" s="122">
        <v>698.05146019100687</v>
      </c>
      <c r="I257" s="122">
        <v>660.03647622795131</v>
      </c>
      <c r="J257" s="122">
        <v>630.15935106792097</v>
      </c>
      <c r="K257" s="122">
        <v>627.59430002258102</v>
      </c>
      <c r="L257" s="122">
        <v>643.64727102072766</v>
      </c>
      <c r="M257" s="122">
        <v>591.16217099531252</v>
      </c>
      <c r="N257" s="122">
        <v>599.53708871425522</v>
      </c>
      <c r="O257" s="122">
        <v>597.29409041894473</v>
      </c>
      <c r="P257" s="122">
        <v>571.27554720717637</v>
      </c>
      <c r="Q257" s="122">
        <v>548.2582791247969</v>
      </c>
      <c r="R257" s="122">
        <v>529.68299898844134</v>
      </c>
      <c r="S257" s="122">
        <v>569.43976217475893</v>
      </c>
      <c r="T257" s="122">
        <v>544.30363711472069</v>
      </c>
      <c r="U257" s="122">
        <v>546.44326931971841</v>
      </c>
      <c r="V257" s="122">
        <v>537.2452823429486</v>
      </c>
      <c r="W257" s="122">
        <v>566.21468382624937</v>
      </c>
      <c r="X257" s="122">
        <v>649.2532601737023</v>
      </c>
      <c r="Y257" s="122">
        <v>578.64319302177148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X259" s="98">
        <v>0</v>
      </c>
      <c r="Y259" s="98">
        <v>0</v>
      </c>
      <c r="DA259" s="63" t="s">
        <v>2507</v>
      </c>
    </row>
    <row r="260" spans="1:105" ht="12" customHeight="1" x14ac:dyDescent="0.25">
      <c r="A260" s="109" t="s">
        <v>120</v>
      </c>
      <c r="B260" s="33">
        <v>618.10866975588112</v>
      </c>
      <c r="C260" s="33">
        <v>642.12100645106216</v>
      </c>
      <c r="D260" s="33">
        <v>659.42609772979995</v>
      </c>
      <c r="E260" s="33">
        <v>674.82331739808797</v>
      </c>
      <c r="F260" s="33">
        <v>696.02916670835486</v>
      </c>
      <c r="G260" s="33">
        <v>711.54639806543935</v>
      </c>
      <c r="H260" s="33">
        <v>698.05146019100687</v>
      </c>
      <c r="I260" s="33">
        <v>660.03647622795131</v>
      </c>
      <c r="J260" s="33">
        <v>630.15935106792097</v>
      </c>
      <c r="K260" s="33">
        <v>627.59430002258102</v>
      </c>
      <c r="L260" s="33">
        <v>643.64727102072766</v>
      </c>
      <c r="M260" s="33">
        <v>591.16217099531252</v>
      </c>
      <c r="N260" s="33">
        <v>599.53708871425522</v>
      </c>
      <c r="O260" s="33">
        <v>597.29409041894473</v>
      </c>
      <c r="P260" s="33">
        <v>571.27554720717637</v>
      </c>
      <c r="Q260" s="33">
        <v>548.2582791247969</v>
      </c>
      <c r="R260" s="33">
        <v>529.68299898844134</v>
      </c>
      <c r="S260" s="33">
        <v>569.43976217475893</v>
      </c>
      <c r="T260" s="33">
        <v>544.30363711472069</v>
      </c>
      <c r="U260" s="33">
        <v>546.44326931971841</v>
      </c>
      <c r="V260" s="33">
        <v>537.2452823429486</v>
      </c>
      <c r="W260" s="33">
        <v>566.21468382624937</v>
      </c>
      <c r="X260" s="33">
        <v>649.2532601737023</v>
      </c>
      <c r="Y260" s="33">
        <v>578.64319302177148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68.533133579932993</v>
      </c>
      <c r="C262" s="117">
        <f t="shared" si="122"/>
        <v>61.332520722579083</v>
      </c>
      <c r="D262" s="117">
        <f t="shared" si="122"/>
        <v>51.784537793433557</v>
      </c>
      <c r="E262" s="117">
        <f t="shared" si="122"/>
        <v>40.108786583700052</v>
      </c>
      <c r="F262" s="117">
        <f t="shared" si="122"/>
        <v>51.788457536117271</v>
      </c>
      <c r="G262" s="117">
        <f t="shared" si="122"/>
        <v>41.35527244691675</v>
      </c>
      <c r="H262" s="117">
        <f t="shared" si="122"/>
        <v>38.595845656161899</v>
      </c>
      <c r="I262" s="117">
        <f t="shared" si="122"/>
        <v>28.640311188830744</v>
      </c>
      <c r="J262" s="117">
        <f t="shared" si="122"/>
        <v>31.009291740863862</v>
      </c>
      <c r="K262" s="117">
        <f t="shared" si="122"/>
        <v>29.243571433064847</v>
      </c>
      <c r="L262" s="117">
        <f t="shared" si="122"/>
        <v>29.686805915648403</v>
      </c>
      <c r="M262" s="117">
        <f t="shared" si="122"/>
        <v>30.333087465676556</v>
      </c>
      <c r="N262" s="117">
        <f t="shared" si="122"/>
        <v>24.575596039475606</v>
      </c>
      <c r="O262" s="117">
        <f t="shared" si="122"/>
        <v>18.094095488921777</v>
      </c>
      <c r="P262" s="117">
        <f t="shared" si="122"/>
        <v>16.0272132582887</v>
      </c>
      <c r="Q262" s="117">
        <f t="shared" si="122"/>
        <v>11.116055816234633</v>
      </c>
      <c r="R262" s="117">
        <f t="shared" ref="R262:V262" si="123">R263+R266+R268+R281</f>
        <v>12.827004537819926</v>
      </c>
      <c r="S262" s="117">
        <f t="shared" si="123"/>
        <v>11.219036452635136</v>
      </c>
      <c r="T262" s="117">
        <f t="shared" si="123"/>
        <v>19.764786455923129</v>
      </c>
      <c r="U262" s="117">
        <f t="shared" si="123"/>
        <v>19.924578219126484</v>
      </c>
      <c r="V262" s="117">
        <f t="shared" si="123"/>
        <v>22.043575588904485</v>
      </c>
      <c r="W262" s="117">
        <f t="shared" ref="W262:Y262" si="124">W263+W266+W268+W281</f>
        <v>20.313687216904029</v>
      </c>
      <c r="X262" s="117">
        <f t="shared" si="124"/>
        <v>22.782399372229008</v>
      </c>
      <c r="Y262" s="117">
        <f t="shared" si="124"/>
        <v>15.08004562855289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68.533133579932993</v>
      </c>
      <c r="C268" s="122">
        <v>61.332520722579083</v>
      </c>
      <c r="D268" s="122">
        <v>51.784537793433557</v>
      </c>
      <c r="E268" s="122">
        <v>40.108786583700052</v>
      </c>
      <c r="F268" s="122">
        <v>51.788457536117271</v>
      </c>
      <c r="G268" s="122">
        <v>41.35527244691675</v>
      </c>
      <c r="H268" s="122">
        <v>38.595845656161899</v>
      </c>
      <c r="I268" s="122">
        <v>28.640311188830744</v>
      </c>
      <c r="J268" s="122">
        <v>31.009291740863862</v>
      </c>
      <c r="K268" s="122">
        <v>29.243571433064847</v>
      </c>
      <c r="L268" s="122">
        <v>29.686805915648403</v>
      </c>
      <c r="M268" s="122">
        <v>30.333087465676556</v>
      </c>
      <c r="N268" s="122">
        <v>24.575596039475606</v>
      </c>
      <c r="O268" s="122">
        <v>18.094095488921777</v>
      </c>
      <c r="P268" s="122">
        <v>16.0272132582887</v>
      </c>
      <c r="Q268" s="122">
        <v>11.116055816234633</v>
      </c>
      <c r="R268" s="122">
        <v>12.827004537819926</v>
      </c>
      <c r="S268" s="122">
        <v>11.219036452635136</v>
      </c>
      <c r="T268" s="122">
        <v>19.764786455923129</v>
      </c>
      <c r="U268" s="122">
        <v>19.924578219126484</v>
      </c>
      <c r="V268" s="122">
        <v>22.043575588904485</v>
      </c>
      <c r="W268" s="122">
        <v>20.313687216904029</v>
      </c>
      <c r="X268" s="122">
        <v>22.782399372229008</v>
      </c>
      <c r="Y268" s="122">
        <v>15.08004562855289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573.06722831361265</v>
      </c>
      <c r="C273" s="101">
        <v>545.89800914654552</v>
      </c>
      <c r="D273" s="101">
        <v>549.05981892205318</v>
      </c>
      <c r="E273" s="101">
        <v>470.94575344971764</v>
      </c>
      <c r="F273" s="101">
        <v>655.66633297116243</v>
      </c>
      <c r="G273" s="101">
        <v>570.7986056567795</v>
      </c>
      <c r="H273" s="101">
        <v>604.47010458890145</v>
      </c>
      <c r="I273" s="101">
        <v>504.71140661887318</v>
      </c>
      <c r="J273" s="101">
        <v>580.24483604184809</v>
      </c>
      <c r="K273" s="101">
        <v>565.97549234203802</v>
      </c>
      <c r="L273" s="101">
        <v>588.54820556067352</v>
      </c>
      <c r="M273" s="101">
        <v>637.58321814105318</v>
      </c>
      <c r="N273" s="101">
        <v>578.58377774427061</v>
      </c>
      <c r="O273" s="101">
        <v>514.13398654624257</v>
      </c>
      <c r="P273" s="101">
        <v>541.67606950748791</v>
      </c>
      <c r="Q273" s="101">
        <v>427.04555720390374</v>
      </c>
      <c r="R273" s="101">
        <v>559.32673690039121</v>
      </c>
      <c r="S273" s="101">
        <v>437.30457968189376</v>
      </c>
      <c r="T273" s="101">
        <v>593.45206011196831</v>
      </c>
      <c r="U273" s="101">
        <v>523.35427829763887</v>
      </c>
      <c r="V273" s="101">
        <v>564.99934504590885</v>
      </c>
      <c r="W273" s="101">
        <v>516.19037476896438</v>
      </c>
      <c r="X273" s="101">
        <v>594.33381937182082</v>
      </c>
      <c r="Y273" s="101">
        <v>433.23686736264449</v>
      </c>
      <c r="DA273" s="131" t="s">
        <v>2665</v>
      </c>
    </row>
    <row r="274" spans="1:105" ht="12" customHeight="1" x14ac:dyDescent="0.25">
      <c r="A274" s="107" t="s">
        <v>123</v>
      </c>
      <c r="B274" s="104">
        <v>250.28857258479749</v>
      </c>
      <c r="C274" s="104">
        <v>225.5270604213238</v>
      </c>
      <c r="D274" s="104">
        <v>232.68470502952493</v>
      </c>
      <c r="E274" s="104">
        <v>198.70939282728992</v>
      </c>
      <c r="F274" s="104">
        <v>296.15636319732749</v>
      </c>
      <c r="G274" s="104">
        <v>254.40352384744088</v>
      </c>
      <c r="H274" s="104">
        <v>268.16111070506088</v>
      </c>
      <c r="I274" s="104">
        <v>249.2913900712372</v>
      </c>
      <c r="J274" s="104">
        <v>258.14094247157107</v>
      </c>
      <c r="K274" s="104">
        <v>254.74920488894364</v>
      </c>
      <c r="L274" s="104">
        <v>263.22778344035322</v>
      </c>
      <c r="M274" s="104">
        <v>296.47226026343992</v>
      </c>
      <c r="N274" s="104">
        <v>270.54288152293856</v>
      </c>
      <c r="O274" s="104">
        <v>250.84747213946017</v>
      </c>
      <c r="P274" s="104">
        <v>236.12713434437524</v>
      </c>
      <c r="Q274" s="104">
        <v>183.95059715316899</v>
      </c>
      <c r="R274" s="104">
        <v>240.17388637489174</v>
      </c>
      <c r="S274" s="104">
        <v>205.27351747433792</v>
      </c>
      <c r="T274" s="104">
        <v>251.20561424872972</v>
      </c>
      <c r="U274" s="104">
        <v>225.25323047675943</v>
      </c>
      <c r="V274" s="104">
        <v>226.85402980855318</v>
      </c>
      <c r="W274" s="104">
        <v>233.38022943794124</v>
      </c>
      <c r="X274" s="104">
        <v>254.03123342631062</v>
      </c>
      <c r="Y274" s="104">
        <v>164.19316616511236</v>
      </c>
      <c r="DA274" s="132" t="s">
        <v>2666</v>
      </c>
    </row>
    <row r="275" spans="1:105" ht="12" customHeight="1" x14ac:dyDescent="0.25">
      <c r="A275" s="108" t="s">
        <v>50</v>
      </c>
      <c r="B275" s="98">
        <v>250.28857258479749</v>
      </c>
      <c r="C275" s="98">
        <v>225.5270604213238</v>
      </c>
      <c r="D275" s="98">
        <v>232.68470502952493</v>
      </c>
      <c r="E275" s="98">
        <v>198.70939282728992</v>
      </c>
      <c r="F275" s="98">
        <v>296.15636319732749</v>
      </c>
      <c r="G275" s="98">
        <v>254.40352384744088</v>
      </c>
      <c r="H275" s="98">
        <v>268.16111070506088</v>
      </c>
      <c r="I275" s="98">
        <v>249.2913900712372</v>
      </c>
      <c r="J275" s="98">
        <v>258.14094247157107</v>
      </c>
      <c r="K275" s="98">
        <v>254.74920488894364</v>
      </c>
      <c r="L275" s="98">
        <v>263.22778344035322</v>
      </c>
      <c r="M275" s="98">
        <v>296.47226026343992</v>
      </c>
      <c r="N275" s="98">
        <v>270.54288152293856</v>
      </c>
      <c r="O275" s="98">
        <v>250.84747213946017</v>
      </c>
      <c r="P275" s="98">
        <v>236.12713434437524</v>
      </c>
      <c r="Q275" s="98">
        <v>183.95059715316899</v>
      </c>
      <c r="R275" s="98">
        <v>240.17388637489174</v>
      </c>
      <c r="S275" s="98">
        <v>205.27351747433792</v>
      </c>
      <c r="T275" s="98">
        <v>251.20561424872972</v>
      </c>
      <c r="U275" s="98">
        <v>225.25323047675943</v>
      </c>
      <c r="V275" s="98">
        <v>226.85402980855318</v>
      </c>
      <c r="W275" s="98">
        <v>233.38022943794124</v>
      </c>
      <c r="X275" s="98">
        <v>254.03123342631062</v>
      </c>
      <c r="Y275" s="98">
        <v>164.19316616511236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X281" s="122">
        <v>0</v>
      </c>
      <c r="Y281" s="122">
        <v>0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242.4376526717802</v>
      </c>
      <c r="C286" s="118">
        <f t="shared" si="129"/>
        <v>243.5584291521229</v>
      </c>
      <c r="D286" s="118">
        <f t="shared" si="129"/>
        <v>225.25105571187544</v>
      </c>
      <c r="E286" s="118">
        <f t="shared" si="129"/>
        <v>229.46425433354108</v>
      </c>
      <c r="F286" s="118">
        <f t="shared" si="129"/>
        <v>208.86131135396195</v>
      </c>
      <c r="G286" s="118">
        <f t="shared" si="129"/>
        <v>186.6913127369161</v>
      </c>
      <c r="H286" s="118">
        <f t="shared" si="129"/>
        <v>190.54680615318057</v>
      </c>
      <c r="I286" s="118">
        <f t="shared" si="129"/>
        <v>175.1842275497398</v>
      </c>
      <c r="J286" s="118">
        <f t="shared" si="129"/>
        <v>189.25273771511357</v>
      </c>
      <c r="K286" s="118">
        <f t="shared" si="129"/>
        <v>164.7442114685681</v>
      </c>
      <c r="L286" s="118">
        <f t="shared" si="129"/>
        <v>182.20705058635951</v>
      </c>
      <c r="M286" s="118">
        <f t="shared" si="129"/>
        <v>160.11120716789071</v>
      </c>
      <c r="N286" s="118">
        <f t="shared" si="129"/>
        <v>178.172257765659</v>
      </c>
      <c r="O286" s="118">
        <f t="shared" si="129"/>
        <v>179.13805500421267</v>
      </c>
      <c r="P286" s="118">
        <f t="shared" si="129"/>
        <v>147.49851950961099</v>
      </c>
      <c r="Q286" s="118">
        <f t="shared" si="129"/>
        <v>151.4836403885343</v>
      </c>
      <c r="R286" s="118">
        <f t="shared" ref="R286:V286" si="130">R287+R290+R292+R305</f>
        <v>145.03321124153217</v>
      </c>
      <c r="S286" s="118">
        <f t="shared" si="130"/>
        <v>148.9003952546648</v>
      </c>
      <c r="T286" s="118">
        <f t="shared" si="130"/>
        <v>154.18820033118405</v>
      </c>
      <c r="U286" s="118">
        <f t="shared" si="130"/>
        <v>152.26666285526099</v>
      </c>
      <c r="V286" s="118">
        <f t="shared" si="130"/>
        <v>138.08026167187293</v>
      </c>
      <c r="W286" s="118">
        <f t="shared" ref="W286:Y286" si="131">W287+W290+W292+W305</f>
        <v>152.86159558525912</v>
      </c>
      <c r="X286" s="118">
        <f t="shared" si="131"/>
        <v>161.96459412954067</v>
      </c>
      <c r="Y286" s="118">
        <f t="shared" si="131"/>
        <v>129.78257025368188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204.36013279578177</v>
      </c>
      <c r="C287" s="123">
        <f t="shared" si="132"/>
        <v>205.66522022236748</v>
      </c>
      <c r="D287" s="123">
        <f t="shared" si="132"/>
        <v>186.97738285531648</v>
      </c>
      <c r="E287" s="123">
        <f t="shared" si="132"/>
        <v>190.47585310830996</v>
      </c>
      <c r="F287" s="123">
        <f t="shared" si="132"/>
        <v>169.47822077975118</v>
      </c>
      <c r="G287" s="123">
        <f t="shared" si="132"/>
        <v>148.65754768663345</v>
      </c>
      <c r="H287" s="123">
        <f t="shared" si="132"/>
        <v>152.84459754432552</v>
      </c>
      <c r="I287" s="123">
        <f t="shared" si="132"/>
        <v>136.42007653448721</v>
      </c>
      <c r="J287" s="123">
        <f t="shared" si="132"/>
        <v>152.02400038098435</v>
      </c>
      <c r="K287" s="123">
        <f t="shared" si="132"/>
        <v>128.84273524111279</v>
      </c>
      <c r="L287" s="123">
        <f t="shared" si="132"/>
        <v>145.05946103466025</v>
      </c>
      <c r="M287" s="123">
        <f t="shared" si="132"/>
        <v>123.08128282517328</v>
      </c>
      <c r="N287" s="123">
        <f t="shared" si="132"/>
        <v>144.31279891524375</v>
      </c>
      <c r="O287" s="123">
        <f t="shared" si="132"/>
        <v>146.04581734351012</v>
      </c>
      <c r="P287" s="123">
        <f t="shared" si="132"/>
        <v>112.66602118214263</v>
      </c>
      <c r="Q287" s="123">
        <f t="shared" si="132"/>
        <v>118.20850805961636</v>
      </c>
      <c r="R287" s="123">
        <f t="shared" ref="R287:V287" si="133">SUM(R288:R289)</f>
        <v>115.50114180159214</v>
      </c>
      <c r="S287" s="123">
        <f t="shared" si="133"/>
        <v>117.18177909286091</v>
      </c>
      <c r="T287" s="123">
        <f t="shared" si="133"/>
        <v>119.52234378834228</v>
      </c>
      <c r="U287" s="123">
        <f t="shared" si="133"/>
        <v>121.00030537811004</v>
      </c>
      <c r="V287" s="123">
        <f t="shared" si="133"/>
        <v>108.22664031583332</v>
      </c>
      <c r="W287" s="123">
        <f t="shared" ref="W287:Y287" si="134">SUM(W288:W289)</f>
        <v>121.09113334816264</v>
      </c>
      <c r="X287" s="123">
        <f t="shared" si="134"/>
        <v>127.2763552491504</v>
      </c>
      <c r="Y287" s="123">
        <f t="shared" si="134"/>
        <v>100.49992236233413</v>
      </c>
      <c r="DA287" s="130" t="s">
        <v>2823</v>
      </c>
    </row>
    <row r="288" spans="1:105" ht="12" customHeight="1" x14ac:dyDescent="0.25">
      <c r="A288" s="97" t="s">
        <v>199</v>
      </c>
      <c r="B288" s="99">
        <v>203.33947295968036</v>
      </c>
      <c r="C288" s="99">
        <v>204.63224301149751</v>
      </c>
      <c r="D288" s="99">
        <v>186.01983803944279</v>
      </c>
      <c r="E288" s="99">
        <v>189.4905077399653</v>
      </c>
      <c r="F288" s="99">
        <v>168.58099659180502</v>
      </c>
      <c r="G288" s="99">
        <v>147.85313926333268</v>
      </c>
      <c r="H288" s="99">
        <v>152.00705569521688</v>
      </c>
      <c r="I288" s="99">
        <v>135.66090173210108</v>
      </c>
      <c r="J288" s="99">
        <v>151.16617633793658</v>
      </c>
      <c r="K288" s="99">
        <v>128.1108984636478</v>
      </c>
      <c r="L288" s="99">
        <v>144.22907621416047</v>
      </c>
      <c r="M288" s="99">
        <v>122.37431483922413</v>
      </c>
      <c r="N288" s="99">
        <v>143.47243093784508</v>
      </c>
      <c r="O288" s="99">
        <v>145.18549559659178</v>
      </c>
      <c r="P288" s="99">
        <v>112.00284918120393</v>
      </c>
      <c r="Q288" s="99">
        <v>117.51111186304897</v>
      </c>
      <c r="R288" s="99">
        <v>114.82295823776116</v>
      </c>
      <c r="S288" s="99">
        <v>116.48853422515984</v>
      </c>
      <c r="T288" s="99">
        <v>118.80293355985231</v>
      </c>
      <c r="U288" s="99">
        <v>120.26696858654574</v>
      </c>
      <c r="V288" s="99">
        <v>107.55732800121423</v>
      </c>
      <c r="W288" s="99">
        <v>120.3322551477937</v>
      </c>
      <c r="X288" s="99">
        <v>126.45531633696471</v>
      </c>
      <c r="Y288" s="99">
        <v>99.845353132328171</v>
      </c>
      <c r="DA288" s="63" t="s">
        <v>2824</v>
      </c>
    </row>
    <row r="289" spans="1:105" ht="12" customHeight="1" x14ac:dyDescent="0.25">
      <c r="A289" s="97" t="s">
        <v>53</v>
      </c>
      <c r="B289" s="99">
        <v>1.0206598361014145</v>
      </c>
      <c r="C289" s="99">
        <v>1.032977210869978</v>
      </c>
      <c r="D289" s="99">
        <v>0.95754481587368234</v>
      </c>
      <c r="E289" s="99">
        <v>0.98534536834466369</v>
      </c>
      <c r="F289" s="99">
        <v>0.89722418794615355</v>
      </c>
      <c r="G289" s="99">
        <v>0.80440842330076923</v>
      </c>
      <c r="H289" s="99">
        <v>0.83754184910864782</v>
      </c>
      <c r="I289" s="99">
        <v>0.75917480238613722</v>
      </c>
      <c r="J289" s="99">
        <v>0.8578240430477686</v>
      </c>
      <c r="K289" s="99">
        <v>0.73183677746498599</v>
      </c>
      <c r="L289" s="99">
        <v>0.83038482049976814</v>
      </c>
      <c r="M289" s="99">
        <v>0.70696798594915122</v>
      </c>
      <c r="N289" s="99">
        <v>0.84036797739866376</v>
      </c>
      <c r="O289" s="99">
        <v>0.86032174691833263</v>
      </c>
      <c r="P289" s="99">
        <v>0.66317200093869799</v>
      </c>
      <c r="Q289" s="99">
        <v>0.69739619656740226</v>
      </c>
      <c r="R289" s="99">
        <v>0.67818356383097744</v>
      </c>
      <c r="S289" s="99">
        <v>0.69324486770106675</v>
      </c>
      <c r="T289" s="99">
        <v>0.71941022848997049</v>
      </c>
      <c r="U289" s="99">
        <v>0.73333679156429343</v>
      </c>
      <c r="V289" s="99">
        <v>0.66931231461908669</v>
      </c>
      <c r="W289" s="99">
        <v>0.75887820036893805</v>
      </c>
      <c r="X289" s="99">
        <v>0.82103891218569047</v>
      </c>
      <c r="Y289" s="99">
        <v>0.65456923000595857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0.1698151255242695</v>
      </c>
      <c r="C290" s="123">
        <f t="shared" si="135"/>
        <v>0.16751453815831607</v>
      </c>
      <c r="D290" s="123">
        <f t="shared" si="135"/>
        <v>0.15303422626853147</v>
      </c>
      <c r="E290" s="123">
        <f t="shared" si="135"/>
        <v>0.28925822123113692</v>
      </c>
      <c r="F290" s="123">
        <f t="shared" si="135"/>
        <v>0.17423840124053755</v>
      </c>
      <c r="G290" s="123">
        <f t="shared" si="135"/>
        <v>0.20243632162665195</v>
      </c>
      <c r="H290" s="123">
        <f t="shared" si="135"/>
        <v>0.3463169865379499</v>
      </c>
      <c r="I290" s="123">
        <f t="shared" si="135"/>
        <v>0.27392321916707235</v>
      </c>
      <c r="J290" s="123">
        <f t="shared" si="135"/>
        <v>0.30522264497400853</v>
      </c>
      <c r="K290" s="123">
        <f t="shared" si="135"/>
        <v>0.32161431645170002</v>
      </c>
      <c r="L290" s="123">
        <f t="shared" si="135"/>
        <v>0.3605499743976926</v>
      </c>
      <c r="M290" s="123">
        <f t="shared" si="135"/>
        <v>0.36458338888431668</v>
      </c>
      <c r="N290" s="123">
        <f t="shared" si="135"/>
        <v>0.34079476502966732</v>
      </c>
      <c r="O290" s="123">
        <f t="shared" si="135"/>
        <v>0.31888731611350452</v>
      </c>
      <c r="P290" s="123">
        <f t="shared" si="135"/>
        <v>0.29208373245420666</v>
      </c>
      <c r="Q290" s="123">
        <f t="shared" si="135"/>
        <v>0.25827182991323999</v>
      </c>
      <c r="R290" s="123">
        <f t="shared" si="135"/>
        <v>0.24543215718377343</v>
      </c>
      <c r="S290" s="123">
        <f t="shared" si="135"/>
        <v>0.22595049187578739</v>
      </c>
      <c r="T290" s="123">
        <f t="shared" si="135"/>
        <v>0.19638267129098028</v>
      </c>
      <c r="U290" s="123">
        <f t="shared" si="135"/>
        <v>0.19774595103589779</v>
      </c>
      <c r="V290" s="123">
        <f t="shared" si="135"/>
        <v>0.20841069517061664</v>
      </c>
      <c r="W290" s="123">
        <f t="shared" si="135"/>
        <v>0.24519542314691081</v>
      </c>
      <c r="X290" s="123">
        <f t="shared" si="135"/>
        <v>0.26538597463111674</v>
      </c>
      <c r="Y290" s="123">
        <f t="shared" si="135"/>
        <v>0.28788926614034882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0.1698151255242695</v>
      </c>
      <c r="C291" s="99">
        <f>RES_hhdet_fecs!C86</f>
        <v>0.16751453815831607</v>
      </c>
      <c r="D291" s="99">
        <f>RES_hhdet_fecs!D86</f>
        <v>0.15303422626853147</v>
      </c>
      <c r="E291" s="99">
        <f>RES_hhdet_fecs!E86</f>
        <v>0.28925822123113692</v>
      </c>
      <c r="F291" s="99">
        <f>RES_hhdet_fecs!F86</f>
        <v>0.17423840124053755</v>
      </c>
      <c r="G291" s="99">
        <f>RES_hhdet_fecs!G86</f>
        <v>0.20243632162665195</v>
      </c>
      <c r="H291" s="99">
        <f>RES_hhdet_fecs!H86</f>
        <v>0.3463169865379499</v>
      </c>
      <c r="I291" s="99">
        <f>RES_hhdet_fecs!I86</f>
        <v>0.27392321916707235</v>
      </c>
      <c r="J291" s="99">
        <f>RES_hhdet_fecs!J86</f>
        <v>0.30522264497400853</v>
      </c>
      <c r="K291" s="99">
        <f>RES_hhdet_fecs!K86</f>
        <v>0.32161431645170002</v>
      </c>
      <c r="L291" s="99">
        <f>RES_hhdet_fecs!L86</f>
        <v>0.3605499743976926</v>
      </c>
      <c r="M291" s="99">
        <f>RES_hhdet_fecs!M86</f>
        <v>0.36458338888431668</v>
      </c>
      <c r="N291" s="99">
        <f>RES_hhdet_fecs!N86</f>
        <v>0.34079476502966732</v>
      </c>
      <c r="O291" s="99">
        <f>RES_hhdet_fecs!O86</f>
        <v>0.31888731611350452</v>
      </c>
      <c r="P291" s="99">
        <f>RES_hhdet_fecs!P86</f>
        <v>0.29208373245420666</v>
      </c>
      <c r="Q291" s="99">
        <f>RES_hhdet_fecs!Q86</f>
        <v>0.25827182991323999</v>
      </c>
      <c r="R291" s="99">
        <f>RES_hhdet_fecs!R86</f>
        <v>0.24543215718377343</v>
      </c>
      <c r="S291" s="99">
        <f>RES_hhdet_fecs!S86</f>
        <v>0.22595049187578739</v>
      </c>
      <c r="T291" s="99">
        <f>RES_hhdet_fecs!T86</f>
        <v>0.19638267129098028</v>
      </c>
      <c r="U291" s="99">
        <f>RES_hhdet_fecs!U86</f>
        <v>0.19774595103589779</v>
      </c>
      <c r="V291" s="99">
        <f>RES_hhdet_fecs!V86</f>
        <v>0.20841069517061664</v>
      </c>
      <c r="W291" s="99">
        <f>RES_hhdet_fecs!W86</f>
        <v>0.24519542314691081</v>
      </c>
      <c r="X291" s="99">
        <f>RES_hhdet_fecs!X86</f>
        <v>0.26538597463111674</v>
      </c>
      <c r="Y291" s="99">
        <f>RES_hhdet_fecs!Y86</f>
        <v>0.28788926614034882</v>
      </c>
      <c r="DA291" s="63" t="s">
        <v>2827</v>
      </c>
    </row>
    <row r="292" spans="1:105" ht="12" customHeight="1" x14ac:dyDescent="0.25">
      <c r="A292" s="121" t="s">
        <v>55</v>
      </c>
      <c r="B292" s="123">
        <v>28.165294035861361</v>
      </c>
      <c r="C292" s="123">
        <v>27.692038008379747</v>
      </c>
      <c r="D292" s="123">
        <v>27.891671416137736</v>
      </c>
      <c r="E292" s="123">
        <v>28.31233135108263</v>
      </c>
      <c r="F292" s="123">
        <v>28.589874032841472</v>
      </c>
      <c r="G292" s="123">
        <v>27.061787135078045</v>
      </c>
      <c r="H292" s="123">
        <v>26.818486224054681</v>
      </c>
      <c r="I292" s="123">
        <v>28.545482305214076</v>
      </c>
      <c r="J292" s="123">
        <v>27.392127390831288</v>
      </c>
      <c r="K292" s="123">
        <v>26.129524795920286</v>
      </c>
      <c r="L292" s="123">
        <v>27.177238401160945</v>
      </c>
      <c r="M292" s="123">
        <v>27.935597579711867</v>
      </c>
      <c r="N292" s="123">
        <v>24.776365440362518</v>
      </c>
      <c r="O292" s="123">
        <v>24.180450721509569</v>
      </c>
      <c r="P292" s="123">
        <v>26.448010219029875</v>
      </c>
      <c r="Q292" s="123">
        <v>25.389694915536804</v>
      </c>
      <c r="R292" s="123">
        <v>21.968949407342798</v>
      </c>
      <c r="S292" s="123">
        <v>23.700021853702054</v>
      </c>
      <c r="T292" s="123">
        <v>27.136608804763817</v>
      </c>
      <c r="U292" s="123">
        <v>23.856552226124382</v>
      </c>
      <c r="V292" s="123">
        <v>22.738214381363981</v>
      </c>
      <c r="W292" s="123">
        <v>24.34363093094521</v>
      </c>
      <c r="X292" s="123">
        <v>26.268262694955485</v>
      </c>
      <c r="Y292" s="123">
        <v>21.789983895272144</v>
      </c>
      <c r="DA292" s="130" t="s">
        <v>2828</v>
      </c>
    </row>
    <row r="293" spans="1:105" ht="12" customHeight="1" x14ac:dyDescent="0.25">
      <c r="A293" s="97" t="s">
        <v>132</v>
      </c>
      <c r="B293" s="99">
        <v>34.297632569835486</v>
      </c>
      <c r="C293" s="99">
        <v>33.701431655558295</v>
      </c>
      <c r="D293" s="99">
        <v>32.555852362994401</v>
      </c>
      <c r="E293" s="99">
        <v>34.630546074071205</v>
      </c>
      <c r="F293" s="99">
        <v>32.352696459506973</v>
      </c>
      <c r="G293" s="99">
        <v>29.39615713410095</v>
      </c>
      <c r="H293" s="99">
        <v>29.400178015693815</v>
      </c>
      <c r="I293" s="99">
        <v>31.453394221062144</v>
      </c>
      <c r="J293" s="99">
        <v>30.492279504958049</v>
      </c>
      <c r="K293" s="99">
        <v>27.352498340951222</v>
      </c>
      <c r="L293" s="99">
        <v>29.165983862541207</v>
      </c>
      <c r="M293" s="99">
        <v>28.843173304815718</v>
      </c>
      <c r="N293" s="99">
        <v>24.242974683864663</v>
      </c>
      <c r="O293" s="99">
        <v>24.097799067746678</v>
      </c>
      <c r="P293" s="99">
        <v>28.856753554270071</v>
      </c>
      <c r="Q293" s="99">
        <v>26.912442714102227</v>
      </c>
      <c r="R293" s="99">
        <v>21.867338932243612</v>
      </c>
      <c r="S293" s="99">
        <v>23.998014658235878</v>
      </c>
      <c r="T293" s="99">
        <v>28.440186261255246</v>
      </c>
      <c r="U293" s="99">
        <v>24.501312025092908</v>
      </c>
      <c r="V293" s="99">
        <v>23.082523291311517</v>
      </c>
      <c r="W293" s="99">
        <v>25.390299433878461</v>
      </c>
      <c r="X293" s="99">
        <v>27.442822396287546</v>
      </c>
      <c r="Y293" s="99">
        <v>22.369247305957288</v>
      </c>
      <c r="DA293" s="63" t="s">
        <v>2829</v>
      </c>
    </row>
    <row r="294" spans="1:105" ht="12" customHeight="1" x14ac:dyDescent="0.25">
      <c r="A294" s="97" t="s">
        <v>131</v>
      </c>
      <c r="B294" s="99">
        <v>25.544058721047374</v>
      </c>
      <c r="C294" s="99">
        <v>24.497283196751646</v>
      </c>
      <c r="D294" s="99">
        <v>24.142243696423691</v>
      </c>
      <c r="E294" s="99">
        <v>25.748910535389705</v>
      </c>
      <c r="F294" s="99">
        <v>24.943644034598812</v>
      </c>
      <c r="G294" s="99">
        <v>23.032246497669846</v>
      </c>
      <c r="H294" s="99">
        <v>23.385097491335003</v>
      </c>
      <c r="I294" s="99">
        <v>25.894885980257484</v>
      </c>
      <c r="J294" s="99">
        <v>25.140838204241337</v>
      </c>
      <c r="K294" s="99">
        <v>22.898376552294021</v>
      </c>
      <c r="L294" s="99">
        <v>24.726964709443838</v>
      </c>
      <c r="M294" s="99">
        <v>24.894285277376461</v>
      </c>
      <c r="N294" s="99">
        <v>21.253671221239646</v>
      </c>
      <c r="O294" s="99">
        <v>21.400695308970882</v>
      </c>
      <c r="P294" s="99">
        <v>25.23301224122061</v>
      </c>
      <c r="Q294" s="99">
        <v>23.591935922620632</v>
      </c>
      <c r="R294" s="99">
        <v>19.300698629014253</v>
      </c>
      <c r="S294" s="99">
        <v>21.454353455203549</v>
      </c>
      <c r="T294" s="99">
        <v>25.222242210730045</v>
      </c>
      <c r="U294" s="99">
        <v>21.96362719984932</v>
      </c>
      <c r="V294" s="99">
        <v>20.761114811550325</v>
      </c>
      <c r="W294" s="99">
        <v>23.176475849733286</v>
      </c>
      <c r="X294" s="99">
        <v>25.148895465673547</v>
      </c>
      <c r="Y294" s="99">
        <v>20.535326340481625</v>
      </c>
      <c r="DA294" s="63" t="s">
        <v>2830</v>
      </c>
    </row>
    <row r="295" spans="1:105" ht="12" customHeight="1" x14ac:dyDescent="0.25">
      <c r="A295" s="100" t="s">
        <v>199</v>
      </c>
      <c r="B295" s="102">
        <v>14.972027117790292</v>
      </c>
      <c r="C295" s="102">
        <v>13.454837977337871</v>
      </c>
      <c r="D295" s="102">
        <v>13.232564050487465</v>
      </c>
      <c r="E295" s="102">
        <v>13.690733950869296</v>
      </c>
      <c r="F295" s="102">
        <v>13.876772823327796</v>
      </c>
      <c r="G295" s="102">
        <v>12.480501883739352</v>
      </c>
      <c r="H295" s="102">
        <v>12.391487859239808</v>
      </c>
      <c r="I295" s="102">
        <v>14.878197005315341</v>
      </c>
      <c r="J295" s="102">
        <v>13.108516356517004</v>
      </c>
      <c r="K295" s="102">
        <v>11.978642680121515</v>
      </c>
      <c r="L295" s="102">
        <v>12.788998732997893</v>
      </c>
      <c r="M295" s="102">
        <v>13.231491258427441</v>
      </c>
      <c r="N295" s="102">
        <v>11.276230514373902</v>
      </c>
      <c r="O295" s="102">
        <v>11.70026922234273</v>
      </c>
      <c r="P295" s="102">
        <v>12.432980263643246</v>
      </c>
      <c r="Q295" s="102">
        <v>11.48332363902575</v>
      </c>
      <c r="R295" s="102">
        <v>9.478978654612801</v>
      </c>
      <c r="S295" s="102">
        <v>11.118062507876047</v>
      </c>
      <c r="T295" s="102">
        <v>12.006807350367025</v>
      </c>
      <c r="U295" s="102">
        <v>10.50968281478055</v>
      </c>
      <c r="V295" s="102">
        <v>9.1675580461150368</v>
      </c>
      <c r="W295" s="102">
        <v>11.386230639634984</v>
      </c>
      <c r="X295" s="102">
        <v>11.634244093767805</v>
      </c>
      <c r="Y295" s="102">
        <v>8.4103908879995206</v>
      </c>
      <c r="DA295" s="131" t="s">
        <v>2831</v>
      </c>
    </row>
    <row r="296" spans="1:105" ht="12" customHeight="1" x14ac:dyDescent="0.25">
      <c r="A296" s="103" t="s">
        <v>52</v>
      </c>
      <c r="B296" s="105">
        <v>10.572031603257082</v>
      </c>
      <c r="C296" s="105">
        <v>11.04244521941378</v>
      </c>
      <c r="D296" s="105">
        <v>10.90967964593623</v>
      </c>
      <c r="E296" s="105">
        <v>12.058176584520414</v>
      </c>
      <c r="F296" s="105">
        <v>11.066871211271014</v>
      </c>
      <c r="G296" s="105">
        <v>10.551744613930488</v>
      </c>
      <c r="H296" s="105">
        <v>10.993609632095193</v>
      </c>
      <c r="I296" s="105">
        <v>11.016688974942149</v>
      </c>
      <c r="J296" s="105">
        <v>12.032321847724329</v>
      </c>
      <c r="K296" s="105">
        <v>10.919733872172504</v>
      </c>
      <c r="L296" s="105">
        <v>11.937965976445945</v>
      </c>
      <c r="M296" s="105">
        <v>11.66279401894902</v>
      </c>
      <c r="N296" s="105">
        <v>9.977440706865746</v>
      </c>
      <c r="O296" s="105">
        <v>9.700426086628152</v>
      </c>
      <c r="P296" s="105">
        <v>12.80003197757736</v>
      </c>
      <c r="Q296" s="105">
        <v>12.108612283594887</v>
      </c>
      <c r="R296" s="105">
        <v>9.8217199744014501</v>
      </c>
      <c r="S296" s="105">
        <v>10.336290947327504</v>
      </c>
      <c r="T296" s="105">
        <v>13.21543486036302</v>
      </c>
      <c r="U296" s="105">
        <v>11.453944385068768</v>
      </c>
      <c r="V296" s="105">
        <v>11.59355676543529</v>
      </c>
      <c r="W296" s="105">
        <v>11.7902452100983</v>
      </c>
      <c r="X296" s="105">
        <v>13.514651371905746</v>
      </c>
      <c r="Y296" s="105">
        <v>12.124935452482106</v>
      </c>
      <c r="DA296" s="132" t="s">
        <v>2832</v>
      </c>
    </row>
    <row r="297" spans="1:105" ht="12" customHeight="1" x14ac:dyDescent="0.25">
      <c r="A297" s="106" t="s">
        <v>124</v>
      </c>
      <c r="B297" s="102">
        <v>30.256699075456496</v>
      </c>
      <c r="C297" s="102">
        <v>28.650838815575302</v>
      </c>
      <c r="D297" s="102">
        <v>28.721317494412546</v>
      </c>
      <c r="E297" s="102">
        <v>24.536636782158183</v>
      </c>
      <c r="F297" s="102">
        <v>33.977976829031476</v>
      </c>
      <c r="G297" s="102">
        <v>29.448332477552515</v>
      </c>
      <c r="H297" s="102">
        <v>31.212632299694924</v>
      </c>
      <c r="I297" s="102">
        <v>26.063904292860183</v>
      </c>
      <c r="J297" s="102">
        <v>30.116090363912193</v>
      </c>
      <c r="K297" s="102">
        <v>29.285668472593148</v>
      </c>
      <c r="L297" s="102">
        <v>30.251803291184423</v>
      </c>
      <c r="M297" s="102">
        <v>32.480921447421352</v>
      </c>
      <c r="N297" s="102">
        <v>29.182873524515923</v>
      </c>
      <c r="O297" s="102">
        <v>25.668606253465921</v>
      </c>
      <c r="P297" s="102">
        <v>26.713788596568893</v>
      </c>
      <c r="Q297" s="102">
        <v>20.770747337774345</v>
      </c>
      <c r="R297" s="102">
        <v>27.180999886007253</v>
      </c>
      <c r="S297" s="102">
        <v>21.276047145289969</v>
      </c>
      <c r="T297" s="102">
        <v>28.839466094780498</v>
      </c>
      <c r="U297" s="102">
        <v>25.30695365822702</v>
      </c>
      <c r="V297" s="102">
        <v>27.035117224686907</v>
      </c>
      <c r="W297" s="102">
        <v>24.726493382975221</v>
      </c>
      <c r="X297" s="102">
        <v>28.500724651758546</v>
      </c>
      <c r="Y297" s="102">
        <v>20.775470389256814</v>
      </c>
      <c r="DA297" s="131" t="s">
        <v>2833</v>
      </c>
    </row>
    <row r="298" spans="1:105" ht="12" customHeight="1" x14ac:dyDescent="0.25">
      <c r="A298" s="107" t="s">
        <v>123</v>
      </c>
      <c r="B298" s="105">
        <v>24.646435850355747</v>
      </c>
      <c r="C298" s="105">
        <v>23.12025659333214</v>
      </c>
      <c r="D298" s="105">
        <v>23.295288137476302</v>
      </c>
      <c r="E298" s="105">
        <v>19.947306389062543</v>
      </c>
      <c r="F298" s="105">
        <v>28.020061908349643</v>
      </c>
      <c r="G298" s="105">
        <v>24.375346428609465</v>
      </c>
      <c r="H298" s="105">
        <v>25.958135667586106</v>
      </c>
      <c r="I298" s="105">
        <v>22.145518609175276</v>
      </c>
      <c r="J298" s="105">
        <v>25.141825239540889</v>
      </c>
      <c r="K298" s="105">
        <v>24.517989027513337</v>
      </c>
      <c r="L298" s="105">
        <v>25.35279916802488</v>
      </c>
      <c r="M298" s="105">
        <v>27.440405874092374</v>
      </c>
      <c r="N298" s="105">
        <v>24.757352457802508</v>
      </c>
      <c r="O298" s="105">
        <v>21.988110594349184</v>
      </c>
      <c r="P298" s="105">
        <v>22.563360614068728</v>
      </c>
      <c r="Q298" s="105">
        <v>17.62577916285802</v>
      </c>
      <c r="R298" s="105">
        <v>22.948477068906541</v>
      </c>
      <c r="S298" s="105">
        <v>18.860726759840954</v>
      </c>
      <c r="T298" s="105">
        <v>25.559509603871422</v>
      </c>
      <c r="U298" s="105">
        <v>22.795496549826492</v>
      </c>
      <c r="V298" s="105">
        <v>24.370631234626465</v>
      </c>
      <c r="W298" s="105">
        <v>22.595483418493238</v>
      </c>
      <c r="X298" s="105">
        <v>25.980047709970361</v>
      </c>
      <c r="Y298" s="105">
        <v>18.800078340355984</v>
      </c>
      <c r="DA298" s="132" t="s">
        <v>2834</v>
      </c>
    </row>
    <row r="299" spans="1:105" ht="12" customHeight="1" x14ac:dyDescent="0.25">
      <c r="A299" s="108" t="s">
        <v>50</v>
      </c>
      <c r="B299" s="99">
        <v>13.21469043869225</v>
      </c>
      <c r="C299" s="99">
        <v>11.83653237128269</v>
      </c>
      <c r="D299" s="99">
        <v>12.171736227879876</v>
      </c>
      <c r="E299" s="99">
        <v>10.352912540970538</v>
      </c>
      <c r="F299" s="99">
        <v>15.347431369381603</v>
      </c>
      <c r="G299" s="99">
        <v>13.125048799129662</v>
      </c>
      <c r="H299" s="99">
        <v>13.846862039946995</v>
      </c>
      <c r="I299" s="99">
        <v>12.873707323910985</v>
      </c>
      <c r="J299" s="99">
        <v>13.398130353267993</v>
      </c>
      <c r="K299" s="99">
        <v>13.181667508538832</v>
      </c>
      <c r="L299" s="99">
        <v>13.530098384763724</v>
      </c>
      <c r="M299" s="99">
        <v>15.103427949425516</v>
      </c>
      <c r="N299" s="99">
        <v>13.645765744112579</v>
      </c>
      <c r="O299" s="99">
        <v>12.523787885098182</v>
      </c>
      <c r="P299" s="99">
        <v>11.64506003472628</v>
      </c>
      <c r="Q299" s="99">
        <v>8.9470346000505323</v>
      </c>
      <c r="R299" s="99">
        <v>11.671472052909268</v>
      </c>
      <c r="S299" s="99">
        <v>9.987110216500545</v>
      </c>
      <c r="T299" s="99">
        <v>12.207617568263029</v>
      </c>
      <c r="U299" s="99">
        <v>10.892187761574663</v>
      </c>
      <c r="V299" s="99">
        <v>10.854924598662176</v>
      </c>
      <c r="W299" s="99">
        <v>11.179353550513841</v>
      </c>
      <c r="X299" s="99">
        <v>12.18183115421945</v>
      </c>
      <c r="Y299" s="99">
        <v>7.8737303280476603</v>
      </c>
      <c r="DA299" s="63" t="s">
        <v>2835</v>
      </c>
    </row>
    <row r="300" spans="1:105" ht="12" customHeight="1" x14ac:dyDescent="0.25">
      <c r="A300" s="108" t="s">
        <v>52</v>
      </c>
      <c r="B300" s="99">
        <v>11.431745411663496</v>
      </c>
      <c r="C300" s="99">
        <v>11.283724222049452</v>
      </c>
      <c r="D300" s="99">
        <v>11.123551909596433</v>
      </c>
      <c r="E300" s="99">
        <v>9.5943938480920075</v>
      </c>
      <c r="F300" s="99">
        <v>12.672630538968034</v>
      </c>
      <c r="G300" s="99">
        <v>11.250297629479807</v>
      </c>
      <c r="H300" s="99">
        <v>12.111273627639111</v>
      </c>
      <c r="I300" s="99">
        <v>9.2718112852642918</v>
      </c>
      <c r="J300" s="99">
        <v>11.743694886272896</v>
      </c>
      <c r="K300" s="99">
        <v>11.336321518974508</v>
      </c>
      <c r="L300" s="99">
        <v>11.82270078326116</v>
      </c>
      <c r="M300" s="99">
        <v>12.336977924666858</v>
      </c>
      <c r="N300" s="99">
        <v>11.111586713689929</v>
      </c>
      <c r="O300" s="99">
        <v>9.4643227092510038</v>
      </c>
      <c r="P300" s="99">
        <v>10.918300579342452</v>
      </c>
      <c r="Q300" s="99">
        <v>8.6787445628074895</v>
      </c>
      <c r="R300" s="99">
        <v>11.277005015997272</v>
      </c>
      <c r="S300" s="99">
        <v>8.8736165433404093</v>
      </c>
      <c r="T300" s="99">
        <v>13.351892035608396</v>
      </c>
      <c r="U300" s="99">
        <v>11.903308788251831</v>
      </c>
      <c r="V300" s="99">
        <v>13.515706635964289</v>
      </c>
      <c r="W300" s="99">
        <v>11.416129867979391</v>
      </c>
      <c r="X300" s="99">
        <v>13.798216555750914</v>
      </c>
      <c r="Y300" s="99">
        <v>10.926348012308324</v>
      </c>
      <c r="DA300" s="63" t="s">
        <v>2836</v>
      </c>
    </row>
    <row r="301" spans="1:105" ht="12" customHeight="1" x14ac:dyDescent="0.25">
      <c r="A301" s="106" t="s">
        <v>122</v>
      </c>
      <c r="B301" s="102">
        <v>25.287305332249208</v>
      </c>
      <c r="C301" s="102">
        <v>25.132835952496318</v>
      </c>
      <c r="D301" s="102">
        <v>26.100203185061375</v>
      </c>
      <c r="E301" s="102">
        <v>26.432334350454024</v>
      </c>
      <c r="F301" s="102">
        <v>26.65648780857223</v>
      </c>
      <c r="G301" s="102">
        <v>26.427144941028352</v>
      </c>
      <c r="H301" s="102">
        <v>25.797074155507637</v>
      </c>
      <c r="I301" s="102">
        <v>28.058604665491696</v>
      </c>
      <c r="J301" s="102">
        <v>26.13244546855142</v>
      </c>
      <c r="K301" s="102">
        <v>26.38609029187613</v>
      </c>
      <c r="L301" s="102">
        <v>26.70970810185614</v>
      </c>
      <c r="M301" s="102">
        <v>28.408662397958814</v>
      </c>
      <c r="N301" s="102">
        <v>26.733731662501253</v>
      </c>
      <c r="O301" s="102">
        <v>25.862987593735092</v>
      </c>
      <c r="P301" s="102">
        <v>23.121642672155179</v>
      </c>
      <c r="Q301" s="102">
        <v>23.581433279951082</v>
      </c>
      <c r="R301" s="102">
        <v>23.701521108361781</v>
      </c>
      <c r="S301" s="102">
        <v>25.002321210742455</v>
      </c>
      <c r="T301" s="102">
        <v>25.558768518517638</v>
      </c>
      <c r="U301" s="102">
        <v>24.039161511179902</v>
      </c>
      <c r="V301" s="102">
        <v>23.067501071020033</v>
      </c>
      <c r="W301" s="102">
        <v>24.2886887710347</v>
      </c>
      <c r="X301" s="102">
        <v>25.989775160277656</v>
      </c>
      <c r="Y301" s="102">
        <v>22.434948874367663</v>
      </c>
      <c r="DA301" s="131" t="s">
        <v>2837</v>
      </c>
    </row>
    <row r="302" spans="1:105" ht="12" customHeight="1" x14ac:dyDescent="0.25">
      <c r="A302" s="107" t="s">
        <v>121</v>
      </c>
      <c r="B302" s="105">
        <v>21.822944536608752</v>
      </c>
      <c r="C302" s="105">
        <v>21.549837392294194</v>
      </c>
      <c r="D302" s="105">
        <v>22.493418785229778</v>
      </c>
      <c r="E302" s="105">
        <v>22.801458433341054</v>
      </c>
      <c r="F302" s="105">
        <v>23.275094182429463</v>
      </c>
      <c r="G302" s="105">
        <v>23.121011269766615</v>
      </c>
      <c r="H302" s="105">
        <v>22.637305867427973</v>
      </c>
      <c r="I302" s="105">
        <v>24.969374732366976</v>
      </c>
      <c r="J302" s="105">
        <v>22.980862875942883</v>
      </c>
      <c r="K302" s="105">
        <v>23.246714967367804</v>
      </c>
      <c r="L302" s="105">
        <v>23.546413546777799</v>
      </c>
      <c r="M302" s="105">
        <v>25.171512497875948</v>
      </c>
      <c r="N302" s="105">
        <v>23.740377009579461</v>
      </c>
      <c r="O302" s="105">
        <v>23.107804212859637</v>
      </c>
      <c r="P302" s="105">
        <v>20.421649566605634</v>
      </c>
      <c r="Q302" s="105">
        <v>20.840536319861336</v>
      </c>
      <c r="R302" s="105">
        <v>20.954691515352362</v>
      </c>
      <c r="S302" s="105">
        <v>22.418493079400495</v>
      </c>
      <c r="T302" s="105">
        <v>23.115823493833034</v>
      </c>
      <c r="U302" s="105">
        <v>21.902932940177411</v>
      </c>
      <c r="V302" s="105">
        <v>21.10270017455732</v>
      </c>
      <c r="W302" s="105">
        <v>22.279382008567129</v>
      </c>
      <c r="X302" s="105">
        <v>23.977718134592951</v>
      </c>
      <c r="Y302" s="105">
        <v>20.612990688381419</v>
      </c>
      <c r="DA302" s="132" t="s">
        <v>2838</v>
      </c>
    </row>
    <row r="303" spans="1:105" ht="12" customHeight="1" x14ac:dyDescent="0.25">
      <c r="A303" s="108" t="s">
        <v>53</v>
      </c>
      <c r="B303" s="99">
        <v>11.045323058318637</v>
      </c>
      <c r="C303" s="99">
        <v>10.373308780300466</v>
      </c>
      <c r="D303" s="99">
        <v>11.067560360319032</v>
      </c>
      <c r="E303" s="99">
        <v>11.168001476261164</v>
      </c>
      <c r="F303" s="99">
        <v>12.069353136768248</v>
      </c>
      <c r="G303" s="99">
        <v>11.790000763765384</v>
      </c>
      <c r="H303" s="99">
        <v>11.421396971186638</v>
      </c>
      <c r="I303" s="99">
        <v>13.871043468827724</v>
      </c>
      <c r="J303" s="99">
        <v>11.603690449497726</v>
      </c>
      <c r="K303" s="99">
        <v>11.87993939736595</v>
      </c>
      <c r="L303" s="99">
        <v>11.935023214531538</v>
      </c>
      <c r="M303" s="99">
        <v>13.256172408436559</v>
      </c>
      <c r="N303" s="99">
        <v>12.517635866846248</v>
      </c>
      <c r="O303" s="99">
        <v>12.659432282466211</v>
      </c>
      <c r="P303" s="99">
        <v>9.9706666429765605</v>
      </c>
      <c r="Q303" s="99">
        <v>10.131929001753434</v>
      </c>
      <c r="R303" s="99">
        <v>10.283103496054077</v>
      </c>
      <c r="S303" s="99">
        <v>11.535809417421502</v>
      </c>
      <c r="T303" s="99">
        <v>10.871993726907204</v>
      </c>
      <c r="U303" s="99">
        <v>10.298501693233424</v>
      </c>
      <c r="V303" s="99">
        <v>9.0900595061233549</v>
      </c>
      <c r="W303" s="99">
        <v>10.718384806416763</v>
      </c>
      <c r="X303" s="99">
        <v>10.888396649249211</v>
      </c>
      <c r="Y303" s="99">
        <v>8.3471204285316958</v>
      </c>
      <c r="DA303" s="63" t="s">
        <v>2839</v>
      </c>
    </row>
    <row r="304" spans="1:105" ht="12" customHeight="1" x14ac:dyDescent="0.25">
      <c r="A304" s="108" t="s">
        <v>52</v>
      </c>
      <c r="B304" s="99">
        <v>10.777621478290117</v>
      </c>
      <c r="C304" s="99">
        <v>11.176528611993728</v>
      </c>
      <c r="D304" s="99">
        <v>11.42585842491075</v>
      </c>
      <c r="E304" s="99">
        <v>11.633456957079892</v>
      </c>
      <c r="F304" s="99">
        <v>11.205741045661213</v>
      </c>
      <c r="G304" s="99">
        <v>11.331010506001233</v>
      </c>
      <c r="H304" s="99">
        <v>11.215908896241334</v>
      </c>
      <c r="I304" s="99">
        <v>11.098331263539256</v>
      </c>
      <c r="J304" s="99">
        <v>11.377172426445155</v>
      </c>
      <c r="K304" s="99">
        <v>11.366775570001856</v>
      </c>
      <c r="L304" s="99">
        <v>11.611390332246255</v>
      </c>
      <c r="M304" s="99">
        <v>11.915340089439388</v>
      </c>
      <c r="N304" s="99">
        <v>11.222741142733213</v>
      </c>
      <c r="O304" s="99">
        <v>10.44837193039343</v>
      </c>
      <c r="P304" s="99">
        <v>10.450982923629075</v>
      </c>
      <c r="Q304" s="99">
        <v>10.708607318107902</v>
      </c>
      <c r="R304" s="99">
        <v>10.671588019298282</v>
      </c>
      <c r="S304" s="99">
        <v>10.882683661978989</v>
      </c>
      <c r="T304" s="99">
        <v>12.243829766925828</v>
      </c>
      <c r="U304" s="99">
        <v>11.604431246943985</v>
      </c>
      <c r="V304" s="99">
        <v>12.01264066843396</v>
      </c>
      <c r="W304" s="99">
        <v>11.560997202150368</v>
      </c>
      <c r="X304" s="99">
        <v>13.089321485343733</v>
      </c>
      <c r="Y304" s="99">
        <v>12.265870259849725</v>
      </c>
      <c r="DA304" s="63" t="s">
        <v>2840</v>
      </c>
    </row>
    <row r="305" spans="1:105" ht="12" customHeight="1" x14ac:dyDescent="0.25">
      <c r="A305" s="121" t="s">
        <v>54</v>
      </c>
      <c r="B305" s="123">
        <v>9.7424107146127987</v>
      </c>
      <c r="C305" s="123">
        <v>10.033656383217357</v>
      </c>
      <c r="D305" s="123">
        <v>10.228967214152684</v>
      </c>
      <c r="E305" s="123">
        <v>10.386811652917343</v>
      </c>
      <c r="F305" s="123">
        <v>10.618978140128787</v>
      </c>
      <c r="G305" s="123">
        <v>10.769541593577936</v>
      </c>
      <c r="H305" s="123">
        <v>10.537405398262411</v>
      </c>
      <c r="I305" s="123">
        <v>9.9447454908714388</v>
      </c>
      <c r="J305" s="123">
        <v>9.5313872983239278</v>
      </c>
      <c r="K305" s="123">
        <v>9.4503371150833164</v>
      </c>
      <c r="L305" s="123">
        <v>9.6098011761406621</v>
      </c>
      <c r="M305" s="123">
        <v>8.7297433741212576</v>
      </c>
      <c r="N305" s="123">
        <v>8.7422986450230518</v>
      </c>
      <c r="O305" s="123">
        <v>8.5928996230794574</v>
      </c>
      <c r="P305" s="123">
        <v>8.0924043759842732</v>
      </c>
      <c r="Q305" s="123">
        <v>7.6271655834678977</v>
      </c>
      <c r="R305" s="123">
        <v>7.3176878754134833</v>
      </c>
      <c r="S305" s="123">
        <v>7.7926438162260379</v>
      </c>
      <c r="T305" s="123">
        <v>7.332865066786975</v>
      </c>
      <c r="U305" s="123">
        <v>7.2120592999906608</v>
      </c>
      <c r="V305" s="123">
        <v>6.9069962795050106</v>
      </c>
      <c r="W305" s="123">
        <v>7.1816358830043674</v>
      </c>
      <c r="X305" s="123">
        <v>8.1545902108036596</v>
      </c>
      <c r="Y305" s="123">
        <v>7.2047747299352638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2843</v>
      </c>
    </row>
    <row r="308" spans="1:105" ht="12" customHeight="1" x14ac:dyDescent="0.25">
      <c r="A308" s="109" t="s">
        <v>120</v>
      </c>
      <c r="B308" s="110">
        <v>9.7424107146127987</v>
      </c>
      <c r="C308" s="110">
        <v>10.033656383217357</v>
      </c>
      <c r="D308" s="110">
        <v>10.228967214152684</v>
      </c>
      <c r="E308" s="110">
        <v>10.386811652917343</v>
      </c>
      <c r="F308" s="110">
        <v>10.618978140128787</v>
      </c>
      <c r="G308" s="110">
        <v>10.769541593577936</v>
      </c>
      <c r="H308" s="110">
        <v>10.537405398262411</v>
      </c>
      <c r="I308" s="110">
        <v>9.9447454908714388</v>
      </c>
      <c r="J308" s="110">
        <v>9.5313872983239278</v>
      </c>
      <c r="K308" s="110">
        <v>9.4503371150833164</v>
      </c>
      <c r="L308" s="110">
        <v>9.6098011761406621</v>
      </c>
      <c r="M308" s="110">
        <v>8.7297433741212576</v>
      </c>
      <c r="N308" s="110">
        <v>8.7422986450230518</v>
      </c>
      <c r="O308" s="110">
        <v>8.5928996230794574</v>
      </c>
      <c r="P308" s="110">
        <v>8.0924043759842732</v>
      </c>
      <c r="Q308" s="110">
        <v>7.6271655834678977</v>
      </c>
      <c r="R308" s="110">
        <v>7.3176878754134833</v>
      </c>
      <c r="S308" s="110">
        <v>7.7926438162260379</v>
      </c>
      <c r="T308" s="110">
        <v>7.332865066786975</v>
      </c>
      <c r="U308" s="110">
        <v>7.2120592999906608</v>
      </c>
      <c r="V308" s="110">
        <v>6.9069962795050106</v>
      </c>
      <c r="W308" s="110">
        <v>7.1816358830043674</v>
      </c>
      <c r="X308" s="110">
        <v>8.1545902108036596</v>
      </c>
      <c r="Y308" s="110">
        <v>7.2047747299352638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133.18603517334591</v>
      </c>
      <c r="C310" s="118">
        <f t="shared" si="136"/>
        <v>135.97652460097623</v>
      </c>
      <c r="D310" s="118">
        <f t="shared" si="136"/>
        <v>130.45298871536752</v>
      </c>
      <c r="E310" s="118">
        <f t="shared" si="136"/>
        <v>137.18093539067974</v>
      </c>
      <c r="F310" s="118">
        <f t="shared" si="136"/>
        <v>128.82742151092324</v>
      </c>
      <c r="G310" s="118">
        <f t="shared" si="136"/>
        <v>119.15046720958587</v>
      </c>
      <c r="H310" s="118">
        <f t="shared" si="136"/>
        <v>125.43686346571799</v>
      </c>
      <c r="I310" s="118">
        <f t="shared" si="136"/>
        <v>118.88383243410109</v>
      </c>
      <c r="J310" s="118">
        <f t="shared" si="136"/>
        <v>130.51290293823897</v>
      </c>
      <c r="K310" s="118">
        <f t="shared" si="136"/>
        <v>116.09432464730843</v>
      </c>
      <c r="L310" s="118">
        <f t="shared" si="136"/>
        <v>130.63373684435098</v>
      </c>
      <c r="M310" s="118">
        <f t="shared" si="136"/>
        <v>117.42727117832644</v>
      </c>
      <c r="N310" s="118">
        <f t="shared" si="136"/>
        <v>132.53267679548173</v>
      </c>
      <c r="O310" s="118">
        <f t="shared" si="136"/>
        <v>135.23170889980338</v>
      </c>
      <c r="P310" s="118">
        <f t="shared" si="136"/>
        <v>112.17686043005422</v>
      </c>
      <c r="Q310" s="118">
        <f t="shared" si="136"/>
        <v>115.35913085368703</v>
      </c>
      <c r="R310" s="118">
        <f t="shared" ref="R310:V310" si="137">R311+R314+R316+R329</f>
        <v>111.09771452610542</v>
      </c>
      <c r="S310" s="118">
        <f t="shared" si="137"/>
        <v>115.86641189109868</v>
      </c>
      <c r="T310" s="118">
        <f t="shared" si="137"/>
        <v>122.307493408227</v>
      </c>
      <c r="U310" s="118">
        <f t="shared" si="137"/>
        <v>123.12043441369576</v>
      </c>
      <c r="V310" s="118">
        <f t="shared" si="137"/>
        <v>114.11379118372349</v>
      </c>
      <c r="W310" s="118">
        <f t="shared" ref="W310:Y310" si="138">W311+W314+W316+W329</f>
        <v>128.94080756451783</v>
      </c>
      <c r="X310" s="118">
        <f t="shared" si="138"/>
        <v>139.01381596138674</v>
      </c>
      <c r="Y310" s="118">
        <f t="shared" si="138"/>
        <v>113.04155077986292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106.27908766550064</v>
      </c>
      <c r="C311" s="123">
        <f t="shared" si="139"/>
        <v>108.93802074166202</v>
      </c>
      <c r="D311" s="123">
        <f t="shared" si="139"/>
        <v>102.69081328495015</v>
      </c>
      <c r="E311" s="123">
        <f t="shared" si="139"/>
        <v>108.31262720734608</v>
      </c>
      <c r="F311" s="123">
        <f t="shared" si="139"/>
        <v>99.493102693607412</v>
      </c>
      <c r="G311" s="123">
        <f t="shared" si="139"/>
        <v>90.282951263200161</v>
      </c>
      <c r="H311" s="123">
        <f t="shared" si="139"/>
        <v>96.166641004042575</v>
      </c>
      <c r="I311" s="123">
        <f t="shared" si="139"/>
        <v>88.657097518089316</v>
      </c>
      <c r="J311" s="123">
        <f t="shared" si="139"/>
        <v>101.13737161436823</v>
      </c>
      <c r="K311" s="123">
        <f t="shared" si="139"/>
        <v>87.407978741803419</v>
      </c>
      <c r="L311" s="123">
        <f t="shared" si="139"/>
        <v>100.68999793924586</v>
      </c>
      <c r="M311" s="123">
        <f t="shared" si="139"/>
        <v>87.277224309191368</v>
      </c>
      <c r="N311" s="123">
        <f t="shared" si="139"/>
        <v>104.65169854972032</v>
      </c>
      <c r="O311" s="123">
        <f t="shared" si="139"/>
        <v>107.85768459177764</v>
      </c>
      <c r="P311" s="123">
        <f t="shared" si="139"/>
        <v>83.413166319945731</v>
      </c>
      <c r="Q311" s="123">
        <f t="shared" si="139"/>
        <v>87.811339852662201</v>
      </c>
      <c r="R311" s="123">
        <f t="shared" ref="R311:V311" si="140">SUM(R312:R313)</f>
        <v>86.437710588028438</v>
      </c>
      <c r="S311" s="123">
        <f t="shared" si="140"/>
        <v>89.165131216662047</v>
      </c>
      <c r="T311" s="123">
        <f t="shared" si="140"/>
        <v>92.857858933531219</v>
      </c>
      <c r="U311" s="123">
        <f t="shared" si="140"/>
        <v>96.046121680143614</v>
      </c>
      <c r="V311" s="123">
        <f t="shared" si="140"/>
        <v>87.813244897035673</v>
      </c>
      <c r="W311" s="123">
        <f t="shared" ref="W311:Y311" si="141">SUM(W312:W313)</f>
        <v>100.49302526302428</v>
      </c>
      <c r="X311" s="123">
        <f t="shared" si="141"/>
        <v>107.60000610538806</v>
      </c>
      <c r="Y311" s="123">
        <f t="shared" si="141"/>
        <v>86.047277372445208</v>
      </c>
      <c r="DA311" s="130" t="s">
        <v>2991</v>
      </c>
    </row>
    <row r="312" spans="1:105" ht="12" customHeight="1" x14ac:dyDescent="0.25">
      <c r="A312" s="97" t="s">
        <v>199</v>
      </c>
      <c r="B312" s="99">
        <v>105.25842782939922</v>
      </c>
      <c r="C312" s="99">
        <v>107.90504353079204</v>
      </c>
      <c r="D312" s="99">
        <v>101.73326846907646</v>
      </c>
      <c r="E312" s="99">
        <v>107.32728183900142</v>
      </c>
      <c r="F312" s="99">
        <v>98.595878505661261</v>
      </c>
      <c r="G312" s="99">
        <v>89.47854283989939</v>
      </c>
      <c r="H312" s="99">
        <v>95.329099154933928</v>
      </c>
      <c r="I312" s="99">
        <v>87.897922715703174</v>
      </c>
      <c r="J312" s="99">
        <v>100.27954757132046</v>
      </c>
      <c r="K312" s="99">
        <v>86.676141964338427</v>
      </c>
      <c r="L312" s="99">
        <v>99.859613118746083</v>
      </c>
      <c r="M312" s="99">
        <v>86.570256323242219</v>
      </c>
      <c r="N312" s="99">
        <v>103.81133057232167</v>
      </c>
      <c r="O312" s="99">
        <v>106.99736284485931</v>
      </c>
      <c r="P312" s="99">
        <v>82.74999431900703</v>
      </c>
      <c r="Q312" s="99">
        <v>87.113943656094804</v>
      </c>
      <c r="R312" s="99">
        <v>85.759527024197453</v>
      </c>
      <c r="S312" s="99">
        <v>88.471886348960979</v>
      </c>
      <c r="T312" s="99">
        <v>92.138448705041242</v>
      </c>
      <c r="U312" s="99">
        <v>95.312784888579316</v>
      </c>
      <c r="V312" s="99">
        <v>87.143932582416582</v>
      </c>
      <c r="W312" s="99">
        <v>99.734147062655339</v>
      </c>
      <c r="X312" s="99">
        <v>106.77896719320238</v>
      </c>
      <c r="Y312" s="99">
        <v>85.392708142439247</v>
      </c>
      <c r="DA312" s="63" t="s">
        <v>2992</v>
      </c>
    </row>
    <row r="313" spans="1:105" ht="12" customHeight="1" x14ac:dyDescent="0.25">
      <c r="A313" s="97" t="s">
        <v>53</v>
      </c>
      <c r="B313" s="99">
        <v>1.0206598361014145</v>
      </c>
      <c r="C313" s="99">
        <v>1.032977210869978</v>
      </c>
      <c r="D313" s="99">
        <v>0.95754481587368234</v>
      </c>
      <c r="E313" s="99">
        <v>0.98534536834466369</v>
      </c>
      <c r="F313" s="99">
        <v>0.89722418794615355</v>
      </c>
      <c r="G313" s="99">
        <v>0.80440842330076923</v>
      </c>
      <c r="H313" s="99">
        <v>0.83754184910864782</v>
      </c>
      <c r="I313" s="99">
        <v>0.75917480238613722</v>
      </c>
      <c r="J313" s="99">
        <v>0.8578240430477686</v>
      </c>
      <c r="K313" s="99">
        <v>0.73183677746498599</v>
      </c>
      <c r="L313" s="99">
        <v>0.83038482049976814</v>
      </c>
      <c r="M313" s="99">
        <v>0.70696798594915122</v>
      </c>
      <c r="N313" s="99">
        <v>0.84036797739866376</v>
      </c>
      <c r="O313" s="99">
        <v>0.86032174691833263</v>
      </c>
      <c r="P313" s="99">
        <v>0.66317200093869799</v>
      </c>
      <c r="Q313" s="99">
        <v>0.69739619656740226</v>
      </c>
      <c r="R313" s="99">
        <v>0.67818356383097744</v>
      </c>
      <c r="S313" s="99">
        <v>0.69324486770106675</v>
      </c>
      <c r="T313" s="99">
        <v>0.71941022848997049</v>
      </c>
      <c r="U313" s="99">
        <v>0.73333679156429343</v>
      </c>
      <c r="V313" s="99">
        <v>0.66931231461908669</v>
      </c>
      <c r="W313" s="99">
        <v>0.75887820036893805</v>
      </c>
      <c r="X313" s="99">
        <v>0.82103891218569047</v>
      </c>
      <c r="Y313" s="99">
        <v>0.65456923000595857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0.32682697423705753</v>
      </c>
      <c r="C314" s="123">
        <f t="shared" si="142"/>
        <v>0.33347801472456551</v>
      </c>
      <c r="D314" s="123">
        <f t="shared" si="142"/>
        <v>0.3177366491289485</v>
      </c>
      <c r="E314" s="123">
        <f t="shared" si="142"/>
        <v>0.64854446386845266</v>
      </c>
      <c r="F314" s="123">
        <f t="shared" si="142"/>
        <v>0.42560178577900865</v>
      </c>
      <c r="G314" s="123">
        <f t="shared" si="142"/>
        <v>0.52982975566664248</v>
      </c>
      <c r="H314" s="123">
        <f t="shared" si="142"/>
        <v>0.96716529690538855</v>
      </c>
      <c r="I314" s="123">
        <f t="shared" si="142"/>
        <v>0.79135063945762019</v>
      </c>
      <c r="J314" s="123">
        <f t="shared" si="142"/>
        <v>0.90091660211695723</v>
      </c>
      <c r="K314" s="123">
        <f t="shared" si="142"/>
        <v>0.97084617818773089</v>
      </c>
      <c r="L314" s="123">
        <f t="shared" si="142"/>
        <v>1.1150145925095429</v>
      </c>
      <c r="M314" s="123">
        <f t="shared" si="142"/>
        <v>1.1615747658406634</v>
      </c>
      <c r="N314" s="123">
        <f t="shared" si="142"/>
        <v>1.1277629848602302</v>
      </c>
      <c r="O314" s="123">
        <f t="shared" si="142"/>
        <v>1.1026006292238382</v>
      </c>
      <c r="P314" s="123">
        <f t="shared" si="142"/>
        <v>1.0529217141120064</v>
      </c>
      <c r="Q314" s="123">
        <f t="shared" si="142"/>
        <v>0.96042411351184587</v>
      </c>
      <c r="R314" s="123">
        <f t="shared" si="142"/>
        <v>0.9340383559764609</v>
      </c>
      <c r="S314" s="123">
        <f t="shared" si="142"/>
        <v>0.88169793019029086</v>
      </c>
      <c r="T314" s="123">
        <f t="shared" si="142"/>
        <v>0.79008629636421757</v>
      </c>
      <c r="U314" s="123">
        <f t="shared" si="142"/>
        <v>0.81979010764758609</v>
      </c>
      <c r="V314" s="123">
        <f t="shared" si="142"/>
        <v>0.88432581333665339</v>
      </c>
      <c r="W314" s="123">
        <f t="shared" si="142"/>
        <v>1.0551088673126043</v>
      </c>
      <c r="X314" s="123">
        <f t="shared" si="142"/>
        <v>1.1507768739997826</v>
      </c>
      <c r="Y314" s="123">
        <f t="shared" si="142"/>
        <v>1.2576289464724815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0.32682697423705753</v>
      </c>
      <c r="C315" s="99">
        <f>RES_hhdet_tess!C86</f>
        <v>0.33347801472456551</v>
      </c>
      <c r="D315" s="99">
        <f>RES_hhdet_tess!D86</f>
        <v>0.3177366491289485</v>
      </c>
      <c r="E315" s="99">
        <f>RES_hhdet_tess!E86</f>
        <v>0.64854446386845266</v>
      </c>
      <c r="F315" s="99">
        <f>RES_hhdet_tess!F86</f>
        <v>0.42560178577900865</v>
      </c>
      <c r="G315" s="99">
        <f>RES_hhdet_tess!G86</f>
        <v>0.52982975566664248</v>
      </c>
      <c r="H315" s="99">
        <f>RES_hhdet_tess!H86</f>
        <v>0.96716529690538855</v>
      </c>
      <c r="I315" s="99">
        <f>RES_hhdet_tess!I86</f>
        <v>0.79135063945762019</v>
      </c>
      <c r="J315" s="99">
        <f>RES_hhdet_tess!J86</f>
        <v>0.90091660211695723</v>
      </c>
      <c r="K315" s="99">
        <f>RES_hhdet_tess!K86</f>
        <v>0.97084617818773089</v>
      </c>
      <c r="L315" s="99">
        <f>RES_hhdet_tess!L86</f>
        <v>1.1150145925095429</v>
      </c>
      <c r="M315" s="99">
        <f>RES_hhdet_tess!M86</f>
        <v>1.1615747658406634</v>
      </c>
      <c r="N315" s="99">
        <f>RES_hhdet_tess!N86</f>
        <v>1.1277629848602302</v>
      </c>
      <c r="O315" s="99">
        <f>RES_hhdet_tess!O86</f>
        <v>1.1026006292238382</v>
      </c>
      <c r="P315" s="99">
        <f>RES_hhdet_tess!P86</f>
        <v>1.0529217141120064</v>
      </c>
      <c r="Q315" s="99">
        <f>RES_hhdet_tess!Q86</f>
        <v>0.96042411351184587</v>
      </c>
      <c r="R315" s="99">
        <f>RES_hhdet_tess!R86</f>
        <v>0.9340383559764609</v>
      </c>
      <c r="S315" s="99">
        <f>RES_hhdet_tess!S86</f>
        <v>0.88169793019029086</v>
      </c>
      <c r="T315" s="99">
        <f>RES_hhdet_tess!T86</f>
        <v>0.79008629636421757</v>
      </c>
      <c r="U315" s="99">
        <f>RES_hhdet_tess!U86</f>
        <v>0.81979010764758609</v>
      </c>
      <c r="V315" s="99">
        <f>RES_hhdet_tess!V86</f>
        <v>0.88432581333665339</v>
      </c>
      <c r="W315" s="99">
        <f>RES_hhdet_tess!W86</f>
        <v>1.0551088673126043</v>
      </c>
      <c r="X315" s="99">
        <f>RES_hhdet_tess!X86</f>
        <v>1.1507768739997826</v>
      </c>
      <c r="Y315" s="99">
        <f>RES_hhdet_tess!Y86</f>
        <v>1.2576289464724815</v>
      </c>
      <c r="DA315" s="63" t="s">
        <v>2995</v>
      </c>
    </row>
    <row r="316" spans="1:105" ht="12" customHeight="1" x14ac:dyDescent="0.25">
      <c r="A316" s="121" t="s">
        <v>55</v>
      </c>
      <c r="B316" s="123">
        <v>19.16680188898232</v>
      </c>
      <c r="C316" s="123">
        <v>19.049508078731868</v>
      </c>
      <c r="D316" s="123">
        <v>19.608650622147454</v>
      </c>
      <c r="E316" s="123">
        <v>20.233087298974638</v>
      </c>
      <c r="F316" s="123">
        <v>20.715132651910693</v>
      </c>
      <c r="G316" s="123">
        <v>19.998707025926514</v>
      </c>
      <c r="H316" s="123">
        <v>20.11511305839845</v>
      </c>
      <c r="I316" s="123">
        <v>21.692618010234707</v>
      </c>
      <c r="J316" s="123">
        <v>21.044944236139315</v>
      </c>
      <c r="K316" s="123">
        <v>20.338693658903402</v>
      </c>
      <c r="L316" s="123">
        <v>21.313377616886779</v>
      </c>
      <c r="M316" s="123">
        <v>22.147308773669845</v>
      </c>
      <c r="N316" s="123">
        <v>19.883959053203935</v>
      </c>
      <c r="O316" s="123">
        <v>19.497410263260097</v>
      </c>
      <c r="P316" s="123">
        <v>21.310870300119998</v>
      </c>
      <c r="Q316" s="123">
        <v>20.52984525940245</v>
      </c>
      <c r="R316" s="123">
        <v>17.878768359305536</v>
      </c>
      <c r="S316" s="123">
        <v>19.526164891731579</v>
      </c>
      <c r="T316" s="123">
        <v>22.650929125139662</v>
      </c>
      <c r="U316" s="123">
        <v>20.252176546749308</v>
      </c>
      <c r="V316" s="123">
        <v>19.576597839188686</v>
      </c>
      <c r="W316" s="123">
        <v>21.231469039988905</v>
      </c>
      <c r="X316" s="123">
        <v>23.190557380978156</v>
      </c>
      <c r="Y316" s="123">
        <v>19.433341704716788</v>
      </c>
      <c r="DA316" s="130" t="s">
        <v>2996</v>
      </c>
    </row>
    <row r="317" spans="1:105" ht="12" customHeight="1" x14ac:dyDescent="0.25">
      <c r="A317" s="97" t="s">
        <v>132</v>
      </c>
      <c r="B317" s="99">
        <v>18.762447383340703</v>
      </c>
      <c r="C317" s="99">
        <v>18.877052572329628</v>
      </c>
      <c r="D317" s="99">
        <v>19.040502304896631</v>
      </c>
      <c r="E317" s="99">
        <v>21.043910881825472</v>
      </c>
      <c r="F317" s="99">
        <v>20.333277631923703</v>
      </c>
      <c r="G317" s="99">
        <v>19.115078352945083</v>
      </c>
      <c r="H317" s="99">
        <v>19.778740684236706</v>
      </c>
      <c r="I317" s="99">
        <v>21.792633434023813</v>
      </c>
      <c r="J317" s="99">
        <v>21.722201589578315</v>
      </c>
      <c r="K317" s="99">
        <v>19.885275987407336</v>
      </c>
      <c r="L317" s="99">
        <v>21.638270475795135</v>
      </c>
      <c r="M317" s="99">
        <v>21.824876476342268</v>
      </c>
      <c r="N317" s="99">
        <v>18.71715913200109</v>
      </c>
      <c r="O317" s="99">
        <v>18.93419062614662</v>
      </c>
      <c r="P317" s="99">
        <v>22.805094199366572</v>
      </c>
      <c r="Q317" s="99">
        <v>21.377848943853223</v>
      </c>
      <c r="R317" s="99">
        <v>17.477024286457389</v>
      </c>
      <c r="S317" s="99">
        <v>19.320241246138661</v>
      </c>
      <c r="T317" s="99">
        <v>23.130210639618163</v>
      </c>
      <c r="U317" s="99">
        <v>20.151568030331543</v>
      </c>
      <c r="V317" s="99">
        <v>19.273454580754727</v>
      </c>
      <c r="W317" s="99">
        <v>21.511880478296217</v>
      </c>
      <c r="X317" s="99">
        <v>23.582545189852024</v>
      </c>
      <c r="Y317" s="99">
        <v>19.47590737257099</v>
      </c>
      <c r="DA317" s="63" t="s">
        <v>2997</v>
      </c>
    </row>
    <row r="318" spans="1:105" ht="12" customHeight="1" x14ac:dyDescent="0.25">
      <c r="A318" s="97" t="s">
        <v>131</v>
      </c>
      <c r="B318" s="99">
        <v>18.76244738334071</v>
      </c>
      <c r="C318" s="99">
        <v>18.877497845733092</v>
      </c>
      <c r="D318" s="99">
        <v>19.040932222007704</v>
      </c>
      <c r="E318" s="99">
        <v>21.043949541784507</v>
      </c>
      <c r="F318" s="99">
        <v>20.333319286697883</v>
      </c>
      <c r="G318" s="99">
        <v>19.114692180482418</v>
      </c>
      <c r="H318" s="99">
        <v>19.776245324666753</v>
      </c>
      <c r="I318" s="99">
        <v>21.786919021066034</v>
      </c>
      <c r="J318" s="99">
        <v>21.715801377249417</v>
      </c>
      <c r="K318" s="99">
        <v>19.880293825868058</v>
      </c>
      <c r="L318" s="99">
        <v>21.63367538134429</v>
      </c>
      <c r="M318" s="99">
        <v>21.821040555332406</v>
      </c>
      <c r="N318" s="99">
        <v>18.716562439492815</v>
      </c>
      <c r="O318" s="99">
        <v>18.932196632256915</v>
      </c>
      <c r="P318" s="99">
        <v>22.805272182261611</v>
      </c>
      <c r="Q318" s="99">
        <v>21.378676048116354</v>
      </c>
      <c r="R318" s="99">
        <v>17.483032762830714</v>
      </c>
      <c r="S318" s="99">
        <v>19.336210581452569</v>
      </c>
      <c r="T318" s="99">
        <v>23.121516522333902</v>
      </c>
      <c r="U318" s="99">
        <v>20.156429558356127</v>
      </c>
      <c r="V318" s="99">
        <v>19.279465735280802</v>
      </c>
      <c r="W318" s="99">
        <v>21.503584784812418</v>
      </c>
      <c r="X318" s="99">
        <v>23.571633123934529</v>
      </c>
      <c r="Y318" s="99">
        <v>19.473935015313518</v>
      </c>
      <c r="DA318" s="63" t="s">
        <v>2998</v>
      </c>
    </row>
    <row r="319" spans="1:105" ht="12" customHeight="1" x14ac:dyDescent="0.25">
      <c r="A319" s="100" t="s">
        <v>199</v>
      </c>
      <c r="B319" s="102">
        <v>8.1904157800836224</v>
      </c>
      <c r="C319" s="102">
        <v>7.8350526263193103</v>
      </c>
      <c r="D319" s="102">
        <v>8.1312525760714749</v>
      </c>
      <c r="E319" s="102">
        <v>8.9857729572640945</v>
      </c>
      <c r="F319" s="102">
        <v>9.266448075426867</v>
      </c>
      <c r="G319" s="102">
        <v>8.5629475665519248</v>
      </c>
      <c r="H319" s="102">
        <v>8.7826356925715547</v>
      </c>
      <c r="I319" s="102">
        <v>10.770230046123887</v>
      </c>
      <c r="J319" s="102">
        <v>9.6834795295250906</v>
      </c>
      <c r="K319" s="102">
        <v>8.9605599536955545</v>
      </c>
      <c r="L319" s="102">
        <v>9.6957094048983468</v>
      </c>
      <c r="M319" s="102">
        <v>10.158246536383386</v>
      </c>
      <c r="N319" s="102">
        <v>8.7391217326270674</v>
      </c>
      <c r="O319" s="102">
        <v>9.2317705456287591</v>
      </c>
      <c r="P319" s="102">
        <v>10.005240204684245</v>
      </c>
      <c r="Q319" s="102">
        <v>9.270063764521467</v>
      </c>
      <c r="R319" s="102">
        <v>7.6613127884292638</v>
      </c>
      <c r="S319" s="102">
        <v>8.9999196341250638</v>
      </c>
      <c r="T319" s="102">
        <v>9.9060816619708802</v>
      </c>
      <c r="U319" s="102">
        <v>8.7024851732873554</v>
      </c>
      <c r="V319" s="102">
        <v>7.6859089698455128</v>
      </c>
      <c r="W319" s="102">
        <v>9.7133395747141176</v>
      </c>
      <c r="X319" s="102">
        <v>10.056981752028779</v>
      </c>
      <c r="Y319" s="102">
        <v>7.3489995628314118</v>
      </c>
      <c r="DA319" s="131" t="s">
        <v>2999</v>
      </c>
    </row>
    <row r="320" spans="1:105" ht="12" customHeight="1" x14ac:dyDescent="0.25">
      <c r="A320" s="103" t="s">
        <v>52</v>
      </c>
      <c r="B320" s="105">
        <v>10.572031603257082</v>
      </c>
      <c r="C320" s="105">
        <v>11.04244521941378</v>
      </c>
      <c r="D320" s="105">
        <v>10.90967964593623</v>
      </c>
      <c r="E320" s="105">
        <v>12.058176584520414</v>
      </c>
      <c r="F320" s="105">
        <v>11.066871211271014</v>
      </c>
      <c r="G320" s="105">
        <v>10.551744613930488</v>
      </c>
      <c r="H320" s="105">
        <v>10.993609632095193</v>
      </c>
      <c r="I320" s="105">
        <v>11.016688974942149</v>
      </c>
      <c r="J320" s="105">
        <v>12.032321847724329</v>
      </c>
      <c r="K320" s="105">
        <v>10.919733872172504</v>
      </c>
      <c r="L320" s="105">
        <v>11.937965976445945</v>
      </c>
      <c r="M320" s="105">
        <v>11.66279401894902</v>
      </c>
      <c r="N320" s="105">
        <v>9.977440706865746</v>
      </c>
      <c r="O320" s="105">
        <v>9.700426086628152</v>
      </c>
      <c r="P320" s="105">
        <v>12.80003197757736</v>
      </c>
      <c r="Q320" s="105">
        <v>12.108612283594887</v>
      </c>
      <c r="R320" s="105">
        <v>9.8217199744014501</v>
      </c>
      <c r="S320" s="105">
        <v>10.336290947327504</v>
      </c>
      <c r="T320" s="105">
        <v>13.21543486036302</v>
      </c>
      <c r="U320" s="105">
        <v>11.453944385068768</v>
      </c>
      <c r="V320" s="105">
        <v>11.59355676543529</v>
      </c>
      <c r="W320" s="105">
        <v>11.7902452100983</v>
      </c>
      <c r="X320" s="105">
        <v>13.514651371905746</v>
      </c>
      <c r="Y320" s="105">
        <v>12.124935452482106</v>
      </c>
      <c r="DA320" s="132" t="s">
        <v>3000</v>
      </c>
    </row>
    <row r="321" spans="1:105" ht="12" customHeight="1" x14ac:dyDescent="0.25">
      <c r="A321" s="106" t="s">
        <v>124</v>
      </c>
      <c r="B321" s="102">
        <v>20.296133407758113</v>
      </c>
      <c r="C321" s="102">
        <v>19.293380839932819</v>
      </c>
      <c r="D321" s="102">
        <v>19.418385759985387</v>
      </c>
      <c r="E321" s="102">
        <v>16.708677298827084</v>
      </c>
      <c r="F321" s="102">
        <v>23.326983511541997</v>
      </c>
      <c r="G321" s="102">
        <v>20.397790050851381</v>
      </c>
      <c r="H321" s="102">
        <v>21.823470000016126</v>
      </c>
      <c r="I321" s="102">
        <v>18.308042107481107</v>
      </c>
      <c r="J321" s="102">
        <v>21.188730868189765</v>
      </c>
      <c r="K321" s="102">
        <v>20.659333261486832</v>
      </c>
      <c r="L321" s="102">
        <v>21.423270862687829</v>
      </c>
      <c r="M321" s="102">
        <v>23.117001076748025</v>
      </c>
      <c r="N321" s="102">
        <v>20.895757484689412</v>
      </c>
      <c r="O321" s="102">
        <v>18.464045473424985</v>
      </c>
      <c r="P321" s="102">
        <v>19.308680681296433</v>
      </c>
      <c r="Q321" s="102">
        <v>15.148719746352992</v>
      </c>
      <c r="R321" s="102">
        <v>20.131429468365216</v>
      </c>
      <c r="S321" s="102">
        <v>16.503563502656903</v>
      </c>
      <c r="T321" s="102">
        <v>23.404322301969803</v>
      </c>
      <c r="U321" s="102">
        <v>20.994810091615616</v>
      </c>
      <c r="V321" s="102">
        <v>22.650444045913581</v>
      </c>
      <c r="W321" s="102">
        <v>20.817378904015978</v>
      </c>
      <c r="X321" s="102">
        <v>24.079392136078908</v>
      </c>
      <c r="Y321" s="102">
        <v>17.590548807620468</v>
      </c>
      <c r="DA321" s="131" t="s">
        <v>3001</v>
      </c>
    </row>
    <row r="322" spans="1:105" ht="12" customHeight="1" x14ac:dyDescent="0.25">
      <c r="A322" s="107" t="s">
        <v>123</v>
      </c>
      <c r="B322" s="105">
        <v>20.296133407758109</v>
      </c>
      <c r="C322" s="105">
        <v>19.292848998335526</v>
      </c>
      <c r="D322" s="105">
        <v>19.416510048211805</v>
      </c>
      <c r="E322" s="105">
        <v>16.706113903788697</v>
      </c>
      <c r="F322" s="105">
        <v>23.319492786468505</v>
      </c>
      <c r="G322" s="105">
        <v>20.394967924588574</v>
      </c>
      <c r="H322" s="105">
        <v>21.818978152370757</v>
      </c>
      <c r="I322" s="105">
        <v>18.30934855588454</v>
      </c>
      <c r="J322" s="105">
        <v>21.184163394355487</v>
      </c>
      <c r="K322" s="105">
        <v>20.6549802119278</v>
      </c>
      <c r="L322" s="105">
        <v>21.419589142223771</v>
      </c>
      <c r="M322" s="105">
        <v>23.112296668000255</v>
      </c>
      <c r="N322" s="105">
        <v>20.892578904255657</v>
      </c>
      <c r="O322" s="105">
        <v>18.462491729646846</v>
      </c>
      <c r="P322" s="105">
        <v>19.34079146093643</v>
      </c>
      <c r="Q322" s="105">
        <v>15.165488015632357</v>
      </c>
      <c r="R322" s="105">
        <v>20.10922111947152</v>
      </c>
      <c r="S322" s="105">
        <v>16.546968916034892</v>
      </c>
      <c r="T322" s="105">
        <v>23.375165620310629</v>
      </c>
      <c r="U322" s="105">
        <v>20.981778934311542</v>
      </c>
      <c r="V322" s="105">
        <v>22.636691973569373</v>
      </c>
      <c r="W322" s="105">
        <v>20.820716954134003</v>
      </c>
      <c r="X322" s="105">
        <v>24.083694849461999</v>
      </c>
      <c r="Y322" s="105">
        <v>17.58622615120159</v>
      </c>
      <c r="DA322" s="132" t="s">
        <v>3002</v>
      </c>
    </row>
    <row r="323" spans="1:105" ht="12" customHeight="1" x14ac:dyDescent="0.25">
      <c r="A323" s="108" t="s">
        <v>50</v>
      </c>
      <c r="B323" s="99">
        <v>8.8643879960946137</v>
      </c>
      <c r="C323" s="99">
        <v>8.0091247762860682</v>
      </c>
      <c r="D323" s="99">
        <v>8.2929581386153757</v>
      </c>
      <c r="E323" s="99">
        <v>7.11172005569669</v>
      </c>
      <c r="F323" s="99">
        <v>10.646862247500472</v>
      </c>
      <c r="G323" s="99">
        <v>9.1446702951087673</v>
      </c>
      <c r="H323" s="99">
        <v>9.7077045247316462</v>
      </c>
      <c r="I323" s="99">
        <v>9.0375372706202484</v>
      </c>
      <c r="J323" s="99">
        <v>9.4404685080825921</v>
      </c>
      <c r="K323" s="99">
        <v>9.318658692953294</v>
      </c>
      <c r="L323" s="99">
        <v>9.5968883589626124</v>
      </c>
      <c r="M323" s="99">
        <v>10.775318743333395</v>
      </c>
      <c r="N323" s="99">
        <v>9.7809921905657298</v>
      </c>
      <c r="O323" s="99">
        <v>8.9981690203958422</v>
      </c>
      <c r="P323" s="99">
        <v>8.4224908815939834</v>
      </c>
      <c r="Q323" s="99">
        <v>6.4867434528248662</v>
      </c>
      <c r="R323" s="99">
        <v>8.8322161034742432</v>
      </c>
      <c r="S323" s="99">
        <v>7.6733523726944792</v>
      </c>
      <c r="T323" s="99">
        <v>10.023273584702237</v>
      </c>
      <c r="U323" s="99">
        <v>9.0784701460597077</v>
      </c>
      <c r="V323" s="99">
        <v>9.1209853376050791</v>
      </c>
      <c r="W323" s="99">
        <v>9.4045870861546135</v>
      </c>
      <c r="X323" s="99">
        <v>10.285478293711083</v>
      </c>
      <c r="Y323" s="99">
        <v>6.6598781388932613</v>
      </c>
      <c r="DA323" s="63" t="s">
        <v>3003</v>
      </c>
    </row>
    <row r="324" spans="1:105" ht="12" customHeight="1" x14ac:dyDescent="0.25">
      <c r="A324" s="108" t="s">
        <v>52</v>
      </c>
      <c r="B324" s="99">
        <v>11.431745411663496</v>
      </c>
      <c r="C324" s="99">
        <v>11.283724222049452</v>
      </c>
      <c r="D324" s="99">
        <v>11.123551909596433</v>
      </c>
      <c r="E324" s="99">
        <v>9.5943938480920075</v>
      </c>
      <c r="F324" s="99">
        <v>12.672630538968034</v>
      </c>
      <c r="G324" s="99">
        <v>11.250297629479807</v>
      </c>
      <c r="H324" s="99">
        <v>12.111273627639111</v>
      </c>
      <c r="I324" s="99">
        <v>9.2718112852642918</v>
      </c>
      <c r="J324" s="99">
        <v>11.743694886272896</v>
      </c>
      <c r="K324" s="99">
        <v>11.336321518974508</v>
      </c>
      <c r="L324" s="99">
        <v>11.82270078326116</v>
      </c>
      <c r="M324" s="99">
        <v>12.336977924666858</v>
      </c>
      <c r="N324" s="99">
        <v>11.111586713689929</v>
      </c>
      <c r="O324" s="99">
        <v>9.4643227092510038</v>
      </c>
      <c r="P324" s="99">
        <v>10.918300579342452</v>
      </c>
      <c r="Q324" s="99">
        <v>8.6787445628074895</v>
      </c>
      <c r="R324" s="99">
        <v>11.277005015997272</v>
      </c>
      <c r="S324" s="99">
        <v>8.8736165433404093</v>
      </c>
      <c r="T324" s="99">
        <v>13.351892035608396</v>
      </c>
      <c r="U324" s="99">
        <v>11.903308788251831</v>
      </c>
      <c r="V324" s="99">
        <v>13.515706635964289</v>
      </c>
      <c r="W324" s="99">
        <v>11.416129867979391</v>
      </c>
      <c r="X324" s="99">
        <v>13.798216555750914</v>
      </c>
      <c r="Y324" s="99">
        <v>10.926348012308324</v>
      </c>
      <c r="DA324" s="63" t="s">
        <v>3004</v>
      </c>
    </row>
    <row r="325" spans="1:105" ht="12" customHeight="1" x14ac:dyDescent="0.25">
      <c r="A325" s="106" t="s">
        <v>122</v>
      </c>
      <c r="B325" s="102">
        <v>19.136170782616293</v>
      </c>
      <c r="C325" s="102">
        <v>19.089636197546998</v>
      </c>
      <c r="D325" s="102">
        <v>19.942105084856006</v>
      </c>
      <c r="E325" s="102">
        <v>20.284608310898079</v>
      </c>
      <c r="F325" s="102">
        <v>20.583991534481974</v>
      </c>
      <c r="G325" s="102">
        <v>20.523042075271508</v>
      </c>
      <c r="H325" s="102">
        <v>20.152038671565627</v>
      </c>
      <c r="I325" s="102">
        <v>21.978016680232507</v>
      </c>
      <c r="J325" s="102">
        <v>20.487065525654426</v>
      </c>
      <c r="K325" s="102">
        <v>20.70453896051766</v>
      </c>
      <c r="L325" s="102">
        <v>21.005014720747468</v>
      </c>
      <c r="M325" s="102">
        <v>22.375037699857064</v>
      </c>
      <c r="N325" s="102">
        <v>21.12351657219827</v>
      </c>
      <c r="O325" s="102">
        <v>20.474414417683541</v>
      </c>
      <c r="P325" s="102">
        <v>18.339438994623901</v>
      </c>
      <c r="Q325" s="102">
        <v>18.745511384744525</v>
      </c>
      <c r="R325" s="102">
        <v>18.927178507603724</v>
      </c>
      <c r="S325" s="102">
        <v>20.39139697891332</v>
      </c>
      <c r="T325" s="102">
        <v>21.349471032187466</v>
      </c>
      <c r="U325" s="102">
        <v>20.371974245972481</v>
      </c>
      <c r="V325" s="102">
        <v>19.799142748393869</v>
      </c>
      <c r="W325" s="102">
        <v>20.869245450151411</v>
      </c>
      <c r="X325" s="102">
        <v>22.558840423645471</v>
      </c>
      <c r="Y325" s="102">
        <v>19.554503070382172</v>
      </c>
      <c r="DA325" s="131" t="s">
        <v>3005</v>
      </c>
    </row>
    <row r="326" spans="1:105" ht="12" customHeight="1" x14ac:dyDescent="0.25">
      <c r="A326" s="107" t="s">
        <v>121</v>
      </c>
      <c r="B326" s="105">
        <v>19.13617078261629</v>
      </c>
      <c r="C326" s="105">
        <v>19.095045757036754</v>
      </c>
      <c r="D326" s="105">
        <v>19.948577041926814</v>
      </c>
      <c r="E326" s="105">
        <v>20.293827482352349</v>
      </c>
      <c r="F326" s="105">
        <v>20.591149766139601</v>
      </c>
      <c r="G326" s="105">
        <v>20.528911972355331</v>
      </c>
      <c r="H326" s="105">
        <v>20.152421999232338</v>
      </c>
      <c r="I326" s="105">
        <v>21.970867836143405</v>
      </c>
      <c r="J326" s="105">
        <v>20.481270144230496</v>
      </c>
      <c r="K326" s="105">
        <v>20.701212104574875</v>
      </c>
      <c r="L326" s="105">
        <v>21.003664665298146</v>
      </c>
      <c r="M326" s="105">
        <v>22.372787947139198</v>
      </c>
      <c r="N326" s="105">
        <v>21.122654803780854</v>
      </c>
      <c r="O326" s="105">
        <v>20.478919757856218</v>
      </c>
      <c r="P326" s="105">
        <v>18.366865020623241</v>
      </c>
      <c r="Q326" s="105">
        <v>18.788230953838415</v>
      </c>
      <c r="R326" s="105">
        <v>18.951777311808961</v>
      </c>
      <c r="S326" s="105">
        <v>20.388412756327405</v>
      </c>
      <c r="T326" s="105">
        <v>21.36012971940438</v>
      </c>
      <c r="U326" s="105">
        <v>20.368323460237374</v>
      </c>
      <c r="V326" s="105">
        <v>19.799797891893522</v>
      </c>
      <c r="W326" s="105">
        <v>20.815819061405957</v>
      </c>
      <c r="X326" s="105">
        <v>22.541749648503973</v>
      </c>
      <c r="Y326" s="105">
        <v>19.533493399973811</v>
      </c>
      <c r="DA326" s="132" t="s">
        <v>3006</v>
      </c>
    </row>
    <row r="327" spans="1:105" ht="12" customHeight="1" x14ac:dyDescent="0.25">
      <c r="A327" s="108" t="s">
        <v>53</v>
      </c>
      <c r="B327" s="99">
        <v>8.3585493043261732</v>
      </c>
      <c r="C327" s="99">
        <v>7.9185171450430278</v>
      </c>
      <c r="D327" s="99">
        <v>8.5227186170160643</v>
      </c>
      <c r="E327" s="99">
        <v>8.660370525272457</v>
      </c>
      <c r="F327" s="99">
        <v>9.3854087204783827</v>
      </c>
      <c r="G327" s="99">
        <v>9.197901466354093</v>
      </c>
      <c r="H327" s="99">
        <v>8.9365131029910092</v>
      </c>
      <c r="I327" s="99">
        <v>10.872536572604147</v>
      </c>
      <c r="J327" s="99">
        <v>9.1040977177853435</v>
      </c>
      <c r="K327" s="99">
        <v>9.3344365345730171</v>
      </c>
      <c r="L327" s="99">
        <v>9.3922743330518905</v>
      </c>
      <c r="M327" s="99">
        <v>10.457447857699806</v>
      </c>
      <c r="N327" s="99">
        <v>9.899913661047643</v>
      </c>
      <c r="O327" s="99">
        <v>10.030547827462788</v>
      </c>
      <c r="P327" s="99">
        <v>7.9158820969941646</v>
      </c>
      <c r="Q327" s="99">
        <v>8.0796236357305151</v>
      </c>
      <c r="R327" s="99">
        <v>8.2801892925106788</v>
      </c>
      <c r="S327" s="99">
        <v>9.5057290943484176</v>
      </c>
      <c r="T327" s="99">
        <v>9.1162999524785562</v>
      </c>
      <c r="U327" s="99">
        <v>8.7638922132933885</v>
      </c>
      <c r="V327" s="99">
        <v>7.7871572234595599</v>
      </c>
      <c r="W327" s="99">
        <v>9.2548218592555909</v>
      </c>
      <c r="X327" s="99">
        <v>9.4524281631602438</v>
      </c>
      <c r="Y327" s="99">
        <v>7.2676231401240834</v>
      </c>
      <c r="DA327" s="63" t="s">
        <v>3007</v>
      </c>
    </row>
    <row r="328" spans="1:105" ht="12" customHeight="1" x14ac:dyDescent="0.25">
      <c r="A328" s="108" t="s">
        <v>52</v>
      </c>
      <c r="B328" s="99">
        <v>10.777621478290117</v>
      </c>
      <c r="C328" s="99">
        <v>11.176528611993728</v>
      </c>
      <c r="D328" s="99">
        <v>11.42585842491075</v>
      </c>
      <c r="E328" s="99">
        <v>11.633456957079892</v>
      </c>
      <c r="F328" s="99">
        <v>11.205741045661213</v>
      </c>
      <c r="G328" s="99">
        <v>11.331010506001233</v>
      </c>
      <c r="H328" s="99">
        <v>11.215908896241334</v>
      </c>
      <c r="I328" s="99">
        <v>11.098331263539256</v>
      </c>
      <c r="J328" s="99">
        <v>11.377172426445155</v>
      </c>
      <c r="K328" s="99">
        <v>11.366775570001856</v>
      </c>
      <c r="L328" s="99">
        <v>11.611390332246255</v>
      </c>
      <c r="M328" s="99">
        <v>11.915340089439388</v>
      </c>
      <c r="N328" s="99">
        <v>11.222741142733213</v>
      </c>
      <c r="O328" s="99">
        <v>10.44837193039343</v>
      </c>
      <c r="P328" s="99">
        <v>10.450982923629075</v>
      </c>
      <c r="Q328" s="99">
        <v>10.708607318107902</v>
      </c>
      <c r="R328" s="99">
        <v>10.671588019298282</v>
      </c>
      <c r="S328" s="99">
        <v>10.882683661978989</v>
      </c>
      <c r="T328" s="99">
        <v>12.243829766925828</v>
      </c>
      <c r="U328" s="99">
        <v>11.604431246943985</v>
      </c>
      <c r="V328" s="99">
        <v>12.01264066843396</v>
      </c>
      <c r="W328" s="99">
        <v>11.560997202150368</v>
      </c>
      <c r="X328" s="99">
        <v>13.089321485343733</v>
      </c>
      <c r="Y328" s="99">
        <v>12.265870259849725</v>
      </c>
      <c r="DA328" s="63" t="s">
        <v>3008</v>
      </c>
    </row>
    <row r="329" spans="1:105" ht="12" customHeight="1" x14ac:dyDescent="0.25">
      <c r="A329" s="121" t="s">
        <v>54</v>
      </c>
      <c r="B329" s="123">
        <v>7.4133186446258943</v>
      </c>
      <c r="C329" s="123">
        <v>7.6555177658577946</v>
      </c>
      <c r="D329" s="123">
        <v>7.8357881591409839</v>
      </c>
      <c r="E329" s="123">
        <v>7.9866764204905616</v>
      </c>
      <c r="F329" s="123">
        <v>8.1935843796261434</v>
      </c>
      <c r="G329" s="123">
        <v>8.3389791647925424</v>
      </c>
      <c r="H329" s="123">
        <v>8.1879441063715799</v>
      </c>
      <c r="I329" s="123">
        <v>7.742766266319447</v>
      </c>
      <c r="J329" s="123">
        <v>7.4296704856144595</v>
      </c>
      <c r="K329" s="123">
        <v>7.3768060684138756</v>
      </c>
      <c r="L329" s="123">
        <v>7.5153466957088115</v>
      </c>
      <c r="M329" s="123">
        <v>6.8411633296245551</v>
      </c>
      <c r="N329" s="123">
        <v>6.8692562076972479</v>
      </c>
      <c r="O329" s="123">
        <v>6.7740134155417948</v>
      </c>
      <c r="P329" s="123">
        <v>6.3999020958764854</v>
      </c>
      <c r="Q329" s="123">
        <v>6.0575216281105373</v>
      </c>
      <c r="R329" s="123">
        <v>5.8471972227949891</v>
      </c>
      <c r="S329" s="123">
        <v>6.293417852514759</v>
      </c>
      <c r="T329" s="123">
        <v>6.0086190531919002</v>
      </c>
      <c r="U329" s="123">
        <v>6.0023460791552417</v>
      </c>
      <c r="V329" s="123">
        <v>5.8396226341624846</v>
      </c>
      <c r="W329" s="123">
        <v>6.1612043941920493</v>
      </c>
      <c r="X329" s="123">
        <v>7.0724756010207228</v>
      </c>
      <c r="Y329" s="123">
        <v>6.3033027562284474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X331" s="99">
        <v>0</v>
      </c>
      <c r="Y331" s="99">
        <v>0</v>
      </c>
      <c r="DA331" s="63" t="s">
        <v>3011</v>
      </c>
    </row>
    <row r="332" spans="1:105" ht="12" customHeight="1" x14ac:dyDescent="0.25">
      <c r="A332" s="109" t="s">
        <v>120</v>
      </c>
      <c r="B332" s="110">
        <v>7.4133186446258943</v>
      </c>
      <c r="C332" s="110">
        <v>7.6555177658577946</v>
      </c>
      <c r="D332" s="110">
        <v>7.8357881591409839</v>
      </c>
      <c r="E332" s="110">
        <v>7.9866764204905616</v>
      </c>
      <c r="F332" s="110">
        <v>8.1935843796261434</v>
      </c>
      <c r="G332" s="110">
        <v>8.3389791647925424</v>
      </c>
      <c r="H332" s="110">
        <v>8.1879441063715799</v>
      </c>
      <c r="I332" s="110">
        <v>7.742766266319447</v>
      </c>
      <c r="J332" s="110">
        <v>7.4296704856144595</v>
      </c>
      <c r="K332" s="110">
        <v>7.3768060684138756</v>
      </c>
      <c r="L332" s="110">
        <v>7.5153466957088115</v>
      </c>
      <c r="M332" s="110">
        <v>6.8411633296245551</v>
      </c>
      <c r="N332" s="110">
        <v>6.8692562076972479</v>
      </c>
      <c r="O332" s="110">
        <v>6.7740134155417948</v>
      </c>
      <c r="P332" s="110">
        <v>6.3999020958764854</v>
      </c>
      <c r="Q332" s="110">
        <v>6.0575216281105373</v>
      </c>
      <c r="R332" s="110">
        <v>5.8471972227949891</v>
      </c>
      <c r="S332" s="110">
        <v>6.293417852514759</v>
      </c>
      <c r="T332" s="110">
        <v>6.0086190531919002</v>
      </c>
      <c r="U332" s="110">
        <v>6.0023460791552417</v>
      </c>
      <c r="V332" s="110">
        <v>5.8396226341624846</v>
      </c>
      <c r="W332" s="110">
        <v>6.1612043941920493</v>
      </c>
      <c r="X332" s="110">
        <v>7.0724756010207228</v>
      </c>
      <c r="Y332" s="110">
        <v>6.3033027562284474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0.82195572041306131</v>
      </c>
      <c r="C334" s="118">
        <f t="shared" si="143"/>
        <v>0.73122074702337259</v>
      </c>
      <c r="D334" s="118">
        <f t="shared" si="143"/>
        <v>0.61534214291082079</v>
      </c>
      <c r="E334" s="118">
        <f t="shared" si="143"/>
        <v>0.47469595641366175</v>
      </c>
      <c r="F334" s="118">
        <f t="shared" si="143"/>
        <v>0.60964844148645181</v>
      </c>
      <c r="G334" s="118">
        <f t="shared" si="143"/>
        <v>0.48466376363757768</v>
      </c>
      <c r="H334" s="118">
        <f t="shared" si="143"/>
        <v>0.45271823782780379</v>
      </c>
      <c r="I334" s="118">
        <f t="shared" si="143"/>
        <v>0.33597421251183146</v>
      </c>
      <c r="J334" s="118">
        <f t="shared" si="143"/>
        <v>0.36560406385538552</v>
      </c>
      <c r="K334" s="118">
        <f t="shared" si="143"/>
        <v>0.3437318586254936</v>
      </c>
      <c r="L334" s="118">
        <f t="shared" si="143"/>
        <v>0.34662873407433775</v>
      </c>
      <c r="M334" s="118">
        <f t="shared" si="143"/>
        <v>0.35102653015685964</v>
      </c>
      <c r="N334" s="118">
        <f t="shared" si="143"/>
        <v>0.28157735164318909</v>
      </c>
      <c r="O334" s="118">
        <f t="shared" si="143"/>
        <v>0.20520820070072934</v>
      </c>
      <c r="P334" s="118">
        <f t="shared" si="143"/>
        <v>0.17955012467141834</v>
      </c>
      <c r="Q334" s="118">
        <f t="shared" si="143"/>
        <v>0.12281756808782812</v>
      </c>
      <c r="R334" s="118">
        <f t="shared" ref="R334:V334" si="144">R335+R338+R340+R353</f>
        <v>0.14159794717511043</v>
      </c>
      <c r="S334" s="118">
        <f t="shared" si="144"/>
        <v>0.12399219195613367</v>
      </c>
      <c r="T334" s="118">
        <f t="shared" si="144"/>
        <v>0.21818533697635123</v>
      </c>
      <c r="U334" s="118">
        <f t="shared" si="144"/>
        <v>0.21885934124741213</v>
      </c>
      <c r="V334" s="118">
        <f t="shared" si="144"/>
        <v>0.23960408248809223</v>
      </c>
      <c r="W334" s="118">
        <f t="shared" ref="W334:Y334" si="145">W335+W338+W340+W353</f>
        <v>0.22104121019482076</v>
      </c>
      <c r="X334" s="118">
        <f t="shared" si="145"/>
        <v>0.24817428510053388</v>
      </c>
      <c r="Y334" s="118">
        <f t="shared" si="145"/>
        <v>0.16427064954850643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0.82195572041306131</v>
      </c>
      <c r="C340" s="123">
        <v>0.73122074702337259</v>
      </c>
      <c r="D340" s="123">
        <v>0.61534214291082079</v>
      </c>
      <c r="E340" s="123">
        <v>0.47469595641366175</v>
      </c>
      <c r="F340" s="123">
        <v>0.60964844148645181</v>
      </c>
      <c r="G340" s="123">
        <v>0.48466376363757768</v>
      </c>
      <c r="H340" s="123">
        <v>0.45271823782780379</v>
      </c>
      <c r="I340" s="123">
        <v>0.33597421251183146</v>
      </c>
      <c r="J340" s="123">
        <v>0.36560406385538552</v>
      </c>
      <c r="K340" s="123">
        <v>0.3437318586254936</v>
      </c>
      <c r="L340" s="123">
        <v>0.34662873407433775</v>
      </c>
      <c r="M340" s="123">
        <v>0.35102653015685964</v>
      </c>
      <c r="N340" s="123">
        <v>0.28157735164318909</v>
      </c>
      <c r="O340" s="123">
        <v>0.20520820070072934</v>
      </c>
      <c r="P340" s="123">
        <v>0.17955012467141834</v>
      </c>
      <c r="Q340" s="123">
        <v>0.12281756808782812</v>
      </c>
      <c r="R340" s="123">
        <v>0.14159794717511043</v>
      </c>
      <c r="S340" s="123">
        <v>0.12399219195613367</v>
      </c>
      <c r="T340" s="123">
        <v>0.21818533697635123</v>
      </c>
      <c r="U340" s="123">
        <v>0.21885934124741213</v>
      </c>
      <c r="V340" s="123">
        <v>0.23960408248809223</v>
      </c>
      <c r="W340" s="123">
        <v>0.22104121019482076</v>
      </c>
      <c r="X340" s="123">
        <v>0.24817428510053388</v>
      </c>
      <c r="Y340" s="123">
        <v>0.16427064954850643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6.873111761980697</v>
      </c>
      <c r="C345" s="102">
        <v>6.5083245453460856</v>
      </c>
      <c r="D345" s="102">
        <v>6.5243344820307563</v>
      </c>
      <c r="E345" s="102">
        <v>5.5737424114350533</v>
      </c>
      <c r="F345" s="102">
        <v>7.7184372164827897</v>
      </c>
      <c r="G345" s="102">
        <v>6.6894832056008289</v>
      </c>
      <c r="H345" s="102">
        <v>7.0902615531986983</v>
      </c>
      <c r="I345" s="102">
        <v>5.9206764991661203</v>
      </c>
      <c r="J345" s="102">
        <v>6.8411710870662956</v>
      </c>
      <c r="K345" s="102">
        <v>6.6525324502342613</v>
      </c>
      <c r="L345" s="102">
        <v>6.8719996356254534</v>
      </c>
      <c r="M345" s="102">
        <v>7.3783661159962355</v>
      </c>
      <c r="N345" s="102">
        <v>6.6291815498290374</v>
      </c>
      <c r="O345" s="102">
        <v>5.8308805965373187</v>
      </c>
      <c r="P345" s="102">
        <v>6.0683042175965909</v>
      </c>
      <c r="Q345" s="102">
        <v>4.7182829652488207</v>
      </c>
      <c r="R345" s="102">
        <v>6.174435934105408</v>
      </c>
      <c r="S345" s="102">
        <v>4.8330668695240702</v>
      </c>
      <c r="T345" s="102">
        <v>6.5511731180903405</v>
      </c>
      <c r="U345" s="102">
        <v>5.7487275930028519</v>
      </c>
      <c r="V345" s="102">
        <v>6.1412972287598793</v>
      </c>
      <c r="W345" s="102">
        <v>5.6168702368766521</v>
      </c>
      <c r="X345" s="102">
        <v>6.4742246118934732</v>
      </c>
      <c r="Y345" s="102">
        <v>4.7193558536235782</v>
      </c>
      <c r="DA345" s="131" t="s">
        <v>3169</v>
      </c>
    </row>
    <row r="346" spans="1:105" ht="12" customHeight="1" x14ac:dyDescent="0.25">
      <c r="A346" s="107" t="s">
        <v>123</v>
      </c>
      <c r="B346" s="105">
        <v>3.0018490800533324</v>
      </c>
      <c r="C346" s="105">
        <v>2.688786693460576</v>
      </c>
      <c r="D346" s="105">
        <v>2.764931601525193</v>
      </c>
      <c r="E346" s="105">
        <v>2.3517676128068681</v>
      </c>
      <c r="F346" s="105">
        <v>3.4863225098687258</v>
      </c>
      <c r="G346" s="105">
        <v>2.9814860852102938</v>
      </c>
      <c r="H346" s="105">
        <v>3.1454531809943593</v>
      </c>
      <c r="I346" s="105">
        <v>2.9243913556996195</v>
      </c>
      <c r="J346" s="105">
        <v>3.0435192910483573</v>
      </c>
      <c r="K346" s="105">
        <v>2.9943475912396811</v>
      </c>
      <c r="L346" s="105">
        <v>3.0734971490829279</v>
      </c>
      <c r="M346" s="105">
        <v>3.4308946929915018</v>
      </c>
      <c r="N346" s="105">
        <v>3.0997721464326129</v>
      </c>
      <c r="O346" s="105">
        <v>2.8449036559789036</v>
      </c>
      <c r="P346" s="105">
        <v>2.645291837488422</v>
      </c>
      <c r="Q346" s="105">
        <v>2.0324083797474795</v>
      </c>
      <c r="R346" s="105">
        <v>2.65129159153887</v>
      </c>
      <c r="S346" s="105">
        <v>2.2686719567802642</v>
      </c>
      <c r="T346" s="105">
        <v>2.7730824068066298</v>
      </c>
      <c r="U346" s="105">
        <v>2.4742693719193007</v>
      </c>
      <c r="V346" s="105">
        <v>2.4658046718320996</v>
      </c>
      <c r="W346" s="105">
        <v>2.5395019525347249</v>
      </c>
      <c r="X346" s="105">
        <v>2.7672247649924904</v>
      </c>
      <c r="Y346" s="105">
        <v>1.7885965813193068</v>
      </c>
      <c r="DA346" s="132" t="s">
        <v>3170</v>
      </c>
    </row>
    <row r="347" spans="1:105" ht="12" customHeight="1" x14ac:dyDescent="0.25">
      <c r="A347" s="108" t="s">
        <v>50</v>
      </c>
      <c r="B347" s="99">
        <v>3.0018490800533324</v>
      </c>
      <c r="C347" s="99">
        <v>2.688786693460576</v>
      </c>
      <c r="D347" s="99">
        <v>2.764931601525193</v>
      </c>
      <c r="E347" s="99">
        <v>2.3517676128068681</v>
      </c>
      <c r="F347" s="99">
        <v>3.4863225098687258</v>
      </c>
      <c r="G347" s="99">
        <v>2.9814860852102938</v>
      </c>
      <c r="H347" s="99">
        <v>3.1454531809943593</v>
      </c>
      <c r="I347" s="99">
        <v>2.9243913556996195</v>
      </c>
      <c r="J347" s="99">
        <v>3.0435192910483573</v>
      </c>
      <c r="K347" s="99">
        <v>2.9943475912396811</v>
      </c>
      <c r="L347" s="99">
        <v>3.0734971490829279</v>
      </c>
      <c r="M347" s="99">
        <v>3.4308946929915018</v>
      </c>
      <c r="N347" s="99">
        <v>3.0997721464326129</v>
      </c>
      <c r="O347" s="99">
        <v>2.8449036559789036</v>
      </c>
      <c r="P347" s="99">
        <v>2.645291837488422</v>
      </c>
      <c r="Q347" s="99">
        <v>2.0324083797474795</v>
      </c>
      <c r="R347" s="99">
        <v>2.65129159153887</v>
      </c>
      <c r="S347" s="99">
        <v>2.2686719567802642</v>
      </c>
      <c r="T347" s="99">
        <v>2.7730824068066298</v>
      </c>
      <c r="U347" s="99">
        <v>2.4742693719193007</v>
      </c>
      <c r="V347" s="99">
        <v>2.4658046718320996</v>
      </c>
      <c r="W347" s="99">
        <v>2.5395019525347249</v>
      </c>
      <c r="X347" s="99">
        <v>2.7672247649924904</v>
      </c>
      <c r="Y347" s="99">
        <v>1.7885965813193068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X353" s="123">
        <v>0</v>
      </c>
      <c r="Y353" s="123">
        <v>0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X355" s="99">
        <v>0</v>
      </c>
      <c r="Y355" s="99">
        <v>0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116.97030599004204</v>
      </c>
      <c r="D360" s="117">
        <f t="shared" si="150"/>
        <v>225.31145182187106</v>
      </c>
      <c r="E360" s="117">
        <f t="shared" si="150"/>
        <v>241.33774106278909</v>
      </c>
      <c r="F360" s="117">
        <f t="shared" si="150"/>
        <v>218.32424196655538</v>
      </c>
      <c r="G360" s="117">
        <f t="shared" si="150"/>
        <v>234.46896085811002</v>
      </c>
      <c r="H360" s="117">
        <f t="shared" si="150"/>
        <v>319.27505349108071</v>
      </c>
      <c r="I360" s="117">
        <f t="shared" si="150"/>
        <v>304.66461103153847</v>
      </c>
      <c r="J360" s="117">
        <f t="shared" si="150"/>
        <v>223.93998953188182</v>
      </c>
      <c r="K360" s="117">
        <f t="shared" si="150"/>
        <v>120.32885262119444</v>
      </c>
      <c r="L360" s="117">
        <f t="shared" si="150"/>
        <v>203.566704969743</v>
      </c>
      <c r="M360" s="117">
        <f t="shared" si="150"/>
        <v>151.49658273453875</v>
      </c>
      <c r="N360" s="117">
        <f t="shared" si="150"/>
        <v>172.78042589928481</v>
      </c>
      <c r="O360" s="117">
        <f t="shared" si="150"/>
        <v>119.67975454253707</v>
      </c>
      <c r="P360" s="117">
        <f t="shared" si="150"/>
        <v>0</v>
      </c>
      <c r="Q360" s="117">
        <f t="shared" si="150"/>
        <v>3.7786922223229924</v>
      </c>
      <c r="R360" s="117">
        <f t="shared" ref="R360:V360" si="151">R361+R364+R366+R379</f>
        <v>52.22717390627102</v>
      </c>
      <c r="S360" s="117">
        <f t="shared" si="151"/>
        <v>140.90531169285916</v>
      </c>
      <c r="T360" s="117">
        <f t="shared" si="151"/>
        <v>175.83083993700856</v>
      </c>
      <c r="U360" s="117">
        <f t="shared" si="151"/>
        <v>168.85550254880073</v>
      </c>
      <c r="V360" s="117">
        <f t="shared" si="151"/>
        <v>166.18963922345452</v>
      </c>
      <c r="W360" s="117">
        <f t="shared" ref="W360:Y360" si="152">W361+W364+W366+W379</f>
        <v>153.08524964249293</v>
      </c>
      <c r="X360" s="117">
        <f t="shared" si="152"/>
        <v>123.36234081586035</v>
      </c>
      <c r="Y360" s="117">
        <f t="shared" si="152"/>
        <v>45.99187680792793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99.496718888359595</v>
      </c>
      <c r="D361" s="122">
        <f t="shared" si="153"/>
        <v>185.66601741161335</v>
      </c>
      <c r="E361" s="122">
        <f t="shared" si="153"/>
        <v>199.93895254217</v>
      </c>
      <c r="F361" s="122">
        <f t="shared" si="153"/>
        <v>176.35507032417635</v>
      </c>
      <c r="G361" s="122">
        <f t="shared" si="153"/>
        <v>184.666329361555</v>
      </c>
      <c r="H361" s="122">
        <f t="shared" si="153"/>
        <v>245.10701759791334</v>
      </c>
      <c r="I361" s="122">
        <f t="shared" si="153"/>
        <v>227.32279717301199</v>
      </c>
      <c r="J361" s="122">
        <f t="shared" si="153"/>
        <v>167.21059053806817</v>
      </c>
      <c r="K361" s="122">
        <f t="shared" si="153"/>
        <v>91.954876220859688</v>
      </c>
      <c r="L361" s="122">
        <f t="shared" si="153"/>
        <v>160.45992548411527</v>
      </c>
      <c r="M361" s="122">
        <f t="shared" si="153"/>
        <v>117.10398607392442</v>
      </c>
      <c r="N361" s="122">
        <f t="shared" si="153"/>
        <v>139.29691796752431</v>
      </c>
      <c r="O361" s="122">
        <f t="shared" si="153"/>
        <v>97.946202449037145</v>
      </c>
      <c r="P361" s="122">
        <f t="shared" si="153"/>
        <v>0</v>
      </c>
      <c r="Q361" s="122">
        <f t="shared" si="153"/>
        <v>2.9023393182946742</v>
      </c>
      <c r="R361" s="122">
        <f t="shared" ref="R361:V361" si="154">SUM(R362:R363)</f>
        <v>37.886542979691384</v>
      </c>
      <c r="S361" s="122">
        <f t="shared" si="154"/>
        <v>97.672775348717522</v>
      </c>
      <c r="T361" s="122">
        <f t="shared" si="154"/>
        <v>120.8164940216075</v>
      </c>
      <c r="U361" s="122">
        <f t="shared" si="154"/>
        <v>121.38935700853062</v>
      </c>
      <c r="V361" s="122">
        <f t="shared" si="154"/>
        <v>120.30472915980732</v>
      </c>
      <c r="W361" s="122">
        <f t="shared" ref="W361:Y361" si="155">SUM(W362:W363)</f>
        <v>95.699332370118782</v>
      </c>
      <c r="X361" s="122">
        <f t="shared" si="155"/>
        <v>70.200332276654493</v>
      </c>
      <c r="Y361" s="122">
        <f t="shared" si="155"/>
        <v>21.959754767112209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98.876343335590917</v>
      </c>
      <c r="D362" s="98">
        <v>184.5055525007588</v>
      </c>
      <c r="E362" s="98">
        <v>198.69636827190359</v>
      </c>
      <c r="F362" s="98">
        <v>175.24794836391823</v>
      </c>
      <c r="G362" s="98">
        <v>183.49940918444872</v>
      </c>
      <c r="H362" s="98">
        <v>243.56499023627984</v>
      </c>
      <c r="I362" s="98">
        <v>225.89095380639813</v>
      </c>
      <c r="J362" s="98">
        <v>166.14859813083049</v>
      </c>
      <c r="K362" s="98">
        <v>91.368206148613666</v>
      </c>
      <c r="L362" s="98">
        <v>159.43423118906983</v>
      </c>
      <c r="M362" s="98">
        <v>116.35733868548674</v>
      </c>
      <c r="N362" s="98">
        <v>138.40478533428518</v>
      </c>
      <c r="O362" s="98">
        <v>97.316436607189416</v>
      </c>
      <c r="P362" s="98">
        <v>0</v>
      </c>
      <c r="Q362" s="98">
        <v>2.8833869068339801</v>
      </c>
      <c r="R362" s="98">
        <v>37.638230294391036</v>
      </c>
      <c r="S362" s="98">
        <v>97.027188179627544</v>
      </c>
      <c r="T362" s="98">
        <v>120.00678601817008</v>
      </c>
      <c r="U362" s="98">
        <v>120.57482857762588</v>
      </c>
      <c r="V362" s="98">
        <v>119.48828362529011</v>
      </c>
      <c r="W362" s="98">
        <v>95.049169288293768</v>
      </c>
      <c r="X362" s="98">
        <v>69.71637374571543</v>
      </c>
      <c r="Y362" s="98">
        <v>21.808229038146912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0.62037555276867273</v>
      </c>
      <c r="D363" s="98">
        <v>1.1604649108545548</v>
      </c>
      <c r="E363" s="98">
        <v>1.2425842702663936</v>
      </c>
      <c r="F363" s="98">
        <v>1.1071219602581146</v>
      </c>
      <c r="G363" s="98">
        <v>1.1669201771062825</v>
      </c>
      <c r="H363" s="98">
        <v>1.5420273616334941</v>
      </c>
      <c r="I363" s="98">
        <v>1.4318433666138661</v>
      </c>
      <c r="J363" s="98">
        <v>1.0619924072376874</v>
      </c>
      <c r="K363" s="98">
        <v>0.58667007224602263</v>
      </c>
      <c r="L363" s="98">
        <v>1.025694295045428</v>
      </c>
      <c r="M363" s="98">
        <v>0.74664738843768164</v>
      </c>
      <c r="N363" s="98">
        <v>0.89213263323912595</v>
      </c>
      <c r="O363" s="98">
        <v>0.62976584184772877</v>
      </c>
      <c r="P363" s="98">
        <v>0</v>
      </c>
      <c r="Q363" s="98">
        <v>1.8952411460694207E-2</v>
      </c>
      <c r="R363" s="98">
        <v>0.24831268530034895</v>
      </c>
      <c r="S363" s="98">
        <v>0.64558716908998393</v>
      </c>
      <c r="T363" s="98">
        <v>0.80970800343742577</v>
      </c>
      <c r="U363" s="98">
        <v>0.81452843090474736</v>
      </c>
      <c r="V363" s="98">
        <v>0.81644553451721569</v>
      </c>
      <c r="W363" s="98">
        <v>0.65016308182500926</v>
      </c>
      <c r="X363" s="98">
        <v>0.48395853093906982</v>
      </c>
      <c r="Y363" s="98">
        <v>0.1515257289652974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7.3075526117969076E-3</v>
      </c>
      <c r="D364" s="122">
        <f t="shared" si="156"/>
        <v>1.0437668017383297E-2</v>
      </c>
      <c r="E364" s="122">
        <f t="shared" si="156"/>
        <v>0.34251499039708883</v>
      </c>
      <c r="F364" s="122">
        <f t="shared" si="156"/>
        <v>0.37114773667361489</v>
      </c>
      <c r="G364" s="122">
        <f t="shared" si="156"/>
        <v>0.4619319379268147</v>
      </c>
      <c r="H364" s="122">
        <f t="shared" si="156"/>
        <v>1.3299393634897076</v>
      </c>
      <c r="I364" s="122">
        <f t="shared" si="156"/>
        <v>0.84910217360913365</v>
      </c>
      <c r="J364" s="122">
        <f t="shared" si="156"/>
        <v>0.53309036625819484</v>
      </c>
      <c r="K364" s="122">
        <f t="shared" si="156"/>
        <v>0.25622669438264867</v>
      </c>
      <c r="L364" s="122">
        <f t="shared" si="156"/>
        <v>0.48303114089507032</v>
      </c>
      <c r="M364" s="122">
        <f t="shared" si="156"/>
        <v>0.34331560785501347</v>
      </c>
      <c r="N364" s="122">
        <f t="shared" si="156"/>
        <v>0.30247323986260843</v>
      </c>
      <c r="O364" s="122">
        <f t="shared" si="156"/>
        <v>0.18349717294794388</v>
      </c>
      <c r="P364" s="122">
        <f t="shared" si="156"/>
        <v>0</v>
      </c>
      <c r="Q364" s="122">
        <f t="shared" si="156"/>
        <v>2.223606998916299E-3</v>
      </c>
      <c r="R364" s="122">
        <f t="shared" si="156"/>
        <v>1.9454697528604639E-2</v>
      </c>
      <c r="S364" s="122">
        <f t="shared" si="156"/>
        <v>0.10313723905704454</v>
      </c>
      <c r="T364" s="122">
        <f t="shared" si="156"/>
        <v>0.1274777122765921</v>
      </c>
      <c r="U364" s="122">
        <f t="shared" si="156"/>
        <v>0.15675703850254788</v>
      </c>
      <c r="V364" s="122">
        <f t="shared" si="156"/>
        <v>0.26092121579672706</v>
      </c>
      <c r="W364" s="122">
        <f t="shared" si="156"/>
        <v>0.11642625855346961</v>
      </c>
      <c r="X364" s="122">
        <f t="shared" si="156"/>
        <v>0.29433153174472665</v>
      </c>
      <c r="Y364" s="122">
        <f t="shared" si="156"/>
        <v>0.34274950169577434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7.3075526117969076E-3</v>
      </c>
      <c r="D365" s="98">
        <v>1.0437668017383297E-2</v>
      </c>
      <c r="E365" s="98">
        <v>0.34251499039708883</v>
      </c>
      <c r="F365" s="98">
        <v>0.37114773667361489</v>
      </c>
      <c r="G365" s="98">
        <v>0.4619319379268147</v>
      </c>
      <c r="H365" s="98">
        <v>1.3299393634897076</v>
      </c>
      <c r="I365" s="98">
        <v>0.84910217360913365</v>
      </c>
      <c r="J365" s="98">
        <v>0.53309036625819484</v>
      </c>
      <c r="K365" s="98">
        <v>0.25622669438264867</v>
      </c>
      <c r="L365" s="98">
        <v>0.48303114089507032</v>
      </c>
      <c r="M365" s="98">
        <v>0.34331560785501347</v>
      </c>
      <c r="N365" s="98">
        <v>0.30247323986260843</v>
      </c>
      <c r="O365" s="98">
        <v>0.18349717294794388</v>
      </c>
      <c r="P365" s="98">
        <v>0</v>
      </c>
      <c r="Q365" s="98">
        <v>2.223606998916299E-3</v>
      </c>
      <c r="R365" s="98">
        <v>1.9454697528604639E-2</v>
      </c>
      <c r="S365" s="98">
        <v>0.10313723905704454</v>
      </c>
      <c r="T365" s="98">
        <v>0.1274777122765921</v>
      </c>
      <c r="U365" s="98">
        <v>0.15675703850254788</v>
      </c>
      <c r="V365" s="98">
        <v>0.26092121579672706</v>
      </c>
      <c r="W365" s="98">
        <v>0.11642625855346961</v>
      </c>
      <c r="X365" s="98">
        <v>0.29433153174472665</v>
      </c>
      <c r="Y365" s="98">
        <v>0.34274950169577434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12.360094267874107</v>
      </c>
      <c r="D366" s="122">
        <v>28.147577177662484</v>
      </c>
      <c r="E366" s="122">
        <v>28.966300526831667</v>
      </c>
      <c r="F366" s="122">
        <v>29.771444464587297</v>
      </c>
      <c r="G366" s="122">
        <v>34.624902680121309</v>
      </c>
      <c r="H366" s="122">
        <v>51.220561085973927</v>
      </c>
      <c r="I366" s="122">
        <v>55.716429200139103</v>
      </c>
      <c r="J366" s="122">
        <v>41.036420017678338</v>
      </c>
      <c r="K366" s="122">
        <v>20.245621621732798</v>
      </c>
      <c r="L366" s="122">
        <v>30.954457978457985</v>
      </c>
      <c r="M366" s="122">
        <v>25.486435688376872</v>
      </c>
      <c r="N366" s="122">
        <v>24.172751666052946</v>
      </c>
      <c r="O366" s="122">
        <v>15.575911265343857</v>
      </c>
      <c r="P366" s="122">
        <v>0</v>
      </c>
      <c r="Q366" s="122">
        <v>0.65823822680969024</v>
      </c>
      <c r="R366" s="122">
        <v>10.513971462616954</v>
      </c>
      <c r="S366" s="122">
        <v>31.746865422801839</v>
      </c>
      <c r="T366" s="122">
        <v>42.10038367324843</v>
      </c>
      <c r="U366" s="122">
        <v>35.505763594264494</v>
      </c>
      <c r="V366" s="122">
        <v>34.224858640427776</v>
      </c>
      <c r="W366" s="122">
        <v>42.905906513723153</v>
      </c>
      <c r="X366" s="122">
        <v>39.092781619831079</v>
      </c>
      <c r="Y366" s="122">
        <v>17.23021000037977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0.47405420793175213</v>
      </c>
      <c r="D367" s="98">
        <v>2.8493362481109719</v>
      </c>
      <c r="E367" s="98">
        <v>4.7925624791532746</v>
      </c>
      <c r="F367" s="98">
        <v>5.3329812008964197</v>
      </c>
      <c r="G367" s="98">
        <v>6.9191369452789369</v>
      </c>
      <c r="H367" s="98">
        <v>11.797138514321594</v>
      </c>
      <c r="I367" s="98">
        <v>20.706218058498727</v>
      </c>
      <c r="J367" s="98">
        <v>18.663354689526713</v>
      </c>
      <c r="K367" s="98">
        <v>7.3023756505472797</v>
      </c>
      <c r="L367" s="98">
        <v>8.9663441281337786</v>
      </c>
      <c r="M367" s="98">
        <v>9.0272527620294376</v>
      </c>
      <c r="N367" s="98">
        <v>10.114033912096691</v>
      </c>
      <c r="O367" s="98">
        <v>13.374191847317661</v>
      </c>
      <c r="P367" s="98">
        <v>0</v>
      </c>
      <c r="Q367" s="98">
        <v>0.48821303569923896</v>
      </c>
      <c r="R367" s="98">
        <v>5.5557561680666003</v>
      </c>
      <c r="S367" s="98">
        <v>7.7617915836254792</v>
      </c>
      <c r="T367" s="98">
        <v>14.789738365495012</v>
      </c>
      <c r="U367" s="98">
        <v>11.916860087277247</v>
      </c>
      <c r="V367" s="98">
        <v>19.337125096720598</v>
      </c>
      <c r="W367" s="98">
        <v>17.984733027638026</v>
      </c>
      <c r="X367" s="98">
        <v>17.333246462710143</v>
      </c>
      <c r="Y367" s="98">
        <v>13.581616704600929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2.0955072378461316E-3</v>
      </c>
      <c r="D368" s="98">
        <v>8.270846226516252E-3</v>
      </c>
      <c r="E368" s="98">
        <v>3.3660171479502767E-2</v>
      </c>
      <c r="F368" s="98">
        <v>1.2267416186967105E-2</v>
      </c>
      <c r="G368" s="98">
        <v>3.058309738985885E-2</v>
      </c>
      <c r="H368" s="98">
        <v>8.566690840675889E-2</v>
      </c>
      <c r="I368" s="98">
        <v>0.144668326749779</v>
      </c>
      <c r="J368" s="98">
        <v>0.16536871290731112</v>
      </c>
      <c r="K368" s="98">
        <v>5.6271714441085988E-2</v>
      </c>
      <c r="L368" s="98">
        <v>7.5762755120482778E-2</v>
      </c>
      <c r="M368" s="98">
        <v>7.3208417607096787E-2</v>
      </c>
      <c r="N368" s="98">
        <v>4.3427130583306904E-2</v>
      </c>
      <c r="O368" s="98">
        <v>0.14836635993341146</v>
      </c>
      <c r="P368" s="98">
        <v>0</v>
      </c>
      <c r="Q368" s="98">
        <v>5.2917908453037413E-3</v>
      </c>
      <c r="R368" s="98">
        <v>0</v>
      </c>
      <c r="S368" s="98">
        <v>0</v>
      </c>
      <c r="T368" s="98">
        <v>0.5468322411280474</v>
      </c>
      <c r="U368" s="98">
        <v>2.0798695281412632E-2</v>
      </c>
      <c r="V368" s="98">
        <v>0.23259371706531232</v>
      </c>
      <c r="W368" s="98">
        <v>0.38808211601887188</v>
      </c>
      <c r="X368" s="98">
        <v>0.20827276116398352</v>
      </c>
      <c r="Y368" s="98">
        <v>0.10874579429064127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1.062249927254823E-3</v>
      </c>
      <c r="D369" s="101">
        <v>4.2614550899385314E-3</v>
      </c>
      <c r="E369" s="101">
        <v>1.7208717972581913E-2</v>
      </c>
      <c r="F369" s="101">
        <v>6.5802425203202218E-3</v>
      </c>
      <c r="G369" s="101">
        <v>1.6047922121981573E-2</v>
      </c>
      <c r="H369" s="101">
        <v>4.4287126923583373E-2</v>
      </c>
      <c r="I369" s="101">
        <v>8.1491555588567924E-2</v>
      </c>
      <c r="J369" s="101">
        <v>8.4543226370833988E-2</v>
      </c>
      <c r="K369" s="101">
        <v>2.8833914703454509E-2</v>
      </c>
      <c r="L369" s="101">
        <v>3.8352330441664709E-2</v>
      </c>
      <c r="M369" s="101">
        <v>3.8098372482008404E-2</v>
      </c>
      <c r="N369" s="101">
        <v>2.2538961614399902E-2</v>
      </c>
      <c r="O369" s="101">
        <v>7.9735968255796957E-2</v>
      </c>
      <c r="P369" s="101">
        <v>0</v>
      </c>
      <c r="Q369" s="101">
        <v>2.5340849252531448E-3</v>
      </c>
      <c r="R369" s="101">
        <v>0</v>
      </c>
      <c r="S369" s="101">
        <v>0</v>
      </c>
      <c r="T369" s="101">
        <v>0.25303620876539495</v>
      </c>
      <c r="U369" s="101">
        <v>9.6234766747735605E-3</v>
      </c>
      <c r="V369" s="101">
        <v>9.9144808952716768E-2</v>
      </c>
      <c r="W369" s="101">
        <v>0.18542726305094601</v>
      </c>
      <c r="X369" s="101">
        <v>9.4023197778876827E-2</v>
      </c>
      <c r="Y369" s="101">
        <v>4.3535488983701111E-2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1.0332573105913088E-3</v>
      </c>
      <c r="D370" s="104">
        <v>4.0093911365777198E-3</v>
      </c>
      <c r="E370" s="104">
        <v>1.6451453506920854E-2</v>
      </c>
      <c r="F370" s="104">
        <v>5.687173666646882E-3</v>
      </c>
      <c r="G370" s="104">
        <v>1.4535175267877279E-2</v>
      </c>
      <c r="H370" s="104">
        <v>4.1379781483175525E-2</v>
      </c>
      <c r="I370" s="104">
        <v>6.3176771161211079E-2</v>
      </c>
      <c r="J370" s="104">
        <v>8.0825486536477129E-2</v>
      </c>
      <c r="K370" s="104">
        <v>2.7437799737631479E-2</v>
      </c>
      <c r="L370" s="104">
        <v>3.7410424678818076E-2</v>
      </c>
      <c r="M370" s="104">
        <v>3.5110045125088384E-2</v>
      </c>
      <c r="N370" s="104">
        <v>2.0888168968907002E-2</v>
      </c>
      <c r="O370" s="104">
        <v>6.8630391677614519E-2</v>
      </c>
      <c r="P370" s="104">
        <v>0</v>
      </c>
      <c r="Q370" s="104">
        <v>2.7577059200505965E-3</v>
      </c>
      <c r="R370" s="104">
        <v>0</v>
      </c>
      <c r="S370" s="104">
        <v>0</v>
      </c>
      <c r="T370" s="104">
        <v>0.29379603236265245</v>
      </c>
      <c r="U370" s="104">
        <v>1.1175218606639071E-2</v>
      </c>
      <c r="V370" s="104">
        <v>0.13344890811259555</v>
      </c>
      <c r="W370" s="104">
        <v>0.20265485296792587</v>
      </c>
      <c r="X370" s="104">
        <v>0.11424956338510671</v>
      </c>
      <c r="Y370" s="104">
        <v>6.5210305306940164E-2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1.5810783321920934</v>
      </c>
      <c r="D371" s="101">
        <v>1.7469673333749407</v>
      </c>
      <c r="E371" s="101">
        <v>2.5683982723425594</v>
      </c>
      <c r="F371" s="101">
        <v>3.7046530657135919</v>
      </c>
      <c r="G371" s="101">
        <v>3.5930014045601308</v>
      </c>
      <c r="H371" s="101">
        <v>4.5203861032830748</v>
      </c>
      <c r="I371" s="101">
        <v>2.3665861813607449</v>
      </c>
      <c r="J371" s="101">
        <v>2.0230200710479118</v>
      </c>
      <c r="K371" s="101">
        <v>1.5087510776151591</v>
      </c>
      <c r="L371" s="101">
        <v>2.3199150984882073</v>
      </c>
      <c r="M371" s="101">
        <v>1.8870671618053343</v>
      </c>
      <c r="N371" s="101">
        <v>1.1522681695584092</v>
      </c>
      <c r="O371" s="101">
        <v>0.19135027605266072</v>
      </c>
      <c r="P371" s="101">
        <v>0</v>
      </c>
      <c r="Q371" s="101">
        <v>1.946468228792014E-2</v>
      </c>
      <c r="R371" s="101">
        <v>0.46910398825674776</v>
      </c>
      <c r="S371" s="101">
        <v>1.9497325841281516</v>
      </c>
      <c r="T371" s="101">
        <v>4.5163648051918139</v>
      </c>
      <c r="U371" s="101">
        <v>2.6015936245279541</v>
      </c>
      <c r="V371" s="101">
        <v>1.5757441847422393</v>
      </c>
      <c r="W371" s="101">
        <v>1.4649446319380657</v>
      </c>
      <c r="X371" s="101">
        <v>1.203503019889645</v>
      </c>
      <c r="Y371" s="101">
        <v>7.5416008661002912E-2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6.2343378363856269E-3</v>
      </c>
      <c r="D372" s="104">
        <v>7.132481984620449E-3</v>
      </c>
      <c r="E372" s="104">
        <v>8.7068597113547554E-3</v>
      </c>
      <c r="F372" s="104">
        <v>2.6243473479775091E-2</v>
      </c>
      <c r="G372" s="104">
        <v>8.0996217072171785E-3</v>
      </c>
      <c r="H372" s="104">
        <v>3.183286718432235E-2</v>
      </c>
      <c r="I372" s="104">
        <v>0</v>
      </c>
      <c r="J372" s="104">
        <v>2.9546333650047371E-2</v>
      </c>
      <c r="K372" s="104">
        <v>1.3946715156689819E-2</v>
      </c>
      <c r="L372" s="104">
        <v>1.3538474552790374E-2</v>
      </c>
      <c r="M372" s="104">
        <v>1.8588426422685857E-2</v>
      </c>
      <c r="N372" s="104">
        <v>5.9883468686254219E-3</v>
      </c>
      <c r="O372" s="104">
        <v>4.6499920931187383E-4</v>
      </c>
      <c r="P372" s="104">
        <v>0</v>
      </c>
      <c r="Q372" s="104">
        <v>0</v>
      </c>
      <c r="R372" s="104">
        <v>1.6383635801660919E-2</v>
      </c>
      <c r="S372" s="104">
        <v>0</v>
      </c>
      <c r="T372" s="104">
        <v>9.6262191493870733E-2</v>
      </c>
      <c r="U372" s="104">
        <v>2.5026003556169511E-2</v>
      </c>
      <c r="V372" s="104">
        <v>3.5464360888023169E-2</v>
      </c>
      <c r="W372" s="104">
        <v>0</v>
      </c>
      <c r="X372" s="104">
        <v>1.738764559391022E-2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3.1477331304965378E-3</v>
      </c>
      <c r="D373" s="98">
        <v>3.6848001077465927E-3</v>
      </c>
      <c r="E373" s="98">
        <v>4.4801142694149776E-3</v>
      </c>
      <c r="F373" s="98">
        <v>1.4305470726765961E-2</v>
      </c>
      <c r="G373" s="98">
        <v>4.3429888438986991E-3</v>
      </c>
      <c r="H373" s="98">
        <v>1.6933469860629071E-2</v>
      </c>
      <c r="I373" s="98">
        <v>0</v>
      </c>
      <c r="J373" s="98">
        <v>1.5684926423055724E-2</v>
      </c>
      <c r="K373" s="98">
        <v>7.4650875946078036E-3</v>
      </c>
      <c r="L373" s="98">
        <v>7.1858837499874303E-3</v>
      </c>
      <c r="M373" s="98">
        <v>1.0153953616017451E-2</v>
      </c>
      <c r="N373" s="98">
        <v>3.2562753457431779E-3</v>
      </c>
      <c r="O373" s="98">
        <v>2.5878562266430936E-4</v>
      </c>
      <c r="P373" s="98">
        <v>0</v>
      </c>
      <c r="Q373" s="98">
        <v>0</v>
      </c>
      <c r="R373" s="98">
        <v>8.0287742225240519E-3</v>
      </c>
      <c r="S373" s="98">
        <v>0</v>
      </c>
      <c r="T373" s="98">
        <v>4.5461918260613951E-2</v>
      </c>
      <c r="U373" s="98">
        <v>1.1846914448573958E-2</v>
      </c>
      <c r="V373" s="98">
        <v>1.5633770903705373E-2</v>
      </c>
      <c r="W373" s="98">
        <v>0</v>
      </c>
      <c r="X373" s="98">
        <v>8.0567414646251639E-3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3.0866047058890887E-3</v>
      </c>
      <c r="D374" s="98">
        <v>3.4476818768738567E-3</v>
      </c>
      <c r="E374" s="98">
        <v>4.2267454419397778E-3</v>
      </c>
      <c r="F374" s="98">
        <v>1.1938002753009129E-2</v>
      </c>
      <c r="G374" s="98">
        <v>3.7566328633184794E-3</v>
      </c>
      <c r="H374" s="98">
        <v>1.4899397323693277E-2</v>
      </c>
      <c r="I374" s="98">
        <v>0</v>
      </c>
      <c r="J374" s="98">
        <v>1.3861407226991645E-2</v>
      </c>
      <c r="K374" s="98">
        <v>6.4816275620820148E-3</v>
      </c>
      <c r="L374" s="98">
        <v>6.3525908028029448E-3</v>
      </c>
      <c r="M374" s="98">
        <v>8.4344728066684041E-3</v>
      </c>
      <c r="N374" s="98">
        <v>2.7320715228822444E-3</v>
      </c>
      <c r="O374" s="98">
        <v>2.062135866475645E-4</v>
      </c>
      <c r="P374" s="98">
        <v>0</v>
      </c>
      <c r="Q374" s="98">
        <v>0</v>
      </c>
      <c r="R374" s="98">
        <v>8.3548615791368651E-3</v>
      </c>
      <c r="S374" s="98">
        <v>0</v>
      </c>
      <c r="T374" s="98">
        <v>5.0800273233256782E-2</v>
      </c>
      <c r="U374" s="98">
        <v>1.3179089107595552E-2</v>
      </c>
      <c r="V374" s="98">
        <v>1.9830589984317793E-2</v>
      </c>
      <c r="W374" s="98">
        <v>0</v>
      </c>
      <c r="X374" s="98">
        <v>9.3309041292850559E-3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6.9978136329739051</v>
      </c>
      <c r="D375" s="101">
        <v>16.01656479478903</v>
      </c>
      <c r="E375" s="101">
        <v>9.6061253345125603</v>
      </c>
      <c r="F375" s="101">
        <v>16.126575203410361</v>
      </c>
      <c r="G375" s="101">
        <v>14.729141409119574</v>
      </c>
      <c r="H375" s="101">
        <v>19.555316639175487</v>
      </c>
      <c r="I375" s="101">
        <v>13.52283717104819</v>
      </c>
      <c r="J375" s="101">
        <v>9.664616920978581</v>
      </c>
      <c r="K375" s="101">
        <v>2.9053898732882182</v>
      </c>
      <c r="L375" s="101">
        <v>11.443514216285962</v>
      </c>
      <c r="M375" s="101">
        <v>3.8569417377362889</v>
      </c>
      <c r="N375" s="101">
        <v>5.8657641111647019</v>
      </c>
      <c r="O375" s="101">
        <v>0.49679629681762033</v>
      </c>
      <c r="P375" s="101">
        <v>0</v>
      </c>
      <c r="Q375" s="101">
        <v>1.6209809169550088E-2</v>
      </c>
      <c r="R375" s="101">
        <v>0.74248021069002079</v>
      </c>
      <c r="S375" s="101">
        <v>6.3220030592548335</v>
      </c>
      <c r="T375" s="101">
        <v>6.5659729788619892</v>
      </c>
      <c r="U375" s="101">
        <v>4.0774155357010331</v>
      </c>
      <c r="V375" s="101">
        <v>5.1853879037652586</v>
      </c>
      <c r="W375" s="101">
        <v>0</v>
      </c>
      <c r="X375" s="101">
        <v>7.5239210693221477</v>
      </c>
      <c r="Y375" s="101">
        <v>1.4095153240080229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3.2988182497021237</v>
      </c>
      <c r="D376" s="104">
        <v>7.519305473176404</v>
      </c>
      <c r="E376" s="104">
        <v>11.956847409632418</v>
      </c>
      <c r="F376" s="104">
        <v>4.5687241049001859</v>
      </c>
      <c r="G376" s="104">
        <v>9.3449402020655903</v>
      </c>
      <c r="H376" s="104">
        <v>15.230220053602697</v>
      </c>
      <c r="I376" s="104">
        <v>18.976119462481662</v>
      </c>
      <c r="J376" s="104">
        <v>10.490513289567771</v>
      </c>
      <c r="K376" s="104">
        <v>8.4588865906843651</v>
      </c>
      <c r="L376" s="104">
        <v>8.1353833058767613</v>
      </c>
      <c r="M376" s="104">
        <v>10.623377182776032</v>
      </c>
      <c r="N376" s="104">
        <v>6.9912699957812148</v>
      </c>
      <c r="O376" s="104">
        <v>1.3647414860131892</v>
      </c>
      <c r="P376" s="104">
        <v>0</v>
      </c>
      <c r="Q376" s="104">
        <v>0.12905890880767734</v>
      </c>
      <c r="R376" s="104">
        <v>3.7302474598019248</v>
      </c>
      <c r="S376" s="104">
        <v>15.713338195793378</v>
      </c>
      <c r="T376" s="104">
        <v>15.585213091077698</v>
      </c>
      <c r="U376" s="104">
        <v>16.864069647920683</v>
      </c>
      <c r="V376" s="104">
        <v>7.8585433772463444</v>
      </c>
      <c r="W376" s="104">
        <v>23.068146738128188</v>
      </c>
      <c r="X376" s="104">
        <v>12.806450661151253</v>
      </c>
      <c r="Y376" s="104">
        <v>2.054916168819175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1.5705206550200701</v>
      </c>
      <c r="D377" s="98">
        <v>3.6742099012852831</v>
      </c>
      <c r="E377" s="98">
        <v>5.832712975020276</v>
      </c>
      <c r="F377" s="98">
        <v>2.3617466029049785</v>
      </c>
      <c r="G377" s="98">
        <v>4.7543500210707172</v>
      </c>
      <c r="H377" s="98">
        <v>7.6718818672105593</v>
      </c>
      <c r="I377" s="98">
        <v>10.527122035236948</v>
      </c>
      <c r="J377" s="98">
        <v>5.2865202509826412</v>
      </c>
      <c r="K377" s="98">
        <v>4.3129702945453054</v>
      </c>
      <c r="L377" s="98">
        <v>4.1123197442016908</v>
      </c>
      <c r="M377" s="98">
        <v>5.5741360395350874</v>
      </c>
      <c r="N377" s="98">
        <v>3.6640042681600855</v>
      </c>
      <c r="O377" s="98">
        <v>0.74007966085249066</v>
      </c>
      <c r="P377" s="98">
        <v>0</v>
      </c>
      <c r="Q377" s="98">
        <v>6.1306570053668859E-2</v>
      </c>
      <c r="R377" s="98">
        <v>1.7893267221354219</v>
      </c>
      <c r="S377" s="98">
        <v>7.9672701859837085</v>
      </c>
      <c r="T377" s="98">
        <v>7.2467090605592412</v>
      </c>
      <c r="U377" s="98">
        <v>7.8642362528650693</v>
      </c>
      <c r="V377" s="98">
        <v>3.3516706812892929</v>
      </c>
      <c r="W377" s="98">
        <v>10.998824257847906</v>
      </c>
      <c r="X377" s="98">
        <v>5.7300349264493331</v>
      </c>
      <c r="Y377" s="98">
        <v>0.81341833424124999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1.7282975946820534</v>
      </c>
      <c r="D378" s="98">
        <v>3.8450955718911208</v>
      </c>
      <c r="E378" s="98">
        <v>6.1241344346121425</v>
      </c>
      <c r="F378" s="98">
        <v>2.2069775019952074</v>
      </c>
      <c r="G378" s="98">
        <v>4.5905901809948721</v>
      </c>
      <c r="H378" s="98">
        <v>7.5583381863921364</v>
      </c>
      <c r="I378" s="98">
        <v>8.4489974272447146</v>
      </c>
      <c r="J378" s="98">
        <v>5.2039930385851294</v>
      </c>
      <c r="K378" s="98">
        <v>4.1459162961390605</v>
      </c>
      <c r="L378" s="98">
        <v>4.0230635616750714</v>
      </c>
      <c r="M378" s="98">
        <v>5.0492411432409456</v>
      </c>
      <c r="N378" s="98">
        <v>3.3272657276211288</v>
      </c>
      <c r="O378" s="98">
        <v>0.62466182516069857</v>
      </c>
      <c r="P378" s="98">
        <v>0</v>
      </c>
      <c r="Q378" s="98">
        <v>6.7752338754008476E-2</v>
      </c>
      <c r="R378" s="98">
        <v>1.940920737666503</v>
      </c>
      <c r="S378" s="98">
        <v>7.7460680098096697</v>
      </c>
      <c r="T378" s="98">
        <v>8.3385040305184575</v>
      </c>
      <c r="U378" s="98">
        <v>8.9998333950556137</v>
      </c>
      <c r="V378" s="98">
        <v>4.5068726959570515</v>
      </c>
      <c r="W378" s="98">
        <v>12.069322480280283</v>
      </c>
      <c r="X378" s="98">
        <v>7.0764157347019188</v>
      </c>
      <c r="Y378" s="98">
        <v>1.2414978345779251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5.1061852811965442</v>
      </c>
      <c r="D379" s="122">
        <v>11.487419564577849</v>
      </c>
      <c r="E379" s="122">
        <v>12.089973003390325</v>
      </c>
      <c r="F379" s="122">
        <v>11.826579441118133</v>
      </c>
      <c r="G379" s="122">
        <v>14.715796878506884</v>
      </c>
      <c r="H379" s="122">
        <v>21.61753544370373</v>
      </c>
      <c r="I379" s="122">
        <v>20.7762824847782</v>
      </c>
      <c r="J379" s="122">
        <v>15.159888609877116</v>
      </c>
      <c r="K379" s="122">
        <v>7.8721280842193098</v>
      </c>
      <c r="L379" s="122">
        <v>11.669290366274694</v>
      </c>
      <c r="M379" s="122">
        <v>8.5628453643824347</v>
      </c>
      <c r="N379" s="122">
        <v>9.0082830258449498</v>
      </c>
      <c r="O379" s="122">
        <v>5.9741436552081284</v>
      </c>
      <c r="P379" s="122">
        <v>0</v>
      </c>
      <c r="Q379" s="122">
        <v>0.21589107021971207</v>
      </c>
      <c r="R379" s="122">
        <v>3.807204766434086</v>
      </c>
      <c r="S379" s="122">
        <v>11.382533682282741</v>
      </c>
      <c r="T379" s="122">
        <v>12.786484529876036</v>
      </c>
      <c r="U379" s="122">
        <v>11.803624907503069</v>
      </c>
      <c r="V379" s="122">
        <v>11.399130207422706</v>
      </c>
      <c r="W379" s="122">
        <v>14.363584500097517</v>
      </c>
      <c r="X379" s="122">
        <v>13.774895387630055</v>
      </c>
      <c r="Y379" s="122">
        <v>6.4591625387401779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5.1061852811965442</v>
      </c>
      <c r="D382" s="33">
        <v>11.487419564577849</v>
      </c>
      <c r="E382" s="33">
        <v>12.089973003390325</v>
      </c>
      <c r="F382" s="33">
        <v>11.826579441118133</v>
      </c>
      <c r="G382" s="33">
        <v>14.715796878506884</v>
      </c>
      <c r="H382" s="33">
        <v>21.61753544370373</v>
      </c>
      <c r="I382" s="33">
        <v>20.7762824847782</v>
      </c>
      <c r="J382" s="33">
        <v>15.159888609877116</v>
      </c>
      <c r="K382" s="33">
        <v>7.8721280842193098</v>
      </c>
      <c r="L382" s="33">
        <v>11.669290366274694</v>
      </c>
      <c r="M382" s="33">
        <v>8.5628453643824347</v>
      </c>
      <c r="N382" s="33">
        <v>9.0082830258449498</v>
      </c>
      <c r="O382" s="33">
        <v>5.9741436552081284</v>
      </c>
      <c r="P382" s="33">
        <v>0</v>
      </c>
      <c r="Q382" s="33">
        <v>0.21589107021971207</v>
      </c>
      <c r="R382" s="33">
        <v>3.807204766434086</v>
      </c>
      <c r="S382" s="33">
        <v>11.382533682282741</v>
      </c>
      <c r="T382" s="33">
        <v>12.786484529876036</v>
      </c>
      <c r="U382" s="33">
        <v>11.803624907503069</v>
      </c>
      <c r="V382" s="33">
        <v>11.399130207422706</v>
      </c>
      <c r="W382" s="33">
        <v>14.363584500097517</v>
      </c>
      <c r="X382" s="33">
        <v>13.774895387630055</v>
      </c>
      <c r="Y382" s="33">
        <v>6.4591625387401779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79.237724338817372</v>
      </c>
      <c r="D384" s="117">
        <f t="shared" si="157"/>
        <v>155.82815875463362</v>
      </c>
      <c r="E384" s="117">
        <f t="shared" si="157"/>
        <v>170.31865795916391</v>
      </c>
      <c r="F384" s="117">
        <f t="shared" si="157"/>
        <v>156.15277319664591</v>
      </c>
      <c r="G384" s="117">
        <f t="shared" si="157"/>
        <v>171.26058422251006</v>
      </c>
      <c r="H384" s="117">
        <f t="shared" si="157"/>
        <v>238.90664290387662</v>
      </c>
      <c r="I384" s="117">
        <f t="shared" si="157"/>
        <v>230.92591100532795</v>
      </c>
      <c r="J384" s="117">
        <f t="shared" si="157"/>
        <v>171.73802784749725</v>
      </c>
      <c r="K384" s="117">
        <f t="shared" si="157"/>
        <v>93.783590945869264</v>
      </c>
      <c r="L384" s="117">
        <f t="shared" si="157"/>
        <v>160.39492859063515</v>
      </c>
      <c r="M384" s="117">
        <f t="shared" si="157"/>
        <v>121.40611793983491</v>
      </c>
      <c r="N384" s="117">
        <f t="shared" si="157"/>
        <v>139.43638855731425</v>
      </c>
      <c r="O384" s="117">
        <f t="shared" si="157"/>
        <v>97.298898973527884</v>
      </c>
      <c r="P384" s="117">
        <f t="shared" si="157"/>
        <v>0</v>
      </c>
      <c r="Q384" s="117">
        <f t="shared" si="157"/>
        <v>3.1307494795080464</v>
      </c>
      <c r="R384" s="117">
        <f t="shared" ref="R384:V384" si="158">R385+R388+R390+R403</f>
        <v>44.027898141820508</v>
      </c>
      <c r="S384" s="117">
        <f t="shared" si="158"/>
        <v>121.16016752657004</v>
      </c>
      <c r="T384" s="117">
        <f t="shared" si="158"/>
        <v>153.39974515966694</v>
      </c>
      <c r="U384" s="117">
        <f t="shared" si="158"/>
        <v>149.6757814061082</v>
      </c>
      <c r="V384" s="117">
        <f t="shared" si="158"/>
        <v>149.07355682456156</v>
      </c>
      <c r="W384" s="117">
        <f t="shared" ref="W384:Y384" si="159">W385+W388+W390+W403</f>
        <v>138.91909013881997</v>
      </c>
      <c r="X384" s="117">
        <f t="shared" si="159"/>
        <v>112.88374179849583</v>
      </c>
      <c r="Y384" s="117">
        <f t="shared" si="159"/>
        <v>43.025721168929827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65.424952384201617</v>
      </c>
      <c r="D385" s="122">
        <f t="shared" si="160"/>
        <v>124.45274989616982</v>
      </c>
      <c r="E385" s="122">
        <f t="shared" si="160"/>
        <v>136.58923171798864</v>
      </c>
      <c r="F385" s="122">
        <f t="shared" si="160"/>
        <v>122.76864619360795</v>
      </c>
      <c r="G385" s="122">
        <f t="shared" si="160"/>
        <v>130.96953540768652</v>
      </c>
      <c r="H385" s="122">
        <f t="shared" si="160"/>
        <v>177.05573979668983</v>
      </c>
      <c r="I385" s="122">
        <f t="shared" si="160"/>
        <v>167.21192087187853</v>
      </c>
      <c r="J385" s="122">
        <f t="shared" si="160"/>
        <v>125.20880198324592</v>
      </c>
      <c r="K385" s="122">
        <f t="shared" si="160"/>
        <v>70.06978438684169</v>
      </c>
      <c r="L385" s="122">
        <f t="shared" si="160"/>
        <v>124.37264495305068</v>
      </c>
      <c r="M385" s="122">
        <f t="shared" si="160"/>
        <v>92.175760282919711</v>
      </c>
      <c r="N385" s="122">
        <f t="shared" si="160"/>
        <v>111.09799267829368</v>
      </c>
      <c r="O385" s="122">
        <f t="shared" si="160"/>
        <v>78.953119318435071</v>
      </c>
      <c r="P385" s="122">
        <f t="shared" si="160"/>
        <v>0</v>
      </c>
      <c r="Q385" s="122">
        <f t="shared" si="160"/>
        <v>2.3863574995015959</v>
      </c>
      <c r="R385" s="122">
        <f t="shared" ref="R385:V385" si="161">SUM(R386:R387)</f>
        <v>31.648629032061105</v>
      </c>
      <c r="S385" s="122">
        <f t="shared" si="161"/>
        <v>83.035399648315604</v>
      </c>
      <c r="T385" s="122">
        <f t="shared" si="161"/>
        <v>104.51304218785076</v>
      </c>
      <c r="U385" s="122">
        <f t="shared" si="161"/>
        <v>106.67990163119342</v>
      </c>
      <c r="V385" s="122">
        <f t="shared" si="161"/>
        <v>107.1170066674387</v>
      </c>
      <c r="W385" s="122">
        <f t="shared" ref="W385:Y385" si="162">SUM(W386:W387)</f>
        <v>86.09662917601554</v>
      </c>
      <c r="X385" s="122">
        <f t="shared" si="162"/>
        <v>63.424449329901208</v>
      </c>
      <c r="Y385" s="122">
        <f t="shared" si="162"/>
        <v>19.919018236192084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64.804576831432939</v>
      </c>
      <c r="D386" s="98">
        <v>123.29228498531526</v>
      </c>
      <c r="E386" s="98">
        <v>135.34664744772223</v>
      </c>
      <c r="F386" s="98">
        <v>121.66152423334984</v>
      </c>
      <c r="G386" s="98">
        <v>129.80261523058024</v>
      </c>
      <c r="H386" s="98">
        <v>175.51371243505633</v>
      </c>
      <c r="I386" s="98">
        <v>165.78007750526467</v>
      </c>
      <c r="J386" s="98">
        <v>124.14680957600824</v>
      </c>
      <c r="K386" s="98">
        <v>69.483114314595667</v>
      </c>
      <c r="L386" s="98">
        <v>123.34695065800526</v>
      </c>
      <c r="M386" s="98">
        <v>91.429112894482031</v>
      </c>
      <c r="N386" s="98">
        <v>110.20586004505455</v>
      </c>
      <c r="O386" s="98">
        <v>78.323353476587343</v>
      </c>
      <c r="P386" s="98">
        <v>0</v>
      </c>
      <c r="Q386" s="98">
        <v>2.3674050880409019</v>
      </c>
      <c r="R386" s="98">
        <v>31.400316346760757</v>
      </c>
      <c r="S386" s="98">
        <v>82.389812479225625</v>
      </c>
      <c r="T386" s="98">
        <v>103.70333418441334</v>
      </c>
      <c r="U386" s="98">
        <v>105.86537320028867</v>
      </c>
      <c r="V386" s="98">
        <v>106.30056113292149</v>
      </c>
      <c r="W386" s="98">
        <v>85.446466094190527</v>
      </c>
      <c r="X386" s="98">
        <v>62.940490798962138</v>
      </c>
      <c r="Y386" s="98">
        <v>19.767492507226788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0.62037555276867273</v>
      </c>
      <c r="D387" s="98">
        <v>1.1604649108545548</v>
      </c>
      <c r="E387" s="98">
        <v>1.2425842702663936</v>
      </c>
      <c r="F387" s="98">
        <v>1.1071219602581146</v>
      </c>
      <c r="G387" s="98">
        <v>1.1669201771062825</v>
      </c>
      <c r="H387" s="98">
        <v>1.5420273616334941</v>
      </c>
      <c r="I387" s="98">
        <v>1.4318433666138661</v>
      </c>
      <c r="J387" s="98">
        <v>1.0619924072376874</v>
      </c>
      <c r="K387" s="98">
        <v>0.58667007224602263</v>
      </c>
      <c r="L387" s="98">
        <v>1.025694295045428</v>
      </c>
      <c r="M387" s="98">
        <v>0.74664738843768164</v>
      </c>
      <c r="N387" s="98">
        <v>0.89213263323912595</v>
      </c>
      <c r="O387" s="98">
        <v>0.62976584184772877</v>
      </c>
      <c r="P387" s="98">
        <v>0</v>
      </c>
      <c r="Q387" s="98">
        <v>1.8952411460694207E-2</v>
      </c>
      <c r="R387" s="98">
        <v>0.24831268530034895</v>
      </c>
      <c r="S387" s="98">
        <v>0.64558716908998393</v>
      </c>
      <c r="T387" s="98">
        <v>0.80970800343742577</v>
      </c>
      <c r="U387" s="98">
        <v>0.81452843090474736</v>
      </c>
      <c r="V387" s="98">
        <v>0.81644553451721569</v>
      </c>
      <c r="W387" s="98">
        <v>0.65016308182500926</v>
      </c>
      <c r="X387" s="98">
        <v>0.48395853093906982</v>
      </c>
      <c r="Y387" s="98">
        <v>0.1515257289652974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1.7759260852254672E-2</v>
      </c>
      <c r="D388" s="122">
        <f t="shared" si="163"/>
        <v>2.6479796780196848E-2</v>
      </c>
      <c r="E388" s="122">
        <f t="shared" si="163"/>
        <v>0.90603081343654823</v>
      </c>
      <c r="F388" s="122">
        <f t="shared" si="163"/>
        <v>1.0222831427687762</v>
      </c>
      <c r="G388" s="122">
        <f t="shared" si="163"/>
        <v>1.3234530487147973</v>
      </c>
      <c r="H388" s="122">
        <f t="shared" si="163"/>
        <v>3.9593591054438106</v>
      </c>
      <c r="I388" s="122">
        <f t="shared" si="163"/>
        <v>2.6243125166197316</v>
      </c>
      <c r="J388" s="122">
        <f t="shared" si="163"/>
        <v>1.7093084293391256</v>
      </c>
      <c r="K388" s="122">
        <f t="shared" si="163"/>
        <v>0.85188634076088887</v>
      </c>
      <c r="L388" s="122">
        <f t="shared" si="163"/>
        <v>1.6643910492189142</v>
      </c>
      <c r="M388" s="122">
        <f t="shared" si="163"/>
        <v>1.2305674595779958</v>
      </c>
      <c r="N388" s="122">
        <f t="shared" si="163"/>
        <v>1.1327948680208837</v>
      </c>
      <c r="O388" s="122">
        <f t="shared" si="163"/>
        <v>0.72071672928575314</v>
      </c>
      <c r="P388" s="122">
        <f t="shared" si="163"/>
        <v>0</v>
      </c>
      <c r="Q388" s="122">
        <f t="shared" si="163"/>
        <v>9.467035771628253E-3</v>
      </c>
      <c r="R388" s="122">
        <f t="shared" si="163"/>
        <v>8.3432379581129826E-2</v>
      </c>
      <c r="S388" s="122">
        <f t="shared" si="163"/>
        <v>0.44266450663825124</v>
      </c>
      <c r="T388" s="122">
        <f t="shared" si="163"/>
        <v>0.54762210229884423</v>
      </c>
      <c r="U388" s="122">
        <f t="shared" si="163"/>
        <v>0.67406831888378838</v>
      </c>
      <c r="V388" s="122">
        <f t="shared" si="163"/>
        <v>1.1251569577665523</v>
      </c>
      <c r="W388" s="122">
        <f t="shared" si="163"/>
        <v>0.50670738828381201</v>
      </c>
      <c r="X388" s="122">
        <f t="shared" si="163"/>
        <v>1.294904401702393</v>
      </c>
      <c r="Y388" s="122">
        <f t="shared" si="163"/>
        <v>1.526192399499414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1.7759260852254672E-2</v>
      </c>
      <c r="D389" s="98">
        <v>2.6479796780196848E-2</v>
      </c>
      <c r="E389" s="98">
        <v>0.90603081343654823</v>
      </c>
      <c r="F389" s="98">
        <v>1.0222831427687762</v>
      </c>
      <c r="G389" s="98">
        <v>1.3234530487147973</v>
      </c>
      <c r="H389" s="98">
        <v>3.9593591054438106</v>
      </c>
      <c r="I389" s="98">
        <v>2.6243125166197316</v>
      </c>
      <c r="J389" s="98">
        <v>1.7093084293391256</v>
      </c>
      <c r="K389" s="98">
        <v>0.85188634076088887</v>
      </c>
      <c r="L389" s="98">
        <v>1.6643910492189142</v>
      </c>
      <c r="M389" s="98">
        <v>1.2305674595779958</v>
      </c>
      <c r="N389" s="98">
        <v>1.1327948680208837</v>
      </c>
      <c r="O389" s="98">
        <v>0.72071672928575314</v>
      </c>
      <c r="P389" s="98">
        <v>0</v>
      </c>
      <c r="Q389" s="98">
        <v>9.467035771628253E-3</v>
      </c>
      <c r="R389" s="98">
        <v>8.3432379581129826E-2</v>
      </c>
      <c r="S389" s="98">
        <v>0.44266450663825124</v>
      </c>
      <c r="T389" s="98">
        <v>0.54762210229884423</v>
      </c>
      <c r="U389" s="98">
        <v>0.67406831888378838</v>
      </c>
      <c r="V389" s="98">
        <v>1.1251569577665523</v>
      </c>
      <c r="W389" s="98">
        <v>0.50670738828381201</v>
      </c>
      <c r="X389" s="98">
        <v>1.294904401702393</v>
      </c>
      <c r="Y389" s="98">
        <v>1.526192399499414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9.8434563367813368</v>
      </c>
      <c r="D390" s="122">
        <v>22.4455427335648</v>
      </c>
      <c r="E390" s="122">
        <v>23.438071099062377</v>
      </c>
      <c r="F390" s="122">
        <v>23.166299110864905</v>
      </c>
      <c r="G390" s="122">
        <v>27.506559471147018</v>
      </c>
      <c r="H390" s="122">
        <v>41.026308611095494</v>
      </c>
      <c r="I390" s="122">
        <v>44.851758749036321</v>
      </c>
      <c r="J390" s="122">
        <v>32.948863960555485</v>
      </c>
      <c r="K390" s="122">
        <v>16.684730233435655</v>
      </c>
      <c r="L390" s="122">
        <v>25.180301590420925</v>
      </c>
      <c r="M390" s="122">
        <v>21.243513130941341</v>
      </c>
      <c r="N390" s="122">
        <v>20.066418522447684</v>
      </c>
      <c r="O390" s="122">
        <v>12.861501320085829</v>
      </c>
      <c r="P390" s="122">
        <v>0</v>
      </c>
      <c r="Q390" s="122">
        <v>0.55960486340377202</v>
      </c>
      <c r="R390" s="122">
        <v>9.1610971382284472</v>
      </c>
      <c r="S390" s="122">
        <v>28.149201915349924</v>
      </c>
      <c r="T390" s="122">
        <v>37.435831907547829</v>
      </c>
      <c r="U390" s="122">
        <v>32.085044896556653</v>
      </c>
      <c r="V390" s="122">
        <v>30.80740327702393</v>
      </c>
      <c r="W390" s="122">
        <v>39.554696223499029</v>
      </c>
      <c r="X390" s="122">
        <v>35.824612496638153</v>
      </c>
      <c r="Y390" s="122">
        <v>15.751986415462898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0.32717977324000153</v>
      </c>
      <c r="D391" s="98">
        <v>1.9980652491644344</v>
      </c>
      <c r="E391" s="98">
        <v>3.4142659129945536</v>
      </c>
      <c r="F391" s="98">
        <v>3.8593403797016474</v>
      </c>
      <c r="G391" s="98">
        <v>5.0857195154008679</v>
      </c>
      <c r="H391" s="98">
        <v>8.8058629378578566</v>
      </c>
      <c r="I391" s="98">
        <v>15.693488465844771</v>
      </c>
      <c r="J391" s="98">
        <v>14.359562836548379</v>
      </c>
      <c r="K391" s="98">
        <v>5.7020751744829798</v>
      </c>
      <c r="L391" s="98">
        <v>7.1033879878852622</v>
      </c>
      <c r="M391" s="98">
        <v>7.2459729804798876</v>
      </c>
      <c r="N391" s="98">
        <v>8.2099309949246386</v>
      </c>
      <c r="O391" s="98">
        <v>10.95529166911634</v>
      </c>
      <c r="P391" s="98">
        <v>0</v>
      </c>
      <c r="Q391" s="98">
        <v>0.40674713765884107</v>
      </c>
      <c r="R391" s="98">
        <v>4.6920661869057749</v>
      </c>
      <c r="S391" s="98">
        <v>6.6548027956765301</v>
      </c>
      <c r="T391" s="98">
        <v>12.871945469278266</v>
      </c>
      <c r="U391" s="98">
        <v>10.514148142140698</v>
      </c>
      <c r="V391" s="98">
        <v>17.255021110036513</v>
      </c>
      <c r="W391" s="98">
        <v>16.193217523061318</v>
      </c>
      <c r="X391" s="98">
        <v>15.673365407731698</v>
      </c>
      <c r="Y391" s="98">
        <v>12.330283521140379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1.7663943327047718E-3</v>
      </c>
      <c r="D392" s="98">
        <v>6.9976889661954277E-3</v>
      </c>
      <c r="E392" s="98">
        <v>2.8711103628478313E-2</v>
      </c>
      <c r="F392" s="98">
        <v>1.0449124761211563E-2</v>
      </c>
      <c r="G392" s="98">
        <v>2.6330754884650531E-2</v>
      </c>
      <c r="H392" s="98">
        <v>7.4437490276468968E-2</v>
      </c>
      <c r="I392" s="98">
        <v>0.12494018851149</v>
      </c>
      <c r="J392" s="98">
        <v>0.14587294406338064</v>
      </c>
      <c r="K392" s="98">
        <v>4.9952821845732111E-2</v>
      </c>
      <c r="L392" s="98">
        <v>6.779421092140904E-2</v>
      </c>
      <c r="M392" s="98">
        <v>6.5690752775821065E-2</v>
      </c>
      <c r="N392" s="98">
        <v>3.9183867911557473E-2</v>
      </c>
      <c r="O392" s="98">
        <v>0.13394505133960027</v>
      </c>
      <c r="P392" s="98">
        <v>0</v>
      </c>
      <c r="Q392" s="98">
        <v>4.868939571267791E-3</v>
      </c>
      <c r="R392" s="98">
        <v>0</v>
      </c>
      <c r="S392" s="98">
        <v>0</v>
      </c>
      <c r="T392" s="98">
        <v>0.51402090723805471</v>
      </c>
      <c r="U392" s="98">
        <v>1.9665933330144977E-2</v>
      </c>
      <c r="V392" s="98">
        <v>0.22191840721718539</v>
      </c>
      <c r="W392" s="98">
        <v>0.36961112641805371</v>
      </c>
      <c r="X392" s="98">
        <v>0.19926883191983391</v>
      </c>
      <c r="Y392" s="98">
        <v>0.10473468109194295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7.3313702211346289E-4</v>
      </c>
      <c r="D393" s="101">
        <v>2.9882978296177079E-3</v>
      </c>
      <c r="E393" s="101">
        <v>1.2259650121557461E-2</v>
      </c>
      <c r="F393" s="101">
        <v>4.7619510945646802E-3</v>
      </c>
      <c r="G393" s="101">
        <v>1.1795579616773254E-2</v>
      </c>
      <c r="H393" s="101">
        <v>3.3057708793293443E-2</v>
      </c>
      <c r="I393" s="101">
        <v>6.1763417350278911E-2</v>
      </c>
      <c r="J393" s="101">
        <v>6.5047457526903524E-2</v>
      </c>
      <c r="K393" s="101">
        <v>2.2515022108100632E-2</v>
      </c>
      <c r="L393" s="101">
        <v>3.0383786242590964E-2</v>
      </c>
      <c r="M393" s="101">
        <v>3.0580707650732685E-2</v>
      </c>
      <c r="N393" s="101">
        <v>1.8295698942650471E-2</v>
      </c>
      <c r="O393" s="101">
        <v>6.5314659661985741E-2</v>
      </c>
      <c r="P393" s="101">
        <v>0</v>
      </c>
      <c r="Q393" s="101">
        <v>2.1112336512171949E-3</v>
      </c>
      <c r="R393" s="101">
        <v>0</v>
      </c>
      <c r="S393" s="101">
        <v>0</v>
      </c>
      <c r="T393" s="101">
        <v>0.22022487487540224</v>
      </c>
      <c r="U393" s="101">
        <v>8.4907147235059044E-3</v>
      </c>
      <c r="V393" s="101">
        <v>8.8469499104589844E-2</v>
      </c>
      <c r="W393" s="101">
        <v>0.16695627345012781</v>
      </c>
      <c r="X393" s="101">
        <v>8.5019268534727188E-2</v>
      </c>
      <c r="Y393" s="101">
        <v>3.9524375785002785E-2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1.0332573105913088E-3</v>
      </c>
      <c r="D394" s="104">
        <v>4.0093911365777198E-3</v>
      </c>
      <c r="E394" s="104">
        <v>1.6451453506920854E-2</v>
      </c>
      <c r="F394" s="104">
        <v>5.687173666646882E-3</v>
      </c>
      <c r="G394" s="104">
        <v>1.4535175267877279E-2</v>
      </c>
      <c r="H394" s="104">
        <v>4.1379781483175525E-2</v>
      </c>
      <c r="I394" s="104">
        <v>6.3176771161211079E-2</v>
      </c>
      <c r="J394" s="104">
        <v>8.0825486536477129E-2</v>
      </c>
      <c r="K394" s="104">
        <v>2.7437799737631479E-2</v>
      </c>
      <c r="L394" s="104">
        <v>3.7410424678818076E-2</v>
      </c>
      <c r="M394" s="104">
        <v>3.5110045125088384E-2</v>
      </c>
      <c r="N394" s="104">
        <v>2.0888168968907002E-2</v>
      </c>
      <c r="O394" s="104">
        <v>6.8630391677614519E-2</v>
      </c>
      <c r="P394" s="104">
        <v>0</v>
      </c>
      <c r="Q394" s="104">
        <v>2.7577059200505965E-3</v>
      </c>
      <c r="R394" s="104">
        <v>0</v>
      </c>
      <c r="S394" s="104">
        <v>0</v>
      </c>
      <c r="T394" s="104">
        <v>0.29379603236265245</v>
      </c>
      <c r="U394" s="104">
        <v>1.1175218606639071E-2</v>
      </c>
      <c r="V394" s="104">
        <v>0.13344890811259555</v>
      </c>
      <c r="W394" s="104">
        <v>0.20265485296792587</v>
      </c>
      <c r="X394" s="104">
        <v>0.11424956338510671</v>
      </c>
      <c r="Y394" s="104">
        <v>6.5210305306940164E-2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1.1004469022203052</v>
      </c>
      <c r="D395" s="101">
        <v>1.2186079978047513</v>
      </c>
      <c r="E395" s="101">
        <v>1.7961246845037659</v>
      </c>
      <c r="F395" s="101">
        <v>2.5973586755720586</v>
      </c>
      <c r="G395" s="101">
        <v>2.5262217302748282</v>
      </c>
      <c r="H395" s="101">
        <v>3.1880491383763219</v>
      </c>
      <c r="I395" s="101">
        <v>1.6747014957675939</v>
      </c>
      <c r="J395" s="101">
        <v>1.4371887763743763</v>
      </c>
      <c r="K395" s="101">
        <v>1.076832137854437</v>
      </c>
      <c r="L395" s="101">
        <v>1.6647787746305907</v>
      </c>
      <c r="M395" s="101">
        <v>1.3690883112194951</v>
      </c>
      <c r="N395" s="101">
        <v>0.85100348945771043</v>
      </c>
      <c r="O395" s="101">
        <v>0.14496756055609494</v>
      </c>
      <c r="P395" s="101">
        <v>0</v>
      </c>
      <c r="Q395" s="101">
        <v>1.5601278456829432E-2</v>
      </c>
      <c r="R395" s="101">
        <v>0.38232707310341546</v>
      </c>
      <c r="S395" s="101">
        <v>1.6135672515625568</v>
      </c>
      <c r="T395" s="101">
        <v>3.7885592043061869</v>
      </c>
      <c r="U395" s="101">
        <v>2.2073163062422374</v>
      </c>
      <c r="V395" s="101">
        <v>1.3488405251445577</v>
      </c>
      <c r="W395" s="101">
        <v>1.2607981385436302</v>
      </c>
      <c r="X395" s="101">
        <v>1.0389939514448219</v>
      </c>
      <c r="Y395" s="101">
        <v>6.520893356811866E-2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5.277459581288323E-3</v>
      </c>
      <c r="D396" s="104">
        <v>6.0180372554927627E-3</v>
      </c>
      <c r="E396" s="104">
        <v>7.3597657041573313E-3</v>
      </c>
      <c r="F396" s="104">
        <v>2.1967670266058857E-2</v>
      </c>
      <c r="G396" s="104">
        <v>6.8101670973640133E-3</v>
      </c>
      <c r="H396" s="104">
        <v>2.6841902403003159E-2</v>
      </c>
      <c r="I396" s="104">
        <v>0</v>
      </c>
      <c r="J396" s="104">
        <v>2.500425278551191E-2</v>
      </c>
      <c r="K396" s="104">
        <v>1.1809641144334842E-2</v>
      </c>
      <c r="L396" s="104">
        <v>1.1509204832229142E-2</v>
      </c>
      <c r="M396" s="104">
        <v>1.5801279611284129E-2</v>
      </c>
      <c r="N396" s="104">
        <v>5.1369819031842042E-3</v>
      </c>
      <c r="O396" s="104">
        <v>4.0227037422340534E-4</v>
      </c>
      <c r="P396" s="104">
        <v>0</v>
      </c>
      <c r="Q396" s="104">
        <v>0</v>
      </c>
      <c r="R396" s="104">
        <v>1.4898437898990539E-2</v>
      </c>
      <c r="S396" s="104">
        <v>0</v>
      </c>
      <c r="T396" s="104">
        <v>8.8936069675933538E-2</v>
      </c>
      <c r="U396" s="104">
        <v>2.3230577239505015E-2</v>
      </c>
      <c r="V396" s="104">
        <v>3.3213132633011212E-2</v>
      </c>
      <c r="W396" s="104">
        <v>0</v>
      </c>
      <c r="X396" s="104">
        <v>1.628635460324216E-2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2.1908548753992348E-3</v>
      </c>
      <c r="D397" s="98">
        <v>2.5703553786189065E-3</v>
      </c>
      <c r="E397" s="98">
        <v>3.1330202622175535E-3</v>
      </c>
      <c r="F397" s="98">
        <v>1.0029667513049727E-2</v>
      </c>
      <c r="G397" s="98">
        <v>3.0535342340455344E-3</v>
      </c>
      <c r="H397" s="98">
        <v>1.1942505079309882E-2</v>
      </c>
      <c r="I397" s="98">
        <v>0</v>
      </c>
      <c r="J397" s="98">
        <v>1.1142845558520267E-2</v>
      </c>
      <c r="K397" s="98">
        <v>5.3280135822528279E-3</v>
      </c>
      <c r="L397" s="98">
        <v>5.1566140294261971E-3</v>
      </c>
      <c r="M397" s="98">
        <v>7.3668068046157239E-3</v>
      </c>
      <c r="N397" s="98">
        <v>2.4049103803019597E-3</v>
      </c>
      <c r="O397" s="98">
        <v>1.9605678757584084E-4</v>
      </c>
      <c r="P397" s="98">
        <v>0</v>
      </c>
      <c r="Q397" s="98">
        <v>0</v>
      </c>
      <c r="R397" s="98">
        <v>6.5435763198536745E-3</v>
      </c>
      <c r="S397" s="98">
        <v>0</v>
      </c>
      <c r="T397" s="98">
        <v>3.8135796442676763E-2</v>
      </c>
      <c r="U397" s="98">
        <v>1.0051488131909465E-2</v>
      </c>
      <c r="V397" s="98">
        <v>1.3382542648693419E-2</v>
      </c>
      <c r="W397" s="98">
        <v>0</v>
      </c>
      <c r="X397" s="98">
        <v>6.9554504739571064E-3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3.0866047058890887E-3</v>
      </c>
      <c r="D398" s="98">
        <v>3.4476818768738567E-3</v>
      </c>
      <c r="E398" s="98">
        <v>4.2267454419397778E-3</v>
      </c>
      <c r="F398" s="98">
        <v>1.1938002753009129E-2</v>
      </c>
      <c r="G398" s="98">
        <v>3.7566328633184794E-3</v>
      </c>
      <c r="H398" s="98">
        <v>1.4899397323693277E-2</v>
      </c>
      <c r="I398" s="98">
        <v>0</v>
      </c>
      <c r="J398" s="98">
        <v>1.3861407226991645E-2</v>
      </c>
      <c r="K398" s="98">
        <v>6.4816275620820148E-3</v>
      </c>
      <c r="L398" s="98">
        <v>6.3525908028029448E-3</v>
      </c>
      <c r="M398" s="98">
        <v>8.4344728066684041E-3</v>
      </c>
      <c r="N398" s="98">
        <v>2.7320715228822444E-3</v>
      </c>
      <c r="O398" s="98">
        <v>2.062135866475645E-4</v>
      </c>
      <c r="P398" s="98">
        <v>0</v>
      </c>
      <c r="Q398" s="98">
        <v>0</v>
      </c>
      <c r="R398" s="98">
        <v>8.3548615791368651E-3</v>
      </c>
      <c r="S398" s="98">
        <v>0</v>
      </c>
      <c r="T398" s="98">
        <v>5.0800273233256782E-2</v>
      </c>
      <c r="U398" s="98">
        <v>1.3179089107595552E-2</v>
      </c>
      <c r="V398" s="98">
        <v>1.9830589984317793E-2</v>
      </c>
      <c r="W398" s="98">
        <v>0</v>
      </c>
      <c r="X398" s="98">
        <v>9.3309041292850559E-3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5.4559976208483389</v>
      </c>
      <c r="D399" s="101">
        <v>12.502643916795737</v>
      </c>
      <c r="E399" s="101">
        <v>7.5084457065578416</v>
      </c>
      <c r="F399" s="101">
        <v>12.621743813149637</v>
      </c>
      <c r="G399" s="101">
        <v>11.544494305645445</v>
      </c>
      <c r="H399" s="101">
        <v>15.350512827882202</v>
      </c>
      <c r="I399" s="101">
        <v>10.632527943424259</v>
      </c>
      <c r="J399" s="101">
        <v>7.6129683040749203</v>
      </c>
      <c r="K399" s="101">
        <v>2.2935029507803373</v>
      </c>
      <c r="L399" s="101">
        <v>9.0555738608365903</v>
      </c>
      <c r="M399" s="101">
        <v>3.0662735197867845</v>
      </c>
      <c r="N399" s="101">
        <v>4.6988174287657092</v>
      </c>
      <c r="O399" s="101">
        <v>0.4025509686813169</v>
      </c>
      <c r="P399" s="101">
        <v>0</v>
      </c>
      <c r="Q399" s="101">
        <v>1.3516159617207616E-2</v>
      </c>
      <c r="R399" s="101">
        <v>0.62490536006901365</v>
      </c>
      <c r="S399" s="101">
        <v>5.3687834866673994</v>
      </c>
      <c r="T399" s="101">
        <v>5.6253264686114015</v>
      </c>
      <c r="U399" s="101">
        <v>3.5240012930312163</v>
      </c>
      <c r="V399" s="101">
        <v>4.5199710961603037</v>
      </c>
      <c r="W399" s="101">
        <v>0</v>
      </c>
      <c r="X399" s="101">
        <v>6.7100622969059485</v>
      </c>
      <c r="Y399" s="101">
        <v>1.274664361482003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2.9527881865586991</v>
      </c>
      <c r="D400" s="104">
        <v>6.7132098435781913</v>
      </c>
      <c r="E400" s="104">
        <v>10.683163925673583</v>
      </c>
      <c r="F400" s="104">
        <v>4.0554394474142921</v>
      </c>
      <c r="G400" s="104">
        <v>8.3169829978438621</v>
      </c>
      <c r="H400" s="104">
        <v>13.580604314299642</v>
      </c>
      <c r="I400" s="104">
        <v>16.72610065548821</v>
      </c>
      <c r="J400" s="104">
        <v>9.368266846708913</v>
      </c>
      <c r="K400" s="104">
        <v>7.5505575073278344</v>
      </c>
      <c r="L400" s="104">
        <v>7.2772575513148414</v>
      </c>
      <c r="M400" s="104">
        <v>9.4806862870680675</v>
      </c>
      <c r="N400" s="104">
        <v>6.2623457594848819</v>
      </c>
      <c r="O400" s="104">
        <v>1.2243438000182536</v>
      </c>
      <c r="P400" s="104">
        <v>0</v>
      </c>
      <c r="Q400" s="104">
        <v>0.11887134809962607</v>
      </c>
      <c r="R400" s="104">
        <v>3.4469000802512522</v>
      </c>
      <c r="S400" s="104">
        <v>14.512048381443439</v>
      </c>
      <c r="T400" s="104">
        <v>14.547043788437984</v>
      </c>
      <c r="U400" s="104">
        <v>15.796682644572847</v>
      </c>
      <c r="V400" s="104">
        <v>7.4284390058323577</v>
      </c>
      <c r="W400" s="104">
        <v>21.731069435476027</v>
      </c>
      <c r="X400" s="104">
        <v>12.18663565403261</v>
      </c>
      <c r="Y400" s="104">
        <v>1.9770949181804554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1.2244905918766458</v>
      </c>
      <c r="D401" s="98">
        <v>2.8681142716870704</v>
      </c>
      <c r="E401" s="98">
        <v>4.5590294910614402</v>
      </c>
      <c r="F401" s="98">
        <v>1.8484619454190845</v>
      </c>
      <c r="G401" s="98">
        <v>3.7263928168489904</v>
      </c>
      <c r="H401" s="98">
        <v>6.0222661279075043</v>
      </c>
      <c r="I401" s="98">
        <v>8.2771032282434955</v>
      </c>
      <c r="J401" s="98">
        <v>4.1642738081237844</v>
      </c>
      <c r="K401" s="98">
        <v>3.4046412111887743</v>
      </c>
      <c r="L401" s="98">
        <v>3.2541939896397705</v>
      </c>
      <c r="M401" s="98">
        <v>4.4314451438271218</v>
      </c>
      <c r="N401" s="98">
        <v>2.9350800318637535</v>
      </c>
      <c r="O401" s="98">
        <v>0.59968197485755492</v>
      </c>
      <c r="P401" s="98">
        <v>0</v>
      </c>
      <c r="Q401" s="98">
        <v>5.1119009345617604E-2</v>
      </c>
      <c r="R401" s="98">
        <v>1.5059793425847494</v>
      </c>
      <c r="S401" s="98">
        <v>6.7659803716337681</v>
      </c>
      <c r="T401" s="98">
        <v>6.2085397579195263</v>
      </c>
      <c r="U401" s="98">
        <v>6.7968492495172326</v>
      </c>
      <c r="V401" s="98">
        <v>2.9215663098753066</v>
      </c>
      <c r="W401" s="98">
        <v>9.6617469551957438</v>
      </c>
      <c r="X401" s="98">
        <v>5.1102199193306923</v>
      </c>
      <c r="Y401" s="98">
        <v>0.7355970836025304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1.7282975946820534</v>
      </c>
      <c r="D402" s="98">
        <v>3.8450955718911208</v>
      </c>
      <c r="E402" s="98">
        <v>6.1241344346121425</v>
      </c>
      <c r="F402" s="98">
        <v>2.2069775019952074</v>
      </c>
      <c r="G402" s="98">
        <v>4.5905901809948721</v>
      </c>
      <c r="H402" s="98">
        <v>7.5583381863921364</v>
      </c>
      <c r="I402" s="98">
        <v>8.4489974272447146</v>
      </c>
      <c r="J402" s="98">
        <v>5.2039930385851294</v>
      </c>
      <c r="K402" s="98">
        <v>4.1459162961390605</v>
      </c>
      <c r="L402" s="98">
        <v>4.0230635616750714</v>
      </c>
      <c r="M402" s="98">
        <v>5.0492411432409456</v>
      </c>
      <c r="N402" s="98">
        <v>3.3272657276211288</v>
      </c>
      <c r="O402" s="98">
        <v>0.62466182516069857</v>
      </c>
      <c r="P402" s="98">
        <v>0</v>
      </c>
      <c r="Q402" s="98">
        <v>6.7752338754008476E-2</v>
      </c>
      <c r="R402" s="98">
        <v>1.940920737666503</v>
      </c>
      <c r="S402" s="98">
        <v>7.7460680098096697</v>
      </c>
      <c r="T402" s="98">
        <v>8.3385040305184575</v>
      </c>
      <c r="U402" s="98">
        <v>8.9998333950556137</v>
      </c>
      <c r="V402" s="98">
        <v>4.5068726959570515</v>
      </c>
      <c r="W402" s="98">
        <v>12.069322480280283</v>
      </c>
      <c r="X402" s="98">
        <v>7.0764157347019188</v>
      </c>
      <c r="Y402" s="98">
        <v>1.2414978345779251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3.9515563569821599</v>
      </c>
      <c r="D403" s="122">
        <v>8.9033863281188168</v>
      </c>
      <c r="E403" s="122">
        <v>9.385324328676349</v>
      </c>
      <c r="F403" s="122">
        <v>9.1955447494043039</v>
      </c>
      <c r="G403" s="122">
        <v>11.4610362949617</v>
      </c>
      <c r="H403" s="122">
        <v>16.865235390647484</v>
      </c>
      <c r="I403" s="122">
        <v>16.237918867793343</v>
      </c>
      <c r="J403" s="122">
        <v>11.87105347435673</v>
      </c>
      <c r="K403" s="122">
        <v>6.177189984831025</v>
      </c>
      <c r="L403" s="122">
        <v>9.1775909979446464</v>
      </c>
      <c r="M403" s="122">
        <v>6.7562770663958718</v>
      </c>
      <c r="N403" s="122">
        <v>7.1391824885519979</v>
      </c>
      <c r="O403" s="122">
        <v>4.7635616057212431</v>
      </c>
      <c r="P403" s="122">
        <v>0</v>
      </c>
      <c r="Q403" s="122">
        <v>0.17532008083105058</v>
      </c>
      <c r="R403" s="122">
        <v>3.1347395919498258</v>
      </c>
      <c r="S403" s="122">
        <v>9.5329014562662646</v>
      </c>
      <c r="T403" s="122">
        <v>10.903248961969492</v>
      </c>
      <c r="U403" s="122">
        <v>10.236766559474349</v>
      </c>
      <c r="V403" s="122">
        <v>10.023989922332397</v>
      </c>
      <c r="W403" s="122">
        <v>12.761057351021575</v>
      </c>
      <c r="X403" s="122">
        <v>12.339775570254083</v>
      </c>
      <c r="Y403" s="122">
        <v>5.8285241177754301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X405" s="98">
        <v>0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3.9515563569821599</v>
      </c>
      <c r="D406" s="33">
        <v>8.9033863281188168</v>
      </c>
      <c r="E406" s="33">
        <v>9.385324328676349</v>
      </c>
      <c r="F406" s="33">
        <v>9.1955447494043039</v>
      </c>
      <c r="G406" s="33">
        <v>11.4610362949617</v>
      </c>
      <c r="H406" s="33">
        <v>16.865235390647484</v>
      </c>
      <c r="I406" s="33">
        <v>16.237918867793343</v>
      </c>
      <c r="J406" s="33">
        <v>11.87105347435673</v>
      </c>
      <c r="K406" s="33">
        <v>6.177189984831025</v>
      </c>
      <c r="L406" s="33">
        <v>9.1775909979446464</v>
      </c>
      <c r="M406" s="33">
        <v>6.7562770663958718</v>
      </c>
      <c r="N406" s="33">
        <v>7.1391824885519979</v>
      </c>
      <c r="O406" s="33">
        <v>4.7635616057212431</v>
      </c>
      <c r="P406" s="33">
        <v>0</v>
      </c>
      <c r="Q406" s="33">
        <v>0.17532008083105058</v>
      </c>
      <c r="R406" s="33">
        <v>3.1347395919498258</v>
      </c>
      <c r="S406" s="33">
        <v>9.5329014562662646</v>
      </c>
      <c r="T406" s="33">
        <v>10.903248961969492</v>
      </c>
      <c r="U406" s="33">
        <v>10.236766559474349</v>
      </c>
      <c r="V406" s="33">
        <v>10.023989922332397</v>
      </c>
      <c r="W406" s="33">
        <v>12.761057351021575</v>
      </c>
      <c r="X406" s="33">
        <v>12.339775570254083</v>
      </c>
      <c r="Y406" s="33">
        <v>5.8285241177754301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0.67741743229741636</v>
      </c>
      <c r="D408" s="119">
        <f t="shared" si="164"/>
        <v>0.69161224382784492</v>
      </c>
      <c r="E408" s="119">
        <f t="shared" si="164"/>
        <v>0.70572740595451222</v>
      </c>
      <c r="F408" s="119">
        <f t="shared" si="164"/>
        <v>0.71523332356544544</v>
      </c>
      <c r="G408" s="119">
        <f t="shared" si="164"/>
        <v>0.7304190012858427</v>
      </c>
      <c r="H408" s="119">
        <f t="shared" si="164"/>
        <v>0.74827845236129831</v>
      </c>
      <c r="I408" s="119">
        <f t="shared" si="164"/>
        <v>0.75796762289999875</v>
      </c>
      <c r="J408" s="119">
        <f t="shared" si="164"/>
        <v>0.76689307794688144</v>
      </c>
      <c r="K408" s="119">
        <f t="shared" si="164"/>
        <v>0.77939404309877414</v>
      </c>
      <c r="L408" s="119">
        <f t="shared" si="164"/>
        <v>0.78792319507492803</v>
      </c>
      <c r="M408" s="119">
        <f t="shared" si="164"/>
        <v>0.80137859051626181</v>
      </c>
      <c r="N408" s="119">
        <f t="shared" si="164"/>
        <v>0.80701496035547982</v>
      </c>
      <c r="O408" s="119">
        <f t="shared" si="164"/>
        <v>0.8129938045531796</v>
      </c>
      <c r="P408" s="119" t="str">
        <f t="shared" si="164"/>
        <v/>
      </c>
      <c r="Q408" s="119">
        <f t="shared" si="164"/>
        <v>0.82852725104543812</v>
      </c>
      <c r="R408" s="119">
        <f t="shared" ref="R408:V408" si="165">IF(R384=0,"",R384/R360)</f>
        <v>0.84300747769417395</v>
      </c>
      <c r="S408" s="119">
        <f t="shared" si="165"/>
        <v>0.85986941209619583</v>
      </c>
      <c r="T408" s="119">
        <f t="shared" si="165"/>
        <v>0.87242798370651264</v>
      </c>
      <c r="U408" s="119">
        <f t="shared" si="165"/>
        <v>0.88641340759890597</v>
      </c>
      <c r="V408" s="119">
        <f t="shared" si="165"/>
        <v>0.89700872762664163</v>
      </c>
      <c r="W408" s="119">
        <f t="shared" ref="W408:Y408" si="166">IF(W384=0,"",W384/W360)</f>
        <v>0.90746228303016885</v>
      </c>
      <c r="X408" s="119">
        <f t="shared" si="166"/>
        <v>0.9150583642620268</v>
      </c>
      <c r="Y408" s="119">
        <f t="shared" si="166"/>
        <v>0.93550696677621104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0.65755889355117081</v>
      </c>
      <c r="D409" s="124">
        <f t="shared" si="167"/>
        <v>0.67030440805041658</v>
      </c>
      <c r="E409" s="124">
        <f t="shared" si="167"/>
        <v>0.68315468287341363</v>
      </c>
      <c r="F409" s="124">
        <f t="shared" si="167"/>
        <v>0.69614469245445743</v>
      </c>
      <c r="G409" s="124">
        <f t="shared" si="167"/>
        <v>0.70922260631099421</v>
      </c>
      <c r="H409" s="124">
        <f t="shared" si="167"/>
        <v>0.72236095698876124</v>
      </c>
      <c r="I409" s="124">
        <f t="shared" si="167"/>
        <v>0.7355704001152864</v>
      </c>
      <c r="J409" s="124">
        <f t="shared" si="167"/>
        <v>0.74880904122361869</v>
      </c>
      <c r="K409" s="124">
        <f t="shared" si="167"/>
        <v>0.76200183466667071</v>
      </c>
      <c r="L409" s="124">
        <f t="shared" si="167"/>
        <v>0.77510097663209343</v>
      </c>
      <c r="M409" s="124">
        <f t="shared" si="167"/>
        <v>0.78712743582213995</v>
      </c>
      <c r="N409" s="124">
        <f t="shared" si="167"/>
        <v>0.79756246081621895</v>
      </c>
      <c r="O409" s="124">
        <f t="shared" si="167"/>
        <v>0.80608657961512642</v>
      </c>
      <c r="P409" s="124" t="str">
        <f t="shared" si="167"/>
        <v/>
      </c>
      <c r="Q409" s="124">
        <f t="shared" si="167"/>
        <v>0.82221864427063152</v>
      </c>
      <c r="R409" s="124">
        <f t="shared" ref="R409:V409" si="168">IF(R385=0,"",R385/R361)</f>
        <v>0.83535278077564279</v>
      </c>
      <c r="S409" s="124">
        <f t="shared" si="168"/>
        <v>0.85013863230421549</v>
      </c>
      <c r="T409" s="124">
        <f t="shared" si="168"/>
        <v>0.86505607561463471</v>
      </c>
      <c r="U409" s="124">
        <f t="shared" si="168"/>
        <v>0.87882417585996853</v>
      </c>
      <c r="V409" s="124">
        <f t="shared" si="168"/>
        <v>0.89038068092193901</v>
      </c>
      <c r="W409" s="124">
        <f t="shared" ref="W409:Y409" si="169">IF(W385=0,"",W385/W361)</f>
        <v>0.89965757381708134</v>
      </c>
      <c r="X409" s="124">
        <f t="shared" si="169"/>
        <v>0.90347790776758696</v>
      </c>
      <c r="Y409" s="124">
        <f t="shared" si="169"/>
        <v>0.90706924769595276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0.65541033016849326</v>
      </c>
      <c r="D410" s="111">
        <f t="shared" si="170"/>
        <v>0.66823075682130606</v>
      </c>
      <c r="E410" s="111">
        <f t="shared" si="170"/>
        <v>0.68117323242923489</v>
      </c>
      <c r="F410" s="111">
        <f t="shared" si="170"/>
        <v>0.69422509860548365</v>
      </c>
      <c r="G410" s="111">
        <f t="shared" si="170"/>
        <v>0.70737347769935388</v>
      </c>
      <c r="H410" s="111">
        <f t="shared" si="170"/>
        <v>0.72060320436361702</v>
      </c>
      <c r="I410" s="111">
        <f t="shared" si="170"/>
        <v>0.73389427381562156</v>
      </c>
      <c r="J410" s="111">
        <f t="shared" si="170"/>
        <v>0.74720347311176971</v>
      </c>
      <c r="K410" s="111">
        <f t="shared" si="170"/>
        <v>0.7604736619385839</v>
      </c>
      <c r="L410" s="111">
        <f t="shared" si="170"/>
        <v>0.77365412520307886</v>
      </c>
      <c r="M410" s="111">
        <f t="shared" si="170"/>
        <v>0.78576146487515008</v>
      </c>
      <c r="N410" s="111">
        <f t="shared" si="170"/>
        <v>0.7962575844388432</v>
      </c>
      <c r="O410" s="111">
        <f t="shared" si="170"/>
        <v>0.80483170374120616</v>
      </c>
      <c r="P410" s="111" t="str">
        <f t="shared" si="170"/>
        <v/>
      </c>
      <c r="Q410" s="111">
        <f t="shared" si="170"/>
        <v>0.82105009301036291</v>
      </c>
      <c r="R410" s="111">
        <f t="shared" ref="R410:V410" si="171">IF(R386=0,"",R386/R362)</f>
        <v>0.83426654497727881</v>
      </c>
      <c r="S410" s="111">
        <f t="shared" si="171"/>
        <v>0.84914150378857134</v>
      </c>
      <c r="T410" s="111">
        <f t="shared" si="171"/>
        <v>0.86414558397315755</v>
      </c>
      <c r="U410" s="111">
        <f t="shared" si="171"/>
        <v>0.87800558747742874</v>
      </c>
      <c r="V410" s="111">
        <f t="shared" si="171"/>
        <v>0.88963166854312903</v>
      </c>
      <c r="W410" s="111">
        <f t="shared" ref="W410:Y410" si="172">IF(W386=0,"",W386/W362)</f>
        <v>0.8989712033676247</v>
      </c>
      <c r="X410" s="111">
        <f t="shared" si="172"/>
        <v>0.90280786875881192</v>
      </c>
      <c r="Y410" s="111">
        <f t="shared" si="172"/>
        <v>0.90642355565183796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2.4302611004928116</v>
      </c>
      <c r="D412" s="124">
        <f t="shared" si="176"/>
        <v>2.5369456794464402</v>
      </c>
      <c r="E412" s="124">
        <f t="shared" si="176"/>
        <v>2.645229665382403</v>
      </c>
      <c r="F412" s="124">
        <f t="shared" si="176"/>
        <v>2.7543833405288036</v>
      </c>
      <c r="G412" s="124">
        <f t="shared" si="176"/>
        <v>2.8650390675616721</v>
      </c>
      <c r="H412" s="124">
        <f t="shared" si="176"/>
        <v>2.9770974633419458</v>
      </c>
      <c r="I412" s="124">
        <f t="shared" si="176"/>
        <v>3.0906910831060701</v>
      </c>
      <c r="J412" s="124">
        <f t="shared" si="176"/>
        <v>3.2064140294578989</v>
      </c>
      <c r="K412" s="124">
        <f t="shared" si="176"/>
        <v>3.3247368811958475</v>
      </c>
      <c r="L412" s="124">
        <f t="shared" si="176"/>
        <v>3.445722042133248</v>
      </c>
      <c r="M412" s="124">
        <f t="shared" si="176"/>
        <v>3.584362118769969</v>
      </c>
      <c r="N412" s="124">
        <f t="shared" si="176"/>
        <v>3.7451077276635445</v>
      </c>
      <c r="O412" s="124">
        <f t="shared" si="176"/>
        <v>3.9276721145464868</v>
      </c>
      <c r="P412" s="124" t="str">
        <f t="shared" si="176"/>
        <v/>
      </c>
      <c r="Q412" s="124">
        <f t="shared" si="176"/>
        <v>4.2575130300642714</v>
      </c>
      <c r="R412" s="124">
        <f t="shared" ref="R412:V412" si="177">IF(R388=0,"",R388/R364)</f>
        <v>4.2885467357412006</v>
      </c>
      <c r="S412" s="124">
        <f t="shared" si="177"/>
        <v>4.2919949252608589</v>
      </c>
      <c r="T412" s="124">
        <f t="shared" si="177"/>
        <v>4.2958262469493693</v>
      </c>
      <c r="U412" s="124">
        <f t="shared" si="177"/>
        <v>4.300083271047713</v>
      </c>
      <c r="V412" s="124">
        <f t="shared" si="177"/>
        <v>4.3122478727184674</v>
      </c>
      <c r="W412" s="124">
        <f t="shared" ref="W412:Y412" si="178">IF(W388=0,"",W388/W364)</f>
        <v>4.3521744542800276</v>
      </c>
      <c r="X412" s="124">
        <f t="shared" si="178"/>
        <v>4.3994756322114403</v>
      </c>
      <c r="Y412" s="124">
        <f t="shared" si="178"/>
        <v>4.4527924678182833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2.4302611004928116</v>
      </c>
      <c r="D413" s="111">
        <f t="shared" si="179"/>
        <v>2.5369456794464402</v>
      </c>
      <c r="E413" s="111">
        <f t="shared" si="179"/>
        <v>2.645229665382403</v>
      </c>
      <c r="F413" s="111">
        <f t="shared" si="179"/>
        <v>2.7543833405288036</v>
      </c>
      <c r="G413" s="111">
        <f t="shared" si="179"/>
        <v>2.8650390675616721</v>
      </c>
      <c r="H413" s="111">
        <f t="shared" si="179"/>
        <v>2.9770974633419458</v>
      </c>
      <c r="I413" s="111">
        <f t="shared" si="179"/>
        <v>3.0906910831060701</v>
      </c>
      <c r="J413" s="111">
        <f t="shared" si="179"/>
        <v>3.2064140294578989</v>
      </c>
      <c r="K413" s="111">
        <f t="shared" si="179"/>
        <v>3.3247368811958475</v>
      </c>
      <c r="L413" s="111">
        <f t="shared" si="179"/>
        <v>3.445722042133248</v>
      </c>
      <c r="M413" s="111">
        <f t="shared" si="179"/>
        <v>3.584362118769969</v>
      </c>
      <c r="N413" s="111">
        <f t="shared" si="179"/>
        <v>3.7451077276635445</v>
      </c>
      <c r="O413" s="111">
        <f t="shared" si="179"/>
        <v>3.9276721145464868</v>
      </c>
      <c r="P413" s="111" t="str">
        <f t="shared" si="179"/>
        <v/>
      </c>
      <c r="Q413" s="111">
        <f t="shared" si="179"/>
        <v>4.2575130300642714</v>
      </c>
      <c r="R413" s="111">
        <f t="shared" ref="R413:V413" si="180">IF(R389=0,"",R389/R365)</f>
        <v>4.2885467357412006</v>
      </c>
      <c r="S413" s="111">
        <f t="shared" si="180"/>
        <v>4.2919949252608589</v>
      </c>
      <c r="T413" s="111">
        <f t="shared" si="180"/>
        <v>4.2958262469493693</v>
      </c>
      <c r="U413" s="111">
        <f t="shared" si="180"/>
        <v>4.300083271047713</v>
      </c>
      <c r="V413" s="111">
        <f t="shared" si="180"/>
        <v>4.3122478727184674</v>
      </c>
      <c r="W413" s="111">
        <f t="shared" ref="W413:Y413" si="181">IF(W389=0,"",W389/W365)</f>
        <v>4.3521744542800276</v>
      </c>
      <c r="X413" s="111">
        <f t="shared" si="181"/>
        <v>4.3994756322114403</v>
      </c>
      <c r="Y413" s="111">
        <f t="shared" si="181"/>
        <v>4.4527924678182833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0.79639006980440907</v>
      </c>
      <c r="D414" s="124">
        <f t="shared" si="182"/>
        <v>0.79742361454033994</v>
      </c>
      <c r="E414" s="124">
        <f t="shared" si="182"/>
        <v>0.80914962120729028</v>
      </c>
      <c r="F414" s="124">
        <f t="shared" si="182"/>
        <v>0.77813823035764629</v>
      </c>
      <c r="G414" s="124">
        <f t="shared" si="182"/>
        <v>0.79441550277450912</v>
      </c>
      <c r="H414" s="124">
        <f t="shared" si="182"/>
        <v>0.80097343217761052</v>
      </c>
      <c r="I414" s="124">
        <f t="shared" si="182"/>
        <v>0.80500059664491819</v>
      </c>
      <c r="J414" s="124">
        <f t="shared" si="182"/>
        <v>0.80291760212906571</v>
      </c>
      <c r="K414" s="124">
        <f t="shared" si="182"/>
        <v>0.82411548260515344</v>
      </c>
      <c r="L414" s="124">
        <f t="shared" si="182"/>
        <v>0.81346284945272029</v>
      </c>
      <c r="M414" s="124">
        <f t="shared" si="182"/>
        <v>0.83352232500009715</v>
      </c>
      <c r="N414" s="124">
        <f t="shared" si="182"/>
        <v>0.83012553968475178</v>
      </c>
      <c r="O414" s="124">
        <f t="shared" si="182"/>
        <v>0.82573026393020454</v>
      </c>
      <c r="P414" s="124" t="str">
        <f t="shared" si="182"/>
        <v/>
      </c>
      <c r="Q414" s="124">
        <f t="shared" si="182"/>
        <v>0.85015552213676726</v>
      </c>
      <c r="R414" s="124">
        <f t="shared" ref="R414:V414" si="183">IF(R390=0,"",R390/R366)</f>
        <v>0.87132604181029671</v>
      </c>
      <c r="S414" s="124">
        <f t="shared" si="183"/>
        <v>0.88667657548112033</v>
      </c>
      <c r="T414" s="124">
        <f t="shared" si="183"/>
        <v>0.88920405567076655</v>
      </c>
      <c r="U414" s="124">
        <f t="shared" si="183"/>
        <v>0.90365736851071654</v>
      </c>
      <c r="V414" s="124">
        <f t="shared" si="183"/>
        <v>0.90014698382517178</v>
      </c>
      <c r="W414" s="124">
        <f t="shared" ref="W414:Y414" si="184">IF(W390=0,"",W390/W366)</f>
        <v>0.92189396373312227</v>
      </c>
      <c r="X414" s="124">
        <f t="shared" si="184"/>
        <v>0.91639967820721557</v>
      </c>
      <c r="Y414" s="124">
        <f t="shared" si="184"/>
        <v>0.91420745394952874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0.69017375600873143</v>
      </c>
      <c r="D415" s="111">
        <f t="shared" si="185"/>
        <v>0.70123884132281489</v>
      </c>
      <c r="E415" s="111">
        <f t="shared" si="185"/>
        <v>0.71240926494875212</v>
      </c>
      <c r="F415" s="111">
        <f t="shared" si="185"/>
        <v>0.72367410165498647</v>
      </c>
      <c r="G415" s="111">
        <f t="shared" si="185"/>
        <v>0.7350222369671342</v>
      </c>
      <c r="H415" s="111">
        <f t="shared" si="185"/>
        <v>0.74644058194007279</v>
      </c>
      <c r="I415" s="111">
        <f t="shared" si="185"/>
        <v>0.75791187079687328</v>
      </c>
      <c r="J415" s="111">
        <f t="shared" si="185"/>
        <v>0.76939880720407217</v>
      </c>
      <c r="K415" s="111">
        <f t="shared" si="185"/>
        <v>0.78085207435961412</v>
      </c>
      <c r="L415" s="111">
        <f t="shared" si="185"/>
        <v>0.79222790095652229</v>
      </c>
      <c r="M415" s="111">
        <f t="shared" si="185"/>
        <v>0.80267753340839254</v>
      </c>
      <c r="N415" s="111">
        <f t="shared" si="185"/>
        <v>0.81173655005302214</v>
      </c>
      <c r="O415" s="111">
        <f t="shared" si="185"/>
        <v>0.81913672199292864</v>
      </c>
      <c r="P415" s="111" t="str">
        <f t="shared" si="185"/>
        <v/>
      </c>
      <c r="Q415" s="111">
        <f t="shared" si="185"/>
        <v>0.83313452922509734</v>
      </c>
      <c r="R415" s="111">
        <f t="shared" ref="R415:V415" si="186">IF(R391=0,"",R391/R367)</f>
        <v>0.8445414170396558</v>
      </c>
      <c r="S415" s="111">
        <f t="shared" si="186"/>
        <v>0.85737973301366566</v>
      </c>
      <c r="T415" s="111">
        <f t="shared" si="186"/>
        <v>0.87032949137957538</v>
      </c>
      <c r="U415" s="111">
        <f t="shared" si="186"/>
        <v>0.8822918172351355</v>
      </c>
      <c r="V415" s="111">
        <f t="shared" si="186"/>
        <v>0.89232608382736311</v>
      </c>
      <c r="W415" s="111">
        <f t="shared" ref="W415:Y415" si="187">IF(W391=0,"",W391/W367)</f>
        <v>0.90038687247547144</v>
      </c>
      <c r="X415" s="111">
        <f t="shared" si="187"/>
        <v>0.90423715150249384</v>
      </c>
      <c r="Y415" s="111">
        <f t="shared" si="187"/>
        <v>0.90786566793357915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0.8429435607773712</v>
      </c>
      <c r="D416" s="111">
        <f t="shared" si="188"/>
        <v>0.8460668684373438</v>
      </c>
      <c r="E416" s="111">
        <f t="shared" si="188"/>
        <v>0.8529696185880048</v>
      </c>
      <c r="F416" s="111">
        <f t="shared" si="188"/>
        <v>0.85177877736900354</v>
      </c>
      <c r="G416" s="111">
        <f t="shared" si="188"/>
        <v>0.86095775548822051</v>
      </c>
      <c r="H416" s="111">
        <f t="shared" si="188"/>
        <v>0.86891766798714132</v>
      </c>
      <c r="I416" s="111">
        <f t="shared" si="188"/>
        <v>0.86363194569595625</v>
      </c>
      <c r="J416" s="111">
        <f t="shared" si="188"/>
        <v>0.8821072710721416</v>
      </c>
      <c r="K416" s="111">
        <f t="shared" si="188"/>
        <v>0.88770748042572112</v>
      </c>
      <c r="L416" s="111">
        <f t="shared" si="188"/>
        <v>0.89482240731079998</v>
      </c>
      <c r="M416" s="111">
        <f t="shared" si="188"/>
        <v>0.89731146940475648</v>
      </c>
      <c r="N416" s="111">
        <f t="shared" si="188"/>
        <v>0.90229005198468004</v>
      </c>
      <c r="O416" s="111">
        <f t="shared" si="188"/>
        <v>0.90279933672104895</v>
      </c>
      <c r="P416" s="111" t="str">
        <f t="shared" si="188"/>
        <v/>
      </c>
      <c r="Q416" s="111">
        <f t="shared" si="188"/>
        <v>0.92009297298452108</v>
      </c>
      <c r="R416" s="111" t="str">
        <f t="shared" ref="R416:V416" si="189">IF(R392=0,"",R392/R368)</f>
        <v/>
      </c>
      <c r="S416" s="111" t="str">
        <f t="shared" si="189"/>
        <v/>
      </c>
      <c r="T416" s="111">
        <f t="shared" si="189"/>
        <v>0.93999744085625425</v>
      </c>
      <c r="U416" s="111">
        <f t="shared" si="189"/>
        <v>0.94553687450385504</v>
      </c>
      <c r="V416" s="111">
        <f t="shared" si="189"/>
        <v>0.95410318910235525</v>
      </c>
      <c r="W416" s="111">
        <f t="shared" ref="W416:Y416" si="190">IF(W392=0,"",W392/W368)</f>
        <v>0.95240442978846274</v>
      </c>
      <c r="X416" s="111">
        <f t="shared" si="190"/>
        <v>0.95676857024495698</v>
      </c>
      <c r="Y416" s="111">
        <f t="shared" si="190"/>
        <v>0.96311477400240464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>
        <f t="shared" ref="C417:Q417" si="191">IF(C393=0,"",C393/C369)</f>
        <v>0.69017375600873143</v>
      </c>
      <c r="D417" s="112">
        <f t="shared" si="191"/>
        <v>0.70123884132281489</v>
      </c>
      <c r="E417" s="112">
        <f t="shared" si="191"/>
        <v>0.71240926494875212</v>
      </c>
      <c r="F417" s="112">
        <f t="shared" si="191"/>
        <v>0.72367410165498647</v>
      </c>
      <c r="G417" s="112">
        <f t="shared" si="191"/>
        <v>0.7350222369671342</v>
      </c>
      <c r="H417" s="112">
        <f t="shared" si="191"/>
        <v>0.7464405819400729</v>
      </c>
      <c r="I417" s="112">
        <f t="shared" si="191"/>
        <v>0.75791187079687328</v>
      </c>
      <c r="J417" s="112">
        <f t="shared" si="191"/>
        <v>0.76939880720407205</v>
      </c>
      <c r="K417" s="112">
        <f t="shared" si="191"/>
        <v>0.78085207435961412</v>
      </c>
      <c r="L417" s="112">
        <f t="shared" si="191"/>
        <v>0.79222790095652229</v>
      </c>
      <c r="M417" s="112">
        <f t="shared" si="191"/>
        <v>0.80267753340839254</v>
      </c>
      <c r="N417" s="112">
        <f t="shared" si="191"/>
        <v>0.81173655005302214</v>
      </c>
      <c r="O417" s="112">
        <f t="shared" si="191"/>
        <v>0.81913672199292875</v>
      </c>
      <c r="P417" s="112" t="str">
        <f t="shared" si="191"/>
        <v/>
      </c>
      <c r="Q417" s="112">
        <f t="shared" si="191"/>
        <v>0.83313452922509734</v>
      </c>
      <c r="R417" s="112" t="str">
        <f t="shared" ref="R417:V417" si="192">IF(R393=0,"",R393/R369)</f>
        <v/>
      </c>
      <c r="S417" s="112" t="str">
        <f t="shared" si="192"/>
        <v/>
      </c>
      <c r="T417" s="112">
        <f t="shared" si="192"/>
        <v>0.87032949137957538</v>
      </c>
      <c r="U417" s="112">
        <f t="shared" si="192"/>
        <v>0.88229181723513561</v>
      </c>
      <c r="V417" s="112">
        <f t="shared" si="192"/>
        <v>0.89232608382736311</v>
      </c>
      <c r="W417" s="112">
        <f t="shared" ref="W417:Y417" si="193">IF(W393=0,"",W393/W369)</f>
        <v>0.90038687247547144</v>
      </c>
      <c r="X417" s="112">
        <f t="shared" si="193"/>
        <v>0.90423715150249384</v>
      </c>
      <c r="Y417" s="112">
        <f t="shared" si="193"/>
        <v>0.90786566793357915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 t="str">
        <f t="shared" ref="R418:V418" si="195">IF(R394=0,"",R394/R370)</f>
        <v/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0.69601036192469068</v>
      </c>
      <c r="D419" s="112">
        <f t="shared" si="197"/>
        <v>0.6975562590804375</v>
      </c>
      <c r="E419" s="112">
        <f t="shared" si="197"/>
        <v>0.69931704278307827</v>
      </c>
      <c r="F419" s="112">
        <f t="shared" si="197"/>
        <v>0.70110712919665907</v>
      </c>
      <c r="G419" s="112">
        <f t="shared" si="197"/>
        <v>0.70309511348050757</v>
      </c>
      <c r="H419" s="112">
        <f t="shared" si="197"/>
        <v>0.70526036173345885</v>
      </c>
      <c r="I419" s="112">
        <f t="shared" si="197"/>
        <v>0.70764441580769744</v>
      </c>
      <c r="J419" s="112">
        <f t="shared" si="197"/>
        <v>0.71041745800866984</v>
      </c>
      <c r="K419" s="112">
        <f t="shared" si="197"/>
        <v>0.71372418805927584</v>
      </c>
      <c r="L419" s="112">
        <f t="shared" si="197"/>
        <v>0.71760331906777886</v>
      </c>
      <c r="M419" s="112">
        <f t="shared" si="197"/>
        <v>0.72551117359792583</v>
      </c>
      <c r="N419" s="112">
        <f t="shared" si="197"/>
        <v>0.73854638350710122</v>
      </c>
      <c r="O419" s="112">
        <f t="shared" si="197"/>
        <v>0.75760309076428511</v>
      </c>
      <c r="P419" s="112" t="str">
        <f t="shared" si="197"/>
        <v/>
      </c>
      <c r="Q419" s="112">
        <f t="shared" si="197"/>
        <v>0.8015172416408588</v>
      </c>
      <c r="R419" s="112">
        <f t="shared" ref="R419:V419" si="198">IF(R395=0,"",R395/R371)</f>
        <v>0.81501560991666955</v>
      </c>
      <c r="S419" s="112">
        <f t="shared" si="198"/>
        <v>0.8275838772444194</v>
      </c>
      <c r="T419" s="112">
        <f t="shared" si="198"/>
        <v>0.83885145857815258</v>
      </c>
      <c r="U419" s="112">
        <f t="shared" si="198"/>
        <v>0.84844776887195195</v>
      </c>
      <c r="V419" s="112">
        <f t="shared" si="198"/>
        <v>0.85600222307988483</v>
      </c>
      <c r="W419" s="112">
        <f t="shared" ref="W419:Y419" si="199">IF(W395=0,"",W395/W371)</f>
        <v>0.86064559100478943</v>
      </c>
      <c r="X419" s="112">
        <f t="shared" si="199"/>
        <v>0.86330813822144981</v>
      </c>
      <c r="Y419" s="112">
        <f t="shared" si="199"/>
        <v>0.86465638696466496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0.84651485366855628</v>
      </c>
      <c r="D420" s="113">
        <f t="shared" si="200"/>
        <v>0.84375078247225455</v>
      </c>
      <c r="E420" s="113">
        <f t="shared" si="200"/>
        <v>0.84528359800713715</v>
      </c>
      <c r="F420" s="113">
        <f t="shared" si="200"/>
        <v>0.83707174978146692</v>
      </c>
      <c r="G420" s="113">
        <f t="shared" si="200"/>
        <v>0.84080063779964009</v>
      </c>
      <c r="H420" s="113">
        <f t="shared" si="200"/>
        <v>0.84321347014015646</v>
      </c>
      <c r="I420" s="113" t="str">
        <f t="shared" si="200"/>
        <v/>
      </c>
      <c r="J420" s="113">
        <f t="shared" si="200"/>
        <v>0.84627260632967982</v>
      </c>
      <c r="K420" s="113">
        <f t="shared" si="200"/>
        <v>0.84676864850646305</v>
      </c>
      <c r="L420" s="113">
        <f t="shared" si="200"/>
        <v>0.85011090336296524</v>
      </c>
      <c r="M420" s="113">
        <f t="shared" si="200"/>
        <v>0.85006009933147364</v>
      </c>
      <c r="N420" s="113">
        <f t="shared" si="200"/>
        <v>0.85782971759672932</v>
      </c>
      <c r="O420" s="113">
        <f t="shared" si="200"/>
        <v>0.86509904999344545</v>
      </c>
      <c r="P420" s="113" t="str">
        <f t="shared" si="200"/>
        <v/>
      </c>
      <c r="Q420" s="113" t="str">
        <f t="shared" si="200"/>
        <v/>
      </c>
      <c r="R420" s="113">
        <f t="shared" ref="R420:V420" si="201">IF(R396=0,"",R396/R372)</f>
        <v>0.90934869886940384</v>
      </c>
      <c r="S420" s="113" t="str">
        <f t="shared" si="201"/>
        <v/>
      </c>
      <c r="T420" s="113">
        <f t="shared" si="201"/>
        <v>0.92389408859028865</v>
      </c>
      <c r="U420" s="113">
        <f t="shared" si="201"/>
        <v>0.92825756966609718</v>
      </c>
      <c r="V420" s="113">
        <f t="shared" si="201"/>
        <v>0.93652139221907615</v>
      </c>
      <c r="W420" s="113" t="str">
        <f t="shared" ref="W420:Y420" si="202">IF(W396=0,"",W396/W372)</f>
        <v/>
      </c>
      <c r="X420" s="113">
        <f t="shared" si="202"/>
        <v>0.93666244318588077</v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0.69601036192469068</v>
      </c>
      <c r="D421" s="111">
        <f t="shared" si="203"/>
        <v>0.69755625908043761</v>
      </c>
      <c r="E421" s="111">
        <f t="shared" si="203"/>
        <v>0.69931704278307827</v>
      </c>
      <c r="F421" s="111">
        <f t="shared" si="203"/>
        <v>0.70110712919665907</v>
      </c>
      <c r="G421" s="111">
        <f t="shared" si="203"/>
        <v>0.70309511348050757</v>
      </c>
      <c r="H421" s="111">
        <f t="shared" si="203"/>
        <v>0.70526036173345885</v>
      </c>
      <c r="I421" s="111" t="str">
        <f t="shared" si="203"/>
        <v/>
      </c>
      <c r="J421" s="111">
        <f t="shared" si="203"/>
        <v>0.71041745800866984</v>
      </c>
      <c r="K421" s="111">
        <f t="shared" si="203"/>
        <v>0.71372418805927595</v>
      </c>
      <c r="L421" s="111">
        <f t="shared" si="203"/>
        <v>0.71760331906777886</v>
      </c>
      <c r="M421" s="111">
        <f t="shared" si="203"/>
        <v>0.72551117359792583</v>
      </c>
      <c r="N421" s="111">
        <f t="shared" si="203"/>
        <v>0.73854638350710122</v>
      </c>
      <c r="O421" s="111">
        <f t="shared" si="203"/>
        <v>0.75760309076428523</v>
      </c>
      <c r="P421" s="111" t="str">
        <f t="shared" si="203"/>
        <v/>
      </c>
      <c r="Q421" s="111" t="str">
        <f t="shared" si="203"/>
        <v/>
      </c>
      <c r="R421" s="111">
        <f t="shared" ref="R421:V421" si="204">IF(R397=0,"",R397/R373)</f>
        <v>0.81501560991666955</v>
      </c>
      <c r="S421" s="111" t="str">
        <f t="shared" si="204"/>
        <v/>
      </c>
      <c r="T421" s="111">
        <f t="shared" si="204"/>
        <v>0.83885145857815258</v>
      </c>
      <c r="U421" s="111">
        <f t="shared" si="204"/>
        <v>0.84844776887195195</v>
      </c>
      <c r="V421" s="111">
        <f t="shared" si="204"/>
        <v>0.85600222307988483</v>
      </c>
      <c r="W421" s="111" t="str">
        <f t="shared" ref="W421:Y421" si="205">IF(W397=0,"",W397/W373)</f>
        <v/>
      </c>
      <c r="X421" s="111">
        <f t="shared" si="205"/>
        <v>0.86330813822144969</v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 t="str">
        <f t="shared" si="206"/>
        <v/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 t="str">
        <f t="shared" si="206"/>
        <v/>
      </c>
      <c r="Q422" s="111" t="str">
        <f t="shared" si="206"/>
        <v/>
      </c>
      <c r="R422" s="111">
        <f t="shared" ref="R422:V422" si="207">IF(R398=0,"",R398/R374)</f>
        <v>1</v>
      </c>
      <c r="S422" s="111" t="str">
        <f t="shared" si="207"/>
        <v/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 t="str">
        <f t="shared" ref="W422:Y422" si="208">IF(W398=0,"",W398/W374)</f>
        <v/>
      </c>
      <c r="X422" s="111">
        <f t="shared" si="208"/>
        <v>1</v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0.77967175277997069</v>
      </c>
      <c r="D423" s="112">
        <f t="shared" si="209"/>
        <v>0.78060708254141098</v>
      </c>
      <c r="E423" s="112">
        <f t="shared" si="209"/>
        <v>0.781631036978224</v>
      </c>
      <c r="F423" s="112">
        <f t="shared" si="209"/>
        <v>0.78266734591486342</v>
      </c>
      <c r="G423" s="112">
        <f t="shared" si="209"/>
        <v>0.78378596450283589</v>
      </c>
      <c r="H423" s="112">
        <f t="shared" si="209"/>
        <v>0.78497899630682877</v>
      </c>
      <c r="I423" s="112">
        <f t="shared" si="209"/>
        <v>0.78626458404661137</v>
      </c>
      <c r="J423" s="112">
        <f t="shared" si="209"/>
        <v>0.78771547453161517</v>
      </c>
      <c r="K423" s="112">
        <f t="shared" si="209"/>
        <v>0.78939593335356095</v>
      </c>
      <c r="L423" s="112">
        <f t="shared" si="209"/>
        <v>0.79132805619702484</v>
      </c>
      <c r="M423" s="112">
        <f t="shared" si="209"/>
        <v>0.79500125443596603</v>
      </c>
      <c r="N423" s="112">
        <f t="shared" si="209"/>
        <v>0.80105802751633592</v>
      </c>
      <c r="O423" s="112">
        <f t="shared" si="209"/>
        <v>0.8102938191366954</v>
      </c>
      <c r="P423" s="112" t="str">
        <f t="shared" si="209"/>
        <v/>
      </c>
      <c r="Q423" s="112">
        <f t="shared" si="209"/>
        <v>0.83382595537259896</v>
      </c>
      <c r="R423" s="112">
        <f t="shared" ref="R423:V423" si="210">IF(R399=0,"",R399/R375)</f>
        <v>0.84164581233520086</v>
      </c>
      <c r="S423" s="112">
        <f t="shared" si="210"/>
        <v>0.84922190583378343</v>
      </c>
      <c r="T423" s="112">
        <f t="shared" si="210"/>
        <v>0.85673920479434873</v>
      </c>
      <c r="U423" s="112">
        <f t="shared" si="210"/>
        <v>0.86427327854513902</v>
      </c>
      <c r="V423" s="112">
        <f t="shared" si="210"/>
        <v>0.87167463264960821</v>
      </c>
      <c r="W423" s="112" t="str">
        <f t="shared" ref="W423:Y423" si="211">IF(W399=0,"",W399/W375)</f>
        <v/>
      </c>
      <c r="X423" s="112">
        <f t="shared" si="211"/>
        <v>0.89183050102231842</v>
      </c>
      <c r="Y423" s="112">
        <f t="shared" si="211"/>
        <v>0.90432813306167903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0.89510484150660008</v>
      </c>
      <c r="D424" s="113">
        <f t="shared" si="212"/>
        <v>0.89279653121238456</v>
      </c>
      <c r="E424" s="113">
        <f t="shared" si="212"/>
        <v>0.8934766464500703</v>
      </c>
      <c r="F424" s="113">
        <f t="shared" si="212"/>
        <v>0.88765251617286978</v>
      </c>
      <c r="G424" s="113">
        <f t="shared" si="212"/>
        <v>0.88999852519179201</v>
      </c>
      <c r="H424" s="113">
        <f t="shared" si="212"/>
        <v>0.89168799048882819</v>
      </c>
      <c r="I424" s="113">
        <f t="shared" si="212"/>
        <v>0.88142892905780645</v>
      </c>
      <c r="J424" s="113">
        <f t="shared" si="212"/>
        <v>0.89302273283664113</v>
      </c>
      <c r="K424" s="113">
        <f t="shared" si="212"/>
        <v>0.89261836370322556</v>
      </c>
      <c r="L424" s="113">
        <f t="shared" si="212"/>
        <v>0.89451932105743126</v>
      </c>
      <c r="M424" s="113">
        <f t="shared" si="212"/>
        <v>0.89243619274286523</v>
      </c>
      <c r="N424" s="113">
        <f t="shared" si="212"/>
        <v>0.89573793649277</v>
      </c>
      <c r="O424" s="113">
        <f t="shared" si="212"/>
        <v>0.8971250691549808</v>
      </c>
      <c r="P424" s="113" t="str">
        <f t="shared" si="212"/>
        <v/>
      </c>
      <c r="Q424" s="113">
        <f t="shared" si="212"/>
        <v>0.92106270847808969</v>
      </c>
      <c r="R424" s="113">
        <f t="shared" ref="R424:V424" si="213">IF(R400=0,"",R400/R376)</f>
        <v>0.92404059446347875</v>
      </c>
      <c r="S424" s="113">
        <f t="shared" si="213"/>
        <v>0.92354967484429651</v>
      </c>
      <c r="T424" s="113">
        <f t="shared" si="213"/>
        <v>0.93338754519602618</v>
      </c>
      <c r="U424" s="113">
        <f t="shared" si="213"/>
        <v>0.93670644004488901</v>
      </c>
      <c r="V424" s="113">
        <f t="shared" si="213"/>
        <v>0.94526919929470488</v>
      </c>
      <c r="W424" s="113">
        <f t="shared" ref="W424:Y424" si="214">IF(W400=0,"",W400/W376)</f>
        <v>0.94203794011583197</v>
      </c>
      <c r="X424" s="113">
        <f t="shared" si="214"/>
        <v>0.95160134345428982</v>
      </c>
      <c r="Y424" s="113">
        <f t="shared" si="214"/>
        <v>0.96212923338695688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0.77967175277997069</v>
      </c>
      <c r="D425" s="111">
        <f t="shared" si="215"/>
        <v>0.78060708254141098</v>
      </c>
      <c r="E425" s="111">
        <f t="shared" si="215"/>
        <v>0.781631036978224</v>
      </c>
      <c r="F425" s="111">
        <f t="shared" si="215"/>
        <v>0.78266734591486342</v>
      </c>
      <c r="G425" s="111">
        <f t="shared" si="215"/>
        <v>0.78378596450283589</v>
      </c>
      <c r="H425" s="111">
        <f t="shared" si="215"/>
        <v>0.78497899630682877</v>
      </c>
      <c r="I425" s="111">
        <f t="shared" si="215"/>
        <v>0.78626458404661137</v>
      </c>
      <c r="J425" s="111">
        <f t="shared" si="215"/>
        <v>0.78771547453161517</v>
      </c>
      <c r="K425" s="111">
        <f t="shared" si="215"/>
        <v>0.78939593335356095</v>
      </c>
      <c r="L425" s="111">
        <f t="shared" si="215"/>
        <v>0.79132805619702484</v>
      </c>
      <c r="M425" s="111">
        <f t="shared" si="215"/>
        <v>0.79500125443596603</v>
      </c>
      <c r="N425" s="111">
        <f t="shared" si="215"/>
        <v>0.80105802751633581</v>
      </c>
      <c r="O425" s="111">
        <f t="shared" si="215"/>
        <v>0.8102938191366954</v>
      </c>
      <c r="P425" s="111" t="str">
        <f t="shared" si="215"/>
        <v/>
      </c>
      <c r="Q425" s="111">
        <f t="shared" si="215"/>
        <v>0.83382595537259896</v>
      </c>
      <c r="R425" s="111">
        <f t="shared" ref="R425:V425" si="216">IF(R401=0,"",R401/R377)</f>
        <v>0.84164581233520086</v>
      </c>
      <c r="S425" s="111">
        <f t="shared" si="216"/>
        <v>0.84922190583378354</v>
      </c>
      <c r="T425" s="111">
        <f t="shared" si="216"/>
        <v>0.85673920479434873</v>
      </c>
      <c r="U425" s="111">
        <f t="shared" si="216"/>
        <v>0.86427327854513902</v>
      </c>
      <c r="V425" s="111">
        <f t="shared" si="216"/>
        <v>0.87167463264960821</v>
      </c>
      <c r="W425" s="111">
        <f t="shared" ref="W425:Y425" si="217">IF(W401=0,"",W401/W377)</f>
        <v>0.87843452433580549</v>
      </c>
      <c r="X425" s="111">
        <f t="shared" si="217"/>
        <v>0.89183050102231842</v>
      </c>
      <c r="Y425" s="111">
        <f t="shared" si="217"/>
        <v>0.90432813306167903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0.77387641446026467</v>
      </c>
      <c r="D427" s="124">
        <f t="shared" si="221"/>
        <v>0.77505537932756852</v>
      </c>
      <c r="E427" s="124">
        <f t="shared" si="221"/>
        <v>0.77628993266109647</v>
      </c>
      <c r="F427" s="124">
        <f t="shared" si="221"/>
        <v>0.77753206624001836</v>
      </c>
      <c r="G427" s="124">
        <f t="shared" si="221"/>
        <v>0.77882539352667224</v>
      </c>
      <c r="H427" s="124">
        <f t="shared" si="221"/>
        <v>0.78016457678849838</v>
      </c>
      <c r="I427" s="124">
        <f t="shared" si="221"/>
        <v>0.78156036238389126</v>
      </c>
      <c r="J427" s="124">
        <f t="shared" si="221"/>
        <v>0.78305677435006926</v>
      </c>
      <c r="K427" s="124">
        <f t="shared" si="221"/>
        <v>0.78469124469836748</v>
      </c>
      <c r="L427" s="124">
        <f t="shared" si="221"/>
        <v>0.78647378802645229</v>
      </c>
      <c r="M427" s="124">
        <f t="shared" si="221"/>
        <v>0.78902243108335579</v>
      </c>
      <c r="N427" s="124">
        <f t="shared" si="221"/>
        <v>0.79251312021053688</v>
      </c>
      <c r="O427" s="124">
        <f t="shared" si="221"/>
        <v>0.797363083421751</v>
      </c>
      <c r="P427" s="124" t="str">
        <f t="shared" si="221"/>
        <v/>
      </c>
      <c r="Q427" s="124">
        <f t="shared" si="221"/>
        <v>0.81207657478666229</v>
      </c>
      <c r="R427" s="124">
        <f t="shared" ref="R427:V427" si="222">IF(R403=0,"",R403/R379)</f>
        <v>0.8233703686197823</v>
      </c>
      <c r="S427" s="124">
        <f t="shared" si="222"/>
        <v>0.83750259145769235</v>
      </c>
      <c r="T427" s="124">
        <f t="shared" si="222"/>
        <v>0.85271670540043254</v>
      </c>
      <c r="U427" s="124">
        <f t="shared" si="222"/>
        <v>0.8672561725480844</v>
      </c>
      <c r="V427" s="124">
        <f t="shared" si="222"/>
        <v>0.87936445500070992</v>
      </c>
      <c r="W427" s="124">
        <f t="shared" ref="W427:Y427" si="223">IF(W403=0,"",W403/W379)</f>
        <v>0.88843125133109624</v>
      </c>
      <c r="X427" s="124">
        <f t="shared" si="223"/>
        <v>0.89581628193962781</v>
      </c>
      <c r="Y427" s="124">
        <f t="shared" si="223"/>
        <v>0.90236529624663231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:Y429" si="229">IF(W405=0,"",W405/W381)</f>
        <v/>
      </c>
      <c r="X429" s="111" t="str">
        <f t="shared" si="229"/>
        <v/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0.77387641446026467</v>
      </c>
      <c r="D430" s="45">
        <f t="shared" si="230"/>
        <v>0.77505537932756852</v>
      </c>
      <c r="E430" s="45">
        <f t="shared" si="230"/>
        <v>0.77628993266109647</v>
      </c>
      <c r="F430" s="45">
        <f t="shared" si="230"/>
        <v>0.77753206624001836</v>
      </c>
      <c r="G430" s="45">
        <f t="shared" si="230"/>
        <v>0.77882539352667224</v>
      </c>
      <c r="H430" s="45">
        <f t="shared" si="230"/>
        <v>0.78016457678849838</v>
      </c>
      <c r="I430" s="45">
        <f t="shared" si="230"/>
        <v>0.78156036238389126</v>
      </c>
      <c r="J430" s="45">
        <f t="shared" si="230"/>
        <v>0.78305677435006926</v>
      </c>
      <c r="K430" s="45">
        <f t="shared" si="230"/>
        <v>0.78469124469836748</v>
      </c>
      <c r="L430" s="45">
        <f t="shared" si="230"/>
        <v>0.78647378802645229</v>
      </c>
      <c r="M430" s="45">
        <f t="shared" si="230"/>
        <v>0.78902243108335579</v>
      </c>
      <c r="N430" s="45">
        <f t="shared" si="230"/>
        <v>0.79251312021053688</v>
      </c>
      <c r="O430" s="45">
        <f t="shared" si="230"/>
        <v>0.797363083421751</v>
      </c>
      <c r="P430" s="45" t="str">
        <f t="shared" si="230"/>
        <v/>
      </c>
      <c r="Q430" s="45">
        <f t="shared" si="230"/>
        <v>0.81207657478666229</v>
      </c>
      <c r="R430" s="45">
        <f t="shared" ref="R430:V430" si="231">IF(R406=0,"",R406/R382)</f>
        <v>0.8233703686197823</v>
      </c>
      <c r="S430" s="45">
        <f t="shared" si="231"/>
        <v>0.83750259145769235</v>
      </c>
      <c r="T430" s="45">
        <f t="shared" si="231"/>
        <v>0.85271670540043254</v>
      </c>
      <c r="U430" s="45">
        <f t="shared" si="231"/>
        <v>0.8672561725480844</v>
      </c>
      <c r="V430" s="45">
        <f t="shared" si="231"/>
        <v>0.87936445500070992</v>
      </c>
      <c r="W430" s="45">
        <f t="shared" ref="W430:Y430" si="232">IF(W406=0,"",W406/W382)</f>
        <v>0.88843125133109624</v>
      </c>
      <c r="X430" s="45">
        <f t="shared" si="232"/>
        <v>0.89581628193962781</v>
      </c>
      <c r="Y430" s="45">
        <f t="shared" si="232"/>
        <v>0.90236529624663231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4.1853205825746436</v>
      </c>
      <c r="D432" s="117">
        <f t="shared" si="233"/>
        <v>4.6249967524056155</v>
      </c>
      <c r="E432" s="117">
        <f t="shared" si="233"/>
        <v>6.7972122815412872</v>
      </c>
      <c r="F432" s="117">
        <f t="shared" si="233"/>
        <v>9.825007963832519</v>
      </c>
      <c r="G432" s="117">
        <f t="shared" si="233"/>
        <v>9.5037191104778191</v>
      </c>
      <c r="H432" s="117">
        <f t="shared" si="233"/>
        <v>11.987012090556817</v>
      </c>
      <c r="I432" s="117">
        <f t="shared" si="233"/>
        <v>6.2522149282204573</v>
      </c>
      <c r="J432" s="117">
        <f t="shared" si="233"/>
        <v>5.3859952026326239</v>
      </c>
      <c r="K432" s="117">
        <f t="shared" si="233"/>
        <v>4.00564721335566</v>
      </c>
      <c r="L432" s="117">
        <f t="shared" si="233"/>
        <v>6.1479001336264059</v>
      </c>
      <c r="M432" s="117">
        <f t="shared" si="233"/>
        <v>5.0122130659751001</v>
      </c>
      <c r="N432" s="117">
        <f t="shared" si="233"/>
        <v>3.0527462896784892</v>
      </c>
      <c r="O432" s="117">
        <f t="shared" si="233"/>
        <v>0.50620638505544036</v>
      </c>
      <c r="P432" s="117">
        <f t="shared" si="233"/>
        <v>0</v>
      </c>
      <c r="Q432" s="117">
        <f t="shared" si="233"/>
        <v>5.142317576773342E-2</v>
      </c>
      <c r="R432" s="117">
        <f t="shared" ref="R432:V432" si="234">R433+R436+R438+R451</f>
        <v>1.260523112917324</v>
      </c>
      <c r="S432" s="117">
        <f t="shared" si="234"/>
        <v>5.1509415818167081</v>
      </c>
      <c r="T432" s="117">
        <f t="shared" si="234"/>
        <v>12.051756815348647</v>
      </c>
      <c r="U432" s="117">
        <f t="shared" si="234"/>
        <v>6.904372247458352</v>
      </c>
      <c r="V432" s="117">
        <f t="shared" si="234"/>
        <v>4.2042149527847172</v>
      </c>
      <c r="W432" s="117">
        <f t="shared" ref="W432:Y432" si="235">W433+W436+W438+W451</f>
        <v>3.8701944467339238</v>
      </c>
      <c r="X432" s="117">
        <f t="shared" si="235"/>
        <v>3.2007843559768157</v>
      </c>
      <c r="Y432" s="117">
        <f t="shared" si="235"/>
        <v>0.19923935113405072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4.1853205825746436</v>
      </c>
      <c r="D438" s="122">
        <v>4.6249967524056155</v>
      </c>
      <c r="E438" s="122">
        <v>6.7972122815412872</v>
      </c>
      <c r="F438" s="122">
        <v>9.825007963832519</v>
      </c>
      <c r="G438" s="122">
        <v>9.5037191104778191</v>
      </c>
      <c r="H438" s="122">
        <v>11.987012090556817</v>
      </c>
      <c r="I438" s="122">
        <v>6.2522149282204573</v>
      </c>
      <c r="J438" s="122">
        <v>5.3859952026326239</v>
      </c>
      <c r="K438" s="122">
        <v>4.00564721335566</v>
      </c>
      <c r="L438" s="122">
        <v>6.1479001336264059</v>
      </c>
      <c r="M438" s="122">
        <v>5.0122130659751001</v>
      </c>
      <c r="N438" s="122">
        <v>3.0527462896784892</v>
      </c>
      <c r="O438" s="122">
        <v>0.50620638505544036</v>
      </c>
      <c r="P438" s="122">
        <v>0</v>
      </c>
      <c r="Q438" s="122">
        <v>5.142317576773342E-2</v>
      </c>
      <c r="R438" s="122">
        <v>1.260523112917324</v>
      </c>
      <c r="S438" s="122">
        <v>5.1509415818167081</v>
      </c>
      <c r="T438" s="122">
        <v>12.051756815348647</v>
      </c>
      <c r="U438" s="122">
        <v>6.904372247458352</v>
      </c>
      <c r="V438" s="122">
        <v>4.2042149527847172</v>
      </c>
      <c r="W438" s="122">
        <v>3.8701944467339238</v>
      </c>
      <c r="X438" s="122">
        <v>3.2007843559768157</v>
      </c>
      <c r="Y438" s="122">
        <v>0.19923935113405072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4.1770046783309924</v>
      </c>
      <c r="D443" s="101">
        <v>4.6152619865971225</v>
      </c>
      <c r="E443" s="101">
        <v>6.7853763984722564</v>
      </c>
      <c r="F443" s="101">
        <v>9.7872147584392213</v>
      </c>
      <c r="G443" s="101">
        <v>9.4922454950663973</v>
      </c>
      <c r="H443" s="101">
        <v>11.94227605098934</v>
      </c>
      <c r="I443" s="101">
        <v>6.2522149282204573</v>
      </c>
      <c r="J443" s="101">
        <v>5.3445576535154045</v>
      </c>
      <c r="K443" s="101">
        <v>3.9859254164200233</v>
      </c>
      <c r="L443" s="101">
        <v>6.1289159571751197</v>
      </c>
      <c r="M443" s="101">
        <v>4.9853876324123894</v>
      </c>
      <c r="N443" s="101">
        <v>3.0441436309258103</v>
      </c>
      <c r="O443" s="101">
        <v>0.50552270687546375</v>
      </c>
      <c r="P443" s="101">
        <v>0</v>
      </c>
      <c r="Q443" s="101">
        <v>5.142317576773342E-2</v>
      </c>
      <c r="R443" s="101">
        <v>1.2393121287390449</v>
      </c>
      <c r="S443" s="101">
        <v>5.1509415818167081</v>
      </c>
      <c r="T443" s="101">
        <v>11.931652300983943</v>
      </c>
      <c r="U443" s="101">
        <v>6.8730742301065666</v>
      </c>
      <c r="V443" s="101">
        <v>4.1629125499403283</v>
      </c>
      <c r="W443" s="101">
        <v>3.8701944467339238</v>
      </c>
      <c r="X443" s="101">
        <v>3.179499485958273</v>
      </c>
      <c r="Y443" s="101">
        <v>0.19923935113405072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8.3159042436513949E-3</v>
      </c>
      <c r="D444" s="104">
        <v>9.7347658084925796E-3</v>
      </c>
      <c r="E444" s="104">
        <v>1.1835883069030764E-2</v>
      </c>
      <c r="F444" s="104">
        <v>3.7793205393297773E-2</v>
      </c>
      <c r="G444" s="104">
        <v>1.1473615411421731E-2</v>
      </c>
      <c r="H444" s="104">
        <v>4.4736039567476023E-2</v>
      </c>
      <c r="I444" s="104">
        <v>0</v>
      </c>
      <c r="J444" s="104">
        <v>4.143754911721937E-2</v>
      </c>
      <c r="K444" s="104">
        <v>1.9721796935636596E-2</v>
      </c>
      <c r="L444" s="104">
        <v>1.8984176451286295E-2</v>
      </c>
      <c r="M444" s="104">
        <v>2.6825433562710926E-2</v>
      </c>
      <c r="N444" s="104">
        <v>8.6026587526788073E-3</v>
      </c>
      <c r="O444" s="104">
        <v>6.8367817997665723E-4</v>
      </c>
      <c r="P444" s="104">
        <v>0</v>
      </c>
      <c r="Q444" s="104">
        <v>0</v>
      </c>
      <c r="R444" s="104">
        <v>2.1210984178278998E-2</v>
      </c>
      <c r="S444" s="104">
        <v>0</v>
      </c>
      <c r="T444" s="104">
        <v>0.12010451436470281</v>
      </c>
      <c r="U444" s="104">
        <v>3.1298017351785647E-2</v>
      </c>
      <c r="V444" s="104">
        <v>4.1302402844388846E-2</v>
      </c>
      <c r="W444" s="104">
        <v>0</v>
      </c>
      <c r="X444" s="104">
        <v>2.1284870018542457E-2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8.3159042436513949E-3</v>
      </c>
      <c r="D445" s="98">
        <v>9.7347658084925796E-3</v>
      </c>
      <c r="E445" s="98">
        <v>1.1835883069030764E-2</v>
      </c>
      <c r="F445" s="98">
        <v>3.7793205393297773E-2</v>
      </c>
      <c r="G445" s="98">
        <v>1.1473615411421731E-2</v>
      </c>
      <c r="H445" s="98">
        <v>4.4736039567476023E-2</v>
      </c>
      <c r="I445" s="98">
        <v>0</v>
      </c>
      <c r="J445" s="98">
        <v>4.143754911721937E-2</v>
      </c>
      <c r="K445" s="98">
        <v>1.9721796935636596E-2</v>
      </c>
      <c r="L445" s="98">
        <v>1.8984176451286295E-2</v>
      </c>
      <c r="M445" s="98">
        <v>2.6825433562710926E-2</v>
      </c>
      <c r="N445" s="98">
        <v>8.6026587526788073E-3</v>
      </c>
      <c r="O445" s="98">
        <v>6.8367817997665723E-4</v>
      </c>
      <c r="P445" s="98">
        <v>0</v>
      </c>
      <c r="Q445" s="98">
        <v>0</v>
      </c>
      <c r="R445" s="98">
        <v>2.1210984178278998E-2</v>
      </c>
      <c r="S445" s="98">
        <v>0</v>
      </c>
      <c r="T445" s="98">
        <v>0.12010451436470281</v>
      </c>
      <c r="U445" s="98">
        <v>3.1298017351785647E-2</v>
      </c>
      <c r="V445" s="98">
        <v>4.1302402844388846E-2</v>
      </c>
      <c r="W445" s="98">
        <v>0</v>
      </c>
      <c r="X445" s="98">
        <v>2.1284870018542457E-2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X451" s="122">
        <v>0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19007.470429847548</v>
      </c>
      <c r="D456" s="117">
        <f t="shared" si="240"/>
        <v>16687.611429316097</v>
      </c>
      <c r="E456" s="117">
        <f t="shared" si="240"/>
        <v>17352.659251182311</v>
      </c>
      <c r="F456" s="117">
        <f t="shared" si="240"/>
        <v>16525.398369472234</v>
      </c>
      <c r="G456" s="117">
        <f t="shared" si="240"/>
        <v>14556.759115236029</v>
      </c>
      <c r="H456" s="117">
        <f t="shared" si="240"/>
        <v>13214.782487744116</v>
      </c>
      <c r="I456" s="117">
        <f t="shared" si="240"/>
        <v>12383.961142672175</v>
      </c>
      <c r="J456" s="117">
        <f t="shared" si="240"/>
        <v>11887.56151982667</v>
      </c>
      <c r="K456" s="117">
        <f t="shared" si="240"/>
        <v>12225.251646584184</v>
      </c>
      <c r="L456" s="117">
        <f t="shared" si="240"/>
        <v>14276.639060707785</v>
      </c>
      <c r="M456" s="117">
        <f t="shared" si="240"/>
        <v>13255.68029072794</v>
      </c>
      <c r="N456" s="117">
        <f t="shared" si="240"/>
        <v>14509.822895909267</v>
      </c>
      <c r="O456" s="117">
        <f t="shared" si="240"/>
        <v>15006.420835450515</v>
      </c>
      <c r="P456" s="117">
        <f t="shared" si="240"/>
        <v>0</v>
      </c>
      <c r="Q456" s="117">
        <f t="shared" si="240"/>
        <v>11816.668605973759</v>
      </c>
      <c r="R456" s="117">
        <f t="shared" ref="R456:V456" si="241">R457+R460+R462+R475</f>
        <v>8824.9263748755166</v>
      </c>
      <c r="S456" s="117">
        <f t="shared" si="241"/>
        <v>8416.8589749555813</v>
      </c>
      <c r="T456" s="117">
        <f t="shared" si="241"/>
        <v>8777.6924133779012</v>
      </c>
      <c r="U456" s="117">
        <f t="shared" si="241"/>
        <v>9013.583763907618</v>
      </c>
      <c r="V456" s="117">
        <f t="shared" si="241"/>
        <v>8907.0919203700396</v>
      </c>
      <c r="W456" s="117">
        <f t="shared" ref="W456:Y456" si="242">W457+W460+W462+W475</f>
        <v>6792.4713321539057</v>
      </c>
      <c r="X456" s="117">
        <f t="shared" si="242"/>
        <v>6490.6692590445027</v>
      </c>
      <c r="Y456" s="117">
        <f t="shared" si="242"/>
        <v>4565.9734628258911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16168.04304417524</v>
      </c>
      <c r="D457" s="122">
        <f t="shared" si="243"/>
        <v>13751.286626314684</v>
      </c>
      <c r="E457" s="122">
        <f t="shared" si="243"/>
        <v>14376.004760896189</v>
      </c>
      <c r="F457" s="122">
        <f t="shared" si="243"/>
        <v>13348.667859017442</v>
      </c>
      <c r="G457" s="122">
        <f t="shared" si="243"/>
        <v>11464.815058560083</v>
      </c>
      <c r="H457" s="122">
        <f t="shared" si="243"/>
        <v>10144.970264225734</v>
      </c>
      <c r="I457" s="122">
        <f t="shared" si="243"/>
        <v>9240.1827619641317</v>
      </c>
      <c r="J457" s="122">
        <f t="shared" si="243"/>
        <v>8876.1555537397417</v>
      </c>
      <c r="K457" s="122">
        <f t="shared" si="243"/>
        <v>9342.4933209452101</v>
      </c>
      <c r="L457" s="122">
        <f t="shared" si="243"/>
        <v>11253.453457358246</v>
      </c>
      <c r="M457" s="122">
        <f t="shared" si="243"/>
        <v>10246.389536626173</v>
      </c>
      <c r="N457" s="122">
        <f t="shared" si="243"/>
        <v>11697.931632793512</v>
      </c>
      <c r="O457" s="122">
        <f t="shared" si="243"/>
        <v>12281.29134123579</v>
      </c>
      <c r="P457" s="122">
        <f t="shared" si="243"/>
        <v>0</v>
      </c>
      <c r="Q457" s="122">
        <f t="shared" si="243"/>
        <v>9076.1511889666745</v>
      </c>
      <c r="R457" s="122">
        <f t="shared" ref="R457:V457" si="244">SUM(R458:R459)</f>
        <v>6401.7622893852904</v>
      </c>
      <c r="S457" s="122">
        <f t="shared" si="244"/>
        <v>5834.4001792824956</v>
      </c>
      <c r="T457" s="122">
        <f t="shared" si="244"/>
        <v>6031.3084062175994</v>
      </c>
      <c r="U457" s="122">
        <f t="shared" si="244"/>
        <v>6479.8192592335399</v>
      </c>
      <c r="V457" s="122">
        <f t="shared" si="244"/>
        <v>6447.8464848270423</v>
      </c>
      <c r="W457" s="122">
        <f t="shared" ref="W457:Y457" si="245">SUM(W458:W459)</f>
        <v>4246.2286415468307</v>
      </c>
      <c r="X457" s="122">
        <f t="shared" si="245"/>
        <v>3693.5675480001078</v>
      </c>
      <c r="Y457" s="122">
        <f t="shared" si="245"/>
        <v>2180.1166744192292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16067.233100362195</v>
      </c>
      <c r="D458" s="98">
        <v>13665.337211169081</v>
      </c>
      <c r="E458" s="98">
        <v>14286.660502771216</v>
      </c>
      <c r="F458" s="98">
        <v>13264.867584379781</v>
      </c>
      <c r="G458" s="98">
        <v>11392.368045263836</v>
      </c>
      <c r="H458" s="98">
        <v>10081.145809570351</v>
      </c>
      <c r="I458" s="98">
        <v>9181.9814088286221</v>
      </c>
      <c r="J458" s="98">
        <v>8819.7810754653765</v>
      </c>
      <c r="K458" s="98">
        <v>9282.8884206200491</v>
      </c>
      <c r="L458" s="98">
        <v>11181.518966699927</v>
      </c>
      <c r="M458" s="98">
        <v>10181.059224269362</v>
      </c>
      <c r="N458" s="98">
        <v>11623.011765912835</v>
      </c>
      <c r="O458" s="98">
        <v>12202.326178859894</v>
      </c>
      <c r="P458" s="98">
        <v>0</v>
      </c>
      <c r="Q458" s="98">
        <v>9016.8834973055091</v>
      </c>
      <c r="R458" s="98">
        <v>6359.8044156995365</v>
      </c>
      <c r="S458" s="98">
        <v>5795.836578712805</v>
      </c>
      <c r="T458" s="98">
        <v>5990.8867839278446</v>
      </c>
      <c r="U458" s="98">
        <v>6436.3393599751644</v>
      </c>
      <c r="V458" s="98">
        <v>6404.0883091796268</v>
      </c>
      <c r="W458" s="98">
        <v>4217.3805709140652</v>
      </c>
      <c r="X458" s="98">
        <v>3668.1042280059828</v>
      </c>
      <c r="Y458" s="98">
        <v>2165.0735297291294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100.80994381304546</v>
      </c>
      <c r="D459" s="98">
        <v>85.949415145604036</v>
      </c>
      <c r="E459" s="98">
        <v>89.344258124973166</v>
      </c>
      <c r="F459" s="98">
        <v>83.800274637660337</v>
      </c>
      <c r="G459" s="98">
        <v>72.447013296247022</v>
      </c>
      <c r="H459" s="98">
        <v>63.824454655383313</v>
      </c>
      <c r="I459" s="98">
        <v>58.201353135508896</v>
      </c>
      <c r="J459" s="98">
        <v>56.374478274366034</v>
      </c>
      <c r="K459" s="98">
        <v>59.604900325161559</v>
      </c>
      <c r="L459" s="98">
        <v>71.93449065831868</v>
      </c>
      <c r="M459" s="98">
        <v>65.330312356810921</v>
      </c>
      <c r="N459" s="98">
        <v>74.919866880675841</v>
      </c>
      <c r="O459" s="98">
        <v>78.965162375895787</v>
      </c>
      <c r="P459" s="98">
        <v>0</v>
      </c>
      <c r="Q459" s="98">
        <v>59.267691661165266</v>
      </c>
      <c r="R459" s="98">
        <v>41.957873685753732</v>
      </c>
      <c r="S459" s="98">
        <v>38.563600569690763</v>
      </c>
      <c r="T459" s="98">
        <v>40.421622289754602</v>
      </c>
      <c r="U459" s="98">
        <v>43.479899258375234</v>
      </c>
      <c r="V459" s="98">
        <v>43.758175647415221</v>
      </c>
      <c r="W459" s="98">
        <v>28.848070632765729</v>
      </c>
      <c r="X459" s="98">
        <v>25.463319994124991</v>
      </c>
      <c r="Y459" s="98">
        <v>15.043144690099608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1.1874645364705607</v>
      </c>
      <c r="D460" s="122">
        <f t="shared" si="246"/>
        <v>0.7730621177657554</v>
      </c>
      <c r="E460" s="122">
        <f t="shared" si="246"/>
        <v>24.627502895356624</v>
      </c>
      <c r="F460" s="122">
        <f t="shared" si="246"/>
        <v>28.092914223419232</v>
      </c>
      <c r="G460" s="122">
        <f t="shared" si="246"/>
        <v>28.678559086991491</v>
      </c>
      <c r="H460" s="122">
        <f t="shared" si="246"/>
        <v>55.046140367795189</v>
      </c>
      <c r="I460" s="122">
        <f t="shared" si="246"/>
        <v>34.514177043836149</v>
      </c>
      <c r="J460" s="122">
        <f t="shared" si="246"/>
        <v>28.298405022560829</v>
      </c>
      <c r="K460" s="122">
        <f t="shared" si="246"/>
        <v>26.032291916399089</v>
      </c>
      <c r="L460" s="122">
        <f t="shared" si="246"/>
        <v>33.876174665526946</v>
      </c>
      <c r="M460" s="122">
        <f t="shared" si="246"/>
        <v>30.039502240900763</v>
      </c>
      <c r="N460" s="122">
        <f t="shared" si="246"/>
        <v>25.401217286711745</v>
      </c>
      <c r="O460" s="122">
        <f t="shared" si="246"/>
        <v>23.00836770511242</v>
      </c>
      <c r="P460" s="122">
        <f t="shared" si="246"/>
        <v>0</v>
      </c>
      <c r="Q460" s="122">
        <f t="shared" si="246"/>
        <v>6.9536298460329551</v>
      </c>
      <c r="R460" s="122">
        <f t="shared" si="246"/>
        <v>3.2872977895285636</v>
      </c>
      <c r="S460" s="122">
        <f t="shared" si="246"/>
        <v>6.1608152721854994</v>
      </c>
      <c r="T460" s="122">
        <f t="shared" si="246"/>
        <v>6.3638446379820586</v>
      </c>
      <c r="U460" s="122">
        <f t="shared" si="246"/>
        <v>8.3677622333714226</v>
      </c>
      <c r="V460" s="122">
        <f t="shared" si="246"/>
        <v>13.984320947657242</v>
      </c>
      <c r="W460" s="122">
        <f t="shared" si="246"/>
        <v>5.1658930261486606</v>
      </c>
      <c r="X460" s="122">
        <f t="shared" si="246"/>
        <v>15.486157383431902</v>
      </c>
      <c r="Y460" s="122">
        <f t="shared" si="246"/>
        <v>34.027424792326286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1.1874645364705607</v>
      </c>
      <c r="D461" s="98">
        <f>RES_hhdet_in_fech!D86</f>
        <v>0.7730621177657554</v>
      </c>
      <c r="E461" s="98">
        <f>RES_hhdet_in_fech!E86</f>
        <v>24.627502895356624</v>
      </c>
      <c r="F461" s="98">
        <f>RES_hhdet_in_fech!F86</f>
        <v>28.092914223419232</v>
      </c>
      <c r="G461" s="98">
        <f>RES_hhdet_in_fech!G86</f>
        <v>28.678559086991491</v>
      </c>
      <c r="H461" s="98">
        <f>RES_hhdet_in_fech!H86</f>
        <v>55.046140367795189</v>
      </c>
      <c r="I461" s="98">
        <f>RES_hhdet_in_fech!I86</f>
        <v>34.514177043836149</v>
      </c>
      <c r="J461" s="98">
        <f>RES_hhdet_in_fech!J86</f>
        <v>28.298405022560829</v>
      </c>
      <c r="K461" s="98">
        <f>RES_hhdet_in_fech!K86</f>
        <v>26.032291916399089</v>
      </c>
      <c r="L461" s="98">
        <f>RES_hhdet_in_fech!L86</f>
        <v>33.876174665526946</v>
      </c>
      <c r="M461" s="98">
        <f>RES_hhdet_in_fech!M86</f>
        <v>30.039502240900763</v>
      </c>
      <c r="N461" s="98">
        <f>RES_hhdet_in_fech!N86</f>
        <v>25.401217286711745</v>
      </c>
      <c r="O461" s="98">
        <f>RES_hhdet_in_fech!O86</f>
        <v>23.00836770511242</v>
      </c>
      <c r="P461" s="98">
        <f>RES_hhdet_in_fech!P86</f>
        <v>0</v>
      </c>
      <c r="Q461" s="98">
        <f>RES_hhdet_in_fech!Q86</f>
        <v>6.9536298460329551</v>
      </c>
      <c r="R461" s="98">
        <f>RES_hhdet_in_fech!R86</f>
        <v>3.2872977895285636</v>
      </c>
      <c r="S461" s="98">
        <f>RES_hhdet_in_fech!S86</f>
        <v>6.1608152721854994</v>
      </c>
      <c r="T461" s="98">
        <f>RES_hhdet_in_fech!T86</f>
        <v>6.3638446379820586</v>
      </c>
      <c r="U461" s="98">
        <f>RES_hhdet_in_fech!U86</f>
        <v>8.3677622333714226</v>
      </c>
      <c r="V461" s="98">
        <f>RES_hhdet_in_fech!V86</f>
        <v>13.984320947657242</v>
      </c>
      <c r="W461" s="98">
        <f>RES_hhdet_in_fech!W86</f>
        <v>5.1658930261486606</v>
      </c>
      <c r="X461" s="98">
        <f>RES_hhdet_in_fech!X86</f>
        <v>15.486157383431902</v>
      </c>
      <c r="Y461" s="98">
        <f>RES_hhdet_in_fech!Y86</f>
        <v>34.027424792326286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2008.493731107669</v>
      </c>
      <c r="D462" s="122">
        <v>2084.7401533272705</v>
      </c>
      <c r="E462" s="122">
        <v>2082.734099506963</v>
      </c>
      <c r="F462" s="122">
        <v>2253.4601534871708</v>
      </c>
      <c r="G462" s="122">
        <v>2149.6507079588673</v>
      </c>
      <c r="H462" s="122">
        <v>2120.0171020259968</v>
      </c>
      <c r="I462" s="122">
        <v>2264.7530078626078</v>
      </c>
      <c r="J462" s="122">
        <v>2178.3646973161426</v>
      </c>
      <c r="K462" s="122">
        <v>2056.9282734406611</v>
      </c>
      <c r="L462" s="122">
        <v>2170.9130869116161</v>
      </c>
      <c r="M462" s="122">
        <v>2230.0175828210313</v>
      </c>
      <c r="N462" s="122">
        <v>2029.9888934506653</v>
      </c>
      <c r="O462" s="122">
        <v>1953.0344145242047</v>
      </c>
      <c r="P462" s="122">
        <v>0</v>
      </c>
      <c r="Q462" s="122">
        <v>2058.4325296576226</v>
      </c>
      <c r="R462" s="122">
        <v>1776.5660503027138</v>
      </c>
      <c r="S462" s="122">
        <v>1896.3720100422474</v>
      </c>
      <c r="T462" s="122">
        <v>2101.7030829253895</v>
      </c>
      <c r="U462" s="122">
        <v>1895.3138596470192</v>
      </c>
      <c r="V462" s="122">
        <v>1834.3138795919474</v>
      </c>
      <c r="W462" s="122">
        <v>1903.7571591982032</v>
      </c>
      <c r="X462" s="122">
        <v>2056.8539331555476</v>
      </c>
      <c r="Y462" s="122">
        <v>1710.5777602685257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2289.555829836494</v>
      </c>
      <c r="D463" s="98">
        <v>2275.4776190023072</v>
      </c>
      <c r="E463" s="98">
        <v>2479.4262292060757</v>
      </c>
      <c r="F463" s="98">
        <v>2364.8366708516173</v>
      </c>
      <c r="G463" s="98">
        <v>2192.3921826938217</v>
      </c>
      <c r="H463" s="98">
        <v>2225.3336510455142</v>
      </c>
      <c r="I463" s="98">
        <v>2407.5794169375063</v>
      </c>
      <c r="J463" s="98">
        <v>2344.4855320119214</v>
      </c>
      <c r="K463" s="98">
        <v>2112.7078167039372</v>
      </c>
      <c r="L463" s="98">
        <v>2271.3696843867533</v>
      </c>
      <c r="M463" s="98">
        <v>2270.9701410859261</v>
      </c>
      <c r="N463" s="98">
        <v>1935.7560174061468</v>
      </c>
      <c r="O463" s="98">
        <v>1950.2457674666716</v>
      </c>
      <c r="P463" s="98">
        <v>0</v>
      </c>
      <c r="Q463" s="98">
        <v>2192.246179607007</v>
      </c>
      <c r="R463" s="98">
        <v>1757.2326416811138</v>
      </c>
      <c r="S463" s="98">
        <v>1897.3377076647187</v>
      </c>
      <c r="T463" s="98">
        <v>2224.3227921052517</v>
      </c>
      <c r="U463" s="98">
        <v>1906.5533519738401</v>
      </c>
      <c r="V463" s="98">
        <v>1809.5928037759245</v>
      </c>
      <c r="W463" s="98">
        <v>1973.3795485643279</v>
      </c>
      <c r="X463" s="98">
        <v>2121.9542774875677</v>
      </c>
      <c r="Y463" s="98">
        <v>1719.7348039642541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1874.6730135500393</v>
      </c>
      <c r="D464" s="98">
        <v>1886.0772865565491</v>
      </c>
      <c r="E464" s="98">
        <v>2071.2581709344822</v>
      </c>
      <c r="F464" s="98">
        <v>2009.4373275271469</v>
      </c>
      <c r="G464" s="98">
        <v>1872.0074876003075</v>
      </c>
      <c r="H464" s="98">
        <v>1912.2958632833129</v>
      </c>
      <c r="I464" s="98">
        <v>2113.6842212310676</v>
      </c>
      <c r="J464" s="98">
        <v>2045.9980118213066</v>
      </c>
      <c r="K464" s="98">
        <v>1859.2046561074719</v>
      </c>
      <c r="L464" s="98">
        <v>2011.6914202082526</v>
      </c>
      <c r="M464" s="98">
        <v>2032.0140734380325</v>
      </c>
      <c r="N464" s="98">
        <v>1741.5776851167561</v>
      </c>
      <c r="O464" s="98">
        <v>1769.7443754108465</v>
      </c>
      <c r="P464" s="98">
        <v>0</v>
      </c>
      <c r="Q464" s="98">
        <v>1985.2750816413713</v>
      </c>
      <c r="R464" s="98">
        <v>0</v>
      </c>
      <c r="S464" s="98">
        <v>0</v>
      </c>
      <c r="T464" s="98">
        <v>2060.8097745687592</v>
      </c>
      <c r="U464" s="98">
        <v>1778.5943097266832</v>
      </c>
      <c r="V464" s="98">
        <v>1691.7229077358238</v>
      </c>
      <c r="W464" s="98">
        <v>1866.5818897020183</v>
      </c>
      <c r="X464" s="98">
        <v>2006.8038213232214</v>
      </c>
      <c r="Y464" s="98">
        <v>1621.4276764104591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950.30512722873777</v>
      </c>
      <c r="D465" s="101">
        <v>971.77887639186508</v>
      </c>
      <c r="E465" s="101">
        <v>1058.9279895297759</v>
      </c>
      <c r="F465" s="101">
        <v>1077.8622607228758</v>
      </c>
      <c r="G465" s="101">
        <v>982.30175936129331</v>
      </c>
      <c r="H465" s="101">
        <v>988.59747815983599</v>
      </c>
      <c r="I465" s="101">
        <v>1190.6366727324685</v>
      </c>
      <c r="J465" s="101">
        <v>1045.9975773327651</v>
      </c>
      <c r="K465" s="101">
        <v>952.66598863970432</v>
      </c>
      <c r="L465" s="101">
        <v>1018.3506918642935</v>
      </c>
      <c r="M465" s="101">
        <v>1057.4798853598038</v>
      </c>
      <c r="N465" s="101">
        <v>903.89008129472711</v>
      </c>
      <c r="O465" s="101">
        <v>951.10698545119851</v>
      </c>
      <c r="P465" s="101">
        <v>0</v>
      </c>
      <c r="Q465" s="101">
        <v>950.69057034497018</v>
      </c>
      <c r="R465" s="101">
        <v>0</v>
      </c>
      <c r="S465" s="101">
        <v>0</v>
      </c>
      <c r="T465" s="101">
        <v>953.60048863951511</v>
      </c>
      <c r="U465" s="101">
        <v>822.94877740894492</v>
      </c>
      <c r="V465" s="101">
        <v>721.10952352726451</v>
      </c>
      <c r="W465" s="101">
        <v>891.8606572715064</v>
      </c>
      <c r="X465" s="101">
        <v>905.95674413283973</v>
      </c>
      <c r="Y465" s="101">
        <v>649.12530369287686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924.36788632130163</v>
      </c>
      <c r="D466" s="104">
        <v>914.2984101646839</v>
      </c>
      <c r="E466" s="104">
        <v>1012.3301814047064</v>
      </c>
      <c r="F466" s="104">
        <v>931.57506680427105</v>
      </c>
      <c r="G466" s="104">
        <v>889.70572823901455</v>
      </c>
      <c r="H466" s="104">
        <v>923.69838512347667</v>
      </c>
      <c r="I466" s="104">
        <v>923.04754849859899</v>
      </c>
      <c r="J466" s="104">
        <v>1000.0004344885415</v>
      </c>
      <c r="K466" s="104">
        <v>906.53866746776737</v>
      </c>
      <c r="L466" s="104">
        <v>993.34072834395943</v>
      </c>
      <c r="M466" s="104">
        <v>974.53418807822891</v>
      </c>
      <c r="N466" s="104">
        <v>837.68760382202902</v>
      </c>
      <c r="O466" s="104">
        <v>818.63738995964809</v>
      </c>
      <c r="P466" s="104">
        <v>0</v>
      </c>
      <c r="Q466" s="104">
        <v>1034.5845112964012</v>
      </c>
      <c r="R466" s="104">
        <v>0</v>
      </c>
      <c r="S466" s="104">
        <v>0</v>
      </c>
      <c r="T466" s="104">
        <v>1107.2092859292443</v>
      </c>
      <c r="U466" s="104">
        <v>955.64553231773823</v>
      </c>
      <c r="V466" s="104">
        <v>970.6133842085593</v>
      </c>
      <c r="W466" s="104">
        <v>974.72123243051192</v>
      </c>
      <c r="X466" s="104">
        <v>1100.8470771903819</v>
      </c>
      <c r="Y466" s="104">
        <v>972.3023727175821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2320.5377338962708</v>
      </c>
      <c r="D467" s="101">
        <v>2333.1683609497659</v>
      </c>
      <c r="E467" s="101">
        <v>2006.2107533980768</v>
      </c>
      <c r="F467" s="101">
        <v>2802.2839124714847</v>
      </c>
      <c r="G467" s="101">
        <v>2448.5296106313326</v>
      </c>
      <c r="H467" s="101">
        <v>2603.223093893645</v>
      </c>
      <c r="I467" s="101">
        <v>2169.7593448344865</v>
      </c>
      <c r="J467" s="101">
        <v>2479.9961448600416</v>
      </c>
      <c r="K467" s="101">
        <v>2404.6560274995613</v>
      </c>
      <c r="L467" s="101">
        <v>2486.4632379889272</v>
      </c>
      <c r="M467" s="101">
        <v>2665.6857879018635</v>
      </c>
      <c r="N467" s="101">
        <v>2378.9949959105802</v>
      </c>
      <c r="O467" s="101">
        <v>2058.6528311678485</v>
      </c>
      <c r="P467" s="101">
        <v>0</v>
      </c>
      <c r="Q467" s="101">
        <v>1616.9589643465088</v>
      </c>
      <c r="R467" s="101">
        <v>2101.5714111810385</v>
      </c>
      <c r="S467" s="101">
        <v>1691.0574952204045</v>
      </c>
      <c r="T467" s="101">
        <v>2364.3015252241985</v>
      </c>
      <c r="U467" s="101">
        <v>2094.0226903771959</v>
      </c>
      <c r="V467" s="101">
        <v>2243.8967636282896</v>
      </c>
      <c r="W467" s="101">
        <v>2017.9208894278931</v>
      </c>
      <c r="X467" s="101">
        <v>2286.3018819530503</v>
      </c>
      <c r="Y467" s="101">
        <v>1636.358546133328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1908.0355009780224</v>
      </c>
      <c r="D468" s="104">
        <v>1929.0875693287401</v>
      </c>
      <c r="E468" s="104">
        <v>1660.0127613615707</v>
      </c>
      <c r="F468" s="104">
        <v>2347.7815120752639</v>
      </c>
      <c r="G468" s="104">
        <v>2047.7956620638215</v>
      </c>
      <c r="H468" s="104">
        <v>2177.7426197274644</v>
      </c>
      <c r="I468" s="104">
        <v>0</v>
      </c>
      <c r="J468" s="104">
        <v>2082.5688506063693</v>
      </c>
      <c r="K468" s="104">
        <v>2027.5037159037827</v>
      </c>
      <c r="L468" s="104">
        <v>2099.366120652694</v>
      </c>
      <c r="M468" s="104">
        <v>2275.614729429858</v>
      </c>
      <c r="N468" s="104">
        <v>2048.3668847680492</v>
      </c>
      <c r="O468" s="104">
        <v>1802.6469347656976</v>
      </c>
      <c r="P468" s="104">
        <v>0</v>
      </c>
      <c r="Q468" s="104">
        <v>0</v>
      </c>
      <c r="R468" s="104">
        <v>1886.5513304288759</v>
      </c>
      <c r="S468" s="104">
        <v>0</v>
      </c>
      <c r="T468" s="104">
        <v>2148.8086124255601</v>
      </c>
      <c r="U468" s="104">
        <v>1914.8185615674436</v>
      </c>
      <c r="V468" s="104">
        <v>2051.9926225259178</v>
      </c>
      <c r="W468" s="104">
        <v>0</v>
      </c>
      <c r="X468" s="104">
        <v>2106.4408151789153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963.37200809670355</v>
      </c>
      <c r="D469" s="98">
        <v>996.60988960681084</v>
      </c>
      <c r="E469" s="98">
        <v>854.1594910376424</v>
      </c>
      <c r="F469" s="98">
        <v>1279.7894196329855</v>
      </c>
      <c r="G469" s="98">
        <v>1098.0208750987363</v>
      </c>
      <c r="H469" s="98">
        <v>1158.4485557595065</v>
      </c>
      <c r="I469" s="98">
        <v>0</v>
      </c>
      <c r="J469" s="98">
        <v>1105.5496624250793</v>
      </c>
      <c r="K469" s="98">
        <v>1085.2371090661095</v>
      </c>
      <c r="L469" s="98">
        <v>1114.2910401647175</v>
      </c>
      <c r="M469" s="98">
        <v>1243.0576900450835</v>
      </c>
      <c r="N469" s="98">
        <v>1113.8377138527399</v>
      </c>
      <c r="O469" s="98">
        <v>1003.2255971953059</v>
      </c>
      <c r="P469" s="98">
        <v>0</v>
      </c>
      <c r="Q469" s="98">
        <v>0</v>
      </c>
      <c r="R469" s="98">
        <v>924.50142780153192</v>
      </c>
      <c r="S469" s="98">
        <v>0</v>
      </c>
      <c r="T469" s="98">
        <v>1014.8217070459506</v>
      </c>
      <c r="U469" s="98">
        <v>906.44483576917844</v>
      </c>
      <c r="V469" s="98">
        <v>904.58087368205713</v>
      </c>
      <c r="W469" s="98">
        <v>0</v>
      </c>
      <c r="X469" s="98">
        <v>976.04065868323607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944.66349288131846</v>
      </c>
      <c r="D470" s="98">
        <v>932.47767972192923</v>
      </c>
      <c r="E470" s="98">
        <v>805.85327032392809</v>
      </c>
      <c r="F470" s="98">
        <v>1067.9920924422781</v>
      </c>
      <c r="G470" s="98">
        <v>949.77478696508513</v>
      </c>
      <c r="H470" s="98">
        <v>1019.2940639679576</v>
      </c>
      <c r="I470" s="98">
        <v>0</v>
      </c>
      <c r="J470" s="98">
        <v>977.01918818128991</v>
      </c>
      <c r="K470" s="98">
        <v>942.26660683767295</v>
      </c>
      <c r="L470" s="98">
        <v>985.07508048797672</v>
      </c>
      <c r="M470" s="98">
        <v>1032.557039384774</v>
      </c>
      <c r="N470" s="98">
        <v>934.5291709153089</v>
      </c>
      <c r="O470" s="98">
        <v>799.42133757039164</v>
      </c>
      <c r="P470" s="98">
        <v>0</v>
      </c>
      <c r="Q470" s="98">
        <v>0</v>
      </c>
      <c r="R470" s="98">
        <v>962.04990262734395</v>
      </c>
      <c r="S470" s="98">
        <v>0</v>
      </c>
      <c r="T470" s="98">
        <v>1133.9869053796092</v>
      </c>
      <c r="U470" s="98">
        <v>1008.373725798265</v>
      </c>
      <c r="V470" s="98">
        <v>1147.4117488438606</v>
      </c>
      <c r="W470" s="98">
        <v>0</v>
      </c>
      <c r="X470" s="98">
        <v>1130.4001564956791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2049.6794578020076</v>
      </c>
      <c r="D471" s="101">
        <v>2141.4833767908262</v>
      </c>
      <c r="E471" s="101">
        <v>2179.2072258491221</v>
      </c>
      <c r="F471" s="101">
        <v>2215.2778618246757</v>
      </c>
      <c r="G471" s="101">
        <v>2209.9507771349404</v>
      </c>
      <c r="H471" s="101">
        <v>2159.6286406063195</v>
      </c>
      <c r="I471" s="101">
        <v>2344.1035637526152</v>
      </c>
      <c r="J471" s="101">
        <v>2162.5268352889971</v>
      </c>
      <c r="K471" s="101">
        <v>2178.7145674345206</v>
      </c>
      <c r="L471" s="101">
        <v>2210.9856519820205</v>
      </c>
      <c r="M471" s="101">
        <v>2354.2871154082318</v>
      </c>
      <c r="N471" s="101">
        <v>2217.2729422057882</v>
      </c>
      <c r="O471" s="101">
        <v>2134.3704957476634</v>
      </c>
      <c r="P471" s="101">
        <v>0</v>
      </c>
      <c r="Q471" s="101">
        <v>1923.6742922639542</v>
      </c>
      <c r="R471" s="101">
        <v>1912.5237763731875</v>
      </c>
      <c r="S471" s="101">
        <v>2033.7711766744219</v>
      </c>
      <c r="T471" s="101">
        <v>2108.0572477960723</v>
      </c>
      <c r="U471" s="101">
        <v>1992.2839542980848</v>
      </c>
      <c r="V471" s="101">
        <v>1927.8815038134956</v>
      </c>
      <c r="W471" s="101">
        <v>0</v>
      </c>
      <c r="X471" s="101">
        <v>2078.1646804782354</v>
      </c>
      <c r="Y471" s="101">
        <v>1745.3857770670045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1786.008856386374</v>
      </c>
      <c r="D472" s="104">
        <v>1873.5034953626323</v>
      </c>
      <c r="E472" s="104">
        <v>1908.4876463228943</v>
      </c>
      <c r="F472" s="104">
        <v>1954.6871699219794</v>
      </c>
      <c r="G472" s="104">
        <v>1947.4207022294797</v>
      </c>
      <c r="H472" s="104">
        <v>1901.7947671000716</v>
      </c>
      <c r="I472" s="104">
        <v>2091.4733638046032</v>
      </c>
      <c r="J472" s="104">
        <v>1908.1416593577187</v>
      </c>
      <c r="K472" s="104">
        <v>1927.6727485531051</v>
      </c>
      <c r="L472" s="104">
        <v>1956.4216589265466</v>
      </c>
      <c r="M472" s="104">
        <v>2098.0840700950166</v>
      </c>
      <c r="N472" s="104">
        <v>1983.181786163944</v>
      </c>
      <c r="O472" s="104">
        <v>1928.3129002956373</v>
      </c>
      <c r="P472" s="104">
        <v>0</v>
      </c>
      <c r="Q472" s="104">
        <v>1745.2966388759157</v>
      </c>
      <c r="R472" s="104">
        <v>1746.066890344377</v>
      </c>
      <c r="S472" s="104">
        <v>1873.2048957243587</v>
      </c>
      <c r="T472" s="104">
        <v>1936.6822477506769</v>
      </c>
      <c r="U472" s="104">
        <v>1839.204880111382</v>
      </c>
      <c r="V472" s="104">
        <v>1775.7263494020669</v>
      </c>
      <c r="W472" s="104">
        <v>1846.9381828500379</v>
      </c>
      <c r="X472" s="104">
        <v>1946.6608441927731</v>
      </c>
      <c r="Y472" s="104">
        <v>1638.0174806968475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850.2935253425544</v>
      </c>
      <c r="D473" s="98">
        <v>915.46288647402025</v>
      </c>
      <c r="E473" s="98">
        <v>930.98626050925452</v>
      </c>
      <c r="F473" s="98">
        <v>1010.4518629946989</v>
      </c>
      <c r="G473" s="98">
        <v>990.7735583617482</v>
      </c>
      <c r="H473" s="98">
        <v>957.98647278373585</v>
      </c>
      <c r="I473" s="98">
        <v>1160.2580484249972</v>
      </c>
      <c r="J473" s="98">
        <v>961.57635432096401</v>
      </c>
      <c r="K473" s="98">
        <v>982.87111583575461</v>
      </c>
      <c r="L473" s="98">
        <v>988.94312824519056</v>
      </c>
      <c r="M473" s="98">
        <v>1100.8745926909687</v>
      </c>
      <c r="N473" s="98">
        <v>1039.3514387839164</v>
      </c>
      <c r="O473" s="98">
        <v>1045.6963255636576</v>
      </c>
      <c r="P473" s="98">
        <v>0</v>
      </c>
      <c r="Q473" s="98">
        <v>829.06442991182416</v>
      </c>
      <c r="R473" s="98">
        <v>837.55412454459304</v>
      </c>
      <c r="S473" s="98">
        <v>949.7873292091939</v>
      </c>
      <c r="T473" s="98">
        <v>900.50567227942838</v>
      </c>
      <c r="U473" s="98">
        <v>857.67800991035801</v>
      </c>
      <c r="V473" s="98">
        <v>757.34772432715761</v>
      </c>
      <c r="W473" s="98">
        <v>880.6146726429605</v>
      </c>
      <c r="X473" s="98">
        <v>871.00125728147623</v>
      </c>
      <c r="Y473" s="98">
        <v>648.39309302438232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935.71533104381911</v>
      </c>
      <c r="D474" s="98">
        <v>958.04060888861193</v>
      </c>
      <c r="E474" s="98">
        <v>977.50138581363933</v>
      </c>
      <c r="F474" s="98">
        <v>944.23530692728025</v>
      </c>
      <c r="G474" s="98">
        <v>956.64714386773153</v>
      </c>
      <c r="H474" s="98">
        <v>943.8082943163356</v>
      </c>
      <c r="I474" s="98">
        <v>931.21531537960595</v>
      </c>
      <c r="J474" s="98">
        <v>946.56530503675458</v>
      </c>
      <c r="K474" s="98">
        <v>944.8016327173508</v>
      </c>
      <c r="L474" s="98">
        <v>967.47853068135635</v>
      </c>
      <c r="M474" s="98">
        <v>997.20947740404836</v>
      </c>
      <c r="N474" s="98">
        <v>943.83034738002698</v>
      </c>
      <c r="O474" s="98">
        <v>882.61657473197965</v>
      </c>
      <c r="P474" s="98">
        <v>0</v>
      </c>
      <c r="Q474" s="98">
        <v>916.23220896409134</v>
      </c>
      <c r="R474" s="98">
        <v>908.51276579978378</v>
      </c>
      <c r="S474" s="98">
        <v>923.41756651516482</v>
      </c>
      <c r="T474" s="98">
        <v>1036.176575471249</v>
      </c>
      <c r="U474" s="98">
        <v>981.52687020102394</v>
      </c>
      <c r="V474" s="98">
        <v>1018.3786250749095</v>
      </c>
      <c r="W474" s="98">
        <v>966.32351020707756</v>
      </c>
      <c r="X474" s="98">
        <v>1075.6595869112966</v>
      </c>
      <c r="Y474" s="98">
        <v>989.62438767246522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829.74619002816553</v>
      </c>
      <c r="D475" s="122">
        <v>850.81158755637875</v>
      </c>
      <c r="E475" s="122">
        <v>869.29288788380359</v>
      </c>
      <c r="F475" s="122">
        <v>895.17744274420193</v>
      </c>
      <c r="G475" s="122">
        <v>913.61478963008562</v>
      </c>
      <c r="H475" s="122">
        <v>894.74898112459118</v>
      </c>
      <c r="I475" s="122">
        <v>844.51119580159957</v>
      </c>
      <c r="J475" s="122">
        <v>804.74286374822384</v>
      </c>
      <c r="K475" s="122">
        <v>799.79776028191293</v>
      </c>
      <c r="L475" s="122">
        <v>818.39634177239623</v>
      </c>
      <c r="M475" s="122">
        <v>749.23366903983481</v>
      </c>
      <c r="N475" s="122">
        <v>756.5011523783777</v>
      </c>
      <c r="O475" s="122">
        <v>749.08671198540776</v>
      </c>
      <c r="P475" s="122">
        <v>0</v>
      </c>
      <c r="Q475" s="122">
        <v>675.13125750342863</v>
      </c>
      <c r="R475" s="122">
        <v>643.31073739798376</v>
      </c>
      <c r="S475" s="122">
        <v>679.92597035865288</v>
      </c>
      <c r="T475" s="122">
        <v>638.31707959693142</v>
      </c>
      <c r="U475" s="122">
        <v>630.08288279368753</v>
      </c>
      <c r="V475" s="122">
        <v>610.94723500339205</v>
      </c>
      <c r="W475" s="122">
        <v>637.31963838272372</v>
      </c>
      <c r="X475" s="122">
        <v>724.76162050541541</v>
      </c>
      <c r="Y475" s="122">
        <v>641.25160334581017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X477" s="98">
        <v>0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829.74619002816553</v>
      </c>
      <c r="D478" s="33">
        <v>850.81158755637875</v>
      </c>
      <c r="E478" s="33">
        <v>869.29288788380359</v>
      </c>
      <c r="F478" s="33">
        <v>895.17744274420193</v>
      </c>
      <c r="G478" s="33">
        <v>913.61478963008562</v>
      </c>
      <c r="H478" s="33">
        <v>894.74898112459118</v>
      </c>
      <c r="I478" s="33">
        <v>844.51119580159957</v>
      </c>
      <c r="J478" s="33">
        <v>804.74286374822384</v>
      </c>
      <c r="K478" s="33">
        <v>799.79776028191293</v>
      </c>
      <c r="L478" s="33">
        <v>818.39634177239623</v>
      </c>
      <c r="M478" s="33">
        <v>749.23366903983481</v>
      </c>
      <c r="N478" s="33">
        <v>756.5011523783777</v>
      </c>
      <c r="O478" s="33">
        <v>749.08671198540776</v>
      </c>
      <c r="P478" s="33">
        <v>0</v>
      </c>
      <c r="Q478" s="33">
        <v>675.13125750342863</v>
      </c>
      <c r="R478" s="33">
        <v>643.31073739798376</v>
      </c>
      <c r="S478" s="33">
        <v>679.92597035865288</v>
      </c>
      <c r="T478" s="33">
        <v>638.31707959693142</v>
      </c>
      <c r="U478" s="33">
        <v>630.08288279368753</v>
      </c>
      <c r="V478" s="33">
        <v>610.94723500339205</v>
      </c>
      <c r="W478" s="33">
        <v>637.31963838272372</v>
      </c>
      <c r="X478" s="33">
        <v>724.76162050541541</v>
      </c>
      <c r="Y478" s="33">
        <v>641.25160334581017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12875.991813056391</v>
      </c>
      <c r="D480" s="117">
        <f t="shared" si="247"/>
        <v>11541.356384756496</v>
      </c>
      <c r="E480" s="117">
        <f t="shared" si="247"/>
        <v>12246.247199749463</v>
      </c>
      <c r="F480" s="117">
        <f t="shared" si="247"/>
        <v>11819.51559904062</v>
      </c>
      <c r="G480" s="117">
        <f t="shared" si="247"/>
        <v>10632.533454909284</v>
      </c>
      <c r="H480" s="117">
        <f t="shared" si="247"/>
        <v>9888.3369882203569</v>
      </c>
      <c r="I480" s="117">
        <f t="shared" si="247"/>
        <v>9386.6415893971807</v>
      </c>
      <c r="J480" s="117">
        <f t="shared" si="247"/>
        <v>9116.4886432227831</v>
      </c>
      <c r="K480" s="117">
        <f t="shared" si="247"/>
        <v>9528.288308731193</v>
      </c>
      <c r="L480" s="117">
        <f t="shared" si="247"/>
        <v>11248.895063644397</v>
      </c>
      <c r="M480" s="117">
        <f t="shared" si="247"/>
        <v>10622.818387717749</v>
      </c>
      <c r="N480" s="117">
        <f t="shared" si="247"/>
        <v>11709.644149107247</v>
      </c>
      <c r="O480" s="117">
        <f t="shared" si="247"/>
        <v>12200.127167739018</v>
      </c>
      <c r="P480" s="117">
        <f t="shared" si="247"/>
        <v>0</v>
      </c>
      <c r="Q480" s="117">
        <f t="shared" si="247"/>
        <v>9790.4319566223694</v>
      </c>
      <c r="R480" s="117">
        <f t="shared" ref="R480:V480" si="248">R481+R484+R486+R499</f>
        <v>7439.478924120599</v>
      </c>
      <c r="S480" s="117">
        <f t="shared" si="248"/>
        <v>7237.3995784916469</v>
      </c>
      <c r="T480" s="117">
        <f t="shared" si="248"/>
        <v>7657.9044937992348</v>
      </c>
      <c r="U480" s="117">
        <f t="shared" si="248"/>
        <v>7989.7614988435244</v>
      </c>
      <c r="V480" s="117">
        <f t="shared" si="248"/>
        <v>7989.7391903446696</v>
      </c>
      <c r="W480" s="117">
        <f t="shared" ref="W480:Y480" si="249">W481+W484+W486+W499</f>
        <v>6163.9115424933561</v>
      </c>
      <c r="X480" s="117">
        <f t="shared" si="249"/>
        <v>5939.3411951470844</v>
      </c>
      <c r="Y480" s="117">
        <f t="shared" si="249"/>
        <v>4271.4999845889224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10631.440495015575</v>
      </c>
      <c r="D481" s="122">
        <f t="shared" si="250"/>
        <v>9217.548041983473</v>
      </c>
      <c r="E481" s="122">
        <f t="shared" si="250"/>
        <v>9821.0349734167212</v>
      </c>
      <c r="F481" s="122">
        <f t="shared" si="250"/>
        <v>9292.6042813923978</v>
      </c>
      <c r="G481" s="122">
        <f t="shared" si="250"/>
        <v>8131.1060167055166</v>
      </c>
      <c r="H481" s="122">
        <f t="shared" si="250"/>
        <v>7328.3304286886278</v>
      </c>
      <c r="I481" s="122">
        <f t="shared" si="250"/>
        <v>6796.8049313563288</v>
      </c>
      <c r="J481" s="122">
        <f t="shared" si="250"/>
        <v>6646.5455299475561</v>
      </c>
      <c r="K481" s="122">
        <f t="shared" si="250"/>
        <v>7118.9970509213672</v>
      </c>
      <c r="L481" s="122">
        <f t="shared" si="250"/>
        <v>8722.562765282184</v>
      </c>
      <c r="M481" s="122">
        <f t="shared" si="250"/>
        <v>8065.2143223993644</v>
      </c>
      <c r="N481" s="122">
        <f t="shared" si="250"/>
        <v>9329.831139510683</v>
      </c>
      <c r="O481" s="122">
        <f t="shared" si="250"/>
        <v>9899.7841305136262</v>
      </c>
      <c r="P481" s="122">
        <f t="shared" si="250"/>
        <v>0</v>
      </c>
      <c r="Q481" s="122">
        <f t="shared" si="250"/>
        <v>7462.5807257874594</v>
      </c>
      <c r="R481" s="122">
        <f t="shared" ref="R481:V481" si="251">SUM(R482:R483)</f>
        <v>5347.7299303026484</v>
      </c>
      <c r="S481" s="122">
        <f t="shared" si="251"/>
        <v>4960.0489887306903</v>
      </c>
      <c r="T481" s="122">
        <f t="shared" si="251"/>
        <v>5217.4199807041532</v>
      </c>
      <c r="U481" s="122">
        <f t="shared" si="251"/>
        <v>5694.6218202174668</v>
      </c>
      <c r="V481" s="122">
        <f t="shared" si="251"/>
        <v>5741.0379436404328</v>
      </c>
      <c r="W481" s="122">
        <f t="shared" ref="W481:Y481" si="252">SUM(W482:W483)</f>
        <v>3820.151757526623</v>
      </c>
      <c r="X481" s="122">
        <f t="shared" si="252"/>
        <v>3337.0566804653936</v>
      </c>
      <c r="Y481" s="122">
        <f t="shared" si="252"/>
        <v>1977.5167917548524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10530.63055120253</v>
      </c>
      <c r="D482" s="98">
        <v>9131.5986268378692</v>
      </c>
      <c r="E482" s="98">
        <v>9731.6907152917483</v>
      </c>
      <c r="F482" s="98">
        <v>9208.8040067547372</v>
      </c>
      <c r="G482" s="98">
        <v>8058.6590034092696</v>
      </c>
      <c r="H482" s="98">
        <v>7264.5059740332445</v>
      </c>
      <c r="I482" s="98">
        <v>6738.6035782208201</v>
      </c>
      <c r="J482" s="98">
        <v>6590.17105167319</v>
      </c>
      <c r="K482" s="98">
        <v>7059.3921505962053</v>
      </c>
      <c r="L482" s="98">
        <v>8650.6282746238649</v>
      </c>
      <c r="M482" s="98">
        <v>7999.8840100425532</v>
      </c>
      <c r="N482" s="98">
        <v>9254.9112726300064</v>
      </c>
      <c r="O482" s="98">
        <v>9820.8189681377298</v>
      </c>
      <c r="P482" s="98">
        <v>0</v>
      </c>
      <c r="Q482" s="98">
        <v>7403.313034126294</v>
      </c>
      <c r="R482" s="98">
        <v>5305.7720566168946</v>
      </c>
      <c r="S482" s="98">
        <v>4921.4853881609997</v>
      </c>
      <c r="T482" s="98">
        <v>5176.9983584143984</v>
      </c>
      <c r="U482" s="98">
        <v>5651.1419209590913</v>
      </c>
      <c r="V482" s="98">
        <v>5697.2797679930172</v>
      </c>
      <c r="W482" s="98">
        <v>3791.303686893857</v>
      </c>
      <c r="X482" s="98">
        <v>3311.5933604712686</v>
      </c>
      <c r="Y482" s="98">
        <v>1962.4736470647529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100.80994381304546</v>
      </c>
      <c r="D483" s="98">
        <v>85.949415145604036</v>
      </c>
      <c r="E483" s="98">
        <v>89.344258124973166</v>
      </c>
      <c r="F483" s="98">
        <v>83.800274637660337</v>
      </c>
      <c r="G483" s="98">
        <v>72.447013296247022</v>
      </c>
      <c r="H483" s="98">
        <v>63.824454655383313</v>
      </c>
      <c r="I483" s="98">
        <v>58.201353135508896</v>
      </c>
      <c r="J483" s="98">
        <v>56.374478274366034</v>
      </c>
      <c r="K483" s="98">
        <v>59.604900325161559</v>
      </c>
      <c r="L483" s="98">
        <v>71.93449065831868</v>
      </c>
      <c r="M483" s="98">
        <v>65.330312356810921</v>
      </c>
      <c r="N483" s="98">
        <v>74.919866880675841</v>
      </c>
      <c r="O483" s="98">
        <v>78.965162375895787</v>
      </c>
      <c r="P483" s="98">
        <v>0</v>
      </c>
      <c r="Q483" s="98">
        <v>59.267691661165266</v>
      </c>
      <c r="R483" s="98">
        <v>41.957873685753732</v>
      </c>
      <c r="S483" s="98">
        <v>38.563600569690763</v>
      </c>
      <c r="T483" s="98">
        <v>40.421622289754602</v>
      </c>
      <c r="U483" s="98">
        <v>43.479899258375234</v>
      </c>
      <c r="V483" s="98">
        <v>43.758175647415221</v>
      </c>
      <c r="W483" s="98">
        <v>28.848070632765729</v>
      </c>
      <c r="X483" s="98">
        <v>25.463319994124991</v>
      </c>
      <c r="Y483" s="98">
        <v>15.043144690099608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2.8858488711991317</v>
      </c>
      <c r="D484" s="122">
        <f t="shared" si="253"/>
        <v>1.9612165996095483</v>
      </c>
      <c r="E484" s="122">
        <f t="shared" si="253"/>
        <v>65.145401243088358</v>
      </c>
      <c r="F484" s="122">
        <f t="shared" si="253"/>
        <v>77.378654923890593</v>
      </c>
      <c r="G484" s="122">
        <f t="shared" si="253"/>
        <v>82.165192185606415</v>
      </c>
      <c r="H484" s="122">
        <f t="shared" si="253"/>
        <v>163.87772485572776</v>
      </c>
      <c r="I484" s="122">
        <f t="shared" si="253"/>
        <v>106.6726592301286</v>
      </c>
      <c r="J484" s="122">
        <f t="shared" si="253"/>
        <v>90.736402875620911</v>
      </c>
      <c r="K484" s="122">
        <f t="shared" si="253"/>
        <v>86.550521036508584</v>
      </c>
      <c r="L484" s="122">
        <f t="shared" si="253"/>
        <v>116.72788174816209</v>
      </c>
      <c r="M484" s="122">
        <f t="shared" si="253"/>
        <v>107.67245389899028</v>
      </c>
      <c r="N484" s="122">
        <f t="shared" si="253"/>
        <v>95.130295152524965</v>
      </c>
      <c r="O484" s="122">
        <f t="shared" si="253"/>
        <v>90.369324236601997</v>
      </c>
      <c r="P484" s="122">
        <f t="shared" si="253"/>
        <v>0</v>
      </c>
      <c r="Q484" s="122">
        <f t="shared" si="253"/>
        <v>29.605169675729119</v>
      </c>
      <c r="R484" s="122">
        <f t="shared" si="253"/>
        <v>14.097730204691983</v>
      </c>
      <c r="S484" s="122">
        <f t="shared" si="253"/>
        <v>26.442187883689762</v>
      </c>
      <c r="T484" s="122">
        <f t="shared" si="253"/>
        <v>27.337970827351334</v>
      </c>
      <c r="U484" s="122">
        <f t="shared" si="253"/>
        <v>35.982074395825308</v>
      </c>
      <c r="V484" s="122">
        <f t="shared" si="253"/>
        <v>60.303858257947233</v>
      </c>
      <c r="W484" s="122">
        <f t="shared" si="253"/>
        <v>22.482867661947548</v>
      </c>
      <c r="X484" s="122">
        <f t="shared" si="253"/>
        <v>68.130972044999936</v>
      </c>
      <c r="Y484" s="122">
        <f t="shared" si="253"/>
        <v>151.51706081452363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2.8858488711991317</v>
      </c>
      <c r="D485" s="98">
        <f>RES_hhdet_in_tesh!D86</f>
        <v>1.9612165996095483</v>
      </c>
      <c r="E485" s="98">
        <f>RES_hhdet_in_tesh!E86</f>
        <v>65.145401243088358</v>
      </c>
      <c r="F485" s="98">
        <f>RES_hhdet_in_tesh!F86</f>
        <v>77.378654923890593</v>
      </c>
      <c r="G485" s="98">
        <f>RES_hhdet_in_tesh!G86</f>
        <v>82.165192185606415</v>
      </c>
      <c r="H485" s="98">
        <f>RES_hhdet_in_tesh!H86</f>
        <v>163.87772485572776</v>
      </c>
      <c r="I485" s="98">
        <f>RES_hhdet_in_tesh!I86</f>
        <v>106.6726592301286</v>
      </c>
      <c r="J485" s="98">
        <f>RES_hhdet_in_tesh!J86</f>
        <v>90.736402875620911</v>
      </c>
      <c r="K485" s="98">
        <f>RES_hhdet_in_tesh!K86</f>
        <v>86.550521036508584</v>
      </c>
      <c r="L485" s="98">
        <f>RES_hhdet_in_tesh!L86</f>
        <v>116.72788174816209</v>
      </c>
      <c r="M485" s="98">
        <f>RES_hhdet_in_tesh!M86</f>
        <v>107.67245389899028</v>
      </c>
      <c r="N485" s="98">
        <f>RES_hhdet_in_tesh!N86</f>
        <v>95.130295152524965</v>
      </c>
      <c r="O485" s="98">
        <f>RES_hhdet_in_tesh!O86</f>
        <v>90.369324236601997</v>
      </c>
      <c r="P485" s="98">
        <f>RES_hhdet_in_tesh!P86</f>
        <v>0</v>
      </c>
      <c r="Q485" s="98">
        <f>RES_hhdet_in_tesh!Q86</f>
        <v>29.605169675729119</v>
      </c>
      <c r="R485" s="98">
        <f>RES_hhdet_in_tesh!R86</f>
        <v>14.097730204691983</v>
      </c>
      <c r="S485" s="98">
        <f>RES_hhdet_in_tesh!S86</f>
        <v>26.442187883689762</v>
      </c>
      <c r="T485" s="98">
        <f>RES_hhdet_in_tesh!T86</f>
        <v>27.337970827351334</v>
      </c>
      <c r="U485" s="98">
        <f>RES_hhdet_in_tesh!U86</f>
        <v>35.982074395825308</v>
      </c>
      <c r="V485" s="98">
        <f>RES_hhdet_in_tesh!V86</f>
        <v>60.303858257947233</v>
      </c>
      <c r="W485" s="98">
        <f>RES_hhdet_in_tesh!W86</f>
        <v>22.482867661947548</v>
      </c>
      <c r="X485" s="98">
        <f>RES_hhdet_in_tesh!X86</f>
        <v>68.130972044999936</v>
      </c>
      <c r="Y485" s="98">
        <f>RES_hhdet_in_tesh!Y86</f>
        <v>151.51706081452363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1599.5444627185545</v>
      </c>
      <c r="D486" s="122">
        <v>1662.4210284436147</v>
      </c>
      <c r="E486" s="122">
        <v>1685.2435076915663</v>
      </c>
      <c r="F486" s="122">
        <v>1753.5034960159767</v>
      </c>
      <c r="G486" s="122">
        <v>1707.7158479527234</v>
      </c>
      <c r="H486" s="122">
        <v>1698.0773744849944</v>
      </c>
      <c r="I486" s="122">
        <v>1823.1275225827721</v>
      </c>
      <c r="J486" s="122">
        <v>1749.0473593316854</v>
      </c>
      <c r="K486" s="122">
        <v>1695.1464367507351</v>
      </c>
      <c r="L486" s="122">
        <v>1765.957145593324</v>
      </c>
      <c r="M486" s="122">
        <v>1858.7694404240826</v>
      </c>
      <c r="N486" s="122">
        <v>1685.1456257297857</v>
      </c>
      <c r="O486" s="122">
        <v>1612.6796225698442</v>
      </c>
      <c r="P486" s="122">
        <v>0</v>
      </c>
      <c r="Q486" s="122">
        <v>1749.9877820343827</v>
      </c>
      <c r="R486" s="122">
        <v>1547.9682646248161</v>
      </c>
      <c r="S486" s="122">
        <v>1681.4686397025087</v>
      </c>
      <c r="T486" s="122">
        <v>1868.8429051530097</v>
      </c>
      <c r="U486" s="122">
        <v>1712.7143349105149</v>
      </c>
      <c r="V486" s="122">
        <v>1651.1521061033409</v>
      </c>
      <c r="W486" s="122">
        <v>1755.0622334785405</v>
      </c>
      <c r="X486" s="122">
        <v>1884.9002824629895</v>
      </c>
      <c r="Y486" s="122">
        <v>1563.8229389977764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1580.1913466699409</v>
      </c>
      <c r="D487" s="98">
        <v>1595.6532890051758</v>
      </c>
      <c r="E487" s="98">
        <v>1766.3662174433566</v>
      </c>
      <c r="F487" s="98">
        <v>1711.371053339313</v>
      </c>
      <c r="G487" s="98">
        <v>1611.4570064328709</v>
      </c>
      <c r="H487" s="98">
        <v>1661.0793454972406</v>
      </c>
      <c r="I487" s="98">
        <v>1824.7330199831506</v>
      </c>
      <c r="J487" s="98">
        <v>1803.8443718371768</v>
      </c>
      <c r="K487" s="98">
        <v>1649.7122811890406</v>
      </c>
      <c r="L487" s="98">
        <v>1799.4424373579961</v>
      </c>
      <c r="M487" s="98">
        <v>1822.8567112909602</v>
      </c>
      <c r="N487" s="98">
        <v>1571.3239113136435</v>
      </c>
      <c r="O487" s="98">
        <v>1597.5179250432327</v>
      </c>
      <c r="P487" s="98">
        <v>0</v>
      </c>
      <c r="Q487" s="98">
        <v>1826.4359887924024</v>
      </c>
      <c r="R487" s="98">
        <v>1484.055745273706</v>
      </c>
      <c r="S487" s="98">
        <v>1626.7388972343367</v>
      </c>
      <c r="T487" s="98">
        <v>1935.8937243169605</v>
      </c>
      <c r="U487" s="98">
        <v>1682.1364215687386</v>
      </c>
      <c r="V487" s="98">
        <v>1614.7468599155486</v>
      </c>
      <c r="W487" s="98">
        <v>1776.8050399388931</v>
      </c>
      <c r="X487" s="98">
        <v>1918.749891493891</v>
      </c>
      <c r="Y487" s="98">
        <v>1561.2881864696305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1580.243545335115</v>
      </c>
      <c r="D488" s="98">
        <v>1595.7475034677022</v>
      </c>
      <c r="E488" s="98">
        <v>1766.720292059274</v>
      </c>
      <c r="F488" s="98">
        <v>1711.5960700407109</v>
      </c>
      <c r="G488" s="98">
        <v>1611.7193647815036</v>
      </c>
      <c r="H488" s="98">
        <v>1661.6276620255931</v>
      </c>
      <c r="I488" s="98">
        <v>1825.4452165686291</v>
      </c>
      <c r="J488" s="98">
        <v>1804.7897228267202</v>
      </c>
      <c r="K488" s="98">
        <v>1650.4298808689332</v>
      </c>
      <c r="L488" s="98">
        <v>1800.106559397231</v>
      </c>
      <c r="M488" s="98">
        <v>1823.3495340878258</v>
      </c>
      <c r="N488" s="98">
        <v>1571.4082200393566</v>
      </c>
      <c r="O488" s="98">
        <v>1597.7240482867192</v>
      </c>
      <c r="P488" s="98">
        <v>0</v>
      </c>
      <c r="Q488" s="98">
        <v>1826.6376520594972</v>
      </c>
      <c r="R488" s="98">
        <v>0</v>
      </c>
      <c r="S488" s="98">
        <v>0</v>
      </c>
      <c r="T488" s="98">
        <v>1937.1559141861881</v>
      </c>
      <c r="U488" s="98">
        <v>1681.7265046293094</v>
      </c>
      <c r="V488" s="98">
        <v>1614.0782213482587</v>
      </c>
      <c r="W488" s="98">
        <v>1777.7408603151218</v>
      </c>
      <c r="X488" s="98">
        <v>1920.0468228895343</v>
      </c>
      <c r="Y488" s="98">
        <v>1561.6209501273036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655.87565901381333</v>
      </c>
      <c r="D489" s="101">
        <v>681.44909330301857</v>
      </c>
      <c r="E489" s="101">
        <v>754.39011065456748</v>
      </c>
      <c r="F489" s="101">
        <v>780.02100323643981</v>
      </c>
      <c r="G489" s="101">
        <v>722.01363654248917</v>
      </c>
      <c r="H489" s="101">
        <v>737.9292769021165</v>
      </c>
      <c r="I489" s="101">
        <v>902.39766807002979</v>
      </c>
      <c r="J489" s="101">
        <v>804.78928833817861</v>
      </c>
      <c r="K489" s="101">
        <v>743.89121340116571</v>
      </c>
      <c r="L489" s="101">
        <v>806.76583105327143</v>
      </c>
      <c r="M489" s="101">
        <v>848.81534600959696</v>
      </c>
      <c r="N489" s="101">
        <v>733.72061621732746</v>
      </c>
      <c r="O489" s="101">
        <v>779.08665832707095</v>
      </c>
      <c r="P489" s="101">
        <v>0</v>
      </c>
      <c r="Q489" s="101">
        <v>792.05314076309594</v>
      </c>
      <c r="R489" s="101">
        <v>0</v>
      </c>
      <c r="S489" s="101">
        <v>0</v>
      </c>
      <c r="T489" s="101">
        <v>829.94662825694354</v>
      </c>
      <c r="U489" s="101">
        <v>726.08097231157114</v>
      </c>
      <c r="V489" s="101">
        <v>643.46483713969985</v>
      </c>
      <c r="W489" s="101">
        <v>803.0196278846098</v>
      </c>
      <c r="X489" s="101">
        <v>819.19974569915257</v>
      </c>
      <c r="Y489" s="101">
        <v>589.318577409721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924.36788632130163</v>
      </c>
      <c r="D490" s="104">
        <v>914.2984101646839</v>
      </c>
      <c r="E490" s="104">
        <v>1012.3301814047064</v>
      </c>
      <c r="F490" s="104">
        <v>931.57506680427105</v>
      </c>
      <c r="G490" s="104">
        <v>889.70572823901455</v>
      </c>
      <c r="H490" s="104">
        <v>923.69838512347667</v>
      </c>
      <c r="I490" s="104">
        <v>923.04754849859899</v>
      </c>
      <c r="J490" s="104">
        <v>1000.0004344885415</v>
      </c>
      <c r="K490" s="104">
        <v>906.53866746776737</v>
      </c>
      <c r="L490" s="104">
        <v>993.34072834395943</v>
      </c>
      <c r="M490" s="104">
        <v>974.53418807822891</v>
      </c>
      <c r="N490" s="104">
        <v>837.68760382202902</v>
      </c>
      <c r="O490" s="104">
        <v>818.63738995964809</v>
      </c>
      <c r="P490" s="104">
        <v>0</v>
      </c>
      <c r="Q490" s="104">
        <v>1034.5845112964012</v>
      </c>
      <c r="R490" s="104">
        <v>0</v>
      </c>
      <c r="S490" s="104">
        <v>0</v>
      </c>
      <c r="T490" s="104">
        <v>1107.2092859292443</v>
      </c>
      <c r="U490" s="104">
        <v>955.64553231773823</v>
      </c>
      <c r="V490" s="104">
        <v>970.6133842085593</v>
      </c>
      <c r="W490" s="104">
        <v>974.72123243051192</v>
      </c>
      <c r="X490" s="104">
        <v>1100.8470771903819</v>
      </c>
      <c r="Y490" s="104">
        <v>972.3023727175821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1615.1183080290446</v>
      </c>
      <c r="D491" s="101">
        <v>1627.5161936689547</v>
      </c>
      <c r="E491" s="101">
        <v>1402.9773712659546</v>
      </c>
      <c r="F491" s="101">
        <v>1964.7012290668642</v>
      </c>
      <c r="G491" s="101">
        <v>1721.5492044472198</v>
      </c>
      <c r="H491" s="101">
        <v>1835.9500608723258</v>
      </c>
      <c r="I491" s="101">
        <v>1535.4180840186928</v>
      </c>
      <c r="J491" s="101">
        <v>1761.8325571027717</v>
      </c>
      <c r="K491" s="101">
        <v>1716.2611707889682</v>
      </c>
      <c r="L491" s="101">
        <v>1784.2942723208707</v>
      </c>
      <c r="M491" s="101">
        <v>1933.9848244239924</v>
      </c>
      <c r="N491" s="101">
        <v>1756.9981506112499</v>
      </c>
      <c r="O491" s="101">
        <v>1559.6417477034081</v>
      </c>
      <c r="P491" s="101">
        <v>0</v>
      </c>
      <c r="Q491" s="101">
        <v>1296.0204889494735</v>
      </c>
      <c r="R491" s="101">
        <v>1712.8135054671502</v>
      </c>
      <c r="S491" s="101">
        <v>1399.4919185377382</v>
      </c>
      <c r="T491" s="101">
        <v>1983.2977829528697</v>
      </c>
      <c r="U491" s="101">
        <v>1776.6688796177741</v>
      </c>
      <c r="V491" s="101">
        <v>1920.7806180275752</v>
      </c>
      <c r="W491" s="101">
        <v>1736.7147164825794</v>
      </c>
      <c r="X491" s="101">
        <v>1973.7830211210842</v>
      </c>
      <c r="Y491" s="101">
        <v>1414.8878682783954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1615.180392904821</v>
      </c>
      <c r="D492" s="104">
        <v>1627.6691460786242</v>
      </c>
      <c r="E492" s="104">
        <v>1403.1815596614715</v>
      </c>
      <c r="F492" s="104">
        <v>1965.2615784174195</v>
      </c>
      <c r="G492" s="104">
        <v>1721.7878987465974</v>
      </c>
      <c r="H492" s="104">
        <v>1836.3019114525102</v>
      </c>
      <c r="I492" s="104">
        <v>0</v>
      </c>
      <c r="J492" s="104">
        <v>1762.4209690636574</v>
      </c>
      <c r="K492" s="104">
        <v>1716.8265813576777</v>
      </c>
      <c r="L492" s="104">
        <v>1784.6940293176654</v>
      </c>
      <c r="M492" s="104">
        <v>1934.4092829393098</v>
      </c>
      <c r="N492" s="104">
        <v>1757.1499862950677</v>
      </c>
      <c r="O492" s="104">
        <v>1559.4681507394014</v>
      </c>
      <c r="P492" s="104">
        <v>0</v>
      </c>
      <c r="Q492" s="104">
        <v>0</v>
      </c>
      <c r="R492" s="104">
        <v>1715.5329976758412</v>
      </c>
      <c r="S492" s="104">
        <v>0</v>
      </c>
      <c r="T492" s="104">
        <v>1985.2715745318756</v>
      </c>
      <c r="U492" s="104">
        <v>1777.4448243121269</v>
      </c>
      <c r="V492" s="104">
        <v>1921.7349876712458</v>
      </c>
      <c r="W492" s="104">
        <v>0</v>
      </c>
      <c r="X492" s="104">
        <v>1973.0240003719409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670.51690002350267</v>
      </c>
      <c r="D493" s="98">
        <v>695.19146635669495</v>
      </c>
      <c r="E493" s="98">
        <v>597.32828933754342</v>
      </c>
      <c r="F493" s="98">
        <v>897.26948597514092</v>
      </c>
      <c r="G493" s="98">
        <v>772.01311178151229</v>
      </c>
      <c r="H493" s="98">
        <v>817.00784748455249</v>
      </c>
      <c r="I493" s="98">
        <v>0</v>
      </c>
      <c r="J493" s="98">
        <v>785.40178088236792</v>
      </c>
      <c r="K493" s="98">
        <v>774.55997452000486</v>
      </c>
      <c r="L493" s="98">
        <v>799.61894882968886</v>
      </c>
      <c r="M493" s="98">
        <v>901.85224355453545</v>
      </c>
      <c r="N493" s="98">
        <v>822.6208153797586</v>
      </c>
      <c r="O493" s="98">
        <v>760.04681316900962</v>
      </c>
      <c r="P493" s="98">
        <v>0</v>
      </c>
      <c r="Q493" s="98">
        <v>0</v>
      </c>
      <c r="R493" s="98">
        <v>753.48309504849738</v>
      </c>
      <c r="S493" s="98">
        <v>0</v>
      </c>
      <c r="T493" s="98">
        <v>851.28466915226625</v>
      </c>
      <c r="U493" s="98">
        <v>769.07109851386235</v>
      </c>
      <c r="V493" s="98">
        <v>774.32323882738547</v>
      </c>
      <c r="W493" s="98">
        <v>0</v>
      </c>
      <c r="X493" s="98">
        <v>842.62384387626196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944.66349288131846</v>
      </c>
      <c r="D494" s="98">
        <v>932.47767972192923</v>
      </c>
      <c r="E494" s="98">
        <v>805.85327032392809</v>
      </c>
      <c r="F494" s="98">
        <v>1067.9920924422781</v>
      </c>
      <c r="G494" s="98">
        <v>949.77478696508513</v>
      </c>
      <c r="H494" s="98">
        <v>1019.2940639679576</v>
      </c>
      <c r="I494" s="98">
        <v>0</v>
      </c>
      <c r="J494" s="98">
        <v>977.01918818128991</v>
      </c>
      <c r="K494" s="98">
        <v>942.26660683767295</v>
      </c>
      <c r="L494" s="98">
        <v>985.07508048797672</v>
      </c>
      <c r="M494" s="98">
        <v>1032.557039384774</v>
      </c>
      <c r="N494" s="98">
        <v>934.5291709153089</v>
      </c>
      <c r="O494" s="98">
        <v>799.42133757039164</v>
      </c>
      <c r="P494" s="98">
        <v>0</v>
      </c>
      <c r="Q494" s="98">
        <v>0</v>
      </c>
      <c r="R494" s="98">
        <v>962.04990262734395</v>
      </c>
      <c r="S494" s="98">
        <v>0</v>
      </c>
      <c r="T494" s="98">
        <v>1133.9869053796092</v>
      </c>
      <c r="U494" s="98">
        <v>1008.373725798265</v>
      </c>
      <c r="V494" s="98">
        <v>1147.4117488438606</v>
      </c>
      <c r="W494" s="98">
        <v>0</v>
      </c>
      <c r="X494" s="98">
        <v>1130.4001564956791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1598.0771755015912</v>
      </c>
      <c r="D495" s="101">
        <v>1671.6570910676157</v>
      </c>
      <c r="E495" s="101">
        <v>1703.3360037308876</v>
      </c>
      <c r="F495" s="101">
        <v>1733.8256445782724</v>
      </c>
      <c r="G495" s="101">
        <v>1732.1284013605014</v>
      </c>
      <c r="H495" s="101">
        <v>1695.2631226986298</v>
      </c>
      <c r="I495" s="101">
        <v>1843.0856135161291</v>
      </c>
      <c r="J495" s="101">
        <v>1703.455852247024</v>
      </c>
      <c r="K495" s="101">
        <v>1719.8684194709731</v>
      </c>
      <c r="L495" s="101">
        <v>1749.6149782624439</v>
      </c>
      <c r="M495" s="101">
        <v>1871.661210051976</v>
      </c>
      <c r="N495" s="101">
        <v>1776.1642895487112</v>
      </c>
      <c r="O495" s="101">
        <v>1729.4672204520562</v>
      </c>
      <c r="P495" s="101">
        <v>0</v>
      </c>
      <c r="Q495" s="101">
        <v>1604.0095545726999</v>
      </c>
      <c r="R495" s="101">
        <v>1609.6676273759974</v>
      </c>
      <c r="S495" s="101">
        <v>1727.1230346852692</v>
      </c>
      <c r="T495" s="101">
        <v>1806.0552901377705</v>
      </c>
      <c r="U495" s="101">
        <v>1721.8777849740798</v>
      </c>
      <c r="V495" s="101">
        <v>1680.4854016286029</v>
      </c>
      <c r="W495" s="101">
        <v>0</v>
      </c>
      <c r="X495" s="101">
        <v>1853.3706481977908</v>
      </c>
      <c r="Y495" s="101">
        <v>1578.401461247412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1598.6651743251093</v>
      </c>
      <c r="D496" s="104">
        <v>1672.6574218740357</v>
      </c>
      <c r="E496" s="104">
        <v>1705.1891420279671</v>
      </c>
      <c r="F496" s="104">
        <v>1735.0829847120706</v>
      </c>
      <c r="G496" s="104">
        <v>1733.2015529122009</v>
      </c>
      <c r="H496" s="104">
        <v>1695.8075541976318</v>
      </c>
      <c r="I496" s="104">
        <v>1843.4851272112196</v>
      </c>
      <c r="J496" s="104">
        <v>1704.0138792790731</v>
      </c>
      <c r="K496" s="104">
        <v>1720.676094568772</v>
      </c>
      <c r="L496" s="104">
        <v>1750.056974045028</v>
      </c>
      <c r="M496" s="104">
        <v>1872.4061595700516</v>
      </c>
      <c r="N496" s="104">
        <v>1776.411160828537</v>
      </c>
      <c r="O496" s="104">
        <v>1729.9378440301653</v>
      </c>
      <c r="P496" s="104">
        <v>0</v>
      </c>
      <c r="Q496" s="104">
        <v>1607.5276493007573</v>
      </c>
      <c r="R496" s="104">
        <v>1613.4366873268157</v>
      </c>
      <c r="S496" s="104">
        <v>1729.9977723629756</v>
      </c>
      <c r="T496" s="104">
        <v>1807.6750890527269</v>
      </c>
      <c r="U496" s="104">
        <v>1722.7950557623192</v>
      </c>
      <c r="V496" s="104">
        <v>1678.5394244658012</v>
      </c>
      <c r="W496" s="104">
        <v>1739.8858412933278</v>
      </c>
      <c r="X496" s="104">
        <v>1852.4450745837048</v>
      </c>
      <c r="Y496" s="104">
        <v>1575.9845029772923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662.94984328128999</v>
      </c>
      <c r="D497" s="98">
        <v>714.61681298542373</v>
      </c>
      <c r="E497" s="98">
        <v>727.68775621432758</v>
      </c>
      <c r="F497" s="98">
        <v>790.84767778479022</v>
      </c>
      <c r="G497" s="98">
        <v>776.55440904446971</v>
      </c>
      <c r="H497" s="98">
        <v>751.99925988129598</v>
      </c>
      <c r="I497" s="98">
        <v>912.26981183161342</v>
      </c>
      <c r="J497" s="98">
        <v>757.44857424231861</v>
      </c>
      <c r="K497" s="98">
        <v>775.87446185142153</v>
      </c>
      <c r="L497" s="98">
        <v>782.57844336367168</v>
      </c>
      <c r="M497" s="98">
        <v>875.19668216600314</v>
      </c>
      <c r="N497" s="98">
        <v>832.58081344850973</v>
      </c>
      <c r="O497" s="98">
        <v>847.32126929818537</v>
      </c>
      <c r="P497" s="98">
        <v>0</v>
      </c>
      <c r="Q497" s="98">
        <v>691.29544033666605</v>
      </c>
      <c r="R497" s="98">
        <v>704.92392152703201</v>
      </c>
      <c r="S497" s="98">
        <v>806.5802058478107</v>
      </c>
      <c r="T497" s="98">
        <v>771.49851358147771</v>
      </c>
      <c r="U497" s="98">
        <v>741.26818556129547</v>
      </c>
      <c r="V497" s="98">
        <v>660.16079939089184</v>
      </c>
      <c r="W497" s="98">
        <v>773.56233108625008</v>
      </c>
      <c r="X497" s="98">
        <v>776.78548767240818</v>
      </c>
      <c r="Y497" s="98">
        <v>586.3601153048271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935.71533104381911</v>
      </c>
      <c r="D498" s="98">
        <v>958.04060888861193</v>
      </c>
      <c r="E498" s="98">
        <v>977.50138581363933</v>
      </c>
      <c r="F498" s="98">
        <v>944.23530692728025</v>
      </c>
      <c r="G498" s="98">
        <v>956.64714386773153</v>
      </c>
      <c r="H498" s="98">
        <v>943.8082943163356</v>
      </c>
      <c r="I498" s="98">
        <v>931.21531537960595</v>
      </c>
      <c r="J498" s="98">
        <v>946.56530503675458</v>
      </c>
      <c r="K498" s="98">
        <v>944.8016327173508</v>
      </c>
      <c r="L498" s="98">
        <v>967.47853068135635</v>
      </c>
      <c r="M498" s="98">
        <v>997.20947740404836</v>
      </c>
      <c r="N498" s="98">
        <v>943.83034738002698</v>
      </c>
      <c r="O498" s="98">
        <v>882.61657473197965</v>
      </c>
      <c r="P498" s="98">
        <v>0</v>
      </c>
      <c r="Q498" s="98">
        <v>916.23220896409134</v>
      </c>
      <c r="R498" s="98">
        <v>908.51276579978378</v>
      </c>
      <c r="S498" s="98">
        <v>923.41756651516482</v>
      </c>
      <c r="T498" s="98">
        <v>1036.176575471249</v>
      </c>
      <c r="U498" s="98">
        <v>981.52687020102394</v>
      </c>
      <c r="V498" s="98">
        <v>1018.3786250749095</v>
      </c>
      <c r="W498" s="98">
        <v>966.32351020707756</v>
      </c>
      <c r="X498" s="98">
        <v>1075.6595869112966</v>
      </c>
      <c r="Y498" s="98">
        <v>989.62438767246522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642.12100645106227</v>
      </c>
      <c r="D499" s="122">
        <v>659.42609772979995</v>
      </c>
      <c r="E499" s="122">
        <v>674.82331739808797</v>
      </c>
      <c r="F499" s="122">
        <v>696.02916670835509</v>
      </c>
      <c r="G499" s="122">
        <v>711.54639806543946</v>
      </c>
      <c r="H499" s="122">
        <v>698.05146019100687</v>
      </c>
      <c r="I499" s="122">
        <v>660.03647622795154</v>
      </c>
      <c r="J499" s="122">
        <v>630.15935106792142</v>
      </c>
      <c r="K499" s="122">
        <v>627.59430002258068</v>
      </c>
      <c r="L499" s="122">
        <v>643.64727102072766</v>
      </c>
      <c r="M499" s="122">
        <v>591.16217099531275</v>
      </c>
      <c r="N499" s="122">
        <v>599.53708871425488</v>
      </c>
      <c r="O499" s="122">
        <v>597.29409041894576</v>
      </c>
      <c r="P499" s="122">
        <v>0</v>
      </c>
      <c r="Q499" s="122">
        <v>548.25827912479645</v>
      </c>
      <c r="R499" s="122">
        <v>529.6829989884418</v>
      </c>
      <c r="S499" s="122">
        <v>569.4397621747579</v>
      </c>
      <c r="T499" s="122">
        <v>544.30363711472091</v>
      </c>
      <c r="U499" s="122">
        <v>546.44326931971671</v>
      </c>
      <c r="V499" s="122">
        <v>537.2452823429486</v>
      </c>
      <c r="W499" s="122">
        <v>566.21468382624505</v>
      </c>
      <c r="X499" s="122">
        <v>649.25326017370071</v>
      </c>
      <c r="Y499" s="122">
        <v>578.64319302176978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X501" s="98">
        <v>0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642.12100645106227</v>
      </c>
      <c r="D502" s="33">
        <v>659.42609772979995</v>
      </c>
      <c r="E502" s="33">
        <v>674.82331739808797</v>
      </c>
      <c r="F502" s="33">
        <v>696.02916670835509</v>
      </c>
      <c r="G502" s="33">
        <v>711.54639806543946</v>
      </c>
      <c r="H502" s="33">
        <v>698.05146019100687</v>
      </c>
      <c r="I502" s="33">
        <v>660.03647622795154</v>
      </c>
      <c r="J502" s="33">
        <v>630.15935106792142</v>
      </c>
      <c r="K502" s="33">
        <v>627.59430002258068</v>
      </c>
      <c r="L502" s="33">
        <v>643.64727102072766</v>
      </c>
      <c r="M502" s="33">
        <v>591.16217099531275</v>
      </c>
      <c r="N502" s="33">
        <v>599.53708871425488</v>
      </c>
      <c r="O502" s="33">
        <v>597.29409041894576</v>
      </c>
      <c r="P502" s="33">
        <v>0</v>
      </c>
      <c r="Q502" s="33">
        <v>548.25827912479645</v>
      </c>
      <c r="R502" s="33">
        <v>529.6829989884418</v>
      </c>
      <c r="S502" s="33">
        <v>569.4397621747579</v>
      </c>
      <c r="T502" s="33">
        <v>544.30363711472091</v>
      </c>
      <c r="U502" s="33">
        <v>546.44326931971671</v>
      </c>
      <c r="V502" s="33">
        <v>537.2452823429486</v>
      </c>
      <c r="W502" s="33">
        <v>566.21468382624505</v>
      </c>
      <c r="X502" s="33">
        <v>649.25326017370071</v>
      </c>
      <c r="Y502" s="33">
        <v>578.64319302176978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58.478700329392815</v>
      </c>
      <c r="D504" s="117">
        <f t="shared" si="254"/>
        <v>29.453887931256904</v>
      </c>
      <c r="E504" s="117">
        <f t="shared" si="254"/>
        <v>42.023470346101881</v>
      </c>
      <c r="F504" s="117">
        <f t="shared" si="254"/>
        <v>63.944496637352131</v>
      </c>
      <c r="G504" s="117">
        <f t="shared" si="254"/>
        <v>50.733311858289625</v>
      </c>
      <c r="H504" s="117">
        <f t="shared" si="254"/>
        <v>42.660531451947136</v>
      </c>
      <c r="I504" s="117">
        <f t="shared" si="254"/>
        <v>21.852028296986038</v>
      </c>
      <c r="J504" s="117">
        <f t="shared" si="254"/>
        <v>24.583707015594754</v>
      </c>
      <c r="K504" s="117">
        <f t="shared" si="254"/>
        <v>34.992986925444747</v>
      </c>
      <c r="L504" s="117">
        <f t="shared" si="254"/>
        <v>37.07373338575524</v>
      </c>
      <c r="M504" s="117">
        <f t="shared" si="254"/>
        <v>37.709345425905639</v>
      </c>
      <c r="N504" s="117">
        <f t="shared" si="254"/>
        <v>22.043399353579293</v>
      </c>
      <c r="O504" s="117">
        <f t="shared" si="254"/>
        <v>5.4576330974581717</v>
      </c>
      <c r="P504" s="117">
        <f t="shared" si="254"/>
        <v>0</v>
      </c>
      <c r="Q504" s="117">
        <f t="shared" si="254"/>
        <v>13.827151322326813</v>
      </c>
      <c r="R504" s="117">
        <f t="shared" ref="R504:V504" si="255">R505+R508+R510+R523</f>
        <v>18.314103459599639</v>
      </c>
      <c r="S504" s="117">
        <f t="shared" si="255"/>
        <v>26.456329774708816</v>
      </c>
      <c r="T504" s="117">
        <f t="shared" si="255"/>
        <v>51.731604971299134</v>
      </c>
      <c r="U504" s="117">
        <f t="shared" si="255"/>
        <v>31.690330231139448</v>
      </c>
      <c r="V504" s="117">
        <f t="shared" si="255"/>
        <v>19.374798163934106</v>
      </c>
      <c r="W504" s="117">
        <f t="shared" ref="W504:Y504" si="256">W505+W508+W510+W523</f>
        <v>14.765478925851733</v>
      </c>
      <c r="X504" s="117">
        <f t="shared" si="256"/>
        <v>14.480500703384511</v>
      </c>
      <c r="Y504" s="117">
        <f t="shared" si="256"/>
        <v>1.7007780985612033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58.478700329392815</v>
      </c>
      <c r="D510" s="122">
        <v>29.453887931256904</v>
      </c>
      <c r="E510" s="122">
        <v>42.023470346101881</v>
      </c>
      <c r="F510" s="122">
        <v>63.944496637352131</v>
      </c>
      <c r="G510" s="122">
        <v>50.733311858289625</v>
      </c>
      <c r="H510" s="122">
        <v>42.660531451947136</v>
      </c>
      <c r="I510" s="122">
        <v>21.852028296986038</v>
      </c>
      <c r="J510" s="122">
        <v>24.583707015594754</v>
      </c>
      <c r="K510" s="122">
        <v>34.992986925444747</v>
      </c>
      <c r="L510" s="122">
        <v>37.07373338575524</v>
      </c>
      <c r="M510" s="122">
        <v>37.709345425905639</v>
      </c>
      <c r="N510" s="122">
        <v>22.043399353579293</v>
      </c>
      <c r="O510" s="122">
        <v>5.4576330974581717</v>
      </c>
      <c r="P510" s="122">
        <v>0</v>
      </c>
      <c r="Q510" s="122">
        <v>13.827151322326813</v>
      </c>
      <c r="R510" s="122">
        <v>18.314103459599639</v>
      </c>
      <c r="S510" s="122">
        <v>26.456329774708816</v>
      </c>
      <c r="T510" s="122">
        <v>51.731604971299134</v>
      </c>
      <c r="U510" s="122">
        <v>31.690330231139448</v>
      </c>
      <c r="V510" s="122">
        <v>19.374798163934106</v>
      </c>
      <c r="W510" s="122">
        <v>14.765478925851733</v>
      </c>
      <c r="X510" s="122">
        <v>14.480500703384511</v>
      </c>
      <c r="Y510" s="122">
        <v>1.7007780985612033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527.13335163187685</v>
      </c>
      <c r="D515" s="101">
        <v>530.00252487334899</v>
      </c>
      <c r="E515" s="101">
        <v>455.73083474190719</v>
      </c>
      <c r="F515" s="101">
        <v>636.56681355702244</v>
      </c>
      <c r="G515" s="101">
        <v>556.20798635101357</v>
      </c>
      <c r="H515" s="101">
        <v>591.34815800888043</v>
      </c>
      <c r="I515" s="101">
        <v>492.88253277260208</v>
      </c>
      <c r="J515" s="101">
        <v>563.3559242664071</v>
      </c>
      <c r="K515" s="101">
        <v>546.24166320680047</v>
      </c>
      <c r="L515" s="101">
        <v>564.82498914156486</v>
      </c>
      <c r="M515" s="101">
        <v>605.53718357978732</v>
      </c>
      <c r="N515" s="101">
        <v>540.41250327104751</v>
      </c>
      <c r="O515" s="101">
        <v>467.64357712808862</v>
      </c>
      <c r="P515" s="101">
        <v>0</v>
      </c>
      <c r="Q515" s="101">
        <v>367.30839834095298</v>
      </c>
      <c r="R515" s="101">
        <v>477.39296176388484</v>
      </c>
      <c r="S515" s="101">
        <v>384.14062061426711</v>
      </c>
      <c r="T515" s="101">
        <v>537.07473446992901</v>
      </c>
      <c r="U515" s="101">
        <v>475.67819434608396</v>
      </c>
      <c r="V515" s="101">
        <v>509.72358882580238</v>
      </c>
      <c r="W515" s="101">
        <v>458.39090924244033</v>
      </c>
      <c r="X515" s="101">
        <v>519.35633550445493</v>
      </c>
      <c r="Y515" s="101">
        <v>371.71520733964689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218.83958535924725</v>
      </c>
      <c r="D516" s="104">
        <v>226.38990252308324</v>
      </c>
      <c r="E516" s="104">
        <v>194.03086998411089</v>
      </c>
      <c r="F516" s="104">
        <v>290.71696456382904</v>
      </c>
      <c r="G516" s="104">
        <v>249.42642198742894</v>
      </c>
      <c r="H516" s="104">
        <v>263.15317392632954</v>
      </c>
      <c r="I516" s="104">
        <v>0</v>
      </c>
      <c r="J516" s="104">
        <v>251.13666131648105</v>
      </c>
      <c r="K516" s="104">
        <v>246.52246169545748</v>
      </c>
      <c r="L516" s="104">
        <v>253.12235268381724</v>
      </c>
      <c r="M516" s="104">
        <v>282.37298487064129</v>
      </c>
      <c r="N516" s="104">
        <v>253.01937507878847</v>
      </c>
      <c r="O516" s="104">
        <v>227.89272665888575</v>
      </c>
      <c r="P516" s="104">
        <v>0</v>
      </c>
      <c r="Q516" s="104">
        <v>0</v>
      </c>
      <c r="R516" s="104">
        <v>210.00974433939604</v>
      </c>
      <c r="S516" s="104">
        <v>0</v>
      </c>
      <c r="T516" s="104">
        <v>230.52689897255817</v>
      </c>
      <c r="U516" s="104">
        <v>205.90800889332661</v>
      </c>
      <c r="V516" s="104">
        <v>205.48459126561616</v>
      </c>
      <c r="W516" s="104">
        <v>0</v>
      </c>
      <c r="X516" s="104">
        <v>221.71739602648393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218.83958535924725</v>
      </c>
      <c r="D517" s="98">
        <v>226.38990252308324</v>
      </c>
      <c r="E517" s="98">
        <v>194.03086998411089</v>
      </c>
      <c r="F517" s="98">
        <v>290.71696456382904</v>
      </c>
      <c r="G517" s="98">
        <v>249.42642198742894</v>
      </c>
      <c r="H517" s="98">
        <v>263.15317392632954</v>
      </c>
      <c r="I517" s="98">
        <v>0</v>
      </c>
      <c r="J517" s="98">
        <v>251.13666131648105</v>
      </c>
      <c r="K517" s="98">
        <v>246.52246169545748</v>
      </c>
      <c r="L517" s="98">
        <v>253.12235268381724</v>
      </c>
      <c r="M517" s="98">
        <v>282.37298487064129</v>
      </c>
      <c r="N517" s="98">
        <v>253.01937507878847</v>
      </c>
      <c r="O517" s="98">
        <v>227.89272665888575</v>
      </c>
      <c r="P517" s="98">
        <v>0</v>
      </c>
      <c r="Q517" s="98">
        <v>0</v>
      </c>
      <c r="R517" s="98">
        <v>210.00974433939604</v>
      </c>
      <c r="S517" s="98">
        <v>0</v>
      </c>
      <c r="T517" s="98">
        <v>230.52689897255817</v>
      </c>
      <c r="U517" s="98">
        <v>205.90800889332661</v>
      </c>
      <c r="V517" s="98">
        <v>205.48459126561616</v>
      </c>
      <c r="W517" s="98">
        <v>0</v>
      </c>
      <c r="X517" s="98">
        <v>221.71739602648393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X523" s="122">
        <v>0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X525" s="98">
        <v>0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186.43494519418732</v>
      </c>
      <c r="D528" s="118">
        <f t="shared" si="261"/>
        <v>178.50147225832907</v>
      </c>
      <c r="E528" s="118">
        <f t="shared" si="261"/>
        <v>180.58776521990919</v>
      </c>
      <c r="F528" s="118">
        <f t="shared" si="261"/>
        <v>163.26324021009819</v>
      </c>
      <c r="G528" s="118">
        <f t="shared" si="261"/>
        <v>147.74395379558649</v>
      </c>
      <c r="H528" s="118">
        <f t="shared" si="261"/>
        <v>162.11396778411023</v>
      </c>
      <c r="I528" s="118">
        <f t="shared" si="261"/>
        <v>148.2536240642641</v>
      </c>
      <c r="J528" s="118">
        <f t="shared" si="261"/>
        <v>168.08336082145348</v>
      </c>
      <c r="K528" s="118">
        <f t="shared" si="261"/>
        <v>129.57897627489399</v>
      </c>
      <c r="L528" s="118">
        <f t="shared" si="261"/>
        <v>136.80447934289793</v>
      </c>
      <c r="M528" s="118">
        <f t="shared" si="261"/>
        <v>114.23769434874178</v>
      </c>
      <c r="N528" s="118">
        <f t="shared" si="261"/>
        <v>126.62239278292155</v>
      </c>
      <c r="O528" s="118">
        <f t="shared" si="261"/>
        <v>122.16820382750696</v>
      </c>
      <c r="P528" s="118">
        <f t="shared" si="261"/>
        <v>0</v>
      </c>
      <c r="Q528" s="118">
        <f t="shared" si="261"/>
        <v>97.610319969872847</v>
      </c>
      <c r="R528" s="118">
        <f t="shared" ref="R528:V528" si="262">R529+R532+R534+R547</f>
        <v>100.5625055483366</v>
      </c>
      <c r="S528" s="118">
        <f t="shared" si="262"/>
        <v>102.68990124139513</v>
      </c>
      <c r="T528" s="118">
        <f t="shared" si="262"/>
        <v>99.000107519750358</v>
      </c>
      <c r="U528" s="118">
        <f t="shared" si="262"/>
        <v>88.116475963574061</v>
      </c>
      <c r="V528" s="118">
        <f t="shared" si="262"/>
        <v>70.763455403071731</v>
      </c>
      <c r="W528" s="118">
        <f t="shared" ref="W528:Y528" si="263">W529+W532+W534+W547</f>
        <v>86.011751923195845</v>
      </c>
      <c r="X528" s="118">
        <f t="shared" si="263"/>
        <v>81.717881172947472</v>
      </c>
      <c r="Y528" s="118">
        <f t="shared" si="263"/>
        <v>57.454754887321876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158.58439606486075</v>
      </c>
      <c r="D529" s="123">
        <f t="shared" si="264"/>
        <v>147.09264526205706</v>
      </c>
      <c r="E529" s="123">
        <f t="shared" si="264"/>
        <v>149.60995516489103</v>
      </c>
      <c r="F529" s="123">
        <f t="shared" si="264"/>
        <v>131.87862213219267</v>
      </c>
      <c r="G529" s="123">
        <f t="shared" si="264"/>
        <v>116.36224058375375</v>
      </c>
      <c r="H529" s="123">
        <f t="shared" si="264"/>
        <v>124.45466916392675</v>
      </c>
      <c r="I529" s="123">
        <f t="shared" si="264"/>
        <v>110.61812659900941</v>
      </c>
      <c r="J529" s="123">
        <f t="shared" si="264"/>
        <v>125.50379269611041</v>
      </c>
      <c r="K529" s="123">
        <f t="shared" si="264"/>
        <v>99.023787434376615</v>
      </c>
      <c r="L529" s="123">
        <f t="shared" si="264"/>
        <v>107.83510282055877</v>
      </c>
      <c r="M529" s="123">
        <f t="shared" si="264"/>
        <v>88.303571781374572</v>
      </c>
      <c r="N529" s="123">
        <f t="shared" si="264"/>
        <v>102.08395406210927</v>
      </c>
      <c r="O529" s="123">
        <f t="shared" si="264"/>
        <v>99.982755401384594</v>
      </c>
      <c r="P529" s="123">
        <f t="shared" si="264"/>
        <v>0</v>
      </c>
      <c r="Q529" s="123">
        <f t="shared" si="264"/>
        <v>74.972570628079637</v>
      </c>
      <c r="R529" s="123">
        <f t="shared" ref="R529:V529" si="265">SUM(R530:R531)</f>
        <v>72.949872712623204</v>
      </c>
      <c r="S529" s="123">
        <f t="shared" si="265"/>
        <v>71.18260861872875</v>
      </c>
      <c r="T529" s="123">
        <f t="shared" si="265"/>
        <v>68.02473276350949</v>
      </c>
      <c r="U529" s="123">
        <f t="shared" si="265"/>
        <v>63.346483813783593</v>
      </c>
      <c r="V529" s="123">
        <f t="shared" si="265"/>
        <v>51.225686369244947</v>
      </c>
      <c r="W529" s="123">
        <f t="shared" ref="W529:Y529" si="266">SUM(W530:W531)</f>
        <v>53.769172759994724</v>
      </c>
      <c r="X529" s="123">
        <f t="shared" si="266"/>
        <v>46.502217559635831</v>
      </c>
      <c r="Y529" s="123">
        <f t="shared" si="266"/>
        <v>27.432938490404108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157.59560082147576</v>
      </c>
      <c r="D530" s="99">
        <v>146.17327479323848</v>
      </c>
      <c r="E530" s="99">
        <v>148.68015647084243</v>
      </c>
      <c r="F530" s="99">
        <v>131.05071444355778</v>
      </c>
      <c r="G530" s="99">
        <v>115.62693898946785</v>
      </c>
      <c r="H530" s="99">
        <v>123.67169482473976</v>
      </c>
      <c r="I530" s="99">
        <v>109.92137364344245</v>
      </c>
      <c r="J530" s="99">
        <v>124.70668962689747</v>
      </c>
      <c r="K530" s="99">
        <v>98.392017865260257</v>
      </c>
      <c r="L530" s="99">
        <v>107.14579769072662</v>
      </c>
      <c r="M530" s="99">
        <v>87.740553958747583</v>
      </c>
      <c r="N530" s="99">
        <v>101.43015333142746</v>
      </c>
      <c r="O530" s="99">
        <v>99.339895111233261</v>
      </c>
      <c r="P530" s="99">
        <v>0</v>
      </c>
      <c r="Q530" s="99">
        <v>74.482996236190743</v>
      </c>
      <c r="R530" s="99">
        <v>72.471751000771576</v>
      </c>
      <c r="S530" s="99">
        <v>70.712113348961552</v>
      </c>
      <c r="T530" s="99">
        <v>67.568833335237258</v>
      </c>
      <c r="U530" s="99">
        <v>62.921425857009439</v>
      </c>
      <c r="V530" s="99">
        <v>50.878044317425072</v>
      </c>
      <c r="W530" s="99">
        <v>53.403875216082753</v>
      </c>
      <c r="X530" s="99">
        <v>46.18163296743078</v>
      </c>
      <c r="Y530" s="99">
        <v>27.243646941090269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0.9887952433849968</v>
      </c>
      <c r="D531" s="99">
        <v>0.91937046881858064</v>
      </c>
      <c r="E531" s="99">
        <v>0.92979869404859683</v>
      </c>
      <c r="F531" s="99">
        <v>0.82790768863489017</v>
      </c>
      <c r="G531" s="99">
        <v>0.73530159428590702</v>
      </c>
      <c r="H531" s="99">
        <v>0.78297433918698667</v>
      </c>
      <c r="I531" s="99">
        <v>0.69675295556695915</v>
      </c>
      <c r="J531" s="99">
        <v>0.79710306921293805</v>
      </c>
      <c r="K531" s="99">
        <v>0.63176956911635751</v>
      </c>
      <c r="L531" s="99">
        <v>0.68930512983214431</v>
      </c>
      <c r="M531" s="99">
        <v>0.5630178226269934</v>
      </c>
      <c r="N531" s="99">
        <v>0.65380073068180988</v>
      </c>
      <c r="O531" s="99">
        <v>0.64286029015132584</v>
      </c>
      <c r="P531" s="99">
        <v>0</v>
      </c>
      <c r="Q531" s="99">
        <v>0.48957439188888713</v>
      </c>
      <c r="R531" s="99">
        <v>0.4781217118516225</v>
      </c>
      <c r="S531" s="99">
        <v>0.47049526976719391</v>
      </c>
      <c r="T531" s="99">
        <v>0.45589942827222618</v>
      </c>
      <c r="U531" s="99">
        <v>0.42505795677415209</v>
      </c>
      <c r="V531" s="99">
        <v>0.34764205181987229</v>
      </c>
      <c r="W531" s="99">
        <v>0.36529754391196823</v>
      </c>
      <c r="X531" s="99">
        <v>0.32058459220505114</v>
      </c>
      <c r="Y531" s="99">
        <v>0.18929154931383971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1.1647256619128446E-2</v>
      </c>
      <c r="D532" s="123">
        <f t="shared" si="267"/>
        <v>8.2691718196355665E-3</v>
      </c>
      <c r="E532" s="123">
        <f t="shared" si="267"/>
        <v>0.25629649302980884</v>
      </c>
      <c r="F532" s="123">
        <f t="shared" si="267"/>
        <v>0.27754490999337145</v>
      </c>
      <c r="G532" s="123">
        <f t="shared" si="267"/>
        <v>0.29107328596498289</v>
      </c>
      <c r="H532" s="123">
        <f t="shared" si="267"/>
        <v>0.67528529012873095</v>
      </c>
      <c r="I532" s="123">
        <f t="shared" si="267"/>
        <v>0.4131837761274047</v>
      </c>
      <c r="J532" s="123">
        <f t="shared" si="267"/>
        <v>0.40012335701864593</v>
      </c>
      <c r="K532" s="123">
        <f t="shared" si="267"/>
        <v>0.27592378743047768</v>
      </c>
      <c r="L532" s="123">
        <f t="shared" si="267"/>
        <v>0.3246150874543946</v>
      </c>
      <c r="M532" s="123">
        <f t="shared" si="267"/>
        <v>0.2588809778238787</v>
      </c>
      <c r="N532" s="123">
        <f t="shared" si="267"/>
        <v>0.22166796490321988</v>
      </c>
      <c r="O532" s="123">
        <f t="shared" si="267"/>
        <v>0.18731255016493181</v>
      </c>
      <c r="P532" s="123">
        <f t="shared" si="267"/>
        <v>0</v>
      </c>
      <c r="Q532" s="123">
        <f t="shared" si="267"/>
        <v>5.7439711381954424E-2</v>
      </c>
      <c r="R532" s="123">
        <f t="shared" si="267"/>
        <v>3.7459678206455731E-2</v>
      </c>
      <c r="S532" s="123">
        <f t="shared" si="267"/>
        <v>7.5165036476157243E-2</v>
      </c>
      <c r="T532" s="123">
        <f t="shared" si="267"/>
        <v>7.177527688701052E-2</v>
      </c>
      <c r="U532" s="123">
        <f t="shared" si="267"/>
        <v>8.1802947531062958E-2</v>
      </c>
      <c r="V532" s="123">
        <f t="shared" si="267"/>
        <v>0.11110010770840612</v>
      </c>
      <c r="W532" s="123">
        <f t="shared" si="267"/>
        <v>6.5414705149144714E-2</v>
      </c>
      <c r="X532" s="123">
        <f t="shared" si="267"/>
        <v>0.1949715689366594</v>
      </c>
      <c r="Y532" s="123">
        <f t="shared" si="267"/>
        <v>0.42817536431320152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1.1647256619128446E-2</v>
      </c>
      <c r="D533" s="99">
        <f>RES_hhdet_in_fecs!D86</f>
        <v>8.2691718196355665E-3</v>
      </c>
      <c r="E533" s="99">
        <f>RES_hhdet_in_fecs!E86</f>
        <v>0.25629649302980884</v>
      </c>
      <c r="F533" s="99">
        <f>RES_hhdet_in_fecs!F86</f>
        <v>0.27754490999337145</v>
      </c>
      <c r="G533" s="99">
        <f>RES_hhdet_in_fecs!G86</f>
        <v>0.29107328596498289</v>
      </c>
      <c r="H533" s="99">
        <f>RES_hhdet_in_fecs!H86</f>
        <v>0.67528529012873095</v>
      </c>
      <c r="I533" s="99">
        <f>RES_hhdet_in_fecs!I86</f>
        <v>0.4131837761274047</v>
      </c>
      <c r="J533" s="99">
        <f>RES_hhdet_in_fecs!J86</f>
        <v>0.40012335701864593</v>
      </c>
      <c r="K533" s="99">
        <f>RES_hhdet_in_fecs!K86</f>
        <v>0.27592378743047768</v>
      </c>
      <c r="L533" s="99">
        <f>RES_hhdet_in_fecs!L86</f>
        <v>0.3246150874543946</v>
      </c>
      <c r="M533" s="99">
        <f>RES_hhdet_in_fecs!M86</f>
        <v>0.2588809778238787</v>
      </c>
      <c r="N533" s="99">
        <f>RES_hhdet_in_fecs!N86</f>
        <v>0.22166796490321988</v>
      </c>
      <c r="O533" s="99">
        <f>RES_hhdet_in_fecs!O86</f>
        <v>0.18731255016493181</v>
      </c>
      <c r="P533" s="99">
        <f>RES_hhdet_in_fecs!P86</f>
        <v>0</v>
      </c>
      <c r="Q533" s="99">
        <f>RES_hhdet_in_fecs!Q86</f>
        <v>5.7439711381954424E-2</v>
      </c>
      <c r="R533" s="99">
        <f>RES_hhdet_in_fecs!R86</f>
        <v>3.7459678206455731E-2</v>
      </c>
      <c r="S533" s="99">
        <f>RES_hhdet_in_fecs!S86</f>
        <v>7.5165036476157243E-2</v>
      </c>
      <c r="T533" s="99">
        <f>RES_hhdet_in_fecs!T86</f>
        <v>7.177527688701052E-2</v>
      </c>
      <c r="U533" s="99">
        <f>RES_hhdet_in_fecs!U86</f>
        <v>8.1802947531062958E-2</v>
      </c>
      <c r="V533" s="99">
        <f>RES_hhdet_in_fecs!V86</f>
        <v>0.11110010770840612</v>
      </c>
      <c r="W533" s="99">
        <f>RES_hhdet_in_fecs!W86</f>
        <v>6.5414705149144714E-2</v>
      </c>
      <c r="X533" s="99">
        <f>RES_hhdet_in_fecs!X86</f>
        <v>0.1949715689366594</v>
      </c>
      <c r="Y533" s="99">
        <f>RES_hhdet_in_fecs!Y86</f>
        <v>0.42817536431320152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19.70032888194952</v>
      </c>
      <c r="D534" s="123">
        <v>22.299727448784637</v>
      </c>
      <c r="E534" s="123">
        <v>21.674850588196502</v>
      </c>
      <c r="F534" s="123">
        <v>22.263136907023348</v>
      </c>
      <c r="G534" s="123">
        <v>21.817898637953455</v>
      </c>
      <c r="H534" s="123">
        <v>26.007570272030652</v>
      </c>
      <c r="I534" s="123">
        <v>27.112313835444223</v>
      </c>
      <c r="J534" s="123">
        <v>30.800838238273467</v>
      </c>
      <c r="K534" s="123">
        <v>21.80197738651847</v>
      </c>
      <c r="L534" s="123">
        <v>20.802559572372019</v>
      </c>
      <c r="M534" s="123">
        <v>19.218332173930182</v>
      </c>
      <c r="N534" s="123">
        <v>17.715037106617334</v>
      </c>
      <c r="O534" s="123">
        <v>15.89977444002327</v>
      </c>
      <c r="P534" s="123">
        <v>0</v>
      </c>
      <c r="Q534" s="123">
        <v>17.003460497715977</v>
      </c>
      <c r="R534" s="123">
        <v>20.244467285209865</v>
      </c>
      <c r="S534" s="123">
        <v>23.136689709026765</v>
      </c>
      <c r="T534" s="123">
        <v>23.704274584410236</v>
      </c>
      <c r="U534" s="123">
        <v>18.528521233225106</v>
      </c>
      <c r="V534" s="123">
        <v>14.572925661279999</v>
      </c>
      <c r="W534" s="123">
        <v>24.10690903086077</v>
      </c>
      <c r="X534" s="123">
        <v>25.895903579665397</v>
      </c>
      <c r="Y534" s="123">
        <v>21.524616104778229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22.457129013038404</v>
      </c>
      <c r="D535" s="99">
        <v>24.339978600486571</v>
      </c>
      <c r="E535" s="99">
        <v>25.803194500545736</v>
      </c>
      <c r="F535" s="99">
        <v>23.363485031872607</v>
      </c>
      <c r="G535" s="99">
        <v>22.251703609129137</v>
      </c>
      <c r="H535" s="99">
        <v>27.299553976697613</v>
      </c>
      <c r="I535" s="99">
        <v>28.822149041925645</v>
      </c>
      <c r="J535" s="99">
        <v>33.149692387340259</v>
      </c>
      <c r="K535" s="99">
        <v>22.393200890302619</v>
      </c>
      <c r="L535" s="99">
        <v>21.765174964951953</v>
      </c>
      <c r="M535" s="99">
        <v>19.5712620674745</v>
      </c>
      <c r="N535" s="99">
        <v>16.892698176006586</v>
      </c>
      <c r="O535" s="99">
        <v>15.877071891170125</v>
      </c>
      <c r="P535" s="99">
        <v>0</v>
      </c>
      <c r="Q535" s="99">
        <v>18.10881375957295</v>
      </c>
      <c r="R535" s="99">
        <v>20.024157683838787</v>
      </c>
      <c r="S535" s="99">
        <v>23.148471704397686</v>
      </c>
      <c r="T535" s="99">
        <v>25.087253597703697</v>
      </c>
      <c r="U535" s="99">
        <v>18.638398112544163</v>
      </c>
      <c r="V535" s="99">
        <v>14.376526122388698</v>
      </c>
      <c r="W535" s="99">
        <v>24.988523893791719</v>
      </c>
      <c r="X535" s="99">
        <v>26.715520477418885</v>
      </c>
      <c r="Y535" s="99">
        <v>21.639841413316258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18.387747166471687</v>
      </c>
      <c r="D536" s="99">
        <v>20.17470108705281</v>
      </c>
      <c r="E536" s="99">
        <v>21.555421498699086</v>
      </c>
      <c r="F536" s="99">
        <v>19.852305025048526</v>
      </c>
      <c r="G536" s="99">
        <v>18.999956347668618</v>
      </c>
      <c r="H536" s="99">
        <v>23.459324454376222</v>
      </c>
      <c r="I536" s="99">
        <v>25.303805649485536</v>
      </c>
      <c r="J536" s="99">
        <v>28.92924856686264</v>
      </c>
      <c r="K536" s="99">
        <v>19.706247608509184</v>
      </c>
      <c r="L536" s="99">
        <v>19.276833726054925</v>
      </c>
      <c r="M536" s="99">
        <v>17.511934321177574</v>
      </c>
      <c r="N536" s="99">
        <v>15.198168529610161</v>
      </c>
      <c r="O536" s="99">
        <v>14.40759885042138</v>
      </c>
      <c r="P536" s="99">
        <v>0</v>
      </c>
      <c r="Q536" s="99">
        <v>16.399151267495572</v>
      </c>
      <c r="R536" s="99">
        <v>0</v>
      </c>
      <c r="S536" s="99">
        <v>0</v>
      </c>
      <c r="T536" s="99">
        <v>23.243055196274174</v>
      </c>
      <c r="U536" s="99">
        <v>17.387475042894291</v>
      </c>
      <c r="V536" s="99">
        <v>13.440094657847144</v>
      </c>
      <c r="W536" s="99">
        <v>23.63616577686313</v>
      </c>
      <c r="X536" s="99">
        <v>25.265769932706338</v>
      </c>
      <c r="Y536" s="99">
        <v>20.402818911265996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9.3210764139574138</v>
      </c>
      <c r="D537" s="102">
        <v>10.394774643467455</v>
      </c>
      <c r="E537" s="102">
        <v>11.020180618423906</v>
      </c>
      <c r="F537" s="102">
        <v>10.64877718838426</v>
      </c>
      <c r="G537" s="102">
        <v>9.9698802871922823</v>
      </c>
      <c r="H537" s="102">
        <v>12.127741025967884</v>
      </c>
      <c r="I537" s="102">
        <v>14.253613980439015</v>
      </c>
      <c r="J537" s="102">
        <v>14.789811006736468</v>
      </c>
      <c r="K537" s="102">
        <v>10.097582210042617</v>
      </c>
      <c r="L537" s="102">
        <v>9.7582446118146677</v>
      </c>
      <c r="M537" s="102">
        <v>9.1133809260755623</v>
      </c>
      <c r="N537" s="102">
        <v>7.8879477528671513</v>
      </c>
      <c r="O537" s="102">
        <v>7.7430210264311414</v>
      </c>
      <c r="P537" s="102">
        <v>0</v>
      </c>
      <c r="Q537" s="102">
        <v>7.8530771961228618</v>
      </c>
      <c r="R537" s="102">
        <v>0</v>
      </c>
      <c r="S537" s="102">
        <v>0</v>
      </c>
      <c r="T537" s="102">
        <v>10.755281281252845</v>
      </c>
      <c r="U537" s="102">
        <v>8.045118130945367</v>
      </c>
      <c r="V537" s="102">
        <v>5.7289407210621857</v>
      </c>
      <c r="W537" s="102">
        <v>11.29345916267123</v>
      </c>
      <c r="X537" s="102">
        <v>11.406044987073678</v>
      </c>
      <c r="Y537" s="102">
        <v>8.1681016147979211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9.0666707525142733</v>
      </c>
      <c r="D538" s="105">
        <v>9.779926443585353</v>
      </c>
      <c r="E538" s="105">
        <v>10.535240880275181</v>
      </c>
      <c r="F538" s="105">
        <v>9.2035278366642661</v>
      </c>
      <c r="G538" s="105">
        <v>9.0300760604763397</v>
      </c>
      <c r="H538" s="105">
        <v>11.331583428408337</v>
      </c>
      <c r="I538" s="105">
        <v>11.050191669046519</v>
      </c>
      <c r="J538" s="105">
        <v>14.139437560126174</v>
      </c>
      <c r="K538" s="105">
        <v>9.6086653984665631</v>
      </c>
      <c r="L538" s="105">
        <v>9.5185891142402586</v>
      </c>
      <c r="M538" s="105">
        <v>8.3985533951020113</v>
      </c>
      <c r="N538" s="105">
        <v>7.3102207767430096</v>
      </c>
      <c r="O538" s="105">
        <v>6.6645778239902391</v>
      </c>
      <c r="P538" s="105">
        <v>0</v>
      </c>
      <c r="Q538" s="105">
        <v>8.5460740713727095</v>
      </c>
      <c r="R538" s="105">
        <v>0</v>
      </c>
      <c r="S538" s="105">
        <v>0</v>
      </c>
      <c r="T538" s="105">
        <v>12.48777391502133</v>
      </c>
      <c r="U538" s="105">
        <v>9.342356911948924</v>
      </c>
      <c r="V538" s="105">
        <v>7.7111539367849593</v>
      </c>
      <c r="W538" s="105">
        <v>12.342706614191901</v>
      </c>
      <c r="X538" s="105">
        <v>13.859724945632662</v>
      </c>
      <c r="Y538" s="105">
        <v>12.234717296468075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22.761015298523596</v>
      </c>
      <c r="D539" s="102">
        <v>24.957076045313567</v>
      </c>
      <c r="E539" s="102">
        <v>20.878478120961439</v>
      </c>
      <c r="F539" s="102">
        <v>27.685260065130709</v>
      </c>
      <c r="G539" s="102">
        <v>24.851372671380183</v>
      </c>
      <c r="H539" s="102">
        <v>31.935359145693251</v>
      </c>
      <c r="I539" s="102">
        <v>25.975104614193413</v>
      </c>
      <c r="J539" s="102">
        <v>35.06573540394195</v>
      </c>
      <c r="K539" s="102">
        <v>25.487644372842627</v>
      </c>
      <c r="L539" s="102">
        <v>23.826287631976278</v>
      </c>
      <c r="M539" s="102">
        <v>22.972928705977044</v>
      </c>
      <c r="N539" s="102">
        <v>20.760697147152694</v>
      </c>
      <c r="O539" s="102">
        <v>16.759620528170903</v>
      </c>
      <c r="P539" s="102">
        <v>0</v>
      </c>
      <c r="Q539" s="102">
        <v>13.356715598187051</v>
      </c>
      <c r="R539" s="102">
        <v>23.947994319680639</v>
      </c>
      <c r="S539" s="102">
        <v>20.631749646087041</v>
      </c>
      <c r="T539" s="102">
        <v>26.666018149550332</v>
      </c>
      <c r="U539" s="102">
        <v>20.471091731864895</v>
      </c>
      <c r="V539" s="102">
        <v>17.82690579390707</v>
      </c>
      <c r="W539" s="102">
        <v>25.552542286117951</v>
      </c>
      <c r="X539" s="102">
        <v>28.784665811554419</v>
      </c>
      <c r="Y539" s="102">
        <v>20.590697677353052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18.714983425401257</v>
      </c>
      <c r="D540" s="105">
        <v>20.634766856776796</v>
      </c>
      <c r="E540" s="105">
        <v>17.275622742974754</v>
      </c>
      <c r="F540" s="105">
        <v>23.194988005545607</v>
      </c>
      <c r="G540" s="105">
        <v>20.784119959922414</v>
      </c>
      <c r="H540" s="105">
        <v>26.715725152798147</v>
      </c>
      <c r="I540" s="105">
        <v>0</v>
      </c>
      <c r="J540" s="105">
        <v>29.446339433715419</v>
      </c>
      <c r="K540" s="105">
        <v>21.490097995141216</v>
      </c>
      <c r="L540" s="105">
        <v>20.116967856703159</v>
      </c>
      <c r="M540" s="105">
        <v>19.611289214476599</v>
      </c>
      <c r="N540" s="105">
        <v>17.875415717152062</v>
      </c>
      <c r="O540" s="105">
        <v>14.675460629175062</v>
      </c>
      <c r="P540" s="105">
        <v>0</v>
      </c>
      <c r="Q540" s="105">
        <v>0</v>
      </c>
      <c r="R540" s="105">
        <v>21.497780329770933</v>
      </c>
      <c r="S540" s="105">
        <v>0</v>
      </c>
      <c r="T540" s="105">
        <v>24.235559148242089</v>
      </c>
      <c r="U540" s="105">
        <v>18.7191985090973</v>
      </c>
      <c r="V540" s="105">
        <v>16.302300428658036</v>
      </c>
      <c r="W540" s="105">
        <v>0</v>
      </c>
      <c r="X540" s="105">
        <v>26.520205137979438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9.4492430328386252</v>
      </c>
      <c r="D541" s="99">
        <v>10.66038320196656</v>
      </c>
      <c r="E541" s="99">
        <v>8.8891708985383957</v>
      </c>
      <c r="F541" s="99">
        <v>12.64372348335438</v>
      </c>
      <c r="G541" s="99">
        <v>11.144372463193484</v>
      </c>
      <c r="H541" s="99">
        <v>14.211409988936181</v>
      </c>
      <c r="I541" s="99">
        <v>0</v>
      </c>
      <c r="J541" s="99">
        <v>15.63184362962104</v>
      </c>
      <c r="K541" s="99">
        <v>11.502741839069071</v>
      </c>
      <c r="L541" s="99">
        <v>10.677583494124768</v>
      </c>
      <c r="M541" s="99">
        <v>10.712693829267444</v>
      </c>
      <c r="N541" s="99">
        <v>9.7200908316844661</v>
      </c>
      <c r="O541" s="99">
        <v>8.167321880883998</v>
      </c>
      <c r="P541" s="99">
        <v>0</v>
      </c>
      <c r="Q541" s="99">
        <v>0</v>
      </c>
      <c r="R541" s="99">
        <v>10.534952475912082</v>
      </c>
      <c r="S541" s="99">
        <v>0</v>
      </c>
      <c r="T541" s="99">
        <v>11.445771095579209</v>
      </c>
      <c r="U541" s="99">
        <v>8.8613726432752209</v>
      </c>
      <c r="V541" s="99">
        <v>7.1865507716252042</v>
      </c>
      <c r="W541" s="99">
        <v>0</v>
      </c>
      <c r="X541" s="99">
        <v>12.288405306602174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9.2657403925626305</v>
      </c>
      <c r="D542" s="99">
        <v>9.9743836548102376</v>
      </c>
      <c r="E542" s="99">
        <v>8.3864518444363583</v>
      </c>
      <c r="F542" s="99">
        <v>10.551264522191223</v>
      </c>
      <c r="G542" s="99">
        <v>9.6397474967289298</v>
      </c>
      <c r="H542" s="99">
        <v>12.504315163861962</v>
      </c>
      <c r="I542" s="99">
        <v>0</v>
      </c>
      <c r="J542" s="99">
        <v>13.814495804094379</v>
      </c>
      <c r="K542" s="99">
        <v>9.9873561560721456</v>
      </c>
      <c r="L542" s="99">
        <v>9.4393843625783926</v>
      </c>
      <c r="M542" s="99">
        <v>8.8985953852091519</v>
      </c>
      <c r="N542" s="99">
        <v>8.155324885467591</v>
      </c>
      <c r="O542" s="99">
        <v>6.5081387482910635</v>
      </c>
      <c r="P542" s="99">
        <v>0</v>
      </c>
      <c r="Q542" s="99">
        <v>0</v>
      </c>
      <c r="R542" s="99">
        <v>10.962827853858853</v>
      </c>
      <c r="S542" s="99">
        <v>0</v>
      </c>
      <c r="T542" s="99">
        <v>12.789788052662878</v>
      </c>
      <c r="U542" s="99">
        <v>9.857825865822079</v>
      </c>
      <c r="V542" s="99">
        <v>9.1157496570328309</v>
      </c>
      <c r="W542" s="99">
        <v>0</v>
      </c>
      <c r="X542" s="99">
        <v>14.231799831377263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20.104299453803431</v>
      </c>
      <c r="D543" s="102">
        <v>22.906689623798748</v>
      </c>
      <c r="E543" s="102">
        <v>22.678838855223724</v>
      </c>
      <c r="F543" s="102">
        <v>21.885913646434254</v>
      </c>
      <c r="G543" s="102">
        <v>22.429914716786257</v>
      </c>
      <c r="H543" s="102">
        <v>26.493509688380872</v>
      </c>
      <c r="I543" s="102">
        <v>28.06225282077191</v>
      </c>
      <c r="J543" s="102">
        <v>30.576899874353401</v>
      </c>
      <c r="K543" s="102">
        <v>23.09282552251139</v>
      </c>
      <c r="L543" s="102">
        <v>21.186550956974504</v>
      </c>
      <c r="M543" s="102">
        <v>20.289289270752107</v>
      </c>
      <c r="N543" s="102">
        <v>19.349402636339462</v>
      </c>
      <c r="O543" s="102">
        <v>17.376042737114766</v>
      </c>
      <c r="P543" s="102">
        <v>0</v>
      </c>
      <c r="Q543" s="102">
        <v>15.890304572879231</v>
      </c>
      <c r="R543" s="102">
        <v>21.793743619256798</v>
      </c>
      <c r="S543" s="102">
        <v>24.813028458920392</v>
      </c>
      <c r="T543" s="102">
        <v>23.77594068704526</v>
      </c>
      <c r="U543" s="102">
        <v>19.476497447605102</v>
      </c>
      <c r="V543" s="102">
        <v>15.316284825299698</v>
      </c>
      <c r="W543" s="102">
        <v>0</v>
      </c>
      <c r="X543" s="102">
        <v>26.164207054687704</v>
      </c>
      <c r="Y543" s="102">
        <v>21.962613848206338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17.518083981014907</v>
      </c>
      <c r="D544" s="105">
        <v>20.040203693612785</v>
      </c>
      <c r="E544" s="105">
        <v>19.861481402383525</v>
      </c>
      <c r="F544" s="105">
        <v>19.311398964402759</v>
      </c>
      <c r="G544" s="105">
        <v>19.765363428293266</v>
      </c>
      <c r="H544" s="105">
        <v>23.330500966745863</v>
      </c>
      <c r="I544" s="105">
        <v>25.037910103697552</v>
      </c>
      <c r="J544" s="105">
        <v>26.980038125846598</v>
      </c>
      <c r="K544" s="105">
        <v>20.431960713079825</v>
      </c>
      <c r="L544" s="105">
        <v>18.747216714418069</v>
      </c>
      <c r="M544" s="105">
        <v>18.081326756585238</v>
      </c>
      <c r="N544" s="105">
        <v>17.30656706763688</v>
      </c>
      <c r="O544" s="105">
        <v>15.698515057635067</v>
      </c>
      <c r="P544" s="105">
        <v>0</v>
      </c>
      <c r="Q544" s="105">
        <v>14.416835154105875</v>
      </c>
      <c r="R544" s="105">
        <v>19.896920822809705</v>
      </c>
      <c r="S544" s="105">
        <v>22.854039294135543</v>
      </c>
      <c r="T544" s="105">
        <v>21.843070106523022</v>
      </c>
      <c r="U544" s="105">
        <v>17.980001834493823</v>
      </c>
      <c r="V544" s="105">
        <v>14.107470031447956</v>
      </c>
      <c r="W544" s="105">
        <v>23.387421312884843</v>
      </c>
      <c r="X544" s="105">
        <v>24.508566559312332</v>
      </c>
      <c r="Y544" s="105">
        <v>20.611572454549442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8.3401117145645856</v>
      </c>
      <c r="D545" s="99">
        <v>9.7923824344566004</v>
      </c>
      <c r="E545" s="99">
        <v>9.6887010689356661</v>
      </c>
      <c r="F545" s="99">
        <v>9.9827938510455017</v>
      </c>
      <c r="G545" s="99">
        <v>10.055864885149848</v>
      </c>
      <c r="H545" s="99">
        <v>11.752216756538349</v>
      </c>
      <c r="I545" s="99">
        <v>13.889938651052642</v>
      </c>
      <c r="J545" s="99">
        <v>13.596142913846728</v>
      </c>
      <c r="K545" s="99">
        <v>10.417735084884317</v>
      </c>
      <c r="L545" s="99">
        <v>9.4764495469855188</v>
      </c>
      <c r="M545" s="99">
        <v>9.487357304784565</v>
      </c>
      <c r="N545" s="99">
        <v>9.070073912362842</v>
      </c>
      <c r="O545" s="99">
        <v>8.5130787177008234</v>
      </c>
      <c r="P545" s="99">
        <v>0</v>
      </c>
      <c r="Q545" s="99">
        <v>6.8483975456858213</v>
      </c>
      <c r="R545" s="99">
        <v>9.5441636245646215</v>
      </c>
      <c r="S545" s="99">
        <v>11.587881812803603</v>
      </c>
      <c r="T545" s="99">
        <v>10.156445928993426</v>
      </c>
      <c r="U545" s="99">
        <v>8.384629879113497</v>
      </c>
      <c r="V545" s="99">
        <v>6.0168394347070153</v>
      </c>
      <c r="W545" s="99">
        <v>11.151053432458772</v>
      </c>
      <c r="X545" s="99">
        <v>10.965953494677599</v>
      </c>
      <c r="Y545" s="99">
        <v>8.1588880298249151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9.1779722664503165</v>
      </c>
      <c r="D546" s="99">
        <v>10.247821259156185</v>
      </c>
      <c r="E546" s="99">
        <v>10.172780333447852</v>
      </c>
      <c r="F546" s="99">
        <v>9.3286051133572574</v>
      </c>
      <c r="G546" s="99">
        <v>9.70949854314342</v>
      </c>
      <c r="H546" s="99">
        <v>11.578284210207512</v>
      </c>
      <c r="I546" s="99">
        <v>11.14797145264491</v>
      </c>
      <c r="J546" s="99">
        <v>13.383895211999867</v>
      </c>
      <c r="K546" s="99">
        <v>10.01422562819551</v>
      </c>
      <c r="L546" s="99">
        <v>9.2707671674325542</v>
      </c>
      <c r="M546" s="99">
        <v>8.5939694518006764</v>
      </c>
      <c r="N546" s="99">
        <v>8.2364931552740295</v>
      </c>
      <c r="O546" s="99">
        <v>7.1854363399342427</v>
      </c>
      <c r="P546" s="99">
        <v>0</v>
      </c>
      <c r="Q546" s="99">
        <v>7.5684376084200533</v>
      </c>
      <c r="R546" s="99">
        <v>10.352757198245081</v>
      </c>
      <c r="S546" s="99">
        <v>11.266157481331938</v>
      </c>
      <c r="T546" s="99">
        <v>11.686624177529602</v>
      </c>
      <c r="U546" s="99">
        <v>9.5953719553803278</v>
      </c>
      <c r="V546" s="99">
        <v>8.090630596740942</v>
      </c>
      <c r="W546" s="99">
        <v>12.236367880426071</v>
      </c>
      <c r="X546" s="99">
        <v>13.542613064634729</v>
      </c>
      <c r="Y546" s="99">
        <v>12.452684424724527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8.1385729907579041</v>
      </c>
      <c r="D547" s="123">
        <v>9.1008303756677247</v>
      </c>
      <c r="E547" s="123">
        <v>9.0466629737918218</v>
      </c>
      <c r="F547" s="123">
        <v>8.8439362608887961</v>
      </c>
      <c r="G547" s="123">
        <v>9.2727412879142932</v>
      </c>
      <c r="H547" s="123">
        <v>10.976443058024104</v>
      </c>
      <c r="I547" s="123">
        <v>10.109999853683068</v>
      </c>
      <c r="J547" s="123">
        <v>11.37860653005098</v>
      </c>
      <c r="K547" s="123">
        <v>8.4772876665684169</v>
      </c>
      <c r="L547" s="123">
        <v>7.842201862512761</v>
      </c>
      <c r="M547" s="123">
        <v>6.4569094156131595</v>
      </c>
      <c r="N547" s="123">
        <v>6.6017336492917273</v>
      </c>
      <c r="O547" s="123">
        <v>6.0983614359341596</v>
      </c>
      <c r="P547" s="123">
        <v>0</v>
      </c>
      <c r="Q547" s="123">
        <v>5.5768491326952789</v>
      </c>
      <c r="R547" s="123">
        <v>7.3307058722970702</v>
      </c>
      <c r="S547" s="123">
        <v>8.2954378771634687</v>
      </c>
      <c r="T547" s="123">
        <v>7.1993248949436177</v>
      </c>
      <c r="U547" s="123">
        <v>6.159667969034305</v>
      </c>
      <c r="V547" s="123">
        <v>4.8537432648383909</v>
      </c>
      <c r="W547" s="123">
        <v>8.070255427191201</v>
      </c>
      <c r="X547" s="123">
        <v>9.1247884647095852</v>
      </c>
      <c r="Y547" s="123">
        <v>8.0690249278263408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X549" s="99">
        <v>0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8.1385729907579041</v>
      </c>
      <c r="D550" s="110">
        <v>9.1008303756677247</v>
      </c>
      <c r="E550" s="110">
        <v>9.0466629737918218</v>
      </c>
      <c r="F550" s="110">
        <v>8.8439362608887961</v>
      </c>
      <c r="G550" s="110">
        <v>9.2727412879142932</v>
      </c>
      <c r="H550" s="110">
        <v>10.976443058024104</v>
      </c>
      <c r="I550" s="110">
        <v>10.109999853683068</v>
      </c>
      <c r="J550" s="110">
        <v>11.37860653005098</v>
      </c>
      <c r="K550" s="110">
        <v>8.4772876665684169</v>
      </c>
      <c r="L550" s="110">
        <v>7.842201862512761</v>
      </c>
      <c r="M550" s="110">
        <v>6.4569094156131595</v>
      </c>
      <c r="N550" s="110">
        <v>6.6017336492917273</v>
      </c>
      <c r="O550" s="110">
        <v>6.0983614359341596</v>
      </c>
      <c r="P550" s="110">
        <v>0</v>
      </c>
      <c r="Q550" s="110">
        <v>5.5768491326952789</v>
      </c>
      <c r="R550" s="110">
        <v>7.3307058722970702</v>
      </c>
      <c r="S550" s="110">
        <v>8.2954378771634687</v>
      </c>
      <c r="T550" s="110">
        <v>7.1993248949436177</v>
      </c>
      <c r="U550" s="110">
        <v>6.159667969034305</v>
      </c>
      <c r="V550" s="110">
        <v>4.8537432648383909</v>
      </c>
      <c r="W550" s="110">
        <v>8.070255427191201</v>
      </c>
      <c r="X550" s="110">
        <v>9.1247884647095852</v>
      </c>
      <c r="Y550" s="110">
        <v>8.0690249278263408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126.29428186395592</v>
      </c>
      <c r="D552" s="118">
        <f t="shared" si="268"/>
        <v>123.45380375515677</v>
      </c>
      <c r="E552" s="118">
        <f t="shared" si="268"/>
        <v>127.44573509576901</v>
      </c>
      <c r="F552" s="118">
        <f t="shared" si="268"/>
        <v>116.77130991153221</v>
      </c>
      <c r="G552" s="118">
        <f t="shared" si="268"/>
        <v>107.91499117739396</v>
      </c>
      <c r="H552" s="118">
        <f t="shared" si="268"/>
        <v>121.3063889196434</v>
      </c>
      <c r="I552" s="118">
        <f t="shared" si="268"/>
        <v>112.37144701830033</v>
      </c>
      <c r="J552" s="118">
        <f t="shared" si="268"/>
        <v>128.90196593202074</v>
      </c>
      <c r="K552" s="118">
        <f t="shared" si="268"/>
        <v>100.99308221948974</v>
      </c>
      <c r="L552" s="118">
        <f t="shared" si="268"/>
        <v>107.79142246441815</v>
      </c>
      <c r="M552" s="118">
        <f t="shared" si="268"/>
        <v>91.547642481022237</v>
      </c>
      <c r="N552" s="118">
        <f t="shared" si="268"/>
        <v>102.18616529182542</v>
      </c>
      <c r="O552" s="118">
        <f t="shared" si="268"/>
        <v>99.321992825153202</v>
      </c>
      <c r="P552" s="118">
        <f t="shared" si="268"/>
        <v>0</v>
      </c>
      <c r="Q552" s="118">
        <f t="shared" si="268"/>
        <v>80.872810078304383</v>
      </c>
      <c r="R552" s="118">
        <f t="shared" ref="R552:V552" si="269">R553+R556+R558+R571</f>
        <v>84.774944152909569</v>
      </c>
      <c r="S552" s="118">
        <f t="shared" si="269"/>
        <v>88.299905008654861</v>
      </c>
      <c r="T552" s="118">
        <f t="shared" si="269"/>
        <v>86.370464190183739</v>
      </c>
      <c r="U552" s="118">
        <f t="shared" si="269"/>
        <v>78.107625724478766</v>
      </c>
      <c r="V552" s="118">
        <f t="shared" si="269"/>
        <v>63.475437093573987</v>
      </c>
      <c r="W552" s="118">
        <f t="shared" ref="W552:Y552" si="270">W553+W556+W558+W571</f>
        <v>78.052420767647789</v>
      </c>
      <c r="X552" s="118">
        <f t="shared" si="270"/>
        <v>74.776630677075985</v>
      </c>
      <c r="Y552" s="118">
        <f t="shared" si="270"/>
        <v>53.749323471509186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104.27858001089051</v>
      </c>
      <c r="D553" s="123">
        <f t="shared" si="271"/>
        <v>98.596848510953066</v>
      </c>
      <c r="E553" s="123">
        <f t="shared" si="271"/>
        <v>102.20674147537679</v>
      </c>
      <c r="F553" s="123">
        <f t="shared" si="271"/>
        <v>91.806602845532879</v>
      </c>
      <c r="G553" s="123">
        <f t="shared" si="271"/>
        <v>82.526731542996785</v>
      </c>
      <c r="H553" s="123">
        <f t="shared" si="271"/>
        <v>89.901193918973803</v>
      </c>
      <c r="I553" s="123">
        <f t="shared" si="271"/>
        <v>81.367419642436772</v>
      </c>
      <c r="J553" s="123">
        <f t="shared" si="271"/>
        <v>93.978374678702252</v>
      </c>
      <c r="K553" s="123">
        <f t="shared" si="271"/>
        <v>75.456307700637382</v>
      </c>
      <c r="L553" s="123">
        <f t="shared" si="271"/>
        <v>83.583093511437312</v>
      </c>
      <c r="M553" s="123">
        <f t="shared" si="271"/>
        <v>69.506164030209632</v>
      </c>
      <c r="N553" s="123">
        <f t="shared" si="271"/>
        <v>81.418329611625722</v>
      </c>
      <c r="O553" s="123">
        <f t="shared" si="271"/>
        <v>80.594757321997918</v>
      </c>
      <c r="P553" s="123">
        <f t="shared" si="271"/>
        <v>0</v>
      </c>
      <c r="Q553" s="123">
        <f t="shared" si="271"/>
        <v>61.643845379303805</v>
      </c>
      <c r="R553" s="123">
        <f t="shared" ref="R553:V553" si="272">SUM(R554:R555)</f>
        <v>60.938879027718976</v>
      </c>
      <c r="S553" s="123">
        <f t="shared" si="272"/>
        <v>60.515085534972307</v>
      </c>
      <c r="T553" s="123">
        <f t="shared" si="272"/>
        <v>58.845208369135776</v>
      </c>
      <c r="U553" s="123">
        <f t="shared" si="272"/>
        <v>55.670421431275194</v>
      </c>
      <c r="V553" s="123">
        <f t="shared" si="272"/>
        <v>45.610361510142006</v>
      </c>
      <c r="W553" s="123">
        <f t="shared" ref="W553:Y553" si="273">SUM(W554:W555)</f>
        <v>48.373843511408346</v>
      </c>
      <c r="X553" s="123">
        <f t="shared" si="273"/>
        <v>42.013726227332924</v>
      </c>
      <c r="Y553" s="123">
        <f t="shared" si="273"/>
        <v>24.883574878580202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103.28978476750551</v>
      </c>
      <c r="D554" s="99">
        <v>97.677478042134481</v>
      </c>
      <c r="E554" s="99">
        <v>101.27694278132819</v>
      </c>
      <c r="F554" s="99">
        <v>90.978695156897984</v>
      </c>
      <c r="G554" s="99">
        <v>81.791429948710885</v>
      </c>
      <c r="H554" s="99">
        <v>89.11821957978681</v>
      </c>
      <c r="I554" s="99">
        <v>80.670666686869808</v>
      </c>
      <c r="J554" s="99">
        <v>93.181271609489315</v>
      </c>
      <c r="K554" s="99">
        <v>74.824538131521024</v>
      </c>
      <c r="L554" s="99">
        <v>82.893788381605162</v>
      </c>
      <c r="M554" s="99">
        <v>68.943146207582643</v>
      </c>
      <c r="N554" s="99">
        <v>80.764528880943914</v>
      </c>
      <c r="O554" s="99">
        <v>79.951897031846585</v>
      </c>
      <c r="P554" s="99">
        <v>0</v>
      </c>
      <c r="Q554" s="99">
        <v>61.154270987414918</v>
      </c>
      <c r="R554" s="99">
        <v>60.460757315867355</v>
      </c>
      <c r="S554" s="99">
        <v>60.044590265205116</v>
      </c>
      <c r="T554" s="99">
        <v>58.38930894086355</v>
      </c>
      <c r="U554" s="99">
        <v>55.24536347450104</v>
      </c>
      <c r="V554" s="99">
        <v>45.262719458322131</v>
      </c>
      <c r="W554" s="99">
        <v>48.008545967496374</v>
      </c>
      <c r="X554" s="99">
        <v>41.693141635127873</v>
      </c>
      <c r="Y554" s="99">
        <v>24.694283329266362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0.9887952433849968</v>
      </c>
      <c r="D555" s="99">
        <v>0.91937046881858064</v>
      </c>
      <c r="E555" s="99">
        <v>0.92979869404859683</v>
      </c>
      <c r="F555" s="99">
        <v>0.82790768863489017</v>
      </c>
      <c r="G555" s="99">
        <v>0.73530159428590702</v>
      </c>
      <c r="H555" s="99">
        <v>0.78297433918698667</v>
      </c>
      <c r="I555" s="99">
        <v>0.69675295556695915</v>
      </c>
      <c r="J555" s="99">
        <v>0.79710306921293805</v>
      </c>
      <c r="K555" s="99">
        <v>0.63176956911635751</v>
      </c>
      <c r="L555" s="99">
        <v>0.68930512983214431</v>
      </c>
      <c r="M555" s="99">
        <v>0.5630178226269934</v>
      </c>
      <c r="N555" s="99">
        <v>0.65380073068180988</v>
      </c>
      <c r="O555" s="99">
        <v>0.64286029015132584</v>
      </c>
      <c r="P555" s="99">
        <v>0</v>
      </c>
      <c r="Q555" s="99">
        <v>0.48957439188888713</v>
      </c>
      <c r="R555" s="99">
        <v>0.4781217118516225</v>
      </c>
      <c r="S555" s="99">
        <v>0.47049526976719391</v>
      </c>
      <c r="T555" s="99">
        <v>0.45589942827222618</v>
      </c>
      <c r="U555" s="99">
        <v>0.42505795677415209</v>
      </c>
      <c r="V555" s="99">
        <v>0.34764205181987229</v>
      </c>
      <c r="W555" s="99">
        <v>0.36529754391196823</v>
      </c>
      <c r="X555" s="99">
        <v>0.32058459220505114</v>
      </c>
      <c r="Y555" s="99">
        <v>0.18929154931383971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2.8305874688925287E-2</v>
      </c>
      <c r="D556" s="123">
        <f t="shared" si="274"/>
        <v>2.0978439720424711E-2</v>
      </c>
      <c r="E556" s="123">
        <f t="shared" si="274"/>
        <v>0.67796308649592452</v>
      </c>
      <c r="F556" s="123">
        <f t="shared" si="274"/>
        <v>0.76446507633430849</v>
      </c>
      <c r="G556" s="123">
        <f t="shared" si="274"/>
        <v>0.83393633581322657</v>
      </c>
      <c r="H556" s="123">
        <f t="shared" si="274"/>
        <v>2.0103901242743749</v>
      </c>
      <c r="I556" s="123">
        <f t="shared" si="274"/>
        <v>1.2770234125610644</v>
      </c>
      <c r="J556" s="123">
        <f t="shared" si="274"/>
        <v>1.282961145458378</v>
      </c>
      <c r="K556" s="123">
        <f t="shared" si="274"/>
        <v>0.91737399246935247</v>
      </c>
      <c r="L556" s="123">
        <f t="shared" si="274"/>
        <v>1.1185333620506193</v>
      </c>
      <c r="M556" s="123">
        <f t="shared" si="274"/>
        <v>0.92792317018203907</v>
      </c>
      <c r="N556" s="123">
        <f t="shared" si="274"/>
        <v>0.83017040833450018</v>
      </c>
      <c r="O556" s="123">
        <f t="shared" si="274"/>
        <v>0.73570227998739257</v>
      </c>
      <c r="P556" s="123">
        <f t="shared" si="274"/>
        <v>0</v>
      </c>
      <c r="Q556" s="123">
        <f t="shared" si="274"/>
        <v>0.24455031965180199</v>
      </c>
      <c r="R556" s="123">
        <f t="shared" si="274"/>
        <v>0.16064758069421148</v>
      </c>
      <c r="S556" s="123">
        <f t="shared" si="274"/>
        <v>0.32260795511271428</v>
      </c>
      <c r="T556" s="123">
        <f t="shared" si="274"/>
        <v>0.30833411833327823</v>
      </c>
      <c r="U556" s="123">
        <f t="shared" si="274"/>
        <v>0.35175948620071767</v>
      </c>
      <c r="V556" s="123">
        <f t="shared" si="274"/>
        <v>0.47909120312436682</v>
      </c>
      <c r="W556" s="123">
        <f t="shared" si="274"/>
        <v>0.28469620868436785</v>
      </c>
      <c r="X556" s="123">
        <f t="shared" si="274"/>
        <v>0.85777266651086614</v>
      </c>
      <c r="Y556" s="123">
        <f t="shared" si="274"/>
        <v>1.9065760371191736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2.8305874688925287E-2</v>
      </c>
      <c r="D557" s="99">
        <f>RES_hhdet_in_tess!D86</f>
        <v>2.0978439720424711E-2</v>
      </c>
      <c r="E557" s="99">
        <f>RES_hhdet_in_tess!E86</f>
        <v>0.67796308649592452</v>
      </c>
      <c r="F557" s="99">
        <f>RES_hhdet_in_tess!F86</f>
        <v>0.76446507633430849</v>
      </c>
      <c r="G557" s="99">
        <f>RES_hhdet_in_tess!G86</f>
        <v>0.83393633581322657</v>
      </c>
      <c r="H557" s="99">
        <f>RES_hhdet_in_tess!H86</f>
        <v>2.0103901242743749</v>
      </c>
      <c r="I557" s="99">
        <f>RES_hhdet_in_tess!I86</f>
        <v>1.2770234125610644</v>
      </c>
      <c r="J557" s="99">
        <f>RES_hhdet_in_tess!J86</f>
        <v>1.282961145458378</v>
      </c>
      <c r="K557" s="99">
        <f>RES_hhdet_in_tess!K86</f>
        <v>0.91737399246935247</v>
      </c>
      <c r="L557" s="99">
        <f>RES_hhdet_in_tess!L86</f>
        <v>1.1185333620506193</v>
      </c>
      <c r="M557" s="99">
        <f>RES_hhdet_in_tess!M86</f>
        <v>0.92792317018203907</v>
      </c>
      <c r="N557" s="99">
        <f>RES_hhdet_in_tess!N86</f>
        <v>0.83017040833450018</v>
      </c>
      <c r="O557" s="99">
        <f>RES_hhdet_in_tess!O86</f>
        <v>0.73570227998739257</v>
      </c>
      <c r="P557" s="99">
        <f>RES_hhdet_in_tess!P86</f>
        <v>0</v>
      </c>
      <c r="Q557" s="99">
        <f>RES_hhdet_in_tess!Q86</f>
        <v>0.24455031965180199</v>
      </c>
      <c r="R557" s="99">
        <f>RES_hhdet_in_tess!R86</f>
        <v>0.16064758069421148</v>
      </c>
      <c r="S557" s="99">
        <f>RES_hhdet_in_tess!S86</f>
        <v>0.32260795511271428</v>
      </c>
      <c r="T557" s="99">
        <f>RES_hhdet_in_tess!T86</f>
        <v>0.30833411833327823</v>
      </c>
      <c r="U557" s="99">
        <f>RES_hhdet_in_tess!U86</f>
        <v>0.35175948620071767</v>
      </c>
      <c r="V557" s="99">
        <f>RES_hhdet_in_tess!V86</f>
        <v>0.47909120312436682</v>
      </c>
      <c r="W557" s="99">
        <f>RES_hhdet_in_tess!W86</f>
        <v>0.28469620868436785</v>
      </c>
      <c r="X557" s="99">
        <f>RES_hhdet_in_tess!X86</f>
        <v>0.85777266651086614</v>
      </c>
      <c r="Y557" s="99">
        <f>RES_hhdet_in_tess!Y86</f>
        <v>1.9065760371191736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15.689146293465596</v>
      </c>
      <c r="D558" s="123">
        <v>17.782329265474278</v>
      </c>
      <c r="E558" s="123">
        <v>17.538197143163814</v>
      </c>
      <c r="F558" s="123">
        <v>17.323797955041147</v>
      </c>
      <c r="G558" s="123">
        <v>17.332476915953077</v>
      </c>
      <c r="H558" s="123">
        <v>20.831372823388786</v>
      </c>
      <c r="I558" s="123">
        <v>21.825428813956865</v>
      </c>
      <c r="J558" s="123">
        <v>24.73053518183977</v>
      </c>
      <c r="K558" s="123">
        <v>17.967347115637306</v>
      </c>
      <c r="L558" s="123">
        <v>16.922109385651702</v>
      </c>
      <c r="M558" s="123">
        <v>16.018908916238455</v>
      </c>
      <c r="N558" s="123">
        <v>14.705704738666119</v>
      </c>
      <c r="O558" s="123">
        <v>13.128924944791137</v>
      </c>
      <c r="P558" s="123">
        <v>0</v>
      </c>
      <c r="Q558" s="123">
        <v>14.455585837567622</v>
      </c>
      <c r="R558" s="123">
        <v>17.639531548179953</v>
      </c>
      <c r="S558" s="123">
        <v>20.514760799169128</v>
      </c>
      <c r="T558" s="123">
        <v>21.077937097191054</v>
      </c>
      <c r="U558" s="123">
        <v>16.743434740011136</v>
      </c>
      <c r="V558" s="123">
        <v>13.117775079509638</v>
      </c>
      <c r="W558" s="123">
        <v>22.224013919814041</v>
      </c>
      <c r="X558" s="123">
        <v>23.730997707290452</v>
      </c>
      <c r="Y558" s="123">
        <v>19.67796448639033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15.499321080101369</v>
      </c>
      <c r="D559" s="99">
        <v>17.068138391627315</v>
      </c>
      <c r="E559" s="99">
        <v>18.38243482746347</v>
      </c>
      <c r="F559" s="99">
        <v>16.907549041970132</v>
      </c>
      <c r="G559" s="99">
        <v>16.355496963111754</v>
      </c>
      <c r="H559" s="99">
        <v>20.377494957070596</v>
      </c>
      <c r="I559" s="99">
        <v>21.844648900752173</v>
      </c>
      <c r="J559" s="99">
        <v>25.505333782001507</v>
      </c>
      <c r="K559" s="99">
        <v>17.485777366744358</v>
      </c>
      <c r="L559" s="99">
        <v>17.242978876435334</v>
      </c>
      <c r="M559" s="99">
        <v>15.709412362009665</v>
      </c>
      <c r="N559" s="99">
        <v>13.712420538478566</v>
      </c>
      <c r="O559" s="99">
        <v>13.005492623779164</v>
      </c>
      <c r="P559" s="99">
        <v>0</v>
      </c>
      <c r="Q559" s="99">
        <v>15.087078026406777</v>
      </c>
      <c r="R559" s="99">
        <v>16.911230505334728</v>
      </c>
      <c r="S559" s="99">
        <v>19.847030489590878</v>
      </c>
      <c r="T559" s="99">
        <v>21.83417666379988</v>
      </c>
      <c r="U559" s="99">
        <v>16.444506141068512</v>
      </c>
      <c r="V559" s="99">
        <v>12.828549253832893</v>
      </c>
      <c r="W559" s="99">
        <v>22.499338876509718</v>
      </c>
      <c r="X559" s="99">
        <v>24.157166137407803</v>
      </c>
      <c r="Y559" s="99">
        <v>19.646069078677094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15.499833071179658</v>
      </c>
      <c r="D560" s="99">
        <v>17.069146170382247</v>
      </c>
      <c r="E560" s="99">
        <v>18.38611965424904</v>
      </c>
      <c r="F560" s="99">
        <v>16.909772102192356</v>
      </c>
      <c r="G560" s="99">
        <v>16.35815977146294</v>
      </c>
      <c r="H560" s="99">
        <v>20.384221497450302</v>
      </c>
      <c r="I560" s="99">
        <v>21.853174906577525</v>
      </c>
      <c r="J560" s="99">
        <v>25.518700507482869</v>
      </c>
      <c r="K560" s="99">
        <v>17.49338341319508</v>
      </c>
      <c r="L560" s="99">
        <v>17.249342760078488</v>
      </c>
      <c r="M560" s="99">
        <v>15.713659517855435</v>
      </c>
      <c r="N560" s="99">
        <v>13.71315627265388</v>
      </c>
      <c r="O560" s="99">
        <v>13.007170685903368</v>
      </c>
      <c r="P560" s="99">
        <v>0</v>
      </c>
      <c r="Q560" s="99">
        <v>15.088743844132878</v>
      </c>
      <c r="R560" s="99">
        <v>0</v>
      </c>
      <c r="S560" s="99">
        <v>0</v>
      </c>
      <c r="T560" s="99">
        <v>21.848412402178386</v>
      </c>
      <c r="U560" s="99">
        <v>16.440498807572048</v>
      </c>
      <c r="V560" s="99">
        <v>12.823237174889487</v>
      </c>
      <c r="W560" s="99">
        <v>22.511188989098905</v>
      </c>
      <c r="X560" s="99">
        <v>24.173494574653461</v>
      </c>
      <c r="Y560" s="99">
        <v>19.650256324735942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6.433162318665385</v>
      </c>
      <c r="D561" s="102">
        <v>7.2892197267968966</v>
      </c>
      <c r="E561" s="102">
        <v>7.850878773973859</v>
      </c>
      <c r="F561" s="102">
        <v>7.7062442655280901</v>
      </c>
      <c r="G561" s="102">
        <v>7.3280837109866033</v>
      </c>
      <c r="H561" s="102">
        <v>9.052638069041965</v>
      </c>
      <c r="I561" s="102">
        <v>10.802983237531002</v>
      </c>
      <c r="J561" s="102">
        <v>11.379262947356695</v>
      </c>
      <c r="K561" s="102">
        <v>7.8847180147285139</v>
      </c>
      <c r="L561" s="102">
        <v>7.7307536458382282</v>
      </c>
      <c r="M561" s="102">
        <v>7.3151061227534244</v>
      </c>
      <c r="N561" s="102">
        <v>6.4029354959108691</v>
      </c>
      <c r="O561" s="102">
        <v>6.3425928619131273</v>
      </c>
      <c r="P561" s="102">
        <v>0</v>
      </c>
      <c r="Q561" s="102">
        <v>6.542669772760167</v>
      </c>
      <c r="R561" s="102">
        <v>0</v>
      </c>
      <c r="S561" s="102">
        <v>0</v>
      </c>
      <c r="T561" s="102">
        <v>9.360638487157054</v>
      </c>
      <c r="U561" s="102">
        <v>7.0981418956231259</v>
      </c>
      <c r="V561" s="102">
        <v>5.1120832381045309</v>
      </c>
      <c r="W561" s="102">
        <v>10.168482374907002</v>
      </c>
      <c r="X561" s="102">
        <v>10.313769629020801</v>
      </c>
      <c r="Y561" s="102">
        <v>7.4155390282678599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9.0666707525142733</v>
      </c>
      <c r="D562" s="105">
        <v>9.779926443585353</v>
      </c>
      <c r="E562" s="105">
        <v>10.535240880275181</v>
      </c>
      <c r="F562" s="105">
        <v>9.2035278366642661</v>
      </c>
      <c r="G562" s="105">
        <v>9.0300760604763397</v>
      </c>
      <c r="H562" s="105">
        <v>11.331583428408337</v>
      </c>
      <c r="I562" s="105">
        <v>11.050191669046519</v>
      </c>
      <c r="J562" s="105">
        <v>14.139437560126174</v>
      </c>
      <c r="K562" s="105">
        <v>9.6086653984665631</v>
      </c>
      <c r="L562" s="105">
        <v>9.5185891142402586</v>
      </c>
      <c r="M562" s="105">
        <v>8.3985533951020113</v>
      </c>
      <c r="N562" s="105">
        <v>7.3102207767430096</v>
      </c>
      <c r="O562" s="105">
        <v>6.6645778239902391</v>
      </c>
      <c r="P562" s="105">
        <v>0</v>
      </c>
      <c r="Q562" s="105">
        <v>8.5460740713727095</v>
      </c>
      <c r="R562" s="105">
        <v>0</v>
      </c>
      <c r="S562" s="105">
        <v>0</v>
      </c>
      <c r="T562" s="105">
        <v>12.48777391502133</v>
      </c>
      <c r="U562" s="105">
        <v>9.342356911948924</v>
      </c>
      <c r="V562" s="105">
        <v>7.7111539367849593</v>
      </c>
      <c r="W562" s="105">
        <v>12.342706614191901</v>
      </c>
      <c r="X562" s="105">
        <v>13.859724945632662</v>
      </c>
      <c r="Y562" s="105">
        <v>12.234717296468075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15.841902495698827</v>
      </c>
      <c r="D563" s="102">
        <v>17.408964603754931</v>
      </c>
      <c r="E563" s="102">
        <v>14.600675577361955</v>
      </c>
      <c r="F563" s="102">
        <v>19.410333205326701</v>
      </c>
      <c r="G563" s="102">
        <v>17.472878688530432</v>
      </c>
      <c r="H563" s="102">
        <v>22.522742943179544</v>
      </c>
      <c r="I563" s="102">
        <v>18.381137730254729</v>
      </c>
      <c r="J563" s="102">
        <v>24.911310608873059</v>
      </c>
      <c r="K563" s="102">
        <v>18.191148285550678</v>
      </c>
      <c r="L563" s="102">
        <v>17.097823085769747</v>
      </c>
      <c r="M563" s="102">
        <v>16.667116466454885</v>
      </c>
      <c r="N563" s="102">
        <v>15.332737797115815</v>
      </c>
      <c r="O563" s="102">
        <v>12.697140312178835</v>
      </c>
      <c r="P563" s="102">
        <v>0</v>
      </c>
      <c r="Q563" s="102">
        <v>10.70563784364032</v>
      </c>
      <c r="R563" s="102">
        <v>19.517989196735456</v>
      </c>
      <c r="S563" s="102">
        <v>17.074503366444887</v>
      </c>
      <c r="T563" s="102">
        <v>22.368828219221786</v>
      </c>
      <c r="U563" s="102">
        <v>17.368652106273831</v>
      </c>
      <c r="V563" s="102">
        <v>15.259870990220135</v>
      </c>
      <c r="W563" s="102">
        <v>21.99168285751086</v>
      </c>
      <c r="X563" s="102">
        <v>24.850036251099656</v>
      </c>
      <c r="Y563" s="102">
        <v>17.803878258781808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15.842511455763002</v>
      </c>
      <c r="D564" s="105">
        <v>17.410600681537968</v>
      </c>
      <c r="E564" s="105">
        <v>14.602800549995628</v>
      </c>
      <c r="F564" s="105">
        <v>19.415869195962198</v>
      </c>
      <c r="G564" s="105">
        <v>17.475301318406999</v>
      </c>
      <c r="H564" s="105">
        <v>22.527059313401583</v>
      </c>
      <c r="I564" s="105">
        <v>0</v>
      </c>
      <c r="J564" s="105">
        <v>24.919630419438771</v>
      </c>
      <c r="K564" s="105">
        <v>18.197141235617178</v>
      </c>
      <c r="L564" s="105">
        <v>17.101653717585656</v>
      </c>
      <c r="M564" s="105">
        <v>16.670774457676238</v>
      </c>
      <c r="N564" s="105">
        <v>15.334062816568689</v>
      </c>
      <c r="O564" s="105">
        <v>12.695727048515558</v>
      </c>
      <c r="P564" s="105">
        <v>0</v>
      </c>
      <c r="Q564" s="105">
        <v>0</v>
      </c>
      <c r="R564" s="105">
        <v>19.548978571457464</v>
      </c>
      <c r="S564" s="105">
        <v>0</v>
      </c>
      <c r="T564" s="105">
        <v>22.391089830741159</v>
      </c>
      <c r="U564" s="105">
        <v>17.376237714151888</v>
      </c>
      <c r="V564" s="105">
        <v>15.267453093820466</v>
      </c>
      <c r="W564" s="105">
        <v>0</v>
      </c>
      <c r="X564" s="105">
        <v>24.840480138330566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6.5767710632003737</v>
      </c>
      <c r="D565" s="99">
        <v>7.4362170267277321</v>
      </c>
      <c r="E565" s="99">
        <v>6.2163487055592705</v>
      </c>
      <c r="F565" s="99">
        <v>8.8646046737709732</v>
      </c>
      <c r="G565" s="99">
        <v>7.8355538216780669</v>
      </c>
      <c r="H565" s="99">
        <v>10.022744149539621</v>
      </c>
      <c r="I565" s="99">
        <v>0</v>
      </c>
      <c r="J565" s="99">
        <v>11.105134615344397</v>
      </c>
      <c r="K565" s="99">
        <v>8.2097850795450338</v>
      </c>
      <c r="L565" s="99">
        <v>7.6622693550072629</v>
      </c>
      <c r="M565" s="99">
        <v>7.7721790724670825</v>
      </c>
      <c r="N565" s="99">
        <v>7.1787379311010957</v>
      </c>
      <c r="O565" s="99">
        <v>6.1875883002244931</v>
      </c>
      <c r="P565" s="99">
        <v>0</v>
      </c>
      <c r="Q565" s="99">
        <v>0</v>
      </c>
      <c r="R565" s="99">
        <v>8.5861507175986134</v>
      </c>
      <c r="S565" s="99">
        <v>0</v>
      </c>
      <c r="T565" s="99">
        <v>9.6013017780782786</v>
      </c>
      <c r="U565" s="99">
        <v>7.5184118483298121</v>
      </c>
      <c r="V565" s="99">
        <v>6.1517034367876366</v>
      </c>
      <c r="W565" s="99">
        <v>0</v>
      </c>
      <c r="X565" s="99">
        <v>10.608680306953305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9.2657403925626305</v>
      </c>
      <c r="D566" s="99">
        <v>9.9743836548102376</v>
      </c>
      <c r="E566" s="99">
        <v>8.3864518444363583</v>
      </c>
      <c r="F566" s="99">
        <v>10.551264522191223</v>
      </c>
      <c r="G566" s="99">
        <v>9.6397474967289298</v>
      </c>
      <c r="H566" s="99">
        <v>12.504315163861962</v>
      </c>
      <c r="I566" s="99">
        <v>0</v>
      </c>
      <c r="J566" s="99">
        <v>13.814495804094379</v>
      </c>
      <c r="K566" s="99">
        <v>9.9873561560721456</v>
      </c>
      <c r="L566" s="99">
        <v>9.4393843625783926</v>
      </c>
      <c r="M566" s="99">
        <v>8.8985953852091519</v>
      </c>
      <c r="N566" s="99">
        <v>8.155324885467591</v>
      </c>
      <c r="O566" s="99">
        <v>6.5081387482910635</v>
      </c>
      <c r="P566" s="99">
        <v>0</v>
      </c>
      <c r="Q566" s="99">
        <v>0</v>
      </c>
      <c r="R566" s="99">
        <v>10.962827853858853</v>
      </c>
      <c r="S566" s="99">
        <v>0</v>
      </c>
      <c r="T566" s="99">
        <v>12.789788052662878</v>
      </c>
      <c r="U566" s="99">
        <v>9.857825865822079</v>
      </c>
      <c r="V566" s="99">
        <v>9.1157496570328309</v>
      </c>
      <c r="W566" s="99">
        <v>0</v>
      </c>
      <c r="X566" s="99">
        <v>14.231799831377263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15.674754393560328</v>
      </c>
      <c r="D567" s="102">
        <v>17.881124157915149</v>
      </c>
      <c r="E567" s="102">
        <v>17.726484331870552</v>
      </c>
      <c r="F567" s="102">
        <v>17.129389946576588</v>
      </c>
      <c r="G567" s="102">
        <v>17.580252340012674</v>
      </c>
      <c r="H567" s="102">
        <v>20.796848643830462</v>
      </c>
      <c r="I567" s="102">
        <v>22.064355541535072</v>
      </c>
      <c r="J567" s="102">
        <v>24.085897194231972</v>
      </c>
      <c r="K567" s="102">
        <v>18.229382557113812</v>
      </c>
      <c r="L567" s="102">
        <v>16.765512186301848</v>
      </c>
      <c r="M567" s="102">
        <v>16.13001042186211</v>
      </c>
      <c r="N567" s="102">
        <v>15.499994309485478</v>
      </c>
      <c r="O567" s="102">
        <v>14.079700030939161</v>
      </c>
      <c r="P567" s="102">
        <v>0</v>
      </c>
      <c r="Q567" s="102">
        <v>13.249748391642605</v>
      </c>
      <c r="R567" s="102">
        <v>18.342613052254489</v>
      </c>
      <c r="S567" s="102">
        <v>21.071767317392286</v>
      </c>
      <c r="T567" s="102">
        <v>20.369780517456761</v>
      </c>
      <c r="U567" s="102">
        <v>16.833016303617693</v>
      </c>
      <c r="V567" s="102">
        <v>13.350816948649882</v>
      </c>
      <c r="W567" s="102">
        <v>0</v>
      </c>
      <c r="X567" s="102">
        <v>23.334037886433812</v>
      </c>
      <c r="Y567" s="102">
        <v>19.861409578503018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15.680521785325658</v>
      </c>
      <c r="D568" s="105">
        <v>17.891824342447109</v>
      </c>
      <c r="E568" s="105">
        <v>17.745769796932066</v>
      </c>
      <c r="F568" s="105">
        <v>17.141811881570259</v>
      </c>
      <c r="G568" s="105">
        <v>17.59114430106079</v>
      </c>
      <c r="H568" s="105">
        <v>20.80352752413528</v>
      </c>
      <c r="I568" s="105">
        <v>22.069138288547766</v>
      </c>
      <c r="J568" s="105">
        <v>24.093787379180295</v>
      </c>
      <c r="K568" s="105">
        <v>18.237943338957901</v>
      </c>
      <c r="L568" s="105">
        <v>16.769747567097781</v>
      </c>
      <c r="M568" s="105">
        <v>16.13643041038663</v>
      </c>
      <c r="N568" s="105">
        <v>15.502148672938787</v>
      </c>
      <c r="O568" s="105">
        <v>14.083531406711367</v>
      </c>
      <c r="P568" s="105">
        <v>0</v>
      </c>
      <c r="Q568" s="105">
        <v>13.278809234722894</v>
      </c>
      <c r="R568" s="105">
        <v>18.385562545101845</v>
      </c>
      <c r="S568" s="105">
        <v>21.106840558977652</v>
      </c>
      <c r="T568" s="105">
        <v>20.388049586272231</v>
      </c>
      <c r="U568" s="105">
        <v>16.84198351038928</v>
      </c>
      <c r="V568" s="105">
        <v>13.335356900700855</v>
      </c>
      <c r="W568" s="105">
        <v>22.031838198211148</v>
      </c>
      <c r="X568" s="105">
        <v>23.322384863980496</v>
      </c>
      <c r="Y568" s="105">
        <v>19.830996404595371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6.5025495188753384</v>
      </c>
      <c r="D569" s="99">
        <v>7.6440030832909249</v>
      </c>
      <c r="E569" s="99">
        <v>7.5729894634842125</v>
      </c>
      <c r="F569" s="99">
        <v>7.8132067682130009</v>
      </c>
      <c r="G569" s="99">
        <v>7.881645757917374</v>
      </c>
      <c r="H569" s="99">
        <v>9.2252433139277663</v>
      </c>
      <c r="I569" s="99">
        <v>10.921166835902854</v>
      </c>
      <c r="J569" s="99">
        <v>10.709892167180431</v>
      </c>
      <c r="K569" s="99">
        <v>8.2237177107623953</v>
      </c>
      <c r="L569" s="99">
        <v>7.4989803996652267</v>
      </c>
      <c r="M569" s="99">
        <v>7.542460958585953</v>
      </c>
      <c r="N569" s="99">
        <v>7.2656555176647544</v>
      </c>
      <c r="O569" s="99">
        <v>6.8980950667771221</v>
      </c>
      <c r="P569" s="99">
        <v>0</v>
      </c>
      <c r="Q569" s="99">
        <v>5.7103716263028428</v>
      </c>
      <c r="R569" s="99">
        <v>8.0328053468567653</v>
      </c>
      <c r="S569" s="99">
        <v>9.8406830776457141</v>
      </c>
      <c r="T569" s="99">
        <v>8.7014254087426277</v>
      </c>
      <c r="U569" s="99">
        <v>7.2466115550089549</v>
      </c>
      <c r="V569" s="99">
        <v>5.2447263039599141</v>
      </c>
      <c r="W569" s="99">
        <v>9.7954703177850728</v>
      </c>
      <c r="X569" s="99">
        <v>9.7797717993457667</v>
      </c>
      <c r="Y569" s="99">
        <v>7.3783119798708441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9.1779722664503165</v>
      </c>
      <c r="D570" s="99">
        <v>10.247821259156185</v>
      </c>
      <c r="E570" s="99">
        <v>10.172780333447852</v>
      </c>
      <c r="F570" s="99">
        <v>9.3286051133572574</v>
      </c>
      <c r="G570" s="99">
        <v>9.70949854314342</v>
      </c>
      <c r="H570" s="99">
        <v>11.578284210207512</v>
      </c>
      <c r="I570" s="99">
        <v>11.14797145264491</v>
      </c>
      <c r="J570" s="99">
        <v>13.383895211999867</v>
      </c>
      <c r="K570" s="99">
        <v>10.01422562819551</v>
      </c>
      <c r="L570" s="99">
        <v>9.2707671674325542</v>
      </c>
      <c r="M570" s="99">
        <v>8.5939694518006764</v>
      </c>
      <c r="N570" s="99">
        <v>8.2364931552740295</v>
      </c>
      <c r="O570" s="99">
        <v>7.1854363399342427</v>
      </c>
      <c r="P570" s="99">
        <v>0</v>
      </c>
      <c r="Q570" s="99">
        <v>7.5684376084200533</v>
      </c>
      <c r="R570" s="99">
        <v>10.352757198245081</v>
      </c>
      <c r="S570" s="99">
        <v>11.266157481331938</v>
      </c>
      <c r="T570" s="99">
        <v>11.686624177529602</v>
      </c>
      <c r="U570" s="99">
        <v>9.5953719553803278</v>
      </c>
      <c r="V570" s="99">
        <v>8.090630596740942</v>
      </c>
      <c r="W570" s="99">
        <v>12.236367880426071</v>
      </c>
      <c r="X570" s="99">
        <v>13.542613064634729</v>
      </c>
      <c r="Y570" s="99">
        <v>12.452684424724527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6.2982496849108811</v>
      </c>
      <c r="D571" s="123">
        <v>7.0536475390090061</v>
      </c>
      <c r="E571" s="123">
        <v>7.0228333907324885</v>
      </c>
      <c r="F571" s="123">
        <v>6.876444034623888</v>
      </c>
      <c r="G571" s="123">
        <v>7.2218463826308721</v>
      </c>
      <c r="H571" s="123">
        <v>8.5634320530064283</v>
      </c>
      <c r="I571" s="123">
        <v>7.9015751493456259</v>
      </c>
      <c r="J571" s="123">
        <v>8.9100949260203546</v>
      </c>
      <c r="K571" s="123">
        <v>6.6520534107456895</v>
      </c>
      <c r="L571" s="123">
        <v>6.1676862052785113</v>
      </c>
      <c r="M571" s="123">
        <v>5.0946463643921041</v>
      </c>
      <c r="N571" s="123">
        <v>5.2319605331990804</v>
      </c>
      <c r="O571" s="123">
        <v>4.8626082783767579</v>
      </c>
      <c r="P571" s="123">
        <v>0</v>
      </c>
      <c r="Q571" s="123">
        <v>4.5288285417811505</v>
      </c>
      <c r="R571" s="123">
        <v>6.0358859963164404</v>
      </c>
      <c r="S571" s="123">
        <v>6.9474507194007034</v>
      </c>
      <c r="T571" s="123">
        <v>6.1389846055236355</v>
      </c>
      <c r="U571" s="123">
        <v>5.3420100669917234</v>
      </c>
      <c r="V571" s="123">
        <v>4.2682093007979791</v>
      </c>
      <c r="W571" s="123">
        <v>7.1698671277410497</v>
      </c>
      <c r="X571" s="123">
        <v>8.174134075941744</v>
      </c>
      <c r="Y571" s="123">
        <v>7.2812080694194758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X573" s="99">
        <v>0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6.2982496849108811</v>
      </c>
      <c r="D574" s="110">
        <v>7.0536475390090061</v>
      </c>
      <c r="E574" s="110">
        <v>7.0228333907324885</v>
      </c>
      <c r="F574" s="110">
        <v>6.876444034623888</v>
      </c>
      <c r="G574" s="110">
        <v>7.2218463826308721</v>
      </c>
      <c r="H574" s="110">
        <v>8.5634320530064283</v>
      </c>
      <c r="I574" s="110">
        <v>7.9015751493456259</v>
      </c>
      <c r="J574" s="110">
        <v>8.9100949260203546</v>
      </c>
      <c r="K574" s="110">
        <v>6.6520534107456895</v>
      </c>
      <c r="L574" s="110">
        <v>6.1676862052785113</v>
      </c>
      <c r="M574" s="110">
        <v>5.0946463643921041</v>
      </c>
      <c r="N574" s="110">
        <v>5.2319605331990804</v>
      </c>
      <c r="O574" s="110">
        <v>4.8626082783767579</v>
      </c>
      <c r="P574" s="110">
        <v>0</v>
      </c>
      <c r="Q574" s="110">
        <v>4.5288285417811505</v>
      </c>
      <c r="R574" s="110">
        <v>6.0358859963164404</v>
      </c>
      <c r="S574" s="110">
        <v>6.9474507194007034</v>
      </c>
      <c r="T574" s="110">
        <v>6.1389846055236355</v>
      </c>
      <c r="U574" s="110">
        <v>5.3420100669917234</v>
      </c>
      <c r="V574" s="110">
        <v>4.2682093007979791</v>
      </c>
      <c r="W574" s="110">
        <v>7.1698671277410497</v>
      </c>
      <c r="X574" s="110">
        <v>8.174134075941744</v>
      </c>
      <c r="Y574" s="110">
        <v>7.2812080694194758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0.57358885976839058</v>
      </c>
      <c r="D576" s="118">
        <f t="shared" si="275"/>
        <v>0.31505781290094764</v>
      </c>
      <c r="E576" s="118">
        <f t="shared" si="275"/>
        <v>0.43733496328930654</v>
      </c>
      <c r="F576" s="118">
        <f t="shared" si="275"/>
        <v>0.6317418485900772</v>
      </c>
      <c r="G576" s="118">
        <f t="shared" si="275"/>
        <v>0.51491819186888343</v>
      </c>
      <c r="H576" s="118">
        <f t="shared" si="275"/>
        <v>0.52334331101310316</v>
      </c>
      <c r="I576" s="118">
        <f t="shared" si="275"/>
        <v>0.26159985087646914</v>
      </c>
      <c r="J576" s="118">
        <f t="shared" si="275"/>
        <v>0.34759963931537746</v>
      </c>
      <c r="K576" s="118">
        <f t="shared" si="275"/>
        <v>0.37090078418686856</v>
      </c>
      <c r="L576" s="118">
        <f t="shared" si="275"/>
        <v>0.35525537709322841</v>
      </c>
      <c r="M576" s="118">
        <f t="shared" si="275"/>
        <v>0.3249798261858326</v>
      </c>
      <c r="N576" s="118">
        <f t="shared" si="275"/>
        <v>0.19236540592143492</v>
      </c>
      <c r="O576" s="118">
        <f t="shared" si="275"/>
        <v>4.4430929931734205E-2</v>
      </c>
      <c r="P576" s="118">
        <f t="shared" si="275"/>
        <v>0</v>
      </c>
      <c r="Q576" s="118">
        <f t="shared" si="275"/>
        <v>0.11421769619246677</v>
      </c>
      <c r="R576" s="118">
        <f t="shared" ref="R576:V576" si="276">R577+R580+R582+R595</f>
        <v>0.20869433381474278</v>
      </c>
      <c r="S576" s="118">
        <f t="shared" si="276"/>
        <v>0.32278049327646807</v>
      </c>
      <c r="T576" s="118">
        <f t="shared" si="276"/>
        <v>0.58346023227270893</v>
      </c>
      <c r="U576" s="118">
        <f t="shared" si="276"/>
        <v>0.30980354709427249</v>
      </c>
      <c r="V576" s="118">
        <f t="shared" si="276"/>
        <v>0.15392539765774743</v>
      </c>
      <c r="W576" s="118">
        <f t="shared" ref="W576:Y576" si="277">W577+W580+W582+W595</f>
        <v>0.18697240640319557</v>
      </c>
      <c r="X576" s="118">
        <f t="shared" si="277"/>
        <v>0.18231029630034712</v>
      </c>
      <c r="Y576" s="118">
        <f t="shared" si="277"/>
        <v>2.1401304577464968E-2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0.57358885976839058</v>
      </c>
      <c r="D582" s="123">
        <v>0.31505781290094764</v>
      </c>
      <c r="E582" s="123">
        <v>0.43733496328930654</v>
      </c>
      <c r="F582" s="123">
        <v>0.6317418485900772</v>
      </c>
      <c r="G582" s="123">
        <v>0.51491819186888343</v>
      </c>
      <c r="H582" s="123">
        <v>0.52334331101310316</v>
      </c>
      <c r="I582" s="123">
        <v>0.26159985087646914</v>
      </c>
      <c r="J582" s="123">
        <v>0.34759963931537746</v>
      </c>
      <c r="K582" s="123">
        <v>0.37090078418686856</v>
      </c>
      <c r="L582" s="123">
        <v>0.35525537709322841</v>
      </c>
      <c r="M582" s="123">
        <v>0.3249798261858326</v>
      </c>
      <c r="N582" s="123">
        <v>0.19236540592143492</v>
      </c>
      <c r="O582" s="123">
        <v>4.4430929931734205E-2</v>
      </c>
      <c r="P582" s="123">
        <v>0</v>
      </c>
      <c r="Q582" s="123">
        <v>0.11421769619246677</v>
      </c>
      <c r="R582" s="123">
        <v>0.20869433381474278</v>
      </c>
      <c r="S582" s="123">
        <v>0.32278049327646807</v>
      </c>
      <c r="T582" s="123">
        <v>0.58346023227270893</v>
      </c>
      <c r="U582" s="123">
        <v>0.30980354709427249</v>
      </c>
      <c r="V582" s="123">
        <v>0.15392539765774743</v>
      </c>
      <c r="W582" s="123">
        <v>0.18697240640319557</v>
      </c>
      <c r="X582" s="123">
        <v>0.18231029630034712</v>
      </c>
      <c r="Y582" s="123">
        <v>2.1401304577464968E-2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5.1703922352126206</v>
      </c>
      <c r="D587" s="102">
        <v>5.6692493944534315</v>
      </c>
      <c r="E587" s="102">
        <v>4.7427550899576012</v>
      </c>
      <c r="F587" s="102">
        <v>6.2889836763950919</v>
      </c>
      <c r="G587" s="102">
        <v>5.6452378160307228</v>
      </c>
      <c r="H587" s="102">
        <v>7.2544361835356792</v>
      </c>
      <c r="I587" s="102">
        <v>5.9005047641601776</v>
      </c>
      <c r="J587" s="102">
        <v>7.9655324543594546</v>
      </c>
      <c r="K587" s="102">
        <v>5.7897732957349328</v>
      </c>
      <c r="L587" s="102">
        <v>5.4123794984797327</v>
      </c>
      <c r="M587" s="102">
        <v>5.2185304848497456</v>
      </c>
      <c r="N587" s="102">
        <v>4.7159999639472074</v>
      </c>
      <c r="O587" s="102">
        <v>3.807115399179303</v>
      </c>
      <c r="P587" s="102">
        <v>0</v>
      </c>
      <c r="Q587" s="102">
        <v>3.0341115152841711</v>
      </c>
      <c r="R587" s="102">
        <v>5.440026389658656</v>
      </c>
      <c r="S587" s="102">
        <v>4.6867082496051324</v>
      </c>
      <c r="T587" s="102">
        <v>6.0574526828518547</v>
      </c>
      <c r="U587" s="102">
        <v>4.6502131978104302</v>
      </c>
      <c r="V587" s="102">
        <v>4.0495599201439303</v>
      </c>
      <c r="W587" s="102">
        <v>5.8045155057145559</v>
      </c>
      <c r="X587" s="102">
        <v>6.5387246857527019</v>
      </c>
      <c r="Y587" s="102">
        <v>4.6773828843875211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2.1464900473396229</v>
      </c>
      <c r="D588" s="105">
        <v>2.421612648158725</v>
      </c>
      <c r="E588" s="105">
        <v>2.0192640613119823</v>
      </c>
      <c r="F588" s="105">
        <v>2.8721482264787817</v>
      </c>
      <c r="G588" s="105">
        <v>2.5315556487390318</v>
      </c>
      <c r="H588" s="105">
        <v>3.2282638930867433</v>
      </c>
      <c r="I588" s="105">
        <v>0</v>
      </c>
      <c r="J588" s="105">
        <v>3.5509295989047156</v>
      </c>
      <c r="K588" s="105">
        <v>2.6129628361629305</v>
      </c>
      <c r="L588" s="105">
        <v>2.4255198665253821</v>
      </c>
      <c r="M588" s="105">
        <v>2.4334955302563932</v>
      </c>
      <c r="N588" s="105">
        <v>2.2080158333254443</v>
      </c>
      <c r="O588" s="105">
        <v>1.8552888384616095</v>
      </c>
      <c r="P588" s="105">
        <v>0</v>
      </c>
      <c r="Q588" s="105">
        <v>0</v>
      </c>
      <c r="R588" s="105">
        <v>2.3931198044281889</v>
      </c>
      <c r="S588" s="105">
        <v>0</v>
      </c>
      <c r="T588" s="105">
        <v>2.6000213620717734</v>
      </c>
      <c r="U588" s="105">
        <v>2.0129494096463993</v>
      </c>
      <c r="V588" s="105">
        <v>1.6324968732823819</v>
      </c>
      <c r="W588" s="105">
        <v>0</v>
      </c>
      <c r="X588" s="105">
        <v>2.7914341494477499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2.1464900473396229</v>
      </c>
      <c r="D589" s="99">
        <v>2.421612648158725</v>
      </c>
      <c r="E589" s="99">
        <v>2.0192640613119823</v>
      </c>
      <c r="F589" s="99">
        <v>2.8721482264787817</v>
      </c>
      <c r="G589" s="99">
        <v>2.5315556487390318</v>
      </c>
      <c r="H589" s="99">
        <v>3.2282638930867433</v>
      </c>
      <c r="I589" s="99">
        <v>0</v>
      </c>
      <c r="J589" s="99">
        <v>3.5509295989047156</v>
      </c>
      <c r="K589" s="99">
        <v>2.6129628361629305</v>
      </c>
      <c r="L589" s="99">
        <v>2.4255198665253821</v>
      </c>
      <c r="M589" s="99">
        <v>2.4334955302563932</v>
      </c>
      <c r="N589" s="99">
        <v>2.2080158333254443</v>
      </c>
      <c r="O589" s="99">
        <v>1.8552888384616095</v>
      </c>
      <c r="P589" s="99">
        <v>0</v>
      </c>
      <c r="Q589" s="99">
        <v>0</v>
      </c>
      <c r="R589" s="99">
        <v>2.3931198044281889</v>
      </c>
      <c r="S589" s="99">
        <v>0</v>
      </c>
      <c r="T589" s="99">
        <v>2.6000213620717734</v>
      </c>
      <c r="U589" s="99">
        <v>2.0129494096463993</v>
      </c>
      <c r="V589" s="99">
        <v>1.6324968732823819</v>
      </c>
      <c r="W589" s="99">
        <v>0</v>
      </c>
      <c r="X589" s="99">
        <v>2.7914341494477499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X595" s="123">
        <v>0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X597" s="99">
        <v>0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1883</v>
      </c>
      <c r="F5" s="120">
        <v>3274</v>
      </c>
      <c r="G5" s="120">
        <v>4178</v>
      </c>
      <c r="H5" s="120">
        <v>4824</v>
      </c>
      <c r="I5" s="120">
        <v>5718</v>
      </c>
      <c r="J5" s="120">
        <v>7553</v>
      </c>
      <c r="K5" s="120">
        <v>10704</v>
      </c>
      <c r="L5" s="120">
        <v>14979</v>
      </c>
      <c r="M5" s="120">
        <v>18798</v>
      </c>
      <c r="N5" s="120">
        <v>21852</v>
      </c>
      <c r="O5" s="120">
        <v>23237</v>
      </c>
      <c r="P5" s="120">
        <v>25596</v>
      </c>
      <c r="Q5" s="120">
        <v>28004</v>
      </c>
      <c r="R5" s="120">
        <v>29379</v>
      </c>
      <c r="S5" s="120">
        <v>29234</v>
      </c>
      <c r="T5" s="120">
        <v>29569</v>
      </c>
      <c r="U5" s="120">
        <v>29931</v>
      </c>
      <c r="V5" s="120">
        <v>31691</v>
      </c>
      <c r="W5" s="120">
        <v>35451</v>
      </c>
      <c r="X5" s="120">
        <v>39638</v>
      </c>
      <c r="Y5" s="120">
        <v>41701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1883</v>
      </c>
      <c r="F7" s="52">
        <v>3274</v>
      </c>
      <c r="G7" s="52">
        <v>4178</v>
      </c>
      <c r="H7" s="52">
        <v>4824</v>
      </c>
      <c r="I7" s="52">
        <v>5718</v>
      </c>
      <c r="J7" s="52">
        <v>7553</v>
      </c>
      <c r="K7" s="52">
        <v>10704</v>
      </c>
      <c r="L7" s="52">
        <v>14979</v>
      </c>
      <c r="M7" s="52">
        <v>18798</v>
      </c>
      <c r="N7" s="52">
        <v>21852</v>
      </c>
      <c r="O7" s="52">
        <v>23237</v>
      </c>
      <c r="P7" s="52">
        <v>25596</v>
      </c>
      <c r="Q7" s="52">
        <v>28004</v>
      </c>
      <c r="R7" s="52">
        <v>29379</v>
      </c>
      <c r="S7" s="52">
        <v>29234</v>
      </c>
      <c r="T7" s="52">
        <v>29569</v>
      </c>
      <c r="U7" s="52">
        <v>29931</v>
      </c>
      <c r="V7" s="52">
        <v>31691</v>
      </c>
      <c r="W7" s="52">
        <v>35451</v>
      </c>
      <c r="X7" s="52">
        <v>39638</v>
      </c>
      <c r="Y7" s="52">
        <v>41701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13</v>
      </c>
      <c r="F9" s="52">
        <v>70</v>
      </c>
      <c r="G9" s="52">
        <v>155</v>
      </c>
      <c r="H9" s="52">
        <v>236</v>
      </c>
      <c r="I9" s="52">
        <v>287</v>
      </c>
      <c r="J9" s="52">
        <v>347</v>
      </c>
      <c r="K9" s="52">
        <v>431</v>
      </c>
      <c r="L9" s="52">
        <v>586</v>
      </c>
      <c r="M9" s="52">
        <v>780</v>
      </c>
      <c r="N9" s="52">
        <v>991</v>
      </c>
      <c r="O9" s="52">
        <v>1173</v>
      </c>
      <c r="P9" s="52">
        <v>1249</v>
      </c>
      <c r="Q9" s="52">
        <v>1351</v>
      </c>
      <c r="R9" s="52">
        <v>1439</v>
      </c>
      <c r="S9" s="52">
        <v>1466</v>
      </c>
      <c r="T9" s="52">
        <v>1383</v>
      </c>
      <c r="U9" s="52">
        <v>1258</v>
      </c>
      <c r="V9" s="52">
        <v>1200</v>
      </c>
      <c r="W9" s="52">
        <v>1235</v>
      </c>
      <c r="X9" s="52">
        <v>1491</v>
      </c>
      <c r="Y9" s="52">
        <v>2220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722</v>
      </c>
      <c r="F11" s="52">
        <v>1252</v>
      </c>
      <c r="G11" s="52">
        <v>1593</v>
      </c>
      <c r="H11" s="52">
        <v>1833</v>
      </c>
      <c r="I11" s="52">
        <v>2163</v>
      </c>
      <c r="J11" s="52">
        <v>2843</v>
      </c>
      <c r="K11" s="52">
        <v>4007</v>
      </c>
      <c r="L11" s="52">
        <v>5654</v>
      </c>
      <c r="M11" s="52">
        <v>7295</v>
      </c>
      <c r="N11" s="52">
        <v>8862</v>
      </c>
      <c r="O11" s="52">
        <v>9910</v>
      </c>
      <c r="P11" s="52">
        <v>11120</v>
      </c>
      <c r="Q11" s="52">
        <v>12253</v>
      </c>
      <c r="R11" s="52">
        <v>12401</v>
      </c>
      <c r="S11" s="52">
        <v>12636</v>
      </c>
      <c r="T11" s="52">
        <v>12850</v>
      </c>
      <c r="U11" s="52">
        <v>12996</v>
      </c>
      <c r="V11" s="52">
        <v>13203</v>
      </c>
      <c r="W11" s="52">
        <v>13815</v>
      </c>
      <c r="X11" s="52">
        <v>15288</v>
      </c>
      <c r="Y11" s="52">
        <v>16115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2</v>
      </c>
      <c r="F12" s="52">
        <v>6</v>
      </c>
      <c r="G12" s="52">
        <v>7</v>
      </c>
      <c r="H12" s="52">
        <v>9</v>
      </c>
      <c r="I12" s="52">
        <v>9</v>
      </c>
      <c r="J12" s="52">
        <v>15</v>
      </c>
      <c r="K12" s="52">
        <v>26</v>
      </c>
      <c r="L12" s="52">
        <v>41</v>
      </c>
      <c r="M12" s="52">
        <v>55</v>
      </c>
      <c r="N12" s="52">
        <v>80</v>
      </c>
      <c r="O12" s="52">
        <v>85</v>
      </c>
      <c r="P12" s="52">
        <v>128</v>
      </c>
      <c r="Q12" s="52">
        <v>146</v>
      </c>
      <c r="R12" s="52">
        <v>193</v>
      </c>
      <c r="S12" s="52">
        <v>189</v>
      </c>
      <c r="T12" s="52">
        <v>186</v>
      </c>
      <c r="U12" s="52">
        <v>174</v>
      </c>
      <c r="V12" s="52">
        <v>162</v>
      </c>
      <c r="W12" s="52">
        <v>236</v>
      </c>
      <c r="X12" s="52">
        <v>225</v>
      </c>
      <c r="Y12" s="52">
        <v>247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478</v>
      </c>
      <c r="F13" s="52">
        <v>1128</v>
      </c>
      <c r="G13" s="52">
        <v>1458</v>
      </c>
      <c r="H13" s="52">
        <v>1676</v>
      </c>
      <c r="I13" s="52">
        <v>1879</v>
      </c>
      <c r="J13" s="52">
        <v>2377</v>
      </c>
      <c r="K13" s="52">
        <v>2724</v>
      </c>
      <c r="L13" s="52">
        <v>4190</v>
      </c>
      <c r="M13" s="52">
        <v>4474</v>
      </c>
      <c r="N13" s="52">
        <v>4988</v>
      </c>
      <c r="O13" s="52">
        <v>4885</v>
      </c>
      <c r="P13" s="52">
        <v>4617</v>
      </c>
      <c r="Q13" s="52">
        <v>4266</v>
      </c>
      <c r="R13" s="52">
        <v>3958</v>
      </c>
      <c r="S13" s="52">
        <v>3662</v>
      </c>
      <c r="T13" s="52">
        <v>3438</v>
      </c>
      <c r="U13" s="52">
        <v>3307</v>
      </c>
      <c r="V13" s="52">
        <v>4205</v>
      </c>
      <c r="W13" s="52">
        <v>3821</v>
      </c>
      <c r="X13" s="52">
        <v>5359</v>
      </c>
      <c r="Y13" s="52">
        <v>6475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681</v>
      </c>
      <c r="F14" s="52">
        <v>888</v>
      </c>
      <c r="G14" s="52">
        <v>1120</v>
      </c>
      <c r="H14" s="52">
        <v>1306</v>
      </c>
      <c r="I14" s="52">
        <v>1667</v>
      </c>
      <c r="J14" s="52">
        <v>2318</v>
      </c>
      <c r="K14" s="52">
        <v>3947</v>
      </c>
      <c r="L14" s="52">
        <v>5094</v>
      </c>
      <c r="M14" s="52">
        <v>6974</v>
      </c>
      <c r="N14" s="52">
        <v>7922</v>
      </c>
      <c r="O14" s="52">
        <v>8357</v>
      </c>
      <c r="P14" s="52">
        <v>9731</v>
      </c>
      <c r="Q14" s="52">
        <v>11339</v>
      </c>
      <c r="R14" s="52">
        <v>12827</v>
      </c>
      <c r="S14" s="52">
        <v>12747</v>
      </c>
      <c r="T14" s="52">
        <v>13095</v>
      </c>
      <c r="U14" s="52">
        <v>13454</v>
      </c>
      <c r="V14" s="52">
        <v>14121</v>
      </c>
      <c r="W14" s="52">
        <v>17579</v>
      </c>
      <c r="X14" s="52">
        <v>18766</v>
      </c>
      <c r="Y14" s="52">
        <v>18864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1883</v>
      </c>
      <c r="F17" s="36">
        <v>3274</v>
      </c>
      <c r="G17" s="36">
        <v>4178</v>
      </c>
      <c r="H17" s="36">
        <v>4824</v>
      </c>
      <c r="I17" s="36">
        <v>5718</v>
      </c>
      <c r="J17" s="36">
        <v>7553</v>
      </c>
      <c r="K17" s="36">
        <v>10704</v>
      </c>
      <c r="L17" s="36">
        <v>14979</v>
      </c>
      <c r="M17" s="36">
        <v>18798</v>
      </c>
      <c r="N17" s="36">
        <v>21852</v>
      </c>
      <c r="O17" s="36">
        <v>23237</v>
      </c>
      <c r="P17" s="36">
        <v>25596</v>
      </c>
      <c r="Q17" s="36">
        <v>28004</v>
      </c>
      <c r="R17" s="36">
        <v>29379</v>
      </c>
      <c r="S17" s="36">
        <v>29234</v>
      </c>
      <c r="T17" s="36">
        <v>29569</v>
      </c>
      <c r="U17" s="36">
        <v>29931</v>
      </c>
      <c r="V17" s="36">
        <v>31691</v>
      </c>
      <c r="W17" s="36">
        <v>35451</v>
      </c>
      <c r="X17" s="36">
        <v>39638</v>
      </c>
      <c r="Y17" s="36">
        <v>41701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3</v>
      </c>
      <c r="H21" s="52">
        <v>12</v>
      </c>
      <c r="I21" s="52">
        <v>26</v>
      </c>
      <c r="J21" s="52">
        <v>46</v>
      </c>
      <c r="K21" s="52">
        <v>76</v>
      </c>
      <c r="L21" s="52">
        <v>117</v>
      </c>
      <c r="M21" s="52">
        <v>172</v>
      </c>
      <c r="N21" s="52">
        <v>252</v>
      </c>
      <c r="O21" s="52">
        <v>360</v>
      </c>
      <c r="P21" s="52">
        <v>502</v>
      </c>
      <c r="Q21" s="52">
        <v>676</v>
      </c>
      <c r="R21" s="52">
        <v>894</v>
      </c>
      <c r="S21" s="52">
        <v>1158</v>
      </c>
      <c r="T21" s="52">
        <v>1460</v>
      </c>
      <c r="U21" s="52">
        <v>1820</v>
      </c>
      <c r="V21" s="52">
        <v>1850</v>
      </c>
      <c r="W21" s="52">
        <v>1994</v>
      </c>
      <c r="X21" s="52">
        <v>2248</v>
      </c>
      <c r="Y21" s="52">
        <v>2597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2</v>
      </c>
      <c r="I23" s="52">
        <v>3</v>
      </c>
      <c r="J23" s="52">
        <v>10</v>
      </c>
      <c r="K23" s="52">
        <v>19</v>
      </c>
      <c r="L23" s="52">
        <v>32</v>
      </c>
      <c r="M23" s="52">
        <v>52</v>
      </c>
      <c r="N23" s="52">
        <v>73</v>
      </c>
      <c r="O23" s="52">
        <v>82</v>
      </c>
      <c r="P23" s="52">
        <v>94</v>
      </c>
      <c r="Q23" s="52">
        <v>106</v>
      </c>
      <c r="R23" s="52">
        <v>142</v>
      </c>
      <c r="S23" s="52">
        <v>187</v>
      </c>
      <c r="T23" s="52">
        <v>225</v>
      </c>
      <c r="U23" s="52">
        <v>250</v>
      </c>
      <c r="V23" s="52">
        <v>244</v>
      </c>
      <c r="W23" s="52">
        <v>212</v>
      </c>
      <c r="X23" s="52">
        <v>192</v>
      </c>
      <c r="Y23" s="52">
        <v>198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1</v>
      </c>
      <c r="H25" s="52">
        <v>5</v>
      </c>
      <c r="I25" s="52">
        <v>9</v>
      </c>
      <c r="J25" s="52">
        <v>18</v>
      </c>
      <c r="K25" s="52">
        <v>27</v>
      </c>
      <c r="L25" s="52">
        <v>45</v>
      </c>
      <c r="M25" s="52">
        <v>63</v>
      </c>
      <c r="N25" s="52">
        <v>151</v>
      </c>
      <c r="O25" s="52">
        <v>226</v>
      </c>
      <c r="P25" s="52">
        <v>315</v>
      </c>
      <c r="Q25" s="52">
        <v>420</v>
      </c>
      <c r="R25" s="52">
        <v>553</v>
      </c>
      <c r="S25" s="52">
        <v>716</v>
      </c>
      <c r="T25" s="52">
        <v>922</v>
      </c>
      <c r="U25" s="52">
        <v>1178</v>
      </c>
      <c r="V25" s="52">
        <v>1130</v>
      </c>
      <c r="W25" s="52">
        <v>1138</v>
      </c>
      <c r="X25" s="52">
        <v>1187</v>
      </c>
      <c r="Y25" s="52">
        <v>1334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1</v>
      </c>
      <c r="P26" s="52">
        <v>0</v>
      </c>
      <c r="Q26" s="52">
        <v>0</v>
      </c>
      <c r="R26" s="52">
        <v>3</v>
      </c>
      <c r="S26" s="52">
        <v>4</v>
      </c>
      <c r="T26" s="52">
        <v>3</v>
      </c>
      <c r="U26" s="52">
        <v>12</v>
      </c>
      <c r="V26" s="52">
        <v>12</v>
      </c>
      <c r="W26" s="52">
        <v>9</v>
      </c>
      <c r="X26" s="52">
        <v>11</v>
      </c>
      <c r="Y26" s="52">
        <v>20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1</v>
      </c>
      <c r="G27" s="52">
        <v>7</v>
      </c>
      <c r="H27" s="52">
        <v>27</v>
      </c>
      <c r="I27" s="52">
        <v>65</v>
      </c>
      <c r="J27" s="52">
        <v>118</v>
      </c>
      <c r="K27" s="52">
        <v>202</v>
      </c>
      <c r="L27" s="52">
        <v>311</v>
      </c>
      <c r="M27" s="52">
        <v>459</v>
      </c>
      <c r="N27" s="52">
        <v>465</v>
      </c>
      <c r="O27" s="52">
        <v>417</v>
      </c>
      <c r="P27" s="52">
        <v>495</v>
      </c>
      <c r="Q27" s="52">
        <v>652</v>
      </c>
      <c r="R27" s="52">
        <v>828</v>
      </c>
      <c r="S27" s="52">
        <v>913</v>
      </c>
      <c r="T27" s="52">
        <v>1031</v>
      </c>
      <c r="U27" s="52">
        <v>634</v>
      </c>
      <c r="V27" s="52">
        <v>567</v>
      </c>
      <c r="W27" s="52">
        <v>384</v>
      </c>
      <c r="X27" s="52">
        <v>418</v>
      </c>
      <c r="Y27" s="52">
        <v>521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9</v>
      </c>
      <c r="H28" s="52">
        <v>29</v>
      </c>
      <c r="I28" s="52">
        <v>60</v>
      </c>
      <c r="J28" s="52">
        <v>110</v>
      </c>
      <c r="K28" s="52">
        <v>178</v>
      </c>
      <c r="L28" s="52">
        <v>277</v>
      </c>
      <c r="M28" s="52">
        <v>431</v>
      </c>
      <c r="N28" s="52">
        <v>365</v>
      </c>
      <c r="O28" s="52">
        <v>526</v>
      </c>
      <c r="P28" s="52">
        <v>748</v>
      </c>
      <c r="Q28" s="52">
        <v>1065</v>
      </c>
      <c r="R28" s="52">
        <v>1409</v>
      </c>
      <c r="S28" s="52">
        <v>1741</v>
      </c>
      <c r="T28" s="52">
        <v>1736</v>
      </c>
      <c r="U28" s="52">
        <v>1907</v>
      </c>
      <c r="V28" s="52">
        <v>1765</v>
      </c>
      <c r="W28" s="52">
        <v>1958</v>
      </c>
      <c r="X28" s="52">
        <v>2373</v>
      </c>
      <c r="Y28" s="52">
        <v>2446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3</v>
      </c>
      <c r="G31" s="36">
        <v>30</v>
      </c>
      <c r="H31" s="36">
        <v>91</v>
      </c>
      <c r="I31" s="36">
        <v>199</v>
      </c>
      <c r="J31" s="36">
        <v>373</v>
      </c>
      <c r="K31" s="36">
        <v>609</v>
      </c>
      <c r="L31" s="36">
        <v>957</v>
      </c>
      <c r="M31" s="36">
        <v>1447</v>
      </c>
      <c r="N31" s="36">
        <v>1362</v>
      </c>
      <c r="O31" s="36">
        <v>1541</v>
      </c>
      <c r="P31" s="36">
        <v>2001</v>
      </c>
      <c r="Q31" s="36">
        <v>2762</v>
      </c>
      <c r="R31" s="36">
        <v>3712</v>
      </c>
      <c r="S31" s="36">
        <v>4459</v>
      </c>
      <c r="T31" s="36">
        <v>4801</v>
      </c>
      <c r="U31" s="36">
        <v>4710</v>
      </c>
      <c r="V31" s="36">
        <v>4313</v>
      </c>
      <c r="W31" s="36">
        <v>4195</v>
      </c>
      <c r="X31" s="36">
        <v>4755</v>
      </c>
      <c r="Y31" s="36">
        <v>5042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1883</v>
      </c>
      <c r="F35" s="52">
        <v>1391</v>
      </c>
      <c r="G35" s="52">
        <v>907</v>
      </c>
      <c r="H35" s="52">
        <v>658</v>
      </c>
      <c r="I35" s="52">
        <v>920</v>
      </c>
      <c r="J35" s="52">
        <v>1881</v>
      </c>
      <c r="K35" s="52">
        <v>3227</v>
      </c>
      <c r="L35" s="52">
        <v>4392</v>
      </c>
      <c r="M35" s="52">
        <v>3991</v>
      </c>
      <c r="N35" s="52">
        <v>3306</v>
      </c>
      <c r="O35" s="52">
        <v>1745</v>
      </c>
      <c r="P35" s="52">
        <v>2861</v>
      </c>
      <c r="Q35" s="52">
        <v>3084</v>
      </c>
      <c r="R35" s="52">
        <v>2269</v>
      </c>
      <c r="S35" s="52">
        <v>1013</v>
      </c>
      <c r="T35" s="52">
        <v>1795</v>
      </c>
      <c r="U35" s="52">
        <v>2182</v>
      </c>
      <c r="V35" s="52">
        <v>3610</v>
      </c>
      <c r="W35" s="52">
        <v>5754</v>
      </c>
      <c r="X35" s="52">
        <v>6435</v>
      </c>
      <c r="Y35" s="52">
        <v>4660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13</v>
      </c>
      <c r="F37" s="52">
        <v>57</v>
      </c>
      <c r="G37" s="52">
        <v>85</v>
      </c>
      <c r="H37" s="52">
        <v>83</v>
      </c>
      <c r="I37" s="52">
        <v>54</v>
      </c>
      <c r="J37" s="52">
        <v>70</v>
      </c>
      <c r="K37" s="52">
        <v>103</v>
      </c>
      <c r="L37" s="52">
        <v>187</v>
      </c>
      <c r="M37" s="52">
        <v>246</v>
      </c>
      <c r="N37" s="52">
        <v>284</v>
      </c>
      <c r="O37" s="52">
        <v>264</v>
      </c>
      <c r="P37" s="52">
        <v>170</v>
      </c>
      <c r="Q37" s="52">
        <v>208</v>
      </c>
      <c r="R37" s="52">
        <v>230</v>
      </c>
      <c r="S37" s="52">
        <v>214</v>
      </c>
      <c r="T37" s="52">
        <v>142</v>
      </c>
      <c r="U37" s="52">
        <v>125</v>
      </c>
      <c r="V37" s="52">
        <v>186</v>
      </c>
      <c r="W37" s="52">
        <v>247</v>
      </c>
      <c r="X37" s="52">
        <v>448</v>
      </c>
      <c r="Y37" s="52">
        <v>927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722</v>
      </c>
      <c r="F39" s="52">
        <v>530</v>
      </c>
      <c r="G39" s="52">
        <v>342</v>
      </c>
      <c r="H39" s="52">
        <v>245</v>
      </c>
      <c r="I39" s="52">
        <v>339</v>
      </c>
      <c r="J39" s="52">
        <v>698</v>
      </c>
      <c r="K39" s="52">
        <v>1191</v>
      </c>
      <c r="L39" s="52">
        <v>1692</v>
      </c>
      <c r="M39" s="52">
        <v>1704</v>
      </c>
      <c r="N39" s="52">
        <v>1718</v>
      </c>
      <c r="O39" s="52">
        <v>1274</v>
      </c>
      <c r="P39" s="52">
        <v>1525</v>
      </c>
      <c r="Q39" s="52">
        <v>1553</v>
      </c>
      <c r="R39" s="52">
        <v>701</v>
      </c>
      <c r="S39" s="52">
        <v>951</v>
      </c>
      <c r="T39" s="52">
        <v>1136</v>
      </c>
      <c r="U39" s="52">
        <v>1324</v>
      </c>
      <c r="V39" s="52">
        <v>1337</v>
      </c>
      <c r="W39" s="52">
        <v>1750</v>
      </c>
      <c r="X39" s="52">
        <v>2660</v>
      </c>
      <c r="Y39" s="52">
        <v>2161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2</v>
      </c>
      <c r="F40" s="52">
        <v>4</v>
      </c>
      <c r="G40" s="52">
        <v>1</v>
      </c>
      <c r="H40" s="52">
        <v>2</v>
      </c>
      <c r="I40" s="52">
        <v>0</v>
      </c>
      <c r="J40" s="52">
        <v>6</v>
      </c>
      <c r="K40" s="52">
        <v>11</v>
      </c>
      <c r="L40" s="52">
        <v>15</v>
      </c>
      <c r="M40" s="52">
        <v>14</v>
      </c>
      <c r="N40" s="52">
        <v>25</v>
      </c>
      <c r="O40" s="52">
        <v>6</v>
      </c>
      <c r="P40" s="52">
        <v>43</v>
      </c>
      <c r="Q40" s="52">
        <v>18</v>
      </c>
      <c r="R40" s="52">
        <v>50</v>
      </c>
      <c r="S40" s="52">
        <v>0</v>
      </c>
      <c r="T40" s="52">
        <v>0</v>
      </c>
      <c r="U40" s="52">
        <v>0</v>
      </c>
      <c r="V40" s="52">
        <v>0</v>
      </c>
      <c r="W40" s="52">
        <v>83</v>
      </c>
      <c r="X40" s="52">
        <v>0</v>
      </c>
      <c r="Y40" s="52">
        <v>42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478</v>
      </c>
      <c r="F41" s="52">
        <v>651</v>
      </c>
      <c r="G41" s="52">
        <v>337</v>
      </c>
      <c r="H41" s="52">
        <v>245</v>
      </c>
      <c r="I41" s="52">
        <v>268</v>
      </c>
      <c r="J41" s="52">
        <v>616</v>
      </c>
      <c r="K41" s="52">
        <v>549</v>
      </c>
      <c r="L41" s="52">
        <v>1777</v>
      </c>
      <c r="M41" s="52">
        <v>743</v>
      </c>
      <c r="N41" s="52">
        <v>979</v>
      </c>
      <c r="O41" s="52">
        <v>314</v>
      </c>
      <c r="P41" s="52">
        <v>227</v>
      </c>
      <c r="Q41" s="52">
        <v>301</v>
      </c>
      <c r="R41" s="52">
        <v>520</v>
      </c>
      <c r="S41" s="52">
        <v>617</v>
      </c>
      <c r="T41" s="52">
        <v>807</v>
      </c>
      <c r="U41" s="52">
        <v>503</v>
      </c>
      <c r="V41" s="52">
        <v>1465</v>
      </c>
      <c r="W41" s="52">
        <v>0</v>
      </c>
      <c r="X41" s="52">
        <v>1956</v>
      </c>
      <c r="Y41" s="52">
        <v>1637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681</v>
      </c>
      <c r="F42" s="52">
        <v>208</v>
      </c>
      <c r="G42" s="52">
        <v>241</v>
      </c>
      <c r="H42" s="52">
        <v>215</v>
      </c>
      <c r="I42" s="52">
        <v>421</v>
      </c>
      <c r="J42" s="52">
        <v>761</v>
      </c>
      <c r="K42" s="52">
        <v>1807</v>
      </c>
      <c r="L42" s="52">
        <v>1424</v>
      </c>
      <c r="M42" s="52">
        <v>2311</v>
      </c>
      <c r="N42" s="52">
        <v>1313</v>
      </c>
      <c r="O42" s="52">
        <v>961</v>
      </c>
      <c r="P42" s="52">
        <v>2122</v>
      </c>
      <c r="Q42" s="52">
        <v>2673</v>
      </c>
      <c r="R42" s="52">
        <v>2897</v>
      </c>
      <c r="S42" s="52">
        <v>1661</v>
      </c>
      <c r="T42" s="52">
        <v>2084</v>
      </c>
      <c r="U42" s="52">
        <v>2266</v>
      </c>
      <c r="V42" s="52">
        <v>2432</v>
      </c>
      <c r="W42" s="52">
        <v>5416</v>
      </c>
      <c r="X42" s="52">
        <v>3560</v>
      </c>
      <c r="Y42" s="52">
        <v>2544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1883</v>
      </c>
      <c r="F45" s="36">
        <v>1394</v>
      </c>
      <c r="G45" s="36">
        <v>934</v>
      </c>
      <c r="H45" s="36">
        <v>737</v>
      </c>
      <c r="I45" s="36">
        <v>1093</v>
      </c>
      <c r="J45" s="36">
        <v>2208</v>
      </c>
      <c r="K45" s="36">
        <v>3760</v>
      </c>
      <c r="L45" s="36">
        <v>5232</v>
      </c>
      <c r="M45" s="36">
        <v>5266</v>
      </c>
      <c r="N45" s="36">
        <v>4416</v>
      </c>
      <c r="O45" s="36">
        <v>2926</v>
      </c>
      <c r="P45" s="36">
        <v>4360</v>
      </c>
      <c r="Q45" s="36">
        <v>5170</v>
      </c>
      <c r="R45" s="36">
        <v>5087</v>
      </c>
      <c r="S45" s="36">
        <v>4314</v>
      </c>
      <c r="T45" s="36">
        <v>5136</v>
      </c>
      <c r="U45" s="36">
        <v>5072</v>
      </c>
      <c r="V45" s="36">
        <v>6073</v>
      </c>
      <c r="W45" s="36">
        <v>7955</v>
      </c>
      <c r="X45" s="36">
        <v>8942</v>
      </c>
      <c r="Y45" s="36">
        <v>7105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618</v>
      </c>
      <c r="F49" s="52">
        <v>442</v>
      </c>
      <c r="G49" s="52">
        <v>284</v>
      </c>
      <c r="H49" s="52">
        <v>232</v>
      </c>
      <c r="I49" s="52">
        <v>306</v>
      </c>
      <c r="J49" s="52">
        <v>665</v>
      </c>
      <c r="K49" s="52">
        <v>898</v>
      </c>
      <c r="L49" s="52">
        <v>1292</v>
      </c>
      <c r="M49" s="52">
        <v>1117</v>
      </c>
      <c r="N49" s="52">
        <v>876</v>
      </c>
      <c r="O49" s="52">
        <v>429</v>
      </c>
      <c r="P49" s="52">
        <v>1574</v>
      </c>
      <c r="Q49" s="52">
        <v>1617</v>
      </c>
      <c r="R49" s="52">
        <v>892</v>
      </c>
      <c r="S49" s="52">
        <v>352</v>
      </c>
      <c r="T49" s="52">
        <v>592</v>
      </c>
      <c r="U49" s="52">
        <v>653</v>
      </c>
      <c r="V49" s="52">
        <v>1024</v>
      </c>
      <c r="W49" s="52">
        <v>1578</v>
      </c>
      <c r="X49" s="52">
        <v>1781</v>
      </c>
      <c r="Y49" s="52">
        <v>1416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12</v>
      </c>
      <c r="F51" s="52">
        <v>19</v>
      </c>
      <c r="G51" s="52">
        <v>13</v>
      </c>
      <c r="H51" s="52">
        <v>17</v>
      </c>
      <c r="I51" s="52">
        <v>20</v>
      </c>
      <c r="J51" s="52">
        <v>41</v>
      </c>
      <c r="K51" s="52">
        <v>42</v>
      </c>
      <c r="L51" s="52">
        <v>65</v>
      </c>
      <c r="M51" s="52">
        <v>45</v>
      </c>
      <c r="N51" s="52">
        <v>33</v>
      </c>
      <c r="O51" s="52">
        <v>14</v>
      </c>
      <c r="P51" s="52">
        <v>21</v>
      </c>
      <c r="Q51" s="52">
        <v>21</v>
      </c>
      <c r="R51" s="52">
        <v>7</v>
      </c>
      <c r="S51" s="52">
        <v>5</v>
      </c>
      <c r="T51" s="52">
        <v>9</v>
      </c>
      <c r="U51" s="52">
        <v>12</v>
      </c>
      <c r="V51" s="52">
        <v>25</v>
      </c>
      <c r="W51" s="52">
        <v>21</v>
      </c>
      <c r="X51" s="52">
        <v>85</v>
      </c>
      <c r="Y51" s="52">
        <v>203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237</v>
      </c>
      <c r="F53" s="52">
        <v>168</v>
      </c>
      <c r="G53" s="52">
        <v>103</v>
      </c>
      <c r="H53" s="52">
        <v>69</v>
      </c>
      <c r="I53" s="52">
        <v>77</v>
      </c>
      <c r="J53" s="52">
        <v>177</v>
      </c>
      <c r="K53" s="52">
        <v>241</v>
      </c>
      <c r="L53" s="52">
        <v>360</v>
      </c>
      <c r="M53" s="52">
        <v>319</v>
      </c>
      <c r="N53" s="52">
        <v>309</v>
      </c>
      <c r="O53" s="52">
        <v>163</v>
      </c>
      <c r="P53" s="52">
        <v>422</v>
      </c>
      <c r="Q53" s="52">
        <v>339</v>
      </c>
      <c r="R53" s="52">
        <v>72</v>
      </c>
      <c r="S53" s="52">
        <v>53</v>
      </c>
      <c r="T53" s="52">
        <v>91</v>
      </c>
      <c r="U53" s="52">
        <v>132</v>
      </c>
      <c r="V53" s="52">
        <v>177</v>
      </c>
      <c r="W53" s="52">
        <v>288</v>
      </c>
      <c r="X53" s="52">
        <v>470</v>
      </c>
      <c r="Y53" s="52">
        <v>387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0</v>
      </c>
      <c r="H54" s="52">
        <v>1</v>
      </c>
      <c r="I54" s="52">
        <v>0</v>
      </c>
      <c r="J54" s="52">
        <v>2</v>
      </c>
      <c r="K54" s="52">
        <v>2</v>
      </c>
      <c r="L54" s="52">
        <v>4</v>
      </c>
      <c r="M54" s="52">
        <v>3</v>
      </c>
      <c r="N54" s="52">
        <v>5</v>
      </c>
      <c r="O54" s="52">
        <v>1</v>
      </c>
      <c r="P54" s="52">
        <v>12</v>
      </c>
      <c r="Q54" s="52">
        <v>4</v>
      </c>
      <c r="R54" s="52">
        <v>5</v>
      </c>
      <c r="S54" s="52">
        <v>0</v>
      </c>
      <c r="T54" s="52">
        <v>0</v>
      </c>
      <c r="U54" s="52">
        <v>0</v>
      </c>
      <c r="V54" s="52">
        <v>0</v>
      </c>
      <c r="W54" s="52">
        <v>15</v>
      </c>
      <c r="X54" s="52">
        <v>0</v>
      </c>
      <c r="Y54" s="52">
        <v>8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157</v>
      </c>
      <c r="F55" s="52">
        <v>207</v>
      </c>
      <c r="G55" s="52">
        <v>105</v>
      </c>
      <c r="H55" s="52">
        <v>86</v>
      </c>
      <c r="I55" s="52">
        <v>89</v>
      </c>
      <c r="J55" s="52">
        <v>218</v>
      </c>
      <c r="K55" s="52">
        <v>153</v>
      </c>
      <c r="L55" s="52">
        <v>515</v>
      </c>
      <c r="M55" s="52">
        <v>194</v>
      </c>
      <c r="N55" s="52">
        <v>241</v>
      </c>
      <c r="O55" s="52">
        <v>66</v>
      </c>
      <c r="P55" s="52">
        <v>110</v>
      </c>
      <c r="Q55" s="52">
        <v>130</v>
      </c>
      <c r="R55" s="52">
        <v>125</v>
      </c>
      <c r="S55" s="52">
        <v>81</v>
      </c>
      <c r="T55" s="52">
        <v>140</v>
      </c>
      <c r="U55" s="52">
        <v>95</v>
      </c>
      <c r="V55" s="52">
        <v>320</v>
      </c>
      <c r="W55" s="52">
        <v>0</v>
      </c>
      <c r="X55" s="52">
        <v>465</v>
      </c>
      <c r="Y55" s="52">
        <v>400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223</v>
      </c>
      <c r="F56" s="52">
        <v>66</v>
      </c>
      <c r="G56" s="52">
        <v>76</v>
      </c>
      <c r="H56" s="52">
        <v>76</v>
      </c>
      <c r="I56" s="52">
        <v>140</v>
      </c>
      <c r="J56" s="52">
        <v>268</v>
      </c>
      <c r="K56" s="52">
        <v>502</v>
      </c>
      <c r="L56" s="52">
        <v>413</v>
      </c>
      <c r="M56" s="52">
        <v>601</v>
      </c>
      <c r="N56" s="52">
        <v>321</v>
      </c>
      <c r="O56" s="52">
        <v>199</v>
      </c>
      <c r="P56" s="52">
        <v>1030</v>
      </c>
      <c r="Q56" s="52">
        <v>1144</v>
      </c>
      <c r="R56" s="52">
        <v>690</v>
      </c>
      <c r="S56" s="52">
        <v>218</v>
      </c>
      <c r="T56" s="52">
        <v>361</v>
      </c>
      <c r="U56" s="52">
        <v>426</v>
      </c>
      <c r="V56" s="52">
        <v>527</v>
      </c>
      <c r="W56" s="52">
        <v>1275</v>
      </c>
      <c r="X56" s="52">
        <v>846</v>
      </c>
      <c r="Y56" s="52">
        <v>621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618</v>
      </c>
      <c r="F59" s="36">
        <v>442</v>
      </c>
      <c r="G59" s="36">
        <v>284</v>
      </c>
      <c r="H59" s="36">
        <v>232</v>
      </c>
      <c r="I59" s="36">
        <v>306</v>
      </c>
      <c r="J59" s="36">
        <v>665</v>
      </c>
      <c r="K59" s="36">
        <v>898</v>
      </c>
      <c r="L59" s="36">
        <v>1292</v>
      </c>
      <c r="M59" s="36">
        <v>1117</v>
      </c>
      <c r="N59" s="36">
        <v>876</v>
      </c>
      <c r="O59" s="36">
        <v>429</v>
      </c>
      <c r="P59" s="36">
        <v>1574</v>
      </c>
      <c r="Q59" s="36">
        <v>1617</v>
      </c>
      <c r="R59" s="36">
        <v>892</v>
      </c>
      <c r="S59" s="36">
        <v>352</v>
      </c>
      <c r="T59" s="36">
        <v>592</v>
      </c>
      <c r="U59" s="36">
        <v>653</v>
      </c>
      <c r="V59" s="36">
        <v>1024</v>
      </c>
      <c r="W59" s="36">
        <v>1578</v>
      </c>
      <c r="X59" s="36">
        <v>1781</v>
      </c>
      <c r="Y59" s="36">
        <v>1416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1265</v>
      </c>
      <c r="F63" s="52">
        <v>949</v>
      </c>
      <c r="G63" s="52">
        <v>623</v>
      </c>
      <c r="H63" s="52">
        <v>426</v>
      </c>
      <c r="I63" s="52">
        <v>614</v>
      </c>
      <c r="J63" s="52">
        <v>1216</v>
      </c>
      <c r="K63" s="52">
        <v>2329</v>
      </c>
      <c r="L63" s="52">
        <v>3100</v>
      </c>
      <c r="M63" s="52">
        <v>2874</v>
      </c>
      <c r="N63" s="52">
        <v>2430</v>
      </c>
      <c r="O63" s="52">
        <v>1316</v>
      </c>
      <c r="P63" s="52">
        <v>1287</v>
      </c>
      <c r="Q63" s="52">
        <v>1467</v>
      </c>
      <c r="R63" s="52">
        <v>1377</v>
      </c>
      <c r="S63" s="52">
        <v>661</v>
      </c>
      <c r="T63" s="52">
        <v>1203</v>
      </c>
      <c r="U63" s="52">
        <v>1529</v>
      </c>
      <c r="V63" s="52">
        <v>2586</v>
      </c>
      <c r="W63" s="52">
        <v>4176</v>
      </c>
      <c r="X63" s="52">
        <v>4654</v>
      </c>
      <c r="Y63" s="52">
        <v>3244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38</v>
      </c>
      <c r="G65" s="52">
        <v>72</v>
      </c>
      <c r="H65" s="52">
        <v>66</v>
      </c>
      <c r="I65" s="52">
        <v>34</v>
      </c>
      <c r="J65" s="52">
        <v>29</v>
      </c>
      <c r="K65" s="52">
        <v>61</v>
      </c>
      <c r="L65" s="52">
        <v>122</v>
      </c>
      <c r="M65" s="52">
        <v>201</v>
      </c>
      <c r="N65" s="52">
        <v>251</v>
      </c>
      <c r="O65" s="52">
        <v>250</v>
      </c>
      <c r="P65" s="52">
        <v>149</v>
      </c>
      <c r="Q65" s="52">
        <v>187</v>
      </c>
      <c r="R65" s="52">
        <v>223</v>
      </c>
      <c r="S65" s="52">
        <v>209</v>
      </c>
      <c r="T65" s="52">
        <v>133</v>
      </c>
      <c r="U65" s="52">
        <v>113</v>
      </c>
      <c r="V65" s="52">
        <v>161</v>
      </c>
      <c r="W65" s="52">
        <v>226</v>
      </c>
      <c r="X65" s="52">
        <v>363</v>
      </c>
      <c r="Y65" s="52">
        <v>724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485</v>
      </c>
      <c r="F67" s="52">
        <f t="shared" si="0"/>
        <v>362</v>
      </c>
      <c r="G67" s="52">
        <f t="shared" si="0"/>
        <v>239</v>
      </c>
      <c r="H67" s="52">
        <f t="shared" si="0"/>
        <v>176</v>
      </c>
      <c r="I67" s="52">
        <f t="shared" si="0"/>
        <v>262</v>
      </c>
      <c r="J67" s="52">
        <f t="shared" si="0"/>
        <v>521</v>
      </c>
      <c r="K67" s="52">
        <f t="shared" si="0"/>
        <v>950</v>
      </c>
      <c r="L67" s="52">
        <f t="shared" si="0"/>
        <v>1332</v>
      </c>
      <c r="M67" s="52">
        <f t="shared" si="0"/>
        <v>1385</v>
      </c>
      <c r="N67" s="52">
        <f t="shared" si="0"/>
        <v>1409</v>
      </c>
      <c r="O67" s="52">
        <f t="shared" si="0"/>
        <v>1111</v>
      </c>
      <c r="P67" s="52">
        <f t="shared" si="0"/>
        <v>1103</v>
      </c>
      <c r="Q67" s="52">
        <f t="shared" si="0"/>
        <v>1214</v>
      </c>
      <c r="R67" s="52">
        <f t="shared" ref="R67:V67" si="1">R39-R53</f>
        <v>629</v>
      </c>
      <c r="S67" s="52">
        <f t="shared" si="1"/>
        <v>898</v>
      </c>
      <c r="T67" s="52">
        <f t="shared" si="1"/>
        <v>1045</v>
      </c>
      <c r="U67" s="52">
        <f t="shared" si="1"/>
        <v>1192</v>
      </c>
      <c r="V67" s="52">
        <f t="shared" si="1"/>
        <v>1160</v>
      </c>
      <c r="W67" s="52">
        <f t="shared" ref="W67:Y67" si="2">W39-W53</f>
        <v>1462</v>
      </c>
      <c r="X67" s="52">
        <f t="shared" si="2"/>
        <v>2190</v>
      </c>
      <c r="Y67" s="52">
        <f t="shared" si="2"/>
        <v>1774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3</v>
      </c>
      <c r="G68" s="52">
        <f t="shared" si="3"/>
        <v>1</v>
      </c>
      <c r="H68" s="52">
        <f t="shared" si="3"/>
        <v>1</v>
      </c>
      <c r="I68" s="52">
        <f t="shared" si="3"/>
        <v>0</v>
      </c>
      <c r="J68" s="52">
        <f t="shared" si="3"/>
        <v>4</v>
      </c>
      <c r="K68" s="52">
        <f t="shared" si="3"/>
        <v>9</v>
      </c>
      <c r="L68" s="52">
        <f t="shared" si="3"/>
        <v>11</v>
      </c>
      <c r="M68" s="52">
        <f t="shared" si="3"/>
        <v>11</v>
      </c>
      <c r="N68" s="52">
        <f t="shared" si="3"/>
        <v>20</v>
      </c>
      <c r="O68" s="52">
        <f t="shared" si="3"/>
        <v>5</v>
      </c>
      <c r="P68" s="52">
        <f t="shared" si="3"/>
        <v>31</v>
      </c>
      <c r="Q68" s="52">
        <f t="shared" si="3"/>
        <v>14</v>
      </c>
      <c r="R68" s="52">
        <f t="shared" ref="R68:V68" si="4">R40-R54</f>
        <v>45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68</v>
      </c>
      <c r="X68" s="52">
        <f t="shared" si="5"/>
        <v>0</v>
      </c>
      <c r="Y68" s="52">
        <f t="shared" si="5"/>
        <v>34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321</v>
      </c>
      <c r="F69" s="52">
        <f t="shared" si="6"/>
        <v>444</v>
      </c>
      <c r="G69" s="52">
        <f t="shared" si="6"/>
        <v>232</v>
      </c>
      <c r="H69" s="52">
        <f t="shared" si="6"/>
        <v>159</v>
      </c>
      <c r="I69" s="52">
        <f t="shared" si="6"/>
        <v>179</v>
      </c>
      <c r="J69" s="52">
        <f t="shared" si="6"/>
        <v>398</v>
      </c>
      <c r="K69" s="52">
        <f t="shared" si="6"/>
        <v>396</v>
      </c>
      <c r="L69" s="52">
        <f t="shared" si="6"/>
        <v>1262</v>
      </c>
      <c r="M69" s="52">
        <f t="shared" si="6"/>
        <v>549</v>
      </c>
      <c r="N69" s="52">
        <f t="shared" si="6"/>
        <v>738</v>
      </c>
      <c r="O69" s="52">
        <f t="shared" si="6"/>
        <v>248</v>
      </c>
      <c r="P69" s="52">
        <f t="shared" si="6"/>
        <v>117</v>
      </c>
      <c r="Q69" s="52">
        <f t="shared" si="6"/>
        <v>171</v>
      </c>
      <c r="R69" s="52">
        <f t="shared" ref="R69:V69" si="7">R41-R55</f>
        <v>395</v>
      </c>
      <c r="S69" s="52">
        <f t="shared" si="7"/>
        <v>536</v>
      </c>
      <c r="T69" s="52">
        <f t="shared" si="7"/>
        <v>667</v>
      </c>
      <c r="U69" s="52">
        <f t="shared" si="7"/>
        <v>408</v>
      </c>
      <c r="V69" s="52">
        <f t="shared" si="7"/>
        <v>1145</v>
      </c>
      <c r="W69" s="52">
        <f t="shared" ref="W69:Y69" si="8">W41-W55</f>
        <v>0</v>
      </c>
      <c r="X69" s="52">
        <f t="shared" si="8"/>
        <v>1491</v>
      </c>
      <c r="Y69" s="52">
        <f t="shared" si="8"/>
        <v>1237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458</v>
      </c>
      <c r="F70" s="52">
        <f t="shared" si="9"/>
        <v>142</v>
      </c>
      <c r="G70" s="52">
        <f t="shared" si="9"/>
        <v>165</v>
      </c>
      <c r="H70" s="52">
        <f t="shared" si="9"/>
        <v>139</v>
      </c>
      <c r="I70" s="52">
        <f t="shared" si="9"/>
        <v>281</v>
      </c>
      <c r="J70" s="52">
        <f t="shared" si="9"/>
        <v>493</v>
      </c>
      <c r="K70" s="52">
        <f t="shared" si="9"/>
        <v>1305</v>
      </c>
      <c r="L70" s="52">
        <f t="shared" si="9"/>
        <v>1011</v>
      </c>
      <c r="M70" s="52">
        <f t="shared" si="9"/>
        <v>1710</v>
      </c>
      <c r="N70" s="52">
        <f t="shared" si="9"/>
        <v>992</v>
      </c>
      <c r="O70" s="52">
        <f t="shared" si="9"/>
        <v>762</v>
      </c>
      <c r="P70" s="52">
        <f t="shared" si="9"/>
        <v>1092</v>
      </c>
      <c r="Q70" s="52">
        <f t="shared" si="9"/>
        <v>1529</v>
      </c>
      <c r="R70" s="52">
        <f t="shared" ref="R70:V70" si="10">R42-R56</f>
        <v>2207</v>
      </c>
      <c r="S70" s="52">
        <f t="shared" si="10"/>
        <v>1443</v>
      </c>
      <c r="T70" s="52">
        <f t="shared" si="10"/>
        <v>1723</v>
      </c>
      <c r="U70" s="52">
        <f t="shared" si="10"/>
        <v>1840</v>
      </c>
      <c r="V70" s="52">
        <f t="shared" si="10"/>
        <v>1905</v>
      </c>
      <c r="W70" s="52">
        <f t="shared" ref="W70:Y70" si="11">W42-W56</f>
        <v>4141</v>
      </c>
      <c r="X70" s="52">
        <f t="shared" si="11"/>
        <v>2714</v>
      </c>
      <c r="Y70" s="52">
        <f t="shared" si="11"/>
        <v>1923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1265</v>
      </c>
      <c r="F73" s="36">
        <v>952</v>
      </c>
      <c r="G73" s="36">
        <v>650</v>
      </c>
      <c r="H73" s="36">
        <v>505</v>
      </c>
      <c r="I73" s="36">
        <v>787</v>
      </c>
      <c r="J73" s="36">
        <v>1543</v>
      </c>
      <c r="K73" s="36">
        <v>2862</v>
      </c>
      <c r="L73" s="36">
        <v>3940</v>
      </c>
      <c r="M73" s="36">
        <v>4149</v>
      </c>
      <c r="N73" s="36">
        <v>3540</v>
      </c>
      <c r="O73" s="36">
        <v>2497</v>
      </c>
      <c r="P73" s="36">
        <v>2786</v>
      </c>
      <c r="Q73" s="36">
        <v>3553</v>
      </c>
      <c r="R73" s="36">
        <v>4195</v>
      </c>
      <c r="S73" s="36">
        <v>3962</v>
      </c>
      <c r="T73" s="36">
        <v>4544</v>
      </c>
      <c r="U73" s="36">
        <v>4419</v>
      </c>
      <c r="V73" s="36">
        <v>5049</v>
      </c>
      <c r="W73" s="36">
        <v>6377</v>
      </c>
      <c r="X73" s="36">
        <v>7161</v>
      </c>
      <c r="Y73" s="36">
        <v>5689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331</v>
      </c>
      <c r="K79" s="52">
        <f>RES_hhdet_numvin!K107</f>
        <v>1064</v>
      </c>
      <c r="L79" s="52">
        <f>RES_hhdet_numvin!L107</f>
        <v>2038</v>
      </c>
      <c r="M79" s="52">
        <f>RES_hhdet_numvin!M107</f>
        <v>2308</v>
      </c>
      <c r="N79" s="52">
        <f>RES_hhdet_numvin!N107</f>
        <v>2233</v>
      </c>
      <c r="O79" s="52">
        <f>RES_hhdet_numvin!O107</f>
        <v>1321</v>
      </c>
      <c r="P79" s="52">
        <f>RES_hhdet_numvin!P107</f>
        <v>2352</v>
      </c>
      <c r="Q79" s="52">
        <f>RES_hhdet_numvin!Q107</f>
        <v>2699</v>
      </c>
      <c r="R79" s="52">
        <f>RES_hhdet_numvin!R107</f>
        <v>2078</v>
      </c>
      <c r="S79" s="52">
        <f>RES_hhdet_numvin!S107</f>
        <v>960</v>
      </c>
      <c r="T79" s="52">
        <f>RES_hhdet_numvin!T107</f>
        <v>1742</v>
      </c>
      <c r="U79" s="52">
        <f>RES_hhdet_numvin!U107</f>
        <v>2150</v>
      </c>
      <c r="V79" s="52">
        <f>RES_hhdet_numvin!V107</f>
        <v>3588</v>
      </c>
      <c r="W79" s="52">
        <f>RES_hhdet_numvin!W107</f>
        <v>5743</v>
      </c>
      <c r="X79" s="52">
        <f>RES_hhdet_numvin!X107</f>
        <v>6434</v>
      </c>
      <c r="Y79" s="52">
        <f>RES_hhdet_numvin!Y107</f>
        <v>4660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72</v>
      </c>
      <c r="S82" s="138">
        <f>RES_hhdet_numvin!S110</f>
        <v>127</v>
      </c>
      <c r="T82" s="138">
        <f>RES_hhdet_numvin!T110</f>
        <v>111</v>
      </c>
      <c r="U82" s="138">
        <f>RES_hhdet_numvin!U110</f>
        <v>113</v>
      </c>
      <c r="V82" s="138">
        <f>RES_hhdet_numvin!V110</f>
        <v>178</v>
      </c>
      <c r="W82" s="138">
        <f>RES_hhdet_numvin!W110</f>
        <v>244</v>
      </c>
      <c r="X82" s="138">
        <f>RES_hhdet_numvin!X110</f>
        <v>448</v>
      </c>
      <c r="Y82" s="138">
        <f>RES_hhdet_numvin!Y110</f>
        <v>927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58</v>
      </c>
      <c r="K84" s="138">
        <f>RES_hhdet_numvin!K112</f>
        <v>228</v>
      </c>
      <c r="L84" s="138">
        <f>RES_hhdet_numvin!L112</f>
        <v>482</v>
      </c>
      <c r="M84" s="138">
        <f>RES_hhdet_numvin!M112</f>
        <v>594</v>
      </c>
      <c r="N84" s="138">
        <f>RES_hhdet_numvin!N112</f>
        <v>796</v>
      </c>
      <c r="O84" s="138">
        <f>RES_hhdet_numvin!O112</f>
        <v>656</v>
      </c>
      <c r="P84" s="138">
        <f>RES_hhdet_numvin!P112</f>
        <v>937</v>
      </c>
      <c r="Q84" s="138">
        <f>RES_hhdet_numvin!Q112</f>
        <v>1079</v>
      </c>
      <c r="R84" s="138">
        <f>RES_hhdet_numvin!R112</f>
        <v>513</v>
      </c>
      <c r="S84" s="138">
        <f>RES_hhdet_numvin!S112</f>
        <v>731</v>
      </c>
      <c r="T84" s="138">
        <f>RES_hhdet_numvin!T112</f>
        <v>973</v>
      </c>
      <c r="U84" s="138">
        <f>RES_hhdet_numvin!U112</f>
        <v>1221</v>
      </c>
      <c r="V84" s="138">
        <f>RES_hhdet_numvin!V112</f>
        <v>1297</v>
      </c>
      <c r="W84" s="138">
        <f>RES_hhdet_numvin!W112</f>
        <v>1737</v>
      </c>
      <c r="X84" s="138">
        <f>RES_hhdet_numvin!X112</f>
        <v>2652</v>
      </c>
      <c r="Y84" s="138">
        <f>RES_hhdet_numvin!Y112</f>
        <v>2161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1</v>
      </c>
      <c r="K85" s="138">
        <f>RES_hhdet_numvin!K113</f>
        <v>3</v>
      </c>
      <c r="L85" s="138">
        <f>RES_hhdet_numvin!L113</f>
        <v>5</v>
      </c>
      <c r="M85" s="138">
        <f>RES_hhdet_numvin!M113</f>
        <v>6</v>
      </c>
      <c r="N85" s="138">
        <f>RES_hhdet_numvin!N113</f>
        <v>12</v>
      </c>
      <c r="O85" s="138">
        <f>RES_hhdet_numvin!O113</f>
        <v>5</v>
      </c>
      <c r="P85" s="138">
        <f>RES_hhdet_numvin!P113</f>
        <v>32</v>
      </c>
      <c r="Q85" s="138">
        <f>RES_hhdet_numvin!Q113</f>
        <v>17</v>
      </c>
      <c r="R85" s="138">
        <f>RES_hhdet_numvin!R113</f>
        <v>41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83</v>
      </c>
      <c r="X85" s="138">
        <f>RES_hhdet_numvin!X113</f>
        <v>0</v>
      </c>
      <c r="Y85" s="138">
        <f>RES_hhdet_numvin!Y113</f>
        <v>42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157</v>
      </c>
      <c r="S88" s="138">
        <f>RES_hhdet_numvin!S116</f>
        <v>337</v>
      </c>
      <c r="T88" s="138">
        <f>RES_hhdet_numvin!T116</f>
        <v>587</v>
      </c>
      <c r="U88" s="138">
        <f>RES_hhdet_numvin!U116</f>
        <v>431</v>
      </c>
      <c r="V88" s="138">
        <f>RES_hhdet_numvin!V116</f>
        <v>1375</v>
      </c>
      <c r="W88" s="138">
        <f>RES_hhdet_numvin!W116</f>
        <v>0</v>
      </c>
      <c r="X88" s="138">
        <f>RES_hhdet_numvin!X116</f>
        <v>1951</v>
      </c>
      <c r="Y88" s="138">
        <f>RES_hhdet_numvin!Y116</f>
        <v>1637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886</v>
      </c>
      <c r="S89" s="138">
        <f>RES_hhdet_numvin!S117</f>
        <v>883</v>
      </c>
      <c r="T89" s="138">
        <f>RES_hhdet_numvin!T117</f>
        <v>1491</v>
      </c>
      <c r="U89" s="138">
        <f>RES_hhdet_numvin!U117</f>
        <v>1917</v>
      </c>
      <c r="V89" s="138">
        <f>RES_hhdet_numvin!V117</f>
        <v>2278</v>
      </c>
      <c r="W89" s="138">
        <f>RES_hhdet_numvin!W117</f>
        <v>5316</v>
      </c>
      <c r="X89" s="138">
        <f>RES_hhdet_numvin!X117</f>
        <v>3549</v>
      </c>
      <c r="Y89" s="138">
        <f>RES_hhdet_numvin!Y117</f>
        <v>2544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1640</v>
      </c>
      <c r="S94" s="39">
        <f>RES_hhdet_numvin!S122</f>
        <v>2426</v>
      </c>
      <c r="T94" s="39">
        <f>RES_hhdet_numvin!T122</f>
        <v>3818</v>
      </c>
      <c r="U94" s="39">
        <f>RES_hhdet_numvin!U122</f>
        <v>4367</v>
      </c>
      <c r="V94" s="39">
        <f>RES_hhdet_numvin!V122</f>
        <v>5667</v>
      </c>
      <c r="W94" s="39">
        <f>RES_hhdet_numvin!W122</f>
        <v>7768</v>
      </c>
      <c r="X94" s="39">
        <f>RES_hhdet_numvin!X122</f>
        <v>8910</v>
      </c>
      <c r="Y94" s="39">
        <f>RES_hhdet_numvin!Y122</f>
        <v>7105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1.8785854668802344</v>
      </c>
      <c r="F98" s="117">
        <f t="shared" si="12"/>
        <v>4.3866440087718628</v>
      </c>
      <c r="G98" s="117">
        <f t="shared" si="12"/>
        <v>4.8439926308724415</v>
      </c>
      <c r="H98" s="117">
        <f t="shared" si="12"/>
        <v>5.2141709648566845</v>
      </c>
      <c r="I98" s="117">
        <f t="shared" si="12"/>
        <v>5.1988682958933561</v>
      </c>
      <c r="J98" s="117">
        <f t="shared" si="12"/>
        <v>7.1609933216786921</v>
      </c>
      <c r="K98" s="117">
        <f t="shared" si="12"/>
        <v>10.177996796529294</v>
      </c>
      <c r="L98" s="117">
        <f t="shared" si="12"/>
        <v>16.984085952207803</v>
      </c>
      <c r="M98" s="117">
        <f t="shared" si="12"/>
        <v>19.418238466499002</v>
      </c>
      <c r="N98" s="117">
        <f t="shared" si="12"/>
        <v>25.008594934656269</v>
      </c>
      <c r="O98" s="117">
        <f t="shared" si="12"/>
        <v>25.802744095386824</v>
      </c>
      <c r="P98" s="117">
        <f t="shared" si="12"/>
        <v>24.380819322953307</v>
      </c>
      <c r="Q98" s="117">
        <f t="shared" si="12"/>
        <v>27.374397510076506</v>
      </c>
      <c r="R98" s="117">
        <f t="shared" ref="R98:V98" si="13">R99+R102+R104+R113</f>
        <v>34.399511689986504</v>
      </c>
      <c r="S98" s="117">
        <f t="shared" si="13"/>
        <v>32.683266884822544</v>
      </c>
      <c r="T98" s="117">
        <f t="shared" si="13"/>
        <v>27.882260518704527</v>
      </c>
      <c r="U98" s="117">
        <f t="shared" si="13"/>
        <v>30.128307283152612</v>
      </c>
      <c r="V98" s="117">
        <f t="shared" si="13"/>
        <v>29.207782626863292</v>
      </c>
      <c r="W98" s="117">
        <f t="shared" ref="W98:Y98" si="14">W99+W102+W104+W113</f>
        <v>44.029697720893715</v>
      </c>
      <c r="X98" s="117">
        <f t="shared" si="14"/>
        <v>43.043475813501409</v>
      </c>
      <c r="Y98" s="117">
        <f t="shared" si="14"/>
        <v>45.710498010374991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1.4253789927606115</v>
      </c>
      <c r="F99" s="122">
        <f t="shared" si="15"/>
        <v>3.4843176415325514</v>
      </c>
      <c r="G99" s="122">
        <f t="shared" si="15"/>
        <v>3.7272607707857497</v>
      </c>
      <c r="H99" s="122">
        <f t="shared" si="15"/>
        <v>3.9714823094647915</v>
      </c>
      <c r="I99" s="122">
        <f t="shared" si="15"/>
        <v>3.7199119596425123</v>
      </c>
      <c r="J99" s="122">
        <f t="shared" si="15"/>
        <v>5.3356553359626346</v>
      </c>
      <c r="K99" s="122">
        <f t="shared" si="15"/>
        <v>7.5623061990495506</v>
      </c>
      <c r="L99" s="122">
        <f t="shared" si="15"/>
        <v>13.136039694231057</v>
      </c>
      <c r="M99" s="122">
        <f t="shared" si="15"/>
        <v>14.560857194349136</v>
      </c>
      <c r="N99" s="122">
        <f t="shared" si="15"/>
        <v>19.375804605578644</v>
      </c>
      <c r="O99" s="122">
        <f t="shared" si="15"/>
        <v>20.116283891150736</v>
      </c>
      <c r="P99" s="122">
        <f t="shared" si="15"/>
        <v>18.529930202054992</v>
      </c>
      <c r="Q99" s="122">
        <f t="shared" si="15"/>
        <v>21.038751922448316</v>
      </c>
      <c r="R99" s="122">
        <f t="shared" ref="R99:V99" si="16">SUM(R100:R101)</f>
        <v>27.266527276188892</v>
      </c>
      <c r="S99" s="122">
        <f t="shared" si="16"/>
        <v>25.495365841124592</v>
      </c>
      <c r="T99" s="122">
        <f t="shared" si="16"/>
        <v>21.091405788512574</v>
      </c>
      <c r="U99" s="122">
        <f t="shared" si="16"/>
        <v>23.258168766958228</v>
      </c>
      <c r="V99" s="122">
        <f t="shared" si="16"/>
        <v>22.220478893789178</v>
      </c>
      <c r="W99" s="122">
        <f t="shared" ref="W99:Y99" si="17">SUM(W100:W101)</f>
        <v>34.907163862924172</v>
      </c>
      <c r="X99" s="122">
        <f t="shared" si="17"/>
        <v>32.796459545926254</v>
      </c>
      <c r="Y99" s="122">
        <f t="shared" si="17"/>
        <v>35.849175597233952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1.4198915096844189</v>
      </c>
      <c r="F100" s="98">
        <v>3.4709882925818567</v>
      </c>
      <c r="G100" s="98">
        <v>3.7131463489756569</v>
      </c>
      <c r="H100" s="98">
        <v>3.9567590344201506</v>
      </c>
      <c r="I100" s="98">
        <v>3.7063188034837431</v>
      </c>
      <c r="J100" s="98">
        <v>5.3162546320704251</v>
      </c>
      <c r="K100" s="98">
        <v>7.5349923752635384</v>
      </c>
      <c r="L100" s="98">
        <v>13.089026116948013</v>
      </c>
      <c r="M100" s="98">
        <v>14.50944800785552</v>
      </c>
      <c r="N100" s="98">
        <v>19.30775848107438</v>
      </c>
      <c r="O100" s="98">
        <v>20.045965004188353</v>
      </c>
      <c r="P100" s="98">
        <v>18.465148237418141</v>
      </c>
      <c r="Q100" s="98">
        <v>20.965015308685327</v>
      </c>
      <c r="R100" s="98">
        <v>27.171867465019716</v>
      </c>
      <c r="S100" s="98">
        <v>25.407494579218049</v>
      </c>
      <c r="T100" s="98">
        <v>21.018756984377116</v>
      </c>
      <c r="U100" s="98">
        <v>23.17892472450357</v>
      </c>
      <c r="V100" s="98">
        <v>22.144541222662326</v>
      </c>
      <c r="W100" s="98">
        <v>34.788311331179536</v>
      </c>
      <c r="X100" s="98">
        <v>32.683021162508474</v>
      </c>
      <c r="Y100" s="98">
        <v>35.725052429159511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5.4874830761925163E-3</v>
      </c>
      <c r="F101" s="98">
        <v>1.3329348950694866E-2</v>
      </c>
      <c r="G101" s="98">
        <v>1.411442181009261E-2</v>
      </c>
      <c r="H101" s="98">
        <v>1.4723275044640851E-2</v>
      </c>
      <c r="I101" s="98">
        <v>1.359315615876909E-2</v>
      </c>
      <c r="J101" s="98">
        <v>1.9400703892209478E-2</v>
      </c>
      <c r="K101" s="98">
        <v>2.7313823786012374E-2</v>
      </c>
      <c r="L101" s="98">
        <v>4.701357728304445E-2</v>
      </c>
      <c r="M101" s="98">
        <v>5.1409186493616331E-2</v>
      </c>
      <c r="N101" s="98">
        <v>6.8046124504262243E-2</v>
      </c>
      <c r="O101" s="98">
        <v>7.0318886962384294E-2</v>
      </c>
      <c r="P101" s="98">
        <v>6.4781964636849917E-2</v>
      </c>
      <c r="Q101" s="98">
        <v>7.3736613762988401E-2</v>
      </c>
      <c r="R101" s="98">
        <v>9.4659811169175878E-2</v>
      </c>
      <c r="S101" s="98">
        <v>8.7871261906541889E-2</v>
      </c>
      <c r="T101" s="98">
        <v>7.2648804135457809E-2</v>
      </c>
      <c r="U101" s="98">
        <v>7.9244042454659366E-2</v>
      </c>
      <c r="V101" s="98">
        <v>7.5937671126852846E-2</v>
      </c>
      <c r="W101" s="98">
        <v>0.11885253174463535</v>
      </c>
      <c r="X101" s="98">
        <v>0.1134383834177782</v>
      </c>
      <c r="Y101" s="98">
        <v>0.12412316807443989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1.3307511197569568E-3</v>
      </c>
      <c r="F102" s="122">
        <f t="shared" si="18"/>
        <v>3.7161452870969162E-3</v>
      </c>
      <c r="G102" s="122">
        <f t="shared" si="18"/>
        <v>8.4717845115368801E-3</v>
      </c>
      <c r="H102" s="122">
        <f t="shared" si="18"/>
        <v>1.8373553547927145E-2</v>
      </c>
      <c r="I102" s="122">
        <f t="shared" si="18"/>
        <v>1.6022769730825427E-2</v>
      </c>
      <c r="J102" s="122">
        <f t="shared" si="18"/>
        <v>1.9274938730365922E-2</v>
      </c>
      <c r="K102" s="122">
        <f t="shared" si="18"/>
        <v>2.3284722873428049E-2</v>
      </c>
      <c r="L102" s="122">
        <f t="shared" si="18"/>
        <v>3.4807543296758295E-2</v>
      </c>
      <c r="M102" s="122">
        <f t="shared" si="18"/>
        <v>4.7582099016843869E-2</v>
      </c>
      <c r="N102" s="122">
        <f t="shared" si="18"/>
        <v>5.8443889625424732E-2</v>
      </c>
      <c r="O102" s="122">
        <f t="shared" si="18"/>
        <v>6.7207187180978206E-2</v>
      </c>
      <c r="P102" s="122">
        <f t="shared" si="18"/>
        <v>6.9011476580821407E-2</v>
      </c>
      <c r="Q102" s="122">
        <f t="shared" si="18"/>
        <v>7.171245129836433E-2</v>
      </c>
      <c r="R102" s="122">
        <f t="shared" si="18"/>
        <v>8.1085102678143658E-2</v>
      </c>
      <c r="S102" s="122">
        <f t="shared" si="18"/>
        <v>8.7053182943014534E-2</v>
      </c>
      <c r="T102" s="122">
        <f t="shared" si="18"/>
        <v>7.7822364257600876E-2</v>
      </c>
      <c r="U102" s="122">
        <f t="shared" si="18"/>
        <v>7.2097494291773909E-2</v>
      </c>
      <c r="V102" s="122">
        <f t="shared" si="18"/>
        <v>6.75333912884684E-2</v>
      </c>
      <c r="W102" s="122">
        <f t="shared" si="18"/>
        <v>7.3730069795519743E-2</v>
      </c>
      <c r="X102" s="122">
        <f t="shared" si="18"/>
        <v>7.6272964527036191E-2</v>
      </c>
      <c r="Y102" s="122">
        <f t="shared" si="18"/>
        <v>8.0650609561789016E-2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1.3307511197569568E-3</v>
      </c>
      <c r="F103" s="98">
        <v>3.7161452870969162E-3</v>
      </c>
      <c r="G103" s="98">
        <v>8.4717845115368801E-3</v>
      </c>
      <c r="H103" s="98">
        <v>1.8373553547927145E-2</v>
      </c>
      <c r="I103" s="98">
        <v>1.6022769730825427E-2</v>
      </c>
      <c r="J103" s="98">
        <v>1.9274938730365922E-2</v>
      </c>
      <c r="K103" s="98">
        <v>2.3284722873428049E-2</v>
      </c>
      <c r="L103" s="98">
        <v>3.4807543296758295E-2</v>
      </c>
      <c r="M103" s="98">
        <v>4.7582099016843869E-2</v>
      </c>
      <c r="N103" s="98">
        <v>5.8443889625424732E-2</v>
      </c>
      <c r="O103" s="98">
        <v>6.7207187180978206E-2</v>
      </c>
      <c r="P103" s="98">
        <v>6.9011476580821407E-2</v>
      </c>
      <c r="Q103" s="98">
        <v>7.171245129836433E-2</v>
      </c>
      <c r="R103" s="98">
        <v>8.1085102678143658E-2</v>
      </c>
      <c r="S103" s="98">
        <v>8.7053182943014534E-2</v>
      </c>
      <c r="T103" s="98">
        <v>7.7822364257600876E-2</v>
      </c>
      <c r="U103" s="98">
        <v>7.2097494291773909E-2</v>
      </c>
      <c r="V103" s="98">
        <v>6.75333912884684E-2</v>
      </c>
      <c r="W103" s="98">
        <v>7.3730069795519743E-2</v>
      </c>
      <c r="X103" s="98">
        <v>7.6272964527036191E-2</v>
      </c>
      <c r="Y103" s="98">
        <v>8.0650609561789016E-2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0.31112950564086317</v>
      </c>
      <c r="F104" s="122">
        <v>0.64637429827488602</v>
      </c>
      <c r="G104" s="122">
        <v>0.77939285386834767</v>
      </c>
      <c r="H104" s="122">
        <v>0.85201742492873733</v>
      </c>
      <c r="I104" s="122">
        <v>1.046081959934658</v>
      </c>
      <c r="J104" s="122">
        <v>1.2813080990288452</v>
      </c>
      <c r="K104" s="122">
        <v>1.8534944818631249</v>
      </c>
      <c r="L104" s="122">
        <v>2.7553661620564953</v>
      </c>
      <c r="M104" s="122">
        <v>3.5934604349307482</v>
      </c>
      <c r="N104" s="122">
        <v>4.1434845978602439</v>
      </c>
      <c r="O104" s="122">
        <v>4.106374776698722</v>
      </c>
      <c r="P104" s="122">
        <v>4.1937422141108254</v>
      </c>
      <c r="Q104" s="122">
        <v>4.6053951869685115</v>
      </c>
      <c r="R104" s="122">
        <v>5.3829809405396905</v>
      </c>
      <c r="S104" s="122">
        <v>5.3311846012705004</v>
      </c>
      <c r="T104" s="122">
        <v>5.0232780213975605</v>
      </c>
      <c r="U104" s="122">
        <v>5.1041786719853146</v>
      </c>
      <c r="V104" s="122">
        <v>5.1828111342201844</v>
      </c>
      <c r="W104" s="122">
        <v>7.0332514419820367</v>
      </c>
      <c r="X104" s="122">
        <v>7.6256018062510496</v>
      </c>
      <c r="Y104" s="122">
        <v>7.4218519000483525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0.10861347189564777</v>
      </c>
      <c r="F105" s="98">
        <v>0.27827335838728362</v>
      </c>
      <c r="G105" s="98">
        <v>0.30834392983754394</v>
      </c>
      <c r="H105" s="98">
        <v>0.31787158134722204</v>
      </c>
      <c r="I105" s="98">
        <v>0.35331764189133941</v>
      </c>
      <c r="J105" s="98">
        <v>0.43886913408106676</v>
      </c>
      <c r="K105" s="98">
        <v>0.65553576257877377</v>
      </c>
      <c r="L105" s="98">
        <v>1.0472282528305272</v>
      </c>
      <c r="M105" s="98">
        <v>1.3451838217379322</v>
      </c>
      <c r="N105" s="98">
        <v>1.7272693585014394</v>
      </c>
      <c r="O105" s="98">
        <v>1.6820175844437344</v>
      </c>
      <c r="P105" s="98">
        <v>1.8514404455159026</v>
      </c>
      <c r="Q105" s="98">
        <v>2.001732386600426</v>
      </c>
      <c r="R105" s="98">
        <v>2.570788777904502</v>
      </c>
      <c r="S105" s="98">
        <v>2.3775762055961591</v>
      </c>
      <c r="T105" s="98">
        <v>1.9461946268966923</v>
      </c>
      <c r="U105" s="98">
        <v>2.1264409934084889</v>
      </c>
      <c r="V105" s="98">
        <v>2.0168048656827651</v>
      </c>
      <c r="W105" s="98">
        <v>3.1399988697195975</v>
      </c>
      <c r="X105" s="98">
        <v>2.9342657382591582</v>
      </c>
      <c r="Y105" s="98">
        <v>3.1882165372248972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2.7153192389100579E-4</v>
      </c>
      <c r="F106" s="98">
        <v>1.2119759691282682E-3</v>
      </c>
      <c r="G106" s="98">
        <v>1.2314889755680972E-3</v>
      </c>
      <c r="H106" s="98">
        <v>1.4172956302987857E-3</v>
      </c>
      <c r="I106" s="98">
        <v>1.3502913909094563E-3</v>
      </c>
      <c r="J106" s="98">
        <v>2.1092952256281175E-3</v>
      </c>
      <c r="K106" s="98">
        <v>3.8889798279468681E-3</v>
      </c>
      <c r="L106" s="98">
        <v>6.9616830851212579E-3</v>
      </c>
      <c r="M106" s="98">
        <v>9.3485354413882261E-3</v>
      </c>
      <c r="N106" s="98">
        <v>1.4404372827293207E-2</v>
      </c>
      <c r="O106" s="98">
        <v>1.3397639928828505E-2</v>
      </c>
      <c r="P106" s="98">
        <v>1.9625770638874947E-2</v>
      </c>
      <c r="Q106" s="98">
        <v>2.2015726807726024E-2</v>
      </c>
      <c r="R106" s="98">
        <v>3.6960266973332413E-2</v>
      </c>
      <c r="S106" s="98">
        <v>3.3058909246760512E-2</v>
      </c>
      <c r="T106" s="98">
        <v>2.6157861728906308E-2</v>
      </c>
      <c r="U106" s="98">
        <v>2.6563021334670277E-2</v>
      </c>
      <c r="V106" s="98">
        <v>2.3089707414439161E-2</v>
      </c>
      <c r="W106" s="98">
        <v>5.0252668121173544E-2</v>
      </c>
      <c r="X106" s="98">
        <v>4.0607603589930097E-2</v>
      </c>
      <c r="Y106" s="98">
        <v>4.5782364766187841E-2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1.2786450763717643E-4</v>
      </c>
      <c r="F107" s="101">
        <v>6.0937224668055733E-4</v>
      </c>
      <c r="G107" s="101">
        <v>6.0774354277277432E-4</v>
      </c>
      <c r="H107" s="101">
        <v>6.9182619307275905E-4</v>
      </c>
      <c r="I107" s="101">
        <v>7.2468962061866208E-4</v>
      </c>
      <c r="J107" s="101">
        <v>1.0241272276972249E-3</v>
      </c>
      <c r="K107" s="101">
        <v>1.9052241525299039E-3</v>
      </c>
      <c r="L107" s="101">
        <v>3.3844952257661284E-3</v>
      </c>
      <c r="M107" s="101">
        <v>4.6974911288255828E-3</v>
      </c>
      <c r="N107" s="101">
        <v>7.2765456348494193E-3</v>
      </c>
      <c r="O107" s="101">
        <v>7.0131121417766253E-3</v>
      </c>
      <c r="P107" s="101">
        <v>9.206673901734878E-3</v>
      </c>
      <c r="Q107" s="101">
        <v>1.0208452607621642E-2</v>
      </c>
      <c r="R107" s="101">
        <v>1.7532923025911112E-2</v>
      </c>
      <c r="S107" s="101">
        <v>1.6562921118736348E-2</v>
      </c>
      <c r="T107" s="101">
        <v>1.2004536619573784E-2</v>
      </c>
      <c r="U107" s="101">
        <v>1.2261109259056961E-2</v>
      </c>
      <c r="V107" s="101">
        <v>9.84909652165635E-3</v>
      </c>
      <c r="W107" s="101">
        <v>2.4312327045825522E-2</v>
      </c>
      <c r="X107" s="101">
        <v>1.848266071125736E-2</v>
      </c>
      <c r="Y107" s="101">
        <v>1.8631291569104307E-2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1.4366741625382938E-4</v>
      </c>
      <c r="F108" s="104">
        <v>6.0260372244771076E-4</v>
      </c>
      <c r="G108" s="104">
        <v>6.2374543279532289E-4</v>
      </c>
      <c r="H108" s="104">
        <v>7.254694372260265E-4</v>
      </c>
      <c r="I108" s="104">
        <v>6.2560177029079408E-4</v>
      </c>
      <c r="J108" s="104">
        <v>1.0851679979308928E-3</v>
      </c>
      <c r="K108" s="104">
        <v>1.9837556754169639E-3</v>
      </c>
      <c r="L108" s="104">
        <v>3.5771878593551295E-3</v>
      </c>
      <c r="M108" s="104">
        <v>4.6510443125626424E-3</v>
      </c>
      <c r="N108" s="104">
        <v>7.1278271924437872E-3</v>
      </c>
      <c r="O108" s="104">
        <v>6.3845277870518795E-3</v>
      </c>
      <c r="P108" s="104">
        <v>1.0419096737140069E-2</v>
      </c>
      <c r="Q108" s="104">
        <v>1.1807274200104382E-2</v>
      </c>
      <c r="R108" s="104">
        <v>1.9427343947421301E-2</v>
      </c>
      <c r="S108" s="104">
        <v>1.6495988128024167E-2</v>
      </c>
      <c r="T108" s="104">
        <v>1.4153325109332525E-2</v>
      </c>
      <c r="U108" s="104">
        <v>1.4301912075613318E-2</v>
      </c>
      <c r="V108" s="104">
        <v>1.3240610892782811E-2</v>
      </c>
      <c r="W108" s="104">
        <v>2.5940341075348018E-2</v>
      </c>
      <c r="X108" s="104">
        <v>2.2124942878672737E-2</v>
      </c>
      <c r="Y108" s="104">
        <v>2.7151073197083538E-2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8.997824843416527E-2</v>
      </c>
      <c r="F109" s="101">
        <v>0.2164786301362695</v>
      </c>
      <c r="G109" s="101">
        <v>0.28020173551124289</v>
      </c>
      <c r="H109" s="101">
        <v>0.31606205008875954</v>
      </c>
      <c r="I109" s="101">
        <v>0.38627147297358727</v>
      </c>
      <c r="J109" s="101">
        <v>0.45225860044446664</v>
      </c>
      <c r="K109" s="101">
        <v>0.52449702270686838</v>
      </c>
      <c r="L109" s="101">
        <v>0.8204770479947302</v>
      </c>
      <c r="M109" s="101">
        <v>0.93937943894622422</v>
      </c>
      <c r="N109" s="101">
        <v>0.99531265584856377</v>
      </c>
      <c r="O109" s="101">
        <v>0.95277626166852314</v>
      </c>
      <c r="P109" s="101">
        <v>0.81404334494862085</v>
      </c>
      <c r="Q109" s="101">
        <v>0.77516343858715819</v>
      </c>
      <c r="R109" s="101">
        <v>0.71974655693334855</v>
      </c>
      <c r="S109" s="101">
        <v>0.71044933035416946</v>
      </c>
      <c r="T109" s="101">
        <v>0.68855373427428923</v>
      </c>
      <c r="U109" s="101">
        <v>0.62846036783968795</v>
      </c>
      <c r="V109" s="101">
        <v>0.77141718780569368</v>
      </c>
      <c r="W109" s="101">
        <v>0.735874483705797</v>
      </c>
      <c r="X109" s="101">
        <v>1.095638053000338</v>
      </c>
      <c r="Y109" s="101">
        <v>1.1302241222583285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0.11226625338715912</v>
      </c>
      <c r="F110" s="104">
        <v>0.15041033378220464</v>
      </c>
      <c r="G110" s="104">
        <v>0.18961569954399288</v>
      </c>
      <c r="H110" s="104">
        <v>0.21666649786245695</v>
      </c>
      <c r="I110" s="104">
        <v>0.30514255367882193</v>
      </c>
      <c r="J110" s="104">
        <v>0.38807106927768353</v>
      </c>
      <c r="K110" s="104">
        <v>0.66957271674953578</v>
      </c>
      <c r="L110" s="104">
        <v>0.88069917814611642</v>
      </c>
      <c r="M110" s="104">
        <v>1.2995486388052035</v>
      </c>
      <c r="N110" s="104">
        <v>1.406498210682948</v>
      </c>
      <c r="O110" s="104">
        <v>1.4581832906576355</v>
      </c>
      <c r="P110" s="104">
        <v>1.5086326530074274</v>
      </c>
      <c r="Q110" s="104">
        <v>1.8064836349732016</v>
      </c>
      <c r="R110" s="104">
        <v>2.0554853387285075</v>
      </c>
      <c r="S110" s="104">
        <v>2.2101001560734108</v>
      </c>
      <c r="T110" s="104">
        <v>2.3623717984976729</v>
      </c>
      <c r="U110" s="104">
        <v>2.3227142894024677</v>
      </c>
      <c r="V110" s="104">
        <v>2.3714993733172869</v>
      </c>
      <c r="W110" s="104">
        <v>3.1071254204354681</v>
      </c>
      <c r="X110" s="104">
        <v>3.5550904114016237</v>
      </c>
      <c r="Y110" s="104">
        <v>3.0576288757989385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5.476500705868987E-2</v>
      </c>
      <c r="F111" s="98">
        <v>7.7790921147769573E-2</v>
      </c>
      <c r="G111" s="98">
        <v>9.6560055577224357E-2</v>
      </c>
      <c r="H111" s="98">
        <v>0.1092956822138534</v>
      </c>
      <c r="I111" s="98">
        <v>0.16953032451992808</v>
      </c>
      <c r="J111" s="98">
        <v>0.19589028766313937</v>
      </c>
      <c r="K111" s="98">
        <v>0.34187303878236419</v>
      </c>
      <c r="L111" s="98">
        <v>0.44595148373697924</v>
      </c>
      <c r="M111" s="98">
        <v>0.6835114537469309</v>
      </c>
      <c r="N111" s="98">
        <v>0.74072274539493532</v>
      </c>
      <c r="O111" s="98">
        <v>0.79757758539142309</v>
      </c>
      <c r="P111" s="98">
        <v>0.7331086804692426</v>
      </c>
      <c r="Q111" s="98">
        <v>0.87140887763150898</v>
      </c>
      <c r="R111" s="98">
        <v>1.0002565216407622</v>
      </c>
      <c r="S111" s="98">
        <v>1.1361449831403494</v>
      </c>
      <c r="T111" s="98">
        <v>1.114498365354943</v>
      </c>
      <c r="U111" s="98">
        <v>1.0981346897188635</v>
      </c>
      <c r="V111" s="98">
        <v>1.0263460867932608</v>
      </c>
      <c r="W111" s="98">
        <v>1.4976414900089741</v>
      </c>
      <c r="X111" s="98">
        <v>1.6133660305822799</v>
      </c>
      <c r="Y111" s="98">
        <v>1.2329566614041905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5.7501246328469244E-2</v>
      </c>
      <c r="F112" s="98">
        <v>7.2619412634435054E-2</v>
      </c>
      <c r="G112" s="98">
        <v>9.305564396676852E-2</v>
      </c>
      <c r="H112" s="98">
        <v>0.10737081564860354</v>
      </c>
      <c r="I112" s="98">
        <v>0.13561222915889384</v>
      </c>
      <c r="J112" s="98">
        <v>0.19218078161454416</v>
      </c>
      <c r="K112" s="98">
        <v>0.32769967796717159</v>
      </c>
      <c r="L112" s="98">
        <v>0.43474769440913713</v>
      </c>
      <c r="M112" s="98">
        <v>0.61603718505827254</v>
      </c>
      <c r="N112" s="98">
        <v>0.66577546528801279</v>
      </c>
      <c r="O112" s="98">
        <v>0.66060570526621243</v>
      </c>
      <c r="P112" s="98">
        <v>0.77552397253818484</v>
      </c>
      <c r="Q112" s="98">
        <v>0.93507475734169254</v>
      </c>
      <c r="R112" s="98">
        <v>1.0552288170877455</v>
      </c>
      <c r="S112" s="98">
        <v>1.0739551729330612</v>
      </c>
      <c r="T112" s="98">
        <v>1.2478734331427301</v>
      </c>
      <c r="U112" s="98">
        <v>1.224579599683604</v>
      </c>
      <c r="V112" s="98">
        <v>1.3451532865240261</v>
      </c>
      <c r="W112" s="98">
        <v>1.6094839304264941</v>
      </c>
      <c r="X112" s="98">
        <v>1.9417243808193438</v>
      </c>
      <c r="Y112" s="98">
        <v>1.8246722143947478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0.14074621735900275</v>
      </c>
      <c r="F113" s="122">
        <v>0.25223592367732811</v>
      </c>
      <c r="G113" s="122">
        <v>0.32886722170680771</v>
      </c>
      <c r="H113" s="122">
        <v>0.3722976769152288</v>
      </c>
      <c r="I113" s="122">
        <v>0.41685160658536025</v>
      </c>
      <c r="J113" s="122">
        <v>0.52475494795684741</v>
      </c>
      <c r="K113" s="122">
        <v>0.73891139274319073</v>
      </c>
      <c r="L113" s="122">
        <v>1.057872552623492</v>
      </c>
      <c r="M113" s="122">
        <v>1.2163387382022721</v>
      </c>
      <c r="N113" s="122">
        <v>1.4308618415919552</v>
      </c>
      <c r="O113" s="122">
        <v>1.5128782403563867</v>
      </c>
      <c r="P113" s="122">
        <v>1.5881354302066684</v>
      </c>
      <c r="Q113" s="122">
        <v>1.6585379493613139</v>
      </c>
      <c r="R113" s="122">
        <v>1.6689183705797719</v>
      </c>
      <c r="S113" s="122">
        <v>1.7696632594844419</v>
      </c>
      <c r="T113" s="122">
        <v>1.689754344536796</v>
      </c>
      <c r="U113" s="122">
        <v>1.6938623499172918</v>
      </c>
      <c r="V113" s="122">
        <v>1.736959207565461</v>
      </c>
      <c r="W113" s="122">
        <v>2.0155523461919898</v>
      </c>
      <c r="X113" s="122">
        <v>2.5451414967970742</v>
      </c>
      <c r="Y113" s="122">
        <v>2.3588199035309025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0.14074621735900275</v>
      </c>
      <c r="F115" s="33">
        <v>0.25223592367732811</v>
      </c>
      <c r="G115" s="33">
        <v>0.32886722170680771</v>
      </c>
      <c r="H115" s="33">
        <v>0.3722976769152288</v>
      </c>
      <c r="I115" s="33">
        <v>0.41685160658536025</v>
      </c>
      <c r="J115" s="33">
        <v>0.52475494795684741</v>
      </c>
      <c r="K115" s="33">
        <v>0.73891139274319073</v>
      </c>
      <c r="L115" s="33">
        <v>1.057872552623492</v>
      </c>
      <c r="M115" s="33">
        <v>1.2163387382022721</v>
      </c>
      <c r="N115" s="33">
        <v>1.4308618415919552</v>
      </c>
      <c r="O115" s="33">
        <v>1.5128782403563867</v>
      </c>
      <c r="P115" s="33">
        <v>1.5881354302066684</v>
      </c>
      <c r="Q115" s="33">
        <v>1.6585379493613139</v>
      </c>
      <c r="R115" s="33">
        <v>1.6689183705797719</v>
      </c>
      <c r="S115" s="33">
        <v>1.7696632594844419</v>
      </c>
      <c r="T115" s="33">
        <v>1.689754344536796</v>
      </c>
      <c r="U115" s="33">
        <v>1.6938623499172918</v>
      </c>
      <c r="V115" s="33">
        <v>1.736959207565461</v>
      </c>
      <c r="W115" s="33">
        <v>2.0155523461919898</v>
      </c>
      <c r="X115" s="33">
        <v>2.5451414967970742</v>
      </c>
      <c r="Y115" s="33">
        <v>2.3588199035309025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1.5748604470025727</v>
      </c>
      <c r="F117" s="117">
        <f t="shared" si="19"/>
        <v>3.684694291291442</v>
      </c>
      <c r="G117" s="117">
        <f t="shared" si="19"/>
        <v>4.0799492245587921</v>
      </c>
      <c r="H117" s="117">
        <f t="shared" si="19"/>
        <v>4.4159795616893875</v>
      </c>
      <c r="I117" s="117">
        <f t="shared" si="19"/>
        <v>4.4007951535220018</v>
      </c>
      <c r="J117" s="117">
        <f t="shared" si="19"/>
        <v>6.0939385707247276</v>
      </c>
      <c r="K117" s="117">
        <f t="shared" si="19"/>
        <v>8.7137051329774202</v>
      </c>
      <c r="L117" s="117">
        <f t="shared" si="19"/>
        <v>14.626439500781858</v>
      </c>
      <c r="M117" s="117">
        <f t="shared" si="19"/>
        <v>16.815404830904683</v>
      </c>
      <c r="N117" s="117">
        <f t="shared" si="19"/>
        <v>21.751107303869198</v>
      </c>
      <c r="O117" s="117">
        <f t="shared" si="19"/>
        <v>22.513480500812829</v>
      </c>
      <c r="P117" s="117">
        <f t="shared" si="19"/>
        <v>21.378719930252267</v>
      </c>
      <c r="Q117" s="117">
        <f t="shared" si="19"/>
        <v>24.110966449949014</v>
      </c>
      <c r="R117" s="117">
        <f t="shared" ref="R117:V117" si="20">R118+R121+R123+R132</f>
        <v>30.42116832405414</v>
      </c>
      <c r="S117" s="117">
        <f t="shared" si="20"/>
        <v>28.998825130046466</v>
      </c>
      <c r="T117" s="117">
        <f t="shared" si="20"/>
        <v>24.866839412457036</v>
      </c>
      <c r="U117" s="117">
        <f t="shared" si="20"/>
        <v>26.964477099787199</v>
      </c>
      <c r="V117" s="117">
        <f t="shared" si="20"/>
        <v>26.286494635740969</v>
      </c>
      <c r="W117" s="117">
        <f t="shared" ref="W117:Y117" si="21">W118+W121+W123+W132</f>
        <v>39.772728421115097</v>
      </c>
      <c r="X117" s="117">
        <f t="shared" si="21"/>
        <v>39.125577032230197</v>
      </c>
      <c r="Y117" s="117">
        <f t="shared" si="21"/>
        <v>41.748583117592048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1.2009193826439266</v>
      </c>
      <c r="F118" s="122">
        <f t="shared" si="22"/>
        <v>2.9428510612680321</v>
      </c>
      <c r="G118" s="122">
        <f t="shared" si="22"/>
        <v>3.1541558734212169</v>
      </c>
      <c r="H118" s="122">
        <f t="shared" si="22"/>
        <v>3.3663326259317974</v>
      </c>
      <c r="I118" s="122">
        <f t="shared" si="22"/>
        <v>3.1612481777706596</v>
      </c>
      <c r="J118" s="122">
        <f t="shared" si="22"/>
        <v>4.555281516847197</v>
      </c>
      <c r="K118" s="122">
        <f t="shared" si="22"/>
        <v>6.4972178815350086</v>
      </c>
      <c r="L118" s="122">
        <f t="shared" si="22"/>
        <v>11.354440020814476</v>
      </c>
      <c r="M118" s="122">
        <f t="shared" si="22"/>
        <v>12.641813676016952</v>
      </c>
      <c r="N118" s="122">
        <f t="shared" si="22"/>
        <v>16.879630847053107</v>
      </c>
      <c r="O118" s="122">
        <f t="shared" si="22"/>
        <v>17.561299418633403</v>
      </c>
      <c r="P118" s="122">
        <f t="shared" si="22"/>
        <v>16.231650282616322</v>
      </c>
      <c r="Q118" s="122">
        <f t="shared" si="22"/>
        <v>18.495079455484042</v>
      </c>
      <c r="R118" s="122">
        <f t="shared" ref="R118:V118" si="23">SUM(R119:R120)</f>
        <v>24.035023650749327</v>
      </c>
      <c r="S118" s="122">
        <f t="shared" si="23"/>
        <v>22.516126151166329</v>
      </c>
      <c r="T118" s="122">
        <f t="shared" si="23"/>
        <v>18.681636689580248</v>
      </c>
      <c r="U118" s="122">
        <f t="shared" si="23"/>
        <v>20.678157008681325</v>
      </c>
      <c r="V118" s="122">
        <f t="shared" si="23"/>
        <v>19.84998679170906</v>
      </c>
      <c r="W118" s="122">
        <f t="shared" ref="W118:Y118" si="24">SUM(W119:W120)</f>
        <v>31.35879557932617</v>
      </c>
      <c r="X118" s="122">
        <f t="shared" si="24"/>
        <v>29.619551289007699</v>
      </c>
      <c r="Y118" s="122">
        <f t="shared" si="24"/>
        <v>32.509432404193248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1.195431899567734</v>
      </c>
      <c r="F119" s="98">
        <v>2.9295217123173374</v>
      </c>
      <c r="G119" s="98">
        <v>3.1400414516111241</v>
      </c>
      <c r="H119" s="98">
        <v>3.3516093508871565</v>
      </c>
      <c r="I119" s="98">
        <v>3.1476550216118904</v>
      </c>
      <c r="J119" s="98">
        <v>4.5358808129549875</v>
      </c>
      <c r="K119" s="98">
        <v>6.4699040577489964</v>
      </c>
      <c r="L119" s="98">
        <v>11.307426443531432</v>
      </c>
      <c r="M119" s="98">
        <v>12.590404489523335</v>
      </c>
      <c r="N119" s="98">
        <v>16.811584722548844</v>
      </c>
      <c r="O119" s="98">
        <v>17.490980531671021</v>
      </c>
      <c r="P119" s="98">
        <v>16.166868317979471</v>
      </c>
      <c r="Q119" s="98">
        <v>18.421342841721053</v>
      </c>
      <c r="R119" s="98">
        <v>23.940363839580151</v>
      </c>
      <c r="S119" s="98">
        <v>22.428254889259787</v>
      </c>
      <c r="T119" s="98">
        <v>18.60898788544479</v>
      </c>
      <c r="U119" s="98">
        <v>20.598912966226667</v>
      </c>
      <c r="V119" s="98">
        <v>19.774049120582209</v>
      </c>
      <c r="W119" s="98">
        <v>31.239943047581534</v>
      </c>
      <c r="X119" s="98">
        <v>29.506112905589919</v>
      </c>
      <c r="Y119" s="98">
        <v>32.385309236118808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5.4874830761925163E-3</v>
      </c>
      <c r="F120" s="98">
        <v>1.3329348950694866E-2</v>
      </c>
      <c r="G120" s="98">
        <v>1.411442181009261E-2</v>
      </c>
      <c r="H120" s="98">
        <v>1.4723275044640851E-2</v>
      </c>
      <c r="I120" s="98">
        <v>1.359315615876909E-2</v>
      </c>
      <c r="J120" s="98">
        <v>1.9400703892209478E-2</v>
      </c>
      <c r="K120" s="98">
        <v>2.7313823786012374E-2</v>
      </c>
      <c r="L120" s="98">
        <v>4.701357728304445E-2</v>
      </c>
      <c r="M120" s="98">
        <v>5.1409186493616331E-2</v>
      </c>
      <c r="N120" s="98">
        <v>6.8046124504262243E-2</v>
      </c>
      <c r="O120" s="98">
        <v>7.0318886962384294E-2</v>
      </c>
      <c r="P120" s="98">
        <v>6.4781964636849917E-2</v>
      </c>
      <c r="Q120" s="98">
        <v>7.3736613762988401E-2</v>
      </c>
      <c r="R120" s="98">
        <v>9.4659811169175878E-2</v>
      </c>
      <c r="S120" s="98">
        <v>8.7871261906541889E-2</v>
      </c>
      <c r="T120" s="98">
        <v>7.2648804135457809E-2</v>
      </c>
      <c r="U120" s="98">
        <v>7.9244042454659366E-2</v>
      </c>
      <c r="V120" s="98">
        <v>7.5937671126852846E-2</v>
      </c>
      <c r="W120" s="98">
        <v>0.11885253174463535</v>
      </c>
      <c r="X120" s="98">
        <v>0.1134383834177782</v>
      </c>
      <c r="Y120" s="98">
        <v>0.12412316807443989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3.520142339221953E-3</v>
      </c>
      <c r="F121" s="122">
        <f t="shared" si="25"/>
        <v>1.0158736887171445E-2</v>
      </c>
      <c r="G121" s="122">
        <f t="shared" si="25"/>
        <v>2.3757448272162928E-2</v>
      </c>
      <c r="H121" s="122">
        <f t="shared" si="25"/>
        <v>5.2596214599340968E-2</v>
      </c>
      <c r="I121" s="122">
        <f t="shared" si="25"/>
        <v>4.6469533348794723E-2</v>
      </c>
      <c r="J121" s="122">
        <f t="shared" si="25"/>
        <v>5.6874656902883611E-2</v>
      </c>
      <c r="K121" s="122">
        <f t="shared" si="25"/>
        <v>7.0603633895002751E-2</v>
      </c>
      <c r="L121" s="122">
        <f t="shared" si="25"/>
        <v>0.11011415732983862</v>
      </c>
      <c r="M121" s="122">
        <f t="shared" si="25"/>
        <v>0.15783051321994054</v>
      </c>
      <c r="N121" s="122">
        <f t="shared" si="25"/>
        <v>0.20304817047414317</v>
      </c>
      <c r="O121" s="122">
        <f t="shared" si="25"/>
        <v>0.24258852269366904</v>
      </c>
      <c r="P121" s="122">
        <f t="shared" si="25"/>
        <v>0.25582798014256702</v>
      </c>
      <c r="Q121" s="122">
        <f t="shared" si="25"/>
        <v>0.27325571282471695</v>
      </c>
      <c r="R121" s="122">
        <f t="shared" si="25"/>
        <v>0.31713817718243015</v>
      </c>
      <c r="S121" s="122">
        <f t="shared" si="25"/>
        <v>0.34832528029498699</v>
      </c>
      <c r="T121" s="122">
        <f t="shared" si="25"/>
        <v>0.3176449586479379</v>
      </c>
      <c r="U121" s="122">
        <f t="shared" si="25"/>
        <v>0.30024653050088018</v>
      </c>
      <c r="V121" s="122">
        <f t="shared" si="25"/>
        <v>0.28629990071537142</v>
      </c>
      <c r="W121" s="122">
        <f t="shared" si="25"/>
        <v>0.31640687241401011</v>
      </c>
      <c r="X121" s="122">
        <f t="shared" si="25"/>
        <v>0.33010945648481166</v>
      </c>
      <c r="Y121" s="122">
        <f t="shared" si="25"/>
        <v>0.35278271993465882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3.520142339221953E-3</v>
      </c>
      <c r="F122" s="98">
        <v>1.0158736887171445E-2</v>
      </c>
      <c r="G122" s="98">
        <v>2.3757448272162928E-2</v>
      </c>
      <c r="H122" s="98">
        <v>5.2596214599340968E-2</v>
      </c>
      <c r="I122" s="98">
        <v>4.6469533348794723E-2</v>
      </c>
      <c r="J122" s="98">
        <v>5.6874656902883611E-2</v>
      </c>
      <c r="K122" s="98">
        <v>7.0603633895002751E-2</v>
      </c>
      <c r="L122" s="98">
        <v>0.11011415732983862</v>
      </c>
      <c r="M122" s="98">
        <v>0.15783051321994054</v>
      </c>
      <c r="N122" s="98">
        <v>0.20304817047414317</v>
      </c>
      <c r="O122" s="98">
        <v>0.24258852269366904</v>
      </c>
      <c r="P122" s="98">
        <v>0.25582798014256702</v>
      </c>
      <c r="Q122" s="98">
        <v>0.27325571282471695</v>
      </c>
      <c r="R122" s="98">
        <v>0.31713817718243015</v>
      </c>
      <c r="S122" s="98">
        <v>0.34832528029498699</v>
      </c>
      <c r="T122" s="98">
        <v>0.3176449586479379</v>
      </c>
      <c r="U122" s="98">
        <v>0.30024653050088018</v>
      </c>
      <c r="V122" s="98">
        <v>0.28629990071537142</v>
      </c>
      <c r="W122" s="98">
        <v>0.31640687241401011</v>
      </c>
      <c r="X122" s="98">
        <v>0.33010945648481166</v>
      </c>
      <c r="Y122" s="98">
        <v>0.35278271993465882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0.2611610504234998</v>
      </c>
      <c r="F123" s="122">
        <v>0.53574300630879612</v>
      </c>
      <c r="G123" s="122">
        <v>0.64641760096365808</v>
      </c>
      <c r="H123" s="122">
        <v>0.7075064181521088</v>
      </c>
      <c r="I123" s="122">
        <v>0.86856423766725754</v>
      </c>
      <c r="J123" s="122">
        <v>1.0725310144625224</v>
      </c>
      <c r="K123" s="122">
        <v>1.5682594225825173</v>
      </c>
      <c r="L123" s="122">
        <v>2.33289198879236</v>
      </c>
      <c r="M123" s="122">
        <v>3.06024331661449</v>
      </c>
      <c r="N123" s="122">
        <v>3.541937790848924</v>
      </c>
      <c r="O123" s="122">
        <v>3.516185613736396</v>
      </c>
      <c r="P123" s="122">
        <v>3.6339442550845336</v>
      </c>
      <c r="Q123" s="122">
        <v>4.0224743729032983</v>
      </c>
      <c r="R123" s="122">
        <v>4.7309534585229525</v>
      </c>
      <c r="S123" s="122">
        <v>4.7029891751615107</v>
      </c>
      <c r="T123" s="122">
        <v>4.4836786373290067</v>
      </c>
      <c r="U123" s="122">
        <v>4.5797456591425281</v>
      </c>
      <c r="V123" s="122">
        <v>4.6862491950164245</v>
      </c>
      <c r="W123" s="122">
        <v>6.3715692405422235</v>
      </c>
      <c r="X123" s="122">
        <v>6.963095931899776</v>
      </c>
      <c r="Y123" s="122">
        <v>6.8115614765079142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9.0274041260811413E-2</v>
      </c>
      <c r="F124" s="98">
        <v>0.23185412868712668</v>
      </c>
      <c r="G124" s="98">
        <v>0.25741001039209521</v>
      </c>
      <c r="H124" s="98">
        <v>0.26582079501731448</v>
      </c>
      <c r="I124" s="98">
        <v>0.29624457153689893</v>
      </c>
      <c r="J124" s="98">
        <v>0.36977502924093497</v>
      </c>
      <c r="K124" s="98">
        <v>0.55574456133176831</v>
      </c>
      <c r="L124" s="98">
        <v>0.89323082144481747</v>
      </c>
      <c r="M124" s="98">
        <v>1.1528051280475009</v>
      </c>
      <c r="N124" s="98">
        <v>1.4865634327318653</v>
      </c>
      <c r="O124" s="98">
        <v>1.4522562282389437</v>
      </c>
      <c r="P124" s="98">
        <v>1.6045480942346693</v>
      </c>
      <c r="Q124" s="98">
        <v>1.7414775059691423</v>
      </c>
      <c r="R124" s="98">
        <v>2.2417379880684525</v>
      </c>
      <c r="S124" s="98">
        <v>2.0797769580905006</v>
      </c>
      <c r="T124" s="98">
        <v>1.7090037132751368</v>
      </c>
      <c r="U124" s="98">
        <v>1.8758125460364234</v>
      </c>
      <c r="V124" s="98">
        <v>1.7864426780807057</v>
      </c>
      <c r="W124" s="98">
        <v>2.7939159515615661</v>
      </c>
      <c r="X124" s="98">
        <v>2.6253022412236082</v>
      </c>
      <c r="Y124" s="98">
        <v>2.8654513188386814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2.4994194773480242E-4</v>
      </c>
      <c r="F125" s="98">
        <v>1.111044125453123E-3</v>
      </c>
      <c r="G125" s="98">
        <v>1.1313846864828448E-3</v>
      </c>
      <c r="H125" s="98">
        <v>1.304913682561764E-3</v>
      </c>
      <c r="I125" s="98">
        <v>1.2325710272033611E-3</v>
      </c>
      <c r="J125" s="98">
        <v>1.9501035107726177E-3</v>
      </c>
      <c r="K125" s="98">
        <v>3.6052770970716485E-3</v>
      </c>
      <c r="L125" s="98">
        <v>6.474723152463573E-3</v>
      </c>
      <c r="M125" s="98">
        <v>8.6889279086818302E-3</v>
      </c>
      <c r="N125" s="98">
        <v>1.3416919424971065E-2</v>
      </c>
      <c r="O125" s="98">
        <v>1.2455962922662446E-2</v>
      </c>
      <c r="P125" s="98">
        <v>1.8447254373679743E-2</v>
      </c>
      <c r="Q125" s="98">
        <v>2.073040154308857E-2</v>
      </c>
      <c r="R125" s="98">
        <v>3.4848821516353407E-2</v>
      </c>
      <c r="S125" s="98">
        <v>3.1075943496286569E-2</v>
      </c>
      <c r="T125" s="98">
        <v>2.472439315138656E-2</v>
      </c>
      <c r="U125" s="98">
        <v>2.5116086577203604E-2</v>
      </c>
      <c r="V125" s="98">
        <v>2.1939300520618647E-2</v>
      </c>
      <c r="W125" s="98">
        <v>4.7643800595657676E-2</v>
      </c>
      <c r="X125" s="98">
        <v>3.8635007247756689E-2</v>
      </c>
      <c r="Y125" s="98">
        <v>4.3881232254900274E-2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1.0627453148097305E-4</v>
      </c>
      <c r="F126" s="101">
        <v>5.0844040300541222E-4</v>
      </c>
      <c r="G126" s="101">
        <v>5.0763925368752189E-4</v>
      </c>
      <c r="H126" s="101">
        <v>5.7944424533573754E-4</v>
      </c>
      <c r="I126" s="101">
        <v>6.0696925691256691E-4</v>
      </c>
      <c r="J126" s="101">
        <v>8.6493551284172487E-4</v>
      </c>
      <c r="K126" s="101">
        <v>1.6215214216546846E-3</v>
      </c>
      <c r="L126" s="101">
        <v>2.897535293108443E-3</v>
      </c>
      <c r="M126" s="101">
        <v>4.0378835961191869E-3</v>
      </c>
      <c r="N126" s="101">
        <v>6.2890922325272765E-3</v>
      </c>
      <c r="O126" s="101">
        <v>6.0714351356105662E-3</v>
      </c>
      <c r="P126" s="101">
        <v>8.0281576365396744E-3</v>
      </c>
      <c r="Q126" s="101">
        <v>8.9231273429841891E-3</v>
      </c>
      <c r="R126" s="101">
        <v>1.5421477568932102E-2</v>
      </c>
      <c r="S126" s="101">
        <v>1.45799553682624E-2</v>
      </c>
      <c r="T126" s="101">
        <v>1.0571068042054033E-2</v>
      </c>
      <c r="U126" s="101">
        <v>1.0814174501590286E-2</v>
      </c>
      <c r="V126" s="101">
        <v>8.6986896278358362E-3</v>
      </c>
      <c r="W126" s="101">
        <v>2.1703459520309654E-2</v>
      </c>
      <c r="X126" s="101">
        <v>1.6510064369083952E-2</v>
      </c>
      <c r="Y126" s="101">
        <v>1.6730159057816735E-2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1.4366741625382938E-4</v>
      </c>
      <c r="F127" s="104">
        <v>6.0260372244771076E-4</v>
      </c>
      <c r="G127" s="104">
        <v>6.2374543279532289E-4</v>
      </c>
      <c r="H127" s="104">
        <v>7.254694372260265E-4</v>
      </c>
      <c r="I127" s="104">
        <v>6.2560177029079408E-4</v>
      </c>
      <c r="J127" s="104">
        <v>1.0851679979308928E-3</v>
      </c>
      <c r="K127" s="104">
        <v>1.9837556754169639E-3</v>
      </c>
      <c r="L127" s="104">
        <v>3.5771878593551295E-3</v>
      </c>
      <c r="M127" s="104">
        <v>4.6510443125626424E-3</v>
      </c>
      <c r="N127" s="104">
        <v>7.1278271924437872E-3</v>
      </c>
      <c r="O127" s="104">
        <v>6.3845277870518795E-3</v>
      </c>
      <c r="P127" s="104">
        <v>1.0419096737140069E-2</v>
      </c>
      <c r="Q127" s="104">
        <v>1.1807274200104382E-2</v>
      </c>
      <c r="R127" s="104">
        <v>1.9427343947421301E-2</v>
      </c>
      <c r="S127" s="104">
        <v>1.6495988128024167E-2</v>
      </c>
      <c r="T127" s="104">
        <v>1.4153325109332525E-2</v>
      </c>
      <c r="U127" s="104">
        <v>1.4301912075613318E-2</v>
      </c>
      <c r="V127" s="104">
        <v>1.3240610892782811E-2</v>
      </c>
      <c r="W127" s="104">
        <v>2.5940341075348018E-2</v>
      </c>
      <c r="X127" s="104">
        <v>2.2124942878672737E-2</v>
      </c>
      <c r="Y127" s="104">
        <v>2.7151073197083538E-2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7.0329791629080846E-2</v>
      </c>
      <c r="F128" s="101">
        <v>0.16933577059367239</v>
      </c>
      <c r="G128" s="101">
        <v>0.21928302326355995</v>
      </c>
      <c r="H128" s="101">
        <v>0.24745992101059655</v>
      </c>
      <c r="I128" s="101">
        <v>0.30262165709597505</v>
      </c>
      <c r="J128" s="101">
        <v>0.35484061395872019</v>
      </c>
      <c r="K128" s="101">
        <v>0.41210176487180217</v>
      </c>
      <c r="L128" s="101">
        <v>0.64677805328754867</v>
      </c>
      <c r="M128" s="101">
        <v>0.74204964441514687</v>
      </c>
      <c r="N128" s="101">
        <v>0.78888163918377241</v>
      </c>
      <c r="O128" s="101">
        <v>0.75667923647049029</v>
      </c>
      <c r="P128" s="101">
        <v>0.64802024914753875</v>
      </c>
      <c r="Q128" s="101">
        <v>0.61967960118394128</v>
      </c>
      <c r="R128" s="101">
        <v>0.58037549426784352</v>
      </c>
      <c r="S128" s="101">
        <v>0.58011037742086446</v>
      </c>
      <c r="T128" s="101">
        <v>0.57295698290907127</v>
      </c>
      <c r="U128" s="101">
        <v>0.52941109198710745</v>
      </c>
      <c r="V128" s="101">
        <v>0.66072246515499378</v>
      </c>
      <c r="W128" s="101">
        <v>0.63209975861127143</v>
      </c>
      <c r="X128" s="101">
        <v>0.95522180115107447</v>
      </c>
      <c r="Y128" s="101">
        <v>0.99642429011957667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0.10030727558587277</v>
      </c>
      <c r="F129" s="104">
        <v>0.13344206290254393</v>
      </c>
      <c r="G129" s="104">
        <v>0.16859318262152012</v>
      </c>
      <c r="H129" s="104">
        <v>0.19292078844163604</v>
      </c>
      <c r="I129" s="104">
        <v>0.26846543800718026</v>
      </c>
      <c r="J129" s="104">
        <v>0.34596526775209446</v>
      </c>
      <c r="K129" s="104">
        <v>0.5968078192818751</v>
      </c>
      <c r="L129" s="104">
        <v>0.78640839090753012</v>
      </c>
      <c r="M129" s="104">
        <v>1.1566996162431602</v>
      </c>
      <c r="N129" s="104">
        <v>1.253075799508315</v>
      </c>
      <c r="O129" s="104">
        <v>1.2947941861042995</v>
      </c>
      <c r="P129" s="104">
        <v>1.3629286573286459</v>
      </c>
      <c r="Q129" s="104">
        <v>1.6405868642071262</v>
      </c>
      <c r="R129" s="104">
        <v>1.8739911546703025</v>
      </c>
      <c r="S129" s="104">
        <v>2.0120258961538586</v>
      </c>
      <c r="T129" s="104">
        <v>2.1769935479934119</v>
      </c>
      <c r="U129" s="104">
        <v>2.1494059345417931</v>
      </c>
      <c r="V129" s="104">
        <v>2.2171447512601068</v>
      </c>
      <c r="W129" s="104">
        <v>2.8979097297737284</v>
      </c>
      <c r="X129" s="104">
        <v>3.3439368822773372</v>
      </c>
      <c r="Y129" s="104">
        <v>2.9058046352947557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4.2806029257403524E-2</v>
      </c>
      <c r="F130" s="98">
        <v>6.0822650268108881E-2</v>
      </c>
      <c r="G130" s="98">
        <v>7.5537538654751588E-2</v>
      </c>
      <c r="H130" s="98">
        <v>8.5549972793032503E-2</v>
      </c>
      <c r="I130" s="98">
        <v>0.13285320884828644</v>
      </c>
      <c r="J130" s="98">
        <v>0.1537844861375503</v>
      </c>
      <c r="K130" s="98">
        <v>0.26910814131470345</v>
      </c>
      <c r="L130" s="98">
        <v>0.35166069649839299</v>
      </c>
      <c r="M130" s="98">
        <v>0.54066243118488777</v>
      </c>
      <c r="N130" s="98">
        <v>0.58730033422030237</v>
      </c>
      <c r="O130" s="98">
        <v>0.6341884808380871</v>
      </c>
      <c r="P130" s="98">
        <v>0.58740468479046115</v>
      </c>
      <c r="Q130" s="98">
        <v>0.70551210686543375</v>
      </c>
      <c r="R130" s="98">
        <v>0.8187623375825569</v>
      </c>
      <c r="S130" s="98">
        <v>0.93807072322079754</v>
      </c>
      <c r="T130" s="98">
        <v>0.92912011485068191</v>
      </c>
      <c r="U130" s="98">
        <v>0.9248263348581891</v>
      </c>
      <c r="V130" s="98">
        <v>0.87199146473608058</v>
      </c>
      <c r="W130" s="98">
        <v>1.2884257993472343</v>
      </c>
      <c r="X130" s="98">
        <v>1.4022125014579934</v>
      </c>
      <c r="Y130" s="98">
        <v>1.0811324209000079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5.7501246328469244E-2</v>
      </c>
      <c r="F131" s="98">
        <v>7.2619412634435054E-2</v>
      </c>
      <c r="G131" s="98">
        <v>9.305564396676852E-2</v>
      </c>
      <c r="H131" s="98">
        <v>0.10737081564860354</v>
      </c>
      <c r="I131" s="98">
        <v>0.13561222915889384</v>
      </c>
      <c r="J131" s="98">
        <v>0.19218078161454416</v>
      </c>
      <c r="K131" s="98">
        <v>0.32769967796717159</v>
      </c>
      <c r="L131" s="98">
        <v>0.43474769440913713</v>
      </c>
      <c r="M131" s="98">
        <v>0.61603718505827254</v>
      </c>
      <c r="N131" s="98">
        <v>0.66577546528801279</v>
      </c>
      <c r="O131" s="98">
        <v>0.66060570526621243</v>
      </c>
      <c r="P131" s="98">
        <v>0.77552397253818484</v>
      </c>
      <c r="Q131" s="98">
        <v>0.93507475734169254</v>
      </c>
      <c r="R131" s="98">
        <v>1.0552288170877455</v>
      </c>
      <c r="S131" s="98">
        <v>1.0739551729330612</v>
      </c>
      <c r="T131" s="98">
        <v>1.2478734331427301</v>
      </c>
      <c r="U131" s="98">
        <v>1.224579599683604</v>
      </c>
      <c r="V131" s="98">
        <v>1.3451532865240261</v>
      </c>
      <c r="W131" s="98">
        <v>1.6094839304264941</v>
      </c>
      <c r="X131" s="98">
        <v>1.9417243808193438</v>
      </c>
      <c r="Y131" s="98">
        <v>1.8246722143947478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0.10925987159592429</v>
      </c>
      <c r="F132" s="122">
        <v>0.19594148682744233</v>
      </c>
      <c r="G132" s="122">
        <v>0.25561830190175455</v>
      </c>
      <c r="H132" s="122">
        <v>0.28954430300614076</v>
      </c>
      <c r="I132" s="122">
        <v>0.32451320473529049</v>
      </c>
      <c r="J132" s="122">
        <v>0.40925138251212456</v>
      </c>
      <c r="K132" s="122">
        <v>0.57762419496489326</v>
      </c>
      <c r="L132" s="122">
        <v>0.82899333384518303</v>
      </c>
      <c r="M132" s="122">
        <v>0.9555173250533</v>
      </c>
      <c r="N132" s="122">
        <v>1.1264904954930248</v>
      </c>
      <c r="O132" s="122">
        <v>1.1934069457493579</v>
      </c>
      <c r="P132" s="122">
        <v>1.2572974124088465</v>
      </c>
      <c r="Q132" s="122">
        <v>1.3201569087369591</v>
      </c>
      <c r="R132" s="122">
        <v>1.3380530375994324</v>
      </c>
      <c r="S132" s="122">
        <v>1.4313845234236409</v>
      </c>
      <c r="T132" s="122">
        <v>1.3838791268998423</v>
      </c>
      <c r="U132" s="122">
        <v>1.4063279014624654</v>
      </c>
      <c r="V132" s="122">
        <v>1.4639587483001117</v>
      </c>
      <c r="W132" s="122">
        <v>1.7259567288326909</v>
      </c>
      <c r="X132" s="122">
        <v>2.2128203548379117</v>
      </c>
      <c r="Y132" s="122">
        <v>2.0748065169562264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0.10925987159592429</v>
      </c>
      <c r="F134" s="33">
        <v>0.19594148682744233</v>
      </c>
      <c r="G134" s="33">
        <v>0.25561830190175455</v>
      </c>
      <c r="H134" s="33">
        <v>0.28954430300614076</v>
      </c>
      <c r="I134" s="33">
        <v>0.32451320473529049</v>
      </c>
      <c r="J134" s="33">
        <v>0.40925138251212456</v>
      </c>
      <c r="K134" s="33">
        <v>0.57762419496489326</v>
      </c>
      <c r="L134" s="33">
        <v>0.82899333384518303</v>
      </c>
      <c r="M134" s="33">
        <v>0.9555173250533</v>
      </c>
      <c r="N134" s="33">
        <v>1.1264904954930248</v>
      </c>
      <c r="O134" s="33">
        <v>1.1934069457493579</v>
      </c>
      <c r="P134" s="33">
        <v>1.2572974124088465</v>
      </c>
      <c r="Q134" s="33">
        <v>1.3201569087369591</v>
      </c>
      <c r="R134" s="33">
        <v>1.3380530375994324</v>
      </c>
      <c r="S134" s="33">
        <v>1.4313845234236409</v>
      </c>
      <c r="T134" s="33">
        <v>1.3838791268998423</v>
      </c>
      <c r="U134" s="33">
        <v>1.4063279014624654</v>
      </c>
      <c r="V134" s="33">
        <v>1.4639587483001117</v>
      </c>
      <c r="W134" s="33">
        <v>1.7259567288326909</v>
      </c>
      <c r="X134" s="33">
        <v>2.2128203548379117</v>
      </c>
      <c r="Y134" s="33">
        <v>2.0748065169562264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>
        <f t="shared" si="26"/>
        <v>0.83832249038844231</v>
      </c>
      <c r="F136" s="119">
        <f t="shared" si="26"/>
        <v>0.83998024091383994</v>
      </c>
      <c r="G136" s="119">
        <f t="shared" si="26"/>
        <v>0.84226990738092034</v>
      </c>
      <c r="H136" s="119">
        <f t="shared" si="26"/>
        <v>0.84691882783532091</v>
      </c>
      <c r="I136" s="119">
        <f t="shared" si="26"/>
        <v>0.84649098670151712</v>
      </c>
      <c r="J136" s="119">
        <f t="shared" si="26"/>
        <v>0.8509906792227222</v>
      </c>
      <c r="K136" s="119">
        <f t="shared" si="26"/>
        <v>0.85613164428866795</v>
      </c>
      <c r="L136" s="119">
        <f t="shared" si="26"/>
        <v>0.86118496702971126</v>
      </c>
      <c r="M136" s="119">
        <f t="shared" si="26"/>
        <v>0.86595933302164274</v>
      </c>
      <c r="N136" s="119">
        <f t="shared" si="26"/>
        <v>0.86974527600217444</v>
      </c>
      <c r="O136" s="119">
        <f t="shared" si="26"/>
        <v>0.87252272152084509</v>
      </c>
      <c r="P136" s="119">
        <f t="shared" si="26"/>
        <v>0.87686634509962036</v>
      </c>
      <c r="Q136" s="119">
        <f t="shared" si="26"/>
        <v>0.88078528271074374</v>
      </c>
      <c r="R136" s="119">
        <f t="shared" ref="R136:V136" si="27">IF(R117=0,"",R117/R98)</f>
        <v>0.88434884187351892</v>
      </c>
      <c r="S136" s="119">
        <f t="shared" si="27"/>
        <v>0.88726825357574468</v>
      </c>
      <c r="T136" s="119">
        <f t="shared" si="27"/>
        <v>0.89185162715825617</v>
      </c>
      <c r="U136" s="119">
        <f t="shared" si="27"/>
        <v>0.89498812018773488</v>
      </c>
      <c r="V136" s="119">
        <f t="shared" si="27"/>
        <v>0.89998254819811196</v>
      </c>
      <c r="W136" s="119">
        <f t="shared" ref="W136:Y136" si="28">IF(W117=0,"",W117/W98)</f>
        <v>0.90331595445501933</v>
      </c>
      <c r="X136" s="119">
        <f t="shared" si="28"/>
        <v>0.90897810394665457</v>
      </c>
      <c r="Y136" s="119">
        <f t="shared" si="28"/>
        <v>0.91332593025165243</v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>
        <f t="shared" si="29"/>
        <v>0.84252636578994233</v>
      </c>
      <c r="F137" s="124">
        <f t="shared" si="29"/>
        <v>0.84459896141203727</v>
      </c>
      <c r="G137" s="124">
        <f t="shared" si="29"/>
        <v>0.84623965624929554</v>
      </c>
      <c r="H137" s="124">
        <f t="shared" si="29"/>
        <v>0.84762624219908811</v>
      </c>
      <c r="I137" s="124">
        <f t="shared" si="29"/>
        <v>0.84981800969140653</v>
      </c>
      <c r="J137" s="124">
        <f t="shared" si="29"/>
        <v>0.85374358537447659</v>
      </c>
      <c r="K137" s="124">
        <f t="shared" si="29"/>
        <v>0.85915826607914858</v>
      </c>
      <c r="L137" s="124">
        <f t="shared" si="29"/>
        <v>0.86437315089729783</v>
      </c>
      <c r="M137" s="124">
        <f t="shared" si="29"/>
        <v>0.86820531973372161</v>
      </c>
      <c r="N137" s="124">
        <f t="shared" si="29"/>
        <v>0.87117057539861631</v>
      </c>
      <c r="O137" s="124">
        <f t="shared" si="29"/>
        <v>0.87298924163417257</v>
      </c>
      <c r="P137" s="124">
        <f t="shared" si="29"/>
        <v>0.87596931589176796</v>
      </c>
      <c r="Q137" s="124">
        <f t="shared" si="29"/>
        <v>0.87909584768428306</v>
      </c>
      <c r="R137" s="124">
        <f t="shared" ref="R137:V137" si="30">IF(R118=0,"",R118/R99)</f>
        <v>0.88148459124600187</v>
      </c>
      <c r="S137" s="124">
        <f t="shared" si="30"/>
        <v>0.8831458348735407</v>
      </c>
      <c r="T137" s="124">
        <f t="shared" si="30"/>
        <v>0.8857463972247499</v>
      </c>
      <c r="U137" s="124">
        <f t="shared" si="30"/>
        <v>0.889070726757207</v>
      </c>
      <c r="V137" s="124">
        <f t="shared" si="30"/>
        <v>0.89331948634362279</v>
      </c>
      <c r="W137" s="124">
        <f t="shared" ref="W137:Y137" si="31">IF(W118=0,"",W118/W99)</f>
        <v>0.89834842218829414</v>
      </c>
      <c r="X137" s="124">
        <f t="shared" si="31"/>
        <v>0.90313258501364158</v>
      </c>
      <c r="Y137" s="124">
        <f t="shared" si="31"/>
        <v>0.90683905173823887</v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>
        <f t="shared" si="32"/>
        <v>0.84191777429067616</v>
      </c>
      <c r="F138" s="111">
        <f t="shared" si="32"/>
        <v>0.84400218767037227</v>
      </c>
      <c r="G138" s="111">
        <f t="shared" si="32"/>
        <v>0.84565518202032763</v>
      </c>
      <c r="H138" s="111">
        <f t="shared" si="32"/>
        <v>0.84705925271952354</v>
      </c>
      <c r="I138" s="111">
        <f t="shared" si="32"/>
        <v>0.84926720784333543</v>
      </c>
      <c r="J138" s="111">
        <f t="shared" si="32"/>
        <v>0.85320984920326892</v>
      </c>
      <c r="K138" s="111">
        <f t="shared" si="32"/>
        <v>0.8586477245801738</v>
      </c>
      <c r="L138" s="111">
        <f t="shared" si="32"/>
        <v>0.86388600209837463</v>
      </c>
      <c r="M138" s="111">
        <f t="shared" si="32"/>
        <v>0.86773835108729147</v>
      </c>
      <c r="N138" s="111">
        <f t="shared" si="32"/>
        <v>0.87071654325009784</v>
      </c>
      <c r="O138" s="111">
        <f t="shared" si="32"/>
        <v>0.87254370283578264</v>
      </c>
      <c r="P138" s="111">
        <f t="shared" si="32"/>
        <v>0.87553417444104831</v>
      </c>
      <c r="Q138" s="111">
        <f t="shared" si="32"/>
        <v>0.87867061246978961</v>
      </c>
      <c r="R138" s="111">
        <f t="shared" ref="R138:V138" si="33">IF(R119=0,"",R119/R100)</f>
        <v>0.88107171398507256</v>
      </c>
      <c r="S138" s="111">
        <f t="shared" si="33"/>
        <v>0.88274169731024488</v>
      </c>
      <c r="T138" s="111">
        <f t="shared" si="33"/>
        <v>0.88535149339594787</v>
      </c>
      <c r="U138" s="111">
        <f t="shared" si="33"/>
        <v>0.8886914820708034</v>
      </c>
      <c r="V138" s="111">
        <f t="shared" si="33"/>
        <v>0.89295365940323934</v>
      </c>
      <c r="W138" s="111">
        <f t="shared" ref="W138:Y138" si="34">IF(W119=0,"",W119/W100)</f>
        <v>0.89800113463921649</v>
      </c>
      <c r="X138" s="111">
        <f t="shared" si="34"/>
        <v>0.90279637120686784</v>
      </c>
      <c r="Y138" s="111">
        <f t="shared" si="34"/>
        <v>0.90651537321986575</v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>
        <f t="shared" si="38"/>
        <v>2.645229665382403</v>
      </c>
      <c r="F140" s="124">
        <f t="shared" si="38"/>
        <v>2.7336759201649881</v>
      </c>
      <c r="G140" s="124">
        <f t="shared" si="38"/>
        <v>2.8043027109353433</v>
      </c>
      <c r="H140" s="124">
        <f t="shared" si="38"/>
        <v>2.8626043656794269</v>
      </c>
      <c r="I140" s="124">
        <f t="shared" si="38"/>
        <v>2.9002185096247279</v>
      </c>
      <c r="J140" s="124">
        <f t="shared" si="38"/>
        <v>2.950704938598987</v>
      </c>
      <c r="K140" s="124">
        <f t="shared" si="38"/>
        <v>3.0321869956877983</v>
      </c>
      <c r="L140" s="124">
        <f t="shared" si="38"/>
        <v>3.1635141955018065</v>
      </c>
      <c r="M140" s="124">
        <f t="shared" si="38"/>
        <v>3.3170145176670154</v>
      </c>
      <c r="N140" s="124">
        <f t="shared" si="38"/>
        <v>3.4742412213750318</v>
      </c>
      <c r="O140" s="124">
        <f t="shared" si="38"/>
        <v>3.60956220411988</v>
      </c>
      <c r="P140" s="124">
        <f t="shared" si="38"/>
        <v>3.7070353051055096</v>
      </c>
      <c r="Q140" s="124">
        <f t="shared" si="38"/>
        <v>3.8104360941145177</v>
      </c>
      <c r="R140" s="124">
        <f t="shared" ref="R140:V140" si="39">IF(R121=0,"",R121/R102)</f>
        <v>3.9111768587291209</v>
      </c>
      <c r="S140" s="124">
        <f t="shared" si="39"/>
        <v>4.0012928708534705</v>
      </c>
      <c r="T140" s="124">
        <f t="shared" si="39"/>
        <v>4.0816667763587464</v>
      </c>
      <c r="U140" s="124">
        <f t="shared" si="39"/>
        <v>4.1644516699263061</v>
      </c>
      <c r="V140" s="124">
        <f t="shared" si="39"/>
        <v>4.2393828482926832</v>
      </c>
      <c r="W140" s="124">
        <f t="shared" ref="W140:Y140" si="40">IF(W121=0,"",W121/W102)</f>
        <v>4.2914223910477949</v>
      </c>
      <c r="X140" s="124">
        <f t="shared" si="40"/>
        <v>4.328000865467855</v>
      </c>
      <c r="Y140" s="124">
        <f t="shared" si="40"/>
        <v>4.3742102118196726</v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>
        <f t="shared" si="41"/>
        <v>2.645229665382403</v>
      </c>
      <c r="F141" s="111">
        <f t="shared" si="41"/>
        <v>2.7336759201649881</v>
      </c>
      <c r="G141" s="111">
        <f t="shared" si="41"/>
        <v>2.8043027109353433</v>
      </c>
      <c r="H141" s="111">
        <f t="shared" si="41"/>
        <v>2.8626043656794269</v>
      </c>
      <c r="I141" s="111">
        <f t="shared" si="41"/>
        <v>2.9002185096247279</v>
      </c>
      <c r="J141" s="111">
        <f t="shared" si="41"/>
        <v>2.950704938598987</v>
      </c>
      <c r="K141" s="111">
        <f t="shared" si="41"/>
        <v>3.0321869956877983</v>
      </c>
      <c r="L141" s="111">
        <f t="shared" si="41"/>
        <v>3.1635141955018065</v>
      </c>
      <c r="M141" s="111">
        <f t="shared" si="41"/>
        <v>3.3170145176670154</v>
      </c>
      <c r="N141" s="111">
        <f t="shared" si="41"/>
        <v>3.4742412213750318</v>
      </c>
      <c r="O141" s="111">
        <f t="shared" si="41"/>
        <v>3.60956220411988</v>
      </c>
      <c r="P141" s="111">
        <f t="shared" si="41"/>
        <v>3.7070353051055096</v>
      </c>
      <c r="Q141" s="111">
        <f t="shared" si="41"/>
        <v>3.8104360941145177</v>
      </c>
      <c r="R141" s="111">
        <f t="shared" ref="R141:V141" si="42">IF(R122=0,"",R122/R103)</f>
        <v>3.9111768587291209</v>
      </c>
      <c r="S141" s="111">
        <f t="shared" si="42"/>
        <v>4.0012928708534705</v>
      </c>
      <c r="T141" s="111">
        <f t="shared" si="42"/>
        <v>4.0816667763587464</v>
      </c>
      <c r="U141" s="111">
        <f t="shared" si="42"/>
        <v>4.1644516699263061</v>
      </c>
      <c r="V141" s="111">
        <f t="shared" si="42"/>
        <v>4.2393828482926832</v>
      </c>
      <c r="W141" s="111">
        <f t="shared" ref="W141:Y141" si="43">IF(W122=0,"",W122/W103)</f>
        <v>4.2914223910477949</v>
      </c>
      <c r="X141" s="111">
        <f t="shared" si="43"/>
        <v>4.328000865467855</v>
      </c>
      <c r="Y141" s="111">
        <f t="shared" si="43"/>
        <v>4.3742102118196726</v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>
        <f t="shared" si="44"/>
        <v>0.83939660394973281</v>
      </c>
      <c r="F142" s="124">
        <f t="shared" si="44"/>
        <v>0.82884329983207139</v>
      </c>
      <c r="G142" s="124">
        <f t="shared" si="44"/>
        <v>0.8293861019578308</v>
      </c>
      <c r="H142" s="124">
        <f t="shared" si="44"/>
        <v>0.83038961111773568</v>
      </c>
      <c r="I142" s="124">
        <f t="shared" si="44"/>
        <v>0.83030228121084426</v>
      </c>
      <c r="J142" s="124">
        <f t="shared" si="44"/>
        <v>0.83705942019365731</v>
      </c>
      <c r="K142" s="124">
        <f t="shared" si="44"/>
        <v>0.84610957190771319</v>
      </c>
      <c r="L142" s="124">
        <f t="shared" si="44"/>
        <v>0.84667222125250408</v>
      </c>
      <c r="M142" s="124">
        <f t="shared" si="44"/>
        <v>0.85161458489064057</v>
      </c>
      <c r="N142" s="124">
        <f t="shared" si="44"/>
        <v>0.85482103461372405</v>
      </c>
      <c r="O142" s="124">
        <f t="shared" si="44"/>
        <v>0.85627489085718511</v>
      </c>
      <c r="P142" s="124">
        <f t="shared" si="44"/>
        <v>0.8665158871370966</v>
      </c>
      <c r="Q142" s="124">
        <f t="shared" si="44"/>
        <v>0.87342653770198619</v>
      </c>
      <c r="R142" s="124">
        <f t="shared" ref="R142:V142" si="45">IF(R123=0,"",R123/R104)</f>
        <v>0.87887241489074142</v>
      </c>
      <c r="S142" s="124">
        <f t="shared" si="45"/>
        <v>0.88216588374012006</v>
      </c>
      <c r="T142" s="124">
        <f t="shared" si="45"/>
        <v>0.8925802271405181</v>
      </c>
      <c r="U142" s="124">
        <f t="shared" si="45"/>
        <v>0.89725418200558338</v>
      </c>
      <c r="V142" s="124">
        <f t="shared" si="45"/>
        <v>0.90419061657000288</v>
      </c>
      <c r="W142" s="124">
        <f t="shared" ref="W142:Y142" si="46">IF(W123=0,"",W123/W104)</f>
        <v>0.90592086648712999</v>
      </c>
      <c r="X142" s="124">
        <f t="shared" si="46"/>
        <v>0.91312084066490495</v>
      </c>
      <c r="Y142" s="124">
        <f t="shared" si="46"/>
        <v>0.91777113963477741</v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>
        <f t="shared" si="47"/>
        <v>0.83114957735209616</v>
      </c>
      <c r="F143" s="111">
        <f t="shared" si="47"/>
        <v>0.83318838005486129</v>
      </c>
      <c r="G143" s="111">
        <f t="shared" si="47"/>
        <v>0.83481458684046705</v>
      </c>
      <c r="H143" s="111">
        <f t="shared" si="47"/>
        <v>0.83625215532227559</v>
      </c>
      <c r="I143" s="111">
        <f t="shared" si="47"/>
        <v>0.83846526867743287</v>
      </c>
      <c r="J143" s="111">
        <f t="shared" si="47"/>
        <v>0.84256330765934229</v>
      </c>
      <c r="K143" s="111">
        <f t="shared" si="47"/>
        <v>0.84777153750629453</v>
      </c>
      <c r="L143" s="111">
        <f t="shared" si="47"/>
        <v>0.85294759669682907</v>
      </c>
      <c r="M143" s="111">
        <f t="shared" si="47"/>
        <v>0.85698705962588484</v>
      </c>
      <c r="N143" s="111">
        <f t="shared" si="47"/>
        <v>0.86064366591994201</v>
      </c>
      <c r="O143" s="111">
        <f t="shared" si="47"/>
        <v>0.8634013352002049</v>
      </c>
      <c r="P143" s="111">
        <f t="shared" si="47"/>
        <v>0.86664850501716406</v>
      </c>
      <c r="Q143" s="111">
        <f t="shared" si="47"/>
        <v>0.86998517765240402</v>
      </c>
      <c r="R143" s="111">
        <f t="shared" ref="R143:V143" si="48">IF(R124=0,"",R124/R105)</f>
        <v>0.87200395743742709</v>
      </c>
      <c r="S143" s="111">
        <f t="shared" si="48"/>
        <v>0.87474670767451268</v>
      </c>
      <c r="T143" s="111">
        <f t="shared" si="48"/>
        <v>0.87812579978202454</v>
      </c>
      <c r="U143" s="111">
        <f t="shared" si="48"/>
        <v>0.88213712576602887</v>
      </c>
      <c r="V143" s="111">
        <f t="shared" si="48"/>
        <v>0.88577864347621305</v>
      </c>
      <c r="W143" s="111">
        <f t="shared" ref="W143:Y143" si="49">IF(W124=0,"",W124/W105)</f>
        <v>0.88978247046664172</v>
      </c>
      <c r="X143" s="111">
        <f t="shared" si="49"/>
        <v>0.89470500472842251</v>
      </c>
      <c r="Y143" s="111">
        <f t="shared" si="49"/>
        <v>0.89876308129711957</v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0.92048825844555326</v>
      </c>
      <c r="F144" s="111">
        <f t="shared" si="50"/>
        <v>0.91672125005272009</v>
      </c>
      <c r="G144" s="111">
        <f t="shared" si="50"/>
        <v>0.91871280127451127</v>
      </c>
      <c r="H144" s="111">
        <f t="shared" si="50"/>
        <v>0.92070677046162208</v>
      </c>
      <c r="I144" s="111">
        <f t="shared" si="50"/>
        <v>0.91281854827882192</v>
      </c>
      <c r="J144" s="111">
        <f t="shared" si="50"/>
        <v>0.92452848092514184</v>
      </c>
      <c r="K144" s="111">
        <f t="shared" si="50"/>
        <v>0.92704957510026575</v>
      </c>
      <c r="L144" s="111">
        <f t="shared" si="50"/>
        <v>0.93005140758296911</v>
      </c>
      <c r="M144" s="111">
        <f t="shared" si="50"/>
        <v>0.9294426879117178</v>
      </c>
      <c r="N144" s="111">
        <f t="shared" si="50"/>
        <v>0.93144766425018322</v>
      </c>
      <c r="O144" s="111">
        <f t="shared" si="50"/>
        <v>0.92971321731525292</v>
      </c>
      <c r="P144" s="111">
        <f t="shared" si="50"/>
        <v>0.93995057382048552</v>
      </c>
      <c r="Q144" s="111">
        <f t="shared" si="50"/>
        <v>0.941617859093964</v>
      </c>
      <c r="R144" s="111">
        <f t="shared" ref="R144:V144" si="51">IF(R125=0,"",R125/R106)</f>
        <v>0.94287255937565451</v>
      </c>
      <c r="S144" s="111">
        <f t="shared" si="51"/>
        <v>0.94001720578036752</v>
      </c>
      <c r="T144" s="111">
        <f t="shared" si="51"/>
        <v>0.94519932124514361</v>
      </c>
      <c r="U144" s="111">
        <f t="shared" si="51"/>
        <v>0.94552823117383411</v>
      </c>
      <c r="V144" s="111">
        <f t="shared" si="51"/>
        <v>0.95017663614476522</v>
      </c>
      <c r="W144" s="111">
        <f t="shared" ref="W144:Y144" si="52">IF(W125=0,"",W125/W106)</f>
        <v>0.94808499482604303</v>
      </c>
      <c r="X144" s="111">
        <f t="shared" si="52"/>
        <v>0.95142298072810749</v>
      </c>
      <c r="Y144" s="111">
        <f t="shared" si="52"/>
        <v>0.95847456720515167</v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0.83114957735209605</v>
      </c>
      <c r="F145" s="112">
        <f t="shared" si="53"/>
        <v>0.83436750816114014</v>
      </c>
      <c r="G145" s="112">
        <f t="shared" si="53"/>
        <v>0.83528531026666974</v>
      </c>
      <c r="H145" s="112">
        <f t="shared" si="53"/>
        <v>0.83755754138496119</v>
      </c>
      <c r="I145" s="112">
        <f t="shared" si="53"/>
        <v>0.83755754138496119</v>
      </c>
      <c r="J145" s="112">
        <f t="shared" si="53"/>
        <v>0.84455865389552576</v>
      </c>
      <c r="K145" s="112">
        <f t="shared" si="53"/>
        <v>0.85109220324627055</v>
      </c>
      <c r="L145" s="112">
        <f t="shared" si="53"/>
        <v>0.85612036650237699</v>
      </c>
      <c r="M145" s="112">
        <f t="shared" si="53"/>
        <v>0.85958301684514216</v>
      </c>
      <c r="N145" s="112">
        <f t="shared" si="53"/>
        <v>0.86429640493245152</v>
      </c>
      <c r="O145" s="112">
        <f t="shared" si="53"/>
        <v>0.86572623007743532</v>
      </c>
      <c r="P145" s="112">
        <f t="shared" si="53"/>
        <v>0.87199326512768882</v>
      </c>
      <c r="Q145" s="112">
        <f t="shared" si="53"/>
        <v>0.87409205743113039</v>
      </c>
      <c r="R145" s="112">
        <f t="shared" ref="R145:V145" si="54">IF(R126=0,"",R126/R107)</f>
        <v>0.8795725359736879</v>
      </c>
      <c r="S145" s="112">
        <f t="shared" si="54"/>
        <v>0.88027681009536574</v>
      </c>
      <c r="T145" s="112">
        <f t="shared" si="54"/>
        <v>0.88058942856799372</v>
      </c>
      <c r="U145" s="112">
        <f t="shared" si="54"/>
        <v>0.88198989774127801</v>
      </c>
      <c r="V145" s="112">
        <f t="shared" si="54"/>
        <v>0.88319670831827257</v>
      </c>
      <c r="W145" s="112">
        <f t="shared" ref="W145:Y145" si="55">IF(W126=0,"",W126/W107)</f>
        <v>0.89269363148173775</v>
      </c>
      <c r="X145" s="112">
        <f t="shared" si="55"/>
        <v>0.89327313999915903</v>
      </c>
      <c r="Y145" s="112">
        <f t="shared" si="55"/>
        <v>0.8979602404784347</v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>
        <f t="shared" si="59"/>
        <v>0.78163103697822389</v>
      </c>
      <c r="F147" s="112">
        <f t="shared" si="59"/>
        <v>0.78222857603578921</v>
      </c>
      <c r="G147" s="112">
        <f t="shared" si="59"/>
        <v>0.78258981109972947</v>
      </c>
      <c r="H147" s="112">
        <f t="shared" si="59"/>
        <v>0.78294727551473675</v>
      </c>
      <c r="I147" s="112">
        <f t="shared" si="59"/>
        <v>0.78344293656049491</v>
      </c>
      <c r="J147" s="112">
        <f t="shared" si="59"/>
        <v>0.78459671880201531</v>
      </c>
      <c r="K147" s="112">
        <f t="shared" si="59"/>
        <v>0.7857084921950418</v>
      </c>
      <c r="L147" s="112">
        <f t="shared" si="59"/>
        <v>0.78829512034284577</v>
      </c>
      <c r="M147" s="112">
        <f t="shared" si="59"/>
        <v>0.7899360084435767</v>
      </c>
      <c r="N147" s="112">
        <f t="shared" si="59"/>
        <v>0.79259681322066933</v>
      </c>
      <c r="O147" s="112">
        <f t="shared" si="59"/>
        <v>0.79418355275285368</v>
      </c>
      <c r="P147" s="112">
        <f t="shared" si="59"/>
        <v>0.79605128297982608</v>
      </c>
      <c r="Q147" s="112">
        <f t="shared" si="59"/>
        <v>0.79941799411152881</v>
      </c>
      <c r="R147" s="112">
        <f t="shared" ref="R147:V147" si="60">IF(R128=0,"",R128/R109)</f>
        <v>0.80636091784957109</v>
      </c>
      <c r="S147" s="112">
        <f t="shared" si="60"/>
        <v>0.81654011431282636</v>
      </c>
      <c r="T147" s="112">
        <f t="shared" si="60"/>
        <v>0.83211658638805763</v>
      </c>
      <c r="U147" s="112">
        <f t="shared" si="60"/>
        <v>0.84239375954117968</v>
      </c>
      <c r="V147" s="112">
        <f t="shared" si="60"/>
        <v>0.85650472351339169</v>
      </c>
      <c r="W147" s="112">
        <f t="shared" ref="W147:Y147" si="61">IF(W128=0,"",W128/W109)</f>
        <v>0.85897768248203754</v>
      </c>
      <c r="X147" s="112">
        <f t="shared" si="61"/>
        <v>0.87184065808526623</v>
      </c>
      <c r="Y147" s="112">
        <f t="shared" si="61"/>
        <v>0.88161654887403829</v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0.89347664645007019</v>
      </c>
      <c r="F148" s="113">
        <f t="shared" si="62"/>
        <v>0.88718680124577809</v>
      </c>
      <c r="G148" s="113">
        <f t="shared" si="62"/>
        <v>0.88913092653704395</v>
      </c>
      <c r="H148" s="113">
        <f t="shared" si="62"/>
        <v>0.89040433267216501</v>
      </c>
      <c r="I148" s="113">
        <f t="shared" si="62"/>
        <v>0.87980334034221197</v>
      </c>
      <c r="J148" s="113">
        <f t="shared" si="62"/>
        <v>0.89149976677220344</v>
      </c>
      <c r="K148" s="113">
        <f t="shared" si="62"/>
        <v>0.89132637031433948</v>
      </c>
      <c r="L148" s="113">
        <f t="shared" si="62"/>
        <v>0.89293644234224256</v>
      </c>
      <c r="M148" s="113">
        <f t="shared" si="62"/>
        <v>0.89007797146140077</v>
      </c>
      <c r="N148" s="113">
        <f t="shared" si="62"/>
        <v>0.89091887212559184</v>
      </c>
      <c r="O148" s="113">
        <f t="shared" si="62"/>
        <v>0.88795022847940597</v>
      </c>
      <c r="P148" s="113">
        <f t="shared" si="62"/>
        <v>0.90341983160160044</v>
      </c>
      <c r="Q148" s="113">
        <f t="shared" si="62"/>
        <v>0.90816591550881309</v>
      </c>
      <c r="R148" s="113">
        <f t="shared" ref="R148:V148" si="63">IF(R129=0,"",R129/R110)</f>
        <v>0.91170251587857365</v>
      </c>
      <c r="S148" s="113">
        <f t="shared" si="63"/>
        <v>0.91037769968241522</v>
      </c>
      <c r="T148" s="113">
        <f t="shared" si="63"/>
        <v>0.92152875740298357</v>
      </c>
      <c r="U148" s="113">
        <f t="shared" si="63"/>
        <v>0.92538541840836597</v>
      </c>
      <c r="V148" s="113">
        <f t="shared" si="63"/>
        <v>0.93491264480442737</v>
      </c>
      <c r="W148" s="113">
        <f t="shared" ref="W148:Y148" si="64">IF(W129=0,"",W129/W110)</f>
        <v>0.93266583663287794</v>
      </c>
      <c r="X148" s="113">
        <f t="shared" si="64"/>
        <v>0.94060529981260377</v>
      </c>
      <c r="Y148" s="113">
        <f t="shared" si="64"/>
        <v>0.95034575919076769</v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0.78163103697822411</v>
      </c>
      <c r="F149" s="111">
        <f t="shared" si="65"/>
        <v>0.78187337764739651</v>
      </c>
      <c r="G149" s="111">
        <f t="shared" si="65"/>
        <v>0.78228557557467526</v>
      </c>
      <c r="H149" s="111">
        <f t="shared" si="65"/>
        <v>0.78273881511294419</v>
      </c>
      <c r="I149" s="111">
        <f t="shared" si="65"/>
        <v>0.78365454218587138</v>
      </c>
      <c r="J149" s="111">
        <f t="shared" si="65"/>
        <v>0.785054164614859</v>
      </c>
      <c r="K149" s="111">
        <f t="shared" si="65"/>
        <v>0.78715812827234166</v>
      </c>
      <c r="L149" s="111">
        <f t="shared" si="65"/>
        <v>0.78856267850383777</v>
      </c>
      <c r="M149" s="111">
        <f t="shared" si="65"/>
        <v>0.79100712683165542</v>
      </c>
      <c r="N149" s="111">
        <f t="shared" si="65"/>
        <v>0.79287471307117496</v>
      </c>
      <c r="O149" s="111">
        <f t="shared" si="65"/>
        <v>0.79514330950869139</v>
      </c>
      <c r="P149" s="111">
        <f t="shared" si="65"/>
        <v>0.80125184769941571</v>
      </c>
      <c r="Q149" s="111">
        <f t="shared" si="65"/>
        <v>0.80962235406990235</v>
      </c>
      <c r="R149" s="111">
        <f t="shared" ref="R149:V149" si="66">IF(R130=0,"",R130/R111)</f>
        <v>0.81855236118781527</v>
      </c>
      <c r="S149" s="111">
        <f t="shared" si="66"/>
        <v>0.82566110588098818</v>
      </c>
      <c r="T149" s="111">
        <f t="shared" si="66"/>
        <v>0.83366664656773881</v>
      </c>
      <c r="U149" s="111">
        <f t="shared" si="66"/>
        <v>0.84217932783359795</v>
      </c>
      <c r="V149" s="111">
        <f t="shared" si="66"/>
        <v>0.84960762841757476</v>
      </c>
      <c r="W149" s="111">
        <f t="shared" ref="W149:Y149" si="67">IF(W130=0,"",W130/W111)</f>
        <v>0.86030322206118492</v>
      </c>
      <c r="X149" s="111">
        <f t="shared" si="67"/>
        <v>0.86912236583530944</v>
      </c>
      <c r="Y149" s="111">
        <f t="shared" si="67"/>
        <v>0.87686165681503125</v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>
        <f t="shared" si="71"/>
        <v>0.77628993266109647</v>
      </c>
      <c r="F151" s="124">
        <f t="shared" si="71"/>
        <v>0.77681832139857987</v>
      </c>
      <c r="G151" s="124">
        <f t="shared" si="71"/>
        <v>0.77726901627686029</v>
      </c>
      <c r="H151" s="124">
        <f t="shared" si="71"/>
        <v>0.77772256170179976</v>
      </c>
      <c r="I151" s="124">
        <f t="shared" si="71"/>
        <v>0.77848615576545399</v>
      </c>
      <c r="J151" s="124">
        <f t="shared" si="71"/>
        <v>0.77989046907620363</v>
      </c>
      <c r="K151" s="124">
        <f t="shared" si="71"/>
        <v>0.78172322234805092</v>
      </c>
      <c r="L151" s="124">
        <f t="shared" si="71"/>
        <v>0.78364197255076196</v>
      </c>
      <c r="M151" s="124">
        <f t="shared" si="71"/>
        <v>0.78556843997712211</v>
      </c>
      <c r="N151" s="124">
        <f t="shared" si="71"/>
        <v>0.78728110761532966</v>
      </c>
      <c r="O151" s="124">
        <f t="shared" si="71"/>
        <v>0.78883211742686488</v>
      </c>
      <c r="P151" s="124">
        <f t="shared" si="71"/>
        <v>0.79168148288539286</v>
      </c>
      <c r="Q151" s="124">
        <f t="shared" si="71"/>
        <v>0.79597630506153816</v>
      </c>
      <c r="R151" s="124">
        <f t="shared" ref="R151:V151" si="72">IF(R132=0,"",R132/R113)</f>
        <v>0.80174864222664233</v>
      </c>
      <c r="S151" s="124">
        <f t="shared" si="72"/>
        <v>0.80884570313148041</v>
      </c>
      <c r="T151" s="124">
        <f t="shared" si="72"/>
        <v>0.81898243456163344</v>
      </c>
      <c r="U151" s="124">
        <f t="shared" si="72"/>
        <v>0.83024922392963862</v>
      </c>
      <c r="V151" s="124">
        <f t="shared" si="72"/>
        <v>0.84282851429309658</v>
      </c>
      <c r="W151" s="124">
        <f t="shared" ref="W151:Y151" si="73">IF(W132=0,"",W132/W113)</f>
        <v>0.8563194759459184</v>
      </c>
      <c r="X151" s="124">
        <f t="shared" si="73"/>
        <v>0.86942920761876263</v>
      </c>
      <c r="Y151" s="124">
        <f t="shared" si="73"/>
        <v>0.87959513731864891</v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>
        <f t="shared" si="77"/>
        <v>0.77628993266109647</v>
      </c>
      <c r="F153" s="45">
        <f t="shared" si="77"/>
        <v>0.77681832139857987</v>
      </c>
      <c r="G153" s="45">
        <f t="shared" si="77"/>
        <v>0.77726901627686029</v>
      </c>
      <c r="H153" s="45">
        <f t="shared" si="77"/>
        <v>0.77772256170179976</v>
      </c>
      <c r="I153" s="45">
        <f t="shared" si="77"/>
        <v>0.77848615576545399</v>
      </c>
      <c r="J153" s="45">
        <f t="shared" si="77"/>
        <v>0.77989046907620363</v>
      </c>
      <c r="K153" s="45">
        <f t="shared" si="77"/>
        <v>0.78172322234805092</v>
      </c>
      <c r="L153" s="45">
        <f t="shared" si="77"/>
        <v>0.78364197255076196</v>
      </c>
      <c r="M153" s="45">
        <f t="shared" si="77"/>
        <v>0.78556843997712211</v>
      </c>
      <c r="N153" s="45">
        <f t="shared" si="77"/>
        <v>0.78728110761532966</v>
      </c>
      <c r="O153" s="45">
        <f t="shared" si="77"/>
        <v>0.78883211742686488</v>
      </c>
      <c r="P153" s="45">
        <f t="shared" si="77"/>
        <v>0.79168148288539286</v>
      </c>
      <c r="Q153" s="45">
        <f t="shared" si="77"/>
        <v>0.79597630506153816</v>
      </c>
      <c r="R153" s="45">
        <f t="shared" ref="R153:V153" si="78">IF(R134=0,"",R134/R115)</f>
        <v>0.80174864222664233</v>
      </c>
      <c r="S153" s="45">
        <f t="shared" si="78"/>
        <v>0.80884570313148041</v>
      </c>
      <c r="T153" s="45">
        <f t="shared" si="78"/>
        <v>0.81898243456163344</v>
      </c>
      <c r="U153" s="45">
        <f t="shared" si="78"/>
        <v>0.83024922392963862</v>
      </c>
      <c r="V153" s="45">
        <f t="shared" si="78"/>
        <v>0.84282851429309658</v>
      </c>
      <c r="W153" s="45">
        <f t="shared" ref="W153:Y153" si="79">IF(W134=0,"",W134/W115)</f>
        <v>0.8563194759459184</v>
      </c>
      <c r="X153" s="45">
        <f t="shared" si="79"/>
        <v>0.86942920761876263</v>
      </c>
      <c r="Y153" s="45">
        <f t="shared" si="79"/>
        <v>0.87959513731864891</v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11602.73445555875</v>
      </c>
      <c r="F174" s="117">
        <f t="shared" si="87"/>
        <v>15582.367080640426</v>
      </c>
      <c r="G174" s="117">
        <f t="shared" si="87"/>
        <v>13483.876088330899</v>
      </c>
      <c r="H174" s="117">
        <f t="shared" si="87"/>
        <v>12570.648491144952</v>
      </c>
      <c r="I174" s="117">
        <f t="shared" si="87"/>
        <v>10574.123518929648</v>
      </c>
      <c r="J174" s="117">
        <f t="shared" si="87"/>
        <v>11026.393794667443</v>
      </c>
      <c r="K174" s="117">
        <f t="shared" si="87"/>
        <v>11058.4924087851</v>
      </c>
      <c r="L174" s="117">
        <f t="shared" si="87"/>
        <v>13186.789480217421</v>
      </c>
      <c r="M174" s="117">
        <f t="shared" si="87"/>
        <v>12013.730895062417</v>
      </c>
      <c r="N174" s="117">
        <f t="shared" si="87"/>
        <v>13309.992636374353</v>
      </c>
      <c r="O174" s="117">
        <f t="shared" si="87"/>
        <v>12914.141835406841</v>
      </c>
      <c r="P174" s="117">
        <f t="shared" si="87"/>
        <v>11077.860944129819</v>
      </c>
      <c r="Q174" s="117">
        <f t="shared" si="87"/>
        <v>11368.527461869367</v>
      </c>
      <c r="R174" s="117">
        <f t="shared" ref="R174:V174" si="88">R175+R178+R180+R189</f>
        <v>13617.424723596549</v>
      </c>
      <c r="S174" s="117">
        <f t="shared" si="88"/>
        <v>13002.202704744006</v>
      </c>
      <c r="T174" s="117">
        <f t="shared" si="88"/>
        <v>10966.57613827095</v>
      </c>
      <c r="U174" s="117">
        <f t="shared" si="88"/>
        <v>11706.665788081415</v>
      </c>
      <c r="V174" s="117">
        <f t="shared" si="88"/>
        <v>10718.706003294943</v>
      </c>
      <c r="W174" s="117">
        <f t="shared" ref="W174:Y174" si="89">W175+W178+W180+W189</f>
        <v>14444.314250486415</v>
      </c>
      <c r="X174" s="117">
        <f t="shared" si="89"/>
        <v>12629.184714441231</v>
      </c>
      <c r="Y174" s="117">
        <f t="shared" si="89"/>
        <v>12748.209679879648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8803.5887869388807</v>
      </c>
      <c r="F175" s="122">
        <f t="shared" si="90"/>
        <v>12377.096570257658</v>
      </c>
      <c r="G175" s="122">
        <f t="shared" si="90"/>
        <v>10375.309421789916</v>
      </c>
      <c r="H175" s="122">
        <f t="shared" si="90"/>
        <v>9574.6971930090222</v>
      </c>
      <c r="I175" s="122">
        <f t="shared" si="90"/>
        <v>7566.0328944810099</v>
      </c>
      <c r="J175" s="122">
        <f t="shared" si="90"/>
        <v>8215.7648030246837</v>
      </c>
      <c r="K175" s="122">
        <f t="shared" si="90"/>
        <v>8216.5191605891523</v>
      </c>
      <c r="L175" s="122">
        <f t="shared" si="90"/>
        <v>10199.08816636005</v>
      </c>
      <c r="M175" s="122">
        <f t="shared" si="90"/>
        <v>9008.552461446985</v>
      </c>
      <c r="N175" s="122">
        <f t="shared" si="90"/>
        <v>10312.127382522405</v>
      </c>
      <c r="O175" s="122">
        <f t="shared" si="90"/>
        <v>10068.097502004695</v>
      </c>
      <c r="P175" s="122">
        <f t="shared" si="90"/>
        <v>8419.4049167799458</v>
      </c>
      <c r="Q175" s="122">
        <f t="shared" si="90"/>
        <v>8737.3476952604597</v>
      </c>
      <c r="R175" s="122">
        <f t="shared" ref="R175:V175" si="91">SUM(R176:R177)</f>
        <v>10793.754458016843</v>
      </c>
      <c r="S175" s="122">
        <f t="shared" si="91"/>
        <v>10142.679918323834</v>
      </c>
      <c r="T175" s="122">
        <f t="shared" si="91"/>
        <v>8295.6153174067858</v>
      </c>
      <c r="U175" s="122">
        <f t="shared" si="91"/>
        <v>9037.2023240026792</v>
      </c>
      <c r="V175" s="122">
        <f t="shared" si="91"/>
        <v>8154.4971611740912</v>
      </c>
      <c r="W175" s="122">
        <f t="shared" ref="W175:Y175" si="92">SUM(W176:W177)</f>
        <v>11451.589961518945</v>
      </c>
      <c r="X175" s="122">
        <f t="shared" si="92"/>
        <v>9622.6556465796057</v>
      </c>
      <c r="Y175" s="122">
        <f t="shared" si="92"/>
        <v>9997.9835542512374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8769.6963662399321</v>
      </c>
      <c r="F176" s="98">
        <v>12329.74766118723</v>
      </c>
      <c r="G176" s="98">
        <v>10336.020114549279</v>
      </c>
      <c r="H176" s="98">
        <v>9539.2014034631738</v>
      </c>
      <c r="I176" s="98">
        <v>7538.3853942840033</v>
      </c>
      <c r="J176" s="98">
        <v>8185.8918801772861</v>
      </c>
      <c r="K176" s="98">
        <v>8186.8424256647004</v>
      </c>
      <c r="L176" s="98">
        <v>10162.585869557741</v>
      </c>
      <c r="M176" s="98">
        <v>8976.7464800170055</v>
      </c>
      <c r="N176" s="98">
        <v>10275.912096599626</v>
      </c>
      <c r="O176" s="98">
        <v>10032.903257680018</v>
      </c>
      <c r="P176" s="98">
        <v>8389.9700734948019</v>
      </c>
      <c r="Q176" s="98">
        <v>8706.7250407088395</v>
      </c>
      <c r="R176" s="98">
        <v>10756.282331535427</v>
      </c>
      <c r="S176" s="98">
        <v>10107.722581798793</v>
      </c>
      <c r="T176" s="98">
        <v>8267.0412840578265</v>
      </c>
      <c r="U176" s="98">
        <v>9006.4112306964853</v>
      </c>
      <c r="V176" s="98">
        <v>8126.6294663962271</v>
      </c>
      <c r="W176" s="98">
        <v>11412.599384548193</v>
      </c>
      <c r="X176" s="98">
        <v>9589.3722216048645</v>
      </c>
      <c r="Y176" s="98">
        <v>9963.3668197675142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33.892420698947937</v>
      </c>
      <c r="F177" s="98">
        <v>47.348909070428</v>
      </c>
      <c r="G177" s="98">
        <v>39.289307240635964</v>
      </c>
      <c r="H177" s="98">
        <v>35.495789545848488</v>
      </c>
      <c r="I177" s="98">
        <v>27.647500197006739</v>
      </c>
      <c r="J177" s="98">
        <v>29.872922847397884</v>
      </c>
      <c r="K177" s="98">
        <v>29.67673492445104</v>
      </c>
      <c r="L177" s="98">
        <v>36.502296802310369</v>
      </c>
      <c r="M177" s="98">
        <v>31.805981429979678</v>
      </c>
      <c r="N177" s="98">
        <v>36.215285922779145</v>
      </c>
      <c r="O177" s="98">
        <v>35.19424432467742</v>
      </c>
      <c r="P177" s="98">
        <v>29.434843285144733</v>
      </c>
      <c r="Q177" s="98">
        <v>30.622654551619593</v>
      </c>
      <c r="R177" s="98">
        <v>37.47212648141582</v>
      </c>
      <c r="S177" s="98">
        <v>34.957336525042152</v>
      </c>
      <c r="T177" s="98">
        <v>28.574033348959194</v>
      </c>
      <c r="U177" s="98">
        <v>30.791093306193861</v>
      </c>
      <c r="V177" s="98">
        <v>27.867694777864333</v>
      </c>
      <c r="W177" s="98">
        <v>38.990576970751434</v>
      </c>
      <c r="X177" s="98">
        <v>33.283424974740413</v>
      </c>
      <c r="Y177" s="98">
        <v>34.616734483723071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8.2191372930288935</v>
      </c>
      <c r="F178" s="122">
        <f t="shared" si="93"/>
        <v>13.2006016154359</v>
      </c>
      <c r="G178" s="122">
        <f t="shared" si="93"/>
        <v>23.582301069692175</v>
      </c>
      <c r="H178" s="122">
        <f t="shared" si="93"/>
        <v>44.296108574293676</v>
      </c>
      <c r="I178" s="122">
        <f t="shared" si="93"/>
        <v>32.589159141220655</v>
      </c>
      <c r="J178" s="122">
        <f t="shared" si="93"/>
        <v>29.679271472812879</v>
      </c>
      <c r="K178" s="122">
        <f t="shared" si="93"/>
        <v>25.299077636207794</v>
      </c>
      <c r="L178" s="122">
        <f t="shared" si="93"/>
        <v>27.025283966973696</v>
      </c>
      <c r="M178" s="122">
        <f t="shared" si="93"/>
        <v>29.438228086280144</v>
      </c>
      <c r="N178" s="122">
        <f t="shared" si="93"/>
        <v>31.104815867823977</v>
      </c>
      <c r="O178" s="122">
        <f t="shared" si="93"/>
        <v>33.636854452587535</v>
      </c>
      <c r="P178" s="122">
        <f t="shared" si="93"/>
        <v>31.356597618180693</v>
      </c>
      <c r="Q178" s="122">
        <f t="shared" si="93"/>
        <v>29.782024303670088</v>
      </c>
      <c r="R178" s="122">
        <f t="shared" si="93"/>
        <v>32.098428950842802</v>
      </c>
      <c r="S178" s="122">
        <f t="shared" si="93"/>
        <v>34.63188471051717</v>
      </c>
      <c r="T178" s="122">
        <f t="shared" si="93"/>
        <v>30.608884179914718</v>
      </c>
      <c r="U178" s="122">
        <f t="shared" si="93"/>
        <v>28.014228011537558</v>
      </c>
      <c r="V178" s="122">
        <f t="shared" si="93"/>
        <v>24.783482398311424</v>
      </c>
      <c r="W178" s="122">
        <f t="shared" si="93"/>
        <v>24.187772184759091</v>
      </c>
      <c r="X178" s="122">
        <f t="shared" si="93"/>
        <v>22.378893421702177</v>
      </c>
      <c r="Y178" s="122">
        <f t="shared" si="93"/>
        <v>22.492664185597619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8.2191372930288935</v>
      </c>
      <c r="F179" s="98">
        <f>RES_hhdet_fech!F110</f>
        <v>13.2006016154359</v>
      </c>
      <c r="G179" s="98">
        <f>RES_hhdet_fech!G110</f>
        <v>23.582301069692175</v>
      </c>
      <c r="H179" s="98">
        <f>RES_hhdet_fech!H110</f>
        <v>44.296108574293676</v>
      </c>
      <c r="I179" s="98">
        <f>RES_hhdet_fech!I110</f>
        <v>32.589159141220655</v>
      </c>
      <c r="J179" s="98">
        <f>RES_hhdet_fech!J110</f>
        <v>29.679271472812879</v>
      </c>
      <c r="K179" s="98">
        <f>RES_hhdet_fech!K110</f>
        <v>25.299077636207794</v>
      </c>
      <c r="L179" s="98">
        <f>RES_hhdet_fech!L110</f>
        <v>27.025283966973696</v>
      </c>
      <c r="M179" s="98">
        <f>RES_hhdet_fech!M110</f>
        <v>29.438228086280144</v>
      </c>
      <c r="N179" s="98">
        <f>RES_hhdet_fech!N110</f>
        <v>31.104815867823977</v>
      </c>
      <c r="O179" s="98">
        <f>RES_hhdet_fech!O110</f>
        <v>33.636854452587535</v>
      </c>
      <c r="P179" s="98">
        <f>RES_hhdet_fech!P110</f>
        <v>31.356597618180693</v>
      </c>
      <c r="Q179" s="98">
        <f>RES_hhdet_fech!Q110</f>
        <v>29.782024303670088</v>
      </c>
      <c r="R179" s="98">
        <f>RES_hhdet_fech!R110</f>
        <v>32.098428950842802</v>
      </c>
      <c r="S179" s="98">
        <f>RES_hhdet_fech!S110</f>
        <v>34.63188471051717</v>
      </c>
      <c r="T179" s="98">
        <f>RES_hhdet_fech!T110</f>
        <v>30.608884179914718</v>
      </c>
      <c r="U179" s="98">
        <f>RES_hhdet_fech!U110</f>
        <v>28.014228011537558</v>
      </c>
      <c r="V179" s="98">
        <f>RES_hhdet_fech!V110</f>
        <v>24.783482398311424</v>
      </c>
      <c r="W179" s="98">
        <f>RES_hhdet_fech!W110</f>
        <v>24.187772184759091</v>
      </c>
      <c r="X179" s="98">
        <f>RES_hhdet_fech!X110</f>
        <v>22.378893421702177</v>
      </c>
      <c r="Y179" s="98">
        <f>RES_hhdet_fech!Y110</f>
        <v>22.492664185597619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1921.633643443037</v>
      </c>
      <c r="F180" s="122">
        <v>2296.0699721859883</v>
      </c>
      <c r="G180" s="122">
        <v>2169.5401844157213</v>
      </c>
      <c r="H180" s="122">
        <v>2054.0967354728887</v>
      </c>
      <c r="I180" s="122">
        <v>2127.6553329905687</v>
      </c>
      <c r="J180" s="122">
        <v>1972.9396520197893</v>
      </c>
      <c r="K180" s="122">
        <v>2013.8397630855886</v>
      </c>
      <c r="L180" s="122">
        <v>2139.3222821761829</v>
      </c>
      <c r="M180" s="122">
        <v>2223.2123022792102</v>
      </c>
      <c r="N180" s="122">
        <v>2205.2318265199815</v>
      </c>
      <c r="O180" s="122">
        <v>2055.2196347637878</v>
      </c>
      <c r="P180" s="122">
        <v>1905.5017170694209</v>
      </c>
      <c r="Q180" s="122">
        <v>1912.6105565077771</v>
      </c>
      <c r="R180" s="122">
        <v>2130.912159654059</v>
      </c>
      <c r="S180" s="122">
        <v>2120.875587082709</v>
      </c>
      <c r="T180" s="122">
        <v>1975.742277008138</v>
      </c>
      <c r="U180" s="122">
        <v>1983.2814792418965</v>
      </c>
      <c r="V180" s="122">
        <v>1901.9940516544364</v>
      </c>
      <c r="W180" s="122">
        <v>2307.3175445051224</v>
      </c>
      <c r="X180" s="122">
        <v>2237.3921238886855</v>
      </c>
      <c r="Y180" s="122">
        <v>2069.8817198043776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1749.5494157152125</v>
      </c>
      <c r="F181" s="98">
        <v>2584.919455306796</v>
      </c>
      <c r="G181" s="98">
        <v>2251.1236057819433</v>
      </c>
      <c r="H181" s="98">
        <v>2016.8284184769188</v>
      </c>
      <c r="I181" s="98">
        <v>1899.7152913528789</v>
      </c>
      <c r="J181" s="98">
        <v>1795.3035629134035</v>
      </c>
      <c r="K181" s="98">
        <v>1902.6406086326776</v>
      </c>
      <c r="L181" s="98">
        <v>2154.0970251890753</v>
      </c>
      <c r="M181" s="98">
        <v>2144.5493964101647</v>
      </c>
      <c r="N181" s="98">
        <v>2266.7730353612887</v>
      </c>
      <c r="O181" s="98">
        <v>1973.9520188779645</v>
      </c>
      <c r="P181" s="98">
        <v>1936.3536314163621</v>
      </c>
      <c r="Q181" s="98">
        <v>1899.9549217467522</v>
      </c>
      <c r="R181" s="98">
        <v>2410.956655675297</v>
      </c>
      <c r="S181" s="98">
        <v>2188.2883247137806</v>
      </c>
      <c r="T181" s="98">
        <v>1761.4197284675899</v>
      </c>
      <c r="U181" s="98">
        <v>1902.9323448246175</v>
      </c>
      <c r="V181" s="98">
        <v>1776.5235619094567</v>
      </c>
      <c r="W181" s="98">
        <v>2643.372193618452</v>
      </c>
      <c r="X181" s="98">
        <v>2232.1762516976723</v>
      </c>
      <c r="Y181" s="98">
        <v>2300.8971968926812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1578.9581374261986</v>
      </c>
      <c r="F182" s="98">
        <v>2349.2134201602935</v>
      </c>
      <c r="G182" s="98">
        <v>2046.0309694081386</v>
      </c>
      <c r="H182" s="98">
        <v>1831.4609089305418</v>
      </c>
      <c r="I182" s="98">
        <v>1744.8765418085529</v>
      </c>
      <c r="J182" s="98">
        <v>1635.4068982703336</v>
      </c>
      <c r="K182" s="98">
        <v>1739.5705922700797</v>
      </c>
      <c r="L182" s="98">
        <v>1974.7408360965908</v>
      </c>
      <c r="M182" s="98">
        <v>1976.7903124244558</v>
      </c>
      <c r="N182" s="98">
        <v>2094.0356997677495</v>
      </c>
      <c r="O182" s="98">
        <v>1833.1123808503</v>
      </c>
      <c r="P182" s="98">
        <v>1783.1852541415283</v>
      </c>
      <c r="Q182" s="98">
        <v>1753.7185121496825</v>
      </c>
      <c r="R182" s="98">
        <v>2227.1912170976993</v>
      </c>
      <c r="S182" s="98">
        <v>2034.2598652900779</v>
      </c>
      <c r="T182" s="98">
        <v>1635.5695263826901</v>
      </c>
      <c r="U182" s="98">
        <v>1775.4479202426169</v>
      </c>
      <c r="V182" s="98">
        <v>1657.6129458637497</v>
      </c>
      <c r="W182" s="98">
        <v>2476.4344502086792</v>
      </c>
      <c r="X182" s="98">
        <v>2098.9619100039422</v>
      </c>
      <c r="Y182" s="98">
        <v>2155.663571784472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743.53211191018102</v>
      </c>
      <c r="F183" s="101">
        <v>1181.1665381491471</v>
      </c>
      <c r="G183" s="101">
        <v>1009.7224860639093</v>
      </c>
      <c r="H183" s="101">
        <v>893.99318060402084</v>
      </c>
      <c r="I183" s="101">
        <v>936.46003197722666</v>
      </c>
      <c r="J183" s="101">
        <v>794.03997720791494</v>
      </c>
      <c r="K183" s="101">
        <v>852.22141899703013</v>
      </c>
      <c r="L183" s="101">
        <v>960.04096282097737</v>
      </c>
      <c r="M183" s="101">
        <v>993.30585142257314</v>
      </c>
      <c r="N183" s="101">
        <v>1057.8278216662343</v>
      </c>
      <c r="O183" s="101">
        <v>959.55875539837814</v>
      </c>
      <c r="P183" s="101">
        <v>836.51263654044237</v>
      </c>
      <c r="Q183" s="101">
        <v>813.18016319616231</v>
      </c>
      <c r="R183" s="101">
        <v>1056.5175895924676</v>
      </c>
      <c r="S183" s="101">
        <v>1019.1892730735648</v>
      </c>
      <c r="T183" s="101">
        <v>750.60624132066187</v>
      </c>
      <c r="U183" s="101">
        <v>819.52126829214058</v>
      </c>
      <c r="V183" s="101">
        <v>707.0678552275516</v>
      </c>
      <c r="W183" s="101">
        <v>1198.1032353514865</v>
      </c>
      <c r="X183" s="101">
        <v>955.34819587521372</v>
      </c>
      <c r="Y183" s="101">
        <v>877.25474068292749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835.42602551601783</v>
      </c>
      <c r="F184" s="104">
        <v>1168.046882011146</v>
      </c>
      <c r="G184" s="104">
        <v>1036.3084833442292</v>
      </c>
      <c r="H184" s="104">
        <v>937.46772832652096</v>
      </c>
      <c r="I184" s="104">
        <v>808.41650983132615</v>
      </c>
      <c r="J184" s="104">
        <v>841.3669210624189</v>
      </c>
      <c r="K184" s="104">
        <v>887.34917327304959</v>
      </c>
      <c r="L184" s="104">
        <v>1014.6998732756135</v>
      </c>
      <c r="M184" s="104">
        <v>983.48446100188232</v>
      </c>
      <c r="N184" s="104">
        <v>1036.2078781015157</v>
      </c>
      <c r="O184" s="104">
        <v>873.55362545192179</v>
      </c>
      <c r="P184" s="104">
        <v>946.6726176010859</v>
      </c>
      <c r="Q184" s="104">
        <v>940.53834895352031</v>
      </c>
      <c r="R184" s="104">
        <v>1170.6736275052317</v>
      </c>
      <c r="S184" s="104">
        <v>1015.0705922165135</v>
      </c>
      <c r="T184" s="104">
        <v>884.96328506202838</v>
      </c>
      <c r="U184" s="104">
        <v>955.9266519504763</v>
      </c>
      <c r="V184" s="104">
        <v>950.54509063619798</v>
      </c>
      <c r="W184" s="104">
        <v>1278.3312148571924</v>
      </c>
      <c r="X184" s="104">
        <v>1143.6137141287286</v>
      </c>
      <c r="Y184" s="104">
        <v>1278.4088311015446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2189.2197265467407</v>
      </c>
      <c r="F185" s="101">
        <v>2231.9560890822822</v>
      </c>
      <c r="G185" s="101">
        <v>2235.0796872398869</v>
      </c>
      <c r="H185" s="101">
        <v>2193.1990707233135</v>
      </c>
      <c r="I185" s="101">
        <v>2390.8127890807978</v>
      </c>
      <c r="J185" s="101">
        <v>2212.7755671725486</v>
      </c>
      <c r="K185" s="101">
        <v>2239.3173179445225</v>
      </c>
      <c r="L185" s="101">
        <v>2277.3623074412203</v>
      </c>
      <c r="M185" s="101">
        <v>2441.8826273903865</v>
      </c>
      <c r="N185" s="101">
        <v>2320.6668379147545</v>
      </c>
      <c r="O185" s="101">
        <v>2268.329155210834</v>
      </c>
      <c r="P185" s="101">
        <v>2050.5358678259604</v>
      </c>
      <c r="Q185" s="101">
        <v>2113.2561628618496</v>
      </c>
      <c r="R185" s="101">
        <v>2114.8692413175454</v>
      </c>
      <c r="S185" s="101">
        <v>2256.2877422225533</v>
      </c>
      <c r="T185" s="101">
        <v>2329.2262738830668</v>
      </c>
      <c r="U185" s="101">
        <v>2210.1584753479201</v>
      </c>
      <c r="V185" s="101">
        <v>2133.550985536318</v>
      </c>
      <c r="W185" s="101">
        <v>2239.7854607428476</v>
      </c>
      <c r="X185" s="101">
        <v>2377.7328897917391</v>
      </c>
      <c r="Y185" s="101">
        <v>2030.0396203651524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1917.2636224561829</v>
      </c>
      <c r="F186" s="104">
        <v>1969.9011057286486</v>
      </c>
      <c r="G186" s="104">
        <v>1968.9558800862833</v>
      </c>
      <c r="H186" s="104">
        <v>1929.4267765240234</v>
      </c>
      <c r="I186" s="104">
        <v>2128.8589677772638</v>
      </c>
      <c r="J186" s="104">
        <v>1947.0519998703451</v>
      </c>
      <c r="K186" s="104">
        <v>1972.9239158340768</v>
      </c>
      <c r="L186" s="104">
        <v>2010.7050337336736</v>
      </c>
      <c r="M186" s="104">
        <v>2167.1566775601545</v>
      </c>
      <c r="N186" s="104">
        <v>2064.8288551177334</v>
      </c>
      <c r="O186" s="104">
        <v>2029.2774524767622</v>
      </c>
      <c r="P186" s="104">
        <v>1803.0415943352564</v>
      </c>
      <c r="Q186" s="104">
        <v>1852.8445784229946</v>
      </c>
      <c r="R186" s="104">
        <v>1863.6699531778704</v>
      </c>
      <c r="S186" s="104">
        <v>2016.4324794174133</v>
      </c>
      <c r="T186" s="104">
        <v>2098.0820172988115</v>
      </c>
      <c r="U186" s="104">
        <v>2007.8167969191838</v>
      </c>
      <c r="V186" s="104">
        <v>1953.1575463267507</v>
      </c>
      <c r="W186" s="104">
        <v>2055.6270913968083</v>
      </c>
      <c r="X186" s="104">
        <v>2203.2239947032335</v>
      </c>
      <c r="Y186" s="104">
        <v>1885.0839602174328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935.26730116382271</v>
      </c>
      <c r="F187" s="98">
        <v>1018.8157803474777</v>
      </c>
      <c r="G187" s="98">
        <v>1002.6727199670709</v>
      </c>
      <c r="H187" s="98">
        <v>973.28390822903157</v>
      </c>
      <c r="I187" s="98">
        <v>1182.7460552890004</v>
      </c>
      <c r="J187" s="98">
        <v>982.83177114853788</v>
      </c>
      <c r="K187" s="98">
        <v>1007.3431570911821</v>
      </c>
      <c r="L187" s="98">
        <v>1018.142080066955</v>
      </c>
      <c r="M187" s="98">
        <v>1139.8391464119309</v>
      </c>
      <c r="N187" s="98">
        <v>1087.4281152414917</v>
      </c>
      <c r="O187" s="98">
        <v>1109.9470286110147</v>
      </c>
      <c r="P187" s="98">
        <v>876.17448914369459</v>
      </c>
      <c r="Q187" s="98">
        <v>893.77240028701374</v>
      </c>
      <c r="R187" s="98">
        <v>906.91380265705652</v>
      </c>
      <c r="S187" s="98">
        <v>1036.5863461145575</v>
      </c>
      <c r="T187" s="98">
        <v>989.81412669553163</v>
      </c>
      <c r="U187" s="98">
        <v>949.25720539842291</v>
      </c>
      <c r="V187" s="98">
        <v>845.29459594969353</v>
      </c>
      <c r="W187" s="98">
        <v>990.81691386338071</v>
      </c>
      <c r="X187" s="98">
        <v>999.86395266289662</v>
      </c>
      <c r="Y187" s="98">
        <v>760.1402656981943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981.99632129236022</v>
      </c>
      <c r="F188" s="98">
        <v>951.08532538117083</v>
      </c>
      <c r="G188" s="98">
        <v>966.28316011921254</v>
      </c>
      <c r="H188" s="98">
        <v>956.14286829499179</v>
      </c>
      <c r="I188" s="98">
        <v>946.11291248826353</v>
      </c>
      <c r="J188" s="98">
        <v>964.22022872180696</v>
      </c>
      <c r="K188" s="98">
        <v>965.58075874289477</v>
      </c>
      <c r="L188" s="98">
        <v>992.56295366671861</v>
      </c>
      <c r="M188" s="98">
        <v>1027.3175311482235</v>
      </c>
      <c r="N188" s="98">
        <v>977.40073987624191</v>
      </c>
      <c r="O188" s="98">
        <v>919.33042386574721</v>
      </c>
      <c r="P188" s="98">
        <v>926.86710519156202</v>
      </c>
      <c r="Q188" s="98">
        <v>959.07217813598061</v>
      </c>
      <c r="R188" s="98">
        <v>956.756150520814</v>
      </c>
      <c r="S188" s="98">
        <v>979.84613330285572</v>
      </c>
      <c r="T188" s="98">
        <v>1108.26789060328</v>
      </c>
      <c r="U188" s="98">
        <v>1058.5595915207607</v>
      </c>
      <c r="V188" s="98">
        <v>1107.8629503770571</v>
      </c>
      <c r="W188" s="98">
        <v>1064.8101775334278</v>
      </c>
      <c r="X188" s="98">
        <v>1203.3600420403372</v>
      </c>
      <c r="Y188" s="98">
        <v>1124.9436945192388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869.29288788380359</v>
      </c>
      <c r="F189" s="122">
        <v>895.99993658134565</v>
      </c>
      <c r="G189" s="122">
        <v>915.44418105557054</v>
      </c>
      <c r="H189" s="122">
        <v>897.55845408874609</v>
      </c>
      <c r="I189" s="122">
        <v>847.84613231684864</v>
      </c>
      <c r="J189" s="122">
        <v>808.01006815015694</v>
      </c>
      <c r="K189" s="122">
        <v>802.83440747415068</v>
      </c>
      <c r="L189" s="122">
        <v>821.35374771421402</v>
      </c>
      <c r="M189" s="122">
        <v>752.52790324994282</v>
      </c>
      <c r="N189" s="122">
        <v>761.52861146414239</v>
      </c>
      <c r="O189" s="122">
        <v>757.18784418577161</v>
      </c>
      <c r="P189" s="122">
        <v>721.59771266227347</v>
      </c>
      <c r="Q189" s="122">
        <v>688.78718579746032</v>
      </c>
      <c r="R189" s="122">
        <v>660.65967697480335</v>
      </c>
      <c r="S189" s="122">
        <v>704.01531462694322</v>
      </c>
      <c r="T189" s="122">
        <v>664.60965967611128</v>
      </c>
      <c r="U189" s="122">
        <v>658.16775682530169</v>
      </c>
      <c r="V189" s="122">
        <v>637.43130806810484</v>
      </c>
      <c r="W189" s="122">
        <v>661.21897227758984</v>
      </c>
      <c r="X189" s="122">
        <v>746.75805055123806</v>
      </c>
      <c r="Y189" s="122">
        <v>657.85174163843556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869.29288788380359</v>
      </c>
      <c r="F191" s="33">
        <v>895.99993658134565</v>
      </c>
      <c r="G191" s="33">
        <v>915.44418105557054</v>
      </c>
      <c r="H191" s="33">
        <v>897.55845408874609</v>
      </c>
      <c r="I191" s="33">
        <v>847.84613231684864</v>
      </c>
      <c r="J191" s="33">
        <v>808.01006815015694</v>
      </c>
      <c r="K191" s="33">
        <v>802.83440747415068</v>
      </c>
      <c r="L191" s="33">
        <v>821.35374771421402</v>
      </c>
      <c r="M191" s="33">
        <v>752.52790324994282</v>
      </c>
      <c r="N191" s="33">
        <v>761.52861146414239</v>
      </c>
      <c r="O191" s="33">
        <v>757.18784418577161</v>
      </c>
      <c r="P191" s="33">
        <v>721.59771266227347</v>
      </c>
      <c r="Q191" s="33">
        <v>688.78718579746032</v>
      </c>
      <c r="R191" s="33">
        <v>660.65967697480335</v>
      </c>
      <c r="S191" s="33">
        <v>704.01531462694322</v>
      </c>
      <c r="T191" s="33">
        <v>664.60965967611128</v>
      </c>
      <c r="U191" s="33">
        <v>658.16775682530169</v>
      </c>
      <c r="V191" s="33">
        <v>637.43130806810484</v>
      </c>
      <c r="W191" s="33">
        <v>661.21897227758984</v>
      </c>
      <c r="X191" s="33">
        <v>746.75805055123806</v>
      </c>
      <c r="Y191" s="33">
        <v>657.85174163843556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9726.8332440997965</v>
      </c>
      <c r="F193" s="117">
        <f t="shared" si="94"/>
        <v>13088.880454404236</v>
      </c>
      <c r="G193" s="117">
        <f t="shared" si="94"/>
        <v>11357.063064054273</v>
      </c>
      <c r="H193" s="117">
        <f t="shared" si="94"/>
        <v>10646.318885250328</v>
      </c>
      <c r="I193" s="117">
        <f t="shared" si="94"/>
        <v>8950.9002510424762</v>
      </c>
      <c r="J193" s="117">
        <f t="shared" si="94"/>
        <v>9383.3583447012552</v>
      </c>
      <c r="K193" s="117">
        <f t="shared" si="94"/>
        <v>9467.525289286943</v>
      </c>
      <c r="L193" s="117">
        <f t="shared" si="94"/>
        <v>11356.264863748782</v>
      </c>
      <c r="M193" s="117">
        <f t="shared" si="94"/>
        <v>10403.402392989756</v>
      </c>
      <c r="N193" s="117">
        <f t="shared" si="94"/>
        <v>11576.303219110323</v>
      </c>
      <c r="O193" s="117">
        <f t="shared" si="94"/>
        <v>11267.882180335379</v>
      </c>
      <c r="P193" s="117">
        <f t="shared" si="94"/>
        <v>9713.8034376009491</v>
      </c>
      <c r="Q193" s="117">
        <f t="shared" si="94"/>
        <v>10013.231674507464</v>
      </c>
      <c r="R193" s="117">
        <f t="shared" ref="R193:V193" si="95">R194+R197+R199+R208</f>
        <v>12042.553783612435</v>
      </c>
      <c r="S193" s="117">
        <f t="shared" si="95"/>
        <v>11536.441686476033</v>
      </c>
      <c r="T193" s="117">
        <f t="shared" si="95"/>
        <v>9780.5587732718504</v>
      </c>
      <c r="U193" s="117">
        <f t="shared" si="95"/>
        <v>10477.326807341056</v>
      </c>
      <c r="V193" s="117">
        <f t="shared" si="95"/>
        <v>9646.648342231787</v>
      </c>
      <c r="W193" s="117">
        <f t="shared" ref="W193:Y193" si="96">W194+W197+W199+W208</f>
        <v>13047.779513626372</v>
      </c>
      <c r="X193" s="117">
        <f t="shared" si="96"/>
        <v>11479.652376124859</v>
      </c>
      <c r="Y193" s="117">
        <f t="shared" si="96"/>
        <v>11643.270464919198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7417.2556665687016</v>
      </c>
      <c r="F194" s="122">
        <f t="shared" si="97"/>
        <v>10453.682908536108</v>
      </c>
      <c r="G194" s="122">
        <f t="shared" si="97"/>
        <v>8779.9982785755747</v>
      </c>
      <c r="H194" s="122">
        <f t="shared" si="97"/>
        <v>8115.7646019043941</v>
      </c>
      <c r="I194" s="122">
        <f t="shared" si="97"/>
        <v>6429.7510156475628</v>
      </c>
      <c r="J194" s="122">
        <f t="shared" si="97"/>
        <v>7014.1564995277231</v>
      </c>
      <c r="K194" s="122">
        <f t="shared" si="97"/>
        <v>7059.2903552178768</v>
      </c>
      <c r="L194" s="122">
        <f t="shared" si="97"/>
        <v>8815.8179746359801</v>
      </c>
      <c r="M194" s="122">
        <f t="shared" si="97"/>
        <v>7821.2731701285838</v>
      </c>
      <c r="N194" s="122">
        <f t="shared" si="97"/>
        <v>8983.6219454158709</v>
      </c>
      <c r="O194" s="122">
        <f t="shared" si="97"/>
        <v>8789.3408029739858</v>
      </c>
      <c r="P194" s="122">
        <f t="shared" si="97"/>
        <v>7375.1403651675191</v>
      </c>
      <c r="Q194" s="122">
        <f t="shared" si="97"/>
        <v>7680.9660786773102</v>
      </c>
      <c r="R194" s="122">
        <f t="shared" ref="R194:V194" si="98">SUM(R195:R196)</f>
        <v>9514.5282364346876</v>
      </c>
      <c r="S194" s="122">
        <f t="shared" si="98"/>
        <v>8957.4655243231973</v>
      </c>
      <c r="T194" s="122">
        <f t="shared" si="98"/>
        <v>7347.8113801555101</v>
      </c>
      <c r="U194" s="122">
        <f t="shared" si="98"/>
        <v>8034.7120380529823</v>
      </c>
      <c r="V194" s="122">
        <f t="shared" si="98"/>
        <v>7284.5712154105713</v>
      </c>
      <c r="W194" s="122">
        <f t="shared" ref="W194:Y194" si="99">SUM(W195:W196)</f>
        <v>10287.517773477852</v>
      </c>
      <c r="X194" s="122">
        <f t="shared" si="99"/>
        <v>8690.5338687915519</v>
      </c>
      <c r="Y194" s="122">
        <f t="shared" si="99"/>
        <v>9066.5619256316986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7383.3632458697539</v>
      </c>
      <c r="F195" s="98">
        <v>10406.33399946568</v>
      </c>
      <c r="G195" s="98">
        <v>8740.7089713349378</v>
      </c>
      <c r="H195" s="98">
        <v>8080.2688123585458</v>
      </c>
      <c r="I195" s="98">
        <v>6402.1035154505562</v>
      </c>
      <c r="J195" s="98">
        <v>6984.2835766803255</v>
      </c>
      <c r="K195" s="98">
        <v>7029.6136202934258</v>
      </c>
      <c r="L195" s="98">
        <v>8779.3156778336706</v>
      </c>
      <c r="M195" s="98">
        <v>7789.4671886986043</v>
      </c>
      <c r="N195" s="98">
        <v>8947.4066594930919</v>
      </c>
      <c r="O195" s="98">
        <v>8754.1465586493086</v>
      </c>
      <c r="P195" s="98">
        <v>7345.7055218823743</v>
      </c>
      <c r="Q195" s="98">
        <v>7650.3434241256909</v>
      </c>
      <c r="R195" s="98">
        <v>9477.0561099532715</v>
      </c>
      <c r="S195" s="98">
        <v>8922.5081877981556</v>
      </c>
      <c r="T195" s="98">
        <v>7319.2373468065507</v>
      </c>
      <c r="U195" s="98">
        <v>8003.9209447467883</v>
      </c>
      <c r="V195" s="98">
        <v>7256.7035206327073</v>
      </c>
      <c r="W195" s="98">
        <v>10248.527196507101</v>
      </c>
      <c r="X195" s="98">
        <v>8657.2504438168107</v>
      </c>
      <c r="Y195" s="98">
        <v>9031.9451911479755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33.892420698947937</v>
      </c>
      <c r="F196" s="98">
        <v>47.348909070428</v>
      </c>
      <c r="G196" s="98">
        <v>39.289307240635964</v>
      </c>
      <c r="H196" s="98">
        <v>35.495789545848488</v>
      </c>
      <c r="I196" s="98">
        <v>27.647500197006739</v>
      </c>
      <c r="J196" s="98">
        <v>29.872922847397884</v>
      </c>
      <c r="K196" s="98">
        <v>29.67673492445104</v>
      </c>
      <c r="L196" s="98">
        <v>36.502296802310369</v>
      </c>
      <c r="M196" s="98">
        <v>31.805981429979678</v>
      </c>
      <c r="N196" s="98">
        <v>36.215285922779145</v>
      </c>
      <c r="O196" s="98">
        <v>35.19424432467742</v>
      </c>
      <c r="P196" s="98">
        <v>29.434843285144733</v>
      </c>
      <c r="Q196" s="98">
        <v>30.622654551619593</v>
      </c>
      <c r="R196" s="98">
        <v>37.47212648141582</v>
      </c>
      <c r="S196" s="98">
        <v>34.957336525042152</v>
      </c>
      <c r="T196" s="98">
        <v>28.574033348959194</v>
      </c>
      <c r="U196" s="98">
        <v>30.791093306193861</v>
      </c>
      <c r="V196" s="98">
        <v>27.867694777864333</v>
      </c>
      <c r="W196" s="98">
        <v>38.990576970751434</v>
      </c>
      <c r="X196" s="98">
        <v>33.283424974740413</v>
      </c>
      <c r="Y196" s="98">
        <v>34.616734483723071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21.741505791370852</v>
      </c>
      <c r="F197" s="122">
        <f t="shared" si="100"/>
        <v>36.086166767808152</v>
      </c>
      <c r="G197" s="122">
        <f t="shared" si="100"/>
        <v>66.131910819831219</v>
      </c>
      <c r="H197" s="122">
        <f t="shared" si="100"/>
        <v>126.80223378738297</v>
      </c>
      <c r="I197" s="122">
        <f t="shared" si="100"/>
        <v>94.51568255447404</v>
      </c>
      <c r="J197" s="122">
        <f t="shared" si="100"/>
        <v>87.574772908848985</v>
      </c>
      <c r="K197" s="122">
        <f t="shared" si="100"/>
        <v>76.711534211405279</v>
      </c>
      <c r="L197" s="122">
        <f t="shared" si="100"/>
        <v>85.494869466988661</v>
      </c>
      <c r="M197" s="122">
        <f t="shared" si="100"/>
        <v>97.647029936584119</v>
      </c>
      <c r="N197" s="122">
        <f t="shared" si="100"/>
        <v>108.06563347127425</v>
      </c>
      <c r="O197" s="122">
        <f t="shared" si="100"/>
        <v>121.41431849754144</v>
      </c>
      <c r="P197" s="122">
        <f t="shared" si="100"/>
        <v>116.24001441858316</v>
      </c>
      <c r="Q197" s="122">
        <f t="shared" si="100"/>
        <v>113.48250036250029</v>
      </c>
      <c r="R197" s="122">
        <f t="shared" si="100"/>
        <v>125.54263251409724</v>
      </c>
      <c r="S197" s="122">
        <f t="shared" si="100"/>
        <v>138.57231339641166</v>
      </c>
      <c r="T197" s="122">
        <f t="shared" si="100"/>
        <v>124.93526561857074</v>
      </c>
      <c r="U197" s="122">
        <f t="shared" si="100"/>
        <v>116.66389862434387</v>
      </c>
      <c r="V197" s="122">
        <f t="shared" si="100"/>
        <v>105.06667020036508</v>
      </c>
      <c r="W197" s="122">
        <f t="shared" si="100"/>
        <v>103.7999471432382</v>
      </c>
      <c r="X197" s="122">
        <f t="shared" si="100"/>
        <v>96.855870097339903</v>
      </c>
      <c r="Y197" s="122">
        <f t="shared" si="100"/>
        <v>98.387641371671705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21.741505791370852</v>
      </c>
      <c r="F198" s="98">
        <f>RES_hhdet_tesh!F110</f>
        <v>36.086166767808152</v>
      </c>
      <c r="G198" s="98">
        <f>RES_hhdet_tesh!G110</f>
        <v>66.131910819831219</v>
      </c>
      <c r="H198" s="98">
        <f>RES_hhdet_tesh!H110</f>
        <v>126.80223378738297</v>
      </c>
      <c r="I198" s="98">
        <f>RES_hhdet_tesh!I110</f>
        <v>94.51568255447404</v>
      </c>
      <c r="J198" s="98">
        <f>RES_hhdet_tesh!J110</f>
        <v>87.574772908848985</v>
      </c>
      <c r="K198" s="98">
        <f>RES_hhdet_tesh!K110</f>
        <v>76.711534211405279</v>
      </c>
      <c r="L198" s="98">
        <f>RES_hhdet_tesh!L110</f>
        <v>85.494869466988661</v>
      </c>
      <c r="M198" s="98">
        <f>RES_hhdet_tesh!M110</f>
        <v>97.647029936584119</v>
      </c>
      <c r="N198" s="98">
        <f>RES_hhdet_tesh!N110</f>
        <v>108.06563347127425</v>
      </c>
      <c r="O198" s="98">
        <f>RES_hhdet_tesh!O110</f>
        <v>121.41431849754144</v>
      </c>
      <c r="P198" s="98">
        <f>RES_hhdet_tesh!P110</f>
        <v>116.24001441858316</v>
      </c>
      <c r="Q198" s="98">
        <f>RES_hhdet_tesh!Q110</f>
        <v>113.48250036250029</v>
      </c>
      <c r="R198" s="98">
        <f>RES_hhdet_tesh!R110</f>
        <v>125.54263251409724</v>
      </c>
      <c r="S198" s="98">
        <f>RES_hhdet_tesh!S110</f>
        <v>138.57231339641166</v>
      </c>
      <c r="T198" s="98">
        <f>RES_hhdet_tesh!T110</f>
        <v>124.93526561857074</v>
      </c>
      <c r="U198" s="98">
        <f>RES_hhdet_tesh!U110</f>
        <v>116.66389862434387</v>
      </c>
      <c r="V198" s="98">
        <f>RES_hhdet_tesh!V110</f>
        <v>105.06667020036508</v>
      </c>
      <c r="W198" s="98">
        <f>RES_hhdet_tesh!W110</f>
        <v>103.7999471432382</v>
      </c>
      <c r="X198" s="98">
        <f>RES_hhdet_tesh!X110</f>
        <v>96.855870097339903</v>
      </c>
      <c r="Y198" s="98">
        <f>RES_hhdet_tesh!Y110</f>
        <v>98.387641371671705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1613.0127543416372</v>
      </c>
      <c r="F199" s="122">
        <v>1903.0822123919666</v>
      </c>
      <c r="G199" s="122">
        <v>1799.3864765934281</v>
      </c>
      <c r="H199" s="122">
        <v>1705.7005893675425</v>
      </c>
      <c r="I199" s="122">
        <v>1766.5970766124879</v>
      </c>
      <c r="J199" s="122">
        <v>1651.467721196761</v>
      </c>
      <c r="K199" s="122">
        <v>1703.9290998350782</v>
      </c>
      <c r="L199" s="122">
        <v>1811.304748625085</v>
      </c>
      <c r="M199" s="122">
        <v>1893.3200219292751</v>
      </c>
      <c r="N199" s="122">
        <v>1885.0785515089231</v>
      </c>
      <c r="O199" s="122">
        <v>1759.8329684449063</v>
      </c>
      <c r="P199" s="122">
        <v>1651.1475108076702</v>
      </c>
      <c r="Q199" s="122">
        <v>1670.5248163428566</v>
      </c>
      <c r="R199" s="122">
        <v>1872.7999156752078</v>
      </c>
      <c r="S199" s="122">
        <v>1870.9640865816643</v>
      </c>
      <c r="T199" s="122">
        <v>1763.508490383048</v>
      </c>
      <c r="U199" s="122">
        <v>1779.5076013440114</v>
      </c>
      <c r="V199" s="122">
        <v>1719.7651742779028</v>
      </c>
      <c r="W199" s="122">
        <v>2090.2471091790376</v>
      </c>
      <c r="X199" s="122">
        <v>2043.0093770622734</v>
      </c>
      <c r="Y199" s="122">
        <v>1899.6777048940564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1454.1372574283057</v>
      </c>
      <c r="F200" s="98">
        <v>2153.7248535393637</v>
      </c>
      <c r="G200" s="98">
        <v>1879.2708228876756</v>
      </c>
      <c r="H200" s="98">
        <v>1686.5771118665398</v>
      </c>
      <c r="I200" s="98">
        <v>1592.8452921748194</v>
      </c>
      <c r="J200" s="98">
        <v>1512.6569082209194</v>
      </c>
      <c r="K200" s="98">
        <v>1613.0045541024372</v>
      </c>
      <c r="L200" s="98">
        <v>1837.3318806868106</v>
      </c>
      <c r="M200" s="98">
        <v>1837.8510814520132</v>
      </c>
      <c r="N200" s="98">
        <v>1950.8838549618138</v>
      </c>
      <c r="O200" s="98">
        <v>1704.3128087203747</v>
      </c>
      <c r="P200" s="98">
        <v>1678.1379798515472</v>
      </c>
      <c r="Q200" s="98">
        <v>1652.9326201274077</v>
      </c>
      <c r="R200" s="98">
        <v>2102.3637449589633</v>
      </c>
      <c r="S200" s="98">
        <v>1914.1980074859546</v>
      </c>
      <c r="T200" s="98">
        <v>1546.7481078124388</v>
      </c>
      <c r="U200" s="98">
        <v>1678.6472691907975</v>
      </c>
      <c r="V200" s="98">
        <v>1573.606630771689</v>
      </c>
      <c r="W200" s="98">
        <v>2352.0262408006524</v>
      </c>
      <c r="X200" s="98">
        <v>1997.1392638298382</v>
      </c>
      <c r="Y200" s="98">
        <v>2067.9614544271712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1453.412426077876</v>
      </c>
      <c r="F201" s="98">
        <v>2153.5738631699701</v>
      </c>
      <c r="G201" s="98">
        <v>1879.714843399355</v>
      </c>
      <c r="H201" s="98">
        <v>1686.2384586881462</v>
      </c>
      <c r="I201" s="98">
        <v>1592.7556718194544</v>
      </c>
      <c r="J201" s="98">
        <v>1511.9802553523696</v>
      </c>
      <c r="K201" s="98">
        <v>1612.6681784208949</v>
      </c>
      <c r="L201" s="98">
        <v>1836.6104942232037</v>
      </c>
      <c r="M201" s="98">
        <v>1837.3133014176308</v>
      </c>
      <c r="N201" s="98">
        <v>1950.4846614051687</v>
      </c>
      <c r="O201" s="98">
        <v>1704.2688093007559</v>
      </c>
      <c r="P201" s="98">
        <v>1676.106002858558</v>
      </c>
      <c r="Q201" s="98">
        <v>1651.332670863836</v>
      </c>
      <c r="R201" s="98">
        <v>2099.9574830838869</v>
      </c>
      <c r="S201" s="98">
        <v>1912.2392744011258</v>
      </c>
      <c r="T201" s="98">
        <v>1545.9392061861597</v>
      </c>
      <c r="U201" s="98">
        <v>1678.736131568264</v>
      </c>
      <c r="V201" s="98">
        <v>1575.0250929308324</v>
      </c>
      <c r="W201" s="98">
        <v>2347.8703429131306</v>
      </c>
      <c r="X201" s="98">
        <v>1997.0005968507123</v>
      </c>
      <c r="Y201" s="98">
        <v>2066.1487090060332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617.98640056185832</v>
      </c>
      <c r="F202" s="101">
        <v>985.52698115882413</v>
      </c>
      <c r="G202" s="101">
        <v>843.40636005512556</v>
      </c>
      <c r="H202" s="101">
        <v>748.77073036162528</v>
      </c>
      <c r="I202" s="101">
        <v>784.33916198812813</v>
      </c>
      <c r="J202" s="101">
        <v>670.61333428995067</v>
      </c>
      <c r="K202" s="101">
        <v>725.31900514784547</v>
      </c>
      <c r="L202" s="101">
        <v>821.9106209475899</v>
      </c>
      <c r="M202" s="101">
        <v>853.828840415748</v>
      </c>
      <c r="N202" s="101">
        <v>914.27678330365268</v>
      </c>
      <c r="O202" s="101">
        <v>830.71518384883393</v>
      </c>
      <c r="P202" s="101">
        <v>729.43338525747208</v>
      </c>
      <c r="Q202" s="101">
        <v>710.79432191031594</v>
      </c>
      <c r="R202" s="101">
        <v>929.28385557865465</v>
      </c>
      <c r="S202" s="101">
        <v>897.16868218461218</v>
      </c>
      <c r="T202" s="101">
        <v>660.97592112413122</v>
      </c>
      <c r="U202" s="101">
        <v>722.80947961778747</v>
      </c>
      <c r="V202" s="101">
        <v>624.48000229463435</v>
      </c>
      <c r="W202" s="101">
        <v>1069.5391280559377</v>
      </c>
      <c r="X202" s="101">
        <v>853.38688272198374</v>
      </c>
      <c r="Y202" s="101">
        <v>787.73987790448825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835.42602551601783</v>
      </c>
      <c r="F203" s="104">
        <v>1168.046882011146</v>
      </c>
      <c r="G203" s="104">
        <v>1036.3084833442292</v>
      </c>
      <c r="H203" s="104">
        <v>937.46772832652096</v>
      </c>
      <c r="I203" s="104">
        <v>808.41650983132615</v>
      </c>
      <c r="J203" s="104">
        <v>841.3669210624189</v>
      </c>
      <c r="K203" s="104">
        <v>887.34917327304959</v>
      </c>
      <c r="L203" s="104">
        <v>1014.6998732756135</v>
      </c>
      <c r="M203" s="104">
        <v>983.48446100188232</v>
      </c>
      <c r="N203" s="104">
        <v>1036.2078781015157</v>
      </c>
      <c r="O203" s="104">
        <v>873.55362545192179</v>
      </c>
      <c r="P203" s="104">
        <v>946.6726176010859</v>
      </c>
      <c r="Q203" s="104">
        <v>940.53834895352031</v>
      </c>
      <c r="R203" s="104">
        <v>1170.6736275052317</v>
      </c>
      <c r="S203" s="104">
        <v>1015.0705922165135</v>
      </c>
      <c r="T203" s="104">
        <v>884.96328506202838</v>
      </c>
      <c r="U203" s="104">
        <v>955.9266519504763</v>
      </c>
      <c r="V203" s="104">
        <v>950.54509063619798</v>
      </c>
      <c r="W203" s="104">
        <v>1278.3312148571924</v>
      </c>
      <c r="X203" s="104">
        <v>1143.6137141287286</v>
      </c>
      <c r="Y203" s="104">
        <v>1278.4088311015446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1711.1620850339125</v>
      </c>
      <c r="F204" s="101">
        <v>1745.8998333372429</v>
      </c>
      <c r="G204" s="101">
        <v>1749.1505902299057</v>
      </c>
      <c r="H204" s="101">
        <v>1717.1592370842707</v>
      </c>
      <c r="I204" s="101">
        <v>1873.0653922438476</v>
      </c>
      <c r="J204" s="101">
        <v>1736.1364494488496</v>
      </c>
      <c r="K204" s="101">
        <v>1759.450633428436</v>
      </c>
      <c r="L204" s="101">
        <v>1795.2335942086374</v>
      </c>
      <c r="M204" s="101">
        <v>1928.9310157684752</v>
      </c>
      <c r="N204" s="101">
        <v>1839.3531402781223</v>
      </c>
      <c r="O204" s="101">
        <v>1801.4697072982194</v>
      </c>
      <c r="P204" s="101">
        <v>1632.3317083790071</v>
      </c>
      <c r="Q204" s="101">
        <v>1689.375002758846</v>
      </c>
      <c r="R204" s="101">
        <v>1705.3479025606416</v>
      </c>
      <c r="S204" s="101">
        <v>1842.3494509570326</v>
      </c>
      <c r="T204" s="101">
        <v>1938.1878159489527</v>
      </c>
      <c r="U204" s="101">
        <v>1861.8237072301361</v>
      </c>
      <c r="V204" s="101">
        <v>1827.3964969685082</v>
      </c>
      <c r="W204" s="101">
        <v>1923.9257243258537</v>
      </c>
      <c r="X204" s="101">
        <v>2073.0042073870118</v>
      </c>
      <c r="Y204" s="101">
        <v>1789.7165241838882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1713.0302717528639</v>
      </c>
      <c r="F205" s="104">
        <v>1747.6702607619211</v>
      </c>
      <c r="G205" s="104">
        <v>1750.6595659716779</v>
      </c>
      <c r="H205" s="104">
        <v>1717.9699613906794</v>
      </c>
      <c r="I205" s="104">
        <v>1872.9772309679101</v>
      </c>
      <c r="J205" s="104">
        <v>1735.7964037777647</v>
      </c>
      <c r="K205" s="104">
        <v>1758.5191128067413</v>
      </c>
      <c r="L205" s="104">
        <v>1795.4317994217854</v>
      </c>
      <c r="M205" s="104">
        <v>1928.9384194017712</v>
      </c>
      <c r="N205" s="104">
        <v>1839.5949947338681</v>
      </c>
      <c r="O205" s="104">
        <v>1801.8973775748477</v>
      </c>
      <c r="P205" s="104">
        <v>1628.9035335250385</v>
      </c>
      <c r="Q205" s="104">
        <v>1682.6902928590598</v>
      </c>
      <c r="R205" s="104">
        <v>1699.1125850795681</v>
      </c>
      <c r="S205" s="104">
        <v>1835.7151621769337</v>
      </c>
      <c r="T205" s="104">
        <v>1933.4429143309187</v>
      </c>
      <c r="U205" s="104">
        <v>1858.0043867044044</v>
      </c>
      <c r="V205" s="104">
        <v>1826.0316873560685</v>
      </c>
      <c r="W205" s="104">
        <v>1917.2131610028134</v>
      </c>
      <c r="X205" s="104">
        <v>2072.3641660921576</v>
      </c>
      <c r="Y205" s="104">
        <v>1791.4815473111751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731.03395046050366</v>
      </c>
      <c r="F206" s="98">
        <v>796.58493538075027</v>
      </c>
      <c r="G206" s="98">
        <v>784.37640585246515</v>
      </c>
      <c r="H206" s="98">
        <v>761.8270930956877</v>
      </c>
      <c r="I206" s="98">
        <v>926.86431847964684</v>
      </c>
      <c r="J206" s="98">
        <v>771.57617505595772</v>
      </c>
      <c r="K206" s="98">
        <v>792.93835406384619</v>
      </c>
      <c r="L206" s="98">
        <v>802.86884575506679</v>
      </c>
      <c r="M206" s="98">
        <v>901.62088825354806</v>
      </c>
      <c r="N206" s="98">
        <v>862.19425485762645</v>
      </c>
      <c r="O206" s="98">
        <v>882.5669537091004</v>
      </c>
      <c r="P206" s="98">
        <v>702.03642833347692</v>
      </c>
      <c r="Q206" s="98">
        <v>723.6181147230792</v>
      </c>
      <c r="R206" s="98">
        <v>742.35643455875402</v>
      </c>
      <c r="S206" s="98">
        <v>855.86902887407825</v>
      </c>
      <c r="T206" s="98">
        <v>825.17502372763886</v>
      </c>
      <c r="U206" s="98">
        <v>799.44479518364346</v>
      </c>
      <c r="V206" s="98">
        <v>718.16873697901121</v>
      </c>
      <c r="W206" s="98">
        <v>852.40298346938584</v>
      </c>
      <c r="X206" s="98">
        <v>869.00412405182044</v>
      </c>
      <c r="Y206" s="98">
        <v>666.53785279193664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981.99632129236022</v>
      </c>
      <c r="F207" s="98">
        <v>951.08532538117083</v>
      </c>
      <c r="G207" s="98">
        <v>966.28316011921254</v>
      </c>
      <c r="H207" s="98">
        <v>956.14286829499179</v>
      </c>
      <c r="I207" s="98">
        <v>946.11291248826353</v>
      </c>
      <c r="J207" s="98">
        <v>964.22022872180696</v>
      </c>
      <c r="K207" s="98">
        <v>965.58075874289477</v>
      </c>
      <c r="L207" s="98">
        <v>992.56295366671861</v>
      </c>
      <c r="M207" s="98">
        <v>1027.3175311482235</v>
      </c>
      <c r="N207" s="98">
        <v>977.40073987624191</v>
      </c>
      <c r="O207" s="98">
        <v>919.33042386574721</v>
      </c>
      <c r="P207" s="98">
        <v>926.86710519156202</v>
      </c>
      <c r="Q207" s="98">
        <v>959.07217813598061</v>
      </c>
      <c r="R207" s="98">
        <v>956.756150520814</v>
      </c>
      <c r="S207" s="98">
        <v>979.84613330285572</v>
      </c>
      <c r="T207" s="98">
        <v>1108.26789060328</v>
      </c>
      <c r="U207" s="98">
        <v>1058.5595915207607</v>
      </c>
      <c r="V207" s="98">
        <v>1107.8629503770571</v>
      </c>
      <c r="W207" s="98">
        <v>1064.8101775334278</v>
      </c>
      <c r="X207" s="98">
        <v>1203.3600420403372</v>
      </c>
      <c r="Y207" s="98">
        <v>1124.9436945192388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674.82331739808797</v>
      </c>
      <c r="F208" s="122">
        <v>696.02916670835498</v>
      </c>
      <c r="G208" s="122">
        <v>711.54639806543923</v>
      </c>
      <c r="H208" s="122">
        <v>698.05146019100687</v>
      </c>
      <c r="I208" s="122">
        <v>660.03647622795177</v>
      </c>
      <c r="J208" s="122">
        <v>630.15935106792119</v>
      </c>
      <c r="K208" s="122">
        <v>627.59430002258102</v>
      </c>
      <c r="L208" s="122">
        <v>643.64727102072766</v>
      </c>
      <c r="M208" s="122">
        <v>591.16217099531218</v>
      </c>
      <c r="N208" s="122">
        <v>599.53708871425408</v>
      </c>
      <c r="O208" s="122">
        <v>597.29409041894542</v>
      </c>
      <c r="P208" s="122">
        <v>571.27554720717637</v>
      </c>
      <c r="Q208" s="122">
        <v>548.2582791247977</v>
      </c>
      <c r="R208" s="122">
        <v>529.68299898844066</v>
      </c>
      <c r="S208" s="122">
        <v>569.4397621747604</v>
      </c>
      <c r="T208" s="122">
        <v>544.30363711472035</v>
      </c>
      <c r="U208" s="122">
        <v>546.44326931971784</v>
      </c>
      <c r="V208" s="122">
        <v>537.24528234294598</v>
      </c>
      <c r="W208" s="122">
        <v>566.2146838262446</v>
      </c>
      <c r="X208" s="122">
        <v>649.2532601736948</v>
      </c>
      <c r="Y208" s="122">
        <v>578.64319302177194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674.82331739808797</v>
      </c>
      <c r="F210" s="33">
        <v>696.02916670835498</v>
      </c>
      <c r="G210" s="33">
        <v>711.54639806543923</v>
      </c>
      <c r="H210" s="33">
        <v>698.05146019100687</v>
      </c>
      <c r="I210" s="33">
        <v>660.03647622795177</v>
      </c>
      <c r="J210" s="33">
        <v>630.15935106792119</v>
      </c>
      <c r="K210" s="33">
        <v>627.59430002258102</v>
      </c>
      <c r="L210" s="33">
        <v>643.64727102072766</v>
      </c>
      <c r="M210" s="33">
        <v>591.16217099531218</v>
      </c>
      <c r="N210" s="33">
        <v>599.53708871425408</v>
      </c>
      <c r="O210" s="33">
        <v>597.29409041894542</v>
      </c>
      <c r="P210" s="33">
        <v>571.27554720717637</v>
      </c>
      <c r="Q210" s="33">
        <v>548.2582791247977</v>
      </c>
      <c r="R210" s="33">
        <v>529.68299898844066</v>
      </c>
      <c r="S210" s="33">
        <v>569.4397621747604</v>
      </c>
      <c r="T210" s="33">
        <v>544.30363711472035</v>
      </c>
      <c r="U210" s="33">
        <v>546.44326931971784</v>
      </c>
      <c r="V210" s="33">
        <v>537.24528234294598</v>
      </c>
      <c r="W210" s="33">
        <v>566.2146838262446</v>
      </c>
      <c r="X210" s="33">
        <v>649.2532601736948</v>
      </c>
      <c r="Y210" s="33">
        <v>578.64319302177194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137.32081168552551</v>
      </c>
      <c r="F231" s="118">
        <f t="shared" si="108"/>
        <v>183.4340364116288</v>
      </c>
      <c r="G231" s="118">
        <f t="shared" si="108"/>
        <v>158.02449716131474</v>
      </c>
      <c r="H231" s="118">
        <f t="shared" si="108"/>
        <v>147.45011377553038</v>
      </c>
      <c r="I231" s="118">
        <f t="shared" si="108"/>
        <v>124.04309432436241</v>
      </c>
      <c r="J231" s="118">
        <f t="shared" si="108"/>
        <v>130.00278802523587</v>
      </c>
      <c r="K231" s="118">
        <f t="shared" si="108"/>
        <v>129.98262397491428</v>
      </c>
      <c r="L231" s="118">
        <f t="shared" si="108"/>
        <v>153.97143623400564</v>
      </c>
      <c r="M231" s="118">
        <f t="shared" si="108"/>
        <v>139.02766327707104</v>
      </c>
      <c r="N231" s="118">
        <f t="shared" si="108"/>
        <v>152.50057296354424</v>
      </c>
      <c r="O231" s="118">
        <f t="shared" si="108"/>
        <v>146.46146922681962</v>
      </c>
      <c r="P231" s="118">
        <f t="shared" si="108"/>
        <v>124.1033785198116</v>
      </c>
      <c r="Q231" s="118">
        <f t="shared" si="108"/>
        <v>125.60704252377903</v>
      </c>
      <c r="R231" s="118">
        <f t="shared" ref="R231:V231" si="109">R232+R235+R237+R246</f>
        <v>150.32343529525116</v>
      </c>
      <c r="S231" s="118">
        <f t="shared" si="109"/>
        <v>143.69965018167943</v>
      </c>
      <c r="T231" s="118">
        <f t="shared" si="109"/>
        <v>121.06106562504243</v>
      </c>
      <c r="U231" s="118">
        <f t="shared" si="109"/>
        <v>128.59058467414027</v>
      </c>
      <c r="V231" s="118">
        <f t="shared" si="109"/>
        <v>116.50767394885807</v>
      </c>
      <c r="W231" s="118">
        <f t="shared" ref="W231:Y231" si="110">W232+W235+W237+W246</f>
        <v>157.17425735023303</v>
      </c>
      <c r="X231" s="118">
        <f t="shared" si="110"/>
        <v>137.57281824010056</v>
      </c>
      <c r="Y231" s="118">
        <f t="shared" si="110"/>
        <v>138.86938649106369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104.19233178165678</v>
      </c>
      <c r="F232" s="123">
        <f t="shared" si="111"/>
        <v>145.70191878996459</v>
      </c>
      <c r="G232" s="123">
        <f t="shared" si="111"/>
        <v>121.59360138961009</v>
      </c>
      <c r="H232" s="123">
        <f t="shared" si="111"/>
        <v>112.3084613709411</v>
      </c>
      <c r="I232" s="123">
        <f t="shared" si="111"/>
        <v>88.755737561720551</v>
      </c>
      <c r="J232" s="123">
        <f t="shared" si="111"/>
        <v>96.865063051652513</v>
      </c>
      <c r="K232" s="123">
        <f t="shared" si="111"/>
        <v>96.577786641612434</v>
      </c>
      <c r="L232" s="123">
        <f t="shared" si="111"/>
        <v>119.08647329264986</v>
      </c>
      <c r="M232" s="123">
        <f t="shared" si="111"/>
        <v>104.25054541038759</v>
      </c>
      <c r="N232" s="123">
        <f t="shared" si="111"/>
        <v>118.15223173076818</v>
      </c>
      <c r="O232" s="123">
        <f t="shared" si="111"/>
        <v>114.18399853868611</v>
      </c>
      <c r="P232" s="123">
        <f t="shared" si="111"/>
        <v>94.321151038855248</v>
      </c>
      <c r="Q232" s="123">
        <f t="shared" si="111"/>
        <v>96.536020798173098</v>
      </c>
      <c r="R232" s="123">
        <f t="shared" ref="R232:V232" si="112">SUM(R233:R234)</f>
        <v>119.15279744861957</v>
      </c>
      <c r="S232" s="123">
        <f t="shared" si="112"/>
        <v>112.09635699927172</v>
      </c>
      <c r="T232" s="123">
        <f t="shared" si="112"/>
        <v>91.576077864082535</v>
      </c>
      <c r="U232" s="123">
        <f t="shared" si="112"/>
        <v>99.268156424619193</v>
      </c>
      <c r="V232" s="123">
        <f t="shared" si="112"/>
        <v>88.635838708414028</v>
      </c>
      <c r="W232" s="123">
        <f t="shared" ref="W232:Y232" si="113">SUM(W233:W234)</f>
        <v>124.60924876516806</v>
      </c>
      <c r="X232" s="123">
        <f t="shared" si="113"/>
        <v>104.82195693441835</v>
      </c>
      <c r="Y232" s="123">
        <f t="shared" si="113"/>
        <v>108.91049623367361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103.79120782779975</v>
      </c>
      <c r="F233" s="99">
        <v>145.14453226033609</v>
      </c>
      <c r="G233" s="99">
        <v>121.13314973758912</v>
      </c>
      <c r="H233" s="99">
        <v>111.89210590520881</v>
      </c>
      <c r="I233" s="99">
        <v>88.431409831991388</v>
      </c>
      <c r="J233" s="99">
        <v>96.512856942479928</v>
      </c>
      <c r="K233" s="99">
        <v>96.228963336057362</v>
      </c>
      <c r="L233" s="99">
        <v>118.66026560404428</v>
      </c>
      <c r="M233" s="99">
        <v>103.88247396654816</v>
      </c>
      <c r="N233" s="99">
        <v>117.73729146715232</v>
      </c>
      <c r="O233" s="99">
        <v>113.78485465457703</v>
      </c>
      <c r="P233" s="99">
        <v>93.991397531719613</v>
      </c>
      <c r="Q233" s="99">
        <v>96.197681370718016</v>
      </c>
      <c r="R233" s="99">
        <v>118.7391407628041</v>
      </c>
      <c r="S233" s="99">
        <v>111.7100103821636</v>
      </c>
      <c r="T233" s="99">
        <v>91.260646421960999</v>
      </c>
      <c r="U233" s="99">
        <v>98.929935041804058</v>
      </c>
      <c r="V233" s="99">
        <v>88.33292898256768</v>
      </c>
      <c r="W233" s="99">
        <v>124.1849769809379</v>
      </c>
      <c r="X233" s="99">
        <v>104.45939239220985</v>
      </c>
      <c r="Y233" s="99">
        <v>108.53340762273982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0.40112395385702287</v>
      </c>
      <c r="F234" s="99">
        <v>0.55738652962851565</v>
      </c>
      <c r="G234" s="99">
        <v>0.46045165202096122</v>
      </c>
      <c r="H234" s="99">
        <v>0.41635546573229615</v>
      </c>
      <c r="I234" s="99">
        <v>0.32432772972915686</v>
      </c>
      <c r="J234" s="99">
        <v>0.35220610917257933</v>
      </c>
      <c r="K234" s="99">
        <v>0.34882330555507535</v>
      </c>
      <c r="L234" s="99">
        <v>0.4262076886055674</v>
      </c>
      <c r="M234" s="99">
        <v>0.36807144383942975</v>
      </c>
      <c r="N234" s="99">
        <v>0.41494026361586517</v>
      </c>
      <c r="O234" s="99">
        <v>0.39914388410908486</v>
      </c>
      <c r="P234" s="99">
        <v>0.32975350713563195</v>
      </c>
      <c r="Q234" s="99">
        <v>0.33833942745508372</v>
      </c>
      <c r="R234" s="99">
        <v>0.41365668581546916</v>
      </c>
      <c r="S234" s="99">
        <v>0.38634661710811302</v>
      </c>
      <c r="T234" s="99">
        <v>0.31543144212154228</v>
      </c>
      <c r="U234" s="99">
        <v>0.33822138281513048</v>
      </c>
      <c r="V234" s="99">
        <v>0.30290972584635145</v>
      </c>
      <c r="W234" s="99">
        <v>0.42427178423015705</v>
      </c>
      <c r="X234" s="99">
        <v>0.36256454220850126</v>
      </c>
      <c r="Y234" s="99">
        <v>0.37708861093380253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9.7275224970159696E-2</v>
      </c>
      <c r="F235" s="123">
        <f t="shared" si="114"/>
        <v>0.15539613621281442</v>
      </c>
      <c r="G235" s="123">
        <f t="shared" si="114"/>
        <v>0.27637314701147886</v>
      </c>
      <c r="H235" s="123">
        <f t="shared" si="114"/>
        <v>0.51958069257077411</v>
      </c>
      <c r="I235" s="123">
        <f t="shared" si="114"/>
        <v>0.38229742011896645</v>
      </c>
      <c r="J235" s="123">
        <f t="shared" si="114"/>
        <v>0.34992293127509255</v>
      </c>
      <c r="K235" s="123">
        <f t="shared" si="114"/>
        <v>0.2973678846753971</v>
      </c>
      <c r="L235" s="123">
        <f t="shared" si="114"/>
        <v>0.31555230280040669</v>
      </c>
      <c r="M235" s="123">
        <f t="shared" si="114"/>
        <v>0.34067086216614539</v>
      </c>
      <c r="N235" s="123">
        <f t="shared" si="114"/>
        <v>0.3563865414023874</v>
      </c>
      <c r="O235" s="123">
        <f t="shared" si="114"/>
        <v>0.38148126186655412</v>
      </c>
      <c r="P235" s="123">
        <f t="shared" si="114"/>
        <v>0.35128259173216941</v>
      </c>
      <c r="Q235" s="123">
        <f t="shared" si="114"/>
        <v>0.32905158611810148</v>
      </c>
      <c r="R235" s="123">
        <f t="shared" si="114"/>
        <v>0.35433616894610948</v>
      </c>
      <c r="S235" s="123">
        <f t="shared" si="114"/>
        <v>0.38274974102794168</v>
      </c>
      <c r="T235" s="123">
        <f t="shared" si="114"/>
        <v>0.33789435186452049</v>
      </c>
      <c r="U235" s="123">
        <f t="shared" si="114"/>
        <v>0.30771921095294874</v>
      </c>
      <c r="V235" s="123">
        <f t="shared" si="114"/>
        <v>0.26938567824251547</v>
      </c>
      <c r="W235" s="123">
        <f t="shared" si="114"/>
        <v>0.2631966505414482</v>
      </c>
      <c r="X235" s="123">
        <f t="shared" si="114"/>
        <v>0.24377879544337885</v>
      </c>
      <c r="Y235" s="123">
        <f t="shared" si="114"/>
        <v>0.24501812838341633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9.7275224970159696E-2</v>
      </c>
      <c r="F236" s="99">
        <f>RES_hhdet_fecs!F110</f>
        <v>0.15539613621281442</v>
      </c>
      <c r="G236" s="99">
        <f>RES_hhdet_fecs!G110</f>
        <v>0.27637314701147886</v>
      </c>
      <c r="H236" s="99">
        <f>RES_hhdet_fecs!H110</f>
        <v>0.51958069257077411</v>
      </c>
      <c r="I236" s="99">
        <f>RES_hhdet_fecs!I110</f>
        <v>0.38229742011896645</v>
      </c>
      <c r="J236" s="99">
        <f>RES_hhdet_fecs!J110</f>
        <v>0.34992293127509255</v>
      </c>
      <c r="K236" s="99">
        <f>RES_hhdet_fecs!K110</f>
        <v>0.2973678846753971</v>
      </c>
      <c r="L236" s="99">
        <f>RES_hhdet_fecs!L110</f>
        <v>0.31555230280040669</v>
      </c>
      <c r="M236" s="99">
        <f>RES_hhdet_fecs!M110</f>
        <v>0.34067086216614539</v>
      </c>
      <c r="N236" s="99">
        <f>RES_hhdet_fecs!N110</f>
        <v>0.3563865414023874</v>
      </c>
      <c r="O236" s="99">
        <f>RES_hhdet_fecs!O110</f>
        <v>0.38148126186655412</v>
      </c>
      <c r="P236" s="99">
        <f>RES_hhdet_fecs!P110</f>
        <v>0.35128259173216941</v>
      </c>
      <c r="Q236" s="99">
        <f>RES_hhdet_fecs!Q110</f>
        <v>0.32905158611810148</v>
      </c>
      <c r="R236" s="99">
        <f>RES_hhdet_fecs!R110</f>
        <v>0.35433616894610948</v>
      </c>
      <c r="S236" s="99">
        <f>RES_hhdet_fecs!S110</f>
        <v>0.38274974102794168</v>
      </c>
      <c r="T236" s="99">
        <f>RES_hhdet_fecs!T110</f>
        <v>0.33789435186452049</v>
      </c>
      <c r="U236" s="99">
        <f>RES_hhdet_fecs!U110</f>
        <v>0.30771921095294874</v>
      </c>
      <c r="V236" s="99">
        <f>RES_hhdet_fecs!V110</f>
        <v>0.26938567824251547</v>
      </c>
      <c r="W236" s="99">
        <f>RES_hhdet_fecs!W110</f>
        <v>0.2631966505414482</v>
      </c>
      <c r="X236" s="99">
        <f>RES_hhdet_fecs!X110</f>
        <v>0.24377879544337885</v>
      </c>
      <c r="Y236" s="99">
        <f>RES_hhdet_fecs!Y110</f>
        <v>0.24501812838341633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22.742939838064576</v>
      </c>
      <c r="F237" s="123">
        <v>27.029101592971969</v>
      </c>
      <c r="G237" s="123">
        <v>25.425960196286471</v>
      </c>
      <c r="H237" s="123">
        <v>24.093967591630317</v>
      </c>
      <c r="I237" s="123">
        <v>24.959132611550665</v>
      </c>
      <c r="J237" s="123">
        <v>23.2612457113724</v>
      </c>
      <c r="K237" s="123">
        <v>23.670873659318477</v>
      </c>
      <c r="L237" s="123">
        <v>24.979129669752378</v>
      </c>
      <c r="M237" s="123">
        <v>25.727895360278922</v>
      </c>
      <c r="N237" s="123">
        <v>25.266664396393566</v>
      </c>
      <c r="O237" s="123">
        <v>23.308593875438802</v>
      </c>
      <c r="P237" s="123">
        <v>21.347009323937041</v>
      </c>
      <c r="Q237" s="123">
        <v>21.131791809314763</v>
      </c>
      <c r="R237" s="123">
        <v>23.523246329869806</v>
      </c>
      <c r="S237" s="123">
        <v>23.439803767360956</v>
      </c>
      <c r="T237" s="123">
        <v>21.810404855563629</v>
      </c>
      <c r="U237" s="123">
        <v>21.7851375964587</v>
      </c>
      <c r="V237" s="123">
        <v>20.673848387548222</v>
      </c>
      <c r="W237" s="123">
        <v>25.106828558271189</v>
      </c>
      <c r="X237" s="123">
        <v>24.372463223188298</v>
      </c>
      <c r="Y237" s="123">
        <v>22.547731152553133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20.706286674935392</v>
      </c>
      <c r="F238" s="99">
        <v>30.429408255628562</v>
      </c>
      <c r="G238" s="99">
        <v>26.382078381713427</v>
      </c>
      <c r="H238" s="99">
        <v>23.656820885543574</v>
      </c>
      <c r="I238" s="99">
        <v>22.285209989543588</v>
      </c>
      <c r="J238" s="99">
        <v>21.166890361131088</v>
      </c>
      <c r="K238" s="99">
        <v>22.363827694526876</v>
      </c>
      <c r="L238" s="99">
        <v>25.151642350348073</v>
      </c>
      <c r="M238" s="99">
        <v>24.817576984989497</v>
      </c>
      <c r="N238" s="99">
        <v>25.9717789569772</v>
      </c>
      <c r="O238" s="99">
        <v>22.386924083136766</v>
      </c>
      <c r="P238" s="99">
        <v>21.692638035433742</v>
      </c>
      <c r="Q238" s="99">
        <v>20.991963950436364</v>
      </c>
      <c r="R238" s="99">
        <v>26.614671583316799</v>
      </c>
      <c r="S238" s="99">
        <v>24.184845744889877</v>
      </c>
      <c r="T238" s="99">
        <v>19.444478080729379</v>
      </c>
      <c r="U238" s="99">
        <v>20.902551353730377</v>
      </c>
      <c r="V238" s="99">
        <v>19.310038716407139</v>
      </c>
      <c r="W238" s="99">
        <v>28.763571203682826</v>
      </c>
      <c r="X238" s="99">
        <v>24.315645443329764</v>
      </c>
      <c r="Y238" s="99">
        <v>25.064239617567335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18.687302883584749</v>
      </c>
      <c r="F239" s="99">
        <v>27.65470084373468</v>
      </c>
      <c r="G239" s="99">
        <v>23.978492015141391</v>
      </c>
      <c r="H239" s="99">
        <v>21.482512981527833</v>
      </c>
      <c r="I239" s="99">
        <v>20.46882515344728</v>
      </c>
      <c r="J239" s="99">
        <v>19.281685407759277</v>
      </c>
      <c r="K239" s="99">
        <v>20.447086439488899</v>
      </c>
      <c r="L239" s="99">
        <v>23.057445724743609</v>
      </c>
      <c r="M239" s="99">
        <v>22.876202266031815</v>
      </c>
      <c r="N239" s="99">
        <v>23.992623643380686</v>
      </c>
      <c r="O239" s="99">
        <v>20.789637900763395</v>
      </c>
      <c r="P239" s="99">
        <v>19.976718942562592</v>
      </c>
      <c r="Q239" s="99">
        <v>19.376246965066692</v>
      </c>
      <c r="R239" s="99">
        <v>24.586075679448495</v>
      </c>
      <c r="S239" s="99">
        <v>22.482531434012895</v>
      </c>
      <c r="T239" s="99">
        <v>18.055205861084076</v>
      </c>
      <c r="U239" s="99">
        <v>19.502212692782539</v>
      </c>
      <c r="V239" s="99">
        <v>18.017532020258148</v>
      </c>
      <c r="W239" s="99">
        <v>26.947056041443734</v>
      </c>
      <c r="X239" s="99">
        <v>22.864508823572354</v>
      </c>
      <c r="Y239" s="99">
        <v>23.482173984580307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8.7998595083629478</v>
      </c>
      <c r="F240" s="102">
        <v>13.904572049020382</v>
      </c>
      <c r="G240" s="102">
        <v>11.833458501655002</v>
      </c>
      <c r="H240" s="102">
        <v>10.486284481462331</v>
      </c>
      <c r="I240" s="102">
        <v>10.985440057475786</v>
      </c>
      <c r="J240" s="102">
        <v>9.3618469250070024</v>
      </c>
      <c r="K240" s="102">
        <v>10.017095654092747</v>
      </c>
      <c r="L240" s="102">
        <v>11.209618998678842</v>
      </c>
      <c r="M240" s="102">
        <v>11.494929647498514</v>
      </c>
      <c r="N240" s="102">
        <v>12.120168155466546</v>
      </c>
      <c r="O240" s="102">
        <v>10.882518321100461</v>
      </c>
      <c r="P240" s="102">
        <v>9.3713077725709617</v>
      </c>
      <c r="Q240" s="102">
        <v>8.9845545679210161</v>
      </c>
      <c r="R240" s="102">
        <v>11.662950722407349</v>
      </c>
      <c r="S240" s="102">
        <v>11.264025437486438</v>
      </c>
      <c r="T240" s="102">
        <v>8.2860129080737881</v>
      </c>
      <c r="U240" s="102">
        <v>9.0019413682988834</v>
      </c>
      <c r="V240" s="102">
        <v>7.6855201655168655</v>
      </c>
      <c r="W240" s="102">
        <v>13.037031940712584</v>
      </c>
      <c r="X240" s="102">
        <v>10.406843092322589</v>
      </c>
      <c r="Y240" s="102">
        <v>9.5561518592911501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9.8874433752218049</v>
      </c>
      <c r="F241" s="105">
        <v>13.750128794714295</v>
      </c>
      <c r="G241" s="105">
        <v>12.145033513486387</v>
      </c>
      <c r="H241" s="105">
        <v>10.996228500065504</v>
      </c>
      <c r="I241" s="105">
        <v>9.4833850959714923</v>
      </c>
      <c r="J241" s="105">
        <v>9.9198384827522776</v>
      </c>
      <c r="K241" s="105">
        <v>10.429990785396152</v>
      </c>
      <c r="L241" s="105">
        <v>11.84782672606477</v>
      </c>
      <c r="M241" s="105">
        <v>11.381272618533295</v>
      </c>
      <c r="N241" s="105">
        <v>11.872455487914147</v>
      </c>
      <c r="O241" s="105">
        <v>9.9071195796629343</v>
      </c>
      <c r="P241" s="105">
        <v>10.605411169991628</v>
      </c>
      <c r="Q241" s="105">
        <v>10.391692397145677</v>
      </c>
      <c r="R241" s="105">
        <v>12.923124957041145</v>
      </c>
      <c r="S241" s="105">
        <v>11.218505996526462</v>
      </c>
      <c r="T241" s="105">
        <v>9.7691929530102879</v>
      </c>
      <c r="U241" s="105">
        <v>10.500271324483656</v>
      </c>
      <c r="V241" s="105">
        <v>10.332011854741282</v>
      </c>
      <c r="W241" s="105">
        <v>13.910024100731146</v>
      </c>
      <c r="X241" s="105">
        <v>12.457665731249767</v>
      </c>
      <c r="Y241" s="105">
        <v>13.926022125289157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25.90987762055833</v>
      </c>
      <c r="F242" s="102">
        <v>26.274359498470318</v>
      </c>
      <c r="G242" s="102">
        <v>26.194051426889981</v>
      </c>
      <c r="H242" s="102">
        <v>25.72559822497157</v>
      </c>
      <c r="I242" s="102">
        <v>28.046184232379829</v>
      </c>
      <c r="J242" s="102">
        <v>26.088946065546356</v>
      </c>
      <c r="K242" s="102">
        <v>26.321159353300498</v>
      </c>
      <c r="L242" s="102">
        <v>26.590910989210116</v>
      </c>
      <c r="M242" s="102">
        <v>28.258435172914396</v>
      </c>
      <c r="N242" s="102">
        <v>26.589272594511357</v>
      </c>
      <c r="O242" s="102">
        <v>25.725505031340944</v>
      </c>
      <c r="P242" s="102">
        <v>22.971802070516517</v>
      </c>
      <c r="Q242" s="102">
        <v>23.3486577397579</v>
      </c>
      <c r="R242" s="102">
        <v>23.346147748790305</v>
      </c>
      <c r="S242" s="102">
        <v>24.936371677107758</v>
      </c>
      <c r="T242" s="102">
        <v>25.712547949590881</v>
      </c>
      <c r="U242" s="102">
        <v>24.277243043603917</v>
      </c>
      <c r="V242" s="102">
        <v>23.190771581916501</v>
      </c>
      <c r="W242" s="102">
        <v>24.371985427016838</v>
      </c>
      <c r="X242" s="102">
        <v>25.901229736293455</v>
      </c>
      <c r="Y242" s="102">
        <v>22.113721354740221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22.691219717148588</v>
      </c>
      <c r="F243" s="105">
        <v>23.189474954962083</v>
      </c>
      <c r="G243" s="105">
        <v>23.075209297771263</v>
      </c>
      <c r="H243" s="105">
        <v>22.631624607149444</v>
      </c>
      <c r="I243" s="105">
        <v>24.973252229418836</v>
      </c>
      <c r="J243" s="105">
        <v>22.956026523891282</v>
      </c>
      <c r="K243" s="105">
        <v>23.189944705233987</v>
      </c>
      <c r="L243" s="105">
        <v>23.477370466204938</v>
      </c>
      <c r="M243" s="105">
        <v>25.079197417375127</v>
      </c>
      <c r="N243" s="105">
        <v>23.657983297193539</v>
      </c>
      <c r="O243" s="105">
        <v>23.01437919349296</v>
      </c>
      <c r="P243" s="105">
        <v>20.199166120362399</v>
      </c>
      <c r="Q243" s="105">
        <v>20.47145758608757</v>
      </c>
      <c r="R243" s="105">
        <v>20.573146193551718</v>
      </c>
      <c r="S243" s="105">
        <v>22.285504117047516</v>
      </c>
      <c r="T243" s="105">
        <v>23.160924757230493</v>
      </c>
      <c r="U243" s="105">
        <v>22.054643098913573</v>
      </c>
      <c r="V243" s="105">
        <v>21.229973329638593</v>
      </c>
      <c r="W243" s="105">
        <v>22.368085869388555</v>
      </c>
      <c r="X243" s="105">
        <v>24.000261380209515</v>
      </c>
      <c r="Y243" s="105">
        <v>20.534683662499269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11.069085949581195</v>
      </c>
      <c r="F244" s="99">
        <v>11.993395482332609</v>
      </c>
      <c r="G244" s="99">
        <v>11.750838657386195</v>
      </c>
      <c r="H244" s="99">
        <v>11.416342053105364</v>
      </c>
      <c r="I244" s="99">
        <v>13.874576009570932</v>
      </c>
      <c r="J244" s="99">
        <v>11.587729659254755</v>
      </c>
      <c r="K244" s="99">
        <v>11.840412052719497</v>
      </c>
      <c r="L244" s="99">
        <v>11.888018580516713</v>
      </c>
      <c r="M244" s="99">
        <v>13.190671109714303</v>
      </c>
      <c r="N244" s="99">
        <v>12.459316482098941</v>
      </c>
      <c r="O244" s="99">
        <v>12.588097191917718</v>
      </c>
      <c r="P244" s="99">
        <v>9.8156327132109382</v>
      </c>
      <c r="Q244" s="99">
        <v>9.8749911337216414</v>
      </c>
      <c r="R244" s="99">
        <v>10.011467006375455</v>
      </c>
      <c r="S244" s="99">
        <v>11.456296960008054</v>
      </c>
      <c r="T244" s="99">
        <v>10.926651257205839</v>
      </c>
      <c r="U244" s="99">
        <v>10.427011521299164</v>
      </c>
      <c r="V244" s="99">
        <v>9.1879847385836246</v>
      </c>
      <c r="W244" s="99">
        <v>10.781468050744076</v>
      </c>
      <c r="X244" s="99">
        <v>10.891764190227633</v>
      </c>
      <c r="Y244" s="99">
        <v>8.2803950511785871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11.622133767567393</v>
      </c>
      <c r="F245" s="99">
        <v>11.196079472629473</v>
      </c>
      <c r="G245" s="99">
        <v>11.324370640385069</v>
      </c>
      <c r="H245" s="99">
        <v>11.21528255404408</v>
      </c>
      <c r="I245" s="99">
        <v>11.098676219847905</v>
      </c>
      <c r="J245" s="99">
        <v>11.368296864636525</v>
      </c>
      <c r="K245" s="99">
        <v>11.349532652514492</v>
      </c>
      <c r="L245" s="99">
        <v>11.589351885688227</v>
      </c>
      <c r="M245" s="99">
        <v>11.888526307660822</v>
      </c>
      <c r="N245" s="99">
        <v>11.198666815094601</v>
      </c>
      <c r="O245" s="99">
        <v>10.426282001575238</v>
      </c>
      <c r="P245" s="99">
        <v>10.383533407151463</v>
      </c>
      <c r="Q245" s="99">
        <v>10.596466452365926</v>
      </c>
      <c r="R245" s="99">
        <v>10.561679187176265</v>
      </c>
      <c r="S245" s="99">
        <v>10.829207157039463</v>
      </c>
      <c r="T245" s="99">
        <v>12.234273500024656</v>
      </c>
      <c r="U245" s="99">
        <v>11.627631577614409</v>
      </c>
      <c r="V245" s="99">
        <v>12.041988591054968</v>
      </c>
      <c r="W245" s="99">
        <v>11.586617818644481</v>
      </c>
      <c r="X245" s="99">
        <v>13.108497189981888</v>
      </c>
      <c r="Y245" s="99">
        <v>12.254288611320684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10.288264840834012</v>
      </c>
      <c r="F246" s="123">
        <v>10.547619892479435</v>
      </c>
      <c r="G246" s="123">
        <v>10.728562428406677</v>
      </c>
      <c r="H246" s="123">
        <v>10.528104120388193</v>
      </c>
      <c r="I246" s="123">
        <v>9.9459267309722481</v>
      </c>
      <c r="J246" s="123">
        <v>9.5265563309358807</v>
      </c>
      <c r="K246" s="123">
        <v>9.4365957893079724</v>
      </c>
      <c r="L246" s="123">
        <v>9.5902809688029933</v>
      </c>
      <c r="M246" s="123">
        <v>8.7085516442383888</v>
      </c>
      <c r="N246" s="123">
        <v>8.7252902949801197</v>
      </c>
      <c r="O246" s="123">
        <v>8.5873955508281412</v>
      </c>
      <c r="P246" s="123">
        <v>8.083935565287133</v>
      </c>
      <c r="Q246" s="123">
        <v>7.6101783301730679</v>
      </c>
      <c r="R246" s="123">
        <v>7.2930553478156899</v>
      </c>
      <c r="S246" s="123">
        <v>7.7807396740188395</v>
      </c>
      <c r="T246" s="123">
        <v>7.3366885535317428</v>
      </c>
      <c r="U246" s="123">
        <v>7.2295714421094335</v>
      </c>
      <c r="V246" s="123">
        <v>6.9286011746533136</v>
      </c>
      <c r="W246" s="123">
        <v>7.1949833762523374</v>
      </c>
      <c r="X246" s="123">
        <v>8.1346192870505245</v>
      </c>
      <c r="Y246" s="123">
        <v>7.1661409764535469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10.288264840834012</v>
      </c>
      <c r="F248" s="110">
        <v>10.547619892479435</v>
      </c>
      <c r="G248" s="110">
        <v>10.728562428406677</v>
      </c>
      <c r="H248" s="110">
        <v>10.528104120388193</v>
      </c>
      <c r="I248" s="110">
        <v>9.9459267309722481</v>
      </c>
      <c r="J248" s="110">
        <v>9.5265563309358807</v>
      </c>
      <c r="K248" s="110">
        <v>9.4365957893079724</v>
      </c>
      <c r="L248" s="110">
        <v>9.5902809688029933</v>
      </c>
      <c r="M248" s="110">
        <v>8.7085516442383888</v>
      </c>
      <c r="N248" s="110">
        <v>8.7252902949801197</v>
      </c>
      <c r="O248" s="110">
        <v>8.5873955508281412</v>
      </c>
      <c r="P248" s="110">
        <v>8.083935565287133</v>
      </c>
      <c r="Q248" s="110">
        <v>7.6101783301730679</v>
      </c>
      <c r="R248" s="110">
        <v>7.2930553478156899</v>
      </c>
      <c r="S248" s="110">
        <v>7.7807396740188395</v>
      </c>
      <c r="T248" s="110">
        <v>7.3366885535317428</v>
      </c>
      <c r="U248" s="110">
        <v>7.2295714421094335</v>
      </c>
      <c r="V248" s="110">
        <v>6.9286011746533136</v>
      </c>
      <c r="W248" s="110">
        <v>7.1949833762523374</v>
      </c>
      <c r="X248" s="110">
        <v>8.1346192870505245</v>
      </c>
      <c r="Y248" s="110">
        <v>7.1661409764535469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115.11912483437206</v>
      </c>
      <c r="F250" s="118">
        <f t="shared" si="115"/>
        <v>154.0809660968381</v>
      </c>
      <c r="G250" s="118">
        <f t="shared" si="115"/>
        <v>133.09927858797704</v>
      </c>
      <c r="H250" s="118">
        <f t="shared" si="115"/>
        <v>124.87827752295691</v>
      </c>
      <c r="I250" s="118">
        <f t="shared" si="115"/>
        <v>105.00136130813891</v>
      </c>
      <c r="J250" s="118">
        <f t="shared" si="115"/>
        <v>110.63116088244304</v>
      </c>
      <c r="K250" s="118">
        <f t="shared" si="115"/>
        <v>111.28223759259903</v>
      </c>
      <c r="L250" s="118">
        <f t="shared" si="115"/>
        <v>132.59788623669942</v>
      </c>
      <c r="M250" s="118">
        <f t="shared" si="115"/>
        <v>120.39230256296997</v>
      </c>
      <c r="N250" s="118">
        <f t="shared" si="115"/>
        <v>132.63665292266757</v>
      </c>
      <c r="O250" s="118">
        <f t="shared" si="115"/>
        <v>127.79095972772613</v>
      </c>
      <c r="P250" s="118">
        <f t="shared" si="115"/>
        <v>108.82207593718196</v>
      </c>
      <c r="Q250" s="118">
        <f t="shared" si="115"/>
        <v>110.63283445976714</v>
      </c>
      <c r="R250" s="118">
        <f t="shared" ref="R250:V250" si="116">R251+R254+R256+R265</f>
        <v>132.93835590980427</v>
      </c>
      <c r="S250" s="118">
        <f t="shared" si="116"/>
        <v>127.50013765614415</v>
      </c>
      <c r="T250" s="118">
        <f t="shared" si="116"/>
        <v>107.96850836320647</v>
      </c>
      <c r="U250" s="118">
        <f t="shared" si="116"/>
        <v>115.08704565135058</v>
      </c>
      <c r="V250" s="118">
        <f t="shared" si="116"/>
        <v>104.85487328512809</v>
      </c>
      <c r="W250" s="118">
        <f t="shared" ref="W250:Y250" si="117">W251+W254+W256+W265</f>
        <v>141.97801429408457</v>
      </c>
      <c r="X250" s="118">
        <f t="shared" si="117"/>
        <v>125.05067947848431</v>
      </c>
      <c r="Y250" s="118">
        <f t="shared" si="117"/>
        <v>126.833011600427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87.784786639179188</v>
      </c>
      <c r="F251" s="123">
        <f t="shared" si="118"/>
        <v>123.05968928574512</v>
      </c>
      <c r="G251" s="123">
        <f t="shared" si="118"/>
        <v>102.89732744205749</v>
      </c>
      <c r="H251" s="123">
        <f t="shared" si="118"/>
        <v>95.195599079012254</v>
      </c>
      <c r="I251" s="123">
        <f t="shared" si="118"/>
        <v>75.426224243394159</v>
      </c>
      <c r="J251" s="123">
        <f t="shared" si="118"/>
        <v>82.697926227242547</v>
      </c>
      <c r="K251" s="123">
        <f t="shared" si="118"/>
        <v>82.975603712769697</v>
      </c>
      <c r="L251" s="123">
        <f t="shared" si="118"/>
        <v>102.93515014921466</v>
      </c>
      <c r="M251" s="123">
        <f t="shared" si="118"/>
        <v>90.510878110440416</v>
      </c>
      <c r="N251" s="123">
        <f t="shared" si="118"/>
        <v>102.93074770152397</v>
      </c>
      <c r="O251" s="123">
        <f t="shared" si="118"/>
        <v>99.681402291045046</v>
      </c>
      <c r="P251" s="123">
        <f t="shared" si="118"/>
        <v>82.62243414963018</v>
      </c>
      <c r="Q251" s="123">
        <f t="shared" si="118"/>
        <v>84.864415035637563</v>
      </c>
      <c r="R251" s="123">
        <f t="shared" ref="R251:V251" si="119">SUM(R252:R253)</f>
        <v>105.03135495481408</v>
      </c>
      <c r="S251" s="123">
        <f t="shared" si="119"/>
        <v>98.997430788404287</v>
      </c>
      <c r="T251" s="123">
        <f t="shared" si="119"/>
        <v>81.113181040084257</v>
      </c>
      <c r="U251" s="123">
        <f t="shared" si="119"/>
        <v>88.256411976284298</v>
      </c>
      <c r="V251" s="123">
        <f t="shared" si="119"/>
        <v>79.180121906636643</v>
      </c>
      <c r="W251" s="123">
        <f t="shared" ref="W251:Y251" si="120">SUM(W252:W253)</f>
        <v>111.94252201825736</v>
      </c>
      <c r="X251" s="123">
        <f t="shared" si="120"/>
        <v>94.668124932369849</v>
      </c>
      <c r="Y251" s="123">
        <f t="shared" si="120"/>
        <v>98.764291128885603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87.383662685322165</v>
      </c>
      <c r="F252" s="99">
        <v>122.50230275611661</v>
      </c>
      <c r="G252" s="99">
        <v>102.43687579003652</v>
      </c>
      <c r="H252" s="99">
        <v>94.779243613279959</v>
      </c>
      <c r="I252" s="99">
        <v>75.101896513664997</v>
      </c>
      <c r="J252" s="99">
        <v>82.345720118069963</v>
      </c>
      <c r="K252" s="99">
        <v>82.626780407214625</v>
      </c>
      <c r="L252" s="99">
        <v>102.50894246060909</v>
      </c>
      <c r="M252" s="99">
        <v>90.14280666660099</v>
      </c>
      <c r="N252" s="99">
        <v>102.51580743790811</v>
      </c>
      <c r="O252" s="99">
        <v>99.282258406935966</v>
      </c>
      <c r="P252" s="99">
        <v>82.292680642494545</v>
      </c>
      <c r="Q252" s="99">
        <v>84.526075608182481</v>
      </c>
      <c r="R252" s="99">
        <v>104.61769826899861</v>
      </c>
      <c r="S252" s="99">
        <v>98.61108417129617</v>
      </c>
      <c r="T252" s="99">
        <v>80.797749597962721</v>
      </c>
      <c r="U252" s="99">
        <v>87.918190593469163</v>
      </c>
      <c r="V252" s="99">
        <v>78.877212180790295</v>
      </c>
      <c r="W252" s="99">
        <v>111.51825023402721</v>
      </c>
      <c r="X252" s="99">
        <v>94.305560390161347</v>
      </c>
      <c r="Y252" s="99">
        <v>98.387202517951806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0.40112395385702287</v>
      </c>
      <c r="F253" s="99">
        <v>0.55738652962851565</v>
      </c>
      <c r="G253" s="99">
        <v>0.46045165202096122</v>
      </c>
      <c r="H253" s="99">
        <v>0.41635546573229615</v>
      </c>
      <c r="I253" s="99">
        <v>0.32432772972915686</v>
      </c>
      <c r="J253" s="99">
        <v>0.35220610917257933</v>
      </c>
      <c r="K253" s="99">
        <v>0.34882330555507535</v>
      </c>
      <c r="L253" s="99">
        <v>0.4262076886055674</v>
      </c>
      <c r="M253" s="99">
        <v>0.36807144383942975</v>
      </c>
      <c r="N253" s="99">
        <v>0.41494026361586517</v>
      </c>
      <c r="O253" s="99">
        <v>0.39914388410908486</v>
      </c>
      <c r="P253" s="99">
        <v>0.32975350713563195</v>
      </c>
      <c r="Q253" s="99">
        <v>0.33833942745508372</v>
      </c>
      <c r="R253" s="99">
        <v>0.41365668581546916</v>
      </c>
      <c r="S253" s="99">
        <v>0.38634661710811302</v>
      </c>
      <c r="T253" s="99">
        <v>0.31543144212154228</v>
      </c>
      <c r="U253" s="99">
        <v>0.33822138281513048</v>
      </c>
      <c r="V253" s="99">
        <v>0.30290972584635145</v>
      </c>
      <c r="W253" s="99">
        <v>0.42427178423015705</v>
      </c>
      <c r="X253" s="99">
        <v>0.36256454220850126</v>
      </c>
      <c r="Y253" s="99">
        <v>0.37708861093380253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0.2573153107978135</v>
      </c>
      <c r="F254" s="123">
        <f t="shared" si="121"/>
        <v>0.42480267565164914</v>
      </c>
      <c r="G254" s="123">
        <f t="shared" si="121"/>
        <v>0.77503396539402236</v>
      </c>
      <c r="H254" s="123">
        <f t="shared" si="121"/>
        <v>1.4873539588758382</v>
      </c>
      <c r="I254" s="123">
        <f t="shared" si="121"/>
        <v>1.1087460540108074</v>
      </c>
      <c r="J254" s="123">
        <f t="shared" si="121"/>
        <v>1.0325193214424495</v>
      </c>
      <c r="K254" s="123">
        <f t="shared" si="121"/>
        <v>0.90167503284792794</v>
      </c>
      <c r="L254" s="123">
        <f t="shared" si="121"/>
        <v>0.99825418933237098</v>
      </c>
      <c r="M254" s="123">
        <f t="shared" si="121"/>
        <v>1.1300101955512429</v>
      </c>
      <c r="N254" s="123">
        <f t="shared" si="121"/>
        <v>1.2381728128834537</v>
      </c>
      <c r="O254" s="123">
        <f t="shared" si="121"/>
        <v>1.3769803444134721</v>
      </c>
      <c r="P254" s="123">
        <f t="shared" si="121"/>
        <v>1.3022169696201169</v>
      </c>
      <c r="Q254" s="123">
        <f t="shared" si="121"/>
        <v>1.2538300405700453</v>
      </c>
      <c r="R254" s="123">
        <f t="shared" si="121"/>
        <v>1.3858714241927559</v>
      </c>
      <c r="S254" s="123">
        <f t="shared" si="121"/>
        <v>1.5314938100961151</v>
      </c>
      <c r="T254" s="123">
        <f t="shared" si="121"/>
        <v>1.3791721499246854</v>
      </c>
      <c r="U254" s="123">
        <f t="shared" si="121"/>
        <v>1.2814817819214124</v>
      </c>
      <c r="V254" s="123">
        <f t="shared" si="121"/>
        <v>1.1420290239170117</v>
      </c>
      <c r="W254" s="123">
        <f t="shared" si="121"/>
        <v>1.1294879993823526</v>
      </c>
      <c r="X254" s="123">
        <f t="shared" si="121"/>
        <v>1.0550748376616548</v>
      </c>
      <c r="Y254" s="123">
        <f t="shared" si="121"/>
        <v>1.071760799255683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0.2573153107978135</v>
      </c>
      <c r="F255" s="99">
        <f>RES_hhdet_tess!F110</f>
        <v>0.42480267565164914</v>
      </c>
      <c r="G255" s="99">
        <f>RES_hhdet_tess!G110</f>
        <v>0.77503396539402236</v>
      </c>
      <c r="H255" s="99">
        <f>RES_hhdet_tess!H110</f>
        <v>1.4873539588758382</v>
      </c>
      <c r="I255" s="99">
        <f>RES_hhdet_tess!I110</f>
        <v>1.1087460540108074</v>
      </c>
      <c r="J255" s="99">
        <f>RES_hhdet_tess!J110</f>
        <v>1.0325193214424495</v>
      </c>
      <c r="K255" s="99">
        <f>RES_hhdet_tess!K110</f>
        <v>0.90167503284792794</v>
      </c>
      <c r="L255" s="99">
        <f>RES_hhdet_tess!L110</f>
        <v>0.99825418933237098</v>
      </c>
      <c r="M255" s="99">
        <f>RES_hhdet_tess!M110</f>
        <v>1.1300101955512429</v>
      </c>
      <c r="N255" s="99">
        <f>RES_hhdet_tess!N110</f>
        <v>1.2381728128834537</v>
      </c>
      <c r="O255" s="99">
        <f>RES_hhdet_tess!O110</f>
        <v>1.3769803444134721</v>
      </c>
      <c r="P255" s="99">
        <f>RES_hhdet_tess!P110</f>
        <v>1.3022169696201169</v>
      </c>
      <c r="Q255" s="99">
        <f>RES_hhdet_tess!Q110</f>
        <v>1.2538300405700453</v>
      </c>
      <c r="R255" s="99">
        <f>RES_hhdet_tess!R110</f>
        <v>1.3858714241927559</v>
      </c>
      <c r="S255" s="99">
        <f>RES_hhdet_tess!S110</f>
        <v>1.5314938100961151</v>
      </c>
      <c r="T255" s="99">
        <f>RES_hhdet_tess!T110</f>
        <v>1.3791721499246854</v>
      </c>
      <c r="U255" s="99">
        <f>RES_hhdet_tess!U110</f>
        <v>1.2814817819214124</v>
      </c>
      <c r="V255" s="99">
        <f>RES_hhdet_tess!V110</f>
        <v>1.1420290239170117</v>
      </c>
      <c r="W255" s="99">
        <f>RES_hhdet_tess!W110</f>
        <v>1.1294879993823526</v>
      </c>
      <c r="X255" s="99">
        <f>RES_hhdet_tess!X110</f>
        <v>1.0550748376616548</v>
      </c>
      <c r="Y255" s="99">
        <f>RES_hhdet_tess!Y110</f>
        <v>1.071760799255683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19.090346463904492</v>
      </c>
      <c r="F256" s="123">
        <v>22.402889755815181</v>
      </c>
      <c r="G256" s="123">
        <v>21.087938015732995</v>
      </c>
      <c r="H256" s="123">
        <v>20.007380378697228</v>
      </c>
      <c r="I256" s="123">
        <v>20.723624744414497</v>
      </c>
      <c r="J256" s="123">
        <v>19.471044848143581</v>
      </c>
      <c r="K256" s="123">
        <v>20.028152778567524</v>
      </c>
      <c r="L256" s="123">
        <v>21.149135202443574</v>
      </c>
      <c r="M256" s="123">
        <v>21.910250927353772</v>
      </c>
      <c r="N256" s="123">
        <v>21.598476200562896</v>
      </c>
      <c r="O256" s="123">
        <v>19.958563676725817</v>
      </c>
      <c r="P256" s="123">
        <v>18.497522722055177</v>
      </c>
      <c r="Q256" s="123">
        <v>18.457067755448982</v>
      </c>
      <c r="R256" s="123">
        <v>20.673932308002446</v>
      </c>
      <c r="S256" s="123">
        <v>20.677795205128977</v>
      </c>
      <c r="T256" s="123">
        <v>19.46753612000564</v>
      </c>
      <c r="U256" s="123">
        <v>19.546805813989636</v>
      </c>
      <c r="V256" s="123">
        <v>18.693099720411986</v>
      </c>
      <c r="W256" s="123">
        <v>22.744799882252856</v>
      </c>
      <c r="X256" s="123">
        <v>22.255004107432175</v>
      </c>
      <c r="Y256" s="123">
        <v>20.693656916057261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17.210021418403894</v>
      </c>
      <c r="F257" s="99">
        <v>25.353429370535185</v>
      </c>
      <c r="G257" s="99">
        <v>22.024143864222914</v>
      </c>
      <c r="H257" s="99">
        <v>19.78306745360884</v>
      </c>
      <c r="I257" s="99">
        <v>18.68537458141568</v>
      </c>
      <c r="J257" s="99">
        <v>17.834445155537257</v>
      </c>
      <c r="K257" s="99">
        <v>18.959416589114898</v>
      </c>
      <c r="L257" s="99">
        <v>21.453032895707572</v>
      </c>
      <c r="M257" s="99">
        <v>21.268342327405179</v>
      </c>
      <c r="N257" s="99">
        <v>22.352447051995263</v>
      </c>
      <c r="O257" s="99">
        <v>19.328900144405907</v>
      </c>
      <c r="P257" s="99">
        <v>18.799892323287128</v>
      </c>
      <c r="Q257" s="99">
        <v>18.262697486693241</v>
      </c>
      <c r="R257" s="99">
        <v>23.208098946549683</v>
      </c>
      <c r="S257" s="99">
        <v>21.155614190958367</v>
      </c>
      <c r="T257" s="99">
        <v>17.074697865984529</v>
      </c>
      <c r="U257" s="99">
        <v>18.438916572356526</v>
      </c>
      <c r="V257" s="99">
        <v>17.104419899692271</v>
      </c>
      <c r="W257" s="99">
        <v>25.593321445056063</v>
      </c>
      <c r="X257" s="99">
        <v>21.755329671349003</v>
      </c>
      <c r="Y257" s="99">
        <v>22.526813229054152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17.20144288635549</v>
      </c>
      <c r="F258" s="99">
        <v>25.35165192730247</v>
      </c>
      <c r="G258" s="99">
        <v>22.029347569569047</v>
      </c>
      <c r="H258" s="99">
        <v>19.779095148622368</v>
      </c>
      <c r="I258" s="99">
        <v>18.684323261542779</v>
      </c>
      <c r="J258" s="99">
        <v>17.826467319712158</v>
      </c>
      <c r="K258" s="99">
        <v>18.955462795766589</v>
      </c>
      <c r="L258" s="99">
        <v>21.444609851565708</v>
      </c>
      <c r="M258" s="99">
        <v>21.262118923352741</v>
      </c>
      <c r="N258" s="99">
        <v>22.347873251860666</v>
      </c>
      <c r="O258" s="99">
        <v>19.32840113953786</v>
      </c>
      <c r="P258" s="99">
        <v>18.777128433112271</v>
      </c>
      <c r="Q258" s="99">
        <v>18.245020184522016</v>
      </c>
      <c r="R258" s="99">
        <v>23.181536100885136</v>
      </c>
      <c r="S258" s="99">
        <v>21.133966377470081</v>
      </c>
      <c r="T258" s="99">
        <v>17.065768324838007</v>
      </c>
      <c r="U258" s="99">
        <v>18.439892671382569</v>
      </c>
      <c r="V258" s="99">
        <v>17.119837966639484</v>
      </c>
      <c r="W258" s="99">
        <v>25.548099487629276</v>
      </c>
      <c r="X258" s="99">
        <v>21.753819137807323</v>
      </c>
      <c r="Y258" s="99">
        <v>22.507066546906682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7.3139995111336882</v>
      </c>
      <c r="F259" s="102">
        <v>11.601523132588174</v>
      </c>
      <c r="G259" s="102">
        <v>9.8843140560826583</v>
      </c>
      <c r="H259" s="102">
        <v>8.7828666485568618</v>
      </c>
      <c r="I259" s="102">
        <v>9.2009381655712872</v>
      </c>
      <c r="J259" s="102">
        <v>7.9066288369598823</v>
      </c>
      <c r="K259" s="102">
        <v>8.5254720103704376</v>
      </c>
      <c r="L259" s="102">
        <v>9.5967831255009362</v>
      </c>
      <c r="M259" s="102">
        <v>9.8808463048194408</v>
      </c>
      <c r="N259" s="102">
        <v>10.475417763946517</v>
      </c>
      <c r="O259" s="102">
        <v>9.4212815598749238</v>
      </c>
      <c r="P259" s="102">
        <v>8.1717172631206427</v>
      </c>
      <c r="Q259" s="102">
        <v>7.8533277873763421</v>
      </c>
      <c r="R259" s="102">
        <v>10.258411143843984</v>
      </c>
      <c r="S259" s="102">
        <v>9.9154603809436175</v>
      </c>
      <c r="T259" s="102">
        <v>7.296575371827716</v>
      </c>
      <c r="U259" s="102">
        <v>7.9396213468989112</v>
      </c>
      <c r="V259" s="102">
        <v>6.7878261118981991</v>
      </c>
      <c r="W259" s="102">
        <v>11.638075386898125</v>
      </c>
      <c r="X259" s="102">
        <v>9.2961534065575577</v>
      </c>
      <c r="Y259" s="102">
        <v>8.5810444216175199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9.8874433752218049</v>
      </c>
      <c r="F260" s="105">
        <v>13.750128794714295</v>
      </c>
      <c r="G260" s="105">
        <v>12.145033513486387</v>
      </c>
      <c r="H260" s="105">
        <v>10.996228500065504</v>
      </c>
      <c r="I260" s="105">
        <v>9.4833850959714923</v>
      </c>
      <c r="J260" s="105">
        <v>9.9198384827522776</v>
      </c>
      <c r="K260" s="105">
        <v>10.429990785396152</v>
      </c>
      <c r="L260" s="105">
        <v>11.84782672606477</v>
      </c>
      <c r="M260" s="105">
        <v>11.381272618533295</v>
      </c>
      <c r="N260" s="105">
        <v>11.872455487914147</v>
      </c>
      <c r="O260" s="105">
        <v>9.9071195796629343</v>
      </c>
      <c r="P260" s="105">
        <v>10.605411169991628</v>
      </c>
      <c r="Q260" s="105">
        <v>10.391692397145677</v>
      </c>
      <c r="R260" s="105">
        <v>12.923124957041145</v>
      </c>
      <c r="S260" s="105">
        <v>11.218505996526462</v>
      </c>
      <c r="T260" s="105">
        <v>9.7691929530102879</v>
      </c>
      <c r="U260" s="105">
        <v>10.500271324483656</v>
      </c>
      <c r="V260" s="105">
        <v>10.332011854741282</v>
      </c>
      <c r="W260" s="105">
        <v>13.910024100731146</v>
      </c>
      <c r="X260" s="105">
        <v>12.457665731249767</v>
      </c>
      <c r="Y260" s="105">
        <v>13.926022125289157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20.251964512535881</v>
      </c>
      <c r="F261" s="102">
        <v>20.552554816740852</v>
      </c>
      <c r="G261" s="102">
        <v>20.49919775810643</v>
      </c>
      <c r="H261" s="102">
        <v>20.141787041228238</v>
      </c>
      <c r="I261" s="102">
        <v>21.972584934332307</v>
      </c>
      <c r="J261" s="102">
        <v>20.46930148003041</v>
      </c>
      <c r="K261" s="102">
        <v>20.680758428307158</v>
      </c>
      <c r="L261" s="102">
        <v>20.961485378265287</v>
      </c>
      <c r="M261" s="102">
        <v>22.322355485353565</v>
      </c>
      <c r="N261" s="102">
        <v>21.074572724265384</v>
      </c>
      <c r="O261" s="102">
        <v>20.430772982151762</v>
      </c>
      <c r="P261" s="102">
        <v>18.286732510593303</v>
      </c>
      <c r="Q261" s="102">
        <v>18.665337135513884</v>
      </c>
      <c r="R261" s="102">
        <v>18.825421126966244</v>
      </c>
      <c r="S261" s="102">
        <v>20.361547779772692</v>
      </c>
      <c r="T261" s="102">
        <v>21.395837627152815</v>
      </c>
      <c r="U261" s="102">
        <v>20.450998038796453</v>
      </c>
      <c r="V261" s="102">
        <v>19.863005401831611</v>
      </c>
      <c r="W261" s="102">
        <v>20.934991559584915</v>
      </c>
      <c r="X261" s="102">
        <v>22.581745178507756</v>
      </c>
      <c r="Y261" s="102">
        <v>19.495822703528194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20.274074896739634</v>
      </c>
      <c r="F262" s="105">
        <v>20.573396107861893</v>
      </c>
      <c r="G262" s="105">
        <v>20.516882222963574</v>
      </c>
      <c r="H262" s="105">
        <v>20.151296605615848</v>
      </c>
      <c r="I262" s="105">
        <v>21.971550730651284</v>
      </c>
      <c r="J262" s="105">
        <v>20.465292292065591</v>
      </c>
      <c r="K262" s="105">
        <v>20.669809241906449</v>
      </c>
      <c r="L262" s="105">
        <v>20.963799659643875</v>
      </c>
      <c r="M262" s="105">
        <v>22.322441163137253</v>
      </c>
      <c r="N262" s="105">
        <v>21.077343795901758</v>
      </c>
      <c r="O262" s="105">
        <v>20.43562326317376</v>
      </c>
      <c r="P262" s="105">
        <v>18.248327254950549</v>
      </c>
      <c r="Q262" s="105">
        <v>18.591480020469056</v>
      </c>
      <c r="R262" s="105">
        <v>18.756589144198806</v>
      </c>
      <c r="S262" s="105">
        <v>20.288225974340712</v>
      </c>
      <c r="T262" s="105">
        <v>21.343458211834616</v>
      </c>
      <c r="U262" s="105">
        <v>20.409045131935322</v>
      </c>
      <c r="V262" s="105">
        <v>19.848170514739873</v>
      </c>
      <c r="W262" s="105">
        <v>20.861949521249329</v>
      </c>
      <c r="X262" s="105">
        <v>22.574773051112828</v>
      </c>
      <c r="Y262" s="105">
        <v>19.515049534980122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8.6519411291722399</v>
      </c>
      <c r="F263" s="99">
        <v>9.3773166352324218</v>
      </c>
      <c r="G263" s="99">
        <v>9.1925115825785042</v>
      </c>
      <c r="H263" s="99">
        <v>8.9360140515717692</v>
      </c>
      <c r="I263" s="99">
        <v>10.872874510803381</v>
      </c>
      <c r="J263" s="99">
        <v>9.0969954274290661</v>
      </c>
      <c r="K263" s="99">
        <v>9.3202765893919519</v>
      </c>
      <c r="L263" s="99">
        <v>9.374447773955648</v>
      </c>
      <c r="M263" s="99">
        <v>10.433914855476436</v>
      </c>
      <c r="N263" s="99">
        <v>9.8786769808071604</v>
      </c>
      <c r="O263" s="99">
        <v>10.00934126159852</v>
      </c>
      <c r="P263" s="99">
        <v>7.8647938477990929</v>
      </c>
      <c r="Q263" s="99">
        <v>7.99501356810313</v>
      </c>
      <c r="R263" s="99">
        <v>8.1949099570225368</v>
      </c>
      <c r="S263" s="99">
        <v>9.459018817301251</v>
      </c>
      <c r="T263" s="99">
        <v>9.1091847118099594</v>
      </c>
      <c r="U263" s="99">
        <v>8.7814135543209115</v>
      </c>
      <c r="V263" s="99">
        <v>7.8061819236849042</v>
      </c>
      <c r="W263" s="99">
        <v>9.2753317026048503</v>
      </c>
      <c r="X263" s="99">
        <v>9.4662758611309421</v>
      </c>
      <c r="Y263" s="99">
        <v>7.2607609236594408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11.622133767567393</v>
      </c>
      <c r="F264" s="99">
        <v>11.196079472629473</v>
      </c>
      <c r="G264" s="99">
        <v>11.324370640385069</v>
      </c>
      <c r="H264" s="99">
        <v>11.21528255404408</v>
      </c>
      <c r="I264" s="99">
        <v>11.098676219847905</v>
      </c>
      <c r="J264" s="99">
        <v>11.368296864636525</v>
      </c>
      <c r="K264" s="99">
        <v>11.349532652514492</v>
      </c>
      <c r="L264" s="99">
        <v>11.589351885688227</v>
      </c>
      <c r="M264" s="99">
        <v>11.888526307660822</v>
      </c>
      <c r="N264" s="99">
        <v>11.198666815094601</v>
      </c>
      <c r="O264" s="99">
        <v>10.426282001575238</v>
      </c>
      <c r="P264" s="99">
        <v>10.383533407151463</v>
      </c>
      <c r="Q264" s="99">
        <v>10.596466452365926</v>
      </c>
      <c r="R264" s="99">
        <v>10.561679187176265</v>
      </c>
      <c r="S264" s="99">
        <v>10.829207157039463</v>
      </c>
      <c r="T264" s="99">
        <v>12.234273500024656</v>
      </c>
      <c r="U264" s="99">
        <v>11.627631577614409</v>
      </c>
      <c r="V264" s="99">
        <v>12.041988591054968</v>
      </c>
      <c r="W264" s="99">
        <v>11.586617818644481</v>
      </c>
      <c r="X264" s="99">
        <v>13.108497189981888</v>
      </c>
      <c r="Y264" s="99">
        <v>12.254288611320684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7.9866764204905616</v>
      </c>
      <c r="F265" s="123">
        <v>8.1935843796261452</v>
      </c>
      <c r="G265" s="123">
        <v>8.3389791647925406</v>
      </c>
      <c r="H265" s="123">
        <v>8.1879441063715799</v>
      </c>
      <c r="I265" s="123">
        <v>7.7427662663194523</v>
      </c>
      <c r="J265" s="123">
        <v>7.4296704856144622</v>
      </c>
      <c r="K265" s="123">
        <v>7.3768060684138756</v>
      </c>
      <c r="L265" s="123">
        <v>7.5153466957088115</v>
      </c>
      <c r="M265" s="123">
        <v>6.8411633296245515</v>
      </c>
      <c r="N265" s="123">
        <v>6.8692562076972346</v>
      </c>
      <c r="O265" s="123">
        <v>6.7740134155418028</v>
      </c>
      <c r="P265" s="123">
        <v>6.3999020958764854</v>
      </c>
      <c r="Q265" s="123">
        <v>6.0575216281105462</v>
      </c>
      <c r="R265" s="123">
        <v>5.8471972227949811</v>
      </c>
      <c r="S265" s="123">
        <v>6.293417852514775</v>
      </c>
      <c r="T265" s="123">
        <v>6.0086190531918966</v>
      </c>
      <c r="U265" s="123">
        <v>6.0023460791552354</v>
      </c>
      <c r="V265" s="123">
        <v>5.8396226341624562</v>
      </c>
      <c r="W265" s="123">
        <v>6.1612043941919978</v>
      </c>
      <c r="X265" s="123">
        <v>7.0724756010206411</v>
      </c>
      <c r="Y265" s="123">
        <v>6.3033027562284527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7.9866764204905616</v>
      </c>
      <c r="F267" s="110">
        <v>8.1935843796261452</v>
      </c>
      <c r="G267" s="110">
        <v>8.3389791647925406</v>
      </c>
      <c r="H267" s="110">
        <v>8.1879441063715799</v>
      </c>
      <c r="I267" s="110">
        <v>7.7427662663194523</v>
      </c>
      <c r="J267" s="110">
        <v>7.4296704856144622</v>
      </c>
      <c r="K267" s="110">
        <v>7.3768060684138756</v>
      </c>
      <c r="L267" s="110">
        <v>7.5153466957088115</v>
      </c>
      <c r="M267" s="110">
        <v>6.8411633296245515</v>
      </c>
      <c r="N267" s="110">
        <v>6.8692562076972346</v>
      </c>
      <c r="O267" s="110">
        <v>6.7740134155418028</v>
      </c>
      <c r="P267" s="110">
        <v>6.3999020958764854</v>
      </c>
      <c r="Q267" s="110">
        <v>6.0575216281105462</v>
      </c>
      <c r="R267" s="110">
        <v>5.8471972227949811</v>
      </c>
      <c r="S267" s="110">
        <v>6.293417852514775</v>
      </c>
      <c r="T267" s="110">
        <v>6.0086190531918966</v>
      </c>
      <c r="U267" s="110">
        <v>6.0023460791552354</v>
      </c>
      <c r="V267" s="110">
        <v>5.8396226341624562</v>
      </c>
      <c r="W267" s="110">
        <v>6.1612043941919978</v>
      </c>
      <c r="X267" s="110">
        <v>7.0724756010206411</v>
      </c>
      <c r="Y267" s="110">
        <v>6.3033027562284527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0.64306870681820072</v>
      </c>
      <c r="F290" s="117">
        <f t="shared" si="129"/>
        <v>0.63017662175029954</v>
      </c>
      <c r="G290" s="117">
        <f t="shared" si="129"/>
        <v>0.33765619960491045</v>
      </c>
      <c r="H290" s="117">
        <f t="shared" si="129"/>
        <v>0.22601967386189195</v>
      </c>
      <c r="I290" s="117">
        <f t="shared" si="129"/>
        <v>0.25320062864366732</v>
      </c>
      <c r="J290" s="117">
        <f t="shared" si="129"/>
        <v>0.51860755316362084</v>
      </c>
      <c r="K290" s="117">
        <f t="shared" si="129"/>
        <v>0.81436996211858925</v>
      </c>
      <c r="L290" s="117">
        <f t="shared" si="129"/>
        <v>1.4558748784299054</v>
      </c>
      <c r="M290" s="117">
        <f t="shared" si="129"/>
        <v>1.1856309348832836</v>
      </c>
      <c r="N290" s="117">
        <f t="shared" si="129"/>
        <v>0.99255925926837962</v>
      </c>
      <c r="O290" s="117">
        <f t="shared" si="129"/>
        <v>0.47582833192340634</v>
      </c>
      <c r="P290" s="117">
        <f t="shared" si="129"/>
        <v>1.4465179269720321</v>
      </c>
      <c r="Q290" s="117">
        <f t="shared" si="129"/>
        <v>1.4453200799159072</v>
      </c>
      <c r="R290" s="117">
        <f t="shared" ref="R290:V290" si="130">R291+R294+R296+R305</f>
        <v>0.73778958940380046</v>
      </c>
      <c r="S290" s="117">
        <f t="shared" si="130"/>
        <v>0.2604810916466142</v>
      </c>
      <c r="T290" s="117">
        <f t="shared" si="130"/>
        <v>0.38017108221290552</v>
      </c>
      <c r="U290" s="117">
        <f t="shared" si="130"/>
        <v>0.45200865937579021</v>
      </c>
      <c r="V290" s="117">
        <f t="shared" si="130"/>
        <v>0.6962098502451648</v>
      </c>
      <c r="W290" s="117">
        <f t="shared" ref="W290:Y290" si="131">W291+W294+W296+W305</f>
        <v>0.96219727377350173</v>
      </c>
      <c r="X290" s="117">
        <f t="shared" si="131"/>
        <v>0.89529875139099313</v>
      </c>
      <c r="Y290" s="117">
        <f t="shared" si="131"/>
        <v>0.59298174166147843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0.4940014832453794</v>
      </c>
      <c r="F291" s="122">
        <f t="shared" si="132"/>
        <v>0.5074518089909994</v>
      </c>
      <c r="G291" s="122">
        <f t="shared" si="132"/>
        <v>0.26238076570742008</v>
      </c>
      <c r="H291" s="122">
        <f t="shared" si="132"/>
        <v>0.16686760014271701</v>
      </c>
      <c r="I291" s="122">
        <f t="shared" si="132"/>
        <v>0.17476454622136284</v>
      </c>
      <c r="J291" s="122">
        <f t="shared" si="132"/>
        <v>0.35980369009795049</v>
      </c>
      <c r="K291" s="122">
        <f t="shared" si="132"/>
        <v>0.60045008829360857</v>
      </c>
      <c r="L291" s="122">
        <f t="shared" si="132"/>
        <v>1.1291562587454487</v>
      </c>
      <c r="M291" s="122">
        <f t="shared" si="132"/>
        <v>0.90650573866264439</v>
      </c>
      <c r="N291" s="122">
        <f t="shared" si="132"/>
        <v>0.77502144630393166</v>
      </c>
      <c r="O291" s="122">
        <f t="shared" si="132"/>
        <v>0.37613597295134588</v>
      </c>
      <c r="P291" s="122">
        <f t="shared" si="132"/>
        <v>1.1128533150765825</v>
      </c>
      <c r="Q291" s="122">
        <f t="shared" si="132"/>
        <v>1.1053764351886601</v>
      </c>
      <c r="R291" s="122">
        <f t="shared" ref="R291:V291" si="133">SUM(R292:R293)</f>
        <v>0.54943688265092072</v>
      </c>
      <c r="S291" s="122">
        <f t="shared" si="133"/>
        <v>0.18136480736975111</v>
      </c>
      <c r="T291" s="122">
        <f t="shared" si="133"/>
        <v>0.24941174425996235</v>
      </c>
      <c r="U291" s="122">
        <f t="shared" si="133"/>
        <v>0.31312036138917082</v>
      </c>
      <c r="V291" s="122">
        <f t="shared" si="133"/>
        <v>0.48363365577456296</v>
      </c>
      <c r="W291" s="122">
        <f t="shared" ref="W291:Y291" si="134">SUM(W292:W293)</f>
        <v>0.61220159973852695</v>
      </c>
      <c r="X291" s="122">
        <f t="shared" si="134"/>
        <v>0.47890725212250596</v>
      </c>
      <c r="Y291" s="122">
        <f t="shared" si="134"/>
        <v>0.2964279796089101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0.49209965587687526</v>
      </c>
      <c r="F292" s="98">
        <v>0.50550409375399608</v>
      </c>
      <c r="G292" s="98">
        <v>0.26138008967760046</v>
      </c>
      <c r="H292" s="98">
        <v>0.16624203028711435</v>
      </c>
      <c r="I292" s="98">
        <v>0.17411675577937236</v>
      </c>
      <c r="J292" s="98">
        <v>0.35847525816914655</v>
      </c>
      <c r="K292" s="98">
        <v>0.59824948496727159</v>
      </c>
      <c r="L292" s="98">
        <v>1.1250575526941293</v>
      </c>
      <c r="M292" s="98">
        <v>0.9032558066180002</v>
      </c>
      <c r="N292" s="98">
        <v>0.7722513997866679</v>
      </c>
      <c r="O292" s="98">
        <v>0.37479301112212249</v>
      </c>
      <c r="P292" s="98">
        <v>1.1088707565338205</v>
      </c>
      <c r="Q292" s="98">
        <v>1.1014043671456739</v>
      </c>
      <c r="R292" s="98">
        <v>0.54747773523004373</v>
      </c>
      <c r="S292" s="98">
        <v>0.1807213471372143</v>
      </c>
      <c r="T292" s="98">
        <v>0.24852661804250625</v>
      </c>
      <c r="U292" s="98">
        <v>0.31202135012407578</v>
      </c>
      <c r="V292" s="98">
        <v>0.48193326652805668</v>
      </c>
      <c r="W292" s="98">
        <v>0.61006228877363944</v>
      </c>
      <c r="X292" s="98">
        <v>0.47721227260778931</v>
      </c>
      <c r="Y292" s="98">
        <v>0.29537976537653154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1.901827368504158E-3</v>
      </c>
      <c r="F293" s="98">
        <v>1.9477152370033723E-3</v>
      </c>
      <c r="G293" s="98">
        <v>1.000676029819652E-3</v>
      </c>
      <c r="H293" s="98">
        <v>6.2556985560266725E-4</v>
      </c>
      <c r="I293" s="98">
        <v>6.4779044199049279E-4</v>
      </c>
      <c r="J293" s="98">
        <v>1.3284319288039462E-3</v>
      </c>
      <c r="K293" s="98">
        <v>2.2006033263369377E-3</v>
      </c>
      <c r="L293" s="98">
        <v>4.098706051319405E-3</v>
      </c>
      <c r="M293" s="98">
        <v>3.2499320446442411E-3</v>
      </c>
      <c r="N293" s="98">
        <v>2.7700465172637275E-3</v>
      </c>
      <c r="O293" s="98">
        <v>1.3429618292233919E-3</v>
      </c>
      <c r="P293" s="98">
        <v>3.9825585427620287E-3</v>
      </c>
      <c r="Q293" s="98">
        <v>3.9720680429861247E-3</v>
      </c>
      <c r="R293" s="98">
        <v>1.9591474208770004E-3</v>
      </c>
      <c r="S293" s="98">
        <v>6.4346023253679786E-4</v>
      </c>
      <c r="T293" s="98">
        <v>8.8512621745608317E-4</v>
      </c>
      <c r="U293" s="98">
        <v>1.0990112650950655E-3</v>
      </c>
      <c r="V293" s="98">
        <v>1.7003892465062677E-3</v>
      </c>
      <c r="W293" s="98">
        <v>2.1393109648875164E-3</v>
      </c>
      <c r="X293" s="98">
        <v>1.6949795147166611E-3</v>
      </c>
      <c r="Y293" s="98">
        <v>1.0482142323785413E-3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1.2365162108198154E-3</v>
      </c>
      <c r="F294" s="122">
        <f t="shared" si="135"/>
        <v>1.0279602036149683E-3</v>
      </c>
      <c r="G294" s="122">
        <f t="shared" si="135"/>
        <v>6.879499591074111E-4</v>
      </c>
      <c r="H294" s="122">
        <f t="shared" si="135"/>
        <v>1.0719723663802109E-3</v>
      </c>
      <c r="I294" s="122">
        <f t="shared" si="135"/>
        <v>9.0397335633890519E-4</v>
      </c>
      <c r="J294" s="122">
        <f t="shared" si="135"/>
        <v>1.6205757408308736E-3</v>
      </c>
      <c r="K294" s="122">
        <f t="shared" si="135"/>
        <v>2.0525502887795621E-3</v>
      </c>
      <c r="L294" s="122">
        <f t="shared" si="135"/>
        <v>3.7983334331211684E-3</v>
      </c>
      <c r="M294" s="122">
        <f t="shared" si="135"/>
        <v>2.8646768688068984E-3</v>
      </c>
      <c r="N294" s="122">
        <f t="shared" si="135"/>
        <v>1.9239816722178258E-3</v>
      </c>
      <c r="O294" s="122">
        <f t="shared" si="135"/>
        <v>7.9534378367529849E-4</v>
      </c>
      <c r="P294" s="122">
        <f t="shared" si="135"/>
        <v>1.0928728881227422E-3</v>
      </c>
      <c r="Q294" s="122">
        <f t="shared" si="135"/>
        <v>9.7282806202588087E-4</v>
      </c>
      <c r="R294" s="122">
        <f t="shared" si="135"/>
        <v>2.5646493917181262E-4</v>
      </c>
      <c r="S294" s="122">
        <f t="shared" si="135"/>
        <v>1.8062563757801145E-4</v>
      </c>
      <c r="T294" s="122">
        <f t="shared" si="135"/>
        <v>3.2677283124162026E-4</v>
      </c>
      <c r="U294" s="122">
        <f t="shared" si="135"/>
        <v>4.9816855456318184E-4</v>
      </c>
      <c r="V294" s="122">
        <f t="shared" si="135"/>
        <v>1.2158490950453264E-3</v>
      </c>
      <c r="W294" s="122">
        <f t="shared" si="135"/>
        <v>6.9656735886691225E-4</v>
      </c>
      <c r="X294" s="122">
        <f t="shared" si="135"/>
        <v>2.3779279724647621E-3</v>
      </c>
      <c r="Y294" s="122">
        <f t="shared" si="135"/>
        <v>4.1307378796154228E-3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1.2365162108198154E-3</v>
      </c>
      <c r="F295" s="98">
        <v>1.0279602036149683E-3</v>
      </c>
      <c r="G295" s="98">
        <v>6.879499591074111E-4</v>
      </c>
      <c r="H295" s="98">
        <v>1.0719723663802109E-3</v>
      </c>
      <c r="I295" s="98">
        <v>9.0397335633890519E-4</v>
      </c>
      <c r="J295" s="98">
        <v>1.6205757408308736E-3</v>
      </c>
      <c r="K295" s="98">
        <v>2.0525502887795621E-3</v>
      </c>
      <c r="L295" s="98">
        <v>3.7983334331211684E-3</v>
      </c>
      <c r="M295" s="98">
        <v>2.8646768688068984E-3</v>
      </c>
      <c r="N295" s="98">
        <v>1.9239816722178258E-3</v>
      </c>
      <c r="O295" s="98">
        <v>7.9534378367529849E-4</v>
      </c>
      <c r="P295" s="98">
        <v>1.0928728881227422E-3</v>
      </c>
      <c r="Q295" s="98">
        <v>9.7282806202588087E-4</v>
      </c>
      <c r="R295" s="98">
        <v>2.5646493917181262E-4</v>
      </c>
      <c r="S295" s="98">
        <v>1.8062563757801145E-4</v>
      </c>
      <c r="T295" s="98">
        <v>3.2677283124162026E-4</v>
      </c>
      <c r="U295" s="98">
        <v>4.9816855456318184E-4</v>
      </c>
      <c r="V295" s="98">
        <v>1.2158490950453264E-3</v>
      </c>
      <c r="W295" s="98">
        <v>6.9656735886691225E-4</v>
      </c>
      <c r="X295" s="98">
        <v>2.3779279724647621E-3</v>
      </c>
      <c r="Y295" s="98">
        <v>4.1307378796154228E-3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0.10163784367221723</v>
      </c>
      <c r="F296" s="122">
        <v>8.7675491447092052E-2</v>
      </c>
      <c r="G296" s="122">
        <v>5.2277372136582075E-2</v>
      </c>
      <c r="H296" s="122">
        <v>4.0231282468796016E-2</v>
      </c>
      <c r="I296" s="122">
        <v>5.5311952065510782E-2</v>
      </c>
      <c r="J296" s="122">
        <v>0.11116832564018185</v>
      </c>
      <c r="K296" s="122">
        <v>0.1501116581249235</v>
      </c>
      <c r="L296" s="122">
        <v>0.2320029970363798</v>
      </c>
      <c r="M296" s="122">
        <v>0.20430058742427459</v>
      </c>
      <c r="N296" s="122">
        <v>0.15863231714919834</v>
      </c>
      <c r="O296" s="122">
        <v>7.1265183766051565E-2</v>
      </c>
      <c r="P296" s="122">
        <v>0.23638059361563343</v>
      </c>
      <c r="Q296" s="122">
        <v>0.2451026100114771</v>
      </c>
      <c r="R296" s="122">
        <v>0.13875546986538445</v>
      </c>
      <c r="S296" s="122">
        <v>5.8356643887243292E-2</v>
      </c>
      <c r="T296" s="122">
        <v>9.794041455236506E-2</v>
      </c>
      <c r="U296" s="122">
        <v>0.10301230290890248</v>
      </c>
      <c r="V296" s="122">
        <v>0.15756757077164654</v>
      </c>
      <c r="W296" s="122">
        <v>0.26282529847594122</v>
      </c>
      <c r="X296" s="122">
        <v>0.30302471092455679</v>
      </c>
      <c r="Y296" s="122">
        <v>0.21434802242422835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3.5489790815320596E-2</v>
      </c>
      <c r="F297" s="98">
        <v>3.6952995908345589E-2</v>
      </c>
      <c r="G297" s="98">
        <v>1.9599057006005186E-2</v>
      </c>
      <c r="H297" s="98">
        <v>1.1678875241583437E-2</v>
      </c>
      <c r="I297" s="98">
        <v>1.2196604850839485E-2</v>
      </c>
      <c r="J297" s="98">
        <v>2.6387320754722787E-2</v>
      </c>
      <c r="K297" s="98">
        <v>3.7951980025929713E-2</v>
      </c>
      <c r="L297" s="98">
        <v>6.3962368309678205E-2</v>
      </c>
      <c r="M297" s="98">
        <v>5.6115519668027775E-2</v>
      </c>
      <c r="N297" s="98">
        <v>5.7085006565080545E-2</v>
      </c>
      <c r="O297" s="98">
        <v>2.6007730537635627E-2</v>
      </c>
      <c r="P297" s="98">
        <v>6.5614237744750947E-2</v>
      </c>
      <c r="Q297" s="98">
        <v>5.1352919043804957E-2</v>
      </c>
      <c r="R297" s="98">
        <v>1.3709707151295249E-2</v>
      </c>
      <c r="S297" s="98">
        <v>9.0794183860792056E-3</v>
      </c>
      <c r="T297" s="98">
        <v>1.2448556759635512E-2</v>
      </c>
      <c r="U297" s="98">
        <v>1.9369288757073836E-2</v>
      </c>
      <c r="V297" s="98">
        <v>2.4056834111697449E-2</v>
      </c>
      <c r="W297" s="98">
        <v>5.7491447074464866E-2</v>
      </c>
      <c r="X297" s="98">
        <v>7.8328094363123851E-2</v>
      </c>
      <c r="Y297" s="98">
        <v>6.5567216885424065E-2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1.3530310725627415E-4</v>
      </c>
      <c r="F298" s="98">
        <v>2.0040864170789137E-4</v>
      </c>
      <c r="G298" s="98">
        <v>0</v>
      </c>
      <c r="H298" s="98">
        <v>1.5477477736314542E-4</v>
      </c>
      <c r="I298" s="98">
        <v>0</v>
      </c>
      <c r="J298" s="98">
        <v>2.7431401694060257E-4</v>
      </c>
      <c r="K298" s="98">
        <v>2.908003181562351E-4</v>
      </c>
      <c r="L298" s="98">
        <v>6.5801858848973103E-4</v>
      </c>
      <c r="M298" s="98">
        <v>4.9115318046840956E-4</v>
      </c>
      <c r="N298" s="98">
        <v>8.6251845770158155E-4</v>
      </c>
      <c r="O298" s="98">
        <v>1.4973870750642986E-4</v>
      </c>
      <c r="P298" s="98">
        <v>1.7472432885455478E-3</v>
      </c>
      <c r="Q298" s="98">
        <v>5.685204716823415E-4</v>
      </c>
      <c r="R298" s="98">
        <v>8.9686964579442034E-4</v>
      </c>
      <c r="S298" s="98">
        <v>0</v>
      </c>
      <c r="T298" s="98">
        <v>0</v>
      </c>
      <c r="U298" s="98">
        <v>0</v>
      </c>
      <c r="V298" s="98">
        <v>0</v>
      </c>
      <c r="W298" s="98">
        <v>2.853526110522084E-3</v>
      </c>
      <c r="X298" s="98">
        <v>0</v>
      </c>
      <c r="Y298" s="98">
        <v>1.2861222765906946E-3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6.3714295332905504E-5</v>
      </c>
      <c r="F299" s="101">
        <v>1.0066694828601747E-4</v>
      </c>
      <c r="G299" s="101">
        <v>0</v>
      </c>
      <c r="H299" s="101">
        <v>7.5178337645430635E-5</v>
      </c>
      <c r="I299" s="101">
        <v>0</v>
      </c>
      <c r="J299" s="101">
        <v>1.3231961013625976E-4</v>
      </c>
      <c r="K299" s="101">
        <v>1.4169313260429129E-4</v>
      </c>
      <c r="L299" s="101">
        <v>3.182045125334607E-4</v>
      </c>
      <c r="M299" s="101">
        <v>2.4533099320661405E-4</v>
      </c>
      <c r="N299" s="101">
        <v>4.3309016919192427E-4</v>
      </c>
      <c r="O299" s="101">
        <v>7.7776052113727527E-5</v>
      </c>
      <c r="P299" s="101">
        <v>8.132930128592102E-4</v>
      </c>
      <c r="Q299" s="101">
        <v>2.6115717310372572E-4</v>
      </c>
      <c r="R299" s="101">
        <v>4.2194816018793714E-4</v>
      </c>
      <c r="S299" s="101">
        <v>0</v>
      </c>
      <c r="T299" s="101">
        <v>0</v>
      </c>
      <c r="U299" s="101">
        <v>0</v>
      </c>
      <c r="V299" s="101">
        <v>0</v>
      </c>
      <c r="W299" s="101">
        <v>1.3669118926551262E-3</v>
      </c>
      <c r="X299" s="101">
        <v>0</v>
      </c>
      <c r="Y299" s="101">
        <v>5.1747496198982805E-4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7.1588811923368632E-5</v>
      </c>
      <c r="F300" s="104">
        <v>9.9741693421873909E-5</v>
      </c>
      <c r="G300" s="104">
        <v>0</v>
      </c>
      <c r="H300" s="104">
        <v>7.9596439717714797E-5</v>
      </c>
      <c r="I300" s="104">
        <v>0</v>
      </c>
      <c r="J300" s="104">
        <v>1.4199440680434278E-4</v>
      </c>
      <c r="K300" s="104">
        <v>1.4910718555194379E-4</v>
      </c>
      <c r="L300" s="104">
        <v>3.3981407595627032E-4</v>
      </c>
      <c r="M300" s="104">
        <v>2.4582218726179546E-4</v>
      </c>
      <c r="N300" s="104">
        <v>4.2942828850965734E-4</v>
      </c>
      <c r="O300" s="104">
        <v>7.1962655392702348E-5</v>
      </c>
      <c r="P300" s="104">
        <v>9.339502756863376E-4</v>
      </c>
      <c r="Q300" s="104">
        <v>3.0736329857861578E-4</v>
      </c>
      <c r="R300" s="104">
        <v>4.7492148560648325E-4</v>
      </c>
      <c r="S300" s="104">
        <v>0</v>
      </c>
      <c r="T300" s="104">
        <v>0</v>
      </c>
      <c r="U300" s="104">
        <v>0</v>
      </c>
      <c r="V300" s="104">
        <v>0</v>
      </c>
      <c r="W300" s="104">
        <v>1.4866142178669576E-3</v>
      </c>
      <c r="X300" s="104">
        <v>0</v>
      </c>
      <c r="Y300" s="104">
        <v>7.6864731460086653E-4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2.9418360658496314E-2</v>
      </c>
      <c r="F301" s="101">
        <v>3.9429279225942207E-2</v>
      </c>
      <c r="G301" s="101">
        <v>1.9952264109988717E-2</v>
      </c>
      <c r="H301" s="101">
        <v>1.5969738872927214E-2</v>
      </c>
      <c r="I301" s="101">
        <v>1.7938539739809353E-2</v>
      </c>
      <c r="J301" s="101">
        <v>4.0535756671797187E-2</v>
      </c>
      <c r="K301" s="101">
        <v>2.866236705223402E-2</v>
      </c>
      <c r="L301" s="101">
        <v>9.7906931278653506E-2</v>
      </c>
      <c r="M301" s="101">
        <v>3.9271857299157095E-2</v>
      </c>
      <c r="N301" s="101">
        <v>4.5946928553017616E-2</v>
      </c>
      <c r="O301" s="101">
        <v>1.2112506682660859E-2</v>
      </c>
      <c r="P301" s="101">
        <v>1.7926157936896288E-2</v>
      </c>
      <c r="Q301" s="101">
        <v>2.1502808082056239E-2</v>
      </c>
      <c r="R301" s="101">
        <v>2.0555930528516637E-2</v>
      </c>
      <c r="S301" s="101">
        <v>1.4164700370647307E-2</v>
      </c>
      <c r="T301" s="101">
        <v>2.5376441503993992E-2</v>
      </c>
      <c r="U301" s="101">
        <v>1.6274030581110755E-2</v>
      </c>
      <c r="V301" s="101">
        <v>5.3045750749812437E-2</v>
      </c>
      <c r="W301" s="101">
        <v>0</v>
      </c>
      <c r="X301" s="101">
        <v>8.3090849219465121E-2</v>
      </c>
      <c r="Y301" s="101">
        <v>6.0030465247360436E-2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3.6594389091144049E-2</v>
      </c>
      <c r="F302" s="104">
        <v>1.1092807671096355E-2</v>
      </c>
      <c r="G302" s="104">
        <v>1.2726051020588172E-2</v>
      </c>
      <c r="H302" s="104">
        <v>1.2427893576922221E-2</v>
      </c>
      <c r="I302" s="104">
        <v>2.5176807474861944E-2</v>
      </c>
      <c r="J302" s="104">
        <v>4.3970934196721281E-2</v>
      </c>
      <c r="K302" s="104">
        <v>8.3206510728603522E-2</v>
      </c>
      <c r="L302" s="104">
        <v>6.9475678859558382E-2</v>
      </c>
      <c r="M302" s="104">
        <v>0.1084220572766213</v>
      </c>
      <c r="N302" s="104">
        <v>5.4737863573398618E-2</v>
      </c>
      <c r="O302" s="104">
        <v>3.299520783824865E-2</v>
      </c>
      <c r="P302" s="104">
        <v>0.15109295464544065</v>
      </c>
      <c r="Q302" s="104">
        <v>0.17167836241393356</v>
      </c>
      <c r="R302" s="104">
        <v>0.10359296253977815</v>
      </c>
      <c r="S302" s="104">
        <v>3.5112525130516783E-2</v>
      </c>
      <c r="T302" s="104">
        <v>6.0115416288735554E-2</v>
      </c>
      <c r="U302" s="104">
        <v>6.7368983570717883E-2</v>
      </c>
      <c r="V302" s="104">
        <v>8.0464985910136649E-2</v>
      </c>
      <c r="W302" s="104">
        <v>0.20248032529095428</v>
      </c>
      <c r="X302" s="104">
        <v>0.14160576734196784</v>
      </c>
      <c r="Y302" s="104">
        <v>8.7464218014853157E-2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1.7851241280615972E-2</v>
      </c>
      <c r="F303" s="98">
        <v>5.7342926016896072E-3</v>
      </c>
      <c r="G303" s="98">
        <v>6.4745305619512347E-3</v>
      </c>
      <c r="H303" s="98">
        <v>6.2602727370218332E-3</v>
      </c>
      <c r="I303" s="98">
        <v>1.3966992844324988E-2</v>
      </c>
      <c r="J303" s="98">
        <v>2.2158423298195899E-2</v>
      </c>
      <c r="K303" s="98">
        <v>4.2424875335300843E-2</v>
      </c>
      <c r="L303" s="98">
        <v>3.5118960616101778E-2</v>
      </c>
      <c r="M303" s="98">
        <v>5.6889564076291678E-2</v>
      </c>
      <c r="N303" s="98">
        <v>2.8687172128085744E-2</v>
      </c>
      <c r="O303" s="98">
        <v>1.7892826206979181E-2</v>
      </c>
      <c r="P303" s="98">
        <v>7.2445551274297429E-2</v>
      </c>
      <c r="Q303" s="98">
        <v>8.1551995513252526E-2</v>
      </c>
      <c r="R303" s="98">
        <v>4.9691517277366211E-2</v>
      </c>
      <c r="S303" s="98">
        <v>1.7803408234531744E-2</v>
      </c>
      <c r="T303" s="98">
        <v>2.7952067729395843E-2</v>
      </c>
      <c r="U303" s="98">
        <v>3.1416236648479159E-2</v>
      </c>
      <c r="V303" s="98">
        <v>3.4318336261428377E-2</v>
      </c>
      <c r="W303" s="98">
        <v>9.6542021291468147E-2</v>
      </c>
      <c r="X303" s="98">
        <v>6.3359162825462514E-2</v>
      </c>
      <c r="Y303" s="98">
        <v>3.4621849593133386E-2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1.8743147810528077E-2</v>
      </c>
      <c r="F304" s="98">
        <v>5.3585150694067489E-3</v>
      </c>
      <c r="G304" s="98">
        <v>6.2515204586369383E-3</v>
      </c>
      <c r="H304" s="98">
        <v>6.1676208399003883E-3</v>
      </c>
      <c r="I304" s="98">
        <v>1.1209814630536958E-2</v>
      </c>
      <c r="J304" s="98">
        <v>2.1812510898525383E-2</v>
      </c>
      <c r="K304" s="98">
        <v>4.0781635393302672E-2</v>
      </c>
      <c r="L304" s="98">
        <v>3.4356718243456597E-2</v>
      </c>
      <c r="M304" s="98">
        <v>5.153249320032962E-2</v>
      </c>
      <c r="N304" s="98">
        <v>2.6050691445312878E-2</v>
      </c>
      <c r="O304" s="98">
        <v>1.5102381631269471E-2</v>
      </c>
      <c r="P304" s="98">
        <v>7.8647403371143232E-2</v>
      </c>
      <c r="Q304" s="98">
        <v>9.0126366900681029E-2</v>
      </c>
      <c r="R304" s="98">
        <v>5.3901445262411932E-2</v>
      </c>
      <c r="S304" s="98">
        <v>1.7309116895985036E-2</v>
      </c>
      <c r="T304" s="98">
        <v>3.2163348559339708E-2</v>
      </c>
      <c r="U304" s="98">
        <v>3.5952746922238717E-2</v>
      </c>
      <c r="V304" s="98">
        <v>4.6146649648708273E-2</v>
      </c>
      <c r="W304" s="98">
        <v>0.10593830399948614</v>
      </c>
      <c r="X304" s="98">
        <v>7.8246604516505336E-2</v>
      </c>
      <c r="Y304" s="98">
        <v>5.2842368421719778E-2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4.619286368978423E-2</v>
      </c>
      <c r="F305" s="122">
        <v>3.4021361108593058E-2</v>
      </c>
      <c r="G305" s="122">
        <v>2.2310111801800887E-2</v>
      </c>
      <c r="H305" s="122">
        <v>1.7848818883998727E-2</v>
      </c>
      <c r="I305" s="122">
        <v>2.2220157000454818E-2</v>
      </c>
      <c r="J305" s="122">
        <v>4.6014961684657678E-2</v>
      </c>
      <c r="K305" s="122">
        <v>6.1755665411277541E-2</v>
      </c>
      <c r="L305" s="122">
        <v>9.0917289214955788E-2</v>
      </c>
      <c r="M305" s="122">
        <v>7.1959931927557647E-2</v>
      </c>
      <c r="N305" s="122">
        <v>5.6981514143031722E-2</v>
      </c>
      <c r="O305" s="122">
        <v>2.7631831422333612E-2</v>
      </c>
      <c r="P305" s="122">
        <v>9.6191145391693392E-2</v>
      </c>
      <c r="Q305" s="122">
        <v>9.3868206653744124E-2</v>
      </c>
      <c r="R305" s="122">
        <v>4.9340771948323425E-2</v>
      </c>
      <c r="S305" s="122">
        <v>2.0579014752041772E-2</v>
      </c>
      <c r="T305" s="122">
        <v>3.2492150569336492E-2</v>
      </c>
      <c r="U305" s="122">
        <v>3.5377826523153737E-2</v>
      </c>
      <c r="V305" s="122">
        <v>5.3792774603910021E-2</v>
      </c>
      <c r="W305" s="122">
        <v>8.647380820016666E-2</v>
      </c>
      <c r="X305" s="122">
        <v>0.11098886037146562</v>
      </c>
      <c r="Y305" s="122">
        <v>7.8075001748724601E-2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4.619286368978423E-2</v>
      </c>
      <c r="F307" s="33">
        <v>3.4021361108593058E-2</v>
      </c>
      <c r="G307" s="33">
        <v>2.2310111801800887E-2</v>
      </c>
      <c r="H307" s="33">
        <v>1.7848818883998727E-2</v>
      </c>
      <c r="I307" s="33">
        <v>2.2220157000454818E-2</v>
      </c>
      <c r="J307" s="33">
        <v>4.6014961684657678E-2</v>
      </c>
      <c r="K307" s="33">
        <v>6.1755665411277541E-2</v>
      </c>
      <c r="L307" s="33">
        <v>9.0917289214955788E-2</v>
      </c>
      <c r="M307" s="33">
        <v>7.1959931927557647E-2</v>
      </c>
      <c r="N307" s="33">
        <v>5.6981514143031722E-2</v>
      </c>
      <c r="O307" s="33">
        <v>2.7631831422333612E-2</v>
      </c>
      <c r="P307" s="33">
        <v>9.6191145391693392E-2</v>
      </c>
      <c r="Q307" s="33">
        <v>9.3868206653744124E-2</v>
      </c>
      <c r="R307" s="33">
        <v>4.9340771948323425E-2</v>
      </c>
      <c r="S307" s="33">
        <v>2.0579014752041772E-2</v>
      </c>
      <c r="T307" s="33">
        <v>3.2492150569336492E-2</v>
      </c>
      <c r="U307" s="33">
        <v>3.5377826523153737E-2</v>
      </c>
      <c r="V307" s="33">
        <v>5.3792774603910021E-2</v>
      </c>
      <c r="W307" s="33">
        <v>8.647380820016666E-2</v>
      </c>
      <c r="X307" s="33">
        <v>0.11098886037146562</v>
      </c>
      <c r="Y307" s="33">
        <v>7.8075001748724601E-2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0.54065160412909608</v>
      </c>
      <c r="F309" s="117">
        <f t="shared" si="136"/>
        <v>0.53108287275696786</v>
      </c>
      <c r="G309" s="117">
        <f t="shared" si="136"/>
        <v>0.28641192632598889</v>
      </c>
      <c r="H309" s="117">
        <f t="shared" si="136"/>
        <v>0.19378399159964593</v>
      </c>
      <c r="I309" s="117">
        <f t="shared" si="136"/>
        <v>0.21748069628732522</v>
      </c>
      <c r="J309" s="117">
        <f t="shared" si="136"/>
        <v>0.44716685264213785</v>
      </c>
      <c r="K309" s="117">
        <f t="shared" si="136"/>
        <v>0.70856092337396714</v>
      </c>
      <c r="L309" s="117">
        <f t="shared" si="136"/>
        <v>1.2700543184882094</v>
      </c>
      <c r="M309" s="117">
        <f t="shared" si="136"/>
        <v>1.0434783295698653</v>
      </c>
      <c r="N309" s="117">
        <f t="shared" si="136"/>
        <v>0.8760934770824772</v>
      </c>
      <c r="O309" s="117">
        <f t="shared" si="136"/>
        <v>0.42298469430442864</v>
      </c>
      <c r="P309" s="117">
        <f t="shared" si="136"/>
        <v>1.2923439910326451</v>
      </c>
      <c r="Q309" s="117">
        <f t="shared" si="136"/>
        <v>1.2989402055776758</v>
      </c>
      <c r="R309" s="117">
        <f t="shared" ref="R309:V309" si="137">R310+R313+R315+R324</f>
        <v>0.66529760942152116</v>
      </c>
      <c r="S309" s="117">
        <f t="shared" si="137"/>
        <v>0.23549326364178511</v>
      </c>
      <c r="T309" s="117">
        <f t="shared" si="137"/>
        <v>0.34578377596538457</v>
      </c>
      <c r="U309" s="117">
        <f t="shared" si="137"/>
        <v>0.41428025906129351</v>
      </c>
      <c r="V309" s="117">
        <f t="shared" si="137"/>
        <v>0.64114490595493445</v>
      </c>
      <c r="W309" s="117">
        <f t="shared" ref="W309:Y309" si="138">W310+W313+W315+W324</f>
        <v>0.89009493260085759</v>
      </c>
      <c r="X309" s="117">
        <f t="shared" si="138"/>
        <v>0.83280041240676139</v>
      </c>
      <c r="Y309" s="117">
        <f t="shared" si="138"/>
        <v>0.5630794238940352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0.41620927437357064</v>
      </c>
      <c r="F310" s="122">
        <f t="shared" si="139"/>
        <v>0.43001619009790332</v>
      </c>
      <c r="G310" s="122">
        <f t="shared" si="139"/>
        <v>0.22362150000296541</v>
      </c>
      <c r="H310" s="122">
        <f t="shared" si="139"/>
        <v>0.14303042008858102</v>
      </c>
      <c r="I310" s="122">
        <f t="shared" si="139"/>
        <v>0.15065127851110727</v>
      </c>
      <c r="J310" s="122">
        <f t="shared" si="139"/>
        <v>0.31191555962566236</v>
      </c>
      <c r="K310" s="122">
        <f t="shared" si="139"/>
        <v>0.52346384724660155</v>
      </c>
      <c r="L310" s="122">
        <f t="shared" si="139"/>
        <v>0.9898951475755865</v>
      </c>
      <c r="M310" s="122">
        <f t="shared" si="139"/>
        <v>0.79917692090325076</v>
      </c>
      <c r="N310" s="122">
        <f t="shared" si="139"/>
        <v>0.68714218452879094</v>
      </c>
      <c r="O310" s="122">
        <f t="shared" si="139"/>
        <v>0.33538862472899311</v>
      </c>
      <c r="P310" s="122">
        <f t="shared" si="139"/>
        <v>0.99786256651111471</v>
      </c>
      <c r="Q310" s="122">
        <f t="shared" si="139"/>
        <v>0.99629899324847981</v>
      </c>
      <c r="R310" s="122">
        <f t="shared" ref="R310:V310" si="140">SUM(R311:R312)</f>
        <v>0.49744610742913237</v>
      </c>
      <c r="S310" s="122">
        <f t="shared" si="140"/>
        <v>0.16488020605037804</v>
      </c>
      <c r="T310" s="122">
        <f t="shared" si="140"/>
        <v>0.22761016668774578</v>
      </c>
      <c r="U310" s="122">
        <f t="shared" si="140"/>
        <v>0.28677900306446386</v>
      </c>
      <c r="V310" s="122">
        <f t="shared" si="140"/>
        <v>0.44447905213645666</v>
      </c>
      <c r="W310" s="122">
        <f t="shared" ref="W310:Y310" si="141">SUM(W311:W312)</f>
        <v>0.56444918962819401</v>
      </c>
      <c r="X310" s="122">
        <f t="shared" si="141"/>
        <v>0.44257094607096958</v>
      </c>
      <c r="Y310" s="122">
        <f t="shared" si="141"/>
        <v>0.27454060560383658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0.4143074470050665</v>
      </c>
      <c r="F311" s="98">
        <v>0.42806847486089994</v>
      </c>
      <c r="G311" s="98">
        <v>0.22262082397314575</v>
      </c>
      <c r="H311" s="98">
        <v>0.14240485023297836</v>
      </c>
      <c r="I311" s="98">
        <v>0.15000348806911679</v>
      </c>
      <c r="J311" s="98">
        <v>0.31058712769685842</v>
      </c>
      <c r="K311" s="98">
        <v>0.52126324392026457</v>
      </c>
      <c r="L311" s="98">
        <v>0.98579644152426704</v>
      </c>
      <c r="M311" s="98">
        <v>0.79592698885860658</v>
      </c>
      <c r="N311" s="98">
        <v>0.68437213801152719</v>
      </c>
      <c r="O311" s="98">
        <v>0.33404566289976972</v>
      </c>
      <c r="P311" s="98">
        <v>0.99388000796835263</v>
      </c>
      <c r="Q311" s="98">
        <v>0.9923269252054937</v>
      </c>
      <c r="R311" s="98">
        <v>0.49548696000825537</v>
      </c>
      <c r="S311" s="98">
        <v>0.16423674581784123</v>
      </c>
      <c r="T311" s="98">
        <v>0.22672504047028968</v>
      </c>
      <c r="U311" s="98">
        <v>0.28567999179936882</v>
      </c>
      <c r="V311" s="98">
        <v>0.44277866288995038</v>
      </c>
      <c r="W311" s="98">
        <v>0.56230987866330651</v>
      </c>
      <c r="X311" s="98">
        <v>0.44087596655625294</v>
      </c>
      <c r="Y311" s="98">
        <v>0.27349239137145803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1.901827368504158E-3</v>
      </c>
      <c r="F312" s="98">
        <v>1.9477152370033723E-3</v>
      </c>
      <c r="G312" s="98">
        <v>1.000676029819652E-3</v>
      </c>
      <c r="H312" s="98">
        <v>6.2556985560266725E-4</v>
      </c>
      <c r="I312" s="98">
        <v>6.4779044199049279E-4</v>
      </c>
      <c r="J312" s="98">
        <v>1.3284319288039462E-3</v>
      </c>
      <c r="K312" s="98">
        <v>2.2006033263369377E-3</v>
      </c>
      <c r="L312" s="98">
        <v>4.098706051319405E-3</v>
      </c>
      <c r="M312" s="98">
        <v>3.2499320446442411E-3</v>
      </c>
      <c r="N312" s="98">
        <v>2.7700465172637275E-3</v>
      </c>
      <c r="O312" s="98">
        <v>1.3429618292233919E-3</v>
      </c>
      <c r="P312" s="98">
        <v>3.9825585427620287E-3</v>
      </c>
      <c r="Q312" s="98">
        <v>3.9720680429861247E-3</v>
      </c>
      <c r="R312" s="98">
        <v>1.9591474208770004E-3</v>
      </c>
      <c r="S312" s="98">
        <v>6.4346023253679786E-4</v>
      </c>
      <c r="T312" s="98">
        <v>8.8512621745608317E-4</v>
      </c>
      <c r="U312" s="98">
        <v>1.0990112650950655E-3</v>
      </c>
      <c r="V312" s="98">
        <v>1.7003892465062677E-3</v>
      </c>
      <c r="W312" s="98">
        <v>2.1393109648875164E-3</v>
      </c>
      <c r="X312" s="98">
        <v>1.6949795147166611E-3</v>
      </c>
      <c r="Y312" s="98">
        <v>1.0482142323785413E-3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3.2708693625868169E-3</v>
      </c>
      <c r="F313" s="122">
        <f t="shared" si="142"/>
        <v>2.8313964595636657E-3</v>
      </c>
      <c r="G313" s="122">
        <f t="shared" si="142"/>
        <v>1.9710035093701873E-3</v>
      </c>
      <c r="H313" s="122">
        <f t="shared" si="142"/>
        <v>3.1913662127231891E-3</v>
      </c>
      <c r="I313" s="122">
        <f t="shared" si="142"/>
        <v>2.7939023918021203E-3</v>
      </c>
      <c r="J313" s="122">
        <f t="shared" si="142"/>
        <v>5.1962367911992415E-3</v>
      </c>
      <c r="K313" s="122">
        <f t="shared" si="142"/>
        <v>6.8241896456145978E-3</v>
      </c>
      <c r="L313" s="122">
        <f t="shared" si="142"/>
        <v>1.3088001233877263E-2</v>
      </c>
      <c r="M313" s="122">
        <f t="shared" si="142"/>
        <v>1.0268039251068013E-2</v>
      </c>
      <c r="N313" s="122">
        <f t="shared" si="142"/>
        <v>7.2055186285060078E-3</v>
      </c>
      <c r="O313" s="122">
        <f t="shared" si="142"/>
        <v>3.1238496006193634E-3</v>
      </c>
      <c r="P313" s="122">
        <f t="shared" si="142"/>
        <v>4.4963939323046801E-3</v>
      </c>
      <c r="Q313" s="122">
        <f t="shared" si="142"/>
        <v>4.1418281500873611E-3</v>
      </c>
      <c r="R313" s="122">
        <f t="shared" si="142"/>
        <v>1.0998618777173425E-3</v>
      </c>
      <c r="S313" s="122">
        <f t="shared" si="142"/>
        <v>7.7524431985683223E-4</v>
      </c>
      <c r="T313" s="122">
        <f t="shared" si="142"/>
        <v>1.4037593052377091E-3</v>
      </c>
      <c r="U313" s="122">
        <f t="shared" si="142"/>
        <v>2.1421662676391583E-3</v>
      </c>
      <c r="V313" s="122">
        <f t="shared" si="142"/>
        <v>5.2430426736558827E-3</v>
      </c>
      <c r="W313" s="122">
        <f t="shared" si="142"/>
        <v>3.0315826649458841E-3</v>
      </c>
      <c r="X313" s="122">
        <f t="shared" si="142"/>
        <v>1.0461636170012677E-2</v>
      </c>
      <c r="Y313" s="122">
        <f t="shared" si="142"/>
        <v>1.8393318516883223E-2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3.2708693625868169E-3</v>
      </c>
      <c r="F314" s="98">
        <v>2.8313964595636657E-3</v>
      </c>
      <c r="G314" s="98">
        <v>1.9710035093701873E-3</v>
      </c>
      <c r="H314" s="98">
        <v>3.1913662127231891E-3</v>
      </c>
      <c r="I314" s="98">
        <v>2.7939023918021203E-3</v>
      </c>
      <c r="J314" s="98">
        <v>5.1962367911992415E-3</v>
      </c>
      <c r="K314" s="98">
        <v>6.8241896456145978E-3</v>
      </c>
      <c r="L314" s="98">
        <v>1.3088001233877263E-2</v>
      </c>
      <c r="M314" s="98">
        <v>1.0268039251068013E-2</v>
      </c>
      <c r="N314" s="98">
        <v>7.2055186285060078E-3</v>
      </c>
      <c r="O314" s="98">
        <v>3.1238496006193634E-3</v>
      </c>
      <c r="P314" s="98">
        <v>4.4963939323046801E-3</v>
      </c>
      <c r="Q314" s="98">
        <v>4.1418281500873611E-3</v>
      </c>
      <c r="R314" s="98">
        <v>1.0998618777173425E-3</v>
      </c>
      <c r="S314" s="98">
        <v>7.7524431985683223E-4</v>
      </c>
      <c r="T314" s="98">
        <v>1.4037593052377091E-3</v>
      </c>
      <c r="U314" s="98">
        <v>2.1421662676391583E-3</v>
      </c>
      <c r="V314" s="98">
        <v>5.2430426736558827E-3</v>
      </c>
      <c r="W314" s="98">
        <v>3.0315826649458841E-3</v>
      </c>
      <c r="X314" s="98">
        <v>1.0461636170012677E-2</v>
      </c>
      <c r="Y314" s="98">
        <v>1.8393318516883223E-2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8.5312405349772899E-2</v>
      </c>
      <c r="F315" s="122">
        <v>7.1782587000438824E-2</v>
      </c>
      <c r="G315" s="122">
        <v>4.3443741209991629E-2</v>
      </c>
      <c r="H315" s="122">
        <v>3.3637189067532276E-2</v>
      </c>
      <c r="I315" s="122">
        <v>4.6669121426913401E-2</v>
      </c>
      <c r="J315" s="122">
        <v>9.402272875664619E-2</v>
      </c>
      <c r="K315" s="122">
        <v>0.1298137565229997</v>
      </c>
      <c r="L315" s="122">
        <v>0.19556710483276279</v>
      </c>
      <c r="M315" s="122">
        <v>0.17725536898547217</v>
      </c>
      <c r="N315" s="122">
        <v>0.13658717635736528</v>
      </c>
      <c r="O315" s="122">
        <v>6.2439617671314208E-2</v>
      </c>
      <c r="P315" s="122">
        <v>0.21266880433779867</v>
      </c>
      <c r="Q315" s="122">
        <v>0.22227121243836945</v>
      </c>
      <c r="R315" s="122">
        <v>0.12612591052759581</v>
      </c>
      <c r="S315" s="122">
        <v>5.2602835087069165E-2</v>
      </c>
      <c r="T315" s="122">
        <v>8.906325038754169E-2</v>
      </c>
      <c r="U315" s="122">
        <v>9.4677451305650057E-2</v>
      </c>
      <c r="V315" s="122">
        <v>0.14411935722227859</v>
      </c>
      <c r="W315" s="122">
        <v>0.24578812668107838</v>
      </c>
      <c r="X315" s="122">
        <v>0.28034220193109638</v>
      </c>
      <c r="Y315" s="122">
        <v>0.19969332769087117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2.9497324636468019E-2</v>
      </c>
      <c r="F316" s="98">
        <v>3.0892121363266176E-2</v>
      </c>
      <c r="G316" s="98">
        <v>1.6479270000689838E-2</v>
      </c>
      <c r="H316" s="98">
        <v>9.8763046147433836E-3</v>
      </c>
      <c r="I316" s="98">
        <v>1.0373116490326451E-2</v>
      </c>
      <c r="J316" s="98">
        <v>2.2569870775121209E-2</v>
      </c>
      <c r="K316" s="98">
        <v>3.2645153711770063E-2</v>
      </c>
      <c r="L316" s="98">
        <v>5.5328201407874027E-2</v>
      </c>
      <c r="M316" s="98">
        <v>4.8815188243618982E-2</v>
      </c>
      <c r="N316" s="98">
        <v>4.9941913897604641E-2</v>
      </c>
      <c r="O316" s="98">
        <v>2.2883703944515745E-2</v>
      </c>
      <c r="P316" s="98">
        <v>5.8057806352233565E-2</v>
      </c>
      <c r="Q316" s="98">
        <v>4.5675428093068446E-2</v>
      </c>
      <c r="R316" s="98">
        <v>1.2249079561434329E-2</v>
      </c>
      <c r="S316" s="98">
        <v>8.1457000754925971E-3</v>
      </c>
      <c r="T316" s="98">
        <v>1.1211277234719491E-2</v>
      </c>
      <c r="U316" s="98">
        <v>1.7507280770199866E-2</v>
      </c>
      <c r="V316" s="98">
        <v>2.1819649121278571E-2</v>
      </c>
      <c r="W316" s="98">
        <v>5.2313561010468586E-2</v>
      </c>
      <c r="X316" s="98">
        <v>7.1487009797838702E-2</v>
      </c>
      <c r="Y316" s="98">
        <v>6.0011929715519378E-2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1.2454492156059967E-4</v>
      </c>
      <c r="F317" s="98">
        <v>1.8389767339801869E-4</v>
      </c>
      <c r="G317" s="98">
        <v>0</v>
      </c>
      <c r="H317" s="98">
        <v>1.4317141142155122E-4</v>
      </c>
      <c r="I317" s="98">
        <v>0</v>
      </c>
      <c r="J317" s="98">
        <v>2.5517135756601835E-4</v>
      </c>
      <c r="K317" s="98">
        <v>2.7098736388806723E-4</v>
      </c>
      <c r="L317" s="98">
        <v>6.1506472447989222E-4</v>
      </c>
      <c r="M317" s="98">
        <v>4.5923691969629196E-4</v>
      </c>
      <c r="N317" s="98">
        <v>8.0832553738749121E-4</v>
      </c>
      <c r="O317" s="98">
        <v>1.403963139146647E-4</v>
      </c>
      <c r="P317" s="98">
        <v>1.6535807990475881E-3</v>
      </c>
      <c r="Q317" s="98">
        <v>5.3964738102606257E-4</v>
      </c>
      <c r="R317" s="98">
        <v>8.5191543069265371E-4</v>
      </c>
      <c r="S317" s="98">
        <v>0</v>
      </c>
      <c r="T317" s="98">
        <v>0</v>
      </c>
      <c r="U317" s="98">
        <v>0</v>
      </c>
      <c r="V317" s="98">
        <v>0</v>
      </c>
      <c r="W317" s="98">
        <v>2.7304171195356077E-3</v>
      </c>
      <c r="X317" s="98">
        <v>0</v>
      </c>
      <c r="Y317" s="98">
        <v>1.2422783839619673E-3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5.2956109637231042E-5</v>
      </c>
      <c r="F318" s="101">
        <v>8.4155979976144785E-5</v>
      </c>
      <c r="G318" s="101">
        <v>0</v>
      </c>
      <c r="H318" s="101">
        <v>6.3574971703836425E-5</v>
      </c>
      <c r="I318" s="101">
        <v>0</v>
      </c>
      <c r="J318" s="101">
        <v>1.1317695076167559E-4</v>
      </c>
      <c r="K318" s="101">
        <v>1.2188017833612343E-4</v>
      </c>
      <c r="L318" s="101">
        <v>2.752506485236219E-4</v>
      </c>
      <c r="M318" s="101">
        <v>2.134147324344965E-4</v>
      </c>
      <c r="N318" s="101">
        <v>3.7889724887783392E-4</v>
      </c>
      <c r="O318" s="101">
        <v>6.8433658521962356E-5</v>
      </c>
      <c r="P318" s="101">
        <v>7.1963052336125035E-4</v>
      </c>
      <c r="Q318" s="101">
        <v>2.3228408244744682E-4</v>
      </c>
      <c r="R318" s="101">
        <v>3.7699394508617046E-4</v>
      </c>
      <c r="S318" s="101">
        <v>0</v>
      </c>
      <c r="T318" s="101">
        <v>0</v>
      </c>
      <c r="U318" s="101">
        <v>0</v>
      </c>
      <c r="V318" s="101">
        <v>0</v>
      </c>
      <c r="W318" s="101">
        <v>1.2438029016686501E-3</v>
      </c>
      <c r="X318" s="101">
        <v>0</v>
      </c>
      <c r="Y318" s="101">
        <v>4.7363106936110076E-4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7.1588811923368632E-5</v>
      </c>
      <c r="F319" s="104">
        <v>9.9741693421873909E-5</v>
      </c>
      <c r="G319" s="104">
        <v>0</v>
      </c>
      <c r="H319" s="104">
        <v>7.9596439717714797E-5</v>
      </c>
      <c r="I319" s="104">
        <v>0</v>
      </c>
      <c r="J319" s="104">
        <v>1.4199440680434278E-4</v>
      </c>
      <c r="K319" s="104">
        <v>1.4910718555194379E-4</v>
      </c>
      <c r="L319" s="104">
        <v>3.3981407595627032E-4</v>
      </c>
      <c r="M319" s="104">
        <v>2.4582218726179546E-4</v>
      </c>
      <c r="N319" s="104">
        <v>4.2942828850965734E-4</v>
      </c>
      <c r="O319" s="104">
        <v>7.1962655392702348E-5</v>
      </c>
      <c r="P319" s="104">
        <v>9.339502756863376E-4</v>
      </c>
      <c r="Q319" s="104">
        <v>3.0736329857861578E-4</v>
      </c>
      <c r="R319" s="104">
        <v>4.7492148560648325E-4</v>
      </c>
      <c r="S319" s="104">
        <v>0</v>
      </c>
      <c r="T319" s="104">
        <v>0</v>
      </c>
      <c r="U319" s="104">
        <v>0</v>
      </c>
      <c r="V319" s="104">
        <v>0</v>
      </c>
      <c r="W319" s="104">
        <v>1.4866142178669576E-3</v>
      </c>
      <c r="X319" s="104">
        <v>0</v>
      </c>
      <c r="Y319" s="104">
        <v>7.6864731460086653E-4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2.2994303747699861E-2</v>
      </c>
      <c r="F320" s="101">
        <v>3.0860009323104249E-2</v>
      </c>
      <c r="G320" s="101">
        <v>1.5638304569462823E-2</v>
      </c>
      <c r="H320" s="101">
        <v>1.2535909591752551E-2</v>
      </c>
      <c r="I320" s="101">
        <v>1.4104438486924808E-2</v>
      </c>
      <c r="J320" s="101">
        <v>3.1930642802222804E-2</v>
      </c>
      <c r="K320" s="101">
        <v>2.2625955991320629E-2</v>
      </c>
      <c r="L320" s="101">
        <v>7.7476501616952576E-2</v>
      </c>
      <c r="M320" s="101">
        <v>3.1221175816860139E-2</v>
      </c>
      <c r="N320" s="101">
        <v>3.6806155957114298E-2</v>
      </c>
      <c r="O320" s="101">
        <v>9.8146892992120125E-3</v>
      </c>
      <c r="P320" s="101">
        <v>1.4740155470937441E-2</v>
      </c>
      <c r="Q320" s="101">
        <v>1.7929599492214187E-2</v>
      </c>
      <c r="R320" s="101">
        <v>1.7300812847979338E-2</v>
      </c>
      <c r="S320" s="101">
        <v>1.2028973844325606E-2</v>
      </c>
      <c r="T320" s="101">
        <v>2.1740992314642119E-2</v>
      </c>
      <c r="U320" s="101">
        <v>1.4065209765480447E-2</v>
      </c>
      <c r="V320" s="101">
        <v>4.6238635298465433E-2</v>
      </c>
      <c r="W320" s="101">
        <v>0</v>
      </c>
      <c r="X320" s="101">
        <v>7.4102953689765494E-2</v>
      </c>
      <c r="Y320" s="101">
        <v>5.428723856396947E-2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3.269623204404442E-2</v>
      </c>
      <c r="F321" s="104">
        <v>9.8465586406703901E-3</v>
      </c>
      <c r="G321" s="104">
        <v>1.1326166639838976E-2</v>
      </c>
      <c r="H321" s="104">
        <v>1.1081803449614791E-2</v>
      </c>
      <c r="I321" s="104">
        <v>2.2191566449662144E-2</v>
      </c>
      <c r="J321" s="104">
        <v>3.9267043821736167E-2</v>
      </c>
      <c r="K321" s="104">
        <v>7.4271659456020947E-2</v>
      </c>
      <c r="L321" s="104">
        <v>6.2147337083456287E-2</v>
      </c>
      <c r="M321" s="104">
        <v>9.6759768005296773E-2</v>
      </c>
      <c r="N321" s="104">
        <v>4.9030780965258848E-2</v>
      </c>
      <c r="O321" s="104">
        <v>2.9600828113671783E-2</v>
      </c>
      <c r="P321" s="104">
        <v>0.13821726171558008</v>
      </c>
      <c r="Q321" s="104">
        <v>0.15812653747206074</v>
      </c>
      <c r="R321" s="104">
        <v>9.5724102687489487E-2</v>
      </c>
      <c r="S321" s="104">
        <v>3.242816116725096E-2</v>
      </c>
      <c r="T321" s="104">
        <v>5.6110980838180079E-2</v>
      </c>
      <c r="U321" s="104">
        <v>6.3104960769969742E-2</v>
      </c>
      <c r="V321" s="104">
        <v>7.6061072802534574E-2</v>
      </c>
      <c r="W321" s="104">
        <v>0.19074414855107419</v>
      </c>
      <c r="X321" s="104">
        <v>0.13475223844349221</v>
      </c>
      <c r="Y321" s="104">
        <v>8.4151881027420342E-2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1.3953084233516341E-2</v>
      </c>
      <c r="F322" s="98">
        <v>4.488043571263642E-3</v>
      </c>
      <c r="G322" s="98">
        <v>5.0746461812020364E-3</v>
      </c>
      <c r="H322" s="98">
        <v>4.9141826097144027E-3</v>
      </c>
      <c r="I322" s="98">
        <v>1.0981751819125184E-2</v>
      </c>
      <c r="J322" s="98">
        <v>1.745453292321078E-2</v>
      </c>
      <c r="K322" s="98">
        <v>3.3490024062718275E-2</v>
      </c>
      <c r="L322" s="98">
        <v>2.7790618839999691E-2</v>
      </c>
      <c r="M322" s="98">
        <v>4.5227274804967153E-2</v>
      </c>
      <c r="N322" s="98">
        <v>2.298008951994597E-2</v>
      </c>
      <c r="O322" s="98">
        <v>1.4498446482402312E-2</v>
      </c>
      <c r="P322" s="98">
        <v>5.956985834443685E-2</v>
      </c>
      <c r="Q322" s="98">
        <v>6.8000170571379692E-2</v>
      </c>
      <c r="R322" s="98">
        <v>4.1822657425077556E-2</v>
      </c>
      <c r="S322" s="98">
        <v>1.5119044271265923E-2</v>
      </c>
      <c r="T322" s="98">
        <v>2.3947632278840371E-2</v>
      </c>
      <c r="U322" s="98">
        <v>2.7152213847731033E-2</v>
      </c>
      <c r="V322" s="98">
        <v>2.9914423153826308E-2</v>
      </c>
      <c r="W322" s="98">
        <v>8.480584455158803E-2</v>
      </c>
      <c r="X322" s="98">
        <v>5.650563392698689E-2</v>
      </c>
      <c r="Y322" s="98">
        <v>3.1309512605700564E-2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1.8743147810528077E-2</v>
      </c>
      <c r="F323" s="98">
        <v>5.3585150694067489E-3</v>
      </c>
      <c r="G323" s="98">
        <v>6.2515204586369383E-3</v>
      </c>
      <c r="H323" s="98">
        <v>6.1676208399003883E-3</v>
      </c>
      <c r="I323" s="98">
        <v>1.1209814630536958E-2</v>
      </c>
      <c r="J323" s="98">
        <v>2.1812510898525383E-2</v>
      </c>
      <c r="K323" s="98">
        <v>4.0781635393302672E-2</v>
      </c>
      <c r="L323" s="98">
        <v>3.4356718243456597E-2</v>
      </c>
      <c r="M323" s="98">
        <v>5.153249320032962E-2</v>
      </c>
      <c r="N323" s="98">
        <v>2.6050691445312878E-2</v>
      </c>
      <c r="O323" s="98">
        <v>1.5102381631269471E-2</v>
      </c>
      <c r="P323" s="98">
        <v>7.8647403371143232E-2</v>
      </c>
      <c r="Q323" s="98">
        <v>9.0126366900681029E-2</v>
      </c>
      <c r="R323" s="98">
        <v>5.3901445262411932E-2</v>
      </c>
      <c r="S323" s="98">
        <v>1.7309116895985036E-2</v>
      </c>
      <c r="T323" s="98">
        <v>3.2163348559339708E-2</v>
      </c>
      <c r="U323" s="98">
        <v>3.5952746922238717E-2</v>
      </c>
      <c r="V323" s="98">
        <v>4.6146649648708273E-2</v>
      </c>
      <c r="W323" s="98">
        <v>0.10593830399948614</v>
      </c>
      <c r="X323" s="98">
        <v>7.8246604516505336E-2</v>
      </c>
      <c r="Y323" s="98">
        <v>5.2842368421719778E-2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3.5859055043165805E-2</v>
      </c>
      <c r="F324" s="122">
        <v>2.6452699199062162E-2</v>
      </c>
      <c r="G324" s="122">
        <v>1.7375681603661632E-2</v>
      </c>
      <c r="H324" s="122">
        <v>1.3925016230809426E-2</v>
      </c>
      <c r="I324" s="122">
        <v>1.7366393957502425E-2</v>
      </c>
      <c r="J324" s="122">
        <v>3.6032327468630068E-2</v>
      </c>
      <c r="K324" s="122">
        <v>4.8459129958751297E-2</v>
      </c>
      <c r="L324" s="122">
        <v>7.150406484598279E-2</v>
      </c>
      <c r="M324" s="122">
        <v>5.6778000430074325E-2</v>
      </c>
      <c r="N324" s="122">
        <v>4.5158597567814908E-2</v>
      </c>
      <c r="O324" s="122">
        <v>2.2032602303501955E-2</v>
      </c>
      <c r="P324" s="122">
        <v>7.7316226251427117E-2</v>
      </c>
      <c r="Q324" s="122">
        <v>7.6228171740739106E-2</v>
      </c>
      <c r="R324" s="122">
        <v>4.0625729587075672E-2</v>
      </c>
      <c r="S324" s="122">
        <v>1.7234978184481064E-2</v>
      </c>
      <c r="T324" s="122">
        <v>2.7706599584859402E-2</v>
      </c>
      <c r="U324" s="122">
        <v>3.0681638423540415E-2</v>
      </c>
      <c r="V324" s="122">
        <v>4.7303453922543363E-2</v>
      </c>
      <c r="W324" s="122">
        <v>7.682603362663927E-2</v>
      </c>
      <c r="X324" s="122">
        <v>9.9425628234682831E-2</v>
      </c>
      <c r="Y324" s="122">
        <v>7.0452172082444212E-2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3.5859055043165805E-2</v>
      </c>
      <c r="F326" s="33">
        <v>2.6452699199062162E-2</v>
      </c>
      <c r="G326" s="33">
        <v>1.7375681603661632E-2</v>
      </c>
      <c r="H326" s="33">
        <v>1.3925016230809426E-2</v>
      </c>
      <c r="I326" s="33">
        <v>1.7366393957502425E-2</v>
      </c>
      <c r="J326" s="33">
        <v>3.6032327468630068E-2</v>
      </c>
      <c r="K326" s="33">
        <v>4.8459129958751297E-2</v>
      </c>
      <c r="L326" s="33">
        <v>7.150406484598279E-2</v>
      </c>
      <c r="M326" s="33">
        <v>5.6778000430074325E-2</v>
      </c>
      <c r="N326" s="33">
        <v>4.5158597567814908E-2</v>
      </c>
      <c r="O326" s="33">
        <v>2.2032602303501955E-2</v>
      </c>
      <c r="P326" s="33">
        <v>7.7316226251427117E-2</v>
      </c>
      <c r="Q326" s="33">
        <v>7.6228171740739106E-2</v>
      </c>
      <c r="R326" s="33">
        <v>4.0625729587075672E-2</v>
      </c>
      <c r="S326" s="33">
        <v>1.7234978184481064E-2</v>
      </c>
      <c r="T326" s="33">
        <v>2.7706599584859402E-2</v>
      </c>
      <c r="U326" s="33">
        <v>3.0681638423540415E-2</v>
      </c>
      <c r="V326" s="33">
        <v>4.7303453922543363E-2</v>
      </c>
      <c r="W326" s="33">
        <v>7.682603362663927E-2</v>
      </c>
      <c r="X326" s="33">
        <v>9.9425628234682831E-2</v>
      </c>
      <c r="Y326" s="33">
        <v>7.0452172082444212E-2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0.84073692032714853</v>
      </c>
      <c r="F328" s="119">
        <f t="shared" si="143"/>
        <v>0.84275241960245795</v>
      </c>
      <c r="G328" s="119">
        <f t="shared" si="143"/>
        <v>0.8482353549590318</v>
      </c>
      <c r="H328" s="119">
        <f t="shared" si="143"/>
        <v>0.8573766534945827</v>
      </c>
      <c r="I328" s="119">
        <f t="shared" si="143"/>
        <v>0.85892636780688547</v>
      </c>
      <c r="J328" s="119">
        <f t="shared" si="143"/>
        <v>0.862245159975633</v>
      </c>
      <c r="K328" s="119">
        <f t="shared" si="143"/>
        <v>0.87007251781566308</v>
      </c>
      <c r="L328" s="119">
        <f t="shared" si="143"/>
        <v>0.87236502072067146</v>
      </c>
      <c r="M328" s="119">
        <f t="shared" si="143"/>
        <v>0.88010383237224477</v>
      </c>
      <c r="N328" s="119">
        <f t="shared" si="143"/>
        <v>0.88266112970247246</v>
      </c>
      <c r="O328" s="119">
        <f t="shared" si="143"/>
        <v>0.88894390250918498</v>
      </c>
      <c r="P328" s="119">
        <f t="shared" si="143"/>
        <v>0.8934171965209472</v>
      </c>
      <c r="Q328" s="119">
        <f t="shared" si="143"/>
        <v>0.89872148296261944</v>
      </c>
      <c r="R328" s="119">
        <f t="shared" ref="R328:V328" si="144">IF(R309=0,"",R309/R290)</f>
        <v>0.90174437126327678</v>
      </c>
      <c r="S328" s="119">
        <f t="shared" si="144"/>
        <v>0.90407047265169926</v>
      </c>
      <c r="T328" s="119">
        <f t="shared" si="144"/>
        <v>0.90954781187627731</v>
      </c>
      <c r="U328" s="119">
        <f t="shared" si="144"/>
        <v>0.91653168687830355</v>
      </c>
      <c r="V328" s="119">
        <f t="shared" si="144"/>
        <v>0.92090754781645268</v>
      </c>
      <c r="W328" s="119">
        <f t="shared" ref="W328:Y328" si="145">IF(W309=0,"",W309/W290)</f>
        <v>0.92506490806206876</v>
      </c>
      <c r="X328" s="119">
        <f t="shared" si="145"/>
        <v>0.93019275533766765</v>
      </c>
      <c r="Y328" s="119">
        <f t="shared" si="145"/>
        <v>0.94957295365678585</v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0.84252636578994244</v>
      </c>
      <c r="F329" s="124">
        <f t="shared" si="146"/>
        <v>0.84740300946593028</v>
      </c>
      <c r="G329" s="124">
        <f t="shared" si="146"/>
        <v>0.85227855555664089</v>
      </c>
      <c r="H329" s="124">
        <f t="shared" si="146"/>
        <v>0.85714914079336713</v>
      </c>
      <c r="I329" s="124">
        <f t="shared" si="146"/>
        <v>0.8620242593156574</v>
      </c>
      <c r="J329" s="124">
        <f t="shared" si="146"/>
        <v>0.86690483785963568</v>
      </c>
      <c r="K329" s="124">
        <f t="shared" si="146"/>
        <v>0.87178577778914035</v>
      </c>
      <c r="L329" s="124">
        <f t="shared" si="146"/>
        <v>0.8766679898452775</v>
      </c>
      <c r="M329" s="124">
        <f t="shared" si="146"/>
        <v>0.8816016124534034</v>
      </c>
      <c r="N329" s="124">
        <f t="shared" si="146"/>
        <v>0.88661054194792166</v>
      </c>
      <c r="O329" s="124">
        <f t="shared" si="146"/>
        <v>0.89166856894162705</v>
      </c>
      <c r="P329" s="124">
        <f t="shared" si="146"/>
        <v>0.89667034549153091</v>
      </c>
      <c r="Q329" s="124">
        <f t="shared" si="146"/>
        <v>0.90132099937378929</v>
      </c>
      <c r="R329" s="124">
        <f t="shared" ref="R329:V329" si="147">IF(R310=0,"",R310/R291)</f>
        <v>0.90537443542023699</v>
      </c>
      <c r="S329" s="124">
        <f t="shared" si="147"/>
        <v>0.90910804825676206</v>
      </c>
      <c r="T329" s="124">
        <f t="shared" si="147"/>
        <v>0.91258800728528344</v>
      </c>
      <c r="U329" s="124">
        <f t="shared" si="147"/>
        <v>0.91587465533112411</v>
      </c>
      <c r="V329" s="124">
        <f t="shared" si="147"/>
        <v>0.91904077979147603</v>
      </c>
      <c r="W329" s="124">
        <f t="shared" ref="W329:Y329" si="148">IF(W310=0,"",W310/W291)</f>
        <v>0.92199888054730972</v>
      </c>
      <c r="X329" s="124">
        <f t="shared" si="148"/>
        <v>0.9241266322644005</v>
      </c>
      <c r="Y329" s="124">
        <f t="shared" si="148"/>
        <v>0.92616292822981672</v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0.84191777429067616</v>
      </c>
      <c r="F330" s="111">
        <f t="shared" si="149"/>
        <v>0.84681505085737196</v>
      </c>
      <c r="G330" s="111">
        <f t="shared" si="149"/>
        <v>0.85171301397798749</v>
      </c>
      <c r="H330" s="111">
        <f t="shared" si="149"/>
        <v>0.85661159206870174</v>
      </c>
      <c r="I330" s="111">
        <f t="shared" si="149"/>
        <v>0.86151092924790029</v>
      </c>
      <c r="J330" s="111">
        <f t="shared" si="149"/>
        <v>0.86641161591773763</v>
      </c>
      <c r="K330" s="111">
        <f t="shared" si="149"/>
        <v>0.87131415407533752</v>
      </c>
      <c r="L330" s="111">
        <f t="shared" si="149"/>
        <v>0.87621867802551134</v>
      </c>
      <c r="M330" s="111">
        <f t="shared" si="149"/>
        <v>0.88117561274113732</v>
      </c>
      <c r="N330" s="111">
        <f t="shared" si="149"/>
        <v>0.88620381678891469</v>
      </c>
      <c r="O330" s="111">
        <f t="shared" si="149"/>
        <v>0.89128039474280474</v>
      </c>
      <c r="P330" s="111">
        <f t="shared" si="149"/>
        <v>0.89629923245075616</v>
      </c>
      <c r="Q330" s="111">
        <f t="shared" si="149"/>
        <v>0.9009651267110389</v>
      </c>
      <c r="R330" s="111">
        <f t="shared" ref="R330:V330" si="150">IF(R311=0,"",R311/R292)</f>
        <v>0.90503581812337552</v>
      </c>
      <c r="S330" s="111">
        <f t="shared" si="150"/>
        <v>0.90878442651903768</v>
      </c>
      <c r="T330" s="111">
        <f t="shared" si="150"/>
        <v>0.9122766899419692</v>
      </c>
      <c r="U330" s="111">
        <f t="shared" si="150"/>
        <v>0.91557834643612601</v>
      </c>
      <c r="V330" s="111">
        <f t="shared" si="150"/>
        <v>0.9187551340454585</v>
      </c>
      <c r="W330" s="111">
        <f t="shared" ref="W330:Y330" si="151">IF(W311=0,"",W311/W292)</f>
        <v>0.92172535331379701</v>
      </c>
      <c r="X330" s="111">
        <f t="shared" si="151"/>
        <v>0.9238571425395834</v>
      </c>
      <c r="Y330" s="111">
        <f t="shared" si="151"/>
        <v>0.92590090259848079</v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2.645229665382403</v>
      </c>
      <c r="F332" s="124">
        <f t="shared" si="155"/>
        <v>2.7543833405288036</v>
      </c>
      <c r="G332" s="124">
        <f t="shared" si="155"/>
        <v>2.8650390675616717</v>
      </c>
      <c r="H332" s="124">
        <f t="shared" si="155"/>
        <v>2.9770974633419458</v>
      </c>
      <c r="I332" s="124">
        <f t="shared" si="155"/>
        <v>3.0906910831060701</v>
      </c>
      <c r="J332" s="124">
        <f t="shared" si="155"/>
        <v>3.2064140294578993</v>
      </c>
      <c r="K332" s="124">
        <f t="shared" si="155"/>
        <v>3.3247368811958475</v>
      </c>
      <c r="L332" s="124">
        <f t="shared" si="155"/>
        <v>3.445722042133248</v>
      </c>
      <c r="M332" s="124">
        <f t="shared" si="155"/>
        <v>3.5843621187699686</v>
      </c>
      <c r="N332" s="124">
        <f t="shared" si="155"/>
        <v>3.7451077276635441</v>
      </c>
      <c r="O332" s="124">
        <f t="shared" si="155"/>
        <v>3.9276721145464872</v>
      </c>
      <c r="P332" s="124">
        <f t="shared" si="155"/>
        <v>4.1142881127083859</v>
      </c>
      <c r="Q332" s="124">
        <f t="shared" si="155"/>
        <v>4.2575130300642714</v>
      </c>
      <c r="R332" s="124">
        <f t="shared" ref="R332:V332" si="156">IF(R313=0,"",R313/R294)</f>
        <v>4.2885467357412006</v>
      </c>
      <c r="S332" s="124">
        <f t="shared" si="156"/>
        <v>4.2919949252608589</v>
      </c>
      <c r="T332" s="124">
        <f t="shared" si="156"/>
        <v>4.2958262469493693</v>
      </c>
      <c r="U332" s="124">
        <f t="shared" si="156"/>
        <v>4.300083271047713</v>
      </c>
      <c r="V332" s="124">
        <f t="shared" si="156"/>
        <v>4.3122478727184674</v>
      </c>
      <c r="W332" s="124">
        <f t="shared" ref="W332:Y332" si="157">IF(W313=0,"",W313/W294)</f>
        <v>4.3521744542800276</v>
      </c>
      <c r="X332" s="124">
        <f t="shared" si="157"/>
        <v>4.3994756322114403</v>
      </c>
      <c r="Y332" s="124">
        <f t="shared" si="157"/>
        <v>4.4527924678182833</v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2.645229665382403</v>
      </c>
      <c r="F333" s="111">
        <f t="shared" si="158"/>
        <v>2.7543833405288036</v>
      </c>
      <c r="G333" s="111">
        <f t="shared" si="158"/>
        <v>2.8650390675616717</v>
      </c>
      <c r="H333" s="111">
        <f t="shared" si="158"/>
        <v>2.9770974633419458</v>
      </c>
      <c r="I333" s="111">
        <f t="shared" si="158"/>
        <v>3.0906910831060701</v>
      </c>
      <c r="J333" s="111">
        <f t="shared" si="158"/>
        <v>3.2064140294578993</v>
      </c>
      <c r="K333" s="111">
        <f t="shared" si="158"/>
        <v>3.3247368811958475</v>
      </c>
      <c r="L333" s="111">
        <f t="shared" si="158"/>
        <v>3.445722042133248</v>
      </c>
      <c r="M333" s="111">
        <f t="shared" si="158"/>
        <v>3.5843621187699686</v>
      </c>
      <c r="N333" s="111">
        <f t="shared" si="158"/>
        <v>3.7451077276635441</v>
      </c>
      <c r="O333" s="111">
        <f t="shared" si="158"/>
        <v>3.9276721145464872</v>
      </c>
      <c r="P333" s="111">
        <f t="shared" si="158"/>
        <v>4.1142881127083859</v>
      </c>
      <c r="Q333" s="111">
        <f t="shared" si="158"/>
        <v>4.2575130300642714</v>
      </c>
      <c r="R333" s="111">
        <f t="shared" ref="R333:V333" si="159">IF(R314=0,"",R314/R295)</f>
        <v>4.2885467357412006</v>
      </c>
      <c r="S333" s="111">
        <f t="shared" si="159"/>
        <v>4.2919949252608589</v>
      </c>
      <c r="T333" s="111">
        <f t="shared" si="159"/>
        <v>4.2958262469493693</v>
      </c>
      <c r="U333" s="111">
        <f t="shared" si="159"/>
        <v>4.300083271047713</v>
      </c>
      <c r="V333" s="111">
        <f t="shared" si="159"/>
        <v>4.3122478727184674</v>
      </c>
      <c r="W333" s="111">
        <f t="shared" ref="W333:Y333" si="160">IF(W314=0,"",W314/W295)</f>
        <v>4.3521744542800276</v>
      </c>
      <c r="X333" s="111">
        <f t="shared" si="160"/>
        <v>4.3994756322114403</v>
      </c>
      <c r="Y333" s="111">
        <f t="shared" si="160"/>
        <v>4.4527924678182833</v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0.83937638056259845</v>
      </c>
      <c r="F334" s="124">
        <f t="shared" si="161"/>
        <v>0.81873036370439012</v>
      </c>
      <c r="G334" s="124">
        <f t="shared" si="161"/>
        <v>0.8310238145958958</v>
      </c>
      <c r="H334" s="124">
        <f t="shared" si="161"/>
        <v>0.83609537164572822</v>
      </c>
      <c r="I334" s="124">
        <f t="shared" si="161"/>
        <v>0.84374388688432256</v>
      </c>
      <c r="J334" s="124">
        <f t="shared" si="161"/>
        <v>0.84576904631063032</v>
      </c>
      <c r="K334" s="124">
        <f t="shared" si="161"/>
        <v>0.86478131108889755</v>
      </c>
      <c r="L334" s="124">
        <f t="shared" si="161"/>
        <v>0.8429507693044862</v>
      </c>
      <c r="M334" s="124">
        <f t="shared" si="161"/>
        <v>0.86762045679958255</v>
      </c>
      <c r="N334" s="124">
        <f t="shared" si="161"/>
        <v>0.86102995160123041</v>
      </c>
      <c r="O334" s="124">
        <f t="shared" si="161"/>
        <v>0.87615879692796683</v>
      </c>
      <c r="P334" s="124">
        <f t="shared" si="161"/>
        <v>0.89968808811610268</v>
      </c>
      <c r="Q334" s="124">
        <f t="shared" si="161"/>
        <v>0.9068496350486086</v>
      </c>
      <c r="R334" s="124">
        <f t="shared" ref="R334:V334" si="162">IF(R315=0,"",R315/R296)</f>
        <v>0.90897973715889269</v>
      </c>
      <c r="S334" s="124">
        <f t="shared" si="162"/>
        <v>0.90140267813735764</v>
      </c>
      <c r="T334" s="124">
        <f t="shared" si="162"/>
        <v>0.90936158269906975</v>
      </c>
      <c r="U334" s="124">
        <f t="shared" si="162"/>
        <v>0.919088775147341</v>
      </c>
      <c r="V334" s="124">
        <f t="shared" si="162"/>
        <v>0.91465113358346017</v>
      </c>
      <c r="W334" s="124">
        <f t="shared" ref="W334:Y334" si="163">IF(W315=0,"",W315/W296)</f>
        <v>0.93517681937904318</v>
      </c>
      <c r="X334" s="124">
        <f t="shared" si="163"/>
        <v>0.92514633897594045</v>
      </c>
      <c r="Y334" s="124">
        <f t="shared" si="163"/>
        <v>0.93163130423310725</v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>
        <f t="shared" si="164"/>
        <v>0.83114957735209616</v>
      </c>
      <c r="F335" s="111">
        <f t="shared" si="164"/>
        <v>0.83598421735243922</v>
      </c>
      <c r="G335" s="111">
        <f t="shared" si="164"/>
        <v>0.84081953512562158</v>
      </c>
      <c r="H335" s="111">
        <f t="shared" si="164"/>
        <v>0.84565546000338476</v>
      </c>
      <c r="I335" s="111">
        <f t="shared" si="164"/>
        <v>0.85049213426082881</v>
      </c>
      <c r="J335" s="111">
        <f t="shared" si="164"/>
        <v>0.85533014074881653</v>
      </c>
      <c r="K335" s="111">
        <f t="shared" si="164"/>
        <v>0.86016997504388715</v>
      </c>
      <c r="L335" s="111">
        <f t="shared" si="164"/>
        <v>0.86501176973308325</v>
      </c>
      <c r="M335" s="111">
        <f t="shared" si="164"/>
        <v>0.86990530484977024</v>
      </c>
      <c r="N335" s="111">
        <f t="shared" si="164"/>
        <v>0.87486919775804306</v>
      </c>
      <c r="O335" s="111">
        <f t="shared" si="164"/>
        <v>0.87988084586622728</v>
      </c>
      <c r="P335" s="111">
        <f t="shared" si="164"/>
        <v>0.88483549223092384</v>
      </c>
      <c r="Q335" s="111">
        <f t="shared" si="164"/>
        <v>0.88944170932340749</v>
      </c>
      <c r="R335" s="111">
        <f t="shared" ref="R335:V335" si="165">IF(R316=0,"",R316/R297)</f>
        <v>0.89346033626087162</v>
      </c>
      <c r="S335" s="111">
        <f t="shared" si="165"/>
        <v>0.89716099964969021</v>
      </c>
      <c r="T335" s="111">
        <f t="shared" si="165"/>
        <v>0.90060859673886817</v>
      </c>
      <c r="U335" s="111">
        <f t="shared" si="165"/>
        <v>0.90386802477742256</v>
      </c>
      <c r="V335" s="111">
        <f t="shared" si="165"/>
        <v>0.90700418101436442</v>
      </c>
      <c r="W335" s="111">
        <f t="shared" ref="W335:Y335" si="166">IF(W316=0,"",W316/W297)</f>
        <v>0.90993641093622657</v>
      </c>
      <c r="X335" s="111">
        <f t="shared" si="166"/>
        <v>0.9126611642871032</v>
      </c>
      <c r="Y335" s="111">
        <f t="shared" si="166"/>
        <v>0.91527340287125014</v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0.92048825844555315</v>
      </c>
      <c r="F336" s="111">
        <f t="shared" si="167"/>
        <v>0.9176134912688122</v>
      </c>
      <c r="G336" s="111" t="str">
        <f t="shared" si="167"/>
        <v/>
      </c>
      <c r="H336" s="111">
        <f t="shared" si="167"/>
        <v>0.92503064039711447</v>
      </c>
      <c r="I336" s="111" t="str">
        <f t="shared" si="167"/>
        <v/>
      </c>
      <c r="J336" s="111">
        <f t="shared" si="167"/>
        <v>0.93021625512221207</v>
      </c>
      <c r="K336" s="111">
        <f t="shared" si="167"/>
        <v>0.93186749452755691</v>
      </c>
      <c r="L336" s="111">
        <f t="shared" si="167"/>
        <v>0.93472241550436208</v>
      </c>
      <c r="M336" s="111">
        <f t="shared" si="167"/>
        <v>0.93501770518582561</v>
      </c>
      <c r="N336" s="111">
        <f t="shared" si="167"/>
        <v>0.93716897322000237</v>
      </c>
      <c r="O336" s="111">
        <f t="shared" si="167"/>
        <v>0.93760869352125276</v>
      </c>
      <c r="P336" s="111">
        <f t="shared" si="167"/>
        <v>0.94639413405563744</v>
      </c>
      <c r="Q336" s="111">
        <f t="shared" si="167"/>
        <v>0.9492136306528437</v>
      </c>
      <c r="R336" s="111">
        <f t="shared" ref="R336:V336" si="168">IF(R317=0,"",R317/R298)</f>
        <v>0.94987653410663986</v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>
        <f t="shared" ref="W336:Y336" si="169">IF(W317=0,"",W317/W298)</f>
        <v>0.95685724040424069</v>
      </c>
      <c r="X336" s="111" t="str">
        <f t="shared" si="169"/>
        <v/>
      </c>
      <c r="Y336" s="111">
        <f t="shared" si="169"/>
        <v>0.96591001226963391</v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0.83114957735209616</v>
      </c>
      <c r="F337" s="112">
        <f t="shared" si="170"/>
        <v>0.83598421735243911</v>
      </c>
      <c r="G337" s="112" t="str">
        <f t="shared" si="170"/>
        <v/>
      </c>
      <c r="H337" s="112">
        <f t="shared" si="170"/>
        <v>0.84565546000338476</v>
      </c>
      <c r="I337" s="112" t="str">
        <f t="shared" si="170"/>
        <v/>
      </c>
      <c r="J337" s="112">
        <f t="shared" si="170"/>
        <v>0.85533014074881653</v>
      </c>
      <c r="K337" s="112">
        <f t="shared" si="170"/>
        <v>0.86016997504388715</v>
      </c>
      <c r="L337" s="112">
        <f t="shared" si="170"/>
        <v>0.86501176973308325</v>
      </c>
      <c r="M337" s="112">
        <f t="shared" si="170"/>
        <v>0.86990530484977024</v>
      </c>
      <c r="N337" s="112">
        <f t="shared" si="170"/>
        <v>0.87486919775804306</v>
      </c>
      <c r="O337" s="112">
        <f t="shared" si="170"/>
        <v>0.87988084586622739</v>
      </c>
      <c r="P337" s="112">
        <f t="shared" si="170"/>
        <v>0.88483549223092384</v>
      </c>
      <c r="Q337" s="112">
        <f t="shared" si="170"/>
        <v>0.88944170932340749</v>
      </c>
      <c r="R337" s="112">
        <f t="shared" ref="R337:V337" si="171">IF(R318=0,"",R318/R299)</f>
        <v>0.89346033626087162</v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>
        <f t="shared" ref="W337:Y337" si="172">IF(W318=0,"",W318/W299)</f>
        <v>0.90993641093622657</v>
      </c>
      <c r="X337" s="112" t="str">
        <f t="shared" si="172"/>
        <v/>
      </c>
      <c r="Y337" s="112">
        <f t="shared" si="172"/>
        <v>0.91527340287125014</v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>
        <f t="shared" ref="W338:Y338" si="175">IF(W319=0,"",W319/W300)</f>
        <v>1</v>
      </c>
      <c r="X338" s="113" t="str">
        <f t="shared" si="175"/>
        <v/>
      </c>
      <c r="Y338" s="113">
        <f t="shared" si="175"/>
        <v>1</v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0.78163103697822389</v>
      </c>
      <c r="F339" s="112">
        <f t="shared" si="176"/>
        <v>0.78266734591486342</v>
      </c>
      <c r="G339" s="112">
        <f t="shared" si="176"/>
        <v>0.78378596450283589</v>
      </c>
      <c r="H339" s="112">
        <f t="shared" si="176"/>
        <v>0.78497899630682877</v>
      </c>
      <c r="I339" s="112">
        <f t="shared" si="176"/>
        <v>0.78626458404661137</v>
      </c>
      <c r="J339" s="112">
        <f t="shared" si="176"/>
        <v>0.78771547453161517</v>
      </c>
      <c r="K339" s="112">
        <f t="shared" si="176"/>
        <v>0.78939593335356095</v>
      </c>
      <c r="L339" s="112">
        <f t="shared" si="176"/>
        <v>0.79132805619702484</v>
      </c>
      <c r="M339" s="112">
        <f t="shared" si="176"/>
        <v>0.79500125443596603</v>
      </c>
      <c r="N339" s="112">
        <f t="shared" si="176"/>
        <v>0.8010580275163357</v>
      </c>
      <c r="O339" s="112">
        <f t="shared" si="176"/>
        <v>0.8102938191366954</v>
      </c>
      <c r="P339" s="112">
        <f t="shared" si="176"/>
        <v>0.82227075778456149</v>
      </c>
      <c r="Q339" s="112">
        <f t="shared" si="176"/>
        <v>0.83382595537259907</v>
      </c>
      <c r="R339" s="112">
        <f t="shared" ref="R339:V339" si="177">IF(R320=0,"",R320/R301)</f>
        <v>0.84164581233520075</v>
      </c>
      <c r="S339" s="112">
        <f t="shared" si="177"/>
        <v>0.84922190583378354</v>
      </c>
      <c r="T339" s="112">
        <f t="shared" si="177"/>
        <v>0.85673920479434873</v>
      </c>
      <c r="U339" s="112">
        <f t="shared" si="177"/>
        <v>0.86427327854513902</v>
      </c>
      <c r="V339" s="112">
        <f t="shared" si="177"/>
        <v>0.87167463264960821</v>
      </c>
      <c r="W339" s="112" t="str">
        <f t="shared" ref="W339:Y339" si="178">IF(W320=0,"",W320/W301)</f>
        <v/>
      </c>
      <c r="X339" s="112">
        <f t="shared" si="178"/>
        <v>0.89183050102231842</v>
      </c>
      <c r="Y339" s="112">
        <f t="shared" si="178"/>
        <v>0.90432813306167903</v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0.8934766464500703</v>
      </c>
      <c r="F340" s="113">
        <f t="shared" si="179"/>
        <v>0.88765251617286967</v>
      </c>
      <c r="G340" s="113">
        <f t="shared" si="179"/>
        <v>0.88999852519179223</v>
      </c>
      <c r="H340" s="113">
        <f t="shared" si="179"/>
        <v>0.8916879904888283</v>
      </c>
      <c r="I340" s="113">
        <f t="shared" si="179"/>
        <v>0.88142892905780656</v>
      </c>
      <c r="J340" s="113">
        <f t="shared" si="179"/>
        <v>0.89302273283664135</v>
      </c>
      <c r="K340" s="113">
        <f t="shared" si="179"/>
        <v>0.89261836370322545</v>
      </c>
      <c r="L340" s="113">
        <f t="shared" si="179"/>
        <v>0.89451932105743115</v>
      </c>
      <c r="M340" s="113">
        <f t="shared" si="179"/>
        <v>0.89243619274286523</v>
      </c>
      <c r="N340" s="113">
        <f t="shared" si="179"/>
        <v>0.89573793649277011</v>
      </c>
      <c r="O340" s="113">
        <f t="shared" si="179"/>
        <v>0.8971250691549808</v>
      </c>
      <c r="P340" s="113">
        <f t="shared" si="179"/>
        <v>0.91478296946356585</v>
      </c>
      <c r="Q340" s="113">
        <f t="shared" si="179"/>
        <v>0.9210627084780898</v>
      </c>
      <c r="R340" s="113">
        <f t="shared" ref="R340:V340" si="180">IF(R321=0,"",R321/R302)</f>
        <v>0.92404059446347875</v>
      </c>
      <c r="S340" s="113">
        <f t="shared" si="180"/>
        <v>0.9235496748442964</v>
      </c>
      <c r="T340" s="113">
        <f t="shared" si="180"/>
        <v>0.93338754519602607</v>
      </c>
      <c r="U340" s="113">
        <f t="shared" si="180"/>
        <v>0.93670644004488868</v>
      </c>
      <c r="V340" s="113">
        <f t="shared" si="180"/>
        <v>0.94526919929470477</v>
      </c>
      <c r="W340" s="113">
        <f t="shared" ref="W340:Y340" si="181">IF(W321=0,"",W321/W302)</f>
        <v>0.94203794011583208</v>
      </c>
      <c r="X340" s="113">
        <f t="shared" si="181"/>
        <v>0.95160134345428993</v>
      </c>
      <c r="Y340" s="113">
        <f t="shared" si="181"/>
        <v>0.96212923338695699</v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0.781631036978224</v>
      </c>
      <c r="F341" s="111">
        <f t="shared" si="182"/>
        <v>0.78266734591486342</v>
      </c>
      <c r="G341" s="111">
        <f t="shared" si="182"/>
        <v>0.78378596450283589</v>
      </c>
      <c r="H341" s="111">
        <f t="shared" si="182"/>
        <v>0.78497899630682877</v>
      </c>
      <c r="I341" s="111">
        <f t="shared" si="182"/>
        <v>0.78626458404661137</v>
      </c>
      <c r="J341" s="111">
        <f t="shared" si="182"/>
        <v>0.78771547453161517</v>
      </c>
      <c r="K341" s="111">
        <f t="shared" si="182"/>
        <v>0.78939593335356095</v>
      </c>
      <c r="L341" s="111">
        <f t="shared" si="182"/>
        <v>0.79132805619702484</v>
      </c>
      <c r="M341" s="111">
        <f t="shared" si="182"/>
        <v>0.79500125443596603</v>
      </c>
      <c r="N341" s="111">
        <f t="shared" si="182"/>
        <v>0.80105802751633581</v>
      </c>
      <c r="O341" s="111">
        <f t="shared" si="182"/>
        <v>0.8102938191366954</v>
      </c>
      <c r="P341" s="111">
        <f t="shared" si="182"/>
        <v>0.82227075778456149</v>
      </c>
      <c r="Q341" s="111">
        <f t="shared" si="182"/>
        <v>0.83382595537259896</v>
      </c>
      <c r="R341" s="111">
        <f t="shared" ref="R341:V341" si="183">IF(R322=0,"",R322/R303)</f>
        <v>0.84164581233520086</v>
      </c>
      <c r="S341" s="111">
        <f t="shared" si="183"/>
        <v>0.84922190583378354</v>
      </c>
      <c r="T341" s="111">
        <f t="shared" si="183"/>
        <v>0.85673920479434873</v>
      </c>
      <c r="U341" s="111">
        <f t="shared" si="183"/>
        <v>0.86427327854513902</v>
      </c>
      <c r="V341" s="111">
        <f t="shared" si="183"/>
        <v>0.87167463264960821</v>
      </c>
      <c r="W341" s="111">
        <f t="shared" ref="W341:Y341" si="184">IF(W322=0,"",W322/W303)</f>
        <v>0.87843452433580549</v>
      </c>
      <c r="X341" s="111">
        <f t="shared" si="184"/>
        <v>0.89183050102231842</v>
      </c>
      <c r="Y341" s="111">
        <f t="shared" si="184"/>
        <v>0.90432813306167892</v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0.77628993266109636</v>
      </c>
      <c r="F343" s="124">
        <f t="shared" si="188"/>
        <v>0.77753206624001836</v>
      </c>
      <c r="G343" s="124">
        <f t="shared" si="188"/>
        <v>0.77882539352667235</v>
      </c>
      <c r="H343" s="124">
        <f t="shared" si="188"/>
        <v>0.78016457678849838</v>
      </c>
      <c r="I343" s="124">
        <f t="shared" si="188"/>
        <v>0.78156036238389126</v>
      </c>
      <c r="J343" s="124">
        <f t="shared" si="188"/>
        <v>0.78305677435006926</v>
      </c>
      <c r="K343" s="124">
        <f t="shared" si="188"/>
        <v>0.78469124469836748</v>
      </c>
      <c r="L343" s="124">
        <f t="shared" si="188"/>
        <v>0.78647378802645218</v>
      </c>
      <c r="M343" s="124">
        <f t="shared" si="188"/>
        <v>0.78902243108335579</v>
      </c>
      <c r="N343" s="124">
        <f t="shared" si="188"/>
        <v>0.79251312021053688</v>
      </c>
      <c r="O343" s="124">
        <f t="shared" si="188"/>
        <v>0.797363083421751</v>
      </c>
      <c r="P343" s="124">
        <f t="shared" si="188"/>
        <v>0.80377695822825468</v>
      </c>
      <c r="Q343" s="124">
        <f t="shared" si="188"/>
        <v>0.81207657478666229</v>
      </c>
      <c r="R343" s="124">
        <f t="shared" ref="R343:V343" si="189">IF(R324=0,"",R324/R305)</f>
        <v>0.8233703686197823</v>
      </c>
      <c r="S343" s="124">
        <f t="shared" si="189"/>
        <v>0.83750259145769235</v>
      </c>
      <c r="T343" s="124">
        <f t="shared" si="189"/>
        <v>0.85271670540043254</v>
      </c>
      <c r="U343" s="124">
        <f t="shared" si="189"/>
        <v>0.8672561725480844</v>
      </c>
      <c r="V343" s="124">
        <f t="shared" si="189"/>
        <v>0.87936445500070992</v>
      </c>
      <c r="W343" s="124">
        <f t="shared" ref="W343:Y343" si="190">IF(W324=0,"",W324/W305)</f>
        <v>0.88843125133109613</v>
      </c>
      <c r="X343" s="124">
        <f t="shared" si="190"/>
        <v>0.89581628193962781</v>
      </c>
      <c r="Y343" s="124">
        <f t="shared" si="190"/>
        <v>0.90236529624663231</v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0.77628993266109636</v>
      </c>
      <c r="F345" s="45">
        <f t="shared" si="194"/>
        <v>0.77753206624001836</v>
      </c>
      <c r="G345" s="45">
        <f t="shared" si="194"/>
        <v>0.77882539352667235</v>
      </c>
      <c r="H345" s="45">
        <f t="shared" si="194"/>
        <v>0.78016457678849838</v>
      </c>
      <c r="I345" s="45">
        <f t="shared" si="194"/>
        <v>0.78156036238389126</v>
      </c>
      <c r="J345" s="45">
        <f t="shared" si="194"/>
        <v>0.78305677435006926</v>
      </c>
      <c r="K345" s="45">
        <f t="shared" si="194"/>
        <v>0.78469124469836748</v>
      </c>
      <c r="L345" s="45">
        <f t="shared" si="194"/>
        <v>0.78647378802645218</v>
      </c>
      <c r="M345" s="45">
        <f t="shared" si="194"/>
        <v>0.78902243108335579</v>
      </c>
      <c r="N345" s="45">
        <f t="shared" si="194"/>
        <v>0.79251312021053688</v>
      </c>
      <c r="O345" s="45">
        <f t="shared" si="194"/>
        <v>0.797363083421751</v>
      </c>
      <c r="P345" s="45">
        <f t="shared" si="194"/>
        <v>0.80377695822825468</v>
      </c>
      <c r="Q345" s="45">
        <f t="shared" si="194"/>
        <v>0.81207657478666229</v>
      </c>
      <c r="R345" s="45">
        <f t="shared" ref="R345:V345" si="195">IF(R326=0,"",R326/R307)</f>
        <v>0.8233703686197823</v>
      </c>
      <c r="S345" s="45">
        <f t="shared" si="195"/>
        <v>0.83750259145769235</v>
      </c>
      <c r="T345" s="45">
        <f t="shared" si="195"/>
        <v>0.85271670540043254</v>
      </c>
      <c r="U345" s="45">
        <f t="shared" si="195"/>
        <v>0.8672561725480844</v>
      </c>
      <c r="V345" s="45">
        <f t="shared" si="195"/>
        <v>0.87936445500070992</v>
      </c>
      <c r="W345" s="45">
        <f t="shared" ref="W345:Y345" si="196">IF(W326=0,"",W326/W307)</f>
        <v>0.88843125133109613</v>
      </c>
      <c r="X345" s="45">
        <f t="shared" si="196"/>
        <v>0.89581628193962781</v>
      </c>
      <c r="Y345" s="45">
        <f t="shared" si="196"/>
        <v>0.90236529624663231</v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12101.762233488145</v>
      </c>
      <c r="F366" s="117">
        <f t="shared" si="204"/>
        <v>16581.344142434351</v>
      </c>
      <c r="G366" s="117">
        <f t="shared" si="204"/>
        <v>13827.259159877145</v>
      </c>
      <c r="H366" s="117">
        <f t="shared" si="204"/>
        <v>11330.210375059494</v>
      </c>
      <c r="I366" s="117">
        <f t="shared" si="204"/>
        <v>9623.2787945289256</v>
      </c>
      <c r="J366" s="117">
        <f t="shared" si="204"/>
        <v>9069.7832229968608</v>
      </c>
      <c r="K366" s="117">
        <f t="shared" si="204"/>
        <v>10546.907193139412</v>
      </c>
      <c r="L366" s="117">
        <f t="shared" si="204"/>
        <v>13105.127582151548</v>
      </c>
      <c r="M366" s="117">
        <f t="shared" si="204"/>
        <v>12344.572759796407</v>
      </c>
      <c r="N366" s="117">
        <f t="shared" si="204"/>
        <v>13177.470531154397</v>
      </c>
      <c r="O366" s="117">
        <f t="shared" si="204"/>
        <v>12899.495338622883</v>
      </c>
      <c r="P366" s="117">
        <f t="shared" si="204"/>
        <v>10688.058126229182</v>
      </c>
      <c r="Q366" s="117">
        <f t="shared" si="204"/>
        <v>10395.221106630797</v>
      </c>
      <c r="R366" s="117">
        <f t="shared" ref="R366:V366" si="205">R367+R370+R372+R381</f>
        <v>9619.3866869576232</v>
      </c>
      <c r="S366" s="117">
        <f t="shared" si="205"/>
        <v>8606.23606775603</v>
      </c>
      <c r="T366" s="117">
        <f t="shared" si="205"/>
        <v>7468.5636590136673</v>
      </c>
      <c r="U366" s="117">
        <f t="shared" si="205"/>
        <v>8050.3226777035852</v>
      </c>
      <c r="V366" s="117">
        <f t="shared" si="205"/>
        <v>7907.1489827649093</v>
      </c>
      <c r="W366" s="117">
        <f t="shared" ref="W366:Y366" si="206">W367+W370+W372+W381</f>
        <v>7091.4792737552752</v>
      </c>
      <c r="X366" s="117">
        <f t="shared" si="206"/>
        <v>5846.3360351921683</v>
      </c>
      <c r="Y366" s="117">
        <f t="shared" si="206"/>
        <v>4870.3232030529616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9296.5004047633702</v>
      </c>
      <c r="F367" s="122">
        <f t="shared" si="207"/>
        <v>13352.182213948694</v>
      </c>
      <c r="G367" s="122">
        <f t="shared" si="207"/>
        <v>10744.677130905971</v>
      </c>
      <c r="H367" s="122">
        <f t="shared" si="207"/>
        <v>8364.9577140508554</v>
      </c>
      <c r="I367" s="122">
        <f t="shared" si="207"/>
        <v>6642.195008347876</v>
      </c>
      <c r="J367" s="122">
        <f t="shared" si="207"/>
        <v>6292.5066403596456</v>
      </c>
      <c r="K367" s="122">
        <f t="shared" si="207"/>
        <v>7776.4304307958428</v>
      </c>
      <c r="L367" s="122">
        <f t="shared" si="207"/>
        <v>10164.154248614217</v>
      </c>
      <c r="M367" s="122">
        <f t="shared" si="207"/>
        <v>9438.3721939539428</v>
      </c>
      <c r="N367" s="122">
        <f t="shared" si="207"/>
        <v>10289.382900130962</v>
      </c>
      <c r="O367" s="122">
        <f t="shared" si="207"/>
        <v>10196.87963968334</v>
      </c>
      <c r="P367" s="122">
        <f t="shared" si="207"/>
        <v>8222.6709366840241</v>
      </c>
      <c r="Q367" s="122">
        <f t="shared" si="207"/>
        <v>7950.2337298974126</v>
      </c>
      <c r="R367" s="122">
        <f t="shared" ref="R367:V367" si="208">SUM(R368:R369)</f>
        <v>7163.6221359083056</v>
      </c>
      <c r="S367" s="122">
        <f t="shared" si="208"/>
        <v>5992.2520162221736</v>
      </c>
      <c r="T367" s="122">
        <f t="shared" si="208"/>
        <v>4899.7611245664903</v>
      </c>
      <c r="U367" s="122">
        <f t="shared" si="208"/>
        <v>5576.7072020766573</v>
      </c>
      <c r="V367" s="122">
        <f t="shared" si="208"/>
        <v>5492.8314615802419</v>
      </c>
      <c r="W367" s="122">
        <f t="shared" ref="W367:Y367" si="209">SUM(W368:W369)</f>
        <v>4511.9801045367985</v>
      </c>
      <c r="X367" s="122">
        <f t="shared" si="209"/>
        <v>3127.2831792165889</v>
      </c>
      <c r="Y367" s="122">
        <f t="shared" si="209"/>
        <v>2434.6450585110342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9260.7103525049497</v>
      </c>
      <c r="F368" s="98">
        <v>13300.933507599488</v>
      </c>
      <c r="G368" s="98">
        <v>10703.698742783426</v>
      </c>
      <c r="H368" s="98">
        <v>8333.5983286169812</v>
      </c>
      <c r="I368" s="98">
        <v>6617.5747376277795</v>
      </c>
      <c r="J368" s="98">
        <v>6269.2740639205631</v>
      </c>
      <c r="K368" s="98">
        <v>7747.9304122153317</v>
      </c>
      <c r="L368" s="98">
        <v>10127.259549406133</v>
      </c>
      <c r="M368" s="98">
        <v>9404.5344950468589</v>
      </c>
      <c r="N368" s="98">
        <v>10252.607054245373</v>
      </c>
      <c r="O368" s="98">
        <v>10160.472539278053</v>
      </c>
      <c r="P368" s="98">
        <v>8193.2445352530704</v>
      </c>
      <c r="Q368" s="98">
        <v>7921.6652998789041</v>
      </c>
      <c r="R368" s="98">
        <v>7138.0785434141353</v>
      </c>
      <c r="S368" s="98">
        <v>5970.9922363801197</v>
      </c>
      <c r="T368" s="98">
        <v>4882.3725808012632</v>
      </c>
      <c r="U368" s="98">
        <v>5557.1336936339994</v>
      </c>
      <c r="V368" s="98">
        <v>5473.5194235559566</v>
      </c>
      <c r="W368" s="98">
        <v>4496.2131929261259</v>
      </c>
      <c r="X368" s="98">
        <v>3116.2148963664176</v>
      </c>
      <c r="Y368" s="98">
        <v>2426.0357848369081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35.790052258419671</v>
      </c>
      <c r="F369" s="98">
        <v>51.24870634920638</v>
      </c>
      <c r="G369" s="98">
        <v>40.978388122544196</v>
      </c>
      <c r="H369" s="98">
        <v>31.359385433875083</v>
      </c>
      <c r="I369" s="98">
        <v>24.62027072009618</v>
      </c>
      <c r="J369" s="98">
        <v>23.232576439082546</v>
      </c>
      <c r="K369" s="98">
        <v>28.500018580510673</v>
      </c>
      <c r="L369" s="98">
        <v>36.894699208084113</v>
      </c>
      <c r="M369" s="98">
        <v>33.837698907083727</v>
      </c>
      <c r="N369" s="98">
        <v>36.775845885590357</v>
      </c>
      <c r="O369" s="98">
        <v>36.407100405286826</v>
      </c>
      <c r="P369" s="98">
        <v>29.426401430954506</v>
      </c>
      <c r="Q369" s="98">
        <v>28.568430018508735</v>
      </c>
      <c r="R369" s="98">
        <v>25.543592494169861</v>
      </c>
      <c r="S369" s="98">
        <v>21.259779842053863</v>
      </c>
      <c r="T369" s="98">
        <v>17.388543765226768</v>
      </c>
      <c r="U369" s="98">
        <v>19.573508442657904</v>
      </c>
      <c r="V369" s="98">
        <v>19.312038024285052</v>
      </c>
      <c r="W369" s="98">
        <v>15.766911610672887</v>
      </c>
      <c r="X369" s="98">
        <v>11.068282850171123</v>
      </c>
      <c r="Y369" s="98">
        <v>8.6092736741260136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23.269714452806557</v>
      </c>
      <c r="F370" s="122">
        <f t="shared" si="210"/>
        <v>27.047912144891587</v>
      </c>
      <c r="G370" s="122">
        <f t="shared" si="210"/>
        <v>28.172035297250673</v>
      </c>
      <c r="H370" s="122">
        <f t="shared" si="210"/>
        <v>53.737235435352815</v>
      </c>
      <c r="I370" s="122">
        <f t="shared" si="210"/>
        <v>34.356895863468843</v>
      </c>
      <c r="J370" s="122">
        <f t="shared" si="210"/>
        <v>28.341798294530918</v>
      </c>
      <c r="K370" s="122">
        <f t="shared" si="210"/>
        <v>26.5825833613656</v>
      </c>
      <c r="L370" s="122">
        <f t="shared" si="210"/>
        <v>34.190880671206806</v>
      </c>
      <c r="M370" s="122">
        <f t="shared" si="210"/>
        <v>29.826492376207902</v>
      </c>
      <c r="N370" s="122">
        <f t="shared" si="210"/>
        <v>25.543272657412459</v>
      </c>
      <c r="O370" s="122">
        <f t="shared" si="210"/>
        <v>21.56141772527674</v>
      </c>
      <c r="P370" s="122">
        <f t="shared" si="210"/>
        <v>8.0750391924189895</v>
      </c>
      <c r="Q370" s="122">
        <f t="shared" si="210"/>
        <v>6.996901893235</v>
      </c>
      <c r="R370" s="122">
        <f t="shared" si="210"/>
        <v>3.3438197786638799</v>
      </c>
      <c r="S370" s="122">
        <f t="shared" si="210"/>
        <v>5.9678300142962311</v>
      </c>
      <c r="T370" s="122">
        <f t="shared" si="210"/>
        <v>6.4195405867230466</v>
      </c>
      <c r="U370" s="122">
        <f t="shared" si="210"/>
        <v>8.8724353592186898</v>
      </c>
      <c r="V370" s="122">
        <f t="shared" si="210"/>
        <v>13.808911108766745</v>
      </c>
      <c r="W370" s="122">
        <f t="shared" si="210"/>
        <v>5.1337632342345936</v>
      </c>
      <c r="X370" s="122">
        <f t="shared" si="210"/>
        <v>15.527963121709817</v>
      </c>
      <c r="Y370" s="122">
        <f t="shared" si="210"/>
        <v>33.926893742886563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23.269714452806557</v>
      </c>
      <c r="F371" s="98">
        <f>RES_hhdet_in_fech!F110</f>
        <v>27.047912144891587</v>
      </c>
      <c r="G371" s="98">
        <f>RES_hhdet_in_fech!G110</f>
        <v>28.172035297250673</v>
      </c>
      <c r="H371" s="98">
        <f>RES_hhdet_in_fech!H110</f>
        <v>53.737235435352815</v>
      </c>
      <c r="I371" s="98">
        <f>RES_hhdet_in_fech!I110</f>
        <v>34.356895863468843</v>
      </c>
      <c r="J371" s="98">
        <f>RES_hhdet_in_fech!J110</f>
        <v>28.341798294530918</v>
      </c>
      <c r="K371" s="98">
        <f>RES_hhdet_in_fech!K110</f>
        <v>26.5825833613656</v>
      </c>
      <c r="L371" s="98">
        <f>RES_hhdet_in_fech!L110</f>
        <v>34.190880671206806</v>
      </c>
      <c r="M371" s="98">
        <f>RES_hhdet_in_fech!M110</f>
        <v>29.826492376207902</v>
      </c>
      <c r="N371" s="98">
        <f>RES_hhdet_in_fech!N110</f>
        <v>25.543272657412459</v>
      </c>
      <c r="O371" s="98">
        <f>RES_hhdet_in_fech!O110</f>
        <v>21.56141772527674</v>
      </c>
      <c r="P371" s="98">
        <f>RES_hhdet_in_fech!P110</f>
        <v>8.0750391924189895</v>
      </c>
      <c r="Q371" s="98">
        <f>RES_hhdet_in_fech!Q110</f>
        <v>6.996901893235</v>
      </c>
      <c r="R371" s="98">
        <f>RES_hhdet_in_fech!R110</f>
        <v>3.3438197786638799</v>
      </c>
      <c r="S371" s="98">
        <f>RES_hhdet_in_fech!S110</f>
        <v>5.9678300142962311</v>
      </c>
      <c r="T371" s="98">
        <f>RES_hhdet_in_fech!T110</f>
        <v>6.4195405867230466</v>
      </c>
      <c r="U371" s="98">
        <f>RES_hhdet_in_fech!U110</f>
        <v>8.8724353592186898</v>
      </c>
      <c r="V371" s="98">
        <f>RES_hhdet_in_fech!V110</f>
        <v>13.808911108766745</v>
      </c>
      <c r="W371" s="98">
        <f>RES_hhdet_in_fech!W110</f>
        <v>5.1337632342345936</v>
      </c>
      <c r="X371" s="98">
        <f>RES_hhdet_in_fech!X110</f>
        <v>15.527963121709817</v>
      </c>
      <c r="Y371" s="98">
        <f>RES_hhdet_in_fech!Y110</f>
        <v>33.926893742886563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1912.6992263881657</v>
      </c>
      <c r="F372" s="122">
        <v>2306.9365735965621</v>
      </c>
      <c r="G372" s="122">
        <v>2140.7952040438363</v>
      </c>
      <c r="H372" s="122">
        <v>2016.7664444486968</v>
      </c>
      <c r="I372" s="122">
        <v>2102.2156945159813</v>
      </c>
      <c r="J372" s="122">
        <v>1944.1919205944587</v>
      </c>
      <c r="K372" s="122">
        <v>1944.0964187002899</v>
      </c>
      <c r="L372" s="122">
        <v>2088.3861110937287</v>
      </c>
      <c r="M372" s="122">
        <v>2127.1404044264218</v>
      </c>
      <c r="N372" s="122">
        <v>2106.0432059876443</v>
      </c>
      <c r="O372" s="122">
        <v>1931.967569228857</v>
      </c>
      <c r="P372" s="122">
        <v>1746.5732552413069</v>
      </c>
      <c r="Q372" s="122">
        <v>1762.8592173367215</v>
      </c>
      <c r="R372" s="122">
        <v>1809.1099938726695</v>
      </c>
      <c r="S372" s="122">
        <v>1928.0902511609077</v>
      </c>
      <c r="T372" s="122">
        <v>1924.0659142635232</v>
      </c>
      <c r="U372" s="122">
        <v>1834.6601574740214</v>
      </c>
      <c r="V372" s="122">
        <v>1789.561375072509</v>
      </c>
      <c r="W372" s="122">
        <v>1937.0457676015187</v>
      </c>
      <c r="X372" s="122">
        <v>1978.7632723484535</v>
      </c>
      <c r="Y372" s="122">
        <v>1760.4996474532315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1741.5454311484327</v>
      </c>
      <c r="F373" s="98">
        <v>2558.115133417019</v>
      </c>
      <c r="G373" s="98">
        <v>2212.9809027168963</v>
      </c>
      <c r="H373" s="98">
        <v>1968.4828849219618</v>
      </c>
      <c r="I373" s="98">
        <v>1842.1625248735484</v>
      </c>
      <c r="J373" s="98">
        <v>1733.8109625843279</v>
      </c>
      <c r="K373" s="98">
        <v>1831.4586211683095</v>
      </c>
      <c r="L373" s="98">
        <v>2066.3398428932151</v>
      </c>
      <c r="M373" s="98">
        <v>2045.8416731635205</v>
      </c>
      <c r="N373" s="98">
        <v>2148.5392438572385</v>
      </c>
      <c r="O373" s="98">
        <v>1855.6435960288488</v>
      </c>
      <c r="P373" s="98">
        <v>1808.2786373731126</v>
      </c>
      <c r="Q373" s="98">
        <v>1761.7535353376156</v>
      </c>
      <c r="R373" s="98">
        <v>2214.4985301328297</v>
      </c>
      <c r="S373" s="98">
        <v>1992.3327515113426</v>
      </c>
      <c r="T373" s="98">
        <v>1590.9529133468241</v>
      </c>
      <c r="U373" s="98">
        <v>1706.5517291270357</v>
      </c>
      <c r="V373" s="98">
        <v>1580.683506887239</v>
      </c>
      <c r="W373" s="98">
        <v>2321.6164217917585</v>
      </c>
      <c r="X373" s="98">
        <v>1938.2036966875114</v>
      </c>
      <c r="Y373" s="98">
        <v>1970.4049932234675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1573.5751373904682</v>
      </c>
      <c r="F374" s="98">
        <v>2330.7525030627767</v>
      </c>
      <c r="G374" s="98">
        <v>0</v>
      </c>
      <c r="H374" s="98">
        <v>1800.0306607333812</v>
      </c>
      <c r="I374" s="98">
        <v>0</v>
      </c>
      <c r="J374" s="98">
        <v>1595.1360085096039</v>
      </c>
      <c r="K374" s="98">
        <v>1691.0038500785072</v>
      </c>
      <c r="L374" s="98">
        <v>1913.189046033893</v>
      </c>
      <c r="M374" s="98">
        <v>1904.037162949201</v>
      </c>
      <c r="N374" s="98">
        <v>2006.2179326138787</v>
      </c>
      <c r="O374" s="98">
        <v>1741.4611682997793</v>
      </c>
      <c r="P374" s="98">
        <v>1693.3699538153935</v>
      </c>
      <c r="Q374" s="98">
        <v>1652.9732714164079</v>
      </c>
      <c r="R374" s="98">
        <v>2086.1187961178216</v>
      </c>
      <c r="S374" s="98">
        <v>0</v>
      </c>
      <c r="T374" s="98">
        <v>0</v>
      </c>
      <c r="U374" s="98">
        <v>0</v>
      </c>
      <c r="V374" s="98">
        <v>0</v>
      </c>
      <c r="W374" s="98">
        <v>2212.4339110247893</v>
      </c>
      <c r="X374" s="98">
        <v>0</v>
      </c>
      <c r="Y374" s="98">
        <v>1869.7002595937222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740.99725472169098</v>
      </c>
      <c r="F375" s="101">
        <v>1170.7566085663832</v>
      </c>
      <c r="G375" s="101">
        <v>0</v>
      </c>
      <c r="H375" s="101">
        <v>874.32406681635837</v>
      </c>
      <c r="I375" s="101">
        <v>0</v>
      </c>
      <c r="J375" s="101">
        <v>769.43853294235055</v>
      </c>
      <c r="K375" s="101">
        <v>823.94556609395386</v>
      </c>
      <c r="L375" s="101">
        <v>925.17962019103697</v>
      </c>
      <c r="M375" s="101">
        <v>951.06648366430716</v>
      </c>
      <c r="N375" s="101">
        <v>1007.3677335404158</v>
      </c>
      <c r="O375" s="101">
        <v>904.53548608265112</v>
      </c>
      <c r="P375" s="101">
        <v>788.21647829605115</v>
      </c>
      <c r="Q375" s="101">
        <v>759.31448079908262</v>
      </c>
      <c r="R375" s="101">
        <v>981.45142059714181</v>
      </c>
      <c r="S375" s="101">
        <v>0</v>
      </c>
      <c r="T375" s="101">
        <v>0</v>
      </c>
      <c r="U375" s="101">
        <v>0</v>
      </c>
      <c r="V375" s="101">
        <v>0</v>
      </c>
      <c r="W375" s="101">
        <v>1059.8123541052746</v>
      </c>
      <c r="X375" s="101">
        <v>0</v>
      </c>
      <c r="Y375" s="101">
        <v>752.27922599271255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832.57788266877719</v>
      </c>
      <c r="F376" s="104">
        <v>1159.9958944963935</v>
      </c>
      <c r="G376" s="104">
        <v>0</v>
      </c>
      <c r="H376" s="104">
        <v>925.70659391702304</v>
      </c>
      <c r="I376" s="104">
        <v>0</v>
      </c>
      <c r="J376" s="104">
        <v>825.69747556725326</v>
      </c>
      <c r="K376" s="104">
        <v>867.0582839845531</v>
      </c>
      <c r="L376" s="104">
        <v>988.00942584285599</v>
      </c>
      <c r="M376" s="104">
        <v>952.97067928489378</v>
      </c>
      <c r="N376" s="104">
        <v>998.85019907346305</v>
      </c>
      <c r="O376" s="104">
        <v>836.92568221712827</v>
      </c>
      <c r="P376" s="104">
        <v>905.15347551934212</v>
      </c>
      <c r="Q376" s="104">
        <v>893.65879061732539</v>
      </c>
      <c r="R376" s="104">
        <v>1104.66737552068</v>
      </c>
      <c r="S376" s="104">
        <v>0</v>
      </c>
      <c r="T376" s="104">
        <v>0</v>
      </c>
      <c r="U376" s="104">
        <v>0</v>
      </c>
      <c r="V376" s="104">
        <v>0</v>
      </c>
      <c r="W376" s="104">
        <v>1152.6215569195147</v>
      </c>
      <c r="X376" s="104">
        <v>0</v>
      </c>
      <c r="Y376" s="104">
        <v>1117.4210336010096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2179.2072258491221</v>
      </c>
      <c r="F377" s="101">
        <v>2215.2778618246757</v>
      </c>
      <c r="G377" s="101">
        <v>2209.9507771349408</v>
      </c>
      <c r="H377" s="101">
        <v>2159.6286406063195</v>
      </c>
      <c r="I377" s="101">
        <v>2344.1035637526156</v>
      </c>
      <c r="J377" s="101">
        <v>2162.5268352889966</v>
      </c>
      <c r="K377" s="101">
        <v>2178.7145674345211</v>
      </c>
      <c r="L377" s="101">
        <v>2210.98565198202</v>
      </c>
      <c r="M377" s="101">
        <v>2354.2871154082322</v>
      </c>
      <c r="N377" s="101">
        <v>2217.2729422057882</v>
      </c>
      <c r="O377" s="101">
        <v>2134.3704957476634</v>
      </c>
      <c r="P377" s="101">
        <v>1895.2837891463985</v>
      </c>
      <c r="Q377" s="101">
        <v>1923.6742922639542</v>
      </c>
      <c r="R377" s="101">
        <v>1912.523776373188</v>
      </c>
      <c r="S377" s="101">
        <v>2033.7711766744219</v>
      </c>
      <c r="T377" s="101">
        <v>2108.0572477960723</v>
      </c>
      <c r="U377" s="101">
        <v>1992.2839542980851</v>
      </c>
      <c r="V377" s="101">
        <v>1927.8815038134958</v>
      </c>
      <c r="W377" s="101">
        <v>0</v>
      </c>
      <c r="X377" s="101">
        <v>2078.1646804782354</v>
      </c>
      <c r="Y377" s="101">
        <v>1745.3857770670045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1908.4876463228936</v>
      </c>
      <c r="F378" s="104">
        <v>1954.6871699219791</v>
      </c>
      <c r="G378" s="104">
        <v>1947.4207022294795</v>
      </c>
      <c r="H378" s="104">
        <v>1901.7947671000713</v>
      </c>
      <c r="I378" s="104">
        <v>2091.4733638046027</v>
      </c>
      <c r="J378" s="104">
        <v>1908.1416593577185</v>
      </c>
      <c r="K378" s="104">
        <v>1927.6727485531055</v>
      </c>
      <c r="L378" s="104">
        <v>1956.4216589265473</v>
      </c>
      <c r="M378" s="104">
        <v>2098.0840700950175</v>
      </c>
      <c r="N378" s="104">
        <v>1983.1817861639436</v>
      </c>
      <c r="O378" s="104">
        <v>1928.3129002956373</v>
      </c>
      <c r="P378" s="104">
        <v>1706.0301577926939</v>
      </c>
      <c r="Q378" s="104">
        <v>1745.2966388759155</v>
      </c>
      <c r="R378" s="104">
        <v>1746.0668903443766</v>
      </c>
      <c r="S378" s="104">
        <v>1873.2048957243585</v>
      </c>
      <c r="T378" s="104">
        <v>1936.6822477506771</v>
      </c>
      <c r="U378" s="104">
        <v>1839.2048801113826</v>
      </c>
      <c r="V378" s="104">
        <v>1775.7263494020669</v>
      </c>
      <c r="W378" s="104">
        <v>1846.9381828500377</v>
      </c>
      <c r="X378" s="104">
        <v>1946.6608441927726</v>
      </c>
      <c r="Y378" s="104">
        <v>1638.0174806968473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930.98626050925452</v>
      </c>
      <c r="F379" s="98">
        <v>1010.451862994699</v>
      </c>
      <c r="G379" s="98">
        <v>990.7735583617482</v>
      </c>
      <c r="H379" s="98">
        <v>957.98647278373585</v>
      </c>
      <c r="I379" s="98">
        <v>1160.2580484249972</v>
      </c>
      <c r="J379" s="98">
        <v>961.5763543209639</v>
      </c>
      <c r="K379" s="98">
        <v>982.87111583575472</v>
      </c>
      <c r="L379" s="98">
        <v>988.94312824519056</v>
      </c>
      <c r="M379" s="98">
        <v>1100.8745926909687</v>
      </c>
      <c r="N379" s="98">
        <v>1039.3514387839166</v>
      </c>
      <c r="O379" s="98">
        <v>1045.6963255636576</v>
      </c>
      <c r="P379" s="98">
        <v>818.00171001949423</v>
      </c>
      <c r="Q379" s="98">
        <v>829.06442991182416</v>
      </c>
      <c r="R379" s="98">
        <v>837.55412454459281</v>
      </c>
      <c r="S379" s="98">
        <v>949.78732920919344</v>
      </c>
      <c r="T379" s="98">
        <v>900.5056722794285</v>
      </c>
      <c r="U379" s="98">
        <v>857.67800991035824</v>
      </c>
      <c r="V379" s="98">
        <v>757.34772432715749</v>
      </c>
      <c r="W379" s="98">
        <v>880.6146726429605</v>
      </c>
      <c r="X379" s="98">
        <v>871.00125728147634</v>
      </c>
      <c r="Y379" s="98">
        <v>648.3930930243821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977.5013858136391</v>
      </c>
      <c r="F380" s="98">
        <v>944.23530692728013</v>
      </c>
      <c r="G380" s="98">
        <v>956.64714386773153</v>
      </c>
      <c r="H380" s="98">
        <v>943.80829431633572</v>
      </c>
      <c r="I380" s="98">
        <v>931.21531537960584</v>
      </c>
      <c r="J380" s="98">
        <v>946.56530503675447</v>
      </c>
      <c r="K380" s="98">
        <v>944.8016327173508</v>
      </c>
      <c r="L380" s="98">
        <v>967.47853068135646</v>
      </c>
      <c r="M380" s="98">
        <v>997.20947740404915</v>
      </c>
      <c r="N380" s="98">
        <v>943.83034738002732</v>
      </c>
      <c r="O380" s="98">
        <v>882.61657473197965</v>
      </c>
      <c r="P380" s="98">
        <v>888.02844777319979</v>
      </c>
      <c r="Q380" s="98">
        <v>916.23220896409134</v>
      </c>
      <c r="R380" s="98">
        <v>908.51276579978366</v>
      </c>
      <c r="S380" s="98">
        <v>923.41756651516505</v>
      </c>
      <c r="T380" s="98">
        <v>1036.1765754712487</v>
      </c>
      <c r="U380" s="98">
        <v>981.52687020102417</v>
      </c>
      <c r="V380" s="98">
        <v>1018.3786250749091</v>
      </c>
      <c r="W380" s="98">
        <v>966.32351020707745</v>
      </c>
      <c r="X380" s="98">
        <v>1075.6595869112966</v>
      </c>
      <c r="Y380" s="98">
        <v>989.62438767246533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869.29288788380359</v>
      </c>
      <c r="F381" s="122">
        <v>895.17744274420193</v>
      </c>
      <c r="G381" s="122">
        <v>913.61478963008551</v>
      </c>
      <c r="H381" s="122">
        <v>894.74898112459141</v>
      </c>
      <c r="I381" s="122">
        <v>844.5111958015998</v>
      </c>
      <c r="J381" s="122">
        <v>804.74286374822384</v>
      </c>
      <c r="K381" s="122">
        <v>799.79776028191293</v>
      </c>
      <c r="L381" s="122">
        <v>818.39634177239611</v>
      </c>
      <c r="M381" s="122">
        <v>749.23366903983469</v>
      </c>
      <c r="N381" s="122">
        <v>756.5011523783777</v>
      </c>
      <c r="O381" s="122">
        <v>749.08671198540765</v>
      </c>
      <c r="P381" s="122">
        <v>710.73889511143204</v>
      </c>
      <c r="Q381" s="122">
        <v>675.13125750342863</v>
      </c>
      <c r="R381" s="122">
        <v>643.31073739798364</v>
      </c>
      <c r="S381" s="122">
        <v>679.92597035865288</v>
      </c>
      <c r="T381" s="122">
        <v>638.31707959693131</v>
      </c>
      <c r="U381" s="122">
        <v>630.08288279368753</v>
      </c>
      <c r="V381" s="122">
        <v>610.94723500339205</v>
      </c>
      <c r="W381" s="122">
        <v>637.31963838272384</v>
      </c>
      <c r="X381" s="122">
        <v>724.76162050541552</v>
      </c>
      <c r="Y381" s="122">
        <v>641.25160334581005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869.29288788380359</v>
      </c>
      <c r="F383" s="33">
        <v>895.17744274420193</v>
      </c>
      <c r="G383" s="33">
        <v>913.61478963008551</v>
      </c>
      <c r="H383" s="33">
        <v>894.74898112459141</v>
      </c>
      <c r="I383" s="33">
        <v>844.5111958015998</v>
      </c>
      <c r="J383" s="33">
        <v>804.74286374822384</v>
      </c>
      <c r="K383" s="33">
        <v>799.79776028191293</v>
      </c>
      <c r="L383" s="33">
        <v>818.39634177239611</v>
      </c>
      <c r="M383" s="33">
        <v>749.23366903983469</v>
      </c>
      <c r="N383" s="33">
        <v>756.5011523783777</v>
      </c>
      <c r="O383" s="33">
        <v>749.08671198540765</v>
      </c>
      <c r="P383" s="33">
        <v>710.73889511143204</v>
      </c>
      <c r="Q383" s="33">
        <v>675.13125750342863</v>
      </c>
      <c r="R383" s="33">
        <v>643.31073739798364</v>
      </c>
      <c r="S383" s="33">
        <v>679.92597035865288</v>
      </c>
      <c r="T383" s="33">
        <v>638.31707959693131</v>
      </c>
      <c r="U383" s="33">
        <v>630.08288279368753</v>
      </c>
      <c r="V383" s="33">
        <v>610.94723500339205</v>
      </c>
      <c r="W383" s="33">
        <v>637.31963838272384</v>
      </c>
      <c r="X383" s="33">
        <v>724.76162050541552</v>
      </c>
      <c r="Y383" s="33">
        <v>641.25160334581005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10174.398310714221</v>
      </c>
      <c r="F385" s="117">
        <f t="shared" si="211"/>
        <v>13973.967896297594</v>
      </c>
      <c r="G385" s="117">
        <f t="shared" si="211"/>
        <v>11728.770081588909</v>
      </c>
      <c r="H385" s="117">
        <f t="shared" si="211"/>
        <v>9714.2578547581124</v>
      </c>
      <c r="I385" s="117">
        <f t="shared" si="211"/>
        <v>8265.6879013777525</v>
      </c>
      <c r="J385" s="117">
        <f t="shared" si="211"/>
        <v>7820.3766860572377</v>
      </c>
      <c r="K385" s="117">
        <f t="shared" si="211"/>
        <v>9176.5740967029378</v>
      </c>
      <c r="L385" s="117">
        <f t="shared" si="211"/>
        <v>11432.454894750674</v>
      </c>
      <c r="M385" s="117">
        <f t="shared" si="211"/>
        <v>10864.505794894836</v>
      </c>
      <c r="N385" s="117">
        <f t="shared" si="211"/>
        <v>11631.241025649781</v>
      </c>
      <c r="O385" s="117">
        <f t="shared" si="211"/>
        <v>11466.927726714464</v>
      </c>
      <c r="P385" s="117">
        <f t="shared" si="211"/>
        <v>9548.8949273886028</v>
      </c>
      <c r="Q385" s="117">
        <f t="shared" si="211"/>
        <v>9342.4085286755526</v>
      </c>
      <c r="R385" s="117">
        <f t="shared" ref="R385:V385" si="212">R386+R389+R391+R400</f>
        <v>8674.2277999689359</v>
      </c>
      <c r="S385" s="117">
        <f t="shared" si="212"/>
        <v>7780.6439095282958</v>
      </c>
      <c r="T385" s="117">
        <f t="shared" si="212"/>
        <v>6793.0157339145653</v>
      </c>
      <c r="U385" s="117">
        <f t="shared" si="212"/>
        <v>7378.3758237103266</v>
      </c>
      <c r="V385" s="117">
        <f t="shared" si="212"/>
        <v>7281.753179937391</v>
      </c>
      <c r="W385" s="117">
        <f t="shared" ref="W385:Y385" si="213">W386+W389+W391+W400</f>
        <v>6560.0786224004914</v>
      </c>
      <c r="X385" s="117">
        <f t="shared" si="213"/>
        <v>5438.2194252052986</v>
      </c>
      <c r="Y385" s="117">
        <f t="shared" si="213"/>
        <v>4624.7271891861783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7832.5467005900109</v>
      </c>
      <c r="F386" s="122">
        <f t="shared" si="214"/>
        <v>11314.679391037591</v>
      </c>
      <c r="G386" s="122">
        <f t="shared" si="214"/>
        <v>9157.4579050510147</v>
      </c>
      <c r="H386" s="122">
        <f t="shared" si="214"/>
        <v>7170.01631737154</v>
      </c>
      <c r="I386" s="122">
        <f t="shared" si="214"/>
        <v>5725.7332323012342</v>
      </c>
      <c r="J386" s="122">
        <f t="shared" si="214"/>
        <v>5455.0044487916593</v>
      </c>
      <c r="K386" s="122">
        <f t="shared" si="214"/>
        <v>6779.3814515344948</v>
      </c>
      <c r="L386" s="122">
        <f t="shared" si="214"/>
        <v>8910.5886736099601</v>
      </c>
      <c r="M386" s="122">
        <f t="shared" si="214"/>
        <v>8320.8841451251628</v>
      </c>
      <c r="N386" s="122">
        <f t="shared" si="214"/>
        <v>9122.6753493947926</v>
      </c>
      <c r="O386" s="122">
        <f t="shared" si="214"/>
        <v>9092.2370759864571</v>
      </c>
      <c r="P386" s="122">
        <f t="shared" si="214"/>
        <v>7373.0251896596337</v>
      </c>
      <c r="Q386" s="122">
        <f t="shared" si="214"/>
        <v>7165.7126106863452</v>
      </c>
      <c r="R386" s="122">
        <f t="shared" ref="R386:V386" si="215">SUM(R387:R388)</f>
        <v>6485.7603468618945</v>
      </c>
      <c r="S386" s="122">
        <f t="shared" si="215"/>
        <v>5447.6045351303874</v>
      </c>
      <c r="T386" s="122">
        <f t="shared" si="215"/>
        <v>4471.463240842033</v>
      </c>
      <c r="U386" s="122">
        <f t="shared" si="215"/>
        <v>5107.5647865845558</v>
      </c>
      <c r="V386" s="122">
        <f t="shared" si="215"/>
        <v>5048.1361097138588</v>
      </c>
      <c r="W386" s="122">
        <f t="shared" ref="W386:Y386" si="216">SUM(W387:W388)</f>
        <v>4160.0406054346622</v>
      </c>
      <c r="X386" s="122">
        <f t="shared" si="216"/>
        <v>2890.0056725465338</v>
      </c>
      <c r="Y386" s="122">
        <f t="shared" si="216"/>
        <v>2254.8779965908329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7796.7566483315914</v>
      </c>
      <c r="F387" s="98">
        <v>11263.430684688385</v>
      </c>
      <c r="G387" s="98">
        <v>9116.4795169284698</v>
      </c>
      <c r="H387" s="98">
        <v>7138.6569319376649</v>
      </c>
      <c r="I387" s="98">
        <v>5701.1129615811378</v>
      </c>
      <c r="J387" s="98">
        <v>5431.7718723525768</v>
      </c>
      <c r="K387" s="98">
        <v>6750.8814329539837</v>
      </c>
      <c r="L387" s="98">
        <v>8873.6939744018764</v>
      </c>
      <c r="M387" s="98">
        <v>8287.0464462180789</v>
      </c>
      <c r="N387" s="98">
        <v>9085.899503509203</v>
      </c>
      <c r="O387" s="98">
        <v>9055.8299755811695</v>
      </c>
      <c r="P387" s="98">
        <v>7343.598788228679</v>
      </c>
      <c r="Q387" s="98">
        <v>7137.1441806678367</v>
      </c>
      <c r="R387" s="98">
        <v>6460.2167543677242</v>
      </c>
      <c r="S387" s="98">
        <v>5426.3447552883335</v>
      </c>
      <c r="T387" s="98">
        <v>4454.0746970768059</v>
      </c>
      <c r="U387" s="98">
        <v>5087.991278141898</v>
      </c>
      <c r="V387" s="98">
        <v>5028.8240716895734</v>
      </c>
      <c r="W387" s="98">
        <v>4144.2736938239896</v>
      </c>
      <c r="X387" s="98">
        <v>2878.9373896963625</v>
      </c>
      <c r="Y387" s="98">
        <v>2246.2687229167068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35.790052258419671</v>
      </c>
      <c r="F388" s="98">
        <v>51.24870634920638</v>
      </c>
      <c r="G388" s="98">
        <v>40.978388122544196</v>
      </c>
      <c r="H388" s="98">
        <v>31.359385433875083</v>
      </c>
      <c r="I388" s="98">
        <v>24.62027072009618</v>
      </c>
      <c r="J388" s="98">
        <v>23.232576439082546</v>
      </c>
      <c r="K388" s="98">
        <v>28.500018580510673</v>
      </c>
      <c r="L388" s="98">
        <v>36.894699208084113</v>
      </c>
      <c r="M388" s="98">
        <v>33.837698907083727</v>
      </c>
      <c r="N388" s="98">
        <v>36.775845885590357</v>
      </c>
      <c r="O388" s="98">
        <v>36.407100405286826</v>
      </c>
      <c r="P388" s="98">
        <v>29.426401430954506</v>
      </c>
      <c r="Q388" s="98">
        <v>28.568430018508735</v>
      </c>
      <c r="R388" s="98">
        <v>25.543592494169861</v>
      </c>
      <c r="S388" s="98">
        <v>21.259779842053863</v>
      </c>
      <c r="T388" s="98">
        <v>17.388543765226768</v>
      </c>
      <c r="U388" s="98">
        <v>19.573508442657904</v>
      </c>
      <c r="V388" s="98">
        <v>19.312038024285052</v>
      </c>
      <c r="W388" s="98">
        <v>15.766911610672887</v>
      </c>
      <c r="X388" s="98">
        <v>11.068282850171123</v>
      </c>
      <c r="Y388" s="98">
        <v>8.6092736741260136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61.553738975541556</v>
      </c>
      <c r="F389" s="122">
        <f t="shared" si="217"/>
        <v>74.500318607976084</v>
      </c>
      <c r="G389" s="122">
        <f t="shared" si="217"/>
        <v>80.713981739349578</v>
      </c>
      <c r="H389" s="122">
        <f t="shared" si="217"/>
        <v>159.98098730159779</v>
      </c>
      <c r="I389" s="122">
        <f t="shared" si="217"/>
        <v>106.18655168842699</v>
      </c>
      <c r="J389" s="122">
        <f t="shared" si="217"/>
        <v>90.875539671649889</v>
      </c>
      <c r="K389" s="122">
        <f t="shared" si="217"/>
        <v>88.380095298995286</v>
      </c>
      <c r="L389" s="122">
        <f t="shared" si="217"/>
        <v>117.81227116872489</v>
      </c>
      <c r="M389" s="122">
        <f t="shared" si="217"/>
        <v>106.90894940906087</v>
      </c>
      <c r="N389" s="122">
        <f t="shared" si="217"/>
        <v>95.662307819092305</v>
      </c>
      <c r="O389" s="122">
        <f t="shared" si="217"/>
        <v>84.686179149657804</v>
      </c>
      <c r="P389" s="122">
        <f t="shared" si="217"/>
        <v>33.223037759023775</v>
      </c>
      <c r="Q389" s="122">
        <f t="shared" si="217"/>
        <v>29.789400980529383</v>
      </c>
      <c r="R389" s="122">
        <f t="shared" si="217"/>
        <v>14.340127396695845</v>
      </c>
      <c r="S389" s="122">
        <f t="shared" si="217"/>
        <v>25.613896136178859</v>
      </c>
      <c r="T389" s="122">
        <f t="shared" si="217"/>
        <v>27.577230945801613</v>
      </c>
      <c r="U389" s="122">
        <f t="shared" si="217"/>
        <v>38.152210861628504</v>
      </c>
      <c r="V389" s="122">
        <f t="shared" si="217"/>
        <v>59.547447553337811</v>
      </c>
      <c r="W389" s="122">
        <f t="shared" si="217"/>
        <v>22.343033202357812</v>
      </c>
      <c r="X389" s="122">
        <f t="shared" si="217"/>
        <v>68.314895371840223</v>
      </c>
      <c r="Y389" s="122">
        <f t="shared" si="217"/>
        <v>151.06941691479653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61.553738975541556</v>
      </c>
      <c r="F390" s="98">
        <f>RES_hhdet_in_tesh!F110</f>
        <v>74.500318607976084</v>
      </c>
      <c r="G390" s="98">
        <f>RES_hhdet_in_tesh!G110</f>
        <v>80.713981739349578</v>
      </c>
      <c r="H390" s="98">
        <f>RES_hhdet_in_tesh!H110</f>
        <v>159.98098730159779</v>
      </c>
      <c r="I390" s="98">
        <f>RES_hhdet_in_tesh!I110</f>
        <v>106.18655168842699</v>
      </c>
      <c r="J390" s="98">
        <f>RES_hhdet_in_tesh!J110</f>
        <v>90.875539671649889</v>
      </c>
      <c r="K390" s="98">
        <f>RES_hhdet_in_tesh!K110</f>
        <v>88.380095298995286</v>
      </c>
      <c r="L390" s="98">
        <f>RES_hhdet_in_tesh!L110</f>
        <v>117.81227116872489</v>
      </c>
      <c r="M390" s="98">
        <f>RES_hhdet_in_tesh!M110</f>
        <v>106.90894940906087</v>
      </c>
      <c r="N390" s="98">
        <f>RES_hhdet_in_tesh!N110</f>
        <v>95.662307819092305</v>
      </c>
      <c r="O390" s="98">
        <f>RES_hhdet_in_tesh!O110</f>
        <v>84.686179149657804</v>
      </c>
      <c r="P390" s="98">
        <f>RES_hhdet_in_tesh!P110</f>
        <v>33.223037759023775</v>
      </c>
      <c r="Q390" s="98">
        <f>RES_hhdet_in_tesh!Q110</f>
        <v>29.789400980529383</v>
      </c>
      <c r="R390" s="98">
        <f>RES_hhdet_in_tesh!R110</f>
        <v>14.340127396695845</v>
      </c>
      <c r="S390" s="98">
        <f>RES_hhdet_in_tesh!S110</f>
        <v>25.613896136178859</v>
      </c>
      <c r="T390" s="98">
        <f>RES_hhdet_in_tesh!T110</f>
        <v>27.577230945801613</v>
      </c>
      <c r="U390" s="98">
        <f>RES_hhdet_in_tesh!U110</f>
        <v>38.152210861628504</v>
      </c>
      <c r="V390" s="98">
        <f>RES_hhdet_in_tesh!V110</f>
        <v>59.547447553337811</v>
      </c>
      <c r="W390" s="98">
        <f>RES_hhdet_in_tesh!W110</f>
        <v>22.343033202357812</v>
      </c>
      <c r="X390" s="98">
        <f>RES_hhdet_in_tesh!X110</f>
        <v>68.314895371840223</v>
      </c>
      <c r="Y390" s="98">
        <f>RES_hhdet_in_tesh!Y110</f>
        <v>151.06941691479653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1605.4745537505808</v>
      </c>
      <c r="F391" s="122">
        <v>1888.7590199436731</v>
      </c>
      <c r="G391" s="122">
        <v>1779.0517967331077</v>
      </c>
      <c r="H391" s="122">
        <v>1686.2090898939671</v>
      </c>
      <c r="I391" s="122">
        <v>1773.73164116014</v>
      </c>
      <c r="J391" s="122">
        <v>1644.3373465260077</v>
      </c>
      <c r="K391" s="122">
        <v>1681.2182498468669</v>
      </c>
      <c r="L391" s="122">
        <v>1760.4066789512624</v>
      </c>
      <c r="M391" s="122">
        <v>1845.5505293653014</v>
      </c>
      <c r="N391" s="122">
        <v>1813.3662797216418</v>
      </c>
      <c r="O391" s="122">
        <v>1692.7103811594036</v>
      </c>
      <c r="P391" s="122">
        <v>1571.3711527627693</v>
      </c>
      <c r="Q391" s="122">
        <v>1598.6482378838816</v>
      </c>
      <c r="R391" s="122">
        <v>1644.4443267219049</v>
      </c>
      <c r="S391" s="122">
        <v>1737.9857160869726</v>
      </c>
      <c r="T391" s="122">
        <v>1749.6716250120101</v>
      </c>
      <c r="U391" s="122">
        <v>1686.215556944426</v>
      </c>
      <c r="V391" s="122">
        <v>1636.8243403272461</v>
      </c>
      <c r="W391" s="122">
        <v>1811.4802999372255</v>
      </c>
      <c r="X391" s="122">
        <v>1830.6455971132234</v>
      </c>
      <c r="Y391" s="122">
        <v>1640.1365826587794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1447.4847490384936</v>
      </c>
      <c r="F392" s="98">
        <v>2138.5438777070572</v>
      </c>
      <c r="G392" s="98">
        <v>1860.7175738642991</v>
      </c>
      <c r="H392" s="98">
        <v>1664.6582995574718</v>
      </c>
      <c r="I392" s="98">
        <v>1566.7447374350211</v>
      </c>
      <c r="J392" s="98">
        <v>1482.9807746590941</v>
      </c>
      <c r="K392" s="98">
        <v>1575.3657164642566</v>
      </c>
      <c r="L392" s="98">
        <v>1787.4082843710416</v>
      </c>
      <c r="M392" s="98">
        <v>1779.6885243676763</v>
      </c>
      <c r="N392" s="98">
        <v>1879.6908046250551</v>
      </c>
      <c r="O392" s="98">
        <v>1632.7452569001109</v>
      </c>
      <c r="P392" s="98">
        <v>1600.0291181907021</v>
      </c>
      <c r="Q392" s="98">
        <v>1566.9770758772447</v>
      </c>
      <c r="R392" s="98">
        <v>1978.566601381684</v>
      </c>
      <c r="S392" s="98">
        <v>1787.4432429807339</v>
      </c>
      <c r="T392" s="98">
        <v>1432.8258707668977</v>
      </c>
      <c r="U392" s="98">
        <v>1542.4975405865489</v>
      </c>
      <c r="V392" s="98">
        <v>1433.6865496071739</v>
      </c>
      <c r="W392" s="98">
        <v>2112.5233144157978</v>
      </c>
      <c r="X392" s="98">
        <v>1768.9232424443917</v>
      </c>
      <c r="Y392" s="98">
        <v>1803.4592831821458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1448.4574377497743</v>
      </c>
      <c r="F393" s="98">
        <v>2138.7299416189576</v>
      </c>
      <c r="G393" s="98">
        <v>0</v>
      </c>
      <c r="H393" s="98">
        <v>1665.0835148326405</v>
      </c>
      <c r="I393" s="98">
        <v>0</v>
      </c>
      <c r="J393" s="98">
        <v>1483.8214442463966</v>
      </c>
      <c r="K393" s="98">
        <v>1575.791521009111</v>
      </c>
      <c r="L393" s="98">
        <v>1788.3006864252866</v>
      </c>
      <c r="M393" s="98">
        <v>1780.3084586892919</v>
      </c>
      <c r="N393" s="98">
        <v>1880.1651999633045</v>
      </c>
      <c r="O393" s="98">
        <v>1632.8091308275505</v>
      </c>
      <c r="P393" s="98">
        <v>1602.5953910769542</v>
      </c>
      <c r="Q393" s="98">
        <v>1569.0247603332771</v>
      </c>
      <c r="R393" s="98">
        <v>1981.5552917911125</v>
      </c>
      <c r="S393" s="98">
        <v>0</v>
      </c>
      <c r="T393" s="98">
        <v>0</v>
      </c>
      <c r="U393" s="98">
        <v>0</v>
      </c>
      <c r="V393" s="98">
        <v>0</v>
      </c>
      <c r="W393" s="98">
        <v>2116.9834066799413</v>
      </c>
      <c r="X393" s="98">
        <v>0</v>
      </c>
      <c r="Y393" s="98">
        <v>1805.9622006847101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615.87955508099697</v>
      </c>
      <c r="F394" s="101">
        <v>978.73404712256388</v>
      </c>
      <c r="G394" s="101">
        <v>0</v>
      </c>
      <c r="H394" s="101">
        <v>739.37692091561757</v>
      </c>
      <c r="I394" s="101">
        <v>0</v>
      </c>
      <c r="J394" s="101">
        <v>658.12396867914356</v>
      </c>
      <c r="K394" s="101">
        <v>708.73323702455787</v>
      </c>
      <c r="L394" s="101">
        <v>800.29126058243071</v>
      </c>
      <c r="M394" s="101">
        <v>827.33777940439802</v>
      </c>
      <c r="N394" s="101">
        <v>881.3150008898416</v>
      </c>
      <c r="O394" s="101">
        <v>795.88344861042219</v>
      </c>
      <c r="P394" s="101">
        <v>697.44191555761188</v>
      </c>
      <c r="Q394" s="101">
        <v>675.36596971595168</v>
      </c>
      <c r="R394" s="101">
        <v>876.88791627043247</v>
      </c>
      <c r="S394" s="101">
        <v>0</v>
      </c>
      <c r="T394" s="101">
        <v>0</v>
      </c>
      <c r="U394" s="101">
        <v>0</v>
      </c>
      <c r="V394" s="101">
        <v>0</v>
      </c>
      <c r="W394" s="101">
        <v>964.36184976042682</v>
      </c>
      <c r="X394" s="101">
        <v>0</v>
      </c>
      <c r="Y394" s="101">
        <v>688.54116708370032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832.57788266877719</v>
      </c>
      <c r="F395" s="104">
        <v>1159.9958944963935</v>
      </c>
      <c r="G395" s="104">
        <v>0</v>
      </c>
      <c r="H395" s="104">
        <v>925.70659391702304</v>
      </c>
      <c r="I395" s="104">
        <v>0</v>
      </c>
      <c r="J395" s="104">
        <v>825.69747556725326</v>
      </c>
      <c r="K395" s="104">
        <v>867.0582839845531</v>
      </c>
      <c r="L395" s="104">
        <v>988.00942584285599</v>
      </c>
      <c r="M395" s="104">
        <v>952.97067928489378</v>
      </c>
      <c r="N395" s="104">
        <v>998.85019907346305</v>
      </c>
      <c r="O395" s="104">
        <v>836.92568221712827</v>
      </c>
      <c r="P395" s="104">
        <v>905.15347551934212</v>
      </c>
      <c r="Q395" s="104">
        <v>893.65879061732539</v>
      </c>
      <c r="R395" s="104">
        <v>1104.66737552068</v>
      </c>
      <c r="S395" s="104">
        <v>0</v>
      </c>
      <c r="T395" s="104">
        <v>0</v>
      </c>
      <c r="U395" s="104">
        <v>0</v>
      </c>
      <c r="V395" s="104">
        <v>0</v>
      </c>
      <c r="W395" s="104">
        <v>1152.6215569195147</v>
      </c>
      <c r="X395" s="104">
        <v>0</v>
      </c>
      <c r="Y395" s="104">
        <v>1117.4210336010096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1703.336003730888</v>
      </c>
      <c r="F396" s="101">
        <v>1733.8256445782727</v>
      </c>
      <c r="G396" s="101">
        <v>1732.1284013605011</v>
      </c>
      <c r="H396" s="101">
        <v>1695.2631226986298</v>
      </c>
      <c r="I396" s="101">
        <v>1843.0856135161296</v>
      </c>
      <c r="J396" s="101">
        <v>1703.455852247024</v>
      </c>
      <c r="K396" s="101">
        <v>1719.8684194709731</v>
      </c>
      <c r="L396" s="101">
        <v>1749.6149782624434</v>
      </c>
      <c r="M396" s="101">
        <v>1871.6612100519765</v>
      </c>
      <c r="N396" s="101">
        <v>1776.1642895487107</v>
      </c>
      <c r="O396" s="101">
        <v>1729.4672204520562</v>
      </c>
      <c r="P396" s="101">
        <v>1558.4364375182042</v>
      </c>
      <c r="Q396" s="101">
        <v>1604.0095545727002</v>
      </c>
      <c r="R396" s="101">
        <v>1609.6676273759977</v>
      </c>
      <c r="S396" s="101">
        <v>1727.1230346852692</v>
      </c>
      <c r="T396" s="101">
        <v>1806.0552901377703</v>
      </c>
      <c r="U396" s="101">
        <v>1721.87778497408</v>
      </c>
      <c r="V396" s="101">
        <v>1680.4854016286031</v>
      </c>
      <c r="W396" s="101">
        <v>0</v>
      </c>
      <c r="X396" s="101">
        <v>1853.3706481977906</v>
      </c>
      <c r="Y396" s="101">
        <v>1578.4014612474123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1705.1891420279667</v>
      </c>
      <c r="F397" s="104">
        <v>1735.0829847120701</v>
      </c>
      <c r="G397" s="104">
        <v>1733.2015529122011</v>
      </c>
      <c r="H397" s="104">
        <v>1695.8075541976318</v>
      </c>
      <c r="I397" s="104">
        <v>1843.4851272112196</v>
      </c>
      <c r="J397" s="104">
        <v>1704.0138792790731</v>
      </c>
      <c r="K397" s="104">
        <v>1720.6760945687722</v>
      </c>
      <c r="L397" s="104">
        <v>1750.0569740450283</v>
      </c>
      <c r="M397" s="104">
        <v>1872.4061595700525</v>
      </c>
      <c r="N397" s="104">
        <v>1776.411160828537</v>
      </c>
      <c r="O397" s="104">
        <v>1729.937844030165</v>
      </c>
      <c r="P397" s="104">
        <v>1560.6473337399966</v>
      </c>
      <c r="Q397" s="104">
        <v>1607.5276493007573</v>
      </c>
      <c r="R397" s="104">
        <v>1613.4366873268157</v>
      </c>
      <c r="S397" s="104">
        <v>1729.9977723629756</v>
      </c>
      <c r="T397" s="104">
        <v>1807.6750890527267</v>
      </c>
      <c r="U397" s="104">
        <v>1722.7950557623194</v>
      </c>
      <c r="V397" s="104">
        <v>1678.5394244658009</v>
      </c>
      <c r="W397" s="104">
        <v>1739.8858412933278</v>
      </c>
      <c r="X397" s="104">
        <v>1852.4450745837048</v>
      </c>
      <c r="Y397" s="104">
        <v>1575.9845029772923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727.68775621432758</v>
      </c>
      <c r="F398" s="98">
        <v>790.84767778479022</v>
      </c>
      <c r="G398" s="98">
        <v>776.55440904446948</v>
      </c>
      <c r="H398" s="98">
        <v>751.9992598812961</v>
      </c>
      <c r="I398" s="98">
        <v>912.26981183161354</v>
      </c>
      <c r="J398" s="98">
        <v>757.44857424231861</v>
      </c>
      <c r="K398" s="98">
        <v>775.87446185142142</v>
      </c>
      <c r="L398" s="98">
        <v>782.57844336367168</v>
      </c>
      <c r="M398" s="98">
        <v>875.19668216600348</v>
      </c>
      <c r="N398" s="98">
        <v>832.58081344850984</v>
      </c>
      <c r="O398" s="98">
        <v>847.32126929818537</v>
      </c>
      <c r="P398" s="98">
        <v>672.6188859667966</v>
      </c>
      <c r="Q398" s="98">
        <v>691.29544033666593</v>
      </c>
      <c r="R398" s="98">
        <v>704.92392152703178</v>
      </c>
      <c r="S398" s="98">
        <v>806.58020584781048</v>
      </c>
      <c r="T398" s="98">
        <v>771.49851358147782</v>
      </c>
      <c r="U398" s="98">
        <v>741.26818556129547</v>
      </c>
      <c r="V398" s="98">
        <v>660.16079939089173</v>
      </c>
      <c r="W398" s="98">
        <v>773.56233108624997</v>
      </c>
      <c r="X398" s="98">
        <v>776.78548767240841</v>
      </c>
      <c r="Y398" s="98">
        <v>586.36011530482699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977.5013858136391</v>
      </c>
      <c r="F399" s="98">
        <v>944.23530692728013</v>
      </c>
      <c r="G399" s="98">
        <v>956.64714386773153</v>
      </c>
      <c r="H399" s="98">
        <v>943.80829431633572</v>
      </c>
      <c r="I399" s="98">
        <v>931.21531537960584</v>
      </c>
      <c r="J399" s="98">
        <v>946.56530503675447</v>
      </c>
      <c r="K399" s="98">
        <v>944.8016327173508</v>
      </c>
      <c r="L399" s="98">
        <v>967.47853068135646</v>
      </c>
      <c r="M399" s="98">
        <v>997.20947740404915</v>
      </c>
      <c r="N399" s="98">
        <v>943.83034738002732</v>
      </c>
      <c r="O399" s="98">
        <v>882.61657473197965</v>
      </c>
      <c r="P399" s="98">
        <v>888.02844777319979</v>
      </c>
      <c r="Q399" s="98">
        <v>916.23220896409134</v>
      </c>
      <c r="R399" s="98">
        <v>908.51276579978366</v>
      </c>
      <c r="S399" s="98">
        <v>923.41756651516505</v>
      </c>
      <c r="T399" s="98">
        <v>1036.1765754712487</v>
      </c>
      <c r="U399" s="98">
        <v>981.52687020102417</v>
      </c>
      <c r="V399" s="98">
        <v>1018.3786250749091</v>
      </c>
      <c r="W399" s="98">
        <v>966.32351020707745</v>
      </c>
      <c r="X399" s="98">
        <v>1075.6595869112966</v>
      </c>
      <c r="Y399" s="98">
        <v>989.62438767246533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674.82331739808785</v>
      </c>
      <c r="F400" s="122">
        <v>696.02916670835509</v>
      </c>
      <c r="G400" s="122">
        <v>711.54639806543935</v>
      </c>
      <c r="H400" s="122">
        <v>698.05146019100698</v>
      </c>
      <c r="I400" s="122">
        <v>660.03647622795165</v>
      </c>
      <c r="J400" s="122">
        <v>630.15935106792131</v>
      </c>
      <c r="K400" s="122">
        <v>627.5943000225808</v>
      </c>
      <c r="L400" s="122">
        <v>643.64727102072743</v>
      </c>
      <c r="M400" s="122">
        <v>591.16217099531286</v>
      </c>
      <c r="N400" s="122">
        <v>599.53708871425511</v>
      </c>
      <c r="O400" s="122">
        <v>597.29409041894576</v>
      </c>
      <c r="P400" s="122">
        <v>571.27554720717751</v>
      </c>
      <c r="Q400" s="122">
        <v>548.25827912479645</v>
      </c>
      <c r="R400" s="122">
        <v>529.6829989884418</v>
      </c>
      <c r="S400" s="122">
        <v>569.43976217475779</v>
      </c>
      <c r="T400" s="122">
        <v>544.30363711472103</v>
      </c>
      <c r="U400" s="122">
        <v>546.44326931971682</v>
      </c>
      <c r="V400" s="122">
        <v>537.2452823429486</v>
      </c>
      <c r="W400" s="122">
        <v>566.21468382624505</v>
      </c>
      <c r="X400" s="122">
        <v>649.25326017370082</v>
      </c>
      <c r="Y400" s="122">
        <v>578.64319302176989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674.82331739808785</v>
      </c>
      <c r="F402" s="33">
        <v>696.02916670835509</v>
      </c>
      <c r="G402" s="33">
        <v>711.54639806543935</v>
      </c>
      <c r="H402" s="33">
        <v>698.05146019100698</v>
      </c>
      <c r="I402" s="33">
        <v>660.03647622795165</v>
      </c>
      <c r="J402" s="33">
        <v>630.15935106792131</v>
      </c>
      <c r="K402" s="33">
        <v>627.5943000225808</v>
      </c>
      <c r="L402" s="33">
        <v>643.64727102072743</v>
      </c>
      <c r="M402" s="33">
        <v>591.16217099531286</v>
      </c>
      <c r="N402" s="33">
        <v>599.53708871425511</v>
      </c>
      <c r="O402" s="33">
        <v>597.29409041894576</v>
      </c>
      <c r="P402" s="33">
        <v>571.27554720717751</v>
      </c>
      <c r="Q402" s="33">
        <v>548.25827912479645</v>
      </c>
      <c r="R402" s="33">
        <v>529.6829989884418</v>
      </c>
      <c r="S402" s="33">
        <v>569.43976217475779</v>
      </c>
      <c r="T402" s="33">
        <v>544.30363711472103</v>
      </c>
      <c r="U402" s="33">
        <v>546.44326931971682</v>
      </c>
      <c r="V402" s="33">
        <v>537.2452823429486</v>
      </c>
      <c r="W402" s="33">
        <v>566.21468382624505</v>
      </c>
      <c r="X402" s="33">
        <v>649.25326017370082</v>
      </c>
      <c r="Y402" s="33">
        <v>578.64319302176989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125.9420913725035</v>
      </c>
      <c r="F423" s="118">
        <f t="shared" si="225"/>
        <v>163.81595839368686</v>
      </c>
      <c r="G423" s="118">
        <f t="shared" si="225"/>
        <v>140.33988762637878</v>
      </c>
      <c r="H423" s="118">
        <f t="shared" si="225"/>
        <v>138.99474784644318</v>
      </c>
      <c r="I423" s="118">
        <f t="shared" si="225"/>
        <v>115.20433084642659</v>
      </c>
      <c r="J423" s="118">
        <f t="shared" si="225"/>
        <v>128.24157784594789</v>
      </c>
      <c r="K423" s="118">
        <f t="shared" si="225"/>
        <v>111.78971823742977</v>
      </c>
      <c r="L423" s="118">
        <f t="shared" si="225"/>
        <v>125.57858666699465</v>
      </c>
      <c r="M423" s="118">
        <f t="shared" si="225"/>
        <v>106.38575304096923</v>
      </c>
      <c r="N423" s="118">
        <f t="shared" si="225"/>
        <v>114.99539735606434</v>
      </c>
      <c r="O423" s="118">
        <f t="shared" si="225"/>
        <v>105.01559253076519</v>
      </c>
      <c r="P423" s="118">
        <f t="shared" si="225"/>
        <v>85.890548503070576</v>
      </c>
      <c r="Q423" s="118">
        <f t="shared" si="225"/>
        <v>85.86860579832539</v>
      </c>
      <c r="R423" s="118">
        <f t="shared" ref="R423:V423" si="226">R424+R427+R429+R438</f>
        <v>109.61560312081542</v>
      </c>
      <c r="S423" s="118">
        <f t="shared" si="226"/>
        <v>105.00039676174609</v>
      </c>
      <c r="T423" s="118">
        <f t="shared" si="226"/>
        <v>84.23496409301903</v>
      </c>
      <c r="U423" s="118">
        <f t="shared" si="226"/>
        <v>78.699669666280982</v>
      </c>
      <c r="V423" s="118">
        <f t="shared" si="226"/>
        <v>62.8192893269348</v>
      </c>
      <c r="W423" s="118">
        <f t="shared" ref="W423:Y423" si="227">W424+W427+W429+W438</f>
        <v>89.79803170833658</v>
      </c>
      <c r="X423" s="118">
        <f t="shared" si="227"/>
        <v>73.605690623540482</v>
      </c>
      <c r="Y423" s="118">
        <f t="shared" si="227"/>
        <v>61.284461710441285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96.747951317479576</v>
      </c>
      <c r="F424" s="123">
        <f t="shared" si="228"/>
        <v>131.91334232232043</v>
      </c>
      <c r="G424" s="123">
        <f t="shared" si="228"/>
        <v>109.05319439651434</v>
      </c>
      <c r="H424" s="123">
        <f t="shared" si="228"/>
        <v>102.61814650591191</v>
      </c>
      <c r="I424" s="123">
        <f t="shared" si="228"/>
        <v>79.516519018781068</v>
      </c>
      <c r="J424" s="123">
        <f t="shared" si="228"/>
        <v>88.972466080527511</v>
      </c>
      <c r="K424" s="123">
        <f t="shared" si="228"/>
        <v>82.424634144607182</v>
      </c>
      <c r="L424" s="123">
        <f t="shared" si="228"/>
        <v>97.397001074960002</v>
      </c>
      <c r="M424" s="123">
        <f t="shared" si="228"/>
        <v>81.34006359498305</v>
      </c>
      <c r="N424" s="123">
        <f t="shared" si="228"/>
        <v>89.792018305169989</v>
      </c>
      <c r="O424" s="123">
        <f t="shared" si="228"/>
        <v>83.013430309945804</v>
      </c>
      <c r="P424" s="123">
        <f t="shared" si="228"/>
        <v>66.078394089087681</v>
      </c>
      <c r="Q424" s="123">
        <f t="shared" si="228"/>
        <v>65.672050565779017</v>
      </c>
      <c r="R424" s="123">
        <f t="shared" ref="R424:V424" si="229">SUM(R425:R426)</f>
        <v>81.631478857366389</v>
      </c>
      <c r="S424" s="123">
        <f t="shared" si="229"/>
        <v>73.108480205069995</v>
      </c>
      <c r="T424" s="123">
        <f t="shared" si="229"/>
        <v>55.262460258219988</v>
      </c>
      <c r="U424" s="123">
        <f t="shared" si="229"/>
        <v>54.517692296304112</v>
      </c>
      <c r="V424" s="123">
        <f t="shared" si="229"/>
        <v>43.638455473801251</v>
      </c>
      <c r="W424" s="123">
        <f t="shared" ref="W424:Y424" si="230">SUM(W425:W426)</f>
        <v>57.134332182856973</v>
      </c>
      <c r="X424" s="123">
        <f t="shared" si="230"/>
        <v>39.372666366765245</v>
      </c>
      <c r="Y424" s="123">
        <f t="shared" si="230"/>
        <v>30.635731068793302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96.375487047831029</v>
      </c>
      <c r="F425" s="99">
        <v>131.40702896949961</v>
      </c>
      <c r="G425" s="99">
        <v>108.63728388831214</v>
      </c>
      <c r="H425" s="99">
        <v>102.23344139217495</v>
      </c>
      <c r="I425" s="99">
        <v>79.221779369839467</v>
      </c>
      <c r="J425" s="99">
        <v>88.643970659333746</v>
      </c>
      <c r="K425" s="99">
        <v>82.122554208893973</v>
      </c>
      <c r="L425" s="99">
        <v>97.043461275136522</v>
      </c>
      <c r="M425" s="99">
        <v>81.048449689062579</v>
      </c>
      <c r="N425" s="99">
        <v>89.471087744124873</v>
      </c>
      <c r="O425" s="99">
        <v>82.717037844890157</v>
      </c>
      <c r="P425" s="99">
        <v>65.841919911128855</v>
      </c>
      <c r="Q425" s="99">
        <v>65.436064122549681</v>
      </c>
      <c r="R425" s="99">
        <v>81.340402472952292</v>
      </c>
      <c r="S425" s="99">
        <v>72.849100227469052</v>
      </c>
      <c r="T425" s="99">
        <v>55.066341777268697</v>
      </c>
      <c r="U425" s="99">
        <v>54.326342370305028</v>
      </c>
      <c r="V425" s="99">
        <v>43.485028681567456</v>
      </c>
      <c r="W425" s="99">
        <v>56.934678827879601</v>
      </c>
      <c r="X425" s="99">
        <v>39.233316079970322</v>
      </c>
      <c r="Y425" s="99">
        <v>30.527398483697933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0.37246426964854984</v>
      </c>
      <c r="F426" s="99">
        <v>0.50631335282082401</v>
      </c>
      <c r="G426" s="99">
        <v>0.41591050820219699</v>
      </c>
      <c r="H426" s="99">
        <v>0.38470511373695493</v>
      </c>
      <c r="I426" s="99">
        <v>0.29473964894159482</v>
      </c>
      <c r="J426" s="99">
        <v>0.32849542119376973</v>
      </c>
      <c r="K426" s="99">
        <v>0.30207993571321534</v>
      </c>
      <c r="L426" s="99">
        <v>0.35353979982348493</v>
      </c>
      <c r="M426" s="99">
        <v>0.29161390592047143</v>
      </c>
      <c r="N426" s="99">
        <v>0.32093056104511469</v>
      </c>
      <c r="O426" s="99">
        <v>0.29639246505564648</v>
      </c>
      <c r="P426" s="99">
        <v>0.23647417795882852</v>
      </c>
      <c r="Q426" s="99">
        <v>0.23598644322934065</v>
      </c>
      <c r="R426" s="99">
        <v>0.29107638441410111</v>
      </c>
      <c r="S426" s="99">
        <v>0.25937997760094766</v>
      </c>
      <c r="T426" s="99">
        <v>0.19611848095128973</v>
      </c>
      <c r="U426" s="99">
        <v>0.19134992599908529</v>
      </c>
      <c r="V426" s="99">
        <v>0.15342679223379421</v>
      </c>
      <c r="W426" s="99">
        <v>0.19965335497737283</v>
      </c>
      <c r="X426" s="99">
        <v>0.13935028679492523</v>
      </c>
      <c r="Y426" s="99">
        <v>0.10833258509536914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0.2421660950929721</v>
      </c>
      <c r="F427" s="123">
        <f t="shared" si="231"/>
        <v>0.2672207761024824</v>
      </c>
      <c r="G427" s="123">
        <f t="shared" si="231"/>
        <v>0.28593231833644633</v>
      </c>
      <c r="H427" s="123">
        <f t="shared" si="231"/>
        <v>0.659228138053226</v>
      </c>
      <c r="I427" s="123">
        <f t="shared" si="231"/>
        <v>0.41130089675480946</v>
      </c>
      <c r="J427" s="123">
        <f t="shared" si="231"/>
        <v>0.40073691321161348</v>
      </c>
      <c r="K427" s="123">
        <f t="shared" si="231"/>
        <v>0.28175648553379373</v>
      </c>
      <c r="L427" s="123">
        <f t="shared" si="231"/>
        <v>0.32763072657436143</v>
      </c>
      <c r="M427" s="123">
        <f t="shared" si="231"/>
        <v>0.25704525492755392</v>
      </c>
      <c r="N427" s="123">
        <f t="shared" si="231"/>
        <v>0.2229076348202704</v>
      </c>
      <c r="O427" s="123">
        <f t="shared" si="231"/>
        <v>0.17553284053242732</v>
      </c>
      <c r="P427" s="123">
        <f t="shared" si="231"/>
        <v>6.4892007250465331E-2</v>
      </c>
      <c r="Q427" s="123">
        <f t="shared" si="231"/>
        <v>5.7797155473346455E-2</v>
      </c>
      <c r="R427" s="123">
        <f t="shared" si="231"/>
        <v>3.8103762089376901E-2</v>
      </c>
      <c r="S427" s="123">
        <f t="shared" si="231"/>
        <v>7.2810519531931184E-2</v>
      </c>
      <c r="T427" s="123">
        <f t="shared" si="231"/>
        <v>7.2403449378606224E-2</v>
      </c>
      <c r="U427" s="123">
        <f t="shared" si="231"/>
        <v>8.6736614153350336E-2</v>
      </c>
      <c r="V427" s="123">
        <f t="shared" si="231"/>
        <v>0.10970654329674885</v>
      </c>
      <c r="W427" s="123">
        <f t="shared" si="231"/>
        <v>6.5007851802797167E-2</v>
      </c>
      <c r="X427" s="123">
        <f t="shared" si="231"/>
        <v>0.19549790546939547</v>
      </c>
      <c r="Y427" s="123">
        <f t="shared" si="231"/>
        <v>0.42691035766102758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0.2421660950929721</v>
      </c>
      <c r="F428" s="99">
        <f>RES_hhdet_in_fecs!F110</f>
        <v>0.2672207761024824</v>
      </c>
      <c r="G428" s="99">
        <f>RES_hhdet_in_fecs!G110</f>
        <v>0.28593231833644633</v>
      </c>
      <c r="H428" s="99">
        <f>RES_hhdet_in_fecs!H110</f>
        <v>0.659228138053226</v>
      </c>
      <c r="I428" s="99">
        <f>RES_hhdet_in_fecs!I110</f>
        <v>0.41130089675480946</v>
      </c>
      <c r="J428" s="99">
        <f>RES_hhdet_in_fecs!J110</f>
        <v>0.40073691321161348</v>
      </c>
      <c r="K428" s="99">
        <f>RES_hhdet_in_fecs!K110</f>
        <v>0.28175648553379373</v>
      </c>
      <c r="L428" s="99">
        <f>RES_hhdet_in_fecs!L110</f>
        <v>0.32763072657436143</v>
      </c>
      <c r="M428" s="99">
        <f>RES_hhdet_in_fecs!M110</f>
        <v>0.25704525492755392</v>
      </c>
      <c r="N428" s="99">
        <f>RES_hhdet_in_fecs!N110</f>
        <v>0.2229076348202704</v>
      </c>
      <c r="O428" s="99">
        <f>RES_hhdet_in_fecs!O110</f>
        <v>0.17553284053242732</v>
      </c>
      <c r="P428" s="99">
        <f>RES_hhdet_in_fecs!P110</f>
        <v>6.4892007250465331E-2</v>
      </c>
      <c r="Q428" s="99">
        <f>RES_hhdet_in_fecs!Q110</f>
        <v>5.7797155473346455E-2</v>
      </c>
      <c r="R428" s="99">
        <f>RES_hhdet_in_fecs!R110</f>
        <v>3.8103762089376901E-2</v>
      </c>
      <c r="S428" s="99">
        <f>RES_hhdet_in_fecs!S110</f>
        <v>7.2810519531931184E-2</v>
      </c>
      <c r="T428" s="99">
        <f>RES_hhdet_in_fecs!T110</f>
        <v>7.2403449378606224E-2</v>
      </c>
      <c r="U428" s="99">
        <f>RES_hhdet_in_fecs!U110</f>
        <v>8.6736614153350336E-2</v>
      </c>
      <c r="V428" s="99">
        <f>RES_hhdet_in_fecs!V110</f>
        <v>0.10970654329674885</v>
      </c>
      <c r="W428" s="99">
        <f>RES_hhdet_in_fecs!W110</f>
        <v>6.5007851802797167E-2</v>
      </c>
      <c r="X428" s="99">
        <f>RES_hhdet_in_fecs!X110</f>
        <v>0.19549790546939547</v>
      </c>
      <c r="Y428" s="99">
        <f>RES_hhdet_in_fecs!Y110</f>
        <v>0.42691035766102758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19.905310986139124</v>
      </c>
      <c r="F429" s="123">
        <v>22.791459034375155</v>
      </c>
      <c r="G429" s="123">
        <v>21.72801962361368</v>
      </c>
      <c r="H429" s="123">
        <v>24.740930144453948</v>
      </c>
      <c r="I429" s="123">
        <v>25.166511077207634</v>
      </c>
      <c r="J429" s="123">
        <v>27.48976832215779</v>
      </c>
      <c r="K429" s="123">
        <v>20.606039940720375</v>
      </c>
      <c r="L429" s="123">
        <v>20.011753002947529</v>
      </c>
      <c r="M429" s="123">
        <v>18.331734775445476</v>
      </c>
      <c r="N429" s="123">
        <v>18.378737766782351</v>
      </c>
      <c r="O429" s="123">
        <v>15.72826794435279</v>
      </c>
      <c r="P429" s="123">
        <v>14.035677306556275</v>
      </c>
      <c r="Q429" s="123">
        <v>14.561908944377748</v>
      </c>
      <c r="R429" s="123">
        <v>20.615314629062585</v>
      </c>
      <c r="S429" s="123">
        <v>23.523668159980694</v>
      </c>
      <c r="T429" s="123">
        <v>21.700775490476826</v>
      </c>
      <c r="U429" s="123">
        <v>17.935572786789219</v>
      </c>
      <c r="V429" s="123">
        <v>14.217384044998409</v>
      </c>
      <c r="W429" s="123">
        <v>24.528436246485612</v>
      </c>
      <c r="X429" s="123">
        <v>24.912737886596254</v>
      </c>
      <c r="Y429" s="123">
        <v>22.152795356160613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18.124126849238412</v>
      </c>
      <c r="F430" s="99">
        <v>25.272986234551414</v>
      </c>
      <c r="G430" s="99">
        <v>22.460669002848924</v>
      </c>
      <c r="H430" s="99">
        <v>24.148605645667931</v>
      </c>
      <c r="I430" s="99">
        <v>22.053304857911428</v>
      </c>
      <c r="J430" s="99">
        <v>24.515101194992798</v>
      </c>
      <c r="K430" s="99">
        <v>19.412159363372023</v>
      </c>
      <c r="L430" s="99">
        <v>19.800496822147533</v>
      </c>
      <c r="M430" s="99">
        <v>17.631100827639106</v>
      </c>
      <c r="N430" s="99">
        <v>18.749586538503657</v>
      </c>
      <c r="O430" s="99">
        <v>15.10690973928391</v>
      </c>
      <c r="P430" s="99">
        <v>14.53154934002567</v>
      </c>
      <c r="Q430" s="99">
        <v>14.552775577155865</v>
      </c>
      <c r="R430" s="99">
        <v>25.234830440883673</v>
      </c>
      <c r="S430" s="99">
        <v>24.307458887152912</v>
      </c>
      <c r="T430" s="99">
        <v>17.94372621671571</v>
      </c>
      <c r="U430" s="99">
        <v>16.683189323912899</v>
      </c>
      <c r="V430" s="99">
        <v>12.557928878019176</v>
      </c>
      <c r="W430" s="99">
        <v>29.398180127268844</v>
      </c>
      <c r="X430" s="99">
        <v>24.402090609404077</v>
      </c>
      <c r="Y430" s="99">
        <v>24.794085387509909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16.376073162826302</v>
      </c>
      <c r="F431" s="99">
        <v>23.026749326707971</v>
      </c>
      <c r="G431" s="99">
        <v>0</v>
      </c>
      <c r="H431" s="99">
        <v>22.08209728878834</v>
      </c>
      <c r="I431" s="99">
        <v>0</v>
      </c>
      <c r="J431" s="99">
        <v>22.554316192638492</v>
      </c>
      <c r="K431" s="99">
        <v>17.923438641960423</v>
      </c>
      <c r="L431" s="99">
        <v>18.332944484640251</v>
      </c>
      <c r="M431" s="99">
        <v>16.409026974027263</v>
      </c>
      <c r="N431" s="99">
        <v>17.507595846893096</v>
      </c>
      <c r="O431" s="99">
        <v>14.177343505117603</v>
      </c>
      <c r="P431" s="99">
        <v>13.608129038416561</v>
      </c>
      <c r="Q431" s="99">
        <v>13.654207907890056</v>
      </c>
      <c r="R431" s="99">
        <v>23.771907446881887</v>
      </c>
      <c r="S431" s="99">
        <v>0</v>
      </c>
      <c r="T431" s="99">
        <v>0</v>
      </c>
      <c r="U431" s="99">
        <v>0</v>
      </c>
      <c r="V431" s="99">
        <v>0</v>
      </c>
      <c r="W431" s="99">
        <v>28.015623091512861</v>
      </c>
      <c r="X431" s="99">
        <v>0</v>
      </c>
      <c r="Y431" s="99">
        <v>23.526893224919217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7.7115003716309687</v>
      </c>
      <c r="F432" s="102">
        <v>11.566530085291841</v>
      </c>
      <c r="G432" s="102">
        <v>0</v>
      </c>
      <c r="H432" s="102">
        <v>10.72587791226942</v>
      </c>
      <c r="I432" s="102">
        <v>0</v>
      </c>
      <c r="J432" s="102">
        <v>10.879423365908661</v>
      </c>
      <c r="K432" s="102">
        <v>8.7332372410120218</v>
      </c>
      <c r="L432" s="102">
        <v>8.8654420484186467</v>
      </c>
      <c r="M432" s="102">
        <v>8.1963082907312135</v>
      </c>
      <c r="N432" s="102">
        <v>8.7909627669650927</v>
      </c>
      <c r="O432" s="102">
        <v>7.3638795582691561</v>
      </c>
      <c r="P432" s="102">
        <v>6.3342044794709196</v>
      </c>
      <c r="Q432" s="102">
        <v>6.2722355936331757</v>
      </c>
      <c r="R432" s="102">
        <v>11.183913580311893</v>
      </c>
      <c r="S432" s="102">
        <v>0</v>
      </c>
      <c r="T432" s="102">
        <v>0</v>
      </c>
      <c r="U432" s="102">
        <v>0</v>
      </c>
      <c r="V432" s="102">
        <v>0</v>
      </c>
      <c r="W432" s="102">
        <v>13.420199045217789</v>
      </c>
      <c r="X432" s="102">
        <v>0</v>
      </c>
      <c r="Y432" s="102">
        <v>9.4661125142600628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8.6645727911953312</v>
      </c>
      <c r="F433" s="105">
        <v>11.460219241416128</v>
      </c>
      <c r="G433" s="105">
        <v>0</v>
      </c>
      <c r="H433" s="105">
        <v>11.356219376518924</v>
      </c>
      <c r="I433" s="105">
        <v>0</v>
      </c>
      <c r="J433" s="105">
        <v>11.674892826729828</v>
      </c>
      <c r="K433" s="105">
        <v>9.1902014009483999</v>
      </c>
      <c r="L433" s="105">
        <v>9.4675024362216025</v>
      </c>
      <c r="M433" s="105">
        <v>8.2127186832960479</v>
      </c>
      <c r="N433" s="105">
        <v>8.7166330799280018</v>
      </c>
      <c r="O433" s="105">
        <v>6.8134639468484473</v>
      </c>
      <c r="P433" s="105">
        <v>7.2739245589456383</v>
      </c>
      <c r="Q433" s="105">
        <v>7.3819723142568803</v>
      </c>
      <c r="R433" s="105">
        <v>12.587993866569997</v>
      </c>
      <c r="S433" s="105">
        <v>0</v>
      </c>
      <c r="T433" s="105">
        <v>0</v>
      </c>
      <c r="U433" s="105">
        <v>0</v>
      </c>
      <c r="V433" s="105">
        <v>0</v>
      </c>
      <c r="W433" s="105">
        <v>14.59542404629507</v>
      </c>
      <c r="X433" s="105">
        <v>0</v>
      </c>
      <c r="Y433" s="105">
        <v>14.060780710659154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22.678838855223724</v>
      </c>
      <c r="F434" s="102">
        <v>21.885913646434254</v>
      </c>
      <c r="G434" s="102">
        <v>22.429914716786261</v>
      </c>
      <c r="H434" s="102">
        <v>26.493509688380872</v>
      </c>
      <c r="I434" s="102">
        <v>28.062252820771917</v>
      </c>
      <c r="J434" s="102">
        <v>30.576899874353398</v>
      </c>
      <c r="K434" s="102">
        <v>23.092825522511397</v>
      </c>
      <c r="L434" s="102">
        <v>21.186550956974497</v>
      </c>
      <c r="M434" s="102">
        <v>20.289289270752114</v>
      </c>
      <c r="N434" s="102">
        <v>19.349402636339462</v>
      </c>
      <c r="O434" s="102">
        <v>17.376042737114766</v>
      </c>
      <c r="P434" s="102">
        <v>15.230733431293045</v>
      </c>
      <c r="Q434" s="102">
        <v>15.890304572879231</v>
      </c>
      <c r="R434" s="102">
        <v>21.793743619256801</v>
      </c>
      <c r="S434" s="102">
        <v>24.813028458920392</v>
      </c>
      <c r="T434" s="102">
        <v>23.77594068704526</v>
      </c>
      <c r="U434" s="102">
        <v>19.476497447605102</v>
      </c>
      <c r="V434" s="102">
        <v>15.3162848252997</v>
      </c>
      <c r="W434" s="102">
        <v>0</v>
      </c>
      <c r="X434" s="102">
        <v>26.164207054687704</v>
      </c>
      <c r="Y434" s="102">
        <v>21.962613848206338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19.861481402383518</v>
      </c>
      <c r="F435" s="105">
        <v>19.311398964402759</v>
      </c>
      <c r="G435" s="105">
        <v>19.765363428293266</v>
      </c>
      <c r="H435" s="105">
        <v>23.330500966745859</v>
      </c>
      <c r="I435" s="105">
        <v>25.037910103697545</v>
      </c>
      <c r="J435" s="105">
        <v>26.980038125846594</v>
      </c>
      <c r="K435" s="105">
        <v>20.431960713079828</v>
      </c>
      <c r="L435" s="105">
        <v>18.747216714418077</v>
      </c>
      <c r="M435" s="105">
        <v>18.081326756585245</v>
      </c>
      <c r="N435" s="105">
        <v>17.306567067636873</v>
      </c>
      <c r="O435" s="105">
        <v>15.698515057635067</v>
      </c>
      <c r="P435" s="105">
        <v>13.709867993325735</v>
      </c>
      <c r="Q435" s="105">
        <v>14.416835154105874</v>
      </c>
      <c r="R435" s="105">
        <v>19.896920822809697</v>
      </c>
      <c r="S435" s="105">
        <v>22.854039294135539</v>
      </c>
      <c r="T435" s="105">
        <v>21.843070106523026</v>
      </c>
      <c r="U435" s="105">
        <v>17.98000183449383</v>
      </c>
      <c r="V435" s="105">
        <v>14.107470031447956</v>
      </c>
      <c r="W435" s="105">
        <v>23.38742131288484</v>
      </c>
      <c r="X435" s="105">
        <v>24.508566559312325</v>
      </c>
      <c r="Y435" s="105">
        <v>20.611572454549439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9.6887010689356661</v>
      </c>
      <c r="F436" s="99">
        <v>9.9827938510455017</v>
      </c>
      <c r="G436" s="99">
        <v>10.055864885149848</v>
      </c>
      <c r="H436" s="99">
        <v>11.752216756538349</v>
      </c>
      <c r="I436" s="99">
        <v>13.889938651052642</v>
      </c>
      <c r="J436" s="99">
        <v>13.596142913846727</v>
      </c>
      <c r="K436" s="99">
        <v>10.417735084884319</v>
      </c>
      <c r="L436" s="99">
        <v>9.4764495469855188</v>
      </c>
      <c r="M436" s="99">
        <v>9.487357304784565</v>
      </c>
      <c r="N436" s="99">
        <v>9.0700739123628438</v>
      </c>
      <c r="O436" s="99">
        <v>8.5130787177008234</v>
      </c>
      <c r="P436" s="99">
        <v>6.5735622617550025</v>
      </c>
      <c r="Q436" s="99">
        <v>6.8483975456858213</v>
      </c>
      <c r="R436" s="99">
        <v>9.544163624564618</v>
      </c>
      <c r="S436" s="99">
        <v>11.587881812803598</v>
      </c>
      <c r="T436" s="99">
        <v>10.156445928993428</v>
      </c>
      <c r="U436" s="99">
        <v>8.3846298791134988</v>
      </c>
      <c r="V436" s="99">
        <v>6.0168394347070144</v>
      </c>
      <c r="W436" s="99">
        <v>11.151053432458772</v>
      </c>
      <c r="X436" s="99">
        <v>10.965953494677601</v>
      </c>
      <c r="Y436" s="99">
        <v>8.1588880298249116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10.17278033344785</v>
      </c>
      <c r="F437" s="99">
        <v>9.3286051133572556</v>
      </c>
      <c r="G437" s="99">
        <v>9.70949854314342</v>
      </c>
      <c r="H437" s="99">
        <v>11.578284210207514</v>
      </c>
      <c r="I437" s="99">
        <v>11.147971452644908</v>
      </c>
      <c r="J437" s="99">
        <v>13.383895211999866</v>
      </c>
      <c r="K437" s="99">
        <v>10.01422562819551</v>
      </c>
      <c r="L437" s="99">
        <v>9.270767167432556</v>
      </c>
      <c r="M437" s="99">
        <v>8.5939694518006817</v>
      </c>
      <c r="N437" s="99">
        <v>8.236493155274033</v>
      </c>
      <c r="O437" s="99">
        <v>7.1854363399342427</v>
      </c>
      <c r="P437" s="99">
        <v>7.1363057315707348</v>
      </c>
      <c r="Q437" s="99">
        <v>7.5684376084200533</v>
      </c>
      <c r="R437" s="99">
        <v>10.352757198245079</v>
      </c>
      <c r="S437" s="99">
        <v>11.266157481331941</v>
      </c>
      <c r="T437" s="99">
        <v>11.6866241775296</v>
      </c>
      <c r="U437" s="99">
        <v>9.5953719553803296</v>
      </c>
      <c r="V437" s="99">
        <v>8.0906305967409402</v>
      </c>
      <c r="W437" s="99">
        <v>12.236367880426071</v>
      </c>
      <c r="X437" s="99">
        <v>13.542613064634729</v>
      </c>
      <c r="Y437" s="99">
        <v>12.452684424724529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9.0466629737918218</v>
      </c>
      <c r="F438" s="123">
        <v>8.8439362608887961</v>
      </c>
      <c r="G438" s="123">
        <v>9.2727412879142914</v>
      </c>
      <c r="H438" s="123">
        <v>10.976443058024108</v>
      </c>
      <c r="I438" s="123">
        <v>10.109999853683071</v>
      </c>
      <c r="J438" s="123">
        <v>11.37860653005098</v>
      </c>
      <c r="K438" s="123">
        <v>8.4772876665684169</v>
      </c>
      <c r="L438" s="123">
        <v>7.8422018625127601</v>
      </c>
      <c r="M438" s="123">
        <v>6.4569094156131586</v>
      </c>
      <c r="N438" s="123">
        <v>6.6017336492917273</v>
      </c>
      <c r="O438" s="123">
        <v>6.0983614359341587</v>
      </c>
      <c r="P438" s="123">
        <v>5.7115851001761522</v>
      </c>
      <c r="Q438" s="123">
        <v>5.5768491326952789</v>
      </c>
      <c r="R438" s="123">
        <v>7.3307058722970684</v>
      </c>
      <c r="S438" s="123">
        <v>8.2954378771634687</v>
      </c>
      <c r="T438" s="123">
        <v>7.1993248949436159</v>
      </c>
      <c r="U438" s="123">
        <v>6.159667969034305</v>
      </c>
      <c r="V438" s="123">
        <v>4.8537432648383909</v>
      </c>
      <c r="W438" s="123">
        <v>8.0702554271912028</v>
      </c>
      <c r="X438" s="123">
        <v>9.1247884647095869</v>
      </c>
      <c r="Y438" s="123">
        <v>8.0690249278263408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9.0466629737918218</v>
      </c>
      <c r="F440" s="110">
        <v>8.8439362608887961</v>
      </c>
      <c r="G440" s="110">
        <v>9.2727412879142914</v>
      </c>
      <c r="H440" s="110">
        <v>10.976443058024108</v>
      </c>
      <c r="I440" s="110">
        <v>10.109999853683071</v>
      </c>
      <c r="J440" s="110">
        <v>11.37860653005098</v>
      </c>
      <c r="K440" s="110">
        <v>8.4772876665684169</v>
      </c>
      <c r="L440" s="110">
        <v>7.8422018625127601</v>
      </c>
      <c r="M440" s="110">
        <v>6.4569094156131586</v>
      </c>
      <c r="N440" s="110">
        <v>6.6017336492917273</v>
      </c>
      <c r="O440" s="110">
        <v>6.0983614359341587</v>
      </c>
      <c r="P440" s="110">
        <v>5.7115851001761522</v>
      </c>
      <c r="Q440" s="110">
        <v>5.5768491326952789</v>
      </c>
      <c r="R440" s="110">
        <v>7.3307058722970684</v>
      </c>
      <c r="S440" s="110">
        <v>8.2954378771634687</v>
      </c>
      <c r="T440" s="110">
        <v>7.1993248949436159</v>
      </c>
      <c r="U440" s="110">
        <v>6.159667969034305</v>
      </c>
      <c r="V440" s="110">
        <v>4.8537432648383909</v>
      </c>
      <c r="W440" s="110">
        <v>8.0702554271912028</v>
      </c>
      <c r="X440" s="110">
        <v>9.1247884647095869</v>
      </c>
      <c r="Y440" s="110">
        <v>8.0690249278263408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105.88416604007895</v>
      </c>
      <c r="F442" s="118">
        <f t="shared" si="232"/>
        <v>138.05629530577522</v>
      </c>
      <c r="G442" s="118">
        <f t="shared" si="232"/>
        <v>119.041254395672</v>
      </c>
      <c r="H442" s="118">
        <f t="shared" si="232"/>
        <v>119.1708517619068</v>
      </c>
      <c r="I442" s="118">
        <f t="shared" si="232"/>
        <v>98.952037449543909</v>
      </c>
      <c r="J442" s="118">
        <f t="shared" si="232"/>
        <v>110.57567980530692</v>
      </c>
      <c r="K442" s="118">
        <f t="shared" si="232"/>
        <v>97.265161612744095</v>
      </c>
      <c r="L442" s="118">
        <f t="shared" si="232"/>
        <v>109.55036635982539</v>
      </c>
      <c r="M442" s="118">
        <f t="shared" si="232"/>
        <v>93.630508961164239</v>
      </c>
      <c r="N442" s="118">
        <f t="shared" si="232"/>
        <v>101.50196734088848</v>
      </c>
      <c r="O442" s="118">
        <f t="shared" si="232"/>
        <v>93.352970648612811</v>
      </c>
      <c r="P442" s="118">
        <f t="shared" si="232"/>
        <v>76.736093051259743</v>
      </c>
      <c r="Q442" s="118">
        <f t="shared" si="232"/>
        <v>77.171960743003595</v>
      </c>
      <c r="R442" s="118">
        <f t="shared" ref="R442:V442" si="233">R443+R446+R448+R457</f>
        <v>98.84525311682458</v>
      </c>
      <c r="S442" s="118">
        <f t="shared" si="233"/>
        <v>94.927758329007744</v>
      </c>
      <c r="T442" s="118">
        <f t="shared" si="233"/>
        <v>76.61572727428225</v>
      </c>
      <c r="U442" s="118">
        <f t="shared" si="233"/>
        <v>72.130740996001762</v>
      </c>
      <c r="V442" s="118">
        <f t="shared" si="233"/>
        <v>57.850757689639778</v>
      </c>
      <c r="W442" s="118">
        <f t="shared" ref="W442:Y442" si="234">W443+W446+W448+W457</f>
        <v>83.069007946427121</v>
      </c>
      <c r="X442" s="118">
        <f t="shared" si="234"/>
        <v>68.467480169643054</v>
      </c>
      <c r="Y442" s="118">
        <f t="shared" si="234"/>
        <v>58.194067319649918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81.512699821138341</v>
      </c>
      <c r="F443" s="123">
        <f t="shared" si="235"/>
        <v>111.7837632726438</v>
      </c>
      <c r="G443" s="123">
        <f t="shared" si="235"/>
        <v>92.943698999098814</v>
      </c>
      <c r="H443" s="123">
        <f t="shared" si="235"/>
        <v>87.959056107350264</v>
      </c>
      <c r="I443" s="123">
        <f t="shared" si="235"/>
        <v>68.545168410524127</v>
      </c>
      <c r="J443" s="123">
        <f t="shared" si="235"/>
        <v>77.130661281511635</v>
      </c>
      <c r="K443" s="123">
        <f t="shared" si="235"/>
        <v>71.856623786741721</v>
      </c>
      <c r="L443" s="123">
        <f t="shared" si="235"/>
        <v>85.384833149343493</v>
      </c>
      <c r="M443" s="123">
        <f t="shared" si="235"/>
        <v>71.709531222399434</v>
      </c>
      <c r="N443" s="123">
        <f t="shared" si="235"/>
        <v>79.610550012144486</v>
      </c>
      <c r="O443" s="123">
        <f t="shared" si="235"/>
        <v>74.020466607404856</v>
      </c>
      <c r="P443" s="123">
        <f t="shared" si="235"/>
        <v>59.250536457387767</v>
      </c>
      <c r="Q443" s="123">
        <f t="shared" si="235"/>
        <v>59.19159824687398</v>
      </c>
      <c r="R443" s="123">
        <f t="shared" ref="R443:V443" si="236">SUM(R444:R445)</f>
        <v>73.907054083007097</v>
      </c>
      <c r="S443" s="123">
        <f t="shared" si="236"/>
        <v>66.463507750249306</v>
      </c>
      <c r="T443" s="123">
        <f t="shared" si="236"/>
        <v>50.431858484731151</v>
      </c>
      <c r="U443" s="123">
        <f t="shared" si="236"/>
        <v>49.931372641325808</v>
      </c>
      <c r="V443" s="123">
        <f t="shared" si="236"/>
        <v>40.105520147537909</v>
      </c>
      <c r="W443" s="123">
        <f t="shared" ref="W443:Y443" si="237">SUM(W444:W445)</f>
        <v>52.677790313412267</v>
      </c>
      <c r="X443" s="123">
        <f t="shared" si="237"/>
        <v>36.385329572788592</v>
      </c>
      <c r="Y443" s="123">
        <f t="shared" si="237"/>
        <v>28.373678395134778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81.140235551489795</v>
      </c>
      <c r="F444" s="99">
        <v>111.27744991982297</v>
      </c>
      <c r="G444" s="99">
        <v>92.527788490896612</v>
      </c>
      <c r="H444" s="99">
        <v>87.574350993613308</v>
      </c>
      <c r="I444" s="99">
        <v>68.250428761582526</v>
      </c>
      <c r="J444" s="99">
        <v>76.802165860317871</v>
      </c>
      <c r="K444" s="99">
        <v>71.554543851028512</v>
      </c>
      <c r="L444" s="99">
        <v>85.031293349520013</v>
      </c>
      <c r="M444" s="99">
        <v>71.417917316478963</v>
      </c>
      <c r="N444" s="99">
        <v>79.289619451099369</v>
      </c>
      <c r="O444" s="99">
        <v>73.72407414234921</v>
      </c>
      <c r="P444" s="99">
        <v>59.014062279428941</v>
      </c>
      <c r="Q444" s="99">
        <v>58.955611803644636</v>
      </c>
      <c r="R444" s="99">
        <v>73.615977698592999</v>
      </c>
      <c r="S444" s="99">
        <v>66.204127772648363</v>
      </c>
      <c r="T444" s="99">
        <v>50.23574000377986</v>
      </c>
      <c r="U444" s="99">
        <v>49.740022715326724</v>
      </c>
      <c r="V444" s="99">
        <v>39.952093355304115</v>
      </c>
      <c r="W444" s="99">
        <v>52.478136958434895</v>
      </c>
      <c r="X444" s="99">
        <v>36.24597928599367</v>
      </c>
      <c r="Y444" s="99">
        <v>28.26534581003941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0.37246426964854984</v>
      </c>
      <c r="F445" s="99">
        <v>0.50631335282082401</v>
      </c>
      <c r="G445" s="99">
        <v>0.41591050820219699</v>
      </c>
      <c r="H445" s="99">
        <v>0.38470511373695493</v>
      </c>
      <c r="I445" s="99">
        <v>0.29473964894159482</v>
      </c>
      <c r="J445" s="99">
        <v>0.32849542119376973</v>
      </c>
      <c r="K445" s="99">
        <v>0.30207993571321534</v>
      </c>
      <c r="L445" s="99">
        <v>0.35353979982348493</v>
      </c>
      <c r="M445" s="99">
        <v>0.29161390592047143</v>
      </c>
      <c r="N445" s="99">
        <v>0.32093056104511469</v>
      </c>
      <c r="O445" s="99">
        <v>0.29639246505564648</v>
      </c>
      <c r="P445" s="99">
        <v>0.23647417795882852</v>
      </c>
      <c r="Q445" s="99">
        <v>0.23598644322934065</v>
      </c>
      <c r="R445" s="99">
        <v>0.29107638441410111</v>
      </c>
      <c r="S445" s="99">
        <v>0.25937997760094766</v>
      </c>
      <c r="T445" s="99">
        <v>0.19611848095128973</v>
      </c>
      <c r="U445" s="99">
        <v>0.19134992599908529</v>
      </c>
      <c r="V445" s="99">
        <v>0.15342679223379421</v>
      </c>
      <c r="W445" s="99">
        <v>0.19965335497737283</v>
      </c>
      <c r="X445" s="99">
        <v>0.13935028679492523</v>
      </c>
      <c r="Y445" s="99">
        <v>0.10833258509536914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0.64058493868974575</v>
      </c>
      <c r="F446" s="123">
        <f t="shared" si="238"/>
        <v>0.73602845393985494</v>
      </c>
      <c r="G446" s="123">
        <f t="shared" si="238"/>
        <v>0.81920726271239941</v>
      </c>
      <c r="H446" s="123">
        <f t="shared" si="238"/>
        <v>1.9625864175618934</v>
      </c>
      <c r="I446" s="123">
        <f t="shared" si="238"/>
        <v>1.27120401407362</v>
      </c>
      <c r="J446" s="123">
        <f t="shared" si="238"/>
        <v>1.2849284606433697</v>
      </c>
      <c r="K446" s="123">
        <f t="shared" si="238"/>
        <v>0.93676617897032821</v>
      </c>
      <c r="L446" s="123">
        <f t="shared" si="238"/>
        <v>1.1289244162374081</v>
      </c>
      <c r="M446" s="123">
        <f t="shared" si="238"/>
        <v>0.92134327457189391</v>
      </c>
      <c r="N446" s="123">
        <f t="shared" si="238"/>
        <v>0.83481310572059786</v>
      </c>
      <c r="O446" s="123">
        <f t="shared" si="238"/>
        <v>0.68943544294635017</v>
      </c>
      <c r="P446" s="123">
        <f t="shared" si="238"/>
        <v>0.26698441404037593</v>
      </c>
      <c r="Q446" s="123">
        <f t="shared" si="238"/>
        <v>0.24607214252842308</v>
      </c>
      <c r="R446" s="123">
        <f t="shared" si="238"/>
        <v>0.1634097645278566</v>
      </c>
      <c r="S446" s="123">
        <f t="shared" si="238"/>
        <v>0.31250238033665523</v>
      </c>
      <c r="T446" s="123">
        <f t="shared" si="238"/>
        <v>0.31103263821028659</v>
      </c>
      <c r="U446" s="123">
        <f t="shared" si="238"/>
        <v>0.37297466350814218</v>
      </c>
      <c r="V446" s="123">
        <f t="shared" si="238"/>
        <v>0.47308180795470167</v>
      </c>
      <c r="W446" s="123">
        <f t="shared" si="238"/>
        <v>0.28292551194375565</v>
      </c>
      <c r="X446" s="123">
        <f t="shared" si="238"/>
        <v>0.86008827126098097</v>
      </c>
      <c r="Y446" s="123">
        <f t="shared" si="238"/>
        <v>1.9009432250266329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0.64058493868974575</v>
      </c>
      <c r="F447" s="99">
        <f>RES_hhdet_in_tess!F110</f>
        <v>0.73602845393985494</v>
      </c>
      <c r="G447" s="99">
        <f>RES_hhdet_in_tess!G110</f>
        <v>0.81920726271239941</v>
      </c>
      <c r="H447" s="99">
        <f>RES_hhdet_in_tess!H110</f>
        <v>1.9625864175618934</v>
      </c>
      <c r="I447" s="99">
        <f>RES_hhdet_in_tess!I110</f>
        <v>1.27120401407362</v>
      </c>
      <c r="J447" s="99">
        <f>RES_hhdet_in_tess!J110</f>
        <v>1.2849284606433697</v>
      </c>
      <c r="K447" s="99">
        <f>RES_hhdet_in_tess!K110</f>
        <v>0.93676617897032821</v>
      </c>
      <c r="L447" s="99">
        <f>RES_hhdet_in_tess!L110</f>
        <v>1.1289244162374081</v>
      </c>
      <c r="M447" s="99">
        <f>RES_hhdet_in_tess!M110</f>
        <v>0.92134327457189391</v>
      </c>
      <c r="N447" s="99">
        <f>RES_hhdet_in_tess!N110</f>
        <v>0.83481310572059786</v>
      </c>
      <c r="O447" s="99">
        <f>RES_hhdet_in_tess!O110</f>
        <v>0.68943544294635017</v>
      </c>
      <c r="P447" s="99">
        <f>RES_hhdet_in_tess!P110</f>
        <v>0.26698441404037593</v>
      </c>
      <c r="Q447" s="99">
        <f>RES_hhdet_in_tess!Q110</f>
        <v>0.24607214252842308</v>
      </c>
      <c r="R447" s="99">
        <f>RES_hhdet_in_tess!R110</f>
        <v>0.1634097645278566</v>
      </c>
      <c r="S447" s="99">
        <f>RES_hhdet_in_tess!S110</f>
        <v>0.31250238033665523</v>
      </c>
      <c r="T447" s="99">
        <f>RES_hhdet_in_tess!T110</f>
        <v>0.31103263821028659</v>
      </c>
      <c r="U447" s="99">
        <f>RES_hhdet_in_tess!U110</f>
        <v>0.37297466350814218</v>
      </c>
      <c r="V447" s="99">
        <f>RES_hhdet_in_tess!V110</f>
        <v>0.47308180795470167</v>
      </c>
      <c r="W447" s="99">
        <f>RES_hhdet_in_tess!W110</f>
        <v>0.28292551194375565</v>
      </c>
      <c r="X447" s="99">
        <f>RES_hhdet_in_tess!X110</f>
        <v>0.86008827126098097</v>
      </c>
      <c r="Y447" s="99">
        <f>RES_hhdet_in_tess!Y110</f>
        <v>1.9009432250266329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16.708047889518387</v>
      </c>
      <c r="F448" s="123">
        <v>18.66005954456768</v>
      </c>
      <c r="G448" s="123">
        <v>18.056501751229916</v>
      </c>
      <c r="H448" s="123">
        <v>20.685777183988225</v>
      </c>
      <c r="I448" s="123">
        <v>21.234089875600532</v>
      </c>
      <c r="J448" s="123">
        <v>23.249995137131563</v>
      </c>
      <c r="K448" s="123">
        <v>17.819718236286352</v>
      </c>
      <c r="L448" s="123">
        <v>16.868922588965976</v>
      </c>
      <c r="M448" s="123">
        <v>15.904988099800802</v>
      </c>
      <c r="N448" s="123">
        <v>15.824643689824315</v>
      </c>
      <c r="O448" s="123">
        <v>13.780460319884845</v>
      </c>
      <c r="P448" s="123">
        <v>12.627731681350186</v>
      </c>
      <c r="Q448" s="123">
        <v>13.20546181182003</v>
      </c>
      <c r="R448" s="123">
        <v>18.738903272973182</v>
      </c>
      <c r="S448" s="123">
        <v>21.204297479021083</v>
      </c>
      <c r="T448" s="123">
        <v>19.733851545817188</v>
      </c>
      <c r="U448" s="123">
        <v>16.484383624176086</v>
      </c>
      <c r="V448" s="123">
        <v>13.003946433349196</v>
      </c>
      <c r="W448" s="123">
        <v>22.938424993330049</v>
      </c>
      <c r="X448" s="123">
        <v>23.047928249651733</v>
      </c>
      <c r="Y448" s="123">
        <v>20.638237630069032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15.063860370620281</v>
      </c>
      <c r="F449" s="99">
        <v>21.127817617450432</v>
      </c>
      <c r="G449" s="99">
        <v>18.88536926958589</v>
      </c>
      <c r="H449" s="99">
        <v>20.421400215727651</v>
      </c>
      <c r="I449" s="99">
        <v>18.756162316109791</v>
      </c>
      <c r="J449" s="99">
        <v>20.96850495558467</v>
      </c>
      <c r="K449" s="99">
        <v>16.697756635139672</v>
      </c>
      <c r="L449" s="99">
        <v>17.127662797720134</v>
      </c>
      <c r="M449" s="99">
        <v>15.337388140304434</v>
      </c>
      <c r="N449" s="99">
        <v>16.403435733235703</v>
      </c>
      <c r="O449" s="99">
        <v>13.292280519825871</v>
      </c>
      <c r="P449" s="99">
        <v>12.858030613159569</v>
      </c>
      <c r="Q449" s="99">
        <v>12.943845584745448</v>
      </c>
      <c r="R449" s="99">
        <v>22.546320091198009</v>
      </c>
      <c r="S449" s="99">
        <v>21.807704114141853</v>
      </c>
      <c r="T449" s="99">
        <v>16.160274088302778</v>
      </c>
      <c r="U449" s="99">
        <v>15.079401381192936</v>
      </c>
      <c r="V449" s="99">
        <v>11.390093997244421</v>
      </c>
      <c r="W449" s="99">
        <v>26.750474513063718</v>
      </c>
      <c r="X449" s="99">
        <v>22.270840426618115</v>
      </c>
      <c r="Y449" s="99">
        <v>22.693366903706536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15.073983065826944</v>
      </c>
      <c r="F450" s="99">
        <v>21.129655842252273</v>
      </c>
      <c r="G450" s="99">
        <v>0</v>
      </c>
      <c r="H450" s="99">
        <v>20.42661659635926</v>
      </c>
      <c r="I450" s="99">
        <v>0</v>
      </c>
      <c r="J450" s="99">
        <v>20.980391545558444</v>
      </c>
      <c r="K450" s="99">
        <v>16.702269860602058</v>
      </c>
      <c r="L450" s="99">
        <v>17.136214151990306</v>
      </c>
      <c r="M450" s="99">
        <v>15.342730745587284</v>
      </c>
      <c r="N450" s="99">
        <v>16.407575623383579</v>
      </c>
      <c r="O450" s="99">
        <v>13.292800521435334</v>
      </c>
      <c r="P450" s="99">
        <v>12.878653497429616</v>
      </c>
      <c r="Q450" s="99">
        <v>12.960760261937089</v>
      </c>
      <c r="R450" s="99">
        <v>22.580377054747991</v>
      </c>
      <c r="S450" s="99">
        <v>0</v>
      </c>
      <c r="T450" s="99">
        <v>0</v>
      </c>
      <c r="U450" s="99">
        <v>0</v>
      </c>
      <c r="V450" s="99">
        <v>0</v>
      </c>
      <c r="W450" s="99">
        <v>26.806951799550319</v>
      </c>
      <c r="X450" s="99">
        <v>0</v>
      </c>
      <c r="Y450" s="99">
        <v>22.724861723548091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6.4094102746316119</v>
      </c>
      <c r="F451" s="102">
        <v>9.669436600836141</v>
      </c>
      <c r="G451" s="102">
        <v>0</v>
      </c>
      <c r="H451" s="102">
        <v>9.0703972198403395</v>
      </c>
      <c r="I451" s="102">
        <v>0</v>
      </c>
      <c r="J451" s="102">
        <v>9.305498718828618</v>
      </c>
      <c r="K451" s="102">
        <v>7.5120684596536575</v>
      </c>
      <c r="L451" s="102">
        <v>7.6687117157687039</v>
      </c>
      <c r="M451" s="102">
        <v>7.1300120622912342</v>
      </c>
      <c r="N451" s="102">
        <v>7.6909425434555772</v>
      </c>
      <c r="O451" s="102">
        <v>6.4793365745868856</v>
      </c>
      <c r="P451" s="102">
        <v>5.6047289384839747</v>
      </c>
      <c r="Q451" s="102">
        <v>5.5787879476802091</v>
      </c>
      <c r="R451" s="102">
        <v>9.9923831881779925</v>
      </c>
      <c r="S451" s="102">
        <v>0</v>
      </c>
      <c r="T451" s="102">
        <v>0</v>
      </c>
      <c r="U451" s="102">
        <v>0</v>
      </c>
      <c r="V451" s="102">
        <v>0</v>
      </c>
      <c r="W451" s="102">
        <v>12.211527753255249</v>
      </c>
      <c r="X451" s="102">
        <v>0</v>
      </c>
      <c r="Y451" s="102">
        <v>8.6640810128889338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8.6645727911953312</v>
      </c>
      <c r="F452" s="105">
        <v>11.460219241416128</v>
      </c>
      <c r="G452" s="105">
        <v>0</v>
      </c>
      <c r="H452" s="105">
        <v>11.356219376518924</v>
      </c>
      <c r="I452" s="105">
        <v>0</v>
      </c>
      <c r="J452" s="105">
        <v>11.674892826729828</v>
      </c>
      <c r="K452" s="105">
        <v>9.1902014009483999</v>
      </c>
      <c r="L452" s="105">
        <v>9.4675024362216025</v>
      </c>
      <c r="M452" s="105">
        <v>8.2127186832960479</v>
      </c>
      <c r="N452" s="105">
        <v>8.7166330799280018</v>
      </c>
      <c r="O452" s="105">
        <v>6.8134639468484473</v>
      </c>
      <c r="P452" s="105">
        <v>7.2739245589456383</v>
      </c>
      <c r="Q452" s="105">
        <v>7.3819723142568803</v>
      </c>
      <c r="R452" s="105">
        <v>12.587993866569997</v>
      </c>
      <c r="S452" s="105">
        <v>0</v>
      </c>
      <c r="T452" s="105">
        <v>0</v>
      </c>
      <c r="U452" s="105">
        <v>0</v>
      </c>
      <c r="V452" s="105">
        <v>0</v>
      </c>
      <c r="W452" s="105">
        <v>14.59542404629507</v>
      </c>
      <c r="X452" s="105">
        <v>0</v>
      </c>
      <c r="Y452" s="105">
        <v>14.060780710659154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17.726484331870559</v>
      </c>
      <c r="F453" s="102">
        <v>17.129389946576591</v>
      </c>
      <c r="G453" s="102">
        <v>17.58025234001267</v>
      </c>
      <c r="H453" s="102">
        <v>20.796848643830462</v>
      </c>
      <c r="I453" s="102">
        <v>22.064355541535075</v>
      </c>
      <c r="J453" s="102">
        <v>24.085897194231972</v>
      </c>
      <c r="K453" s="102">
        <v>18.229382557113812</v>
      </c>
      <c r="L453" s="102">
        <v>16.765512186301844</v>
      </c>
      <c r="M453" s="102">
        <v>16.130010421862114</v>
      </c>
      <c r="N453" s="102">
        <v>15.499994309485475</v>
      </c>
      <c r="O453" s="102">
        <v>14.079700030939161</v>
      </c>
      <c r="P453" s="102">
        <v>12.523786720163987</v>
      </c>
      <c r="Q453" s="102">
        <v>13.249748391642607</v>
      </c>
      <c r="R453" s="102">
        <v>18.342613052254489</v>
      </c>
      <c r="S453" s="102">
        <v>21.071767317392286</v>
      </c>
      <c r="T453" s="102">
        <v>20.369780517456757</v>
      </c>
      <c r="U453" s="102">
        <v>16.833016303617693</v>
      </c>
      <c r="V453" s="102">
        <v>13.350816948649884</v>
      </c>
      <c r="W453" s="102">
        <v>0</v>
      </c>
      <c r="X453" s="102">
        <v>23.334037886433808</v>
      </c>
      <c r="Y453" s="102">
        <v>19.861409578503018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17.745769796932063</v>
      </c>
      <c r="F454" s="105">
        <v>17.141811881570256</v>
      </c>
      <c r="G454" s="105">
        <v>17.591144301060794</v>
      </c>
      <c r="H454" s="105">
        <v>20.80352752413528</v>
      </c>
      <c r="I454" s="105">
        <v>22.069138288547766</v>
      </c>
      <c r="J454" s="105">
        <v>24.093787379180295</v>
      </c>
      <c r="K454" s="105">
        <v>18.237943338957905</v>
      </c>
      <c r="L454" s="105">
        <v>16.769747567097784</v>
      </c>
      <c r="M454" s="105">
        <v>16.136430410386637</v>
      </c>
      <c r="N454" s="105">
        <v>15.502148672938787</v>
      </c>
      <c r="O454" s="105">
        <v>14.083531406711366</v>
      </c>
      <c r="P454" s="105">
        <v>12.541553753888017</v>
      </c>
      <c r="Q454" s="105">
        <v>13.278809234722894</v>
      </c>
      <c r="R454" s="105">
        <v>18.385562545101845</v>
      </c>
      <c r="S454" s="105">
        <v>21.106840558977652</v>
      </c>
      <c r="T454" s="105">
        <v>20.388049586272228</v>
      </c>
      <c r="U454" s="105">
        <v>16.841983510389284</v>
      </c>
      <c r="V454" s="105">
        <v>13.335356900700853</v>
      </c>
      <c r="W454" s="105">
        <v>22.031838198211148</v>
      </c>
      <c r="X454" s="105">
        <v>23.322384863980496</v>
      </c>
      <c r="Y454" s="105">
        <v>19.830996404595371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7.5729894634842125</v>
      </c>
      <c r="F455" s="99">
        <v>7.8132067682130009</v>
      </c>
      <c r="G455" s="99">
        <v>7.8816457579173713</v>
      </c>
      <c r="H455" s="99">
        <v>9.2252433139277681</v>
      </c>
      <c r="I455" s="99">
        <v>10.921166835902856</v>
      </c>
      <c r="J455" s="99">
        <v>10.709892167180431</v>
      </c>
      <c r="K455" s="99">
        <v>8.2237177107623936</v>
      </c>
      <c r="L455" s="99">
        <v>7.4989803996652267</v>
      </c>
      <c r="M455" s="99">
        <v>7.5424609585859566</v>
      </c>
      <c r="N455" s="99">
        <v>7.2656555176647553</v>
      </c>
      <c r="O455" s="99">
        <v>6.8980950667771221</v>
      </c>
      <c r="P455" s="99">
        <v>5.4052480223172807</v>
      </c>
      <c r="Q455" s="99">
        <v>5.7103716263028419</v>
      </c>
      <c r="R455" s="99">
        <v>8.0328053468567635</v>
      </c>
      <c r="S455" s="99">
        <v>9.8406830776457106</v>
      </c>
      <c r="T455" s="99">
        <v>8.7014254087426277</v>
      </c>
      <c r="U455" s="99">
        <v>7.2466115550089549</v>
      </c>
      <c r="V455" s="99">
        <v>5.2447263039599132</v>
      </c>
      <c r="W455" s="99">
        <v>9.795470317785071</v>
      </c>
      <c r="X455" s="99">
        <v>9.7797717993457685</v>
      </c>
      <c r="Y455" s="99">
        <v>7.3783119798708423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10.17278033344785</v>
      </c>
      <c r="F456" s="99">
        <v>9.3286051133572556</v>
      </c>
      <c r="G456" s="99">
        <v>9.70949854314342</v>
      </c>
      <c r="H456" s="99">
        <v>11.578284210207514</v>
      </c>
      <c r="I456" s="99">
        <v>11.147971452644908</v>
      </c>
      <c r="J456" s="99">
        <v>13.383895211999866</v>
      </c>
      <c r="K456" s="99">
        <v>10.01422562819551</v>
      </c>
      <c r="L456" s="99">
        <v>9.270767167432556</v>
      </c>
      <c r="M456" s="99">
        <v>8.5939694518006817</v>
      </c>
      <c r="N456" s="99">
        <v>8.236493155274033</v>
      </c>
      <c r="O456" s="99">
        <v>7.1854363399342427</v>
      </c>
      <c r="P456" s="99">
        <v>7.1363057315707348</v>
      </c>
      <c r="Q456" s="99">
        <v>7.5684376084200533</v>
      </c>
      <c r="R456" s="99">
        <v>10.352757198245079</v>
      </c>
      <c r="S456" s="99">
        <v>11.266157481331941</v>
      </c>
      <c r="T456" s="99">
        <v>11.6866241775296</v>
      </c>
      <c r="U456" s="99">
        <v>9.5953719553803296</v>
      </c>
      <c r="V456" s="99">
        <v>8.0906305967409402</v>
      </c>
      <c r="W456" s="99">
        <v>12.236367880426071</v>
      </c>
      <c r="X456" s="99">
        <v>13.542613064634729</v>
      </c>
      <c r="Y456" s="99">
        <v>12.452684424724529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7.0228333907324867</v>
      </c>
      <c r="F457" s="123">
        <v>6.876444034623888</v>
      </c>
      <c r="G457" s="123">
        <v>7.2218463826308712</v>
      </c>
      <c r="H457" s="123">
        <v>8.5634320530064283</v>
      </c>
      <c r="I457" s="123">
        <v>7.9015751493456277</v>
      </c>
      <c r="J457" s="123">
        <v>8.9100949260203528</v>
      </c>
      <c r="K457" s="123">
        <v>6.6520534107456903</v>
      </c>
      <c r="L457" s="123">
        <v>6.1676862052785095</v>
      </c>
      <c r="M457" s="123">
        <v>5.0946463643921049</v>
      </c>
      <c r="N457" s="123">
        <v>5.2319605331990822</v>
      </c>
      <c r="O457" s="123">
        <v>4.8626082783767579</v>
      </c>
      <c r="P457" s="123">
        <v>4.5908404984814091</v>
      </c>
      <c r="Q457" s="123">
        <v>4.5288285417811505</v>
      </c>
      <c r="R457" s="123">
        <v>6.0358859963164404</v>
      </c>
      <c r="S457" s="123">
        <v>6.9474507194007016</v>
      </c>
      <c r="T457" s="123">
        <v>6.1389846055236363</v>
      </c>
      <c r="U457" s="123">
        <v>5.3420100669917252</v>
      </c>
      <c r="V457" s="123">
        <v>4.2682093007979791</v>
      </c>
      <c r="W457" s="123">
        <v>7.1698671277410497</v>
      </c>
      <c r="X457" s="123">
        <v>8.1741340759417458</v>
      </c>
      <c r="Y457" s="123">
        <v>7.2812080694194767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7.0228333907324867</v>
      </c>
      <c r="F459" s="110">
        <v>6.876444034623888</v>
      </c>
      <c r="G459" s="110">
        <v>7.2218463826308712</v>
      </c>
      <c r="H459" s="110">
        <v>8.5634320530064283</v>
      </c>
      <c r="I459" s="110">
        <v>7.9015751493456277</v>
      </c>
      <c r="J459" s="110">
        <v>8.9100949260203528</v>
      </c>
      <c r="K459" s="110">
        <v>6.6520534107456903</v>
      </c>
      <c r="L459" s="110">
        <v>6.1676862052785095</v>
      </c>
      <c r="M459" s="110">
        <v>5.0946463643921049</v>
      </c>
      <c r="N459" s="110">
        <v>5.2319605331990822</v>
      </c>
      <c r="O459" s="110">
        <v>4.8626082783767579</v>
      </c>
      <c r="P459" s="110">
        <v>4.5908404984814091</v>
      </c>
      <c r="Q459" s="110">
        <v>4.5288285417811505</v>
      </c>
      <c r="R459" s="110">
        <v>6.0358859963164404</v>
      </c>
      <c r="S459" s="110">
        <v>6.9474507194007016</v>
      </c>
      <c r="T459" s="110">
        <v>6.1389846055236363</v>
      </c>
      <c r="U459" s="110">
        <v>5.3420100669917252</v>
      </c>
      <c r="V459" s="110">
        <v>4.2682093007979791</v>
      </c>
      <c r="W459" s="110">
        <v>7.1698671277410497</v>
      </c>
      <c r="X459" s="110">
        <v>8.1741340759417458</v>
      </c>
      <c r="Y459" s="110">
        <v>7.2812080694194767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6237684</v>
      </c>
      <c r="C5" s="120">
        <v>6136994</v>
      </c>
      <c r="D5" s="120">
        <v>5982742</v>
      </c>
      <c r="E5" s="120">
        <v>5779561</v>
      </c>
      <c r="F5" s="120">
        <v>5813814</v>
      </c>
      <c r="G5" s="120">
        <v>5759513</v>
      </c>
      <c r="H5" s="120">
        <v>5566722</v>
      </c>
      <c r="I5" s="120">
        <v>5467592</v>
      </c>
      <c r="J5" s="120">
        <v>5193904</v>
      </c>
      <c r="K5" s="120">
        <v>5078294</v>
      </c>
      <c r="L5" s="120">
        <v>4848841</v>
      </c>
      <c r="M5" s="120">
        <v>4683694</v>
      </c>
      <c r="N5" s="120">
        <v>4622476</v>
      </c>
      <c r="O5" s="120">
        <v>4577677</v>
      </c>
      <c r="P5" s="120">
        <v>4739062</v>
      </c>
      <c r="Q5" s="120">
        <v>5003996</v>
      </c>
      <c r="R5" s="120">
        <v>5060639</v>
      </c>
      <c r="S5" s="120">
        <v>4980887</v>
      </c>
      <c r="T5" s="120">
        <v>4663038</v>
      </c>
      <c r="U5" s="120">
        <v>4479722</v>
      </c>
      <c r="V5" s="120">
        <v>4272943</v>
      </c>
      <c r="W5" s="120">
        <v>4129060</v>
      </c>
      <c r="X5" s="120">
        <v>3929126</v>
      </c>
      <c r="Y5" s="120">
        <v>3905606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6237684</v>
      </c>
      <c r="C7" s="52">
        <v>6136994</v>
      </c>
      <c r="D7" s="52">
        <v>5982742</v>
      </c>
      <c r="E7" s="52">
        <v>5779561</v>
      </c>
      <c r="F7" s="52">
        <v>5813814</v>
      </c>
      <c r="G7" s="52">
        <v>5759513</v>
      </c>
      <c r="H7" s="52">
        <v>5566722</v>
      </c>
      <c r="I7" s="52">
        <v>5467592</v>
      </c>
      <c r="J7" s="52">
        <v>5193904</v>
      </c>
      <c r="K7" s="52">
        <v>5078294</v>
      </c>
      <c r="L7" s="52">
        <v>4848841</v>
      </c>
      <c r="M7" s="52">
        <v>4683694</v>
      </c>
      <c r="N7" s="52">
        <v>4622476</v>
      </c>
      <c r="O7" s="52">
        <v>4577677</v>
      </c>
      <c r="P7" s="52">
        <v>4739062</v>
      </c>
      <c r="Q7" s="52">
        <v>5003996</v>
      </c>
      <c r="R7" s="52">
        <v>5060639</v>
      </c>
      <c r="S7" s="52">
        <v>4980887</v>
      </c>
      <c r="T7" s="52">
        <v>4663038</v>
      </c>
      <c r="U7" s="52">
        <v>4479722</v>
      </c>
      <c r="V7" s="52">
        <v>4272943</v>
      </c>
      <c r="W7" s="52">
        <v>4129060</v>
      </c>
      <c r="X7" s="52">
        <v>3929126</v>
      </c>
      <c r="Y7" s="52">
        <v>3905606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116890</v>
      </c>
      <c r="C9" s="52">
        <v>116967</v>
      </c>
      <c r="D9" s="52">
        <v>116151</v>
      </c>
      <c r="E9" s="52">
        <v>114499</v>
      </c>
      <c r="F9" s="52">
        <v>117800</v>
      </c>
      <c r="G9" s="52">
        <v>124234</v>
      </c>
      <c r="H9" s="52">
        <v>140941</v>
      </c>
      <c r="I9" s="52">
        <v>152802</v>
      </c>
      <c r="J9" s="52">
        <v>159962</v>
      </c>
      <c r="K9" s="52">
        <v>161258</v>
      </c>
      <c r="L9" s="52">
        <v>162937</v>
      </c>
      <c r="M9" s="52">
        <v>165955</v>
      </c>
      <c r="N9" s="52">
        <v>169430</v>
      </c>
      <c r="O9" s="52">
        <v>174709</v>
      </c>
      <c r="P9" s="52">
        <v>182052</v>
      </c>
      <c r="Q9" s="52">
        <v>193898</v>
      </c>
      <c r="R9" s="52">
        <v>206859</v>
      </c>
      <c r="S9" s="52">
        <v>218273</v>
      </c>
      <c r="T9" s="52">
        <v>216612</v>
      </c>
      <c r="U9" s="52">
        <v>201506</v>
      </c>
      <c r="V9" s="52">
        <v>181326</v>
      </c>
      <c r="W9" s="52">
        <v>164255</v>
      </c>
      <c r="X9" s="52">
        <v>154069</v>
      </c>
      <c r="Y9" s="52">
        <v>170496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3427725</v>
      </c>
      <c r="C11" s="52">
        <v>3363041</v>
      </c>
      <c r="D11" s="52">
        <v>3266423</v>
      </c>
      <c r="E11" s="52">
        <v>3144018</v>
      </c>
      <c r="F11" s="52">
        <v>3151410</v>
      </c>
      <c r="G11" s="52">
        <v>3110086</v>
      </c>
      <c r="H11" s="52">
        <v>2994949</v>
      </c>
      <c r="I11" s="52">
        <v>2927704</v>
      </c>
      <c r="J11" s="52">
        <v>2768823</v>
      </c>
      <c r="K11" s="52">
        <v>2692812</v>
      </c>
      <c r="L11" s="52">
        <v>2567696</v>
      </c>
      <c r="M11" s="52">
        <v>2437257</v>
      </c>
      <c r="N11" s="52">
        <v>2223221</v>
      </c>
      <c r="O11" s="52">
        <v>2112185</v>
      </c>
      <c r="P11" s="52">
        <v>2077252</v>
      </c>
      <c r="Q11" s="52">
        <v>2129369</v>
      </c>
      <c r="R11" s="52">
        <v>2152608</v>
      </c>
      <c r="S11" s="52">
        <v>2129606</v>
      </c>
      <c r="T11" s="52">
        <v>2008456</v>
      </c>
      <c r="U11" s="52">
        <v>2017421</v>
      </c>
      <c r="V11" s="52">
        <v>1997016</v>
      </c>
      <c r="W11" s="52">
        <v>2046033</v>
      </c>
      <c r="X11" s="52">
        <v>1918102</v>
      </c>
      <c r="Y11" s="52">
        <v>1849388</v>
      </c>
      <c r="DA11" s="63" t="s">
        <v>1114</v>
      </c>
    </row>
    <row r="12" spans="1:105" ht="12" customHeight="1" x14ac:dyDescent="0.25">
      <c r="A12" s="97" t="s">
        <v>127</v>
      </c>
      <c r="B12" s="52">
        <v>5911</v>
      </c>
      <c r="C12" s="52">
        <v>7211</v>
      </c>
      <c r="D12" s="52">
        <v>8552</v>
      </c>
      <c r="E12" s="52">
        <v>10098</v>
      </c>
      <c r="F12" s="52">
        <v>11601</v>
      </c>
      <c r="G12" s="52">
        <v>13753</v>
      </c>
      <c r="H12" s="52">
        <v>14715</v>
      </c>
      <c r="I12" s="52">
        <v>16254</v>
      </c>
      <c r="J12" s="52">
        <v>17075</v>
      </c>
      <c r="K12" s="52">
        <v>20021</v>
      </c>
      <c r="L12" s="52">
        <v>19621</v>
      </c>
      <c r="M12" s="52">
        <v>20262</v>
      </c>
      <c r="N12" s="52">
        <v>18000</v>
      </c>
      <c r="O12" s="52">
        <v>18364</v>
      </c>
      <c r="P12" s="52">
        <v>23935</v>
      </c>
      <c r="Q12" s="52">
        <v>26020</v>
      </c>
      <c r="R12" s="52">
        <v>28709</v>
      </c>
      <c r="S12" s="52">
        <v>28310</v>
      </c>
      <c r="T12" s="52">
        <v>25625</v>
      </c>
      <c r="U12" s="52">
        <v>29593</v>
      </c>
      <c r="V12" s="52">
        <v>29454</v>
      </c>
      <c r="W12" s="52">
        <v>33580</v>
      </c>
      <c r="X12" s="52">
        <v>30565</v>
      </c>
      <c r="Y12" s="52">
        <v>27509</v>
      </c>
      <c r="DA12" s="63" t="s">
        <v>1115</v>
      </c>
    </row>
    <row r="13" spans="1:105" ht="12" customHeight="1" x14ac:dyDescent="0.25">
      <c r="A13" s="97" t="s">
        <v>122</v>
      </c>
      <c r="B13" s="52">
        <v>2364413</v>
      </c>
      <c r="C13" s="52">
        <v>2255083</v>
      </c>
      <c r="D13" s="52">
        <v>2132395</v>
      </c>
      <c r="E13" s="52">
        <v>1908436</v>
      </c>
      <c r="F13" s="52">
        <v>1892241</v>
      </c>
      <c r="G13" s="52">
        <v>1766470</v>
      </c>
      <c r="H13" s="52">
        <v>1578908</v>
      </c>
      <c r="I13" s="52">
        <v>1446953</v>
      </c>
      <c r="J13" s="52">
        <v>1347351</v>
      </c>
      <c r="K13" s="52">
        <v>1178793</v>
      </c>
      <c r="L13" s="52">
        <v>1107471</v>
      </c>
      <c r="M13" s="52">
        <v>965884</v>
      </c>
      <c r="N13" s="52">
        <v>957709</v>
      </c>
      <c r="O13" s="52">
        <v>874609</v>
      </c>
      <c r="P13" s="52">
        <v>789499</v>
      </c>
      <c r="Q13" s="52">
        <v>724596</v>
      </c>
      <c r="R13" s="52">
        <v>664851</v>
      </c>
      <c r="S13" s="52">
        <v>629625</v>
      </c>
      <c r="T13" s="52">
        <v>550437</v>
      </c>
      <c r="U13" s="52">
        <v>474211</v>
      </c>
      <c r="V13" s="52">
        <v>461589</v>
      </c>
      <c r="W13" s="52">
        <v>384579</v>
      </c>
      <c r="X13" s="52">
        <v>451510</v>
      </c>
      <c r="Y13" s="52">
        <v>561712</v>
      </c>
      <c r="DA13" s="63" t="s">
        <v>1116</v>
      </c>
    </row>
    <row r="14" spans="1:105" ht="12" customHeight="1" x14ac:dyDescent="0.25">
      <c r="A14" s="97" t="s">
        <v>121</v>
      </c>
      <c r="B14" s="52">
        <v>439635</v>
      </c>
      <c r="C14" s="52">
        <v>511659</v>
      </c>
      <c r="D14" s="52">
        <v>575372</v>
      </c>
      <c r="E14" s="52">
        <v>717009</v>
      </c>
      <c r="F14" s="52">
        <v>758562</v>
      </c>
      <c r="G14" s="52">
        <v>869204</v>
      </c>
      <c r="H14" s="52">
        <v>978150</v>
      </c>
      <c r="I14" s="52">
        <v>1076681</v>
      </c>
      <c r="J14" s="52">
        <v>1060655</v>
      </c>
      <c r="K14" s="52">
        <v>1186668</v>
      </c>
      <c r="L14" s="52">
        <v>1154053</v>
      </c>
      <c r="M14" s="52">
        <v>1260291</v>
      </c>
      <c r="N14" s="52">
        <v>1423546</v>
      </c>
      <c r="O14" s="52">
        <v>1572519</v>
      </c>
      <c r="P14" s="52">
        <v>1848376</v>
      </c>
      <c r="Q14" s="52">
        <v>2124011</v>
      </c>
      <c r="R14" s="52">
        <v>2214471</v>
      </c>
      <c r="S14" s="52">
        <v>2193346</v>
      </c>
      <c r="T14" s="52">
        <v>2078520</v>
      </c>
      <c r="U14" s="52">
        <v>1958497</v>
      </c>
      <c r="V14" s="52">
        <v>1784884</v>
      </c>
      <c r="W14" s="52">
        <v>1664868</v>
      </c>
      <c r="X14" s="52">
        <v>1528949</v>
      </c>
      <c r="Y14" s="52">
        <v>1466997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6237684</v>
      </c>
      <c r="C17" s="36">
        <v>6136994</v>
      </c>
      <c r="D17" s="36">
        <v>5982742</v>
      </c>
      <c r="E17" s="36">
        <v>5779561</v>
      </c>
      <c r="F17" s="36">
        <v>5813814</v>
      </c>
      <c r="G17" s="36">
        <v>5759513</v>
      </c>
      <c r="H17" s="36">
        <v>5566722</v>
      </c>
      <c r="I17" s="36">
        <v>5467592</v>
      </c>
      <c r="J17" s="36">
        <v>5193904</v>
      </c>
      <c r="K17" s="36">
        <v>5078294</v>
      </c>
      <c r="L17" s="36">
        <v>4848841</v>
      </c>
      <c r="M17" s="36">
        <v>4683694</v>
      </c>
      <c r="N17" s="36">
        <v>4622476</v>
      </c>
      <c r="O17" s="36">
        <v>4577677</v>
      </c>
      <c r="P17" s="36">
        <v>4739062</v>
      </c>
      <c r="Q17" s="36">
        <v>5003996</v>
      </c>
      <c r="R17" s="36">
        <v>5060639</v>
      </c>
      <c r="S17" s="36">
        <v>4980887</v>
      </c>
      <c r="T17" s="36">
        <v>4663038</v>
      </c>
      <c r="U17" s="36">
        <v>4479722</v>
      </c>
      <c r="V17" s="36">
        <v>4272943</v>
      </c>
      <c r="W17" s="36">
        <v>4129060</v>
      </c>
      <c r="X17" s="36">
        <v>3929126</v>
      </c>
      <c r="Y17" s="36">
        <v>3905606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487319</v>
      </c>
      <c r="D21" s="52">
        <v>487414</v>
      </c>
      <c r="E21" s="52">
        <v>488060</v>
      </c>
      <c r="F21" s="52">
        <v>489752</v>
      </c>
      <c r="G21" s="52">
        <v>492971</v>
      </c>
      <c r="H21" s="52">
        <v>498413</v>
      </c>
      <c r="I21" s="52">
        <v>506694</v>
      </c>
      <c r="J21" s="52">
        <v>518344</v>
      </c>
      <c r="K21" s="52">
        <v>533870</v>
      </c>
      <c r="L21" s="52">
        <v>553726</v>
      </c>
      <c r="M21" s="52">
        <v>578464</v>
      </c>
      <c r="N21" s="52">
        <v>608575</v>
      </c>
      <c r="O21" s="52">
        <v>547264</v>
      </c>
      <c r="P21" s="52">
        <v>200304</v>
      </c>
      <c r="Q21" s="52">
        <v>250698</v>
      </c>
      <c r="R21" s="52">
        <v>309165</v>
      </c>
      <c r="S21" s="52">
        <v>376395</v>
      </c>
      <c r="T21" s="52">
        <v>375840</v>
      </c>
      <c r="U21" s="52">
        <v>386021</v>
      </c>
      <c r="V21" s="52">
        <v>406871</v>
      </c>
      <c r="W21" s="52">
        <v>382012</v>
      </c>
      <c r="X21" s="52">
        <v>370140</v>
      </c>
      <c r="Y21" s="52">
        <v>382397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18264</v>
      </c>
      <c r="D23" s="52">
        <v>18300</v>
      </c>
      <c r="E23" s="52">
        <v>18548</v>
      </c>
      <c r="F23" s="52">
        <v>19216</v>
      </c>
      <c r="G23" s="52">
        <v>20514</v>
      </c>
      <c r="H23" s="52">
        <v>22695</v>
      </c>
      <c r="I23" s="52">
        <v>15154</v>
      </c>
      <c r="J23" s="52">
        <v>12884</v>
      </c>
      <c r="K23" s="52">
        <v>19897</v>
      </c>
      <c r="L23" s="52">
        <v>21338</v>
      </c>
      <c r="M23" s="52">
        <v>23672</v>
      </c>
      <c r="N23" s="52">
        <v>26936</v>
      </c>
      <c r="O23" s="52">
        <v>34292</v>
      </c>
      <c r="P23" s="52">
        <v>27275</v>
      </c>
      <c r="Q23" s="52">
        <v>22862</v>
      </c>
      <c r="R23" s="52">
        <v>22404</v>
      </c>
      <c r="S23" s="52">
        <v>25987</v>
      </c>
      <c r="T23" s="52">
        <v>28811</v>
      </c>
      <c r="U23" s="52">
        <v>31933</v>
      </c>
      <c r="V23" s="52">
        <v>35287</v>
      </c>
      <c r="W23" s="52">
        <v>36384</v>
      </c>
      <c r="X23" s="52">
        <v>33501</v>
      </c>
      <c r="Y23" s="52">
        <v>32325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267791</v>
      </c>
      <c r="D25" s="52">
        <v>267840</v>
      </c>
      <c r="E25" s="52">
        <v>268180</v>
      </c>
      <c r="F25" s="52">
        <v>269061</v>
      </c>
      <c r="G25" s="52">
        <v>270738</v>
      </c>
      <c r="H25" s="52">
        <v>273565</v>
      </c>
      <c r="I25" s="52">
        <v>289734</v>
      </c>
      <c r="J25" s="52">
        <v>430894</v>
      </c>
      <c r="K25" s="52">
        <v>419822</v>
      </c>
      <c r="L25" s="52">
        <v>426148</v>
      </c>
      <c r="M25" s="52">
        <v>447324</v>
      </c>
      <c r="N25" s="52">
        <v>559527</v>
      </c>
      <c r="O25" s="52">
        <v>389314</v>
      </c>
      <c r="P25" s="52">
        <v>112231</v>
      </c>
      <c r="Q25" s="52">
        <v>105003</v>
      </c>
      <c r="R25" s="52">
        <v>151813</v>
      </c>
      <c r="S25" s="52">
        <v>209066</v>
      </c>
      <c r="T25" s="52">
        <v>319244</v>
      </c>
      <c r="U25" s="52">
        <v>182244</v>
      </c>
      <c r="V25" s="52">
        <v>216371</v>
      </c>
      <c r="W25" s="52">
        <v>211115</v>
      </c>
      <c r="X25" s="52">
        <v>280379</v>
      </c>
      <c r="Y25" s="52">
        <v>221002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462</v>
      </c>
      <c r="D26" s="52">
        <v>462</v>
      </c>
      <c r="E26" s="52">
        <v>464</v>
      </c>
      <c r="F26" s="52">
        <v>473</v>
      </c>
      <c r="G26" s="52">
        <v>491</v>
      </c>
      <c r="H26" s="52">
        <v>517</v>
      </c>
      <c r="I26" s="52">
        <v>618</v>
      </c>
      <c r="J26" s="52">
        <v>1368</v>
      </c>
      <c r="K26" s="52">
        <v>1638</v>
      </c>
      <c r="L26" s="52">
        <v>1963</v>
      </c>
      <c r="M26" s="52">
        <v>2311</v>
      </c>
      <c r="N26" s="52">
        <v>3024</v>
      </c>
      <c r="O26" s="52">
        <v>2992</v>
      </c>
      <c r="P26" s="52">
        <v>861</v>
      </c>
      <c r="Q26" s="52">
        <v>1060</v>
      </c>
      <c r="R26" s="52">
        <v>1567</v>
      </c>
      <c r="S26" s="52">
        <v>2158</v>
      </c>
      <c r="T26" s="52">
        <v>2685</v>
      </c>
      <c r="U26" s="52">
        <v>2058</v>
      </c>
      <c r="V26" s="52">
        <v>2321</v>
      </c>
      <c r="W26" s="52">
        <v>2442</v>
      </c>
      <c r="X26" s="52">
        <v>3015</v>
      </c>
      <c r="Y26" s="52">
        <v>3056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369440</v>
      </c>
      <c r="D27" s="52">
        <v>369946</v>
      </c>
      <c r="E27" s="52">
        <v>373481</v>
      </c>
      <c r="F27" s="52">
        <v>382762</v>
      </c>
      <c r="G27" s="52">
        <v>400174</v>
      </c>
      <c r="H27" s="52">
        <v>429390</v>
      </c>
      <c r="I27" s="52">
        <v>253057</v>
      </c>
      <c r="J27" s="52">
        <v>178541</v>
      </c>
      <c r="K27" s="52">
        <v>256608</v>
      </c>
      <c r="L27" s="52">
        <v>246491</v>
      </c>
      <c r="M27" s="52">
        <v>236851</v>
      </c>
      <c r="N27" s="52">
        <v>258219</v>
      </c>
      <c r="O27" s="52">
        <v>198955</v>
      </c>
      <c r="P27" s="52">
        <v>133876</v>
      </c>
      <c r="Q27" s="52">
        <v>120053</v>
      </c>
      <c r="R27" s="52">
        <v>116211</v>
      </c>
      <c r="S27" s="52">
        <v>128480</v>
      </c>
      <c r="T27" s="52">
        <v>135273</v>
      </c>
      <c r="U27" s="52">
        <v>128980</v>
      </c>
      <c r="V27" s="52">
        <v>130351</v>
      </c>
      <c r="W27" s="52">
        <v>77010</v>
      </c>
      <c r="X27" s="52">
        <v>54438</v>
      </c>
      <c r="Y27" s="52">
        <v>69066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68693</v>
      </c>
      <c r="D28" s="52">
        <v>68968</v>
      </c>
      <c r="E28" s="52">
        <v>70876</v>
      </c>
      <c r="F28" s="52">
        <v>76144</v>
      </c>
      <c r="G28" s="52">
        <v>86920</v>
      </c>
      <c r="H28" s="52">
        <v>104931</v>
      </c>
      <c r="I28" s="52">
        <v>91934</v>
      </c>
      <c r="J28" s="52">
        <v>113134</v>
      </c>
      <c r="K28" s="52">
        <v>163745</v>
      </c>
      <c r="L28" s="52">
        <v>173351</v>
      </c>
      <c r="M28" s="52">
        <v>188192</v>
      </c>
      <c r="N28" s="52">
        <v>169939</v>
      </c>
      <c r="O28" s="52">
        <v>203287</v>
      </c>
      <c r="P28" s="52">
        <v>181263</v>
      </c>
      <c r="Q28" s="52">
        <v>209711</v>
      </c>
      <c r="R28" s="52">
        <v>220245</v>
      </c>
      <c r="S28" s="52">
        <v>272775</v>
      </c>
      <c r="T28" s="52">
        <v>259748</v>
      </c>
      <c r="U28" s="52">
        <v>356372</v>
      </c>
      <c r="V28" s="52">
        <v>367321</v>
      </c>
      <c r="W28" s="52">
        <v>378892</v>
      </c>
      <c r="X28" s="52">
        <v>356442</v>
      </c>
      <c r="Y28" s="52">
        <v>340459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974638</v>
      </c>
      <c r="D31" s="36">
        <v>976345</v>
      </c>
      <c r="E31" s="36">
        <v>988191</v>
      </c>
      <c r="F31" s="36">
        <v>1019843</v>
      </c>
      <c r="G31" s="36">
        <v>1081096</v>
      </c>
      <c r="H31" s="36">
        <v>1183714</v>
      </c>
      <c r="I31" s="36">
        <v>754952</v>
      </c>
      <c r="J31" s="36">
        <v>740281</v>
      </c>
      <c r="K31" s="36">
        <v>870928</v>
      </c>
      <c r="L31" s="36">
        <v>885732</v>
      </c>
      <c r="M31" s="36">
        <v>925060</v>
      </c>
      <c r="N31" s="36">
        <v>993147</v>
      </c>
      <c r="O31" s="36">
        <v>889112</v>
      </c>
      <c r="P31" s="36">
        <v>528531</v>
      </c>
      <c r="Q31" s="36">
        <v>609187</v>
      </c>
      <c r="R31" s="36">
        <v>656778</v>
      </c>
      <c r="S31" s="36">
        <v>784544</v>
      </c>
      <c r="T31" s="36">
        <v>788185</v>
      </c>
      <c r="U31" s="36">
        <v>831530</v>
      </c>
      <c r="V31" s="36">
        <v>860455</v>
      </c>
      <c r="W31" s="36">
        <v>787781</v>
      </c>
      <c r="X31" s="36">
        <v>726166</v>
      </c>
      <c r="Y31" s="36">
        <v>728047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386629</v>
      </c>
      <c r="D35" s="52">
        <v>333162</v>
      </c>
      <c r="E35" s="52">
        <v>284879</v>
      </c>
      <c r="F35" s="52">
        <v>524005</v>
      </c>
      <c r="G35" s="52">
        <v>438670</v>
      </c>
      <c r="H35" s="52">
        <v>305622</v>
      </c>
      <c r="I35" s="52">
        <v>407564</v>
      </c>
      <c r="J35" s="52">
        <v>244656</v>
      </c>
      <c r="K35" s="52">
        <v>418260</v>
      </c>
      <c r="L35" s="52">
        <v>324273</v>
      </c>
      <c r="M35" s="52">
        <v>413317</v>
      </c>
      <c r="N35" s="52">
        <v>547357</v>
      </c>
      <c r="O35" s="52">
        <v>502465</v>
      </c>
      <c r="P35" s="52">
        <v>361689</v>
      </c>
      <c r="Q35" s="52">
        <v>515632</v>
      </c>
      <c r="R35" s="52">
        <v>365808</v>
      </c>
      <c r="S35" s="52">
        <v>296643</v>
      </c>
      <c r="T35" s="52">
        <v>57991</v>
      </c>
      <c r="U35" s="52">
        <v>202705</v>
      </c>
      <c r="V35" s="52">
        <v>200092</v>
      </c>
      <c r="W35" s="52">
        <v>238129</v>
      </c>
      <c r="X35" s="52">
        <v>170206</v>
      </c>
      <c r="Y35" s="52">
        <v>358877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18341</v>
      </c>
      <c r="D37" s="52">
        <v>17484</v>
      </c>
      <c r="E37" s="52">
        <v>16896</v>
      </c>
      <c r="F37" s="52">
        <v>22517</v>
      </c>
      <c r="G37" s="52">
        <v>26948</v>
      </c>
      <c r="H37" s="52">
        <v>39402</v>
      </c>
      <c r="I37" s="52">
        <v>27015</v>
      </c>
      <c r="J37" s="52">
        <v>20044</v>
      </c>
      <c r="K37" s="52">
        <v>21193</v>
      </c>
      <c r="L37" s="52">
        <v>23017</v>
      </c>
      <c r="M37" s="52">
        <v>26690</v>
      </c>
      <c r="N37" s="52">
        <v>30411</v>
      </c>
      <c r="O37" s="52">
        <v>39571</v>
      </c>
      <c r="P37" s="52">
        <v>34618</v>
      </c>
      <c r="Q37" s="52">
        <v>34708</v>
      </c>
      <c r="R37" s="52">
        <v>35365</v>
      </c>
      <c r="S37" s="52">
        <v>37401</v>
      </c>
      <c r="T37" s="52">
        <v>27150</v>
      </c>
      <c r="U37" s="52">
        <v>16827</v>
      </c>
      <c r="V37" s="52">
        <v>15107</v>
      </c>
      <c r="W37" s="52">
        <v>19313</v>
      </c>
      <c r="X37" s="52">
        <v>23315</v>
      </c>
      <c r="Y37" s="52">
        <v>48752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203107</v>
      </c>
      <c r="D39" s="52">
        <v>171222</v>
      </c>
      <c r="E39" s="52">
        <v>145775</v>
      </c>
      <c r="F39" s="52">
        <v>276453</v>
      </c>
      <c r="G39" s="52">
        <v>229414</v>
      </c>
      <c r="H39" s="52">
        <v>158428</v>
      </c>
      <c r="I39" s="52">
        <v>222489</v>
      </c>
      <c r="J39" s="52">
        <v>272013</v>
      </c>
      <c r="K39" s="52">
        <v>343811</v>
      </c>
      <c r="L39" s="52">
        <v>301032</v>
      </c>
      <c r="M39" s="52">
        <v>316885</v>
      </c>
      <c r="N39" s="52">
        <v>345491</v>
      </c>
      <c r="O39" s="52">
        <v>278278</v>
      </c>
      <c r="P39" s="52">
        <v>77298</v>
      </c>
      <c r="Q39" s="52">
        <v>157120</v>
      </c>
      <c r="R39" s="52">
        <v>175052</v>
      </c>
      <c r="S39" s="52">
        <v>186064</v>
      </c>
      <c r="T39" s="52">
        <v>198094</v>
      </c>
      <c r="U39" s="52">
        <v>191209</v>
      </c>
      <c r="V39" s="52">
        <v>195966</v>
      </c>
      <c r="W39" s="52">
        <v>260132</v>
      </c>
      <c r="X39" s="52">
        <v>152448</v>
      </c>
      <c r="Y39" s="52">
        <v>152288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1762</v>
      </c>
      <c r="D40" s="52">
        <v>1803</v>
      </c>
      <c r="E40" s="52">
        <v>2010</v>
      </c>
      <c r="F40" s="52">
        <v>1976</v>
      </c>
      <c r="G40" s="52">
        <v>2643</v>
      </c>
      <c r="H40" s="52">
        <v>1479</v>
      </c>
      <c r="I40" s="52">
        <v>2157</v>
      </c>
      <c r="J40" s="52">
        <v>2189</v>
      </c>
      <c r="K40" s="52">
        <v>4584</v>
      </c>
      <c r="L40" s="52">
        <v>1563</v>
      </c>
      <c r="M40" s="52">
        <v>2952</v>
      </c>
      <c r="N40" s="52">
        <v>762</v>
      </c>
      <c r="O40" s="52">
        <v>3356</v>
      </c>
      <c r="P40" s="52">
        <v>6432</v>
      </c>
      <c r="Q40" s="52">
        <v>3145</v>
      </c>
      <c r="R40" s="52">
        <v>4256</v>
      </c>
      <c r="S40" s="52">
        <v>1759</v>
      </c>
      <c r="T40" s="52">
        <v>0</v>
      </c>
      <c r="U40" s="52">
        <v>6026</v>
      </c>
      <c r="V40" s="52">
        <v>2182</v>
      </c>
      <c r="W40" s="52">
        <v>6568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260110</v>
      </c>
      <c r="D41" s="52">
        <v>247258</v>
      </c>
      <c r="E41" s="52">
        <v>149522</v>
      </c>
      <c r="F41" s="52">
        <v>366567</v>
      </c>
      <c r="G41" s="52">
        <v>274403</v>
      </c>
      <c r="H41" s="52">
        <v>241828</v>
      </c>
      <c r="I41" s="52">
        <v>121102</v>
      </c>
      <c r="J41" s="52">
        <v>78939</v>
      </c>
      <c r="K41" s="52">
        <v>88050</v>
      </c>
      <c r="L41" s="52">
        <v>175169</v>
      </c>
      <c r="M41" s="52">
        <v>95264</v>
      </c>
      <c r="N41" s="52">
        <v>250044</v>
      </c>
      <c r="O41" s="52">
        <v>115855</v>
      </c>
      <c r="P41" s="52">
        <v>48766</v>
      </c>
      <c r="Q41" s="52">
        <v>55150</v>
      </c>
      <c r="R41" s="52">
        <v>56466</v>
      </c>
      <c r="S41" s="52">
        <v>93254</v>
      </c>
      <c r="T41" s="52">
        <v>56085</v>
      </c>
      <c r="U41" s="52">
        <v>52754</v>
      </c>
      <c r="V41" s="52">
        <v>117729</v>
      </c>
      <c r="W41" s="52">
        <v>0</v>
      </c>
      <c r="X41" s="52">
        <v>121369</v>
      </c>
      <c r="Y41" s="52">
        <v>179268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140717</v>
      </c>
      <c r="D42" s="52">
        <v>132681</v>
      </c>
      <c r="E42" s="52">
        <v>212513</v>
      </c>
      <c r="F42" s="52">
        <v>117697</v>
      </c>
      <c r="G42" s="52">
        <v>197562</v>
      </c>
      <c r="H42" s="52">
        <v>213877</v>
      </c>
      <c r="I42" s="52">
        <v>190465</v>
      </c>
      <c r="J42" s="52">
        <v>97108</v>
      </c>
      <c r="K42" s="52">
        <v>289758</v>
      </c>
      <c r="L42" s="52">
        <v>140736</v>
      </c>
      <c r="M42" s="52">
        <v>294430</v>
      </c>
      <c r="N42" s="52">
        <v>333194</v>
      </c>
      <c r="O42" s="52">
        <v>352260</v>
      </c>
      <c r="P42" s="52">
        <v>457120</v>
      </c>
      <c r="Q42" s="52">
        <v>485346</v>
      </c>
      <c r="R42" s="52">
        <v>310705</v>
      </c>
      <c r="S42" s="52">
        <v>251650</v>
      </c>
      <c r="T42" s="52">
        <v>144922</v>
      </c>
      <c r="U42" s="52">
        <v>236349</v>
      </c>
      <c r="V42" s="52">
        <v>193708</v>
      </c>
      <c r="W42" s="52">
        <v>258876</v>
      </c>
      <c r="X42" s="52">
        <v>220523</v>
      </c>
      <c r="Y42" s="52">
        <v>278507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873948</v>
      </c>
      <c r="D45" s="36">
        <v>822093</v>
      </c>
      <c r="E45" s="36">
        <v>785010</v>
      </c>
      <c r="F45" s="36">
        <v>1054096</v>
      </c>
      <c r="G45" s="36">
        <v>1026795</v>
      </c>
      <c r="H45" s="36">
        <v>990923</v>
      </c>
      <c r="I45" s="36">
        <v>655822</v>
      </c>
      <c r="J45" s="36">
        <v>466593</v>
      </c>
      <c r="K45" s="36">
        <v>755318</v>
      </c>
      <c r="L45" s="36">
        <v>656279</v>
      </c>
      <c r="M45" s="36">
        <v>759913</v>
      </c>
      <c r="N45" s="36">
        <v>931929</v>
      </c>
      <c r="O45" s="36">
        <v>844313</v>
      </c>
      <c r="P45" s="36">
        <v>689916</v>
      </c>
      <c r="Q45" s="36">
        <v>874121</v>
      </c>
      <c r="R45" s="36">
        <v>713421</v>
      </c>
      <c r="S45" s="36">
        <v>704792</v>
      </c>
      <c r="T45" s="36">
        <v>470336</v>
      </c>
      <c r="U45" s="36">
        <v>648214</v>
      </c>
      <c r="V45" s="36">
        <v>653676</v>
      </c>
      <c r="W45" s="36">
        <v>643898</v>
      </c>
      <c r="X45" s="36">
        <v>526232</v>
      </c>
      <c r="Y45" s="36">
        <v>704527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125854</v>
      </c>
      <c r="D49" s="52">
        <v>111713</v>
      </c>
      <c r="E49" s="52">
        <v>93535</v>
      </c>
      <c r="F49" s="52">
        <v>166721</v>
      </c>
      <c r="G49" s="52">
        <v>137666</v>
      </c>
      <c r="H49" s="52">
        <v>108046</v>
      </c>
      <c r="I49" s="52">
        <v>135861</v>
      </c>
      <c r="J49" s="52">
        <v>86553</v>
      </c>
      <c r="K49" s="52">
        <v>116422</v>
      </c>
      <c r="L49" s="52">
        <v>95425</v>
      </c>
      <c r="M49" s="52">
        <v>115706</v>
      </c>
      <c r="N49" s="52">
        <v>145106</v>
      </c>
      <c r="O49" s="52">
        <v>123660</v>
      </c>
      <c r="P49" s="52">
        <v>199011</v>
      </c>
      <c r="Q49" s="52">
        <v>270482</v>
      </c>
      <c r="R49" s="52">
        <v>143827</v>
      </c>
      <c r="S49" s="52">
        <v>103319</v>
      </c>
      <c r="T49" s="52">
        <v>19128</v>
      </c>
      <c r="U49" s="52">
        <v>60705</v>
      </c>
      <c r="V49" s="52">
        <v>56768</v>
      </c>
      <c r="W49" s="52">
        <v>65328</v>
      </c>
      <c r="X49" s="52">
        <v>47126</v>
      </c>
      <c r="Y49" s="52">
        <v>109114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207</v>
      </c>
      <c r="D51" s="52">
        <v>131</v>
      </c>
      <c r="E51" s="52">
        <v>1922</v>
      </c>
      <c r="F51" s="52">
        <v>7443</v>
      </c>
      <c r="G51" s="52">
        <v>6415</v>
      </c>
      <c r="H51" s="52">
        <v>8111</v>
      </c>
      <c r="I51" s="52">
        <v>8921</v>
      </c>
      <c r="J51" s="52">
        <v>5329</v>
      </c>
      <c r="K51" s="52">
        <v>5333</v>
      </c>
      <c r="L51" s="52">
        <v>4756</v>
      </c>
      <c r="M51" s="52">
        <v>4695</v>
      </c>
      <c r="N51" s="52">
        <v>5437</v>
      </c>
      <c r="O51" s="52">
        <v>4306</v>
      </c>
      <c r="P51" s="52">
        <v>2712</v>
      </c>
      <c r="Q51" s="52">
        <v>3494</v>
      </c>
      <c r="R51" s="52">
        <v>1111</v>
      </c>
      <c r="S51" s="52">
        <v>1515</v>
      </c>
      <c r="T51" s="52">
        <v>289</v>
      </c>
      <c r="U51" s="52">
        <v>1052</v>
      </c>
      <c r="V51" s="52">
        <v>1403</v>
      </c>
      <c r="W51" s="52">
        <v>875</v>
      </c>
      <c r="X51" s="52">
        <v>2243</v>
      </c>
      <c r="Y51" s="52">
        <v>15689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4165</v>
      </c>
      <c r="D53" s="52">
        <v>6095</v>
      </c>
      <c r="E53" s="52">
        <v>5562</v>
      </c>
      <c r="F53" s="52">
        <v>17582</v>
      </c>
      <c r="G53" s="52">
        <v>13698</v>
      </c>
      <c r="H53" s="52">
        <v>7727</v>
      </c>
      <c r="I53" s="52">
        <v>47012</v>
      </c>
      <c r="J53" s="52">
        <v>44181</v>
      </c>
      <c r="K53" s="52">
        <v>43009</v>
      </c>
      <c r="L53" s="52">
        <v>36089</v>
      </c>
      <c r="M53" s="52">
        <v>40149</v>
      </c>
      <c r="N53" s="52">
        <v>36580</v>
      </c>
      <c r="O53" s="52">
        <v>35463</v>
      </c>
      <c r="P53" s="52">
        <v>13414</v>
      </c>
      <c r="Q53" s="52">
        <v>38709</v>
      </c>
      <c r="R53" s="52">
        <v>30515</v>
      </c>
      <c r="S53" s="52">
        <v>22694</v>
      </c>
      <c r="T53" s="52">
        <v>5294</v>
      </c>
      <c r="U53" s="52">
        <v>14773</v>
      </c>
      <c r="V53" s="52">
        <v>13715</v>
      </c>
      <c r="W53" s="52">
        <v>23998</v>
      </c>
      <c r="X53" s="52">
        <v>8997</v>
      </c>
      <c r="Y53" s="52">
        <v>19399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36</v>
      </c>
      <c r="D54" s="52">
        <v>64</v>
      </c>
      <c r="E54" s="52">
        <v>77</v>
      </c>
      <c r="F54" s="52">
        <v>126</v>
      </c>
      <c r="G54" s="52">
        <v>158</v>
      </c>
      <c r="H54" s="52">
        <v>72</v>
      </c>
      <c r="I54" s="52">
        <v>456</v>
      </c>
      <c r="J54" s="52">
        <v>356</v>
      </c>
      <c r="K54" s="52">
        <v>574</v>
      </c>
      <c r="L54" s="52">
        <v>188</v>
      </c>
      <c r="M54" s="52">
        <v>374</v>
      </c>
      <c r="N54" s="52">
        <v>82</v>
      </c>
      <c r="O54" s="52">
        <v>428</v>
      </c>
      <c r="P54" s="52">
        <v>1117</v>
      </c>
      <c r="Q54" s="52">
        <v>775</v>
      </c>
      <c r="R54" s="52">
        <v>743</v>
      </c>
      <c r="S54" s="52">
        <v>215</v>
      </c>
      <c r="T54" s="52">
        <v>0</v>
      </c>
      <c r="U54" s="52">
        <v>466</v>
      </c>
      <c r="V54" s="52">
        <v>153</v>
      </c>
      <c r="W54" s="52">
        <v>606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78945</v>
      </c>
      <c r="D55" s="52">
        <v>68693</v>
      </c>
      <c r="E55" s="52">
        <v>36301</v>
      </c>
      <c r="F55" s="52">
        <v>112796</v>
      </c>
      <c r="G55" s="52">
        <v>71984</v>
      </c>
      <c r="H55" s="52">
        <v>53198</v>
      </c>
      <c r="I55" s="52">
        <v>34357</v>
      </c>
      <c r="J55" s="52">
        <v>18840</v>
      </c>
      <c r="K55" s="52">
        <v>16976</v>
      </c>
      <c r="L55" s="52">
        <v>32798</v>
      </c>
      <c r="M55" s="52">
        <v>18379</v>
      </c>
      <c r="N55" s="52">
        <v>46491</v>
      </c>
      <c r="O55" s="52">
        <v>21723</v>
      </c>
      <c r="P55" s="52">
        <v>17783</v>
      </c>
      <c r="Q55" s="52">
        <v>23570</v>
      </c>
      <c r="R55" s="52">
        <v>17312</v>
      </c>
      <c r="S55" s="52">
        <v>21741</v>
      </c>
      <c r="T55" s="52">
        <v>3860</v>
      </c>
      <c r="U55" s="52">
        <v>8297</v>
      </c>
      <c r="V55" s="52">
        <v>16217</v>
      </c>
      <c r="W55" s="52">
        <v>0</v>
      </c>
      <c r="X55" s="52">
        <v>13535</v>
      </c>
      <c r="Y55" s="52">
        <v>35134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42708</v>
      </c>
      <c r="D56" s="52">
        <v>36861</v>
      </c>
      <c r="E56" s="52">
        <v>51595</v>
      </c>
      <c r="F56" s="52">
        <v>36217</v>
      </c>
      <c r="G56" s="52">
        <v>51826</v>
      </c>
      <c r="H56" s="52">
        <v>47049</v>
      </c>
      <c r="I56" s="52">
        <v>54036</v>
      </c>
      <c r="J56" s="52">
        <v>23176</v>
      </c>
      <c r="K56" s="52">
        <v>55863</v>
      </c>
      <c r="L56" s="52">
        <v>26350</v>
      </c>
      <c r="M56" s="52">
        <v>56804</v>
      </c>
      <c r="N56" s="52">
        <v>61953</v>
      </c>
      <c r="O56" s="52">
        <v>66046</v>
      </c>
      <c r="P56" s="52">
        <v>166697</v>
      </c>
      <c r="Q56" s="52">
        <v>207428</v>
      </c>
      <c r="R56" s="52">
        <v>95257</v>
      </c>
      <c r="S56" s="52">
        <v>58669</v>
      </c>
      <c r="T56" s="52">
        <v>9974</v>
      </c>
      <c r="U56" s="52">
        <v>37169</v>
      </c>
      <c r="V56" s="52">
        <v>26683</v>
      </c>
      <c r="W56" s="52">
        <v>40724</v>
      </c>
      <c r="X56" s="52">
        <v>24594</v>
      </c>
      <c r="Y56" s="52">
        <v>54581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125854</v>
      </c>
      <c r="D59" s="36">
        <v>111713</v>
      </c>
      <c r="E59" s="36">
        <v>93535</v>
      </c>
      <c r="F59" s="36">
        <v>166721</v>
      </c>
      <c r="G59" s="36">
        <v>137666</v>
      </c>
      <c r="H59" s="36">
        <v>108046</v>
      </c>
      <c r="I59" s="36">
        <v>135861</v>
      </c>
      <c r="J59" s="36">
        <v>86553</v>
      </c>
      <c r="K59" s="36">
        <v>116422</v>
      </c>
      <c r="L59" s="36">
        <v>95425</v>
      </c>
      <c r="M59" s="36">
        <v>115706</v>
      </c>
      <c r="N59" s="36">
        <v>145106</v>
      </c>
      <c r="O59" s="36">
        <v>123660</v>
      </c>
      <c r="P59" s="36">
        <v>199011</v>
      </c>
      <c r="Q59" s="36">
        <v>270482</v>
      </c>
      <c r="R59" s="36">
        <v>143827</v>
      </c>
      <c r="S59" s="36">
        <v>103319</v>
      </c>
      <c r="T59" s="36">
        <v>19128</v>
      </c>
      <c r="U59" s="36">
        <v>60705</v>
      </c>
      <c r="V59" s="36">
        <v>56768</v>
      </c>
      <c r="W59" s="36">
        <v>65328</v>
      </c>
      <c r="X59" s="36">
        <v>47126</v>
      </c>
      <c r="Y59" s="36">
        <v>109114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260775</v>
      </c>
      <c r="D63" s="52">
        <v>221449</v>
      </c>
      <c r="E63" s="52">
        <v>191344</v>
      </c>
      <c r="F63" s="52">
        <v>357284</v>
      </c>
      <c r="G63" s="52">
        <v>301004</v>
      </c>
      <c r="H63" s="52">
        <v>197576</v>
      </c>
      <c r="I63" s="52">
        <v>271703</v>
      </c>
      <c r="J63" s="52">
        <v>158103</v>
      </c>
      <c r="K63" s="52">
        <v>301838</v>
      </c>
      <c r="L63" s="52">
        <v>228848</v>
      </c>
      <c r="M63" s="52">
        <v>297611</v>
      </c>
      <c r="N63" s="52">
        <v>402251</v>
      </c>
      <c r="O63" s="52">
        <v>378805</v>
      </c>
      <c r="P63" s="52">
        <v>162678</v>
      </c>
      <c r="Q63" s="52">
        <v>245150</v>
      </c>
      <c r="R63" s="52">
        <v>221981</v>
      </c>
      <c r="S63" s="52">
        <v>193324</v>
      </c>
      <c r="T63" s="52">
        <v>38863</v>
      </c>
      <c r="U63" s="52">
        <v>142000</v>
      </c>
      <c r="V63" s="52">
        <v>143324</v>
      </c>
      <c r="W63" s="52">
        <v>172801</v>
      </c>
      <c r="X63" s="52">
        <v>123080</v>
      </c>
      <c r="Y63" s="52">
        <v>249763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18134</v>
      </c>
      <c r="D65" s="52">
        <v>17353</v>
      </c>
      <c r="E65" s="52">
        <v>14974</v>
      </c>
      <c r="F65" s="52">
        <v>15074</v>
      </c>
      <c r="G65" s="52">
        <v>20533</v>
      </c>
      <c r="H65" s="52">
        <v>31291</v>
      </c>
      <c r="I65" s="52">
        <v>18094</v>
      </c>
      <c r="J65" s="52">
        <v>14715</v>
      </c>
      <c r="K65" s="52">
        <v>15860</v>
      </c>
      <c r="L65" s="52">
        <v>18261</v>
      </c>
      <c r="M65" s="52">
        <v>21995</v>
      </c>
      <c r="N65" s="52">
        <v>24974</v>
      </c>
      <c r="O65" s="52">
        <v>35265</v>
      </c>
      <c r="P65" s="52">
        <v>31906</v>
      </c>
      <c r="Q65" s="52">
        <v>31214</v>
      </c>
      <c r="R65" s="52">
        <v>34254</v>
      </c>
      <c r="S65" s="52">
        <v>35886</v>
      </c>
      <c r="T65" s="52">
        <v>26861</v>
      </c>
      <c r="U65" s="52">
        <v>15775</v>
      </c>
      <c r="V65" s="52">
        <v>13704</v>
      </c>
      <c r="W65" s="52">
        <v>18438</v>
      </c>
      <c r="X65" s="52">
        <v>21072</v>
      </c>
      <c r="Y65" s="52">
        <v>33063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198942</v>
      </c>
      <c r="D67" s="52">
        <f t="shared" si="0"/>
        <v>165127</v>
      </c>
      <c r="E67" s="52">
        <f t="shared" si="0"/>
        <v>140213</v>
      </c>
      <c r="F67" s="52">
        <f t="shared" si="0"/>
        <v>258871</v>
      </c>
      <c r="G67" s="52">
        <f t="shared" si="0"/>
        <v>215716</v>
      </c>
      <c r="H67" s="52">
        <f t="shared" si="0"/>
        <v>150701</v>
      </c>
      <c r="I67" s="52">
        <f t="shared" si="0"/>
        <v>175477</v>
      </c>
      <c r="J67" s="52">
        <f t="shared" si="0"/>
        <v>227832</v>
      </c>
      <c r="K67" s="52">
        <f t="shared" si="0"/>
        <v>300802</v>
      </c>
      <c r="L67" s="52">
        <f t="shared" si="0"/>
        <v>264943</v>
      </c>
      <c r="M67" s="52">
        <f t="shared" si="0"/>
        <v>276736</v>
      </c>
      <c r="N67" s="52">
        <f t="shared" si="0"/>
        <v>308911</v>
      </c>
      <c r="O67" s="52">
        <f t="shared" si="0"/>
        <v>242815</v>
      </c>
      <c r="P67" s="52">
        <f t="shared" si="0"/>
        <v>63884</v>
      </c>
      <c r="Q67" s="52">
        <f t="shared" si="0"/>
        <v>118411</v>
      </c>
      <c r="R67" s="52">
        <f t="shared" ref="R67:V67" si="1">R39-R53</f>
        <v>144537</v>
      </c>
      <c r="S67" s="52">
        <f t="shared" si="1"/>
        <v>163370</v>
      </c>
      <c r="T67" s="52">
        <f t="shared" si="1"/>
        <v>192800</v>
      </c>
      <c r="U67" s="52">
        <f t="shared" si="1"/>
        <v>176436</v>
      </c>
      <c r="V67" s="52">
        <f t="shared" si="1"/>
        <v>182251</v>
      </c>
      <c r="W67" s="52">
        <f t="shared" ref="W67:Y67" si="2">W39-W53</f>
        <v>236134</v>
      </c>
      <c r="X67" s="52">
        <f t="shared" si="2"/>
        <v>143451</v>
      </c>
      <c r="Y67" s="52">
        <f t="shared" si="2"/>
        <v>132889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1726</v>
      </c>
      <c r="D68" s="52">
        <f t="shared" si="3"/>
        <v>1739</v>
      </c>
      <c r="E68" s="52">
        <f t="shared" si="3"/>
        <v>1933</v>
      </c>
      <c r="F68" s="52">
        <f t="shared" si="3"/>
        <v>1850</v>
      </c>
      <c r="G68" s="52">
        <f t="shared" si="3"/>
        <v>2485</v>
      </c>
      <c r="H68" s="52">
        <f t="shared" si="3"/>
        <v>1407</v>
      </c>
      <c r="I68" s="52">
        <f t="shared" si="3"/>
        <v>1701</v>
      </c>
      <c r="J68" s="52">
        <f t="shared" si="3"/>
        <v>1833</v>
      </c>
      <c r="K68" s="52">
        <f t="shared" si="3"/>
        <v>4010</v>
      </c>
      <c r="L68" s="52">
        <f t="shared" si="3"/>
        <v>1375</v>
      </c>
      <c r="M68" s="52">
        <f t="shared" si="3"/>
        <v>2578</v>
      </c>
      <c r="N68" s="52">
        <f t="shared" si="3"/>
        <v>680</v>
      </c>
      <c r="O68" s="52">
        <f t="shared" si="3"/>
        <v>2928</v>
      </c>
      <c r="P68" s="52">
        <f t="shared" si="3"/>
        <v>5315</v>
      </c>
      <c r="Q68" s="52">
        <f t="shared" si="3"/>
        <v>2370</v>
      </c>
      <c r="R68" s="52">
        <f t="shared" ref="R68:V68" si="4">R40-R54</f>
        <v>3513</v>
      </c>
      <c r="S68" s="52">
        <f t="shared" si="4"/>
        <v>1544</v>
      </c>
      <c r="T68" s="52">
        <f t="shared" si="4"/>
        <v>0</v>
      </c>
      <c r="U68" s="52">
        <f t="shared" si="4"/>
        <v>5560</v>
      </c>
      <c r="V68" s="52">
        <f t="shared" si="4"/>
        <v>2029</v>
      </c>
      <c r="W68" s="52">
        <f t="shared" ref="W68:Y68" si="5">W40-W54</f>
        <v>5962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181165</v>
      </c>
      <c r="D69" s="52">
        <f t="shared" si="6"/>
        <v>178565</v>
      </c>
      <c r="E69" s="52">
        <f t="shared" si="6"/>
        <v>113221</v>
      </c>
      <c r="F69" s="52">
        <f t="shared" si="6"/>
        <v>253771</v>
      </c>
      <c r="G69" s="52">
        <f t="shared" si="6"/>
        <v>202419</v>
      </c>
      <c r="H69" s="52">
        <f t="shared" si="6"/>
        <v>188630</v>
      </c>
      <c r="I69" s="52">
        <f t="shared" si="6"/>
        <v>86745</v>
      </c>
      <c r="J69" s="52">
        <f t="shared" si="6"/>
        <v>60099</v>
      </c>
      <c r="K69" s="52">
        <f t="shared" si="6"/>
        <v>71074</v>
      </c>
      <c r="L69" s="52">
        <f t="shared" si="6"/>
        <v>142371</v>
      </c>
      <c r="M69" s="52">
        <f t="shared" si="6"/>
        <v>76885</v>
      </c>
      <c r="N69" s="52">
        <f t="shared" si="6"/>
        <v>203553</v>
      </c>
      <c r="O69" s="52">
        <f t="shared" si="6"/>
        <v>94132</v>
      </c>
      <c r="P69" s="52">
        <f t="shared" si="6"/>
        <v>30983</v>
      </c>
      <c r="Q69" s="52">
        <f t="shared" si="6"/>
        <v>31580</v>
      </c>
      <c r="R69" s="52">
        <f t="shared" ref="R69:V69" si="7">R41-R55</f>
        <v>39154</v>
      </c>
      <c r="S69" s="52">
        <f t="shared" si="7"/>
        <v>71513</v>
      </c>
      <c r="T69" s="52">
        <f t="shared" si="7"/>
        <v>52225</v>
      </c>
      <c r="U69" s="52">
        <f t="shared" si="7"/>
        <v>44457</v>
      </c>
      <c r="V69" s="52">
        <f t="shared" si="7"/>
        <v>101512</v>
      </c>
      <c r="W69" s="52">
        <f t="shared" ref="W69:Y69" si="8">W41-W55</f>
        <v>0</v>
      </c>
      <c r="X69" s="52">
        <f t="shared" si="8"/>
        <v>107834</v>
      </c>
      <c r="Y69" s="52">
        <f t="shared" si="8"/>
        <v>144134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98009</v>
      </c>
      <c r="D70" s="52">
        <f t="shared" si="9"/>
        <v>95820</v>
      </c>
      <c r="E70" s="52">
        <f t="shared" si="9"/>
        <v>160918</v>
      </c>
      <c r="F70" s="52">
        <f t="shared" si="9"/>
        <v>81480</v>
      </c>
      <c r="G70" s="52">
        <f t="shared" si="9"/>
        <v>145736</v>
      </c>
      <c r="H70" s="52">
        <f t="shared" si="9"/>
        <v>166828</v>
      </c>
      <c r="I70" s="52">
        <f t="shared" si="9"/>
        <v>136429</v>
      </c>
      <c r="J70" s="52">
        <f t="shared" si="9"/>
        <v>73932</v>
      </c>
      <c r="K70" s="52">
        <f t="shared" si="9"/>
        <v>233895</v>
      </c>
      <c r="L70" s="52">
        <f t="shared" si="9"/>
        <v>114386</v>
      </c>
      <c r="M70" s="52">
        <f t="shared" si="9"/>
        <v>237626</v>
      </c>
      <c r="N70" s="52">
        <f t="shared" si="9"/>
        <v>271241</v>
      </c>
      <c r="O70" s="52">
        <f t="shared" si="9"/>
        <v>286214</v>
      </c>
      <c r="P70" s="52">
        <f t="shared" si="9"/>
        <v>290423</v>
      </c>
      <c r="Q70" s="52">
        <f t="shared" si="9"/>
        <v>277918</v>
      </c>
      <c r="R70" s="52">
        <f t="shared" ref="R70:V70" si="10">R42-R56</f>
        <v>215448</v>
      </c>
      <c r="S70" s="52">
        <f t="shared" si="10"/>
        <v>192981</v>
      </c>
      <c r="T70" s="52">
        <f t="shared" si="10"/>
        <v>134948</v>
      </c>
      <c r="U70" s="52">
        <f t="shared" si="10"/>
        <v>199180</v>
      </c>
      <c r="V70" s="52">
        <f t="shared" si="10"/>
        <v>167025</v>
      </c>
      <c r="W70" s="52">
        <f t="shared" ref="W70:Y70" si="11">W42-W56</f>
        <v>218152</v>
      </c>
      <c r="X70" s="52">
        <f t="shared" si="11"/>
        <v>195929</v>
      </c>
      <c r="Y70" s="52">
        <f t="shared" si="11"/>
        <v>223926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748094</v>
      </c>
      <c r="D73" s="36">
        <v>710380</v>
      </c>
      <c r="E73" s="36">
        <v>691475</v>
      </c>
      <c r="F73" s="36">
        <v>887375</v>
      </c>
      <c r="G73" s="36">
        <v>889129</v>
      </c>
      <c r="H73" s="36">
        <v>882877</v>
      </c>
      <c r="I73" s="36">
        <v>519961</v>
      </c>
      <c r="J73" s="36">
        <v>380040</v>
      </c>
      <c r="K73" s="36">
        <v>638896</v>
      </c>
      <c r="L73" s="36">
        <v>560854</v>
      </c>
      <c r="M73" s="36">
        <v>644207</v>
      </c>
      <c r="N73" s="36">
        <v>786823</v>
      </c>
      <c r="O73" s="36">
        <v>720653</v>
      </c>
      <c r="P73" s="36">
        <v>490905</v>
      </c>
      <c r="Q73" s="36">
        <v>603639</v>
      </c>
      <c r="R73" s="36">
        <v>569594</v>
      </c>
      <c r="S73" s="36">
        <v>601473</v>
      </c>
      <c r="T73" s="36">
        <v>451208</v>
      </c>
      <c r="U73" s="36">
        <v>587509</v>
      </c>
      <c r="V73" s="36">
        <v>596908</v>
      </c>
      <c r="W73" s="36">
        <v>578570</v>
      </c>
      <c r="X73" s="36">
        <v>479106</v>
      </c>
      <c r="Y73" s="36">
        <v>595413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43066</v>
      </c>
      <c r="K79" s="52">
        <f>RES_hhdet_numvin!K126</f>
        <v>138058</v>
      </c>
      <c r="L79" s="52">
        <f>RES_hhdet_numvin!L126</f>
        <v>150340</v>
      </c>
      <c r="M79" s="52">
        <f>RES_hhdet_numvin!M126</f>
        <v>238951</v>
      </c>
      <c r="N79" s="52">
        <f>RES_hhdet_numvin!N126</f>
        <v>369492</v>
      </c>
      <c r="O79" s="52">
        <f>RES_hhdet_numvin!O126</f>
        <v>379793</v>
      </c>
      <c r="P79" s="52">
        <f>RES_hhdet_numvin!P126</f>
        <v>297316</v>
      </c>
      <c r="Q79" s="52">
        <f>RES_hhdet_numvin!Q126</f>
        <v>451180</v>
      </c>
      <c r="R79" s="52">
        <f>RES_hhdet_numvin!R126</f>
        <v>335175</v>
      </c>
      <c r="S79" s="52">
        <f>RES_hhdet_numvin!S126</f>
        <v>281002</v>
      </c>
      <c r="T79" s="52">
        <f>RES_hhdet_numvin!T126</f>
        <v>56219</v>
      </c>
      <c r="U79" s="52">
        <f>RES_hhdet_numvin!U126</f>
        <v>199537</v>
      </c>
      <c r="V79" s="52">
        <f>RES_hhdet_numvin!V126</f>
        <v>198773</v>
      </c>
      <c r="W79" s="52">
        <f>RES_hhdet_numvin!W126</f>
        <v>237663</v>
      </c>
      <c r="X79" s="52">
        <f>RES_hhdet_numvin!X126</f>
        <v>170164</v>
      </c>
      <c r="Y79" s="52">
        <f>RES_hhdet_numvin!Y126</f>
        <v>358877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11172</v>
      </c>
      <c r="S82" s="138">
        <f>RES_hhdet_numvin!S129</f>
        <v>20885</v>
      </c>
      <c r="T82" s="138">
        <f>RES_hhdet_numvin!T129</f>
        <v>19739</v>
      </c>
      <c r="U82" s="138">
        <f>RES_hhdet_numvin!U129</f>
        <v>14117</v>
      </c>
      <c r="V82" s="138">
        <f>RES_hhdet_numvin!V129</f>
        <v>13886</v>
      </c>
      <c r="W82" s="138">
        <f>RES_hhdet_numvin!W129</f>
        <v>18791</v>
      </c>
      <c r="X82" s="138">
        <f>RES_hhdet_numvin!X129</f>
        <v>23154</v>
      </c>
      <c r="Y82" s="138">
        <f>RES_hhdet_numvin!Y129</f>
        <v>48752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15587</v>
      </c>
      <c r="K84" s="138">
        <f>RES_hhdet_numvin!K131</f>
        <v>43143</v>
      </c>
      <c r="L84" s="138">
        <f>RES_hhdet_numvin!L131</f>
        <v>50116</v>
      </c>
      <c r="M84" s="138">
        <f>RES_hhdet_numvin!M131</f>
        <v>77369</v>
      </c>
      <c r="N84" s="138">
        <f>RES_hhdet_numvin!N131</f>
        <v>110127</v>
      </c>
      <c r="O84" s="138">
        <f>RES_hhdet_numvin!O131</f>
        <v>118989</v>
      </c>
      <c r="P84" s="138">
        <f>RES_hhdet_numvin!P131</f>
        <v>40279</v>
      </c>
      <c r="Q84" s="138">
        <f>RES_hhdet_numvin!Q131</f>
        <v>101089</v>
      </c>
      <c r="R84" s="138">
        <f>RES_hhdet_numvin!R131</f>
        <v>126678</v>
      </c>
      <c r="S84" s="138">
        <f>RES_hhdet_numvin!S131</f>
        <v>137793</v>
      </c>
      <c r="T84" s="138">
        <f>RES_hhdet_numvin!T131</f>
        <v>157150</v>
      </c>
      <c r="U84" s="138">
        <f>RES_hhdet_numvin!U131</f>
        <v>163337</v>
      </c>
      <c r="V84" s="138">
        <f>RES_hhdet_numvin!V131</f>
        <v>172382</v>
      </c>
      <c r="W84" s="138">
        <f>RES_hhdet_numvin!W131</f>
        <v>234555</v>
      </c>
      <c r="X84" s="138">
        <f>RES_hhdet_numvin!X131</f>
        <v>148506</v>
      </c>
      <c r="Y84" s="138">
        <f>RES_hhdet_numvin!Y131</f>
        <v>152288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127</v>
      </c>
      <c r="K85" s="138">
        <f>RES_hhdet_numvin!K132</f>
        <v>582</v>
      </c>
      <c r="L85" s="138">
        <f>RES_hhdet_numvin!L132</f>
        <v>263</v>
      </c>
      <c r="M85" s="138">
        <f>RES_hhdet_numvin!M132</f>
        <v>732</v>
      </c>
      <c r="N85" s="138">
        <f>RES_hhdet_numvin!N132</f>
        <v>250</v>
      </c>
      <c r="O85" s="138">
        <f>RES_hhdet_numvin!O132</f>
        <v>1474</v>
      </c>
      <c r="P85" s="138">
        <f>RES_hhdet_numvin!P132</f>
        <v>3510</v>
      </c>
      <c r="Q85" s="138">
        <f>RES_hhdet_numvin!Q132</f>
        <v>2151</v>
      </c>
      <c r="R85" s="138">
        <f>RES_hhdet_numvin!R132</f>
        <v>3346</v>
      </c>
      <c r="S85" s="138">
        <f>RES_hhdet_numvin!S132</f>
        <v>1442</v>
      </c>
      <c r="T85" s="138">
        <f>RES_hhdet_numvin!T132</f>
        <v>0</v>
      </c>
      <c r="U85" s="138">
        <f>RES_hhdet_numvin!U132</f>
        <v>5401</v>
      </c>
      <c r="V85" s="138">
        <f>RES_hhdet_numvin!V132</f>
        <v>2027</v>
      </c>
      <c r="W85" s="138">
        <f>RES_hhdet_numvin!W132</f>
        <v>6204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17984</v>
      </c>
      <c r="S88" s="138">
        <f>RES_hhdet_numvin!S135</f>
        <v>51892</v>
      </c>
      <c r="T88" s="138">
        <f>RES_hhdet_numvin!T135</f>
        <v>39594</v>
      </c>
      <c r="U88" s="138">
        <f>RES_hhdet_numvin!U135</f>
        <v>44642</v>
      </c>
      <c r="V88" s="138">
        <f>RES_hhdet_numvin!V135</f>
        <v>108383</v>
      </c>
      <c r="W88" s="138">
        <f>RES_hhdet_numvin!W135</f>
        <v>0</v>
      </c>
      <c r="X88" s="138">
        <f>RES_hhdet_numvin!X135</f>
        <v>119949</v>
      </c>
      <c r="Y88" s="138">
        <f>RES_hhdet_numvin!Y135</f>
        <v>179268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98915</v>
      </c>
      <c r="S89" s="138">
        <f>RES_hhdet_numvin!S136</f>
        <v>140029</v>
      </c>
      <c r="T89" s="138">
        <f>RES_hhdet_numvin!T136</f>
        <v>102325</v>
      </c>
      <c r="U89" s="138">
        <f>RES_hhdet_numvin!U136</f>
        <v>199952</v>
      </c>
      <c r="V89" s="138">
        <f>RES_hhdet_numvin!V136</f>
        <v>178325</v>
      </c>
      <c r="W89" s="138">
        <f>RES_hhdet_numvin!W136</f>
        <v>251019</v>
      </c>
      <c r="X89" s="138">
        <f>RES_hhdet_numvin!X136</f>
        <v>217925</v>
      </c>
      <c r="Y89" s="138">
        <f>RES_hhdet_numvin!Y136</f>
        <v>278507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225757</v>
      </c>
      <c r="S94" s="39">
        <f>RES_hhdet_numvin!S141</f>
        <v>386911</v>
      </c>
      <c r="T94" s="39">
        <f>RES_hhdet_numvin!T141</f>
        <v>325873</v>
      </c>
      <c r="U94" s="39">
        <f>RES_hhdet_numvin!U141</f>
        <v>536505</v>
      </c>
      <c r="V94" s="39">
        <f>RES_hhdet_numvin!V141</f>
        <v>589038</v>
      </c>
      <c r="W94" s="39">
        <f>RES_hhdet_numvin!W141</f>
        <v>614379</v>
      </c>
      <c r="X94" s="39">
        <f>RES_hhdet_numvin!X141</f>
        <v>522616</v>
      </c>
      <c r="Y94" s="39">
        <f>RES_hhdet_numvin!Y141</f>
        <v>704527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6894.3606608816199</v>
      </c>
      <c r="C98" s="117">
        <f t="shared" si="12"/>
        <v>6989.8637810382143</v>
      </c>
      <c r="D98" s="117">
        <f t="shared" si="12"/>
        <v>6907.5008546269528</v>
      </c>
      <c r="E98" s="117">
        <f t="shared" si="12"/>
        <v>6001.9873328474059</v>
      </c>
      <c r="F98" s="117">
        <f t="shared" si="12"/>
        <v>6445.12574719842</v>
      </c>
      <c r="G98" s="117">
        <f t="shared" si="12"/>
        <v>6310.066025376158</v>
      </c>
      <c r="H98" s="117">
        <f t="shared" si="12"/>
        <v>5725.5852181580321</v>
      </c>
      <c r="I98" s="117">
        <f t="shared" si="12"/>
        <v>5308.5324487644666</v>
      </c>
      <c r="J98" s="117">
        <f t="shared" si="12"/>
        <v>5233.0793091587184</v>
      </c>
      <c r="K98" s="117">
        <f t="shared" si="12"/>
        <v>5020.4717225527747</v>
      </c>
      <c r="L98" s="117">
        <f t="shared" si="12"/>
        <v>5300.5809933381406</v>
      </c>
      <c r="M98" s="117">
        <f t="shared" si="12"/>
        <v>4694.5398176952094</v>
      </c>
      <c r="N98" s="117">
        <f t="shared" si="12"/>
        <v>4147.3719383294692</v>
      </c>
      <c r="O98" s="117">
        <f t="shared" si="12"/>
        <v>5175.7447759627157</v>
      </c>
      <c r="P98" s="117">
        <f t="shared" si="12"/>
        <v>4406.2623350836157</v>
      </c>
      <c r="Q98" s="117">
        <f t="shared" si="12"/>
        <v>4862.1157780943577</v>
      </c>
      <c r="R98" s="117">
        <f t="shared" ref="R98:V98" si="13">R99+R102+R104+R113</f>
        <v>5212.5009689787466</v>
      </c>
      <c r="S98" s="117">
        <f t="shared" si="13"/>
        <v>5266.0904083707346</v>
      </c>
      <c r="T98" s="117">
        <f t="shared" si="13"/>
        <v>4438.4606770482178</v>
      </c>
      <c r="U98" s="117">
        <f t="shared" si="13"/>
        <v>4680.0616146475404</v>
      </c>
      <c r="V98" s="117">
        <f t="shared" si="13"/>
        <v>4511.7511159207379</v>
      </c>
      <c r="W98" s="117">
        <f t="shared" ref="W98:Y98" si="14">W99+W102+W104+W113</f>
        <v>4497.0001641342897</v>
      </c>
      <c r="X98" s="117">
        <f t="shared" si="14"/>
        <v>4112.687490235754</v>
      </c>
      <c r="Y98" s="117">
        <f t="shared" si="14"/>
        <v>3975.6742146510464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5412.7775261460856</v>
      </c>
      <c r="C99" s="122">
        <f t="shared" si="15"/>
        <v>5518.18217926947</v>
      </c>
      <c r="D99" s="122">
        <f t="shared" si="15"/>
        <v>5401.2610637771777</v>
      </c>
      <c r="E99" s="122">
        <f t="shared" si="15"/>
        <v>4571.8819195922706</v>
      </c>
      <c r="F99" s="122">
        <f t="shared" si="15"/>
        <v>4930.3142267593157</v>
      </c>
      <c r="G99" s="122">
        <f t="shared" si="15"/>
        <v>4794.8160687841973</v>
      </c>
      <c r="H99" s="122">
        <f t="shared" si="15"/>
        <v>4331.7303025805204</v>
      </c>
      <c r="I99" s="122">
        <f t="shared" si="15"/>
        <v>3884.5221188372943</v>
      </c>
      <c r="J99" s="122">
        <f t="shared" si="15"/>
        <v>3966.780345685766</v>
      </c>
      <c r="K99" s="122">
        <f t="shared" si="15"/>
        <v>3769.5908979400442</v>
      </c>
      <c r="L99" s="122">
        <f t="shared" si="15"/>
        <v>4071.3240158612971</v>
      </c>
      <c r="M99" s="122">
        <f t="shared" si="15"/>
        <v>3486.7650168589917</v>
      </c>
      <c r="N99" s="122">
        <f t="shared" si="15"/>
        <v>3025.9686750378673</v>
      </c>
      <c r="O99" s="122">
        <f t="shared" si="15"/>
        <v>4090.2546423653521</v>
      </c>
      <c r="P99" s="122">
        <f t="shared" si="15"/>
        <v>3342.7296764580474</v>
      </c>
      <c r="Q99" s="122">
        <f t="shared" si="15"/>
        <v>3742.5572383200565</v>
      </c>
      <c r="R99" s="122">
        <f t="shared" ref="R99:V99" si="16">SUM(R100:R101)</f>
        <v>4074.6944163216422</v>
      </c>
      <c r="S99" s="122">
        <f t="shared" si="16"/>
        <v>4060.2067069683417</v>
      </c>
      <c r="T99" s="122">
        <f t="shared" si="16"/>
        <v>3337.5008754218657</v>
      </c>
      <c r="U99" s="122">
        <f t="shared" si="16"/>
        <v>3622.4933107951942</v>
      </c>
      <c r="V99" s="122">
        <f t="shared" si="16"/>
        <v>3528.0663256983462</v>
      </c>
      <c r="W99" s="122">
        <f t="shared" ref="W99:Y99" si="17">SUM(W100:W101)</f>
        <v>3461.9948242014816</v>
      </c>
      <c r="X99" s="122">
        <f t="shared" si="17"/>
        <v>3138.3535667820324</v>
      </c>
      <c r="Y99" s="122">
        <f t="shared" si="17"/>
        <v>3083.6836486216507</v>
      </c>
      <c r="DA99" s="130" t="s">
        <v>1688</v>
      </c>
    </row>
    <row r="100" spans="1:105" ht="12" customHeight="1" x14ac:dyDescent="0.25">
      <c r="A100" s="97" t="s">
        <v>198</v>
      </c>
      <c r="B100" s="98">
        <v>5389.732825676203</v>
      </c>
      <c r="C100" s="98">
        <v>5494.9526202093957</v>
      </c>
      <c r="D100" s="98">
        <v>5378.8727907726743</v>
      </c>
      <c r="E100" s="98">
        <v>4553.3705569023368</v>
      </c>
      <c r="F100" s="98">
        <v>4910.4786215977738</v>
      </c>
      <c r="G100" s="98">
        <v>4775.7162196854752</v>
      </c>
      <c r="H100" s="98">
        <v>4314.8346918161797</v>
      </c>
      <c r="I100" s="98">
        <v>3869.5912976997097</v>
      </c>
      <c r="J100" s="98">
        <v>3951.6485585481987</v>
      </c>
      <c r="K100" s="98">
        <v>3755.3557689327017</v>
      </c>
      <c r="L100" s="98">
        <v>4056.1370945334352</v>
      </c>
      <c r="M100" s="98">
        <v>3473.9441434986143</v>
      </c>
      <c r="N100" s="98">
        <v>3014.8880863666741</v>
      </c>
      <c r="O100" s="98">
        <v>4075.3110633419301</v>
      </c>
      <c r="P100" s="98">
        <v>3330.5374749211787</v>
      </c>
      <c r="Q100" s="98">
        <v>3728.8882535588041</v>
      </c>
      <c r="R100" s="98">
        <v>4059.9638291774158</v>
      </c>
      <c r="S100" s="98">
        <v>4045.6315133276012</v>
      </c>
      <c r="T100" s="98">
        <v>3325.5473679182205</v>
      </c>
      <c r="U100" s="98">
        <v>3609.6811120664925</v>
      </c>
      <c r="V100" s="98">
        <v>3515.5806009362759</v>
      </c>
      <c r="W100" s="98">
        <v>3449.8266599789813</v>
      </c>
      <c r="X100" s="98">
        <v>3127.1832377949777</v>
      </c>
      <c r="Y100" s="98">
        <v>3072.7059711474158</v>
      </c>
      <c r="DA100" s="63" t="s">
        <v>1689</v>
      </c>
    </row>
    <row r="101" spans="1:105" ht="12" customHeight="1" x14ac:dyDescent="0.25">
      <c r="A101" s="97" t="s">
        <v>53</v>
      </c>
      <c r="B101" s="98">
        <v>23.04470046988261</v>
      </c>
      <c r="C101" s="98">
        <v>23.229559060074468</v>
      </c>
      <c r="D101" s="98">
        <v>22.388273004503134</v>
      </c>
      <c r="E101" s="98">
        <v>18.51136268993389</v>
      </c>
      <c r="F101" s="98">
        <v>19.835605161541764</v>
      </c>
      <c r="G101" s="98">
        <v>19.099849098722046</v>
      </c>
      <c r="H101" s="98">
        <v>16.895610764341129</v>
      </c>
      <c r="I101" s="98">
        <v>14.930821137584651</v>
      </c>
      <c r="J101" s="98">
        <v>15.131787137567246</v>
      </c>
      <c r="K101" s="98">
        <v>14.235129007342298</v>
      </c>
      <c r="L101" s="98">
        <v>15.186921327862079</v>
      </c>
      <c r="M101" s="98">
        <v>12.820873360377179</v>
      </c>
      <c r="N101" s="98">
        <v>11.080588671193263</v>
      </c>
      <c r="O101" s="98">
        <v>14.943579023422023</v>
      </c>
      <c r="P101" s="98">
        <v>12.192201536868676</v>
      </c>
      <c r="Q101" s="98">
        <v>13.668984761252277</v>
      </c>
      <c r="R101" s="98">
        <v>14.730587144226154</v>
      </c>
      <c r="S101" s="98">
        <v>14.575193640740393</v>
      </c>
      <c r="T101" s="98">
        <v>11.95350750364522</v>
      </c>
      <c r="U101" s="98">
        <v>12.812198728701736</v>
      </c>
      <c r="V101" s="98">
        <v>12.485724762070408</v>
      </c>
      <c r="W101" s="98">
        <v>12.168164222500209</v>
      </c>
      <c r="X101" s="98">
        <v>11.17032898705472</v>
      </c>
      <c r="Y101" s="98">
        <v>10.977677474235039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7.5939832448789097</v>
      </c>
      <c r="C102" s="122">
        <f t="shared" si="18"/>
        <v>7.5568920473442649</v>
      </c>
      <c r="D102" s="122">
        <f t="shared" si="18"/>
        <v>7.4915227101482937</v>
      </c>
      <c r="E102" s="122">
        <f t="shared" si="18"/>
        <v>13.375529009319344</v>
      </c>
      <c r="F102" s="122">
        <f t="shared" si="18"/>
        <v>6.9560433815343314</v>
      </c>
      <c r="G102" s="122">
        <f t="shared" si="18"/>
        <v>7.3204732299922384</v>
      </c>
      <c r="H102" s="122">
        <f t="shared" si="18"/>
        <v>11.311411780203196</v>
      </c>
      <c r="I102" s="122">
        <f t="shared" si="18"/>
        <v>8.6270506206978297</v>
      </c>
      <c r="J102" s="122">
        <f t="shared" si="18"/>
        <v>9.1934328138264547</v>
      </c>
      <c r="K102" s="122">
        <f t="shared" si="18"/>
        <v>9.1493435605966589</v>
      </c>
      <c r="L102" s="122">
        <f t="shared" si="18"/>
        <v>10.284631629443867</v>
      </c>
      <c r="M102" s="122">
        <f t="shared" si="18"/>
        <v>10.659763258872868</v>
      </c>
      <c r="N102" s="122">
        <f t="shared" si="18"/>
        <v>10.375452342374432</v>
      </c>
      <c r="O102" s="122">
        <f t="shared" si="18"/>
        <v>10.164969702981223</v>
      </c>
      <c r="P102" s="122">
        <f t="shared" si="18"/>
        <v>10.025425367667726</v>
      </c>
      <c r="Q102" s="122">
        <f t="shared" si="18"/>
        <v>10.192715445168554</v>
      </c>
      <c r="R102" s="122">
        <f t="shared" si="18"/>
        <v>11.524440523117701</v>
      </c>
      <c r="S102" s="122">
        <f t="shared" si="18"/>
        <v>12.773713589212678</v>
      </c>
      <c r="T102" s="122">
        <f t="shared" si="18"/>
        <v>11.974636355653958</v>
      </c>
      <c r="U102" s="122">
        <f t="shared" si="18"/>
        <v>11.493533029897277</v>
      </c>
      <c r="V102" s="122">
        <f t="shared" si="18"/>
        <v>10.433166301553952</v>
      </c>
      <c r="W102" s="122">
        <f t="shared" si="18"/>
        <v>10.186745851568045</v>
      </c>
      <c r="X102" s="122">
        <f t="shared" si="18"/>
        <v>8.6663136292186795</v>
      </c>
      <c r="Y102" s="122">
        <f t="shared" si="18"/>
        <v>7.2355928247280108</v>
      </c>
      <c r="DA102" s="130" t="s">
        <v>1691</v>
      </c>
    </row>
    <row r="103" spans="1:105" ht="12" customHeight="1" x14ac:dyDescent="0.25">
      <c r="A103" s="97" t="s">
        <v>53</v>
      </c>
      <c r="B103" s="98">
        <v>7.5939832448789097</v>
      </c>
      <c r="C103" s="98">
        <v>7.5568920473442649</v>
      </c>
      <c r="D103" s="98">
        <v>7.4915227101482937</v>
      </c>
      <c r="E103" s="98">
        <v>13.375529009319344</v>
      </c>
      <c r="F103" s="98">
        <v>6.9560433815343314</v>
      </c>
      <c r="G103" s="98">
        <v>7.3204732299922384</v>
      </c>
      <c r="H103" s="98">
        <v>11.311411780203196</v>
      </c>
      <c r="I103" s="98">
        <v>8.6270506206978297</v>
      </c>
      <c r="J103" s="98">
        <v>9.1934328138264547</v>
      </c>
      <c r="K103" s="98">
        <v>9.1493435605966589</v>
      </c>
      <c r="L103" s="98">
        <v>10.284631629443867</v>
      </c>
      <c r="M103" s="98">
        <v>10.659763258872868</v>
      </c>
      <c r="N103" s="98">
        <v>10.375452342374432</v>
      </c>
      <c r="O103" s="98">
        <v>10.164969702981223</v>
      </c>
      <c r="P103" s="98">
        <v>10.025425367667726</v>
      </c>
      <c r="Q103" s="98">
        <v>10.192715445168554</v>
      </c>
      <c r="R103" s="98">
        <v>11.524440523117701</v>
      </c>
      <c r="S103" s="98">
        <v>12.773713589212678</v>
      </c>
      <c r="T103" s="98">
        <v>11.974636355653958</v>
      </c>
      <c r="U103" s="98">
        <v>11.493533029897277</v>
      </c>
      <c r="V103" s="98">
        <v>10.433166301553952</v>
      </c>
      <c r="W103" s="98">
        <v>10.186745851568045</v>
      </c>
      <c r="X103" s="98">
        <v>8.6663136292186795</v>
      </c>
      <c r="Y103" s="98">
        <v>7.2355928247280108</v>
      </c>
      <c r="DA103" s="63" t="s">
        <v>1692</v>
      </c>
    </row>
    <row r="104" spans="1:105" ht="12" customHeight="1" x14ac:dyDescent="0.25">
      <c r="A104" s="121" t="s">
        <v>55</v>
      </c>
      <c r="B104" s="122">
        <v>1038.3145357849216</v>
      </c>
      <c r="C104" s="122">
        <v>1019.8915620878121</v>
      </c>
      <c r="D104" s="122">
        <v>1055.1511635054205</v>
      </c>
      <c r="E104" s="122">
        <v>979.43520230520335</v>
      </c>
      <c r="F104" s="122">
        <v>1055.8338707358816</v>
      </c>
      <c r="G104" s="122">
        <v>1051.943004245536</v>
      </c>
      <c r="H104" s="122">
        <v>952.04295802265358</v>
      </c>
      <c r="I104" s="122">
        <v>1016.5111755105634</v>
      </c>
      <c r="J104" s="122">
        <v>895.69177983178088</v>
      </c>
      <c r="K104" s="122">
        <v>890.4150820810321</v>
      </c>
      <c r="L104" s="122">
        <v>875.56313597792882</v>
      </c>
      <c r="M104" s="122">
        <v>893.16545105284945</v>
      </c>
      <c r="N104" s="122">
        <v>807.84138265415686</v>
      </c>
      <c r="O104" s="122">
        <v>777.37266380277867</v>
      </c>
      <c r="P104" s="122">
        <v>759.51535901853981</v>
      </c>
      <c r="Q104" s="122">
        <v>813.06441790487861</v>
      </c>
      <c r="R104" s="122">
        <v>838.56009374421137</v>
      </c>
      <c r="S104" s="122">
        <v>891.22184275371046</v>
      </c>
      <c r="T104" s="122">
        <v>821.09905247306597</v>
      </c>
      <c r="U104" s="122">
        <v>791.01050880072876</v>
      </c>
      <c r="V104" s="122">
        <v>737.60623283371547</v>
      </c>
      <c r="W104" s="122">
        <v>788.44197699329447</v>
      </c>
      <c r="X104" s="122">
        <v>711.22061053938842</v>
      </c>
      <c r="Y104" s="122">
        <v>662.72713531928969</v>
      </c>
      <c r="DA104" s="130" t="s">
        <v>1693</v>
      </c>
    </row>
    <row r="105" spans="1:105" ht="12" customHeight="1" x14ac:dyDescent="0.25">
      <c r="A105" s="97" t="s">
        <v>128</v>
      </c>
      <c r="B105" s="98">
        <v>540.0220776118241</v>
      </c>
      <c r="C105" s="98">
        <v>530.42116209499079</v>
      </c>
      <c r="D105" s="98">
        <v>556.21356297178204</v>
      </c>
      <c r="E105" s="98">
        <v>491.05963921899769</v>
      </c>
      <c r="F105" s="98">
        <v>554.99677965445994</v>
      </c>
      <c r="G105" s="98">
        <v>558.41176466919126</v>
      </c>
      <c r="H105" s="98">
        <v>488.04690573800571</v>
      </c>
      <c r="I105" s="98">
        <v>518.4912671905206</v>
      </c>
      <c r="J105" s="98">
        <v>457.73364171317877</v>
      </c>
      <c r="K105" s="98">
        <v>457.34688703896404</v>
      </c>
      <c r="L105" s="98">
        <v>453.73763956055706</v>
      </c>
      <c r="M105" s="98">
        <v>449.68331119663304</v>
      </c>
      <c r="N105" s="98">
        <v>359.88462614977948</v>
      </c>
      <c r="O105" s="98">
        <v>329.66291460463952</v>
      </c>
      <c r="P105" s="98">
        <v>330.32380046656817</v>
      </c>
      <c r="Q105" s="98">
        <v>339.36312388682597</v>
      </c>
      <c r="R105" s="98">
        <v>357.65653592782525</v>
      </c>
      <c r="S105" s="98">
        <v>383.14530441254999</v>
      </c>
      <c r="T105" s="98">
        <v>329.1425441350865</v>
      </c>
      <c r="U105" s="98">
        <v>355.25919896222268</v>
      </c>
      <c r="V105" s="98">
        <v>346.14735469223564</v>
      </c>
      <c r="W105" s="98">
        <v>410.88708280899425</v>
      </c>
      <c r="X105" s="98">
        <v>320.82672329686062</v>
      </c>
      <c r="Y105" s="98">
        <v>320.56332467685036</v>
      </c>
      <c r="DA105" s="63" t="s">
        <v>1694</v>
      </c>
    </row>
    <row r="106" spans="1:105" ht="12" customHeight="1" x14ac:dyDescent="0.25">
      <c r="A106" s="97" t="s">
        <v>127</v>
      </c>
      <c r="B106" s="98">
        <v>0.86436757716966894</v>
      </c>
      <c r="C106" s="98">
        <v>1.0509050908490152</v>
      </c>
      <c r="D106" s="98">
        <v>1.3465730180017512</v>
      </c>
      <c r="E106" s="98">
        <v>1.4575181001485817</v>
      </c>
      <c r="F106" s="98">
        <v>1.8970960170459881</v>
      </c>
      <c r="G106" s="98">
        <v>2.2933879674573276</v>
      </c>
      <c r="H106" s="98">
        <v>2.2290584576083727</v>
      </c>
      <c r="I106" s="98">
        <v>2.6953893541509037</v>
      </c>
      <c r="J106" s="98">
        <v>2.6374602903116102</v>
      </c>
      <c r="K106" s="98">
        <v>3.1890027748727094</v>
      </c>
      <c r="L106" s="98">
        <v>3.2636298546270037</v>
      </c>
      <c r="M106" s="98">
        <v>3.5393951004105748</v>
      </c>
      <c r="N106" s="98">
        <v>2.7745232152143298</v>
      </c>
      <c r="O106" s="98">
        <v>2.7423607709670836</v>
      </c>
      <c r="P106" s="98">
        <v>3.6159509899376605</v>
      </c>
      <c r="Q106" s="98">
        <v>3.939854494766025</v>
      </c>
      <c r="R106" s="98">
        <v>4.5370378549390802</v>
      </c>
      <c r="S106" s="98">
        <v>4.8645877236383281</v>
      </c>
      <c r="T106" s="98">
        <v>4.0106346720838886</v>
      </c>
      <c r="U106" s="98">
        <v>4.9822665315638588</v>
      </c>
      <c r="V106" s="98">
        <v>4.8842197710928943</v>
      </c>
      <c r="W106" s="98">
        <v>6.4864116134688565</v>
      </c>
      <c r="X106" s="98">
        <v>4.92587510626708</v>
      </c>
      <c r="Y106" s="98">
        <v>4.5969938706850524</v>
      </c>
      <c r="DA106" s="63" t="s">
        <v>1695</v>
      </c>
    </row>
    <row r="107" spans="1:105" ht="12" customHeight="1" x14ac:dyDescent="0.25">
      <c r="A107" s="100" t="s">
        <v>198</v>
      </c>
      <c r="B107" s="101">
        <v>0.40657564576446975</v>
      </c>
      <c r="C107" s="101">
        <v>0.46938192605043011</v>
      </c>
      <c r="D107" s="101">
        <v>0.61631177574890961</v>
      </c>
      <c r="E107" s="101">
        <v>0.66387094659318435</v>
      </c>
      <c r="F107" s="101">
        <v>0.91900975378674687</v>
      </c>
      <c r="G107" s="101">
        <v>1.0922220081831855</v>
      </c>
      <c r="H107" s="101">
        <v>1.0497867966326084</v>
      </c>
      <c r="I107" s="101">
        <v>1.4034196325557389</v>
      </c>
      <c r="J107" s="101">
        <v>1.2417034359595625</v>
      </c>
      <c r="K107" s="101">
        <v>1.5182382673723276</v>
      </c>
      <c r="L107" s="101">
        <v>1.5421188724739163</v>
      </c>
      <c r="M107" s="101">
        <v>1.7331643933172274</v>
      </c>
      <c r="N107" s="101">
        <v>1.3617672771811733</v>
      </c>
      <c r="O107" s="101">
        <v>1.398421021614465</v>
      </c>
      <c r="P107" s="101">
        <v>1.6494726775985171</v>
      </c>
      <c r="Q107" s="101">
        <v>1.7782012302084773</v>
      </c>
      <c r="R107" s="101">
        <v>2.0796348947601975</v>
      </c>
      <c r="S107" s="101">
        <v>2.363938923649985</v>
      </c>
      <c r="T107" s="101">
        <v>1.7780157196957853</v>
      </c>
      <c r="U107" s="101">
        <v>2.242234113156949</v>
      </c>
      <c r="V107" s="101">
        <v>2.0343831505091177</v>
      </c>
      <c r="W107" s="101">
        <v>3.0485959910455063</v>
      </c>
      <c r="X107" s="101">
        <v>2.1906407998242021</v>
      </c>
      <c r="Y107" s="101">
        <v>1.8129053795172219</v>
      </c>
      <c r="DA107" s="131" t="s">
        <v>1696</v>
      </c>
    </row>
    <row r="108" spans="1:105" ht="12" customHeight="1" x14ac:dyDescent="0.25">
      <c r="A108" s="103" t="s">
        <v>52</v>
      </c>
      <c r="B108" s="104">
        <v>0.45779193140519919</v>
      </c>
      <c r="C108" s="104">
        <v>0.58152316479858512</v>
      </c>
      <c r="D108" s="104">
        <v>0.73026124225284161</v>
      </c>
      <c r="E108" s="104">
        <v>0.79364715355539728</v>
      </c>
      <c r="F108" s="104">
        <v>0.97808626325924108</v>
      </c>
      <c r="G108" s="104">
        <v>1.2011659592741424</v>
      </c>
      <c r="H108" s="104">
        <v>1.1792716609757641</v>
      </c>
      <c r="I108" s="104">
        <v>1.2919697215951651</v>
      </c>
      <c r="J108" s="104">
        <v>1.3957568543520475</v>
      </c>
      <c r="K108" s="104">
        <v>1.6707645075003819</v>
      </c>
      <c r="L108" s="104">
        <v>1.7215109821530874</v>
      </c>
      <c r="M108" s="104">
        <v>1.8062307070933474</v>
      </c>
      <c r="N108" s="104">
        <v>1.4127559380331565</v>
      </c>
      <c r="O108" s="104">
        <v>1.3439397493526188</v>
      </c>
      <c r="P108" s="104">
        <v>1.9664783123391434</v>
      </c>
      <c r="Q108" s="104">
        <v>2.1616532645575477</v>
      </c>
      <c r="R108" s="104">
        <v>2.4574029601788827</v>
      </c>
      <c r="S108" s="104">
        <v>2.5006487999883427</v>
      </c>
      <c r="T108" s="104">
        <v>2.232618952388103</v>
      </c>
      <c r="U108" s="104">
        <v>2.7400324184069094</v>
      </c>
      <c r="V108" s="104">
        <v>2.8498366205837766</v>
      </c>
      <c r="W108" s="104">
        <v>3.4378156224233507</v>
      </c>
      <c r="X108" s="104">
        <v>2.7352343064428775</v>
      </c>
      <c r="Y108" s="104">
        <v>2.784088491167831</v>
      </c>
      <c r="DA108" s="132" t="s">
        <v>1697</v>
      </c>
    </row>
    <row r="109" spans="1:105" ht="12" customHeight="1" x14ac:dyDescent="0.25">
      <c r="A109" s="106" t="s">
        <v>122</v>
      </c>
      <c r="B109" s="101">
        <v>428.64557400200886</v>
      </c>
      <c r="C109" s="101">
        <v>408.87704106826561</v>
      </c>
      <c r="D109" s="101">
        <v>403.77890567046353</v>
      </c>
      <c r="E109" s="101">
        <v>367.88840433729803</v>
      </c>
      <c r="F109" s="101">
        <v>369.77303366258047</v>
      </c>
      <c r="G109" s="101">
        <v>343.62498809261587</v>
      </c>
      <c r="H109" s="101">
        <v>299.25444125701887</v>
      </c>
      <c r="I109" s="101">
        <v>297.99174513563293</v>
      </c>
      <c r="J109" s="101">
        <v>257.25210735390488</v>
      </c>
      <c r="K109" s="101">
        <v>227.87420891067705</v>
      </c>
      <c r="L109" s="101">
        <v>218.23833061260893</v>
      </c>
      <c r="M109" s="101">
        <v>204.14126358586429</v>
      </c>
      <c r="N109" s="101">
        <v>191.78436234534055</v>
      </c>
      <c r="O109" s="101">
        <v>170.56274492432308</v>
      </c>
      <c r="P109" s="101">
        <v>138.96192949402536</v>
      </c>
      <c r="Q109" s="101">
        <v>131.30788645584639</v>
      </c>
      <c r="R109" s="101">
        <v>120.90049614969688</v>
      </c>
      <c r="S109" s="101">
        <v>122.31364804393208</v>
      </c>
      <c r="T109" s="101">
        <v>111.50953610776747</v>
      </c>
      <c r="U109" s="101">
        <v>91.191141324210875</v>
      </c>
      <c r="V109" s="101">
        <v>85.511729177783735</v>
      </c>
      <c r="W109" s="101">
        <v>74.500259385843492</v>
      </c>
      <c r="X109" s="101">
        <v>93.329398172069105</v>
      </c>
      <c r="Y109" s="101">
        <v>98.521999983173046</v>
      </c>
      <c r="DA109" s="131" t="s">
        <v>1698</v>
      </c>
    </row>
    <row r="110" spans="1:105" ht="12" customHeight="1" x14ac:dyDescent="0.25">
      <c r="A110" s="107" t="s">
        <v>121</v>
      </c>
      <c r="B110" s="104">
        <v>68.782516593918956</v>
      </c>
      <c r="C110" s="104">
        <v>79.542453833706674</v>
      </c>
      <c r="D110" s="104">
        <v>93.812121845173095</v>
      </c>
      <c r="E110" s="104">
        <v>119.029640648759</v>
      </c>
      <c r="F110" s="104">
        <v>129.16696140179528</v>
      </c>
      <c r="G110" s="104">
        <v>147.61286351627155</v>
      </c>
      <c r="H110" s="104">
        <v>162.5125525700206</v>
      </c>
      <c r="I110" s="104">
        <v>197.33277383025887</v>
      </c>
      <c r="J110" s="104">
        <v>178.06857047438561</v>
      </c>
      <c r="K110" s="104">
        <v>202.00498335651827</v>
      </c>
      <c r="L110" s="104">
        <v>200.32353595013583</v>
      </c>
      <c r="M110" s="104">
        <v>235.80148116994161</v>
      </c>
      <c r="N110" s="104">
        <v>253.39787094382251</v>
      </c>
      <c r="O110" s="104">
        <v>274.40464350284901</v>
      </c>
      <c r="P110" s="104">
        <v>286.61367806800865</v>
      </c>
      <c r="Q110" s="104">
        <v>338.45355306744028</v>
      </c>
      <c r="R110" s="104">
        <v>355.46602381175023</v>
      </c>
      <c r="S110" s="104">
        <v>380.89830257359012</v>
      </c>
      <c r="T110" s="104">
        <v>376.43633755812812</v>
      </c>
      <c r="U110" s="104">
        <v>339.5779019827313</v>
      </c>
      <c r="V110" s="104">
        <v>301.06292919260324</v>
      </c>
      <c r="W110" s="104">
        <v>296.5682231849878</v>
      </c>
      <c r="X110" s="104">
        <v>292.13861396419168</v>
      </c>
      <c r="Y110" s="104">
        <v>239.04481678858127</v>
      </c>
      <c r="DA110" s="132" t="s">
        <v>1699</v>
      </c>
    </row>
    <row r="111" spans="1:105" ht="12" customHeight="1" x14ac:dyDescent="0.25">
      <c r="A111" s="108" t="s">
        <v>53</v>
      </c>
      <c r="B111" s="98">
        <v>34.813135105096919</v>
      </c>
      <c r="C111" s="98">
        <v>38.300275107739438</v>
      </c>
      <c r="D111" s="98">
        <v>46.232056980313907</v>
      </c>
      <c r="E111" s="98">
        <v>58.402801694868828</v>
      </c>
      <c r="F111" s="98">
        <v>67.058745809921632</v>
      </c>
      <c r="G111" s="98">
        <v>75.326139901689359</v>
      </c>
      <c r="H111" s="98">
        <v>82.02405621149282</v>
      </c>
      <c r="I111" s="98">
        <v>109.65210010423542</v>
      </c>
      <c r="J111" s="98">
        <v>89.946482593519818</v>
      </c>
      <c r="K111" s="98">
        <v>103.23827733062105</v>
      </c>
      <c r="L111" s="98">
        <v>101.54905921875414</v>
      </c>
      <c r="M111" s="98">
        <v>124.15909372604341</v>
      </c>
      <c r="N111" s="98">
        <v>133.48483581297023</v>
      </c>
      <c r="O111" s="98">
        <v>149.9177584321875</v>
      </c>
      <c r="P111" s="98">
        <v>139.03011607913101</v>
      </c>
      <c r="Q111" s="98">
        <v>163.03022618859194</v>
      </c>
      <c r="R111" s="98">
        <v>173.08437051625674</v>
      </c>
      <c r="S111" s="98">
        <v>196.04993838274262</v>
      </c>
      <c r="T111" s="98">
        <v>178.19735517815315</v>
      </c>
      <c r="U111" s="98">
        <v>161.1852526172855</v>
      </c>
      <c r="V111" s="98">
        <v>130.83357711542854</v>
      </c>
      <c r="W111" s="98">
        <v>143.59784019172636</v>
      </c>
      <c r="X111" s="98">
        <v>133.09519440663973</v>
      </c>
      <c r="Y111" s="98">
        <v>96.50335662469935</v>
      </c>
      <c r="DA111" s="63" t="s">
        <v>1700</v>
      </c>
    </row>
    <row r="112" spans="1:105" ht="12" customHeight="1" x14ac:dyDescent="0.25">
      <c r="A112" s="108" t="s">
        <v>52</v>
      </c>
      <c r="B112" s="98">
        <v>33.969381488822037</v>
      </c>
      <c r="C112" s="98">
        <v>41.242178725967243</v>
      </c>
      <c r="D112" s="98">
        <v>47.580064864859189</v>
      </c>
      <c r="E112" s="98">
        <v>60.626838953890164</v>
      </c>
      <c r="F112" s="98">
        <v>62.108215591873652</v>
      </c>
      <c r="G112" s="98">
        <v>72.286723614582201</v>
      </c>
      <c r="H112" s="98">
        <v>80.488496358527783</v>
      </c>
      <c r="I112" s="98">
        <v>87.680673726023471</v>
      </c>
      <c r="J112" s="98">
        <v>88.122087880865791</v>
      </c>
      <c r="K112" s="98">
        <v>98.766706025897221</v>
      </c>
      <c r="L112" s="98">
        <v>98.774476731381696</v>
      </c>
      <c r="M112" s="98">
        <v>111.64238744389822</v>
      </c>
      <c r="N112" s="98">
        <v>119.91303513085228</v>
      </c>
      <c r="O112" s="98">
        <v>124.48688507066154</v>
      </c>
      <c r="P112" s="98">
        <v>147.58356198887768</v>
      </c>
      <c r="Q112" s="98">
        <v>175.42332687884834</v>
      </c>
      <c r="R112" s="98">
        <v>182.38165329549349</v>
      </c>
      <c r="S112" s="98">
        <v>184.84836419084749</v>
      </c>
      <c r="T112" s="98">
        <v>198.23898237997497</v>
      </c>
      <c r="U112" s="98">
        <v>178.39264936544581</v>
      </c>
      <c r="V112" s="98">
        <v>170.2293520771747</v>
      </c>
      <c r="W112" s="98">
        <v>152.97038299326141</v>
      </c>
      <c r="X112" s="98">
        <v>159.04341955755194</v>
      </c>
      <c r="Y112" s="98">
        <v>142.54146016388194</v>
      </c>
      <c r="DA112" s="63" t="s">
        <v>1701</v>
      </c>
    </row>
    <row r="113" spans="1:105" ht="12" customHeight="1" x14ac:dyDescent="0.25">
      <c r="A113" s="121" t="s">
        <v>54</v>
      </c>
      <c r="B113" s="122">
        <v>435.67461570573408</v>
      </c>
      <c r="C113" s="122">
        <v>444.23314763358718</v>
      </c>
      <c r="D113" s="122">
        <v>443.59710463420635</v>
      </c>
      <c r="E113" s="122">
        <v>437.29468194061263</v>
      </c>
      <c r="F113" s="122">
        <v>452.02160632168892</v>
      </c>
      <c r="G113" s="122">
        <v>455.98647911643303</v>
      </c>
      <c r="H113" s="122">
        <v>430.50054577465494</v>
      </c>
      <c r="I113" s="122">
        <v>398.87210379591119</v>
      </c>
      <c r="J113" s="122">
        <v>361.4137508273455</v>
      </c>
      <c r="K113" s="122">
        <v>351.31639897110205</v>
      </c>
      <c r="L113" s="122">
        <v>343.40920986947049</v>
      </c>
      <c r="M113" s="122">
        <v>303.94958652449577</v>
      </c>
      <c r="N113" s="122">
        <v>303.18642829507019</v>
      </c>
      <c r="O113" s="122">
        <v>297.95250009160395</v>
      </c>
      <c r="P113" s="122">
        <v>293.99187423936104</v>
      </c>
      <c r="Q113" s="122">
        <v>296.30140642425403</v>
      </c>
      <c r="R113" s="122">
        <v>287.72201838977537</v>
      </c>
      <c r="S113" s="122">
        <v>301.88814505946965</v>
      </c>
      <c r="T113" s="122">
        <v>267.8861127976316</v>
      </c>
      <c r="U113" s="122">
        <v>255.06426202172088</v>
      </c>
      <c r="V113" s="122">
        <v>235.64539108712199</v>
      </c>
      <c r="W113" s="122">
        <v>236.37661708794516</v>
      </c>
      <c r="X113" s="122">
        <v>254.44699928511417</v>
      </c>
      <c r="Y113" s="122">
        <v>222.02783788537809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435.67461570573408</v>
      </c>
      <c r="C115" s="33">
        <v>444.23314763358718</v>
      </c>
      <c r="D115" s="33">
        <v>443.59710463420635</v>
      </c>
      <c r="E115" s="33">
        <v>437.29468194061263</v>
      </c>
      <c r="F115" s="33">
        <v>452.02160632168892</v>
      </c>
      <c r="G115" s="33">
        <v>455.98647911643303</v>
      </c>
      <c r="H115" s="33">
        <v>430.50054577465494</v>
      </c>
      <c r="I115" s="33">
        <v>398.87210379591119</v>
      </c>
      <c r="J115" s="33">
        <v>361.4137508273455</v>
      </c>
      <c r="K115" s="33">
        <v>351.31639897110205</v>
      </c>
      <c r="L115" s="33">
        <v>343.40920986947049</v>
      </c>
      <c r="M115" s="33">
        <v>303.94958652449577</v>
      </c>
      <c r="N115" s="33">
        <v>303.18642829507019</v>
      </c>
      <c r="O115" s="33">
        <v>297.95250009160395</v>
      </c>
      <c r="P115" s="33">
        <v>293.99187423936104</v>
      </c>
      <c r="Q115" s="33">
        <v>296.30140642425403</v>
      </c>
      <c r="R115" s="33">
        <v>287.72201838977537</v>
      </c>
      <c r="S115" s="33">
        <v>301.88814505946965</v>
      </c>
      <c r="T115" s="33">
        <v>267.8861127976316</v>
      </c>
      <c r="U115" s="33">
        <v>255.06426202172088</v>
      </c>
      <c r="V115" s="33">
        <v>235.64539108712199</v>
      </c>
      <c r="W115" s="33">
        <v>236.37661708794516</v>
      </c>
      <c r="X115" s="33">
        <v>254.44699928511417</v>
      </c>
      <c r="Y115" s="33">
        <v>222.02783788537809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5978.9659328574016</v>
      </c>
      <c r="C117" s="117">
        <f t="shared" si="19"/>
        <v>6075.8405007789434</v>
      </c>
      <c r="D117" s="117">
        <f t="shared" si="19"/>
        <v>6013.5245795656392</v>
      </c>
      <c r="E117" s="117">
        <f t="shared" si="19"/>
        <v>5234.7554963370339</v>
      </c>
      <c r="F117" s="117">
        <f t="shared" si="19"/>
        <v>5632.1937007007582</v>
      </c>
      <c r="G117" s="117">
        <f t="shared" si="19"/>
        <v>5530.8424231576664</v>
      </c>
      <c r="H117" s="117">
        <f t="shared" si="19"/>
        <v>5039.6413479343037</v>
      </c>
      <c r="I117" s="117">
        <f t="shared" si="19"/>
        <v>4676.6210705292615</v>
      </c>
      <c r="J117" s="117">
        <f t="shared" si="19"/>
        <v>4631.5412323145038</v>
      </c>
      <c r="K117" s="117">
        <f t="shared" si="19"/>
        <v>4458.6080899619355</v>
      </c>
      <c r="L117" s="117">
        <f t="shared" si="19"/>
        <v>4729.2776965562816</v>
      </c>
      <c r="M117" s="117">
        <f t="shared" si="19"/>
        <v>4205.2256287188175</v>
      </c>
      <c r="N117" s="117">
        <f t="shared" si="19"/>
        <v>3729.2717330871765</v>
      </c>
      <c r="O117" s="117">
        <f t="shared" si="19"/>
        <v>4686.8174955022523</v>
      </c>
      <c r="P117" s="117">
        <f t="shared" si="19"/>
        <v>4000.9883795139212</v>
      </c>
      <c r="Q117" s="117">
        <f t="shared" si="19"/>
        <v>4431.8067426514963</v>
      </c>
      <c r="R117" s="117">
        <f t="shared" ref="R117:V117" si="20">R118+R121+R123+R132</f>
        <v>4770.9267778033782</v>
      </c>
      <c r="S117" s="117">
        <f t="shared" si="20"/>
        <v>4834.2836360883748</v>
      </c>
      <c r="T117" s="117">
        <f t="shared" si="20"/>
        <v>4087.3870138075113</v>
      </c>
      <c r="U117" s="117">
        <f t="shared" si="20"/>
        <v>4325.3396689701094</v>
      </c>
      <c r="V117" s="117">
        <f t="shared" si="20"/>
        <v>4185.6866812296748</v>
      </c>
      <c r="W117" s="117">
        <f t="shared" ref="W117:Y117" si="21">W118+W121+W123+W132</f>
        <v>4184.938823570028</v>
      </c>
      <c r="X117" s="117">
        <f t="shared" si="21"/>
        <v>3833.9869848739481</v>
      </c>
      <c r="Y117" s="117">
        <f t="shared" si="21"/>
        <v>3721.0526106298835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4776.144323796776</v>
      </c>
      <c r="C118" s="122">
        <f t="shared" si="22"/>
        <v>4876.3600157666278</v>
      </c>
      <c r="D118" s="122">
        <f t="shared" si="22"/>
        <v>4779.6218778837456</v>
      </c>
      <c r="E118" s="122">
        <f t="shared" si="22"/>
        <v>4051.1567771281279</v>
      </c>
      <c r="F118" s="122">
        <f t="shared" si="22"/>
        <v>4379.3010383672054</v>
      </c>
      <c r="G118" s="122">
        <f t="shared" si="22"/>
        <v>4268.2514400352757</v>
      </c>
      <c r="H118" s="122">
        <f t="shared" si="22"/>
        <v>3863.0159104273848</v>
      </c>
      <c r="I118" s="122">
        <f t="shared" si="22"/>
        <v>3472.3378855145347</v>
      </c>
      <c r="J118" s="122">
        <f t="shared" si="22"/>
        <v>3552.9406895543339</v>
      </c>
      <c r="K118" s="122">
        <f t="shared" si="22"/>
        <v>3386.1511100407056</v>
      </c>
      <c r="L118" s="122">
        <f t="shared" si="22"/>
        <v>3667.8550598239335</v>
      </c>
      <c r="M118" s="122">
        <f t="shared" si="22"/>
        <v>3152.726258483463</v>
      </c>
      <c r="N118" s="122">
        <f t="shared" si="22"/>
        <v>2748.6686082477104</v>
      </c>
      <c r="O118" s="122">
        <f t="shared" si="22"/>
        <v>3731.9797987801553</v>
      </c>
      <c r="P118" s="122">
        <f t="shared" si="22"/>
        <v>3054.8556628530928</v>
      </c>
      <c r="Q118" s="122">
        <f t="shared" si="22"/>
        <v>3428.5403998584075</v>
      </c>
      <c r="R118" s="122">
        <f t="shared" ref="R118:V118" si="23">SUM(R119:R120)</f>
        <v>3740.2357561028944</v>
      </c>
      <c r="S118" s="122">
        <f t="shared" si="23"/>
        <v>3734.7466233229975</v>
      </c>
      <c r="T118" s="122">
        <f t="shared" si="23"/>
        <v>3073.8439125975865</v>
      </c>
      <c r="U118" s="122">
        <f t="shared" si="23"/>
        <v>3343.250151455954</v>
      </c>
      <c r="V118" s="122">
        <f t="shared" si="23"/>
        <v>3263.7486498367407</v>
      </c>
      <c r="W118" s="122">
        <f t="shared" ref="W118:Y118" si="24">SUM(W119:W120)</f>
        <v>3210.5245788866218</v>
      </c>
      <c r="X118" s="122">
        <f t="shared" si="24"/>
        <v>2916.6506289907506</v>
      </c>
      <c r="Y118" s="122">
        <f t="shared" si="24"/>
        <v>2875.1929985355323</v>
      </c>
      <c r="DA118" s="130" t="s">
        <v>1856</v>
      </c>
    </row>
    <row r="119" spans="1:105" ht="12" customHeight="1" x14ac:dyDescent="0.25">
      <c r="A119" s="97" t="s">
        <v>198</v>
      </c>
      <c r="B119" s="98">
        <v>4753.0996233268934</v>
      </c>
      <c r="C119" s="98">
        <v>4853.1304567065536</v>
      </c>
      <c r="D119" s="98">
        <v>4757.2336048792422</v>
      </c>
      <c r="E119" s="98">
        <v>4032.6454144381942</v>
      </c>
      <c r="F119" s="98">
        <v>4359.4654332056634</v>
      </c>
      <c r="G119" s="98">
        <v>4249.1515909365535</v>
      </c>
      <c r="H119" s="98">
        <v>3846.1202996630436</v>
      </c>
      <c r="I119" s="98">
        <v>3457.4070643769501</v>
      </c>
      <c r="J119" s="98">
        <v>3537.8089024167666</v>
      </c>
      <c r="K119" s="98">
        <v>3371.9159810333631</v>
      </c>
      <c r="L119" s="98">
        <v>3652.6681384960716</v>
      </c>
      <c r="M119" s="98">
        <v>3139.9053851230856</v>
      </c>
      <c r="N119" s="98">
        <v>2737.5880195765171</v>
      </c>
      <c r="O119" s="98">
        <v>3717.0362197567333</v>
      </c>
      <c r="P119" s="98">
        <v>3042.6634613162241</v>
      </c>
      <c r="Q119" s="98">
        <v>3414.871415097155</v>
      </c>
      <c r="R119" s="98">
        <v>3725.505168958668</v>
      </c>
      <c r="S119" s="98">
        <v>3720.171429682257</v>
      </c>
      <c r="T119" s="98">
        <v>3061.8904050939414</v>
      </c>
      <c r="U119" s="98">
        <v>3330.4379527272522</v>
      </c>
      <c r="V119" s="98">
        <v>3251.2629250746704</v>
      </c>
      <c r="W119" s="98">
        <v>3198.3564146641215</v>
      </c>
      <c r="X119" s="98">
        <v>2905.4803000036959</v>
      </c>
      <c r="Y119" s="98">
        <v>2864.2153210612973</v>
      </c>
      <c r="DA119" s="63" t="s">
        <v>1857</v>
      </c>
    </row>
    <row r="120" spans="1:105" ht="12" customHeight="1" x14ac:dyDescent="0.25">
      <c r="A120" s="97" t="s">
        <v>53</v>
      </c>
      <c r="B120" s="98">
        <v>23.04470046988261</v>
      </c>
      <c r="C120" s="98">
        <v>23.229559060074468</v>
      </c>
      <c r="D120" s="98">
        <v>22.388273004503134</v>
      </c>
      <c r="E120" s="98">
        <v>18.51136268993389</v>
      </c>
      <c r="F120" s="98">
        <v>19.835605161541764</v>
      </c>
      <c r="G120" s="98">
        <v>19.099849098722046</v>
      </c>
      <c r="H120" s="98">
        <v>16.895610764341129</v>
      </c>
      <c r="I120" s="98">
        <v>14.930821137584651</v>
      </c>
      <c r="J120" s="98">
        <v>15.131787137567246</v>
      </c>
      <c r="K120" s="98">
        <v>14.235129007342298</v>
      </c>
      <c r="L120" s="98">
        <v>15.186921327862079</v>
      </c>
      <c r="M120" s="98">
        <v>12.820873360377179</v>
      </c>
      <c r="N120" s="98">
        <v>11.080588671193263</v>
      </c>
      <c r="O120" s="98">
        <v>14.943579023422023</v>
      </c>
      <c r="P120" s="98">
        <v>12.192201536868676</v>
      </c>
      <c r="Q120" s="98">
        <v>13.668984761252277</v>
      </c>
      <c r="R120" s="98">
        <v>14.730587144226154</v>
      </c>
      <c r="S120" s="98">
        <v>14.575193640740393</v>
      </c>
      <c r="T120" s="98">
        <v>11.95350750364522</v>
      </c>
      <c r="U120" s="98">
        <v>12.812198728701736</v>
      </c>
      <c r="V120" s="98">
        <v>12.485724762070408</v>
      </c>
      <c r="W120" s="98">
        <v>12.168164222500209</v>
      </c>
      <c r="X120" s="98">
        <v>11.17032898705472</v>
      </c>
      <c r="Y120" s="98">
        <v>10.977677474235039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14.615415197369902</v>
      </c>
      <c r="C121" s="122">
        <f t="shared" si="25"/>
        <v>15.03537044520897</v>
      </c>
      <c r="D121" s="122">
        <f t="shared" si="25"/>
        <v>15.491422339453573</v>
      </c>
      <c r="E121" s="122">
        <f t="shared" si="25"/>
        <v>29.000116519368071</v>
      </c>
      <c r="F121" s="122">
        <f t="shared" si="25"/>
        <v>16.060393372081247</v>
      </c>
      <c r="G121" s="122">
        <f t="shared" si="25"/>
        <v>18.185677069417892</v>
      </c>
      <c r="H121" s="122">
        <f t="shared" si="25"/>
        <v>30.587504893383812</v>
      </c>
      <c r="I121" s="122">
        <f t="shared" si="25"/>
        <v>24.353561203342267</v>
      </c>
      <c r="J121" s="122">
        <f t="shared" si="25"/>
        <v>26.494292722152071</v>
      </c>
      <c r="K121" s="122">
        <f t="shared" si="25"/>
        <v>27.140350784888803</v>
      </c>
      <c r="L121" s="122">
        <f t="shared" si="25"/>
        <v>31.465051605366241</v>
      </c>
      <c r="M121" s="122">
        <f t="shared" si="25"/>
        <v>33.856802402508514</v>
      </c>
      <c r="N121" s="122">
        <f t="shared" si="25"/>
        <v>34.478487240578794</v>
      </c>
      <c r="O121" s="122">
        <f t="shared" si="25"/>
        <v>35.755815566124475</v>
      </c>
      <c r="P121" s="122">
        <f t="shared" si="25"/>
        <v>37.051584115619825</v>
      </c>
      <c r="Q121" s="122">
        <f t="shared" si="25"/>
        <v>39.157966805365263</v>
      </c>
      <c r="R121" s="122">
        <f t="shared" si="25"/>
        <v>45.583495921041489</v>
      </c>
      <c r="S121" s="122">
        <f t="shared" si="25"/>
        <v>51.731256761806279</v>
      </c>
      <c r="T121" s="122">
        <f t="shared" si="25"/>
        <v>49.34243673955136</v>
      </c>
      <c r="U121" s="122">
        <f t="shared" si="25"/>
        <v>48.055283539220376</v>
      </c>
      <c r="V121" s="122">
        <f t="shared" si="25"/>
        <v>44.179552285093266</v>
      </c>
      <c r="W121" s="122">
        <f t="shared" si="25"/>
        <v>43.608413367276633</v>
      </c>
      <c r="X121" s="122">
        <f t="shared" si="25"/>
        <v>37.368610362608244</v>
      </c>
      <c r="Y121" s="122">
        <f t="shared" si="25"/>
        <v>31.473619219638501</v>
      </c>
      <c r="DA121" s="130" t="s">
        <v>1859</v>
      </c>
    </row>
    <row r="122" spans="1:105" ht="12" customHeight="1" x14ac:dyDescent="0.25">
      <c r="A122" s="97" t="s">
        <v>53</v>
      </c>
      <c r="B122" s="98">
        <v>14.615415197369902</v>
      </c>
      <c r="C122" s="98">
        <v>15.03537044520897</v>
      </c>
      <c r="D122" s="98">
        <v>15.491422339453573</v>
      </c>
      <c r="E122" s="98">
        <v>29.000116519368071</v>
      </c>
      <c r="F122" s="98">
        <v>16.060393372081247</v>
      </c>
      <c r="G122" s="98">
        <v>18.185677069417892</v>
      </c>
      <c r="H122" s="98">
        <v>30.587504893383812</v>
      </c>
      <c r="I122" s="98">
        <v>24.353561203342267</v>
      </c>
      <c r="J122" s="98">
        <v>26.494292722152071</v>
      </c>
      <c r="K122" s="98">
        <v>27.140350784888803</v>
      </c>
      <c r="L122" s="98">
        <v>31.465051605366241</v>
      </c>
      <c r="M122" s="98">
        <v>33.856802402508514</v>
      </c>
      <c r="N122" s="98">
        <v>34.478487240578794</v>
      </c>
      <c r="O122" s="98">
        <v>35.755815566124475</v>
      </c>
      <c r="P122" s="98">
        <v>37.051584115619825</v>
      </c>
      <c r="Q122" s="98">
        <v>39.157966805365263</v>
      </c>
      <c r="R122" s="98">
        <v>45.583495921041489</v>
      </c>
      <c r="S122" s="98">
        <v>51.731256761806279</v>
      </c>
      <c r="T122" s="98">
        <v>49.34243673955136</v>
      </c>
      <c r="U122" s="98">
        <v>48.055283539220376</v>
      </c>
      <c r="V122" s="98">
        <v>44.179552285093266</v>
      </c>
      <c r="W122" s="98">
        <v>43.608413367276633</v>
      </c>
      <c r="X122" s="98">
        <v>37.368610362608244</v>
      </c>
      <c r="Y122" s="98">
        <v>31.473619219638501</v>
      </c>
      <c r="DA122" s="63" t="s">
        <v>1860</v>
      </c>
    </row>
    <row r="123" spans="1:105" ht="12" customHeight="1" x14ac:dyDescent="0.25">
      <c r="A123" s="121" t="s">
        <v>55</v>
      </c>
      <c r="B123" s="122">
        <v>856.68714316699231</v>
      </c>
      <c r="C123" s="122">
        <v>845.60652782040563</v>
      </c>
      <c r="D123" s="122">
        <v>879.18718555188332</v>
      </c>
      <c r="E123" s="122">
        <v>819.24326931682845</v>
      </c>
      <c r="F123" s="122">
        <v>888.88866502188637</v>
      </c>
      <c r="G123" s="122">
        <v>892.0269114045575</v>
      </c>
      <c r="H123" s="122">
        <v>811.91425070662171</v>
      </c>
      <c r="I123" s="122">
        <v>869.6278046254738</v>
      </c>
      <c r="J123" s="122">
        <v>770.68000978444263</v>
      </c>
      <c r="K123" s="122">
        <v>771.27463702637749</v>
      </c>
      <c r="L123" s="122">
        <v>761.60476678962914</v>
      </c>
      <c r="M123" s="122">
        <v>780.56666814946448</v>
      </c>
      <c r="N123" s="122">
        <v>707.83179119377019</v>
      </c>
      <c r="O123" s="122">
        <v>683.98132913991617</v>
      </c>
      <c r="P123" s="122">
        <v>676.29435375769901</v>
      </c>
      <c r="Q123" s="122">
        <v>728.2113651788361</v>
      </c>
      <c r="R123" s="122">
        <v>754.62305094557632</v>
      </c>
      <c r="S123" s="122">
        <v>803.92655491162373</v>
      </c>
      <c r="T123" s="122">
        <v>745.96261258695552</v>
      </c>
      <c r="U123" s="122">
        <v>723.55152242519569</v>
      </c>
      <c r="V123" s="122">
        <v>680.37082059792419</v>
      </c>
      <c r="W123" s="122">
        <v>729.77965742106437</v>
      </c>
      <c r="X123" s="122">
        <v>660.62141145925989</v>
      </c>
      <c r="Y123" s="122">
        <v>620.06507055958082</v>
      </c>
      <c r="DA123" s="130" t="s">
        <v>1861</v>
      </c>
    </row>
    <row r="124" spans="1:105" ht="12" customHeight="1" x14ac:dyDescent="0.25">
      <c r="A124" s="97" t="s">
        <v>128</v>
      </c>
      <c r="B124" s="98">
        <v>471.18279887370198</v>
      </c>
      <c r="C124" s="98">
        <v>463.68026131396289</v>
      </c>
      <c r="D124" s="98">
        <v>487.09086484414848</v>
      </c>
      <c r="E124" s="98">
        <v>430.77955371297514</v>
      </c>
      <c r="F124" s="98">
        <v>488.39410898899393</v>
      </c>
      <c r="G124" s="98">
        <v>492.80624972093148</v>
      </c>
      <c r="H124" s="98">
        <v>431.76801759481179</v>
      </c>
      <c r="I124" s="98">
        <v>460.20288368277681</v>
      </c>
      <c r="J124" s="98">
        <v>407.99532868339901</v>
      </c>
      <c r="K124" s="98">
        <v>409.63406239331471</v>
      </c>
      <c r="L124" s="98">
        <v>408.31349390057261</v>
      </c>
      <c r="M124" s="98">
        <v>406.83046069432044</v>
      </c>
      <c r="N124" s="98">
        <v>327.6268520410427</v>
      </c>
      <c r="O124" s="98">
        <v>301.64963568311578</v>
      </c>
      <c r="P124" s="98">
        <v>302.46604921757427</v>
      </c>
      <c r="Q124" s="98">
        <v>311.25605609874549</v>
      </c>
      <c r="R124" s="98">
        <v>328.75086240099671</v>
      </c>
      <c r="S124" s="98">
        <v>353.16968669288656</v>
      </c>
      <c r="T124" s="98">
        <v>304.35115000675592</v>
      </c>
      <c r="U124" s="98">
        <v>329.57494339061168</v>
      </c>
      <c r="V124" s="98">
        <v>322.3272763243292</v>
      </c>
      <c r="W124" s="98">
        <v>384.30749118870364</v>
      </c>
      <c r="X124" s="98">
        <v>300.99703544781369</v>
      </c>
      <c r="Y124" s="98">
        <v>301.77858148604628</v>
      </c>
      <c r="DA124" s="63" t="s">
        <v>1862</v>
      </c>
    </row>
    <row r="125" spans="1:105" ht="12" customHeight="1" x14ac:dyDescent="0.25">
      <c r="A125" s="97" t="s">
        <v>127</v>
      </c>
      <c r="B125" s="98">
        <v>0.81253937353272288</v>
      </c>
      <c r="C125" s="98">
        <v>0.99421981616658051</v>
      </c>
      <c r="D125" s="98">
        <v>1.2752732578710551</v>
      </c>
      <c r="E125" s="98">
        <v>1.3835626932218008</v>
      </c>
      <c r="F125" s="98">
        <v>1.797816556927863</v>
      </c>
      <c r="G125" s="98">
        <v>2.1790792397883822</v>
      </c>
      <c r="H125" s="98">
        <v>2.1212367372950602</v>
      </c>
      <c r="I125" s="98">
        <v>2.5544342247244325</v>
      </c>
      <c r="J125" s="98">
        <v>2.5155395596401919</v>
      </c>
      <c r="K125" s="98">
        <v>3.0446727273060219</v>
      </c>
      <c r="L125" s="98">
        <v>3.1195053009451756</v>
      </c>
      <c r="M125" s="98">
        <v>3.3816368501013176</v>
      </c>
      <c r="N125" s="98">
        <v>2.6530056553026795</v>
      </c>
      <c r="O125" s="98">
        <v>2.6228779775959334</v>
      </c>
      <c r="P125" s="98">
        <v>3.4817392033754899</v>
      </c>
      <c r="Q125" s="98">
        <v>3.7989547616937207</v>
      </c>
      <c r="R125" s="98">
        <v>4.3784055152477306</v>
      </c>
      <c r="S125" s="98">
        <v>4.6887775588731238</v>
      </c>
      <c r="T125" s="98">
        <v>3.8797430870159886</v>
      </c>
      <c r="U125" s="98">
        <v>4.8285500395417404</v>
      </c>
      <c r="V125" s="98">
        <v>4.7497871803883349</v>
      </c>
      <c r="W125" s="98">
        <v>6.2995445916599486</v>
      </c>
      <c r="X125" s="98">
        <v>4.7937909061254569</v>
      </c>
      <c r="Y125" s="98">
        <v>4.49011058094775</v>
      </c>
      <c r="DA125" s="63" t="s">
        <v>1863</v>
      </c>
    </row>
    <row r="126" spans="1:105" ht="12" customHeight="1" x14ac:dyDescent="0.25">
      <c r="A126" s="100" t="s">
        <v>198</v>
      </c>
      <c r="B126" s="101">
        <v>0.35474744212752363</v>
      </c>
      <c r="C126" s="101">
        <v>0.41269665136799533</v>
      </c>
      <c r="D126" s="101">
        <v>0.54501201561821344</v>
      </c>
      <c r="E126" s="101">
        <v>0.58991553966640353</v>
      </c>
      <c r="F126" s="101">
        <v>0.81973029366862193</v>
      </c>
      <c r="G126" s="101">
        <v>0.97791328051423987</v>
      </c>
      <c r="H126" s="101">
        <v>0.94196507631929627</v>
      </c>
      <c r="I126" s="101">
        <v>1.2624645031292674</v>
      </c>
      <c r="J126" s="101">
        <v>1.1197827052881444</v>
      </c>
      <c r="K126" s="101">
        <v>1.37390821980564</v>
      </c>
      <c r="L126" s="101">
        <v>1.397994318792088</v>
      </c>
      <c r="M126" s="101">
        <v>1.5754061430079702</v>
      </c>
      <c r="N126" s="101">
        <v>1.240249717269523</v>
      </c>
      <c r="O126" s="101">
        <v>1.2789382282433146</v>
      </c>
      <c r="P126" s="101">
        <v>1.5152608910363463</v>
      </c>
      <c r="Q126" s="101">
        <v>1.6373014971361728</v>
      </c>
      <c r="R126" s="101">
        <v>1.9210025550688477</v>
      </c>
      <c r="S126" s="101">
        <v>2.1881287588847806</v>
      </c>
      <c r="T126" s="101">
        <v>1.6471241346278855</v>
      </c>
      <c r="U126" s="101">
        <v>2.0885176211348306</v>
      </c>
      <c r="V126" s="101">
        <v>1.8999505598045583</v>
      </c>
      <c r="W126" s="101">
        <v>2.8617289692365984</v>
      </c>
      <c r="X126" s="101">
        <v>2.058556599682579</v>
      </c>
      <c r="Y126" s="101">
        <v>1.7060220897799188</v>
      </c>
      <c r="DA126" s="131" t="s">
        <v>1864</v>
      </c>
    </row>
    <row r="127" spans="1:105" ht="12" customHeight="1" x14ac:dyDescent="0.25">
      <c r="A127" s="103" t="s">
        <v>52</v>
      </c>
      <c r="B127" s="104">
        <v>0.45779193140519919</v>
      </c>
      <c r="C127" s="104">
        <v>0.58152316479858512</v>
      </c>
      <c r="D127" s="104">
        <v>0.73026124225284161</v>
      </c>
      <c r="E127" s="104">
        <v>0.79364715355539728</v>
      </c>
      <c r="F127" s="104">
        <v>0.97808626325924108</v>
      </c>
      <c r="G127" s="104">
        <v>1.2011659592741424</v>
      </c>
      <c r="H127" s="104">
        <v>1.1792716609757641</v>
      </c>
      <c r="I127" s="104">
        <v>1.2919697215951651</v>
      </c>
      <c r="J127" s="104">
        <v>1.3957568543520475</v>
      </c>
      <c r="K127" s="104">
        <v>1.6707645075003819</v>
      </c>
      <c r="L127" s="104">
        <v>1.7215109821530874</v>
      </c>
      <c r="M127" s="104">
        <v>1.8062307070933474</v>
      </c>
      <c r="N127" s="104">
        <v>1.4127559380331565</v>
      </c>
      <c r="O127" s="104">
        <v>1.3439397493526188</v>
      </c>
      <c r="P127" s="104">
        <v>1.9664783123391434</v>
      </c>
      <c r="Q127" s="104">
        <v>2.1616532645575477</v>
      </c>
      <c r="R127" s="104">
        <v>2.4574029601788827</v>
      </c>
      <c r="S127" s="104">
        <v>2.5006487999883427</v>
      </c>
      <c r="T127" s="104">
        <v>2.232618952388103</v>
      </c>
      <c r="U127" s="104">
        <v>2.7400324184069094</v>
      </c>
      <c r="V127" s="104">
        <v>2.8498366205837766</v>
      </c>
      <c r="W127" s="104">
        <v>3.4378156224233507</v>
      </c>
      <c r="X127" s="104">
        <v>2.7352343064428775</v>
      </c>
      <c r="Y127" s="104">
        <v>2.784088491167831</v>
      </c>
      <c r="DA127" s="132" t="s">
        <v>1865</v>
      </c>
    </row>
    <row r="128" spans="1:105" ht="12" customHeight="1" x14ac:dyDescent="0.25">
      <c r="A128" s="106" t="s">
        <v>122</v>
      </c>
      <c r="B128" s="101">
        <v>324.37758003633991</v>
      </c>
      <c r="C128" s="101">
        <v>310.46998130021126</v>
      </c>
      <c r="D128" s="101">
        <v>307.75030087495753</v>
      </c>
      <c r="E128" s="101">
        <v>281.32047931835177</v>
      </c>
      <c r="F128" s="101">
        <v>284.5695645083502</v>
      </c>
      <c r="G128" s="101">
        <v>266.07640638405155</v>
      </c>
      <c r="H128" s="101">
        <v>233.40558481311177</v>
      </c>
      <c r="I128" s="101">
        <v>233.2929957894726</v>
      </c>
      <c r="J128" s="101">
        <v>201.53110566471878</v>
      </c>
      <c r="K128" s="101">
        <v>178.72162553593159</v>
      </c>
      <c r="L128" s="101">
        <v>171.50014193491589</v>
      </c>
      <c r="M128" s="101">
        <v>160.72971378635597</v>
      </c>
      <c r="N128" s="101">
        <v>151.8600445614768</v>
      </c>
      <c r="O128" s="101">
        <v>135.71320092305706</v>
      </c>
      <c r="P128" s="101">
        <v>110.97886929125271</v>
      </c>
      <c r="Q128" s="101">
        <v>105.37646453597442</v>
      </c>
      <c r="R128" s="101">
        <v>97.60042500565666</v>
      </c>
      <c r="S128" s="101">
        <v>99.759692518886823</v>
      </c>
      <c r="T128" s="101">
        <v>91.891368909629335</v>
      </c>
      <c r="U128" s="101">
        <v>76.029780639613094</v>
      </c>
      <c r="V128" s="101">
        <v>72.713753126814524</v>
      </c>
      <c r="W128" s="101">
        <v>63.74622385994239</v>
      </c>
      <c r="X128" s="101">
        <v>80.934268101982141</v>
      </c>
      <c r="Y128" s="101">
        <v>86.797999058567797</v>
      </c>
      <c r="DA128" s="131" t="s">
        <v>1866</v>
      </c>
    </row>
    <row r="129" spans="1:105" ht="12" customHeight="1" x14ac:dyDescent="0.25">
      <c r="A129" s="107" t="s">
        <v>121</v>
      </c>
      <c r="B129" s="104">
        <v>60.314224883417701</v>
      </c>
      <c r="C129" s="104">
        <v>70.462065390064808</v>
      </c>
      <c r="D129" s="104">
        <v>83.070746574906266</v>
      </c>
      <c r="E129" s="104">
        <v>105.75967359227982</v>
      </c>
      <c r="F129" s="104">
        <v>114.12717496761448</v>
      </c>
      <c r="G129" s="104">
        <v>130.96517605978607</v>
      </c>
      <c r="H129" s="104">
        <v>144.61941156140304</v>
      </c>
      <c r="I129" s="104">
        <v>173.57749092850003</v>
      </c>
      <c r="J129" s="104">
        <v>158.6380358766846</v>
      </c>
      <c r="K129" s="104">
        <v>179.87427636982522</v>
      </c>
      <c r="L129" s="104">
        <v>178.67162565319546</v>
      </c>
      <c r="M129" s="104">
        <v>209.62485681868685</v>
      </c>
      <c r="N129" s="104">
        <v>225.69188893594801</v>
      </c>
      <c r="O129" s="104">
        <v>243.99561455614747</v>
      </c>
      <c r="P129" s="104">
        <v>259.36769604549659</v>
      </c>
      <c r="Q129" s="104">
        <v>307.77988978242252</v>
      </c>
      <c r="R129" s="104">
        <v>323.89335802367515</v>
      </c>
      <c r="S129" s="104">
        <v>346.30839814097726</v>
      </c>
      <c r="T129" s="104">
        <v>345.84035058355425</v>
      </c>
      <c r="U129" s="104">
        <v>313.11824835542916</v>
      </c>
      <c r="V129" s="104">
        <v>280.58000396639204</v>
      </c>
      <c r="W129" s="104">
        <v>275.42639778075841</v>
      </c>
      <c r="X129" s="104">
        <v>273.89631700333859</v>
      </c>
      <c r="Y129" s="104">
        <v>226.99837943401897</v>
      </c>
      <c r="DA129" s="132" t="s">
        <v>1867</v>
      </c>
    </row>
    <row r="130" spans="1:105" ht="12" customHeight="1" x14ac:dyDescent="0.25">
      <c r="A130" s="108" t="s">
        <v>53</v>
      </c>
      <c r="B130" s="98">
        <v>26.344843394595664</v>
      </c>
      <c r="C130" s="98">
        <v>29.219886664097569</v>
      </c>
      <c r="D130" s="98">
        <v>35.490681710047078</v>
      </c>
      <c r="E130" s="98">
        <v>45.132834638389667</v>
      </c>
      <c r="F130" s="98">
        <v>52.018959375740828</v>
      </c>
      <c r="G130" s="98">
        <v>58.678452445203867</v>
      </c>
      <c r="H130" s="98">
        <v>64.130915202875258</v>
      </c>
      <c r="I130" s="98">
        <v>85.896817202476541</v>
      </c>
      <c r="J130" s="98">
        <v>70.515947995818806</v>
      </c>
      <c r="K130" s="98">
        <v>81.107570343927989</v>
      </c>
      <c r="L130" s="98">
        <v>79.89714892181378</v>
      </c>
      <c r="M130" s="98">
        <v>97.98246937478865</v>
      </c>
      <c r="N130" s="98">
        <v>105.77885380509574</v>
      </c>
      <c r="O130" s="98">
        <v>119.50872948548592</v>
      </c>
      <c r="P130" s="98">
        <v>111.78413405661888</v>
      </c>
      <c r="Q130" s="98">
        <v>132.35656290357414</v>
      </c>
      <c r="R130" s="98">
        <v>141.51170472818166</v>
      </c>
      <c r="S130" s="98">
        <v>161.46003395012974</v>
      </c>
      <c r="T130" s="98">
        <v>147.60136820357928</v>
      </c>
      <c r="U130" s="98">
        <v>134.72559898998333</v>
      </c>
      <c r="V130" s="98">
        <v>110.35065188921733</v>
      </c>
      <c r="W130" s="98">
        <v>122.456014787497</v>
      </c>
      <c r="X130" s="98">
        <v>114.85289744578664</v>
      </c>
      <c r="Y130" s="98">
        <v>84.456919270137035</v>
      </c>
      <c r="DA130" s="63" t="s">
        <v>1868</v>
      </c>
    </row>
    <row r="131" spans="1:105" ht="12" customHeight="1" x14ac:dyDescent="0.25">
      <c r="A131" s="108" t="s">
        <v>52</v>
      </c>
      <c r="B131" s="98">
        <v>33.969381488822037</v>
      </c>
      <c r="C131" s="98">
        <v>41.242178725967243</v>
      </c>
      <c r="D131" s="98">
        <v>47.580064864859189</v>
      </c>
      <c r="E131" s="98">
        <v>60.626838953890164</v>
      </c>
      <c r="F131" s="98">
        <v>62.108215591873652</v>
      </c>
      <c r="G131" s="98">
        <v>72.286723614582201</v>
      </c>
      <c r="H131" s="98">
        <v>80.488496358527783</v>
      </c>
      <c r="I131" s="98">
        <v>87.680673726023471</v>
      </c>
      <c r="J131" s="98">
        <v>88.122087880865791</v>
      </c>
      <c r="K131" s="98">
        <v>98.766706025897221</v>
      </c>
      <c r="L131" s="98">
        <v>98.774476731381696</v>
      </c>
      <c r="M131" s="98">
        <v>111.64238744389822</v>
      </c>
      <c r="N131" s="98">
        <v>119.91303513085228</v>
      </c>
      <c r="O131" s="98">
        <v>124.48688507066154</v>
      </c>
      <c r="P131" s="98">
        <v>147.58356198887768</v>
      </c>
      <c r="Q131" s="98">
        <v>175.42332687884834</v>
      </c>
      <c r="R131" s="98">
        <v>182.38165329549349</v>
      </c>
      <c r="S131" s="98">
        <v>184.84836419084749</v>
      </c>
      <c r="T131" s="98">
        <v>198.23898237997497</v>
      </c>
      <c r="U131" s="98">
        <v>178.39264936544581</v>
      </c>
      <c r="V131" s="98">
        <v>170.2293520771747</v>
      </c>
      <c r="W131" s="98">
        <v>152.97038299326141</v>
      </c>
      <c r="X131" s="98">
        <v>159.04341955755194</v>
      </c>
      <c r="Y131" s="98">
        <v>142.54146016388194</v>
      </c>
      <c r="DA131" s="63" t="s">
        <v>1869</v>
      </c>
    </row>
    <row r="132" spans="1:105" ht="12" customHeight="1" x14ac:dyDescent="0.25">
      <c r="A132" s="121" t="s">
        <v>54</v>
      </c>
      <c r="B132" s="122">
        <v>331.51905069626343</v>
      </c>
      <c r="C132" s="122">
        <v>338.8385867467008</v>
      </c>
      <c r="D132" s="122">
        <v>339.22409379055711</v>
      </c>
      <c r="E132" s="122">
        <v>335.35533337270937</v>
      </c>
      <c r="F132" s="122">
        <v>347.9436039395847</v>
      </c>
      <c r="G132" s="122">
        <v>352.37839464841556</v>
      </c>
      <c r="H132" s="122">
        <v>334.12368190691325</v>
      </c>
      <c r="I132" s="122">
        <v>310.30181918591012</v>
      </c>
      <c r="J132" s="122">
        <v>281.42624025357514</v>
      </c>
      <c r="K132" s="122">
        <v>274.04199210996359</v>
      </c>
      <c r="L132" s="122">
        <v>268.35281833735303</v>
      </c>
      <c r="M132" s="122">
        <v>238.07589968338121</v>
      </c>
      <c r="N132" s="122">
        <v>238.2928464051169</v>
      </c>
      <c r="O132" s="122">
        <v>235.10055201605624</v>
      </c>
      <c r="P132" s="122">
        <v>232.78677878750972</v>
      </c>
      <c r="Q132" s="122">
        <v>235.89701080888761</v>
      </c>
      <c r="R132" s="122">
        <v>230.48447483386644</v>
      </c>
      <c r="S132" s="122">
        <v>243.87920109194724</v>
      </c>
      <c r="T132" s="122">
        <v>218.23805188341805</v>
      </c>
      <c r="U132" s="122">
        <v>210.48271154973884</v>
      </c>
      <c r="V132" s="122">
        <v>197.38765850991606</v>
      </c>
      <c r="W132" s="122">
        <v>201.02617389506534</v>
      </c>
      <c r="X132" s="122">
        <v>219.34633406132917</v>
      </c>
      <c r="Y132" s="122">
        <v>194.32092231513204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331.51905069626343</v>
      </c>
      <c r="C134" s="33">
        <v>338.8385867467008</v>
      </c>
      <c r="D134" s="33">
        <v>339.22409379055711</v>
      </c>
      <c r="E134" s="33">
        <v>335.35533337270937</v>
      </c>
      <c r="F134" s="33">
        <v>347.9436039395847</v>
      </c>
      <c r="G134" s="33">
        <v>352.37839464841556</v>
      </c>
      <c r="H134" s="33">
        <v>334.12368190691325</v>
      </c>
      <c r="I134" s="33">
        <v>310.30181918591012</v>
      </c>
      <c r="J134" s="33">
        <v>281.42624025357514</v>
      </c>
      <c r="K134" s="33">
        <v>274.04199210996359</v>
      </c>
      <c r="L134" s="33">
        <v>268.35281833735303</v>
      </c>
      <c r="M134" s="33">
        <v>238.07589968338121</v>
      </c>
      <c r="N134" s="33">
        <v>238.2928464051169</v>
      </c>
      <c r="O134" s="33">
        <v>235.10055201605624</v>
      </c>
      <c r="P134" s="33">
        <v>232.78677878750972</v>
      </c>
      <c r="Q134" s="33">
        <v>235.89701080888761</v>
      </c>
      <c r="R134" s="33">
        <v>230.48447483386644</v>
      </c>
      <c r="S134" s="33">
        <v>243.87920109194724</v>
      </c>
      <c r="T134" s="33">
        <v>218.23805188341805</v>
      </c>
      <c r="U134" s="33">
        <v>210.48271154973884</v>
      </c>
      <c r="V134" s="33">
        <v>197.38765850991606</v>
      </c>
      <c r="W134" s="33">
        <v>201.02617389506534</v>
      </c>
      <c r="X134" s="33">
        <v>219.34633406132917</v>
      </c>
      <c r="Y134" s="33">
        <v>194.32092231513204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0.86722558144975814</v>
      </c>
      <c r="C136" s="119">
        <f t="shared" si="26"/>
        <v>0.86923589516310862</v>
      </c>
      <c r="D136" s="119">
        <f t="shared" si="26"/>
        <v>0.87057891213108018</v>
      </c>
      <c r="E136" s="119">
        <f t="shared" si="26"/>
        <v>0.87217036725294306</v>
      </c>
      <c r="F136" s="119">
        <f t="shared" si="26"/>
        <v>0.87386870661894711</v>
      </c>
      <c r="G136" s="119">
        <f t="shared" si="26"/>
        <v>0.87651102237523093</v>
      </c>
      <c r="H136" s="119">
        <f t="shared" si="26"/>
        <v>0.88019672328894227</v>
      </c>
      <c r="I136" s="119">
        <f t="shared" si="26"/>
        <v>0.88096307513722005</v>
      </c>
      <c r="J136" s="119">
        <f t="shared" si="26"/>
        <v>0.88505083884522295</v>
      </c>
      <c r="K136" s="119">
        <f t="shared" si="26"/>
        <v>0.88808549004133286</v>
      </c>
      <c r="L136" s="119">
        <f t="shared" si="26"/>
        <v>0.89221874026641934</v>
      </c>
      <c r="M136" s="119">
        <f t="shared" si="26"/>
        <v>0.89576950926435606</v>
      </c>
      <c r="N136" s="119">
        <f t="shared" si="26"/>
        <v>0.8991891223021824</v>
      </c>
      <c r="O136" s="119">
        <f t="shared" si="26"/>
        <v>0.90553489369662354</v>
      </c>
      <c r="P136" s="119">
        <f t="shared" si="26"/>
        <v>0.90802318955391847</v>
      </c>
      <c r="Q136" s="119">
        <f t="shared" si="26"/>
        <v>0.91149757531863729</v>
      </c>
      <c r="R136" s="119">
        <f t="shared" ref="R136:V136" si="27">IF(R117=0,"",R117/R98)</f>
        <v>0.91528554262084227</v>
      </c>
      <c r="S136" s="119">
        <f t="shared" si="27"/>
        <v>0.91800240049126769</v>
      </c>
      <c r="T136" s="119">
        <f t="shared" si="27"/>
        <v>0.9209019322721167</v>
      </c>
      <c r="U136" s="119">
        <f t="shared" si="27"/>
        <v>0.9242057103335497</v>
      </c>
      <c r="V136" s="119">
        <f t="shared" si="27"/>
        <v>0.92772995976208206</v>
      </c>
      <c r="W136" s="119">
        <f t="shared" ref="W136:Y136" si="28">IF(W117=0,"",W117/W98)</f>
        <v>0.93060677581177365</v>
      </c>
      <c r="X136" s="119">
        <f t="shared" si="28"/>
        <v>0.93223396963093108</v>
      </c>
      <c r="Y136" s="119">
        <f t="shared" si="28"/>
        <v>0.93595511345400528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0.88238326824368962</v>
      </c>
      <c r="C137" s="124">
        <f t="shared" si="29"/>
        <v>0.8836895661194335</v>
      </c>
      <c r="D137" s="124">
        <f t="shared" si="29"/>
        <v>0.88490850959558853</v>
      </c>
      <c r="E137" s="124">
        <f t="shared" si="29"/>
        <v>0.88610267027399914</v>
      </c>
      <c r="F137" s="124">
        <f t="shared" si="29"/>
        <v>0.88823974232687197</v>
      </c>
      <c r="G137" s="124">
        <f t="shared" si="29"/>
        <v>0.89018043211771403</v>
      </c>
      <c r="H137" s="124">
        <f t="shared" si="29"/>
        <v>0.89179511201934458</v>
      </c>
      <c r="I137" s="124">
        <f t="shared" si="29"/>
        <v>0.8938906200780925</v>
      </c>
      <c r="J137" s="124">
        <f t="shared" si="29"/>
        <v>0.8956736647690815</v>
      </c>
      <c r="K137" s="124">
        <f t="shared" si="29"/>
        <v>0.89828079537520222</v>
      </c>
      <c r="L137" s="124">
        <f t="shared" si="29"/>
        <v>0.90089981675113395</v>
      </c>
      <c r="M137" s="124">
        <f t="shared" si="29"/>
        <v>0.90419808712075378</v>
      </c>
      <c r="N137" s="124">
        <f t="shared" si="29"/>
        <v>0.90835990171422154</v>
      </c>
      <c r="O137" s="124">
        <f t="shared" si="29"/>
        <v>0.91240769220715068</v>
      </c>
      <c r="P137" s="124">
        <f t="shared" si="29"/>
        <v>0.91388055826578662</v>
      </c>
      <c r="Q137" s="124">
        <f t="shared" si="29"/>
        <v>0.91609564838543289</v>
      </c>
      <c r="R137" s="124">
        <f t="shared" ref="R137:V137" si="30">IF(R118=0,"",R118/R99)</f>
        <v>0.91791809985086581</v>
      </c>
      <c r="S137" s="124">
        <f t="shared" si="30"/>
        <v>0.91984149893482703</v>
      </c>
      <c r="T137" s="124">
        <f t="shared" si="30"/>
        <v>0.92100167980002323</v>
      </c>
      <c r="U137" s="124">
        <f t="shared" si="30"/>
        <v>0.92291409938368052</v>
      </c>
      <c r="V137" s="124">
        <f t="shared" si="30"/>
        <v>0.92508143230292406</v>
      </c>
      <c r="W137" s="124">
        <f t="shared" ref="W137:Y137" si="31">IF(W118=0,"",W118/W99)</f>
        <v>0.92736261661718056</v>
      </c>
      <c r="X137" s="124">
        <f t="shared" si="31"/>
        <v>0.92935692774137968</v>
      </c>
      <c r="Y137" s="124">
        <f t="shared" si="31"/>
        <v>0.93238909244814727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0.88188037831551758</v>
      </c>
      <c r="C138" s="111">
        <f t="shared" si="32"/>
        <v>0.8831978712350782</v>
      </c>
      <c r="D138" s="111">
        <f t="shared" si="32"/>
        <v>0.88442946876158901</v>
      </c>
      <c r="E138" s="111">
        <f t="shared" si="32"/>
        <v>0.88563962981778654</v>
      </c>
      <c r="F138" s="111">
        <f t="shared" si="32"/>
        <v>0.88778829298460082</v>
      </c>
      <c r="G138" s="111">
        <f t="shared" si="32"/>
        <v>0.88974122319529259</v>
      </c>
      <c r="H138" s="111">
        <f t="shared" si="32"/>
        <v>0.89137141382446639</v>
      </c>
      <c r="I138" s="111">
        <f t="shared" si="32"/>
        <v>0.89348119695023509</v>
      </c>
      <c r="J138" s="111">
        <f t="shared" si="32"/>
        <v>0.89527417481592209</v>
      </c>
      <c r="K138" s="111">
        <f t="shared" si="32"/>
        <v>0.89789521646085879</v>
      </c>
      <c r="L138" s="111">
        <f t="shared" si="32"/>
        <v>0.90052876748640243</v>
      </c>
      <c r="M138" s="111">
        <f t="shared" si="32"/>
        <v>0.90384452237072588</v>
      </c>
      <c r="N138" s="111">
        <f t="shared" si="32"/>
        <v>0.90802309775805345</v>
      </c>
      <c r="O138" s="111">
        <f t="shared" si="32"/>
        <v>0.91208650382349066</v>
      </c>
      <c r="P138" s="111">
        <f t="shared" si="32"/>
        <v>0.9135652981620429</v>
      </c>
      <c r="Q138" s="111">
        <f t="shared" si="32"/>
        <v>0.91578808022419145</v>
      </c>
      <c r="R138" s="111">
        <f t="shared" ref="R138:V138" si="33">IF(R119=0,"",R119/R100)</f>
        <v>0.91762028572394649</v>
      </c>
      <c r="S138" s="111">
        <f t="shared" si="33"/>
        <v>0.91955271196272448</v>
      </c>
      <c r="T138" s="111">
        <f t="shared" si="33"/>
        <v>0.92071772443604449</v>
      </c>
      <c r="U138" s="111">
        <f t="shared" si="33"/>
        <v>0.92264049076086463</v>
      </c>
      <c r="V138" s="111">
        <f t="shared" si="33"/>
        <v>0.92481535602079157</v>
      </c>
      <c r="W138" s="111">
        <f t="shared" ref="W138:Y138" si="34">IF(W119=0,"",W119/W100)</f>
        <v>0.92710641139390115</v>
      </c>
      <c r="X138" s="111">
        <f t="shared" si="34"/>
        <v>0.92910458999914325</v>
      </c>
      <c r="Y138" s="111">
        <f t="shared" si="34"/>
        <v>0.93214754290067547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1.9246046147423326</v>
      </c>
      <c r="C140" s="124">
        <f t="shared" si="38"/>
        <v>1.9896235583374362</v>
      </c>
      <c r="D140" s="124">
        <f t="shared" si="38"/>
        <v>2.0678602920696374</v>
      </c>
      <c r="E140" s="124">
        <f t="shared" si="38"/>
        <v>2.1681472560197328</v>
      </c>
      <c r="F140" s="124">
        <f t="shared" si="38"/>
        <v>2.3088403121112684</v>
      </c>
      <c r="G140" s="124">
        <f t="shared" si="38"/>
        <v>2.4842215111053925</v>
      </c>
      <c r="H140" s="124">
        <f t="shared" si="38"/>
        <v>2.7041279627815249</v>
      </c>
      <c r="I140" s="124">
        <f t="shared" si="38"/>
        <v>2.8229301384778873</v>
      </c>
      <c r="J140" s="124">
        <f t="shared" si="38"/>
        <v>2.8818715771007763</v>
      </c>
      <c r="K140" s="124">
        <f t="shared" si="38"/>
        <v>2.9663713691738218</v>
      </c>
      <c r="L140" s="124">
        <f t="shared" si="38"/>
        <v>3.0594242690506253</v>
      </c>
      <c r="M140" s="124">
        <f t="shared" si="38"/>
        <v>3.1761307995585293</v>
      </c>
      <c r="N140" s="124">
        <f t="shared" si="38"/>
        <v>3.3230828018712057</v>
      </c>
      <c r="O140" s="124">
        <f t="shared" si="38"/>
        <v>3.517552595915546</v>
      </c>
      <c r="P140" s="124">
        <f t="shared" si="38"/>
        <v>3.6957618013009412</v>
      </c>
      <c r="Q140" s="124">
        <f t="shared" si="38"/>
        <v>3.8417600310745965</v>
      </c>
      <c r="R140" s="124">
        <f t="shared" ref="R140:V140" si="39">IF(R121=0,"",R121/R102)</f>
        <v>3.9553760401298694</v>
      </c>
      <c r="S140" s="124">
        <f t="shared" si="39"/>
        <v>4.0498212520979804</v>
      </c>
      <c r="T140" s="124">
        <f t="shared" si="39"/>
        <v>4.1205791369400355</v>
      </c>
      <c r="U140" s="124">
        <f t="shared" si="39"/>
        <v>4.1810715133647527</v>
      </c>
      <c r="V140" s="124">
        <f t="shared" si="39"/>
        <v>4.2345296727909929</v>
      </c>
      <c r="W140" s="124">
        <f t="shared" ref="W140:Y140" si="40">IF(W121=0,"",W121/W102)</f>
        <v>4.2808973545328994</v>
      </c>
      <c r="X140" s="124">
        <f t="shared" si="40"/>
        <v>4.3119383813458008</v>
      </c>
      <c r="Y140" s="124">
        <f t="shared" si="40"/>
        <v>4.3498328308463945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1.9246046147423326</v>
      </c>
      <c r="C141" s="111">
        <f t="shared" si="41"/>
        <v>1.9896235583374362</v>
      </c>
      <c r="D141" s="111">
        <f t="shared" si="41"/>
        <v>2.0678602920696374</v>
      </c>
      <c r="E141" s="111">
        <f t="shared" si="41"/>
        <v>2.1681472560197328</v>
      </c>
      <c r="F141" s="111">
        <f t="shared" si="41"/>
        <v>2.3088403121112684</v>
      </c>
      <c r="G141" s="111">
        <f t="shared" si="41"/>
        <v>2.4842215111053925</v>
      </c>
      <c r="H141" s="111">
        <f t="shared" si="41"/>
        <v>2.7041279627815249</v>
      </c>
      <c r="I141" s="111">
        <f t="shared" si="41"/>
        <v>2.8229301384778873</v>
      </c>
      <c r="J141" s="111">
        <f t="shared" si="41"/>
        <v>2.8818715771007763</v>
      </c>
      <c r="K141" s="111">
        <f t="shared" si="41"/>
        <v>2.9663713691738218</v>
      </c>
      <c r="L141" s="111">
        <f t="shared" si="41"/>
        <v>3.0594242690506253</v>
      </c>
      <c r="M141" s="111">
        <f t="shared" si="41"/>
        <v>3.1761307995585293</v>
      </c>
      <c r="N141" s="111">
        <f t="shared" si="41"/>
        <v>3.3230828018712057</v>
      </c>
      <c r="O141" s="111">
        <f t="shared" si="41"/>
        <v>3.517552595915546</v>
      </c>
      <c r="P141" s="111">
        <f t="shared" si="41"/>
        <v>3.6957618013009412</v>
      </c>
      <c r="Q141" s="111">
        <f t="shared" si="41"/>
        <v>3.8417600310745965</v>
      </c>
      <c r="R141" s="111">
        <f t="shared" ref="R141:V141" si="42">IF(R122=0,"",R122/R103)</f>
        <v>3.9553760401298694</v>
      </c>
      <c r="S141" s="111">
        <f t="shared" si="42"/>
        <v>4.0498212520979804</v>
      </c>
      <c r="T141" s="111">
        <f t="shared" si="42"/>
        <v>4.1205791369400355</v>
      </c>
      <c r="U141" s="111">
        <f t="shared" si="42"/>
        <v>4.1810715133647527</v>
      </c>
      <c r="V141" s="111">
        <f t="shared" si="42"/>
        <v>4.2345296727909929</v>
      </c>
      <c r="W141" s="111">
        <f t="shared" ref="W141:Y141" si="43">IF(W122=0,"",W122/W103)</f>
        <v>4.2808973545328994</v>
      </c>
      <c r="X141" s="111">
        <f t="shared" si="43"/>
        <v>4.3119383813458008</v>
      </c>
      <c r="Y141" s="111">
        <f t="shared" si="43"/>
        <v>4.3498328308463945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0.82507478576265258</v>
      </c>
      <c r="C142" s="124">
        <f t="shared" si="44"/>
        <v>0.82911415218434703</v>
      </c>
      <c r="D142" s="124">
        <f t="shared" si="44"/>
        <v>0.83323339438024202</v>
      </c>
      <c r="E142" s="124">
        <f t="shared" si="44"/>
        <v>0.8364445829480639</v>
      </c>
      <c r="F142" s="124">
        <f t="shared" si="44"/>
        <v>0.84188307427792597</v>
      </c>
      <c r="G142" s="124">
        <f t="shared" si="44"/>
        <v>0.84798026870698007</v>
      </c>
      <c r="H142" s="124">
        <f t="shared" si="44"/>
        <v>0.85281262138940417</v>
      </c>
      <c r="I142" s="124">
        <f t="shared" si="44"/>
        <v>0.85550245346656972</v>
      </c>
      <c r="J142" s="124">
        <f t="shared" si="44"/>
        <v>0.86042992370565619</v>
      </c>
      <c r="K142" s="124">
        <f t="shared" si="44"/>
        <v>0.86619673514940276</v>
      </c>
      <c r="L142" s="124">
        <f t="shared" si="44"/>
        <v>0.86984562905218943</v>
      </c>
      <c r="M142" s="124">
        <f t="shared" si="44"/>
        <v>0.87393289477256952</v>
      </c>
      <c r="N142" s="124">
        <f t="shared" si="44"/>
        <v>0.87620145042358943</v>
      </c>
      <c r="O142" s="124">
        <f t="shared" si="44"/>
        <v>0.87986285212808035</v>
      </c>
      <c r="P142" s="124">
        <f t="shared" si="44"/>
        <v>0.89042880532609558</v>
      </c>
      <c r="Q142" s="124">
        <f t="shared" si="44"/>
        <v>0.89563797055011507</v>
      </c>
      <c r="R142" s="124">
        <f t="shared" ref="R142:V142" si="45">IF(R123=0,"",R123/R104)</f>
        <v>0.89990336599032261</v>
      </c>
      <c r="S142" s="124">
        <f t="shared" si="45"/>
        <v>0.90204987843165907</v>
      </c>
      <c r="T142" s="124">
        <f t="shared" si="45"/>
        <v>0.90849284302568956</v>
      </c>
      <c r="U142" s="124">
        <f t="shared" si="45"/>
        <v>0.91471796439492392</v>
      </c>
      <c r="V142" s="124">
        <f t="shared" si="45"/>
        <v>0.92240383867703257</v>
      </c>
      <c r="W142" s="124">
        <f t="shared" ref="W142:Y142" si="46">IF(W123=0,"",W123/W104)</f>
        <v>0.92559716341342257</v>
      </c>
      <c r="X142" s="124">
        <f t="shared" si="46"/>
        <v>0.92885583132671845</v>
      </c>
      <c r="Y142" s="124">
        <f t="shared" si="46"/>
        <v>0.93562650073298259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0.87252506593331391</v>
      </c>
      <c r="C143" s="111">
        <f t="shared" si="47"/>
        <v>0.87417375936242236</v>
      </c>
      <c r="D143" s="111">
        <f t="shared" si="47"/>
        <v>0.87572633475832684</v>
      </c>
      <c r="E143" s="111">
        <f t="shared" si="47"/>
        <v>0.87724487884629543</v>
      </c>
      <c r="F143" s="111">
        <f t="shared" si="47"/>
        <v>0.87999449166726207</v>
      </c>
      <c r="G143" s="111">
        <f t="shared" si="47"/>
        <v>0.88251408888721183</v>
      </c>
      <c r="H143" s="111">
        <f t="shared" si="47"/>
        <v>0.88468549337877445</v>
      </c>
      <c r="I143" s="111">
        <f t="shared" si="47"/>
        <v>0.88758078062995494</v>
      </c>
      <c r="J143" s="111">
        <f t="shared" si="47"/>
        <v>0.8913378688015543</v>
      </c>
      <c r="K143" s="111">
        <f t="shared" si="47"/>
        <v>0.89567475804949692</v>
      </c>
      <c r="L143" s="111">
        <f t="shared" si="47"/>
        <v>0.89988896291703391</v>
      </c>
      <c r="M143" s="111">
        <f t="shared" si="47"/>
        <v>0.90470437875873422</v>
      </c>
      <c r="N143" s="111">
        <f t="shared" si="47"/>
        <v>0.91036634586521203</v>
      </c>
      <c r="O143" s="111">
        <f t="shared" si="47"/>
        <v>0.91502447597079672</v>
      </c>
      <c r="P143" s="111">
        <f t="shared" si="47"/>
        <v>0.91566532229997954</v>
      </c>
      <c r="Q143" s="111">
        <f t="shared" si="47"/>
        <v>0.91717701243976679</v>
      </c>
      <c r="R143" s="111">
        <f t="shared" ref="R143:V143" si="48">IF(R124=0,"",R124/R105)</f>
        <v>0.9191803570656355</v>
      </c>
      <c r="S143" s="111">
        <f t="shared" si="48"/>
        <v>0.92176436100235404</v>
      </c>
      <c r="T143" s="111">
        <f t="shared" si="48"/>
        <v>0.92467885246048376</v>
      </c>
      <c r="U143" s="111">
        <f t="shared" si="48"/>
        <v>0.92770277125366651</v>
      </c>
      <c r="V143" s="111">
        <f t="shared" si="48"/>
        <v>0.93118514977794586</v>
      </c>
      <c r="W143" s="111">
        <f t="shared" ref="W143:Y143" si="49">IF(W124=0,"",W124/W105)</f>
        <v>0.93531168846053392</v>
      </c>
      <c r="X143" s="111">
        <f t="shared" si="49"/>
        <v>0.93819190731596713</v>
      </c>
      <c r="Y143" s="111">
        <f t="shared" si="49"/>
        <v>0.94140083489045301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0.9400391627290613</v>
      </c>
      <c r="C144" s="111">
        <f t="shared" si="50"/>
        <v>0.94606051947408565</v>
      </c>
      <c r="D144" s="111">
        <f t="shared" si="50"/>
        <v>0.9470509514318789</v>
      </c>
      <c r="E144" s="111">
        <f t="shared" si="50"/>
        <v>0.94925935607987177</v>
      </c>
      <c r="F144" s="111">
        <f t="shared" si="50"/>
        <v>0.94766766719972595</v>
      </c>
      <c r="G144" s="111">
        <f t="shared" si="50"/>
        <v>0.95015726545575319</v>
      </c>
      <c r="H144" s="111">
        <f t="shared" si="50"/>
        <v>0.95162902976129315</v>
      </c>
      <c r="I144" s="111">
        <f t="shared" si="50"/>
        <v>0.9477050952919287</v>
      </c>
      <c r="J144" s="111">
        <f t="shared" si="50"/>
        <v>0.95377343457291874</v>
      </c>
      <c r="K144" s="111">
        <f t="shared" si="50"/>
        <v>0.95474132267807499</v>
      </c>
      <c r="L144" s="111">
        <f t="shared" si="50"/>
        <v>0.95583918517061739</v>
      </c>
      <c r="M144" s="111">
        <f t="shared" si="50"/>
        <v>0.95542790622867813</v>
      </c>
      <c r="N144" s="111">
        <f t="shared" si="50"/>
        <v>0.95620236325819929</v>
      </c>
      <c r="O144" s="111">
        <f t="shared" si="50"/>
        <v>0.95643068022409938</v>
      </c>
      <c r="P144" s="111">
        <f t="shared" si="50"/>
        <v>0.96288340551748342</v>
      </c>
      <c r="Q144" s="111">
        <f t="shared" si="50"/>
        <v>0.96423732570340215</v>
      </c>
      <c r="R144" s="111">
        <f t="shared" ref="R144:V144" si="51">IF(R125=0,"",R125/R106)</f>
        <v>0.96503614367716584</v>
      </c>
      <c r="S144" s="111">
        <f t="shared" si="51"/>
        <v>0.96385918504236323</v>
      </c>
      <c r="T144" s="111">
        <f t="shared" si="51"/>
        <v>0.9673638723619048</v>
      </c>
      <c r="U144" s="111">
        <f t="shared" si="51"/>
        <v>0.969147276435677</v>
      </c>
      <c r="V144" s="111">
        <f t="shared" si="51"/>
        <v>0.9724761380517325</v>
      </c>
      <c r="W144" s="111">
        <f t="shared" ref="W144:Y144" si="52">IF(W125=0,"",W125/W106)</f>
        <v>0.9711910015977272</v>
      </c>
      <c r="X144" s="111">
        <f t="shared" si="52"/>
        <v>0.97318563761927801</v>
      </c>
      <c r="Y144" s="111">
        <f t="shared" si="52"/>
        <v>0.97674930775546709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0.8725250659333138</v>
      </c>
      <c r="C145" s="112">
        <f t="shared" si="53"/>
        <v>0.87923421943531643</v>
      </c>
      <c r="D145" s="112">
        <f t="shared" si="53"/>
        <v>0.88431218916098686</v>
      </c>
      <c r="E145" s="112">
        <f t="shared" si="53"/>
        <v>0.8885997236265557</v>
      </c>
      <c r="F145" s="112">
        <f t="shared" si="53"/>
        <v>0.89197126612742961</v>
      </c>
      <c r="G145" s="112">
        <f t="shared" si="53"/>
        <v>0.89534295517530538</v>
      </c>
      <c r="H145" s="112">
        <f t="shared" si="53"/>
        <v>0.89729179233424261</v>
      </c>
      <c r="I145" s="112">
        <f t="shared" si="53"/>
        <v>0.89956309135437917</v>
      </c>
      <c r="J145" s="112">
        <f t="shared" si="53"/>
        <v>0.90181171514823077</v>
      </c>
      <c r="K145" s="112">
        <f t="shared" si="53"/>
        <v>0.90493583868328853</v>
      </c>
      <c r="L145" s="112">
        <f t="shared" si="53"/>
        <v>0.9065412165985498</v>
      </c>
      <c r="M145" s="112">
        <f t="shared" si="53"/>
        <v>0.90897675320497884</v>
      </c>
      <c r="N145" s="112">
        <f t="shared" si="53"/>
        <v>0.91076481132430442</v>
      </c>
      <c r="O145" s="112">
        <f t="shared" si="53"/>
        <v>0.91455878342474528</v>
      </c>
      <c r="P145" s="112">
        <f t="shared" si="53"/>
        <v>0.91863351943630189</v>
      </c>
      <c r="Q145" s="112">
        <f t="shared" si="53"/>
        <v>0.92076277381959448</v>
      </c>
      <c r="R145" s="112">
        <f t="shared" ref="R145:V145" si="54">IF(R126=0,"",R126/R107)</f>
        <v>0.92372106272546384</v>
      </c>
      <c r="S145" s="112">
        <f t="shared" si="54"/>
        <v>0.92562829648164147</v>
      </c>
      <c r="T145" s="112">
        <f t="shared" si="54"/>
        <v>0.92638333642500359</v>
      </c>
      <c r="U145" s="112">
        <f t="shared" si="54"/>
        <v>0.93144494095413899</v>
      </c>
      <c r="V145" s="112">
        <f t="shared" si="54"/>
        <v>0.93391972860622796</v>
      </c>
      <c r="W145" s="112">
        <f t="shared" ref="W145:Y145" si="55">IF(W126=0,"",W126/W107)</f>
        <v>0.93870390751749877</v>
      </c>
      <c r="X145" s="112">
        <f t="shared" si="55"/>
        <v>0.93970522225632658</v>
      </c>
      <c r="Y145" s="112">
        <f t="shared" si="55"/>
        <v>0.94104309527408092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0.75675009777383051</v>
      </c>
      <c r="C147" s="112">
        <f t="shared" si="59"/>
        <v>0.75932358659476695</v>
      </c>
      <c r="D147" s="112">
        <f t="shared" si="59"/>
        <v>0.76217528095963016</v>
      </c>
      <c r="E147" s="112">
        <f t="shared" si="59"/>
        <v>0.7646897156900424</v>
      </c>
      <c r="F147" s="112">
        <f t="shared" si="59"/>
        <v>0.769579008208644</v>
      </c>
      <c r="G147" s="112">
        <f t="shared" si="59"/>
        <v>0.77432205341346438</v>
      </c>
      <c r="H147" s="112">
        <f t="shared" si="59"/>
        <v>0.77995696181714513</v>
      </c>
      <c r="I147" s="112">
        <f t="shared" si="59"/>
        <v>0.78288408856187519</v>
      </c>
      <c r="J147" s="112">
        <f t="shared" si="59"/>
        <v>0.78339924107004488</v>
      </c>
      <c r="K147" s="112">
        <f t="shared" si="59"/>
        <v>0.78429948869723798</v>
      </c>
      <c r="L147" s="112">
        <f t="shared" si="59"/>
        <v>0.78583877293005333</v>
      </c>
      <c r="M147" s="112">
        <f t="shared" si="59"/>
        <v>0.78734554182256788</v>
      </c>
      <c r="N147" s="112">
        <f t="shared" si="59"/>
        <v>0.79182704316646424</v>
      </c>
      <c r="O147" s="112">
        <f t="shared" si="59"/>
        <v>0.7956790387213315</v>
      </c>
      <c r="P147" s="112">
        <f t="shared" si="59"/>
        <v>0.79862786660589813</v>
      </c>
      <c r="Q147" s="112">
        <f t="shared" si="59"/>
        <v>0.80251436056286174</v>
      </c>
      <c r="R147" s="112">
        <f t="shared" ref="R147:V147" si="60">IF(R128=0,"",R128/R109)</f>
        <v>0.80727894519811993</v>
      </c>
      <c r="S147" s="112">
        <f t="shared" si="60"/>
        <v>0.8156055690780768</v>
      </c>
      <c r="T147" s="112">
        <f t="shared" si="60"/>
        <v>0.82406735887432692</v>
      </c>
      <c r="U147" s="112">
        <f t="shared" si="60"/>
        <v>0.83374086052180485</v>
      </c>
      <c r="V147" s="112">
        <f t="shared" si="60"/>
        <v>0.85033660090814567</v>
      </c>
      <c r="W147" s="112">
        <f t="shared" ref="W147:Y147" si="61">IF(W128=0,"",W128/W109)</f>
        <v>0.8556510324319142</v>
      </c>
      <c r="X147" s="112">
        <f t="shared" si="61"/>
        <v>0.86718943534560922</v>
      </c>
      <c r="Y147" s="112">
        <f t="shared" si="61"/>
        <v>0.88100118829695262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0.87688307829013146</v>
      </c>
      <c r="C148" s="113">
        <f t="shared" si="62"/>
        <v>0.88584223888006353</v>
      </c>
      <c r="D148" s="113">
        <f t="shared" si="62"/>
        <v>0.88550120113481368</v>
      </c>
      <c r="E148" s="113">
        <f t="shared" si="62"/>
        <v>0.88851544048900288</v>
      </c>
      <c r="F148" s="113">
        <f t="shared" si="62"/>
        <v>0.88356320942321276</v>
      </c>
      <c r="G148" s="113">
        <f t="shared" si="62"/>
        <v>0.88722061844799605</v>
      </c>
      <c r="H148" s="113">
        <f t="shared" si="62"/>
        <v>0.88989686811479951</v>
      </c>
      <c r="I148" s="113">
        <f t="shared" si="62"/>
        <v>0.87961815748765282</v>
      </c>
      <c r="J148" s="113">
        <f t="shared" si="62"/>
        <v>0.89088172861759451</v>
      </c>
      <c r="K148" s="113">
        <f t="shared" si="62"/>
        <v>0.89044474735737289</v>
      </c>
      <c r="L148" s="113">
        <f t="shared" si="62"/>
        <v>0.89191529495400912</v>
      </c>
      <c r="M148" s="113">
        <f t="shared" si="62"/>
        <v>0.88898871957301517</v>
      </c>
      <c r="N148" s="113">
        <f t="shared" si="62"/>
        <v>0.89066213577612563</v>
      </c>
      <c r="O148" s="113">
        <f t="shared" si="62"/>
        <v>0.88918179897205052</v>
      </c>
      <c r="P148" s="113">
        <f t="shared" si="62"/>
        <v>0.90493830508658746</v>
      </c>
      <c r="Q148" s="113">
        <f t="shared" si="62"/>
        <v>0.90937112934103037</v>
      </c>
      <c r="R148" s="113">
        <f t="shared" ref="R148:V148" si="63">IF(R129=0,"",R129/R110)</f>
        <v>0.91117951175891987</v>
      </c>
      <c r="S148" s="113">
        <f t="shared" si="63"/>
        <v>0.90918860966588311</v>
      </c>
      <c r="T148" s="113">
        <f t="shared" si="63"/>
        <v>0.918722015060915</v>
      </c>
      <c r="U148" s="113">
        <f t="shared" si="63"/>
        <v>0.92208075533534661</v>
      </c>
      <c r="V148" s="113">
        <f t="shared" si="63"/>
        <v>0.93196463848557265</v>
      </c>
      <c r="W148" s="113">
        <f t="shared" ref="W148:Y148" si="64">IF(W129=0,"",W129/W110)</f>
        <v>0.92871176427070568</v>
      </c>
      <c r="X148" s="113">
        <f t="shared" si="64"/>
        <v>0.93755602276154737</v>
      </c>
      <c r="Y148" s="113">
        <f t="shared" si="64"/>
        <v>0.94960594621377403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0.75675009777383051</v>
      </c>
      <c r="C149" s="111">
        <f t="shared" si="65"/>
        <v>0.76291584282100966</v>
      </c>
      <c r="D149" s="111">
        <f t="shared" si="65"/>
        <v>0.76766391175628157</v>
      </c>
      <c r="E149" s="111">
        <f t="shared" si="65"/>
        <v>0.77278543714718673</v>
      </c>
      <c r="F149" s="111">
        <f t="shared" si="65"/>
        <v>0.77572222306675465</v>
      </c>
      <c r="G149" s="111">
        <f t="shared" si="65"/>
        <v>0.77899189473650265</v>
      </c>
      <c r="H149" s="111">
        <f t="shared" si="65"/>
        <v>0.78185496017800615</v>
      </c>
      <c r="I149" s="111">
        <f t="shared" si="65"/>
        <v>0.78335770241356917</v>
      </c>
      <c r="J149" s="111">
        <f t="shared" si="65"/>
        <v>0.78397671551526704</v>
      </c>
      <c r="K149" s="111">
        <f t="shared" si="65"/>
        <v>0.78563467389310104</v>
      </c>
      <c r="L149" s="111">
        <f t="shared" si="65"/>
        <v>0.78678374311377497</v>
      </c>
      <c r="M149" s="111">
        <f t="shared" si="65"/>
        <v>0.78916869022084368</v>
      </c>
      <c r="N149" s="111">
        <f t="shared" si="65"/>
        <v>0.79244097774001676</v>
      </c>
      <c r="O149" s="111">
        <f t="shared" si="65"/>
        <v>0.79716192888211745</v>
      </c>
      <c r="P149" s="111">
        <f t="shared" si="65"/>
        <v>0.80402820057343061</v>
      </c>
      <c r="Q149" s="111">
        <f t="shared" si="65"/>
        <v>0.81185290604004456</v>
      </c>
      <c r="R149" s="111">
        <f t="shared" ref="R149:V149" si="66">IF(R130=0,"",R130/R111)</f>
        <v>0.8175880023487756</v>
      </c>
      <c r="S149" s="111">
        <f t="shared" si="66"/>
        <v>0.82356584899769769</v>
      </c>
      <c r="T149" s="111">
        <f t="shared" si="66"/>
        <v>0.82830279975824861</v>
      </c>
      <c r="U149" s="111">
        <f t="shared" si="66"/>
        <v>0.83584321023383346</v>
      </c>
      <c r="V149" s="111">
        <f t="shared" si="66"/>
        <v>0.84344290144922007</v>
      </c>
      <c r="W149" s="111">
        <f t="shared" ref="W149:Y149" si="67">IF(W130=0,"",W130/W111)</f>
        <v>0.85277058919548088</v>
      </c>
      <c r="X149" s="111">
        <f t="shared" si="67"/>
        <v>0.86293797426586094</v>
      </c>
      <c r="Y149" s="111">
        <f t="shared" si="67"/>
        <v>0.87517079430292988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0.76093267485700844</v>
      </c>
      <c r="C151" s="124">
        <f t="shared" si="71"/>
        <v>0.76274944486173724</v>
      </c>
      <c r="D151" s="124">
        <f t="shared" si="71"/>
        <v>0.76471214587904934</v>
      </c>
      <c r="E151" s="124">
        <f t="shared" si="71"/>
        <v>0.76688637484563038</v>
      </c>
      <c r="F151" s="124">
        <f t="shared" si="71"/>
        <v>0.76974993910349643</v>
      </c>
      <c r="G151" s="124">
        <f t="shared" si="71"/>
        <v>0.77278255120901984</v>
      </c>
      <c r="H151" s="124">
        <f t="shared" si="71"/>
        <v>0.77612835845697148</v>
      </c>
      <c r="I151" s="124">
        <f t="shared" si="71"/>
        <v>0.77794815990611521</v>
      </c>
      <c r="J151" s="124">
        <f t="shared" si="71"/>
        <v>0.77868160690990984</v>
      </c>
      <c r="K151" s="124">
        <f t="shared" si="71"/>
        <v>0.78004326843992622</v>
      </c>
      <c r="L151" s="124">
        <f t="shared" si="71"/>
        <v>0.78143745311709512</v>
      </c>
      <c r="M151" s="124">
        <f t="shared" si="71"/>
        <v>0.78327430020765731</v>
      </c>
      <c r="N151" s="124">
        <f t="shared" si="71"/>
        <v>0.78596145528388595</v>
      </c>
      <c r="O151" s="124">
        <f t="shared" si="71"/>
        <v>0.78905379865507352</v>
      </c>
      <c r="P151" s="124">
        <f t="shared" si="71"/>
        <v>0.79181364923705466</v>
      </c>
      <c r="Q151" s="124">
        <f t="shared" si="71"/>
        <v>0.79613868072945482</v>
      </c>
      <c r="R151" s="124">
        <f t="shared" ref="R151:V151" si="72">IF(R132=0,"",R132/R113)</f>
        <v>0.80106651595092893</v>
      </c>
      <c r="S151" s="124">
        <f t="shared" si="72"/>
        <v>0.80784623405435452</v>
      </c>
      <c r="T151" s="124">
        <f t="shared" si="72"/>
        <v>0.8146672838105683</v>
      </c>
      <c r="U151" s="124">
        <f t="shared" si="72"/>
        <v>0.82521443765341951</v>
      </c>
      <c r="V151" s="124">
        <f t="shared" si="72"/>
        <v>0.83764701528551677</v>
      </c>
      <c r="W151" s="124">
        <f t="shared" ref="W151:Y151" si="73">IF(W132=0,"",W132/W113)</f>
        <v>0.8504486457739282</v>
      </c>
      <c r="X151" s="124">
        <f t="shared" si="73"/>
        <v>0.86205117245476404</v>
      </c>
      <c r="Y151" s="124">
        <f t="shared" si="73"/>
        <v>0.87520972219461168</v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0.76093267485700844</v>
      </c>
      <c r="C153" s="45">
        <f t="shared" si="77"/>
        <v>0.76274944486173724</v>
      </c>
      <c r="D153" s="45">
        <f t="shared" si="77"/>
        <v>0.76471214587904934</v>
      </c>
      <c r="E153" s="45">
        <f t="shared" si="77"/>
        <v>0.76688637484563038</v>
      </c>
      <c r="F153" s="45">
        <f t="shared" si="77"/>
        <v>0.76974993910349643</v>
      </c>
      <c r="G153" s="45">
        <f t="shared" si="77"/>
        <v>0.77278255120901984</v>
      </c>
      <c r="H153" s="45">
        <f t="shared" si="77"/>
        <v>0.77612835845697148</v>
      </c>
      <c r="I153" s="45">
        <f t="shared" si="77"/>
        <v>0.77794815990611521</v>
      </c>
      <c r="J153" s="45">
        <f t="shared" si="77"/>
        <v>0.77868160690990984</v>
      </c>
      <c r="K153" s="45">
        <f t="shared" si="77"/>
        <v>0.78004326843992622</v>
      </c>
      <c r="L153" s="45">
        <f t="shared" si="77"/>
        <v>0.78143745311709512</v>
      </c>
      <c r="M153" s="45">
        <f t="shared" si="77"/>
        <v>0.78327430020765731</v>
      </c>
      <c r="N153" s="45">
        <f t="shared" si="77"/>
        <v>0.78596145528388595</v>
      </c>
      <c r="O153" s="45">
        <f t="shared" si="77"/>
        <v>0.78905379865507352</v>
      </c>
      <c r="P153" s="45">
        <f t="shared" si="77"/>
        <v>0.79181364923705466</v>
      </c>
      <c r="Q153" s="45">
        <f t="shared" si="77"/>
        <v>0.79613868072945482</v>
      </c>
      <c r="R153" s="45">
        <f t="shared" ref="R153:V153" si="78">IF(R134=0,"",R134/R115)</f>
        <v>0.80106651595092893</v>
      </c>
      <c r="S153" s="45">
        <f t="shared" si="78"/>
        <v>0.80784623405435452</v>
      </c>
      <c r="T153" s="45">
        <f t="shared" si="78"/>
        <v>0.8146672838105683</v>
      </c>
      <c r="U153" s="45">
        <f t="shared" si="78"/>
        <v>0.82521443765341951</v>
      </c>
      <c r="V153" s="45">
        <f t="shared" si="78"/>
        <v>0.83764701528551677</v>
      </c>
      <c r="W153" s="45">
        <f t="shared" ref="W153:Y153" si="79">IF(W134=0,"",W134/W115)</f>
        <v>0.8504486457739282</v>
      </c>
      <c r="X153" s="45">
        <f t="shared" si="79"/>
        <v>0.86205117245476404</v>
      </c>
      <c r="Y153" s="45">
        <f t="shared" si="79"/>
        <v>0.87520972219461168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12854.356598707669</v>
      </c>
      <c r="C174" s="117">
        <f t="shared" si="87"/>
        <v>13246.24331936359</v>
      </c>
      <c r="D174" s="117">
        <f t="shared" si="87"/>
        <v>13427.66158716379</v>
      </c>
      <c r="E174" s="117">
        <f t="shared" si="87"/>
        <v>12077.58040463892</v>
      </c>
      <c r="F174" s="117">
        <f t="shared" si="87"/>
        <v>12892.881065668362</v>
      </c>
      <c r="G174" s="117">
        <f t="shared" si="87"/>
        <v>12741.7140781043</v>
      </c>
      <c r="H174" s="117">
        <f t="shared" si="87"/>
        <v>11961.897160874554</v>
      </c>
      <c r="I174" s="117">
        <f t="shared" si="87"/>
        <v>11291.667772418048</v>
      </c>
      <c r="J174" s="117">
        <f t="shared" si="87"/>
        <v>11717.719920413603</v>
      </c>
      <c r="K174" s="117">
        <f t="shared" si="87"/>
        <v>11497.578937589824</v>
      </c>
      <c r="L174" s="117">
        <f t="shared" si="87"/>
        <v>12713.503485167399</v>
      </c>
      <c r="M174" s="117">
        <f t="shared" si="87"/>
        <v>11656.931063343438</v>
      </c>
      <c r="N174" s="117">
        <f t="shared" si="87"/>
        <v>10434.653558562926</v>
      </c>
      <c r="O174" s="117">
        <f t="shared" si="87"/>
        <v>13149.444957441599</v>
      </c>
      <c r="P174" s="117">
        <f t="shared" si="87"/>
        <v>10813.285615808032</v>
      </c>
      <c r="Q174" s="117">
        <f t="shared" si="87"/>
        <v>11300.250139935637</v>
      </c>
      <c r="R174" s="117">
        <f t="shared" ref="R174:V174" si="88">R175+R178+R180+R189</f>
        <v>11978.998357563703</v>
      </c>
      <c r="S174" s="117">
        <f t="shared" si="88"/>
        <v>12295.928706945499</v>
      </c>
      <c r="T174" s="117">
        <f t="shared" si="88"/>
        <v>11069.885699852919</v>
      </c>
      <c r="U174" s="117">
        <f t="shared" si="88"/>
        <v>12150.110336835836</v>
      </c>
      <c r="V174" s="117">
        <f t="shared" si="88"/>
        <v>12279.982550237197</v>
      </c>
      <c r="W174" s="117">
        <f t="shared" ref="W174:Y174" si="89">W175+W178+W180+W189</f>
        <v>12666.348250904995</v>
      </c>
      <c r="X174" s="117">
        <f t="shared" si="89"/>
        <v>12173.332062001018</v>
      </c>
      <c r="Y174" s="117">
        <f t="shared" si="89"/>
        <v>11838.64709251053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10091.983279223343</v>
      </c>
      <c r="C175" s="122">
        <f t="shared" si="90"/>
        <v>10457.311632519755</v>
      </c>
      <c r="D175" s="122">
        <f t="shared" si="90"/>
        <v>10499.644840397359</v>
      </c>
      <c r="E175" s="122">
        <f t="shared" si="90"/>
        <v>9199.8313928788193</v>
      </c>
      <c r="F175" s="122">
        <f t="shared" si="90"/>
        <v>9862.6399910989312</v>
      </c>
      <c r="G175" s="122">
        <f t="shared" si="90"/>
        <v>9682.018406757692</v>
      </c>
      <c r="H175" s="122">
        <f t="shared" si="90"/>
        <v>9049.8543701322706</v>
      </c>
      <c r="I175" s="122">
        <f t="shared" si="90"/>
        <v>8262.6853360817204</v>
      </c>
      <c r="J175" s="122">
        <f t="shared" si="90"/>
        <v>8882.2695645367057</v>
      </c>
      <c r="K175" s="122">
        <f t="shared" si="90"/>
        <v>8632.8877656635705</v>
      </c>
      <c r="L175" s="122">
        <f t="shared" si="90"/>
        <v>9765.1167164414928</v>
      </c>
      <c r="M175" s="122">
        <f t="shared" si="90"/>
        <v>8657.9262321727383</v>
      </c>
      <c r="N175" s="122">
        <f t="shared" si="90"/>
        <v>7613.2392446581434</v>
      </c>
      <c r="O175" s="122">
        <f t="shared" si="90"/>
        <v>10391.659676012319</v>
      </c>
      <c r="P175" s="122">
        <f t="shared" si="90"/>
        <v>8203.2997536658277</v>
      </c>
      <c r="Q175" s="122">
        <f t="shared" si="90"/>
        <v>8698.2365057170809</v>
      </c>
      <c r="R175" s="122">
        <f t="shared" ref="R175:V175" si="91">SUM(R176:R177)</f>
        <v>9364.172402303484</v>
      </c>
      <c r="S175" s="122">
        <f t="shared" si="91"/>
        <v>9480.2801191919862</v>
      </c>
      <c r="T175" s="122">
        <f t="shared" si="91"/>
        <v>8324.001473107508</v>
      </c>
      <c r="U175" s="122">
        <f t="shared" si="91"/>
        <v>9404.511530971813</v>
      </c>
      <c r="V175" s="122">
        <f t="shared" si="91"/>
        <v>9602.6114478643321</v>
      </c>
      <c r="W175" s="122">
        <f t="shared" ref="W175:Y175" si="92">SUM(W176:W177)</f>
        <v>9751.1297499826178</v>
      </c>
      <c r="X175" s="122">
        <f t="shared" si="92"/>
        <v>9289.3564578165806</v>
      </c>
      <c r="Y175" s="122">
        <f t="shared" si="92"/>
        <v>9182.5035176281999</v>
      </c>
      <c r="DA175" s="130" t="s">
        <v>2360</v>
      </c>
    </row>
    <row r="176" spans="1:105" ht="12" customHeight="1" x14ac:dyDescent="0.25">
      <c r="A176" s="97" t="s">
        <v>198</v>
      </c>
      <c r="B176" s="98">
        <v>10049.017033022872</v>
      </c>
      <c r="C176" s="98">
        <v>10413.290117773502</v>
      </c>
      <c r="D176" s="98">
        <v>10456.123723317201</v>
      </c>
      <c r="E176" s="98">
        <v>9162.5816522698133</v>
      </c>
      <c r="F176" s="98">
        <v>9822.9606879721487</v>
      </c>
      <c r="G176" s="98">
        <v>9643.4506936510224</v>
      </c>
      <c r="H176" s="98">
        <v>9014.5560467762116</v>
      </c>
      <c r="I176" s="98">
        <v>8230.9263003251926</v>
      </c>
      <c r="J176" s="98">
        <v>8848.3870198439454</v>
      </c>
      <c r="K176" s="98">
        <v>8600.2873391511639</v>
      </c>
      <c r="L176" s="98">
        <v>9728.6907138064234</v>
      </c>
      <c r="M176" s="98">
        <v>8626.0909420830812</v>
      </c>
      <c r="N176" s="98">
        <v>7585.3608422076004</v>
      </c>
      <c r="O176" s="98">
        <v>10353.694169917766</v>
      </c>
      <c r="P176" s="98">
        <v>8173.3792116105051</v>
      </c>
      <c r="Q176" s="98">
        <v>8666.4678366827011</v>
      </c>
      <c r="R176" s="98">
        <v>9330.3196164226192</v>
      </c>
      <c r="S176" s="98">
        <v>9446.2481280944539</v>
      </c>
      <c r="T176" s="98">
        <v>8294.1884430040882</v>
      </c>
      <c r="U176" s="98">
        <v>9371.249227816661</v>
      </c>
      <c r="V176" s="98">
        <v>9568.628083475227</v>
      </c>
      <c r="W176" s="98">
        <v>9716.8566345743457</v>
      </c>
      <c r="X176" s="98">
        <v>9256.2928894506276</v>
      </c>
      <c r="Y176" s="98">
        <v>9149.8145087969569</v>
      </c>
      <c r="DA176" s="63" t="s">
        <v>2361</v>
      </c>
    </row>
    <row r="177" spans="1:105" ht="12" customHeight="1" x14ac:dyDescent="0.25">
      <c r="A177" s="97" t="s">
        <v>53</v>
      </c>
      <c r="B177" s="98">
        <v>42.966246200470358</v>
      </c>
      <c r="C177" s="98">
        <v>44.021514746252976</v>
      </c>
      <c r="D177" s="98">
        <v>43.521117080156799</v>
      </c>
      <c r="E177" s="98">
        <v>37.249740609006658</v>
      </c>
      <c r="F177" s="98">
        <v>39.679303126782301</v>
      </c>
      <c r="G177" s="98">
        <v>38.567713106670197</v>
      </c>
      <c r="H177" s="98">
        <v>35.298323356058972</v>
      </c>
      <c r="I177" s="98">
        <v>31.759035756528554</v>
      </c>
      <c r="J177" s="98">
        <v>33.882544692760412</v>
      </c>
      <c r="K177" s="98">
        <v>32.600426512405726</v>
      </c>
      <c r="L177" s="98">
        <v>36.426002635070112</v>
      </c>
      <c r="M177" s="98">
        <v>31.835290089657143</v>
      </c>
      <c r="N177" s="98">
        <v>27.878402450543312</v>
      </c>
      <c r="O177" s="98">
        <v>37.96550609455366</v>
      </c>
      <c r="P177" s="98">
        <v>29.920542055322915</v>
      </c>
      <c r="Q177" s="98">
        <v>31.768669034380526</v>
      </c>
      <c r="R177" s="98">
        <v>33.85278588086409</v>
      </c>
      <c r="S177" s="98">
        <v>34.031991097531581</v>
      </c>
      <c r="T177" s="98">
        <v>29.813030103420541</v>
      </c>
      <c r="U177" s="98">
        <v>33.262303155151415</v>
      </c>
      <c r="V177" s="98">
        <v>33.983364389105787</v>
      </c>
      <c r="W177" s="98">
        <v>34.27311540827148</v>
      </c>
      <c r="X177" s="98">
        <v>33.063568365953749</v>
      </c>
      <c r="Y177" s="98">
        <v>32.689008831242454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14.158784756961353</v>
      </c>
      <c r="C178" s="122">
        <f t="shared" si="93"/>
        <v>14.320798506665282</v>
      </c>
      <c r="D178" s="122">
        <f t="shared" si="93"/>
        <v>14.562956102573811</v>
      </c>
      <c r="E178" s="122">
        <f t="shared" si="93"/>
        <v>26.915089637151329</v>
      </c>
      <c r="F178" s="122">
        <f t="shared" si="93"/>
        <v>13.914924785561469</v>
      </c>
      <c r="G178" s="122">
        <f t="shared" si="93"/>
        <v>14.781996961341997</v>
      </c>
      <c r="H178" s="122">
        <f t="shared" si="93"/>
        <v>23.631810426991535</v>
      </c>
      <c r="I178" s="122">
        <f t="shared" si="93"/>
        <v>18.350418011935741</v>
      </c>
      <c r="J178" s="122">
        <f t="shared" si="93"/>
        <v>20.585598737443295</v>
      </c>
      <c r="K178" s="122">
        <f t="shared" si="93"/>
        <v>20.953270056782678</v>
      </c>
      <c r="L178" s="122">
        <f t="shared" si="93"/>
        <v>24.66780532717657</v>
      </c>
      <c r="M178" s="122">
        <f t="shared" si="93"/>
        <v>26.469074773179347</v>
      </c>
      <c r="N178" s="122">
        <f t="shared" si="93"/>
        <v>26.104302270431397</v>
      </c>
      <c r="O178" s="122">
        <f t="shared" si="93"/>
        <v>25.825019468536471</v>
      </c>
      <c r="P178" s="122">
        <f t="shared" si="93"/>
        <v>24.603117035813341</v>
      </c>
      <c r="Q178" s="122">
        <f t="shared" si="93"/>
        <v>23.689323618026531</v>
      </c>
      <c r="R178" s="122">
        <f t="shared" si="93"/>
        <v>26.484648141046787</v>
      </c>
      <c r="S178" s="122">
        <f t="shared" si="93"/>
        <v>29.825669412404547</v>
      </c>
      <c r="T178" s="122">
        <f t="shared" si="93"/>
        <v>29.865727196787919</v>
      </c>
      <c r="U178" s="122">
        <f t="shared" si="93"/>
        <v>29.83885811166526</v>
      </c>
      <c r="V178" s="122">
        <f t="shared" si="93"/>
        <v>28.396757009647086</v>
      </c>
      <c r="W178" s="122">
        <f t="shared" si="93"/>
        <v>28.692209426294692</v>
      </c>
      <c r="X178" s="122">
        <f t="shared" si="93"/>
        <v>25.651818625265072</v>
      </c>
      <c r="Y178" s="122">
        <f t="shared" si="93"/>
        <v>21.545937954721179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14.158784756961353</v>
      </c>
      <c r="C179" s="98">
        <f>RES_hhdet_fech!C129</f>
        <v>14.320798506665282</v>
      </c>
      <c r="D179" s="98">
        <f>RES_hhdet_fech!D129</f>
        <v>14.562956102573811</v>
      </c>
      <c r="E179" s="98">
        <f>RES_hhdet_fech!E129</f>
        <v>26.915089637151329</v>
      </c>
      <c r="F179" s="98">
        <f>RES_hhdet_fech!F129</f>
        <v>13.914924785561469</v>
      </c>
      <c r="G179" s="98">
        <f>RES_hhdet_fech!G129</f>
        <v>14.781996961341997</v>
      </c>
      <c r="H179" s="98">
        <f>RES_hhdet_fech!H129</f>
        <v>23.631810426991535</v>
      </c>
      <c r="I179" s="98">
        <f>RES_hhdet_fech!I129</f>
        <v>18.350418011935741</v>
      </c>
      <c r="J179" s="98">
        <f>RES_hhdet_fech!J129</f>
        <v>20.585598737443295</v>
      </c>
      <c r="K179" s="98">
        <f>RES_hhdet_fech!K129</f>
        <v>20.953270056782678</v>
      </c>
      <c r="L179" s="98">
        <f>RES_hhdet_fech!L129</f>
        <v>24.66780532717657</v>
      </c>
      <c r="M179" s="98">
        <f>RES_hhdet_fech!M129</f>
        <v>26.469074773179347</v>
      </c>
      <c r="N179" s="98">
        <f>RES_hhdet_fech!N129</f>
        <v>26.104302270431397</v>
      </c>
      <c r="O179" s="98">
        <f>RES_hhdet_fech!O129</f>
        <v>25.825019468536471</v>
      </c>
      <c r="P179" s="98">
        <f>RES_hhdet_fech!P129</f>
        <v>24.603117035813341</v>
      </c>
      <c r="Q179" s="98">
        <f>RES_hhdet_fech!Q129</f>
        <v>23.689323618026531</v>
      </c>
      <c r="R179" s="98">
        <f>RES_hhdet_fech!R129</f>
        <v>26.484648141046787</v>
      </c>
      <c r="S179" s="98">
        <f>RES_hhdet_fech!S129</f>
        <v>29.825669412404547</v>
      </c>
      <c r="T179" s="98">
        <f>RES_hhdet_fech!T129</f>
        <v>29.865727196787919</v>
      </c>
      <c r="U179" s="98">
        <f>RES_hhdet_fech!U129</f>
        <v>29.83885811166526</v>
      </c>
      <c r="V179" s="98">
        <f>RES_hhdet_fech!V129</f>
        <v>28.396757009647086</v>
      </c>
      <c r="W179" s="98">
        <f>RES_hhdet_fech!W129</f>
        <v>28.692209426294692</v>
      </c>
      <c r="X179" s="98">
        <f>RES_hhdet_fech!X129</f>
        <v>25.651818625265072</v>
      </c>
      <c r="Y179" s="98">
        <f>RES_hhdet_fech!Y129</f>
        <v>21.545937954721179</v>
      </c>
      <c r="DA179" s="63" t="s">
        <v>2364</v>
      </c>
    </row>
    <row r="180" spans="1:105" ht="12" customHeight="1" x14ac:dyDescent="0.25">
      <c r="A180" s="121" t="s">
        <v>55</v>
      </c>
      <c r="B180" s="122">
        <v>1935.9105160150207</v>
      </c>
      <c r="C180" s="122">
        <v>1932.7603818874934</v>
      </c>
      <c r="D180" s="122">
        <v>2051.1344182262983</v>
      </c>
      <c r="E180" s="122">
        <v>1970.8817681497808</v>
      </c>
      <c r="F180" s="122">
        <v>2112.0985151328032</v>
      </c>
      <c r="G180" s="122">
        <v>2124.1547921457218</v>
      </c>
      <c r="H180" s="122">
        <v>1989.0088999959871</v>
      </c>
      <c r="I180" s="122">
        <v>2162.1995516834199</v>
      </c>
      <c r="J180" s="122">
        <v>2005.6002959322334</v>
      </c>
      <c r="K180" s="122">
        <v>2039.1744559496562</v>
      </c>
      <c r="L180" s="122">
        <v>2100.0480880736882</v>
      </c>
      <c r="M180" s="122">
        <v>2217.803766801298</v>
      </c>
      <c r="N180" s="122">
        <v>2032.5027713000227</v>
      </c>
      <c r="O180" s="122">
        <v>1974.9851464020542</v>
      </c>
      <c r="P180" s="122">
        <v>1863.905478633877</v>
      </c>
      <c r="Q180" s="122">
        <v>1889.6776057042687</v>
      </c>
      <c r="R180" s="122">
        <v>1927.1190634710713</v>
      </c>
      <c r="S180" s="122">
        <v>2080.9365944711558</v>
      </c>
      <c r="T180" s="122">
        <v>2047.8885182281936</v>
      </c>
      <c r="U180" s="122">
        <v>2053.5765874204862</v>
      </c>
      <c r="V180" s="122">
        <v>2007.6000283308508</v>
      </c>
      <c r="W180" s="122">
        <v>2220.7427822390605</v>
      </c>
      <c r="X180" s="122">
        <v>2105.1744587913668</v>
      </c>
      <c r="Y180" s="122">
        <v>1973.4495962376488</v>
      </c>
      <c r="DA180" s="130" t="s">
        <v>2365</v>
      </c>
    </row>
    <row r="181" spans="1:105" ht="12" customHeight="1" x14ac:dyDescent="0.25">
      <c r="A181" s="97" t="s">
        <v>128</v>
      </c>
      <c r="B181" s="98">
        <v>1832.252226367493</v>
      </c>
      <c r="C181" s="98">
        <v>1834.29167683794</v>
      </c>
      <c r="D181" s="98">
        <v>1980.3815174464009</v>
      </c>
      <c r="E181" s="98">
        <v>1816.4729349885854</v>
      </c>
      <c r="F181" s="98">
        <v>2048.1665500145555</v>
      </c>
      <c r="G181" s="98">
        <v>2088.1508817128188</v>
      </c>
      <c r="H181" s="98">
        <v>1895.1860327948846</v>
      </c>
      <c r="I181" s="98">
        <v>2059.652696251313</v>
      </c>
      <c r="J181" s="98">
        <v>1922.6372552973839</v>
      </c>
      <c r="K181" s="98">
        <v>1975.2378911944659</v>
      </c>
      <c r="L181" s="98">
        <v>2055.1376596331024</v>
      </c>
      <c r="M181" s="98">
        <v>2145.7798292165508</v>
      </c>
      <c r="N181" s="98">
        <v>1882.6100518670592</v>
      </c>
      <c r="O181" s="98">
        <v>1815.1722963906843</v>
      </c>
      <c r="P181" s="98">
        <v>1849.3980506102234</v>
      </c>
      <c r="Q181" s="98">
        <v>1853.5036110715364</v>
      </c>
      <c r="R181" s="98">
        <v>1932.3283723003017</v>
      </c>
      <c r="S181" s="98">
        <v>2092.3963823909003</v>
      </c>
      <c r="T181" s="98">
        <v>1905.9057247413218</v>
      </c>
      <c r="U181" s="98">
        <v>2047.993197220932</v>
      </c>
      <c r="V181" s="98">
        <v>2015.8545224828945</v>
      </c>
      <c r="W181" s="98">
        <v>2335.5521504631661</v>
      </c>
      <c r="X181" s="98">
        <v>1945.264011998574</v>
      </c>
      <c r="Y181" s="98">
        <v>2015.8838848266396</v>
      </c>
      <c r="DA181" s="63" t="s">
        <v>2366</v>
      </c>
    </row>
    <row r="182" spans="1:105" ht="12" customHeight="1" x14ac:dyDescent="0.25">
      <c r="A182" s="97" t="s">
        <v>127</v>
      </c>
      <c r="B182" s="98">
        <v>1700.6589278435542</v>
      </c>
      <c r="C182" s="98">
        <v>1694.9141875709397</v>
      </c>
      <c r="D182" s="98">
        <v>1831.2259353789016</v>
      </c>
      <c r="E182" s="98">
        <v>1678.6428505375327</v>
      </c>
      <c r="F182" s="98">
        <v>1901.8383482669462</v>
      </c>
      <c r="G182" s="98">
        <v>1939.3661064152345</v>
      </c>
      <c r="H182" s="98">
        <v>1761.7363141002636</v>
      </c>
      <c r="I182" s="98">
        <v>1928.5946959994469</v>
      </c>
      <c r="J182" s="98">
        <v>1796.4077994918903</v>
      </c>
      <c r="K182" s="98">
        <v>1852.4600305563965</v>
      </c>
      <c r="L182" s="98">
        <v>1934.4587538510809</v>
      </c>
      <c r="M182" s="98">
        <v>2031.5450112414858</v>
      </c>
      <c r="N182" s="98">
        <v>1792.650277385703</v>
      </c>
      <c r="O182" s="98">
        <v>1736.7488437348718</v>
      </c>
      <c r="P182" s="98">
        <v>1756.988093293294</v>
      </c>
      <c r="Q182" s="98">
        <v>1760.9726277528389</v>
      </c>
      <c r="R182" s="98">
        <v>1837.9515222732068</v>
      </c>
      <c r="S182" s="98">
        <v>1998.415938746512</v>
      </c>
      <c r="T182" s="98">
        <v>1820.2412189789511</v>
      </c>
      <c r="U182" s="98">
        <v>1958.022497282725</v>
      </c>
      <c r="V182" s="98">
        <v>1928.5487858291017</v>
      </c>
      <c r="W182" s="98">
        <v>2246.4850227707802</v>
      </c>
      <c r="X182" s="98">
        <v>1874.2982982459068</v>
      </c>
      <c r="Y182" s="98">
        <v>1943.4744525815972</v>
      </c>
      <c r="DA182" s="63" t="s">
        <v>2367</v>
      </c>
    </row>
    <row r="183" spans="1:105" ht="12" customHeight="1" x14ac:dyDescent="0.25">
      <c r="A183" s="100" t="s">
        <v>198</v>
      </c>
      <c r="B183" s="101">
        <v>799.94497720195955</v>
      </c>
      <c r="C183" s="101">
        <v>757.02562750887557</v>
      </c>
      <c r="D183" s="101">
        <v>838.13212721700404</v>
      </c>
      <c r="E183" s="101">
        <v>764.58893928290104</v>
      </c>
      <c r="F183" s="101">
        <v>921.30708012583966</v>
      </c>
      <c r="G183" s="101">
        <v>923.61971607434361</v>
      </c>
      <c r="H183" s="101">
        <v>829.69897688326444</v>
      </c>
      <c r="I183" s="101">
        <v>1004.1694553108923</v>
      </c>
      <c r="J183" s="101">
        <v>845.74002695225249</v>
      </c>
      <c r="K183" s="101">
        <v>881.92952647421055</v>
      </c>
      <c r="L183" s="101">
        <v>914.06363013463351</v>
      </c>
      <c r="M183" s="101">
        <v>994.80317314575825</v>
      </c>
      <c r="N183" s="101">
        <v>879.85296853428019</v>
      </c>
      <c r="O183" s="101">
        <v>885.62603361883191</v>
      </c>
      <c r="P183" s="101">
        <v>801.47763695302933</v>
      </c>
      <c r="Q183" s="101">
        <v>794.79171050440391</v>
      </c>
      <c r="R183" s="101">
        <v>842.45894409631455</v>
      </c>
      <c r="S183" s="101">
        <v>971.12715231541245</v>
      </c>
      <c r="T183" s="101">
        <v>806.95893931949195</v>
      </c>
      <c r="U183" s="101">
        <v>881.19429378621021</v>
      </c>
      <c r="V183" s="101">
        <v>803.28227203167785</v>
      </c>
      <c r="W183" s="101">
        <v>1055.8419111333901</v>
      </c>
      <c r="X183" s="101">
        <v>833.54007858516184</v>
      </c>
      <c r="Y183" s="101">
        <v>766.44332995693378</v>
      </c>
      <c r="DA183" s="131" t="s">
        <v>2368</v>
      </c>
    </row>
    <row r="184" spans="1:105" ht="12" customHeight="1" x14ac:dyDescent="0.25">
      <c r="A184" s="103" t="s">
        <v>52</v>
      </c>
      <c r="B184" s="104">
        <v>900.71395064159481</v>
      </c>
      <c r="C184" s="104">
        <v>937.88856006206424</v>
      </c>
      <c r="D184" s="104">
        <v>993.09380816189764</v>
      </c>
      <c r="E184" s="104">
        <v>914.05391125463166</v>
      </c>
      <c r="F184" s="104">
        <v>980.53126814110635</v>
      </c>
      <c r="G184" s="104">
        <v>1015.7463903408913</v>
      </c>
      <c r="H184" s="104">
        <v>932.03733721699871</v>
      </c>
      <c r="I184" s="104">
        <v>924.42524068855482</v>
      </c>
      <c r="J184" s="104">
        <v>950.66777253963767</v>
      </c>
      <c r="K184" s="104">
        <v>970.53050408218564</v>
      </c>
      <c r="L184" s="104">
        <v>1020.395123716447</v>
      </c>
      <c r="M184" s="104">
        <v>1036.7418380957274</v>
      </c>
      <c r="N184" s="104">
        <v>912.79730885142271</v>
      </c>
      <c r="O184" s="104">
        <v>851.12281011603989</v>
      </c>
      <c r="P184" s="104">
        <v>955.5104563402648</v>
      </c>
      <c r="Q184" s="104">
        <v>966.18091724843509</v>
      </c>
      <c r="R184" s="104">
        <v>995.49257817689238</v>
      </c>
      <c r="S184" s="104">
        <v>1027.2887864310994</v>
      </c>
      <c r="T184" s="104">
        <v>1013.282279659459</v>
      </c>
      <c r="U184" s="104">
        <v>1076.8282034965146</v>
      </c>
      <c r="V184" s="104">
        <v>1125.2665137974238</v>
      </c>
      <c r="W184" s="104">
        <v>1190.6431116373903</v>
      </c>
      <c r="X184" s="104">
        <v>1040.7582196607448</v>
      </c>
      <c r="Y184" s="104">
        <v>1177.0311226246638</v>
      </c>
      <c r="DA184" s="132" t="s">
        <v>2369</v>
      </c>
    </row>
    <row r="185" spans="1:105" ht="12" customHeight="1" x14ac:dyDescent="0.25">
      <c r="A185" s="106" t="s">
        <v>122</v>
      </c>
      <c r="B185" s="101">
        <v>2108.4083134559669</v>
      </c>
      <c r="C185" s="101">
        <v>2108.6762605296253</v>
      </c>
      <c r="D185" s="101">
        <v>2202.1945619584976</v>
      </c>
      <c r="E185" s="101">
        <v>2241.9102041895958</v>
      </c>
      <c r="F185" s="101">
        <v>2272.6811127630208</v>
      </c>
      <c r="G185" s="101">
        <v>2262.3416256812297</v>
      </c>
      <c r="H185" s="101">
        <v>2204.2634224534486</v>
      </c>
      <c r="I185" s="101">
        <v>2395.1323891843144</v>
      </c>
      <c r="J185" s="101">
        <v>2220.5364515452275</v>
      </c>
      <c r="K185" s="101">
        <v>2248.212408481535</v>
      </c>
      <c r="L185" s="101">
        <v>2291.8088013362353</v>
      </c>
      <c r="M185" s="101">
        <v>2458.0207307540054</v>
      </c>
      <c r="N185" s="101">
        <v>2328.9455712291633</v>
      </c>
      <c r="O185" s="101">
        <v>2268.0360292083406</v>
      </c>
      <c r="P185" s="101">
        <v>2047.0288626274573</v>
      </c>
      <c r="Q185" s="101">
        <v>2107.5340182411901</v>
      </c>
      <c r="R185" s="101">
        <v>2114.8690010558375</v>
      </c>
      <c r="S185" s="101">
        <v>2259.2935902337581</v>
      </c>
      <c r="T185" s="101">
        <v>2356.0478400495167</v>
      </c>
      <c r="U185" s="101">
        <v>2236.4579767246487</v>
      </c>
      <c r="V185" s="101">
        <v>2154.5171361051171</v>
      </c>
      <c r="W185" s="101">
        <v>2252.9519725657401</v>
      </c>
      <c r="X185" s="101">
        <v>2403.9797584575394</v>
      </c>
      <c r="Y185" s="101">
        <v>2039.8546938721311</v>
      </c>
      <c r="DA185" s="131" t="s">
        <v>2370</v>
      </c>
    </row>
    <row r="186" spans="1:105" ht="12" customHeight="1" x14ac:dyDescent="0.25">
      <c r="A186" s="107" t="s">
        <v>121</v>
      </c>
      <c r="B186" s="104">
        <v>1819.5563774205364</v>
      </c>
      <c r="C186" s="104">
        <v>1807.9985656189153</v>
      </c>
      <c r="D186" s="104">
        <v>1896.2253586538154</v>
      </c>
      <c r="E186" s="104">
        <v>1930.6796996203216</v>
      </c>
      <c r="F186" s="104">
        <v>1980.3414369595089</v>
      </c>
      <c r="G186" s="104">
        <v>1975.0686866308004</v>
      </c>
      <c r="H186" s="104">
        <v>1932.2404400034143</v>
      </c>
      <c r="I186" s="104">
        <v>2131.5321433608569</v>
      </c>
      <c r="J186" s="104">
        <v>1952.5080960511239</v>
      </c>
      <c r="K186" s="104">
        <v>1979.7600983900361</v>
      </c>
      <c r="L186" s="104">
        <v>2018.7657959383837</v>
      </c>
      <c r="M186" s="104">
        <v>2175.9825516538804</v>
      </c>
      <c r="N186" s="104">
        <v>2070.1945979101874</v>
      </c>
      <c r="O186" s="104">
        <v>2029.4355768916837</v>
      </c>
      <c r="P186" s="104">
        <v>1803.3760857806749</v>
      </c>
      <c r="Q186" s="104">
        <v>1853.1988874701358</v>
      </c>
      <c r="R186" s="104">
        <v>1866.8430776156722</v>
      </c>
      <c r="S186" s="104">
        <v>2019.6755363407565</v>
      </c>
      <c r="T186" s="104">
        <v>2106.2845706565395</v>
      </c>
      <c r="U186" s="104">
        <v>2016.4907069345345</v>
      </c>
      <c r="V186" s="104">
        <v>1961.6747455352704</v>
      </c>
      <c r="W186" s="104">
        <v>2071.6888279679879</v>
      </c>
      <c r="X186" s="104">
        <v>2222.1618120706112</v>
      </c>
      <c r="Y186" s="104">
        <v>1895.0899144655375</v>
      </c>
      <c r="DA186" s="132" t="s">
        <v>2371</v>
      </c>
    </row>
    <row r="187" spans="1:105" ht="12" customHeight="1" x14ac:dyDescent="0.25">
      <c r="A187" s="108" t="s">
        <v>53</v>
      </c>
      <c r="B187" s="98">
        <v>920.93841771532561</v>
      </c>
      <c r="C187" s="98">
        <v>870.56457426334669</v>
      </c>
      <c r="D187" s="98">
        <v>934.48903088966927</v>
      </c>
      <c r="E187" s="98">
        <v>947.3027308043894</v>
      </c>
      <c r="F187" s="98">
        <v>1028.1205936619401</v>
      </c>
      <c r="G187" s="98">
        <v>1007.8681265349069</v>
      </c>
      <c r="H187" s="98">
        <v>975.24896359419461</v>
      </c>
      <c r="I187" s="98">
        <v>1184.4306012758261</v>
      </c>
      <c r="J187" s="98">
        <v>986.25622145055218</v>
      </c>
      <c r="K187" s="98">
        <v>1011.7919800273729</v>
      </c>
      <c r="L187" s="98">
        <v>1023.3633626134247</v>
      </c>
      <c r="M187" s="98">
        <v>1145.7435306876623</v>
      </c>
      <c r="N187" s="98">
        <v>1090.5363370799705</v>
      </c>
      <c r="O187" s="98">
        <v>1108.758323788991</v>
      </c>
      <c r="P187" s="98">
        <v>874.77885992909103</v>
      </c>
      <c r="Q187" s="98">
        <v>892.67029717516732</v>
      </c>
      <c r="R187" s="98">
        <v>909.00771746573605</v>
      </c>
      <c r="S187" s="98">
        <v>1039.5353872080816</v>
      </c>
      <c r="T187" s="98">
        <v>997.07255197059487</v>
      </c>
      <c r="U187" s="98">
        <v>957.15463844929582</v>
      </c>
      <c r="V187" s="98">
        <v>852.48929445971498</v>
      </c>
      <c r="W187" s="98">
        <v>1003.1082833172223</v>
      </c>
      <c r="X187" s="98">
        <v>1012.3928992721276</v>
      </c>
      <c r="Y187" s="98">
        <v>765.05544152118478</v>
      </c>
      <c r="DA187" s="63" t="s">
        <v>2372</v>
      </c>
    </row>
    <row r="188" spans="1:105" ht="12" customHeight="1" x14ac:dyDescent="0.25">
      <c r="A188" s="108" t="s">
        <v>52</v>
      </c>
      <c r="B188" s="98">
        <v>898.61795970521064</v>
      </c>
      <c r="C188" s="98">
        <v>937.43399135556899</v>
      </c>
      <c r="D188" s="98">
        <v>961.73632776414627</v>
      </c>
      <c r="E188" s="98">
        <v>983.37696881593206</v>
      </c>
      <c r="F188" s="98">
        <v>952.2208432975691</v>
      </c>
      <c r="G188" s="98">
        <v>967.20056009589348</v>
      </c>
      <c r="H188" s="98">
        <v>956.99147640921956</v>
      </c>
      <c r="I188" s="98">
        <v>947.1015420850307</v>
      </c>
      <c r="J188" s="98">
        <v>966.25187460057157</v>
      </c>
      <c r="K188" s="98">
        <v>967.96811836266329</v>
      </c>
      <c r="L188" s="98">
        <v>995.40243332495925</v>
      </c>
      <c r="M188" s="98">
        <v>1030.2390209662183</v>
      </c>
      <c r="N188" s="98">
        <v>979.65826083021705</v>
      </c>
      <c r="O188" s="98">
        <v>920.67725310269304</v>
      </c>
      <c r="P188" s="98">
        <v>928.59722585158397</v>
      </c>
      <c r="Q188" s="98">
        <v>960.52859029496847</v>
      </c>
      <c r="R188" s="98">
        <v>957.83536014993604</v>
      </c>
      <c r="S188" s="98">
        <v>980.14014913267488</v>
      </c>
      <c r="T188" s="98">
        <v>1109.2120186859445</v>
      </c>
      <c r="U188" s="98">
        <v>1059.3360684852387</v>
      </c>
      <c r="V188" s="98">
        <v>1109.1854510755554</v>
      </c>
      <c r="W188" s="98">
        <v>1068.5805446507652</v>
      </c>
      <c r="X188" s="98">
        <v>1209.7689127984838</v>
      </c>
      <c r="Y188" s="98">
        <v>1130.034472944353</v>
      </c>
      <c r="DA188" s="63" t="s">
        <v>2373</v>
      </c>
    </row>
    <row r="189" spans="1:105" ht="12" customHeight="1" x14ac:dyDescent="0.25">
      <c r="A189" s="121" t="s">
        <v>54</v>
      </c>
      <c r="B189" s="122">
        <v>812.30401871234369</v>
      </c>
      <c r="C189" s="122">
        <v>841.85050644967532</v>
      </c>
      <c r="D189" s="122">
        <v>862.31937243755783</v>
      </c>
      <c r="E189" s="122">
        <v>879.9521539731694</v>
      </c>
      <c r="F189" s="122">
        <v>904.22763465106425</v>
      </c>
      <c r="G189" s="122">
        <v>920.7588822395428</v>
      </c>
      <c r="H189" s="122">
        <v>899.40208031930422</v>
      </c>
      <c r="I189" s="122">
        <v>848.43246664097228</v>
      </c>
      <c r="J189" s="122">
        <v>809.26446120722062</v>
      </c>
      <c r="K189" s="122">
        <v>804.56344591981406</v>
      </c>
      <c r="L189" s="122">
        <v>823.67087532503979</v>
      </c>
      <c r="M189" s="122">
        <v>754.73198959622164</v>
      </c>
      <c r="N189" s="122">
        <v>762.80724033432864</v>
      </c>
      <c r="O189" s="122">
        <v>756.97511555868925</v>
      </c>
      <c r="P189" s="122">
        <v>721.47726647251477</v>
      </c>
      <c r="Q189" s="122">
        <v>688.64670489626178</v>
      </c>
      <c r="R189" s="122">
        <v>661.22224364810211</v>
      </c>
      <c r="S189" s="122">
        <v>704.88632386995164</v>
      </c>
      <c r="T189" s="122">
        <v>668.12998132043015</v>
      </c>
      <c r="U189" s="122">
        <v>662.18336033187188</v>
      </c>
      <c r="V189" s="122">
        <v>641.37431703236598</v>
      </c>
      <c r="W189" s="122">
        <v>665.78350925702273</v>
      </c>
      <c r="X189" s="122">
        <v>753.14932676780484</v>
      </c>
      <c r="Y189" s="122">
        <v>661.14804068995886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812.30401871234369</v>
      </c>
      <c r="C191" s="33">
        <v>841.85050644967532</v>
      </c>
      <c r="D191" s="33">
        <v>862.31937243755783</v>
      </c>
      <c r="E191" s="33">
        <v>879.9521539731694</v>
      </c>
      <c r="F191" s="33">
        <v>904.22763465106425</v>
      </c>
      <c r="G191" s="33">
        <v>920.7588822395428</v>
      </c>
      <c r="H191" s="33">
        <v>899.40208031930422</v>
      </c>
      <c r="I191" s="33">
        <v>848.43246664097228</v>
      </c>
      <c r="J191" s="33">
        <v>809.26446120722062</v>
      </c>
      <c r="K191" s="33">
        <v>804.56344591981406</v>
      </c>
      <c r="L191" s="33">
        <v>823.67087532503979</v>
      </c>
      <c r="M191" s="33">
        <v>754.73198959622164</v>
      </c>
      <c r="N191" s="33">
        <v>762.80724033432864</v>
      </c>
      <c r="O191" s="33">
        <v>756.97511555868925</v>
      </c>
      <c r="P191" s="33">
        <v>721.47726647251477</v>
      </c>
      <c r="Q191" s="33">
        <v>688.64670489626178</v>
      </c>
      <c r="R191" s="33">
        <v>661.22224364810211</v>
      </c>
      <c r="S191" s="33">
        <v>704.88632386995164</v>
      </c>
      <c r="T191" s="33">
        <v>668.12998132043015</v>
      </c>
      <c r="U191" s="33">
        <v>662.18336033187188</v>
      </c>
      <c r="V191" s="33">
        <v>641.37431703236598</v>
      </c>
      <c r="W191" s="33">
        <v>665.78350925702273</v>
      </c>
      <c r="X191" s="33">
        <v>753.14932676780484</v>
      </c>
      <c r="Y191" s="33">
        <v>661.14804068995886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11147.626875476792</v>
      </c>
      <c r="C193" s="117">
        <f t="shared" si="94"/>
        <v>11514.110169255358</v>
      </c>
      <c r="D193" s="117">
        <f t="shared" si="94"/>
        <v>11689.839017017346</v>
      </c>
      <c r="E193" s="117">
        <f t="shared" si="94"/>
        <v>10533.707737040877</v>
      </c>
      <c r="F193" s="117">
        <f t="shared" si="94"/>
        <v>11266.68530144752</v>
      </c>
      <c r="G193" s="117">
        <f t="shared" si="94"/>
        <v>11168.252833412073</v>
      </c>
      <c r="H193" s="117">
        <f t="shared" si="94"/>
        <v>10528.822685321084</v>
      </c>
      <c r="I193" s="117">
        <f t="shared" si="94"/>
        <v>9947.5423642172482</v>
      </c>
      <c r="J193" s="117">
        <f t="shared" si="94"/>
        <v>10370.777844915439</v>
      </c>
      <c r="K193" s="117">
        <f t="shared" si="94"/>
        <v>10210.833025078364</v>
      </c>
      <c r="L193" s="117">
        <f t="shared" si="94"/>
        <v>11343.226063908787</v>
      </c>
      <c r="M193" s="117">
        <f t="shared" si="94"/>
        <v>10441.92341813958</v>
      </c>
      <c r="N193" s="117">
        <f t="shared" si="94"/>
        <v>9382.7269748515446</v>
      </c>
      <c r="O193" s="117">
        <f t="shared" si="94"/>
        <v>11907.28124170648</v>
      </c>
      <c r="P193" s="117">
        <f t="shared" si="94"/>
        <v>9818.7140944235161</v>
      </c>
      <c r="Q193" s="117">
        <f t="shared" si="94"/>
        <v>10300.150603045427</v>
      </c>
      <c r="R193" s="117">
        <f t="shared" ref="R193:V193" si="95">R194+R197+R199+R208</f>
        <v>10964.204011756874</v>
      </c>
      <c r="S193" s="117">
        <f t="shared" si="95"/>
        <v>11287.692069245459</v>
      </c>
      <c r="T193" s="117">
        <f t="shared" si="95"/>
        <v>10194.279131026031</v>
      </c>
      <c r="U193" s="117">
        <f t="shared" si="95"/>
        <v>11229.201354486366</v>
      </c>
      <c r="V193" s="117">
        <f t="shared" si="95"/>
        <v>11392.507717210621</v>
      </c>
      <c r="W193" s="117">
        <f t="shared" ref="W193:Y193" si="96">W194+W197+W199+W208</f>
        <v>11787.389507083799</v>
      </c>
      <c r="X193" s="117">
        <f t="shared" si="96"/>
        <v>11348.393671794698</v>
      </c>
      <c r="Y193" s="117">
        <f t="shared" si="96"/>
        <v>11080.442282612623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8904.9971889817607</v>
      </c>
      <c r="C194" s="122">
        <f t="shared" si="97"/>
        <v>9241.0171793170866</v>
      </c>
      <c r="D194" s="122">
        <f t="shared" si="97"/>
        <v>9291.225066999039</v>
      </c>
      <c r="E194" s="122">
        <f t="shared" si="97"/>
        <v>8151.9951633004875</v>
      </c>
      <c r="F194" s="122">
        <f t="shared" si="97"/>
        <v>8760.3888043564184</v>
      </c>
      <c r="G194" s="122">
        <f t="shared" si="97"/>
        <v>8618.743329099223</v>
      </c>
      <c r="H194" s="122">
        <f t="shared" si="97"/>
        <v>8070.6158917708635</v>
      </c>
      <c r="I194" s="122">
        <f t="shared" si="97"/>
        <v>7385.9369185802534</v>
      </c>
      <c r="J194" s="122">
        <f t="shared" si="97"/>
        <v>7955.6149323354648</v>
      </c>
      <c r="K194" s="122">
        <f t="shared" si="97"/>
        <v>7754.7572885251238</v>
      </c>
      <c r="L194" s="122">
        <f t="shared" si="97"/>
        <v>8797.3918603955753</v>
      </c>
      <c r="M194" s="122">
        <f t="shared" si="97"/>
        <v>7828.4803375631864</v>
      </c>
      <c r="N194" s="122">
        <f t="shared" si="97"/>
        <v>6915.5612520045261</v>
      </c>
      <c r="O194" s="122">
        <f t="shared" si="97"/>
        <v>9481.4302231925067</v>
      </c>
      <c r="P194" s="122">
        <f t="shared" si="97"/>
        <v>7496.8361585017165</v>
      </c>
      <c r="Q194" s="122">
        <f t="shared" si="97"/>
        <v>7968.4166115147327</v>
      </c>
      <c r="R194" s="122">
        <f t="shared" ref="R194:V194" si="98">SUM(R195:R196)</f>
        <v>8595.5433381983312</v>
      </c>
      <c r="S194" s="122">
        <f t="shared" si="98"/>
        <v>8720.3550751595976</v>
      </c>
      <c r="T194" s="122">
        <f t="shared" si="98"/>
        <v>7666.4193393898859</v>
      </c>
      <c r="U194" s="122">
        <f t="shared" si="98"/>
        <v>8679.5562897502896</v>
      </c>
      <c r="V194" s="122">
        <f t="shared" si="98"/>
        <v>8883.1975520387914</v>
      </c>
      <c r="W194" s="122">
        <f t="shared" ref="W194:Y194" si="99">SUM(W195:W196)</f>
        <v>9042.8331999175152</v>
      </c>
      <c r="X194" s="122">
        <f t="shared" si="99"/>
        <v>8633.1277783309633</v>
      </c>
      <c r="Y194" s="122">
        <f t="shared" si="99"/>
        <v>8561.6661212032759</v>
      </c>
      <c r="DA194" s="130" t="s">
        <v>2528</v>
      </c>
    </row>
    <row r="195" spans="1:105" ht="12" customHeight="1" x14ac:dyDescent="0.25">
      <c r="A195" s="97" t="s">
        <v>198</v>
      </c>
      <c r="B195" s="98">
        <v>8862.0309427812899</v>
      </c>
      <c r="C195" s="98">
        <v>9196.9956645708335</v>
      </c>
      <c r="D195" s="98">
        <v>9247.7039499188813</v>
      </c>
      <c r="E195" s="98">
        <v>8114.7454226914806</v>
      </c>
      <c r="F195" s="98">
        <v>8720.7095012296359</v>
      </c>
      <c r="G195" s="98">
        <v>8580.1756159925535</v>
      </c>
      <c r="H195" s="98">
        <v>8035.3175684148046</v>
      </c>
      <c r="I195" s="98">
        <v>7354.1778828237248</v>
      </c>
      <c r="J195" s="98">
        <v>7921.7323876427045</v>
      </c>
      <c r="K195" s="98">
        <v>7722.1568620127182</v>
      </c>
      <c r="L195" s="98">
        <v>8760.965857760506</v>
      </c>
      <c r="M195" s="98">
        <v>7796.6450474735293</v>
      </c>
      <c r="N195" s="98">
        <v>6887.682849553983</v>
      </c>
      <c r="O195" s="98">
        <v>9443.4647170979533</v>
      </c>
      <c r="P195" s="98">
        <v>7466.9156164463939</v>
      </c>
      <c r="Q195" s="98">
        <v>7936.647942480352</v>
      </c>
      <c r="R195" s="98">
        <v>8561.6905523174664</v>
      </c>
      <c r="S195" s="98">
        <v>8686.3230840620654</v>
      </c>
      <c r="T195" s="98">
        <v>7636.6063092864651</v>
      </c>
      <c r="U195" s="98">
        <v>8646.2939865951375</v>
      </c>
      <c r="V195" s="98">
        <v>8849.2141876496862</v>
      </c>
      <c r="W195" s="98">
        <v>9008.5600845092431</v>
      </c>
      <c r="X195" s="98">
        <v>8600.0642099650104</v>
      </c>
      <c r="Y195" s="98">
        <v>8528.9771123720329</v>
      </c>
      <c r="DA195" s="63" t="s">
        <v>2529</v>
      </c>
    </row>
    <row r="196" spans="1:105" ht="12" customHeight="1" x14ac:dyDescent="0.25">
      <c r="A196" s="97" t="s">
        <v>53</v>
      </c>
      <c r="B196" s="98">
        <v>42.966246200470358</v>
      </c>
      <c r="C196" s="98">
        <v>44.021514746252976</v>
      </c>
      <c r="D196" s="98">
        <v>43.521117080156799</v>
      </c>
      <c r="E196" s="98">
        <v>37.249740609006658</v>
      </c>
      <c r="F196" s="98">
        <v>39.679303126782301</v>
      </c>
      <c r="G196" s="98">
        <v>38.567713106670197</v>
      </c>
      <c r="H196" s="98">
        <v>35.298323356058972</v>
      </c>
      <c r="I196" s="98">
        <v>31.759035756528554</v>
      </c>
      <c r="J196" s="98">
        <v>33.882544692760412</v>
      </c>
      <c r="K196" s="98">
        <v>32.600426512405726</v>
      </c>
      <c r="L196" s="98">
        <v>36.426002635070112</v>
      </c>
      <c r="M196" s="98">
        <v>31.835290089657143</v>
      </c>
      <c r="N196" s="98">
        <v>27.878402450543312</v>
      </c>
      <c r="O196" s="98">
        <v>37.96550609455366</v>
      </c>
      <c r="P196" s="98">
        <v>29.920542055322915</v>
      </c>
      <c r="Q196" s="98">
        <v>31.768669034380526</v>
      </c>
      <c r="R196" s="98">
        <v>33.85278588086409</v>
      </c>
      <c r="S196" s="98">
        <v>34.031991097531581</v>
      </c>
      <c r="T196" s="98">
        <v>29.813030103420541</v>
      </c>
      <c r="U196" s="98">
        <v>33.262303155151415</v>
      </c>
      <c r="V196" s="98">
        <v>33.983364389105787</v>
      </c>
      <c r="W196" s="98">
        <v>34.27311540827148</v>
      </c>
      <c r="X196" s="98">
        <v>33.063568365953749</v>
      </c>
      <c r="Y196" s="98">
        <v>32.689008831242454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27.250062482391215</v>
      </c>
      <c r="C197" s="122">
        <f t="shared" si="100"/>
        <v>28.492998083064823</v>
      </c>
      <c r="D197" s="122">
        <f t="shared" si="100"/>
        <v>30.114158659665595</v>
      </c>
      <c r="E197" s="122">
        <f t="shared" si="100"/>
        <v>58.355877742314803</v>
      </c>
      <c r="F197" s="122">
        <f t="shared" si="100"/>
        <v>32.127339284900565</v>
      </c>
      <c r="G197" s="122">
        <f t="shared" si="100"/>
        <v>36.721754828460341</v>
      </c>
      <c r="H197" s="122">
        <f t="shared" si="100"/>
        <v>63.903439386779823</v>
      </c>
      <c r="I197" s="122">
        <f t="shared" si="100"/>
        <v>51.801948059560871</v>
      </c>
      <c r="J197" s="122">
        <f t="shared" si="100"/>
        <v>59.325051899039444</v>
      </c>
      <c r="K197" s="122">
        <f t="shared" si="100"/>
        <v>62.155180387007292</v>
      </c>
      <c r="L197" s="122">
        <f t="shared" si="100"/>
        <v>75.469282282180288</v>
      </c>
      <c r="M197" s="122">
        <f t="shared" si="100"/>
        <v>84.069243622912595</v>
      </c>
      <c r="N197" s="122">
        <f t="shared" si="100"/>
        <v>86.746757929718044</v>
      </c>
      <c r="O197" s="122">
        <f t="shared" si="100"/>
        <v>90.840864271119969</v>
      </c>
      <c r="P197" s="122">
        <f t="shared" si="100"/>
        <v>90.927260133895388</v>
      </c>
      <c r="Q197" s="122">
        <f t="shared" si="100"/>
        <v>91.00869663892577</v>
      </c>
      <c r="R197" s="122">
        <f t="shared" si="100"/>
        <v>104.75674268836653</v>
      </c>
      <c r="S197" s="122">
        <f t="shared" si="100"/>
        <v>120.78862984440464</v>
      </c>
      <c r="T197" s="122">
        <f t="shared" si="100"/>
        <v>123.06409239662692</v>
      </c>
      <c r="U197" s="122">
        <f t="shared" si="100"/>
        <v>124.75839964201641</v>
      </c>
      <c r="V197" s="122">
        <f t="shared" si="100"/>
        <v>120.24691016838622</v>
      </c>
      <c r="W197" s="122">
        <f t="shared" si="100"/>
        <v>122.82840342872886</v>
      </c>
      <c r="X197" s="122">
        <f t="shared" si="100"/>
        <v>110.60906128160153</v>
      </c>
      <c r="Y197" s="122">
        <f t="shared" si="100"/>
        <v>93.721228286825593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27.250062482391215</v>
      </c>
      <c r="C198" s="98">
        <f>RES_hhdet_tesh!C129</f>
        <v>28.492998083064823</v>
      </c>
      <c r="D198" s="98">
        <f>RES_hhdet_tesh!D129</f>
        <v>30.114158659665595</v>
      </c>
      <c r="E198" s="98">
        <f>RES_hhdet_tesh!E129</f>
        <v>58.355877742314803</v>
      </c>
      <c r="F198" s="98">
        <f>RES_hhdet_tesh!F129</f>
        <v>32.127339284900565</v>
      </c>
      <c r="G198" s="98">
        <f>RES_hhdet_tesh!G129</f>
        <v>36.721754828460341</v>
      </c>
      <c r="H198" s="98">
        <f>RES_hhdet_tesh!H129</f>
        <v>63.903439386779823</v>
      </c>
      <c r="I198" s="98">
        <f>RES_hhdet_tesh!I129</f>
        <v>51.801948059560871</v>
      </c>
      <c r="J198" s="98">
        <f>RES_hhdet_tesh!J129</f>
        <v>59.325051899039444</v>
      </c>
      <c r="K198" s="98">
        <f>RES_hhdet_tesh!K129</f>
        <v>62.155180387007292</v>
      </c>
      <c r="L198" s="98">
        <f>RES_hhdet_tesh!L129</f>
        <v>75.469282282180288</v>
      </c>
      <c r="M198" s="98">
        <f>RES_hhdet_tesh!M129</f>
        <v>84.069243622912595</v>
      </c>
      <c r="N198" s="98">
        <f>RES_hhdet_tesh!N129</f>
        <v>86.746757929718044</v>
      </c>
      <c r="O198" s="98">
        <f>RES_hhdet_tesh!O129</f>
        <v>90.840864271119969</v>
      </c>
      <c r="P198" s="98">
        <f>RES_hhdet_tesh!P129</f>
        <v>90.927260133895388</v>
      </c>
      <c r="Q198" s="98">
        <f>RES_hhdet_tesh!Q129</f>
        <v>91.00869663892577</v>
      </c>
      <c r="R198" s="98">
        <f>RES_hhdet_tesh!R129</f>
        <v>104.75674268836653</v>
      </c>
      <c r="S198" s="98">
        <f>RES_hhdet_tesh!S129</f>
        <v>120.78862984440464</v>
      </c>
      <c r="T198" s="98">
        <f>RES_hhdet_tesh!T129</f>
        <v>123.06409239662692</v>
      </c>
      <c r="U198" s="98">
        <f>RES_hhdet_tesh!U129</f>
        <v>124.75839964201641</v>
      </c>
      <c r="V198" s="98">
        <f>RES_hhdet_tesh!V129</f>
        <v>120.24691016838622</v>
      </c>
      <c r="W198" s="98">
        <f>RES_hhdet_tesh!W129</f>
        <v>122.82840342872886</v>
      </c>
      <c r="X198" s="98">
        <f>RES_hhdet_tesh!X129</f>
        <v>110.60906128160153</v>
      </c>
      <c r="Y198" s="98">
        <f>RES_hhdet_tesh!Y129</f>
        <v>93.721228286825593</v>
      </c>
      <c r="DA198" s="63" t="s">
        <v>2532</v>
      </c>
    </row>
    <row r="199" spans="1:105" ht="12" customHeight="1" x14ac:dyDescent="0.25">
      <c r="A199" s="121" t="s">
        <v>55</v>
      </c>
      <c r="B199" s="122">
        <v>1597.2709542567598</v>
      </c>
      <c r="C199" s="122">
        <v>1602.4789854041439</v>
      </c>
      <c r="D199" s="122">
        <v>1709.0736936288415</v>
      </c>
      <c r="E199" s="122">
        <v>1648.5333785999862</v>
      </c>
      <c r="F199" s="122">
        <v>1778.1399910978471</v>
      </c>
      <c r="G199" s="122">
        <v>1801.2413514189489</v>
      </c>
      <c r="H199" s="122">
        <v>1696.251893972433</v>
      </c>
      <c r="I199" s="122">
        <v>1849.7670213494825</v>
      </c>
      <c r="J199" s="122">
        <v>1725.6785096130131</v>
      </c>
      <c r="K199" s="122">
        <v>1766.326256143652</v>
      </c>
      <c r="L199" s="122">
        <v>1826.7176502103055</v>
      </c>
      <c r="M199" s="122">
        <v>1938.2116659581673</v>
      </c>
      <c r="N199" s="122">
        <v>1780.8818762030451</v>
      </c>
      <c r="O199" s="122">
        <v>1737.7160638239056</v>
      </c>
      <c r="P199" s="122">
        <v>1659.6751285807275</v>
      </c>
      <c r="Q199" s="122">
        <v>1692.4670157669716</v>
      </c>
      <c r="R199" s="122">
        <v>1734.2209318817354</v>
      </c>
      <c r="S199" s="122">
        <v>1877.1086020666967</v>
      </c>
      <c r="T199" s="122">
        <v>1860.4920621247979</v>
      </c>
      <c r="U199" s="122">
        <v>1878.4433957743418</v>
      </c>
      <c r="V199" s="122">
        <v>1851.8179726604963</v>
      </c>
      <c r="W199" s="122">
        <v>2055.5132199113064</v>
      </c>
      <c r="X199" s="122">
        <v>1955.4035720084296</v>
      </c>
      <c r="Y199" s="122">
        <v>1846.4117401007488</v>
      </c>
      <c r="DA199" s="130" t="s">
        <v>2533</v>
      </c>
    </row>
    <row r="200" spans="1:105" ht="12" customHeight="1" x14ac:dyDescent="0.25">
      <c r="A200" s="97" t="s">
        <v>128</v>
      </c>
      <c r="B200" s="98">
        <v>1598.6859946177581</v>
      </c>
      <c r="C200" s="98">
        <v>1603.4896509086236</v>
      </c>
      <c r="D200" s="98">
        <v>1734.27224769647</v>
      </c>
      <c r="E200" s="98">
        <v>1593.4915797816363</v>
      </c>
      <c r="F200" s="98">
        <v>1802.3752820299485</v>
      </c>
      <c r="G200" s="98">
        <v>1842.8225728338164</v>
      </c>
      <c r="H200" s="98">
        <v>1676.6435904677044</v>
      </c>
      <c r="I200" s="98">
        <v>1828.1081479653321</v>
      </c>
      <c r="J200" s="98">
        <v>1713.7193936152403</v>
      </c>
      <c r="K200" s="98">
        <v>1769.1707202858015</v>
      </c>
      <c r="L200" s="98">
        <v>1849.3956971789723</v>
      </c>
      <c r="M200" s="98">
        <v>1941.296407344382</v>
      </c>
      <c r="N200" s="98">
        <v>1713.8648336073322</v>
      </c>
      <c r="O200" s="98">
        <v>1660.9270793015937</v>
      </c>
      <c r="P200" s="98">
        <v>1693.429662072964</v>
      </c>
      <c r="Q200" s="98">
        <v>1699.9909045489107</v>
      </c>
      <c r="R200" s="98">
        <v>1776.1582832190495</v>
      </c>
      <c r="S200" s="98">
        <v>1928.6964143781859</v>
      </c>
      <c r="T200" s="98">
        <v>1762.350718451672</v>
      </c>
      <c r="U200" s="98">
        <v>1899.9289645705153</v>
      </c>
      <c r="V200" s="98">
        <v>1877.133795448784</v>
      </c>
      <c r="W200" s="98">
        <v>2184.4692253373346</v>
      </c>
      <c r="X200" s="98">
        <v>1825.0309536500524</v>
      </c>
      <c r="Y200" s="98">
        <v>1897.7547722180084</v>
      </c>
      <c r="DA200" s="63" t="s">
        <v>2534</v>
      </c>
    </row>
    <row r="201" spans="1:105" ht="12" customHeight="1" x14ac:dyDescent="0.25">
      <c r="A201" s="97" t="s">
        <v>127</v>
      </c>
      <c r="B201" s="98">
        <v>1598.6859946177578</v>
      </c>
      <c r="C201" s="98">
        <v>1603.4913967573611</v>
      </c>
      <c r="D201" s="98">
        <v>1734.2642643873212</v>
      </c>
      <c r="E201" s="98">
        <v>1593.4674313893388</v>
      </c>
      <c r="F201" s="98">
        <v>1802.3107108931165</v>
      </c>
      <c r="G201" s="98">
        <v>1842.7027963890705</v>
      </c>
      <c r="H201" s="98">
        <v>1676.5194192824702</v>
      </c>
      <c r="I201" s="98">
        <v>1827.7390201516644</v>
      </c>
      <c r="J201" s="98">
        <v>1713.3660368149597</v>
      </c>
      <c r="K201" s="98">
        <v>1768.620139781681</v>
      </c>
      <c r="L201" s="98">
        <v>1849.031479027185</v>
      </c>
      <c r="M201" s="98">
        <v>1940.9947964997696</v>
      </c>
      <c r="N201" s="98">
        <v>1714.1364317316759</v>
      </c>
      <c r="O201" s="98">
        <v>1661.0798779917614</v>
      </c>
      <c r="P201" s="98">
        <v>1691.7746787239168</v>
      </c>
      <c r="Q201" s="98">
        <v>1697.9955372212903</v>
      </c>
      <c r="R201" s="98">
        <v>1773.6896493201123</v>
      </c>
      <c r="S201" s="98">
        <v>1926.1915580958823</v>
      </c>
      <c r="T201" s="98">
        <v>1760.8355942242322</v>
      </c>
      <c r="U201" s="98">
        <v>1897.6121704413356</v>
      </c>
      <c r="V201" s="98">
        <v>1875.4676752874425</v>
      </c>
      <c r="W201" s="98">
        <v>2181.766039339047</v>
      </c>
      <c r="X201" s="98">
        <v>1824.0401844671705</v>
      </c>
      <c r="Y201" s="98">
        <v>1898.2873261995105</v>
      </c>
      <c r="DA201" s="63" t="s">
        <v>2535</v>
      </c>
    </row>
    <row r="202" spans="1:105" ht="12" customHeight="1" x14ac:dyDescent="0.25">
      <c r="A202" s="100" t="s">
        <v>198</v>
      </c>
      <c r="B202" s="101">
        <v>697.97204397616304</v>
      </c>
      <c r="C202" s="101">
        <v>665.60283669529679</v>
      </c>
      <c r="D202" s="101">
        <v>741.17045622542366</v>
      </c>
      <c r="E202" s="101">
        <v>679.41352013470714</v>
      </c>
      <c r="F202" s="101">
        <v>821.77944275201037</v>
      </c>
      <c r="G202" s="101">
        <v>826.95640604817936</v>
      </c>
      <c r="H202" s="101">
        <v>744.48208206547167</v>
      </c>
      <c r="I202" s="101">
        <v>903.31377946310931</v>
      </c>
      <c r="J202" s="101">
        <v>762.69826427532178</v>
      </c>
      <c r="K202" s="101">
        <v>798.08963569949526</v>
      </c>
      <c r="L202" s="101">
        <v>828.6363553107376</v>
      </c>
      <c r="M202" s="101">
        <v>904.25295840404181</v>
      </c>
      <c r="N202" s="101">
        <v>801.33912288025294</v>
      </c>
      <c r="O202" s="101">
        <v>809.95706787572146</v>
      </c>
      <c r="P202" s="101">
        <v>736.26422238365194</v>
      </c>
      <c r="Q202" s="101">
        <v>731.8146199728551</v>
      </c>
      <c r="R202" s="101">
        <v>778.19707114321977</v>
      </c>
      <c r="S202" s="101">
        <v>898.90277166478279</v>
      </c>
      <c r="T202" s="101">
        <v>747.55331456477313</v>
      </c>
      <c r="U202" s="101">
        <v>820.78396694482069</v>
      </c>
      <c r="V202" s="101">
        <v>750.20116149001876</v>
      </c>
      <c r="W202" s="101">
        <v>991.12292770165686</v>
      </c>
      <c r="X202" s="101">
        <v>783.28196480642532</v>
      </c>
      <c r="Y202" s="101">
        <v>721.2562035748465</v>
      </c>
      <c r="DA202" s="131" t="s">
        <v>2536</v>
      </c>
    </row>
    <row r="203" spans="1:105" ht="12" customHeight="1" x14ac:dyDescent="0.25">
      <c r="A203" s="103" t="s">
        <v>52</v>
      </c>
      <c r="B203" s="104">
        <v>900.71395064159481</v>
      </c>
      <c r="C203" s="104">
        <v>937.88856006206424</v>
      </c>
      <c r="D203" s="104">
        <v>993.09380816189764</v>
      </c>
      <c r="E203" s="104">
        <v>914.05391125463166</v>
      </c>
      <c r="F203" s="104">
        <v>980.53126814110635</v>
      </c>
      <c r="G203" s="104">
        <v>1015.7463903408913</v>
      </c>
      <c r="H203" s="104">
        <v>932.03733721699871</v>
      </c>
      <c r="I203" s="104">
        <v>924.42524068855482</v>
      </c>
      <c r="J203" s="104">
        <v>950.66777253963767</v>
      </c>
      <c r="K203" s="104">
        <v>970.53050408218564</v>
      </c>
      <c r="L203" s="104">
        <v>1020.395123716447</v>
      </c>
      <c r="M203" s="104">
        <v>1036.7418380957274</v>
      </c>
      <c r="N203" s="104">
        <v>912.79730885142271</v>
      </c>
      <c r="O203" s="104">
        <v>851.12281011603989</v>
      </c>
      <c r="P203" s="104">
        <v>955.5104563402648</v>
      </c>
      <c r="Q203" s="104">
        <v>966.18091724843509</v>
      </c>
      <c r="R203" s="104">
        <v>995.49257817689238</v>
      </c>
      <c r="S203" s="104">
        <v>1027.2887864310994</v>
      </c>
      <c r="T203" s="104">
        <v>1013.282279659459</v>
      </c>
      <c r="U203" s="104">
        <v>1076.8282034965146</v>
      </c>
      <c r="V203" s="104">
        <v>1125.2665137974238</v>
      </c>
      <c r="W203" s="104">
        <v>1190.6431116373903</v>
      </c>
      <c r="X203" s="104">
        <v>1040.7582196607448</v>
      </c>
      <c r="Y203" s="104">
        <v>1177.0311226246638</v>
      </c>
      <c r="DA203" s="132" t="s">
        <v>2537</v>
      </c>
    </row>
    <row r="204" spans="1:105" ht="12" customHeight="1" x14ac:dyDescent="0.25">
      <c r="A204" s="106" t="s">
        <v>122</v>
      </c>
      <c r="B204" s="101">
        <v>1595.5381973549599</v>
      </c>
      <c r="C204" s="101">
        <v>1601.1676211125964</v>
      </c>
      <c r="D204" s="101">
        <v>1678.4582589884878</v>
      </c>
      <c r="E204" s="101">
        <v>1714.3656766443471</v>
      </c>
      <c r="F204" s="101">
        <v>1749.0076767346827</v>
      </c>
      <c r="G204" s="101">
        <v>1751.7810131202452</v>
      </c>
      <c r="H204" s="101">
        <v>1719.2306020214539</v>
      </c>
      <c r="I204" s="101">
        <v>1875.1110374915886</v>
      </c>
      <c r="J204" s="101">
        <v>1739.5665709089017</v>
      </c>
      <c r="K204" s="101">
        <v>1763.2718424548536</v>
      </c>
      <c r="L204" s="101">
        <v>1800.9922162323635</v>
      </c>
      <c r="M204" s="101">
        <v>1935.3116640666167</v>
      </c>
      <c r="N204" s="101">
        <v>1844.1220853620205</v>
      </c>
      <c r="O204" s="101">
        <v>1804.628727505838</v>
      </c>
      <c r="P204" s="101">
        <v>1634.8142934408645</v>
      </c>
      <c r="Q204" s="101">
        <v>1691.3263150133073</v>
      </c>
      <c r="R204" s="101">
        <v>1707.2892164045581</v>
      </c>
      <c r="S204" s="101">
        <v>1842.6924343770556</v>
      </c>
      <c r="T204" s="101">
        <v>1941.5421209311676</v>
      </c>
      <c r="U204" s="101">
        <v>1864.6263980352635</v>
      </c>
      <c r="V204" s="101">
        <v>1832.0647781139778</v>
      </c>
      <c r="W204" s="101">
        <v>1927.7406813453933</v>
      </c>
      <c r="X204" s="101">
        <v>2084.7058493190675</v>
      </c>
      <c r="Y204" s="101">
        <v>1797.1144092544641</v>
      </c>
      <c r="DA204" s="131" t="s">
        <v>2538</v>
      </c>
    </row>
    <row r="205" spans="1:105" ht="12" customHeight="1" x14ac:dyDescent="0.25">
      <c r="A205" s="107" t="s">
        <v>121</v>
      </c>
      <c r="B205" s="104">
        <v>1595.5381973549602</v>
      </c>
      <c r="C205" s="104">
        <v>1601.6014972598032</v>
      </c>
      <c r="D205" s="104">
        <v>1679.1098327102463</v>
      </c>
      <c r="E205" s="104">
        <v>1715.4387237513258</v>
      </c>
      <c r="F205" s="104">
        <v>1749.7568357937207</v>
      </c>
      <c r="G205" s="104">
        <v>1752.32166162985</v>
      </c>
      <c r="H205" s="104">
        <v>1719.4947160038005</v>
      </c>
      <c r="I205" s="104">
        <v>1874.9343765687843</v>
      </c>
      <c r="J205" s="104">
        <v>1739.4537877498731</v>
      </c>
      <c r="K205" s="104">
        <v>1762.8669806391233</v>
      </c>
      <c r="L205" s="104">
        <v>1800.5680903274488</v>
      </c>
      <c r="M205" s="104">
        <v>1934.4239424080056</v>
      </c>
      <c r="N205" s="104">
        <v>1843.8439420468856</v>
      </c>
      <c r="O205" s="104">
        <v>1804.5371771584289</v>
      </c>
      <c r="P205" s="104">
        <v>1631.9440985000483</v>
      </c>
      <c r="Q205" s="104">
        <v>1685.2455651922585</v>
      </c>
      <c r="R205" s="104">
        <v>1701.0291639923676</v>
      </c>
      <c r="S205" s="104">
        <v>1836.2659928618493</v>
      </c>
      <c r="T205" s="104">
        <v>1935.0900050452899</v>
      </c>
      <c r="U205" s="104">
        <v>1859.3672741769026</v>
      </c>
      <c r="V205" s="104">
        <v>1828.2114950490561</v>
      </c>
      <c r="W205" s="104">
        <v>1924.0017864420604</v>
      </c>
      <c r="X205" s="104">
        <v>2083.4011904575154</v>
      </c>
      <c r="Y205" s="104">
        <v>1799.5886513862267</v>
      </c>
      <c r="DA205" s="132" t="s">
        <v>2539</v>
      </c>
    </row>
    <row r="206" spans="1:105" ht="12" customHeight="1" x14ac:dyDescent="0.25">
      <c r="A206" s="108" t="s">
        <v>53</v>
      </c>
      <c r="B206" s="98">
        <v>696.92023764974942</v>
      </c>
      <c r="C206" s="98">
        <v>664.16750590423453</v>
      </c>
      <c r="D206" s="98">
        <v>717.37350494610007</v>
      </c>
      <c r="E206" s="98">
        <v>732.06175493539376</v>
      </c>
      <c r="F206" s="98">
        <v>797.53599249615161</v>
      </c>
      <c r="G206" s="98">
        <v>785.12110153395622</v>
      </c>
      <c r="H206" s="98">
        <v>762.50323959458092</v>
      </c>
      <c r="I206" s="98">
        <v>927.83283448375346</v>
      </c>
      <c r="J206" s="98">
        <v>773.20191314930173</v>
      </c>
      <c r="K206" s="98">
        <v>794.89886227646036</v>
      </c>
      <c r="L206" s="98">
        <v>805.16565700248975</v>
      </c>
      <c r="M206" s="98">
        <v>904.18492144178754</v>
      </c>
      <c r="N206" s="98">
        <v>864.1856812166684</v>
      </c>
      <c r="O206" s="98">
        <v>883.85992405573552</v>
      </c>
      <c r="P206" s="98">
        <v>703.346872648464</v>
      </c>
      <c r="Q206" s="98">
        <v>724.71697489728979</v>
      </c>
      <c r="R206" s="98">
        <v>743.19380384243129</v>
      </c>
      <c r="S206" s="98">
        <v>856.12584372917399</v>
      </c>
      <c r="T206" s="98">
        <v>825.87798635934564</v>
      </c>
      <c r="U206" s="98">
        <v>800.03120569166356</v>
      </c>
      <c r="V206" s="98">
        <v>719.02604397350046</v>
      </c>
      <c r="W206" s="98">
        <v>855.42124179129519</v>
      </c>
      <c r="X206" s="98">
        <v>873.63227765903139</v>
      </c>
      <c r="Y206" s="98">
        <v>669.55417844187389</v>
      </c>
      <c r="DA206" s="63" t="s">
        <v>2540</v>
      </c>
    </row>
    <row r="207" spans="1:105" ht="12" customHeight="1" x14ac:dyDescent="0.25">
      <c r="A207" s="108" t="s">
        <v>52</v>
      </c>
      <c r="B207" s="98">
        <v>898.61795970521064</v>
      </c>
      <c r="C207" s="98">
        <v>937.43399135556899</v>
      </c>
      <c r="D207" s="98">
        <v>961.73632776414627</v>
      </c>
      <c r="E207" s="98">
        <v>983.37696881593206</v>
      </c>
      <c r="F207" s="98">
        <v>952.2208432975691</v>
      </c>
      <c r="G207" s="98">
        <v>967.20056009589348</v>
      </c>
      <c r="H207" s="98">
        <v>956.99147640921956</v>
      </c>
      <c r="I207" s="98">
        <v>947.1015420850307</v>
      </c>
      <c r="J207" s="98">
        <v>966.25187460057157</v>
      </c>
      <c r="K207" s="98">
        <v>967.96811836266329</v>
      </c>
      <c r="L207" s="98">
        <v>995.40243332495925</v>
      </c>
      <c r="M207" s="98">
        <v>1030.2390209662183</v>
      </c>
      <c r="N207" s="98">
        <v>979.65826083021705</v>
      </c>
      <c r="O207" s="98">
        <v>920.67725310269304</v>
      </c>
      <c r="P207" s="98">
        <v>928.59722585158397</v>
      </c>
      <c r="Q207" s="98">
        <v>960.52859029496847</v>
      </c>
      <c r="R207" s="98">
        <v>957.83536014993604</v>
      </c>
      <c r="S207" s="98">
        <v>980.14014913267488</v>
      </c>
      <c r="T207" s="98">
        <v>1109.2120186859445</v>
      </c>
      <c r="U207" s="98">
        <v>1059.3360684852387</v>
      </c>
      <c r="V207" s="98">
        <v>1109.1854510755554</v>
      </c>
      <c r="W207" s="98">
        <v>1068.5805446507652</v>
      </c>
      <c r="X207" s="98">
        <v>1209.7689127984838</v>
      </c>
      <c r="Y207" s="98">
        <v>1130.034472944353</v>
      </c>
      <c r="DA207" s="63" t="s">
        <v>2541</v>
      </c>
    </row>
    <row r="208" spans="1:105" ht="12" customHeight="1" x14ac:dyDescent="0.25">
      <c r="A208" s="121" t="s">
        <v>54</v>
      </c>
      <c r="B208" s="122">
        <v>618.10866975588112</v>
      </c>
      <c r="C208" s="122">
        <v>642.12100645106216</v>
      </c>
      <c r="D208" s="122">
        <v>659.42609772980006</v>
      </c>
      <c r="E208" s="122">
        <v>674.82331739808785</v>
      </c>
      <c r="F208" s="122">
        <v>696.02916670835532</v>
      </c>
      <c r="G208" s="122">
        <v>711.54639806543946</v>
      </c>
      <c r="H208" s="122">
        <v>698.05146019100664</v>
      </c>
      <c r="I208" s="122">
        <v>660.03647622795097</v>
      </c>
      <c r="J208" s="122">
        <v>630.15935106792097</v>
      </c>
      <c r="K208" s="122">
        <v>627.59430002258171</v>
      </c>
      <c r="L208" s="122">
        <v>643.64727102072754</v>
      </c>
      <c r="M208" s="122">
        <v>591.16217099531332</v>
      </c>
      <c r="N208" s="122">
        <v>599.53708871425397</v>
      </c>
      <c r="O208" s="122">
        <v>597.29409041894701</v>
      </c>
      <c r="P208" s="122">
        <v>571.27554720717683</v>
      </c>
      <c r="Q208" s="122">
        <v>548.2582791247961</v>
      </c>
      <c r="R208" s="122">
        <v>529.68299898844134</v>
      </c>
      <c r="S208" s="122">
        <v>569.43976217475858</v>
      </c>
      <c r="T208" s="122">
        <v>544.30363711472046</v>
      </c>
      <c r="U208" s="122">
        <v>546.44326931971739</v>
      </c>
      <c r="V208" s="122">
        <v>537.24528234294814</v>
      </c>
      <c r="W208" s="122">
        <v>566.21468382624846</v>
      </c>
      <c r="X208" s="122">
        <v>649.2532601737023</v>
      </c>
      <c r="Y208" s="122">
        <v>578.64319302177057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618.10866975588112</v>
      </c>
      <c r="C210" s="33">
        <v>642.12100645106216</v>
      </c>
      <c r="D210" s="33">
        <v>659.42609772980006</v>
      </c>
      <c r="E210" s="33">
        <v>674.82331739808785</v>
      </c>
      <c r="F210" s="33">
        <v>696.02916670835532</v>
      </c>
      <c r="G210" s="33">
        <v>711.54639806543946</v>
      </c>
      <c r="H210" s="33">
        <v>698.05146019100664</v>
      </c>
      <c r="I210" s="33">
        <v>660.03647622795097</v>
      </c>
      <c r="J210" s="33">
        <v>630.15935106792097</v>
      </c>
      <c r="K210" s="33">
        <v>627.59430002258171</v>
      </c>
      <c r="L210" s="33">
        <v>643.64727102072754</v>
      </c>
      <c r="M210" s="33">
        <v>591.16217099531332</v>
      </c>
      <c r="N210" s="33">
        <v>599.53708871425397</v>
      </c>
      <c r="O210" s="33">
        <v>597.29409041894701</v>
      </c>
      <c r="P210" s="33">
        <v>571.27554720717683</v>
      </c>
      <c r="Q210" s="33">
        <v>548.2582791247961</v>
      </c>
      <c r="R210" s="33">
        <v>529.68299898844134</v>
      </c>
      <c r="S210" s="33">
        <v>569.43976217475858</v>
      </c>
      <c r="T210" s="33">
        <v>544.30363711472046</v>
      </c>
      <c r="U210" s="33">
        <v>546.44326931971739</v>
      </c>
      <c r="V210" s="33">
        <v>537.24528234294814</v>
      </c>
      <c r="W210" s="33">
        <v>566.21468382624846</v>
      </c>
      <c r="X210" s="33">
        <v>649.2532601737023</v>
      </c>
      <c r="Y210" s="33">
        <v>578.64319302177057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154.16939787546599</v>
      </c>
      <c r="C231" s="118">
        <f t="shared" si="108"/>
        <v>157.92483043457571</v>
      </c>
      <c r="D231" s="118">
        <f t="shared" si="108"/>
        <v>159.55739700305685</v>
      </c>
      <c r="E231" s="118">
        <f t="shared" si="108"/>
        <v>142.94071373560072</v>
      </c>
      <c r="F231" s="118">
        <f t="shared" si="108"/>
        <v>151.77368127778757</v>
      </c>
      <c r="G231" s="118">
        <f t="shared" si="108"/>
        <v>149.32671784993525</v>
      </c>
      <c r="H231" s="118">
        <f t="shared" si="108"/>
        <v>140.30963466877591</v>
      </c>
      <c r="I231" s="118">
        <f t="shared" si="108"/>
        <v>132.46047372777377</v>
      </c>
      <c r="J231" s="118">
        <f t="shared" si="108"/>
        <v>138.15362368876447</v>
      </c>
      <c r="K231" s="118">
        <f t="shared" si="108"/>
        <v>135.143690877735</v>
      </c>
      <c r="L231" s="118">
        <f t="shared" si="108"/>
        <v>148.44525986510138</v>
      </c>
      <c r="M231" s="118">
        <f t="shared" si="108"/>
        <v>134.8986339776109</v>
      </c>
      <c r="N231" s="118">
        <f t="shared" si="108"/>
        <v>119.5560876576413</v>
      </c>
      <c r="O231" s="118">
        <f t="shared" si="108"/>
        <v>149.13008177623277</v>
      </c>
      <c r="P231" s="118">
        <f t="shared" si="108"/>
        <v>121.13938643836906</v>
      </c>
      <c r="Q231" s="118">
        <f t="shared" si="108"/>
        <v>124.85266932036247</v>
      </c>
      <c r="R231" s="118">
        <f t="shared" ref="R231:V231" si="109">R232+R235+R237+R246</f>
        <v>132.23676437034501</v>
      </c>
      <c r="S231" s="118">
        <f t="shared" si="109"/>
        <v>135.89394766182633</v>
      </c>
      <c r="T231" s="118">
        <f t="shared" si="109"/>
        <v>122.20150959375965</v>
      </c>
      <c r="U231" s="118">
        <f t="shared" si="109"/>
        <v>133.46155261899662</v>
      </c>
      <c r="V231" s="118">
        <f t="shared" si="109"/>
        <v>133.4780711982304</v>
      </c>
      <c r="W231" s="118">
        <f t="shared" ref="W231:Y231" si="110">W232+W235+W237+W246</f>
        <v>137.82751089124042</v>
      </c>
      <c r="X231" s="118">
        <f t="shared" si="110"/>
        <v>132.60710307190652</v>
      </c>
      <c r="Y231" s="118">
        <f t="shared" si="110"/>
        <v>128.96129730403624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121.03872905498481</v>
      </c>
      <c r="C232" s="123">
        <f t="shared" si="111"/>
        <v>124.67453047257949</v>
      </c>
      <c r="D232" s="123">
        <f t="shared" si="111"/>
        <v>124.76453843548474</v>
      </c>
      <c r="E232" s="123">
        <f t="shared" si="111"/>
        <v>108.88194667204944</v>
      </c>
      <c r="F232" s="123">
        <f t="shared" si="111"/>
        <v>116.10199232757857</v>
      </c>
      <c r="G232" s="123">
        <f t="shared" si="111"/>
        <v>113.46856647240729</v>
      </c>
      <c r="H232" s="123">
        <f t="shared" si="111"/>
        <v>106.15220507263147</v>
      </c>
      <c r="I232" s="123">
        <f t="shared" si="111"/>
        <v>96.928038969972079</v>
      </c>
      <c r="J232" s="123">
        <f t="shared" si="111"/>
        <v>104.72325121744811</v>
      </c>
      <c r="K232" s="123">
        <f t="shared" si="111"/>
        <v>101.47182480049865</v>
      </c>
      <c r="L232" s="123">
        <f t="shared" si="111"/>
        <v>114.01934095321613</v>
      </c>
      <c r="M232" s="123">
        <f t="shared" si="111"/>
        <v>100.19295948929094</v>
      </c>
      <c r="N232" s="123">
        <f t="shared" si="111"/>
        <v>87.229450732075762</v>
      </c>
      <c r="O232" s="123">
        <f t="shared" si="111"/>
        <v>117.85357194088094</v>
      </c>
      <c r="P232" s="123">
        <f t="shared" si="111"/>
        <v>91.90016191529628</v>
      </c>
      <c r="Q232" s="123">
        <f t="shared" si="111"/>
        <v>96.103894397932791</v>
      </c>
      <c r="R232" s="123">
        <f t="shared" ref="R232:V232" si="112">SUM(R233:R234)</f>
        <v>103.37156935202529</v>
      </c>
      <c r="S232" s="123">
        <f t="shared" si="112"/>
        <v>104.77554978089698</v>
      </c>
      <c r="T232" s="123">
        <f t="shared" si="112"/>
        <v>91.889435307171397</v>
      </c>
      <c r="U232" s="123">
        <f t="shared" si="112"/>
        <v>103.30282406913699</v>
      </c>
      <c r="V232" s="123">
        <f t="shared" si="112"/>
        <v>104.37621138982971</v>
      </c>
      <c r="W232" s="123">
        <f t="shared" ref="W232:Y232" si="113">SUM(W233:W234)</f>
        <v>106.10587323158451</v>
      </c>
      <c r="X232" s="123">
        <f t="shared" si="113"/>
        <v>101.19124681717409</v>
      </c>
      <c r="Y232" s="123">
        <f t="shared" si="113"/>
        <v>100.02727143385837</v>
      </c>
      <c r="DA232" s="130" t="s">
        <v>2864</v>
      </c>
    </row>
    <row r="233" spans="1:105" ht="12" customHeight="1" x14ac:dyDescent="0.25">
      <c r="A233" s="97" t="s">
        <v>198</v>
      </c>
      <c r="B233" s="99">
        <v>120.5234111349606</v>
      </c>
      <c r="C233" s="99">
        <v>124.14969561305276</v>
      </c>
      <c r="D233" s="99">
        <v>124.24738836353079</v>
      </c>
      <c r="E233" s="99">
        <v>108.44108812830733</v>
      </c>
      <c r="F233" s="99">
        <v>115.63489161708452</v>
      </c>
      <c r="G233" s="99">
        <v>113.01657155414949</v>
      </c>
      <c r="H233" s="99">
        <v>105.73816582886433</v>
      </c>
      <c r="I233" s="99">
        <v>96.555479574297777</v>
      </c>
      <c r="J233" s="99">
        <v>104.32377108301115</v>
      </c>
      <c r="K233" s="99">
        <v>101.08863613208509</v>
      </c>
      <c r="L233" s="99">
        <v>113.59402408966876</v>
      </c>
      <c r="M233" s="99">
        <v>99.82454887400641</v>
      </c>
      <c r="N233" s="99">
        <v>86.910031145366347</v>
      </c>
      <c r="O233" s="99">
        <v>117.42299870779914</v>
      </c>
      <c r="P233" s="99">
        <v>91.564967208038524</v>
      </c>
      <c r="Q233" s="99">
        <v>95.752893041274319</v>
      </c>
      <c r="R233" s="99">
        <v>102.99786674883718</v>
      </c>
      <c r="S233" s="99">
        <v>104.39943003205497</v>
      </c>
      <c r="T233" s="99">
        <v>91.560326463323932</v>
      </c>
      <c r="U233" s="99">
        <v>102.9374579531346</v>
      </c>
      <c r="V233" s="99">
        <v>104.00682699429595</v>
      </c>
      <c r="W233" s="99">
        <v>105.73293399972084</v>
      </c>
      <c r="X233" s="99">
        <v>100.83107722713102</v>
      </c>
      <c r="Y233" s="99">
        <v>99.671182013038745</v>
      </c>
      <c r="DA233" s="63" t="s">
        <v>2865</v>
      </c>
    </row>
    <row r="234" spans="1:105" ht="12" customHeight="1" x14ac:dyDescent="0.25">
      <c r="A234" s="97" t="s">
        <v>53</v>
      </c>
      <c r="B234" s="99">
        <v>0.51531792002421228</v>
      </c>
      <c r="C234" s="99">
        <v>0.52483485952673758</v>
      </c>
      <c r="D234" s="99">
        <v>0.5171500719539539</v>
      </c>
      <c r="E234" s="99">
        <v>0.44085854374211364</v>
      </c>
      <c r="F234" s="99">
        <v>0.46710071049405016</v>
      </c>
      <c r="G234" s="99">
        <v>0.45199491825779819</v>
      </c>
      <c r="H234" s="99">
        <v>0.4140392437671529</v>
      </c>
      <c r="I234" s="99">
        <v>0.37255939567430363</v>
      </c>
      <c r="J234" s="99">
        <v>0.39948013443695102</v>
      </c>
      <c r="K234" s="99">
        <v>0.3831886684135633</v>
      </c>
      <c r="L234" s="99">
        <v>0.42531686354736181</v>
      </c>
      <c r="M234" s="99">
        <v>0.36841061528453145</v>
      </c>
      <c r="N234" s="99">
        <v>0.31941958670942089</v>
      </c>
      <c r="O234" s="99">
        <v>0.43057323308180379</v>
      </c>
      <c r="P234" s="99">
        <v>0.33519470725775213</v>
      </c>
      <c r="Q234" s="99">
        <v>0.35100135665847676</v>
      </c>
      <c r="R234" s="99">
        <v>0.37370260318810311</v>
      </c>
      <c r="S234" s="99">
        <v>0.37611974884201765</v>
      </c>
      <c r="T234" s="99">
        <v>0.32910884384746592</v>
      </c>
      <c r="U234" s="99">
        <v>0.36536611600239483</v>
      </c>
      <c r="V234" s="99">
        <v>0.36938439553375857</v>
      </c>
      <c r="W234" s="99">
        <v>0.37293923186367223</v>
      </c>
      <c r="X234" s="99">
        <v>0.3601695900430692</v>
      </c>
      <c r="Y234" s="99">
        <v>0.35608942081963457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0.16981412518527098</v>
      </c>
      <c r="C235" s="123">
        <f t="shared" si="114"/>
        <v>0.17073593028045764</v>
      </c>
      <c r="D235" s="123">
        <f t="shared" si="114"/>
        <v>0.173047805331774</v>
      </c>
      <c r="E235" s="123">
        <f t="shared" si="114"/>
        <v>0.31854576778593607</v>
      </c>
      <c r="F235" s="123">
        <f t="shared" si="114"/>
        <v>0.16380507573531336</v>
      </c>
      <c r="G235" s="123">
        <f t="shared" si="114"/>
        <v>0.17323784507910756</v>
      </c>
      <c r="H235" s="123">
        <f t="shared" si="114"/>
        <v>0.27719438170880661</v>
      </c>
      <c r="I235" s="123">
        <f t="shared" si="114"/>
        <v>0.21526537194984782</v>
      </c>
      <c r="J235" s="123">
        <f t="shared" si="114"/>
        <v>0.24270720589814723</v>
      </c>
      <c r="K235" s="123">
        <f t="shared" si="114"/>
        <v>0.24628682845339386</v>
      </c>
      <c r="L235" s="123">
        <f t="shared" si="114"/>
        <v>0.28802593843362156</v>
      </c>
      <c r="M235" s="123">
        <f t="shared" si="114"/>
        <v>0.30631064129575497</v>
      </c>
      <c r="N235" s="123">
        <f t="shared" si="114"/>
        <v>0.29909265630809106</v>
      </c>
      <c r="O235" s="123">
        <f t="shared" si="114"/>
        <v>0.29288591858290625</v>
      </c>
      <c r="P235" s="123">
        <f t="shared" si="114"/>
        <v>0.27562450563894586</v>
      </c>
      <c r="Q235" s="123">
        <f t="shared" si="114"/>
        <v>0.26173538209140607</v>
      </c>
      <c r="R235" s="123">
        <f t="shared" si="114"/>
        <v>0.29236536070211039</v>
      </c>
      <c r="S235" s="123">
        <f t="shared" si="114"/>
        <v>0.3296317061287759</v>
      </c>
      <c r="T235" s="123">
        <f t="shared" si="114"/>
        <v>0.32969057201840651</v>
      </c>
      <c r="U235" s="123">
        <f t="shared" si="114"/>
        <v>0.32776165989928613</v>
      </c>
      <c r="V235" s="123">
        <f t="shared" si="114"/>
        <v>0.30866040227877267</v>
      </c>
      <c r="W235" s="123">
        <f t="shared" si="114"/>
        <v>0.31221120159188998</v>
      </c>
      <c r="X235" s="123">
        <f t="shared" si="114"/>
        <v>0.27943157543861735</v>
      </c>
      <c r="Y235" s="123">
        <f t="shared" si="114"/>
        <v>0.23470520647844423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0.16981412518527098</v>
      </c>
      <c r="C236" s="99">
        <f>RES_hhdet_fecs!C129</f>
        <v>0.17073593028045764</v>
      </c>
      <c r="D236" s="99">
        <f>RES_hhdet_fecs!D129</f>
        <v>0.173047805331774</v>
      </c>
      <c r="E236" s="99">
        <f>RES_hhdet_fecs!E129</f>
        <v>0.31854576778593607</v>
      </c>
      <c r="F236" s="99">
        <f>RES_hhdet_fecs!F129</f>
        <v>0.16380507573531336</v>
      </c>
      <c r="G236" s="99">
        <f>RES_hhdet_fecs!G129</f>
        <v>0.17323784507910756</v>
      </c>
      <c r="H236" s="99">
        <f>RES_hhdet_fecs!H129</f>
        <v>0.27719438170880661</v>
      </c>
      <c r="I236" s="99">
        <f>RES_hhdet_fecs!I129</f>
        <v>0.21526537194984782</v>
      </c>
      <c r="J236" s="99">
        <f>RES_hhdet_fecs!J129</f>
        <v>0.24270720589814723</v>
      </c>
      <c r="K236" s="99">
        <f>RES_hhdet_fecs!K129</f>
        <v>0.24628682845339386</v>
      </c>
      <c r="L236" s="99">
        <f>RES_hhdet_fecs!L129</f>
        <v>0.28802593843362156</v>
      </c>
      <c r="M236" s="99">
        <f>RES_hhdet_fecs!M129</f>
        <v>0.30631064129575497</v>
      </c>
      <c r="N236" s="99">
        <f>RES_hhdet_fecs!N129</f>
        <v>0.29909265630809106</v>
      </c>
      <c r="O236" s="99">
        <f>RES_hhdet_fecs!O129</f>
        <v>0.29288591858290625</v>
      </c>
      <c r="P236" s="99">
        <f>RES_hhdet_fecs!P129</f>
        <v>0.27562450563894586</v>
      </c>
      <c r="Q236" s="99">
        <f>RES_hhdet_fecs!Q129</f>
        <v>0.26173538209140607</v>
      </c>
      <c r="R236" s="99">
        <f>RES_hhdet_fecs!R129</f>
        <v>0.29236536070211039</v>
      </c>
      <c r="S236" s="99">
        <f>RES_hhdet_fecs!S129</f>
        <v>0.3296317061287759</v>
      </c>
      <c r="T236" s="99">
        <f>RES_hhdet_fecs!T129</f>
        <v>0.32969057201840651</v>
      </c>
      <c r="U236" s="99">
        <f>RES_hhdet_fecs!U129</f>
        <v>0.32776165989928613</v>
      </c>
      <c r="V236" s="99">
        <f>RES_hhdet_fecs!V129</f>
        <v>0.30866040227877267</v>
      </c>
      <c r="W236" s="99">
        <f>RES_hhdet_fecs!W129</f>
        <v>0.31221120159188998</v>
      </c>
      <c r="X236" s="99">
        <f>RES_hhdet_fecs!X129</f>
        <v>0.27943157543861735</v>
      </c>
      <c r="Y236" s="99">
        <f>RES_hhdet_fecs!Y129</f>
        <v>0.23470520647844423</v>
      </c>
      <c r="DA236" s="63" t="s">
        <v>2868</v>
      </c>
    </row>
    <row r="237" spans="1:105" ht="12" customHeight="1" x14ac:dyDescent="0.25">
      <c r="A237" s="121" t="s">
        <v>55</v>
      </c>
      <c r="B237" s="123">
        <v>23.218443980683119</v>
      </c>
      <c r="C237" s="123">
        <v>23.042824159364219</v>
      </c>
      <c r="D237" s="123">
        <v>24.373094790266808</v>
      </c>
      <c r="E237" s="123">
        <v>23.325801790531312</v>
      </c>
      <c r="F237" s="123">
        <v>24.863408359257736</v>
      </c>
      <c r="G237" s="123">
        <v>24.894065380214819</v>
      </c>
      <c r="H237" s="123">
        <v>23.330505885320367</v>
      </c>
      <c r="I237" s="123">
        <v>25.364364474977251</v>
      </c>
      <c r="J237" s="123">
        <v>23.646319457729128</v>
      </c>
      <c r="K237" s="123">
        <v>23.968660168938356</v>
      </c>
      <c r="L237" s="123">
        <v>24.520556786491753</v>
      </c>
      <c r="M237" s="123">
        <v>25.665305640581245</v>
      </c>
      <c r="N237" s="123">
        <v>23.287603956006219</v>
      </c>
      <c r="O237" s="123">
        <v>22.398640957320534</v>
      </c>
      <c r="P237" s="123">
        <v>20.881013790178141</v>
      </c>
      <c r="Q237" s="123">
        <v>20.878413336470896</v>
      </c>
      <c r="R237" s="123">
        <v>21.273564108047239</v>
      </c>
      <c r="S237" s="123">
        <v>22.998400153126049</v>
      </c>
      <c r="T237" s="123">
        <v>22.60683399924697</v>
      </c>
      <c r="U237" s="123">
        <v>22.55728649214339</v>
      </c>
      <c r="V237" s="123">
        <v>21.821739438378813</v>
      </c>
      <c r="W237" s="123">
        <v>24.164774561904899</v>
      </c>
      <c r="X237" s="123">
        <v>22.932183646964781</v>
      </c>
      <c r="Y237" s="123">
        <v>21.497272290170468</v>
      </c>
      <c r="DA237" s="130" t="s">
        <v>2869</v>
      </c>
    </row>
    <row r="238" spans="1:105" ht="12" customHeight="1" x14ac:dyDescent="0.25">
      <c r="A238" s="97" t="s">
        <v>128</v>
      </c>
      <c r="B238" s="99">
        <v>21.975212864676376</v>
      </c>
      <c r="C238" s="99">
        <v>21.86885708257568</v>
      </c>
      <c r="D238" s="99">
        <v>23.532356542167985</v>
      </c>
      <c r="E238" s="99">
        <v>21.498340653475655</v>
      </c>
      <c r="F238" s="99">
        <v>24.11080778473157</v>
      </c>
      <c r="G238" s="99">
        <v>24.472116987576868</v>
      </c>
      <c r="H238" s="99">
        <v>22.229990470121685</v>
      </c>
      <c r="I238" s="99">
        <v>24.161406211981742</v>
      </c>
      <c r="J238" s="99">
        <v>22.668173131157936</v>
      </c>
      <c r="K238" s="99">
        <v>23.217143402672868</v>
      </c>
      <c r="L238" s="99">
        <v>23.996174170142627</v>
      </c>
      <c r="M238" s="99">
        <v>24.831816041897422</v>
      </c>
      <c r="N238" s="99">
        <v>21.570193118819049</v>
      </c>
      <c r="O238" s="99">
        <v>20.586176365223757</v>
      </c>
      <c r="P238" s="99">
        <v>20.71848955915117</v>
      </c>
      <c r="Q238" s="99">
        <v>20.478739016526788</v>
      </c>
      <c r="R238" s="99">
        <v>21.331069929788033</v>
      </c>
      <c r="S238" s="99">
        <v>23.12505311744437</v>
      </c>
      <c r="T238" s="99">
        <v>21.039472585509401</v>
      </c>
      <c r="U238" s="99">
        <v>22.495956355687671</v>
      </c>
      <c r="V238" s="99">
        <v>21.911462200901028</v>
      </c>
      <c r="W238" s="99">
        <v>25.414060396770033</v>
      </c>
      <c r="X238" s="99">
        <v>21.190239782119544</v>
      </c>
      <c r="Y238" s="99">
        <v>21.959519442555987</v>
      </c>
      <c r="DA238" s="63" t="s">
        <v>2870</v>
      </c>
    </row>
    <row r="239" spans="1:105" ht="12" customHeight="1" x14ac:dyDescent="0.25">
      <c r="A239" s="97" t="s">
        <v>127</v>
      </c>
      <c r="B239" s="99">
        <v>20.396941759304852</v>
      </c>
      <c r="C239" s="99">
        <v>20.207165852224232</v>
      </c>
      <c r="D239" s="99">
        <v>21.759979701369687</v>
      </c>
      <c r="E239" s="99">
        <v>19.867092507273757</v>
      </c>
      <c r="F239" s="99">
        <v>22.388247114166493</v>
      </c>
      <c r="G239" s="99">
        <v>22.72843148144802</v>
      </c>
      <c r="H239" s="99">
        <v>20.664663413311892</v>
      </c>
      <c r="I239" s="99">
        <v>22.62398896334626</v>
      </c>
      <c r="J239" s="99">
        <v>21.179909471142572</v>
      </c>
      <c r="K239" s="99">
        <v>21.774000169234967</v>
      </c>
      <c r="L239" s="99">
        <v>22.587104549801669</v>
      </c>
      <c r="M239" s="99">
        <v>23.509845377939719</v>
      </c>
      <c r="N239" s="99">
        <v>20.539469997711819</v>
      </c>
      <c r="O239" s="99">
        <v>19.696762709697776</v>
      </c>
      <c r="P239" s="99">
        <v>19.683236637152756</v>
      </c>
      <c r="Q239" s="99">
        <v>19.456395252529092</v>
      </c>
      <c r="R239" s="99">
        <v>20.289239143396092</v>
      </c>
      <c r="S239" s="99">
        <v>22.086386271349888</v>
      </c>
      <c r="T239" s="99">
        <v>20.093814047869387</v>
      </c>
      <c r="U239" s="99">
        <v>21.507683083175312</v>
      </c>
      <c r="V239" s="99">
        <v>20.962486802490236</v>
      </c>
      <c r="W239" s="99">
        <v>24.444885993153211</v>
      </c>
      <c r="X239" s="99">
        <v>20.417192791349748</v>
      </c>
      <c r="Y239" s="99">
        <v>21.1707456708235</v>
      </c>
      <c r="DA239" s="63" t="s">
        <v>2871</v>
      </c>
    </row>
    <row r="240" spans="1:105" ht="12" customHeight="1" x14ac:dyDescent="0.25">
      <c r="A240" s="100" t="s">
        <v>198</v>
      </c>
      <c r="B240" s="102">
        <v>9.5941819041435608</v>
      </c>
      <c r="C240" s="102">
        <v>9.0254377015861227</v>
      </c>
      <c r="D240" s="102">
        <v>9.9593052517215508</v>
      </c>
      <c r="E240" s="102">
        <v>9.0490715055364763</v>
      </c>
      <c r="F240" s="102">
        <v>10.845533005833214</v>
      </c>
      <c r="G240" s="102">
        <v>10.824375739201219</v>
      </c>
      <c r="H240" s="102">
        <v>9.7321318488109032</v>
      </c>
      <c r="I240" s="102">
        <v>11.77972682461923</v>
      </c>
      <c r="J240" s="102">
        <v>9.9713980378157725</v>
      </c>
      <c r="K240" s="102">
        <v>10.366287715765186</v>
      </c>
      <c r="L240" s="102">
        <v>10.672779007523667</v>
      </c>
      <c r="M240" s="102">
        <v>11.512257248904501</v>
      </c>
      <c r="N240" s="102">
        <v>10.081003460397342</v>
      </c>
      <c r="O240" s="102">
        <v>10.044034804829796</v>
      </c>
      <c r="P240" s="102">
        <v>8.9788166736876391</v>
      </c>
      <c r="Q240" s="102">
        <v>8.7813867287310146</v>
      </c>
      <c r="R240" s="102">
        <v>9.2999465862529291</v>
      </c>
      <c r="S240" s="102">
        <v>10.732845444621368</v>
      </c>
      <c r="T240" s="102">
        <v>8.9080956424266606</v>
      </c>
      <c r="U240" s="102">
        <v>9.6793819436486732</v>
      </c>
      <c r="V240" s="102">
        <v>8.7313290438225852</v>
      </c>
      <c r="W240" s="102">
        <v>11.489030589046681</v>
      </c>
      <c r="X240" s="102">
        <v>9.0799572830627646</v>
      </c>
      <c r="Y240" s="102">
        <v>8.3490558818838103</v>
      </c>
      <c r="DA240" s="131" t="s">
        <v>2872</v>
      </c>
    </row>
    <row r="241" spans="1:105" ht="12" customHeight="1" x14ac:dyDescent="0.25">
      <c r="A241" s="103" t="s">
        <v>52</v>
      </c>
      <c r="B241" s="105">
        <v>10.802759855161295</v>
      </c>
      <c r="C241" s="105">
        <v>11.181728150638111</v>
      </c>
      <c r="D241" s="105">
        <v>11.800674449648136</v>
      </c>
      <c r="E241" s="105">
        <v>10.81802100173728</v>
      </c>
      <c r="F241" s="105">
        <v>11.542714108333277</v>
      </c>
      <c r="G241" s="105">
        <v>11.904055742246806</v>
      </c>
      <c r="H241" s="105">
        <v>10.932531564500984</v>
      </c>
      <c r="I241" s="105">
        <v>10.844262138727032</v>
      </c>
      <c r="J241" s="105">
        <v>11.208511433326796</v>
      </c>
      <c r="K241" s="105">
        <v>11.407712453469776</v>
      </c>
      <c r="L241" s="105">
        <v>11.914325542277997</v>
      </c>
      <c r="M241" s="105">
        <v>11.997588129035217</v>
      </c>
      <c r="N241" s="105">
        <v>10.458466537314475</v>
      </c>
      <c r="O241" s="105">
        <v>9.6527279048679784</v>
      </c>
      <c r="P241" s="105">
        <v>10.704419963465117</v>
      </c>
      <c r="Q241" s="105">
        <v>10.675008523798077</v>
      </c>
      <c r="R241" s="105">
        <v>10.989292557143164</v>
      </c>
      <c r="S241" s="105">
        <v>11.353540826728517</v>
      </c>
      <c r="T241" s="105">
        <v>11.185718405442724</v>
      </c>
      <c r="U241" s="105">
        <v>11.828301139526639</v>
      </c>
      <c r="V241" s="105">
        <v>12.231157758667651</v>
      </c>
      <c r="W241" s="105">
        <v>12.955855404106531</v>
      </c>
      <c r="X241" s="105">
        <v>11.33723550828698</v>
      </c>
      <c r="Y241" s="105">
        <v>12.821689788939693</v>
      </c>
      <c r="DA241" s="132" t="s">
        <v>2873</v>
      </c>
    </row>
    <row r="242" spans="1:105" ht="12" customHeight="1" x14ac:dyDescent="0.25">
      <c r="A242" s="106" t="s">
        <v>122</v>
      </c>
      <c r="B242" s="102">
        <v>25.287305332249208</v>
      </c>
      <c r="C242" s="102">
        <v>25.140134667370411</v>
      </c>
      <c r="D242" s="102">
        <v>26.168103040091818</v>
      </c>
      <c r="E242" s="102">
        <v>26.533480546724448</v>
      </c>
      <c r="F242" s="102">
        <v>26.753770324698269</v>
      </c>
      <c r="G242" s="102">
        <v>26.513548141752569</v>
      </c>
      <c r="H242" s="102">
        <v>25.855379908280124</v>
      </c>
      <c r="I242" s="102">
        <v>28.096856665146937</v>
      </c>
      <c r="J242" s="102">
        <v>26.180448022104233</v>
      </c>
      <c r="K242" s="102">
        <v>26.425713135656654</v>
      </c>
      <c r="L242" s="102">
        <v>26.759590971316314</v>
      </c>
      <c r="M242" s="102">
        <v>28.445191711741973</v>
      </c>
      <c r="N242" s="102">
        <v>26.68412701016366</v>
      </c>
      <c r="O242" s="102">
        <v>25.722180639713461</v>
      </c>
      <c r="P242" s="102">
        <v>22.932513692027584</v>
      </c>
      <c r="Q242" s="102">
        <v>23.285435685265348</v>
      </c>
      <c r="R242" s="102">
        <v>23.346145096529245</v>
      </c>
      <c r="S242" s="102">
        <v>24.96959214886304</v>
      </c>
      <c r="T242" s="102">
        <v>26.008633741628703</v>
      </c>
      <c r="U242" s="102">
        <v>24.566127028155261</v>
      </c>
      <c r="V242" s="102">
        <v>23.418664522881706</v>
      </c>
      <c r="W242" s="102">
        <v>24.515255414208269</v>
      </c>
      <c r="X242" s="102">
        <v>26.187143338317423</v>
      </c>
      <c r="Y242" s="102">
        <v>22.220639366798814</v>
      </c>
      <c r="DA242" s="131" t="s">
        <v>2874</v>
      </c>
    </row>
    <row r="243" spans="1:105" ht="12" customHeight="1" x14ac:dyDescent="0.25">
      <c r="A243" s="107" t="s">
        <v>121</v>
      </c>
      <c r="B243" s="105">
        <v>21.822944536608759</v>
      </c>
      <c r="C243" s="105">
        <v>21.555384422384396</v>
      </c>
      <c r="D243" s="105">
        <v>22.532350878370416</v>
      </c>
      <c r="E243" s="105">
        <v>22.850001822597235</v>
      </c>
      <c r="F243" s="105">
        <v>23.312377469659637</v>
      </c>
      <c r="G243" s="105">
        <v>23.146848429880883</v>
      </c>
      <c r="H243" s="105">
        <v>22.664628075542861</v>
      </c>
      <c r="I243" s="105">
        <v>25.004610759557774</v>
      </c>
      <c r="J243" s="105">
        <v>23.020354692143183</v>
      </c>
      <c r="K243" s="105">
        <v>23.270297877596725</v>
      </c>
      <c r="L243" s="105">
        <v>23.571489443053846</v>
      </c>
      <c r="M243" s="105">
        <v>25.181333936192331</v>
      </c>
      <c r="N243" s="105">
        <v>23.719461832349751</v>
      </c>
      <c r="O243" s="105">
        <v>23.016172509256808</v>
      </c>
      <c r="P243" s="105">
        <v>20.202913370727046</v>
      </c>
      <c r="Q243" s="105">
        <v>20.4753722277771</v>
      </c>
      <c r="R243" s="105">
        <v>20.608174473552644</v>
      </c>
      <c r="S243" s="105">
        <v>22.321346209036562</v>
      </c>
      <c r="T243" s="105">
        <v>23.25147351536727</v>
      </c>
      <c r="U243" s="105">
        <v>22.149920710872088</v>
      </c>
      <c r="V243" s="105">
        <v>21.322551581905113</v>
      </c>
      <c r="W243" s="105">
        <v>22.542859934363307</v>
      </c>
      <c r="X243" s="105">
        <v>24.206555687043696</v>
      </c>
      <c r="Y243" s="105">
        <v>20.643680985463373</v>
      </c>
      <c r="DA243" s="132" t="s">
        <v>2875</v>
      </c>
    </row>
    <row r="244" spans="1:105" ht="12" customHeight="1" x14ac:dyDescent="0.25">
      <c r="A244" s="108" t="s">
        <v>53</v>
      </c>
      <c r="B244" s="99">
        <v>11.045323058318637</v>
      </c>
      <c r="C244" s="99">
        <v>10.379075746850539</v>
      </c>
      <c r="D244" s="99">
        <v>11.104289181610133</v>
      </c>
      <c r="E244" s="99">
        <v>11.211527800125733</v>
      </c>
      <c r="F244" s="99">
        <v>12.10293079590182</v>
      </c>
      <c r="G244" s="99">
        <v>11.811726306089923</v>
      </c>
      <c r="H244" s="99">
        <v>11.439391590873651</v>
      </c>
      <c r="I244" s="99">
        <v>13.894337108102027</v>
      </c>
      <c r="J244" s="99">
        <v>11.628104426835703</v>
      </c>
      <c r="K244" s="99">
        <v>11.892703961731115</v>
      </c>
      <c r="L244" s="99">
        <v>11.948983258376286</v>
      </c>
      <c r="M244" s="99">
        <v>13.25899898854853</v>
      </c>
      <c r="N244" s="99">
        <v>12.494929244946791</v>
      </c>
      <c r="O244" s="99">
        <v>12.574615889255139</v>
      </c>
      <c r="P244" s="99">
        <v>9.7999977181909799</v>
      </c>
      <c r="Q244" s="99">
        <v>9.8628143665106194</v>
      </c>
      <c r="R244" s="99">
        <v>10.034581837090169</v>
      </c>
      <c r="S244" s="99">
        <v>11.488889604741717</v>
      </c>
      <c r="T244" s="99">
        <v>11.006777696623185</v>
      </c>
      <c r="U244" s="99">
        <v>10.513760007317321</v>
      </c>
      <c r="V244" s="99">
        <v>9.2661879832577707</v>
      </c>
      <c r="W244" s="99">
        <v>10.915215270045945</v>
      </c>
      <c r="X244" s="99">
        <v>11.028245090110323</v>
      </c>
      <c r="Y244" s="99">
        <v>8.3339372714726014</v>
      </c>
      <c r="DA244" s="63" t="s">
        <v>2876</v>
      </c>
    </row>
    <row r="245" spans="1:105" ht="12" customHeight="1" x14ac:dyDescent="0.25">
      <c r="A245" s="108" t="s">
        <v>52</v>
      </c>
      <c r="B245" s="99">
        <v>10.77762147829012</v>
      </c>
      <c r="C245" s="99">
        <v>11.176308675533862</v>
      </c>
      <c r="D245" s="99">
        <v>11.428061696760283</v>
      </c>
      <c r="E245" s="99">
        <v>11.638474022471501</v>
      </c>
      <c r="F245" s="99">
        <v>11.209446673757821</v>
      </c>
      <c r="G245" s="99">
        <v>11.335122123790962</v>
      </c>
      <c r="H245" s="99">
        <v>11.225236484669209</v>
      </c>
      <c r="I245" s="99">
        <v>11.110273651455746</v>
      </c>
      <c r="J245" s="99">
        <v>11.392250265307478</v>
      </c>
      <c r="K245" s="99">
        <v>11.377593915865612</v>
      </c>
      <c r="L245" s="99">
        <v>11.622506184677563</v>
      </c>
      <c r="M245" s="99">
        <v>11.922334947643803</v>
      </c>
      <c r="N245" s="99">
        <v>11.224532587402962</v>
      </c>
      <c r="O245" s="99">
        <v>10.441556620001675</v>
      </c>
      <c r="P245" s="99">
        <v>10.402915652536068</v>
      </c>
      <c r="Q245" s="99">
        <v>10.612557861266481</v>
      </c>
      <c r="R245" s="99">
        <v>10.573592636462475</v>
      </c>
      <c r="S245" s="99">
        <v>10.832456604294848</v>
      </c>
      <c r="T245" s="99">
        <v>12.244695818744081</v>
      </c>
      <c r="U245" s="99">
        <v>11.636160703554767</v>
      </c>
      <c r="V245" s="99">
        <v>12.056363598647341</v>
      </c>
      <c r="W245" s="99">
        <v>11.627644664317357</v>
      </c>
      <c r="X245" s="99">
        <v>13.178310596933375</v>
      </c>
      <c r="Y245" s="99">
        <v>12.309743713990773</v>
      </c>
      <c r="DA245" s="63" t="s">
        <v>2877</v>
      </c>
    </row>
    <row r="246" spans="1:105" ht="12" customHeight="1" x14ac:dyDescent="0.25">
      <c r="A246" s="121" t="s">
        <v>54</v>
      </c>
      <c r="B246" s="123">
        <v>9.742410714612797</v>
      </c>
      <c r="C246" s="123">
        <v>10.036739872351532</v>
      </c>
      <c r="D246" s="123">
        <v>10.246715971973501</v>
      </c>
      <c r="E246" s="123">
        <v>10.414419505234045</v>
      </c>
      <c r="F246" s="123">
        <v>10.644475515215966</v>
      </c>
      <c r="G246" s="123">
        <v>10.790848152234018</v>
      </c>
      <c r="H246" s="123">
        <v>10.549729329115241</v>
      </c>
      <c r="I246" s="123">
        <v>9.9528049108745993</v>
      </c>
      <c r="J246" s="123">
        <v>9.5413458076890745</v>
      </c>
      <c r="K246" s="123">
        <v>9.4569190798446012</v>
      </c>
      <c r="L246" s="123">
        <v>9.6173361869598875</v>
      </c>
      <c r="M246" s="123">
        <v>8.7340582064429721</v>
      </c>
      <c r="N246" s="123">
        <v>8.739940313251223</v>
      </c>
      <c r="O246" s="123">
        <v>8.5849829594483822</v>
      </c>
      <c r="P246" s="123">
        <v>8.0825862272556961</v>
      </c>
      <c r="Q246" s="123">
        <v>7.6086262038673693</v>
      </c>
      <c r="R246" s="123">
        <v>7.2992655495703831</v>
      </c>
      <c r="S246" s="123">
        <v>7.7903660216745072</v>
      </c>
      <c r="T246" s="123">
        <v>7.3755497153228777</v>
      </c>
      <c r="U246" s="123">
        <v>7.2736803978169675</v>
      </c>
      <c r="V246" s="123">
        <v>6.9714599677431082</v>
      </c>
      <c r="W246" s="123">
        <v>7.2446518961591151</v>
      </c>
      <c r="X246" s="123">
        <v>8.2042410323290298</v>
      </c>
      <c r="Y246" s="123">
        <v>7.2020483735289638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9.742410714612797</v>
      </c>
      <c r="C248" s="110">
        <v>10.036739872351532</v>
      </c>
      <c r="D248" s="110">
        <v>10.246715971973501</v>
      </c>
      <c r="E248" s="110">
        <v>10.414419505234045</v>
      </c>
      <c r="F248" s="110">
        <v>10.644475515215966</v>
      </c>
      <c r="G248" s="110">
        <v>10.790848152234018</v>
      </c>
      <c r="H248" s="110">
        <v>10.549729329115241</v>
      </c>
      <c r="I248" s="110">
        <v>9.9528049108745993</v>
      </c>
      <c r="J248" s="110">
        <v>9.5413458076890745</v>
      </c>
      <c r="K248" s="110">
        <v>9.4569190798446012</v>
      </c>
      <c r="L248" s="110">
        <v>9.6173361869598875</v>
      </c>
      <c r="M248" s="110">
        <v>8.7340582064429721</v>
      </c>
      <c r="N248" s="110">
        <v>8.739940313251223</v>
      </c>
      <c r="O248" s="110">
        <v>8.5849829594483822</v>
      </c>
      <c r="P248" s="110">
        <v>8.0825862272556961</v>
      </c>
      <c r="Q248" s="110">
        <v>7.6086262038673693</v>
      </c>
      <c r="R248" s="110">
        <v>7.2992655495703831</v>
      </c>
      <c r="S248" s="110">
        <v>7.7903660216745072</v>
      </c>
      <c r="T248" s="110">
        <v>7.3755497153228777</v>
      </c>
      <c r="U248" s="110">
        <v>7.2736803978169675</v>
      </c>
      <c r="V248" s="110">
        <v>6.9714599677431082</v>
      </c>
      <c r="W248" s="110">
        <v>7.2446518961591151</v>
      </c>
      <c r="X248" s="110">
        <v>8.2042410323290298</v>
      </c>
      <c r="Y248" s="110">
        <v>7.2020483735289638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133.69964571431009</v>
      </c>
      <c r="C250" s="118">
        <f t="shared" si="115"/>
        <v>137.27393135128057</v>
      </c>
      <c r="D250" s="118">
        <f t="shared" si="115"/>
        <v>138.9073051053881</v>
      </c>
      <c r="E250" s="118">
        <f t="shared" si="115"/>
        <v>124.66865479417667</v>
      </c>
      <c r="F250" s="118">
        <f t="shared" si="115"/>
        <v>132.63027055701653</v>
      </c>
      <c r="G250" s="118">
        <f t="shared" si="115"/>
        <v>130.88651413058435</v>
      </c>
      <c r="H250" s="118">
        <f t="shared" si="115"/>
        <v>123.50008068132512</v>
      </c>
      <c r="I250" s="118">
        <f t="shared" si="115"/>
        <v>116.69278626935252</v>
      </c>
      <c r="J250" s="118">
        <f t="shared" si="115"/>
        <v>122.27298053524827</v>
      </c>
      <c r="K250" s="118">
        <f t="shared" si="115"/>
        <v>120.01915093914769</v>
      </c>
      <c r="L250" s="118">
        <f t="shared" si="115"/>
        <v>132.44564275536206</v>
      </c>
      <c r="M250" s="118">
        <f t="shared" si="115"/>
        <v>120.83808315855651</v>
      </c>
      <c r="N250" s="118">
        <f t="shared" si="115"/>
        <v>107.50353352675727</v>
      </c>
      <c r="O250" s="118">
        <f t="shared" si="115"/>
        <v>135.0424927482097</v>
      </c>
      <c r="P250" s="118">
        <f t="shared" si="115"/>
        <v>109.99737205437255</v>
      </c>
      <c r="Q250" s="118">
        <f t="shared" si="115"/>
        <v>113.80290535756998</v>
      </c>
      <c r="R250" s="118">
        <f t="shared" ref="R250:V250" si="116">R251+R254+R256+R265</f>
        <v>121.03439863113573</v>
      </c>
      <c r="S250" s="118">
        <f t="shared" si="116"/>
        <v>124.75097016579124</v>
      </c>
      <c r="T250" s="118">
        <f t="shared" si="116"/>
        <v>112.53560631146291</v>
      </c>
      <c r="U250" s="118">
        <f t="shared" si="116"/>
        <v>123.34592904045816</v>
      </c>
      <c r="V250" s="118">
        <f t="shared" si="116"/>
        <v>123.83160562185459</v>
      </c>
      <c r="W250" s="118">
        <f t="shared" ref="W250:Y250" si="117">W251+W254+W256+W265</f>
        <v>128.26321552865937</v>
      </c>
      <c r="X250" s="118">
        <f t="shared" si="117"/>
        <v>123.62084609798147</v>
      </c>
      <c r="Y250" s="118">
        <f t="shared" si="117"/>
        <v>120.70198564937495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106.80254932759992</v>
      </c>
      <c r="C251" s="123">
        <f t="shared" si="118"/>
        <v>110.17358173945786</v>
      </c>
      <c r="D251" s="123">
        <f t="shared" si="118"/>
        <v>110.40520175732634</v>
      </c>
      <c r="E251" s="123">
        <f t="shared" si="118"/>
        <v>96.480583690734179</v>
      </c>
      <c r="F251" s="123">
        <f t="shared" si="118"/>
        <v>103.12640374868487</v>
      </c>
      <c r="G251" s="123">
        <f t="shared" si="118"/>
        <v>101.00749753418506</v>
      </c>
      <c r="H251" s="123">
        <f t="shared" si="118"/>
        <v>94.666017613847828</v>
      </c>
      <c r="I251" s="123">
        <f t="shared" si="118"/>
        <v>86.643064857821869</v>
      </c>
      <c r="J251" s="123">
        <f t="shared" si="118"/>
        <v>93.79785820446493</v>
      </c>
      <c r="K251" s="123">
        <f t="shared" si="118"/>
        <v>91.150191489965096</v>
      </c>
      <c r="L251" s="123">
        <f t="shared" si="118"/>
        <v>102.72000337083747</v>
      </c>
      <c r="M251" s="123">
        <f t="shared" si="118"/>
        <v>90.594282313184053</v>
      </c>
      <c r="N251" s="123">
        <f t="shared" si="118"/>
        <v>79.235735293573867</v>
      </c>
      <c r="O251" s="123">
        <f t="shared" si="118"/>
        <v>107.53050559294859</v>
      </c>
      <c r="P251" s="123">
        <f t="shared" si="118"/>
        <v>83.985771275867137</v>
      </c>
      <c r="Q251" s="123">
        <f t="shared" si="118"/>
        <v>88.040359450839418</v>
      </c>
      <c r="R251" s="123">
        <f t="shared" ref="R251:V251" si="119">SUM(R252:R253)</f>
        <v>94.886634518213057</v>
      </c>
      <c r="S251" s="123">
        <f t="shared" si="119"/>
        <v>96.376898762180858</v>
      </c>
      <c r="T251" s="123">
        <f t="shared" si="119"/>
        <v>84.630324273780445</v>
      </c>
      <c r="U251" s="123">
        <f t="shared" si="119"/>
        <v>95.339632839558362</v>
      </c>
      <c r="V251" s="123">
        <f t="shared" si="119"/>
        <v>96.556495130856433</v>
      </c>
      <c r="W251" s="123">
        <f t="shared" ref="W251:Y251" si="120">SUM(W252:W253)</f>
        <v>98.398620238493081</v>
      </c>
      <c r="X251" s="123">
        <f t="shared" si="120"/>
        <v>94.042786256328597</v>
      </c>
      <c r="Y251" s="123">
        <f t="shared" si="120"/>
        <v>93.264336832279682</v>
      </c>
      <c r="DA251" s="130" t="s">
        <v>3032</v>
      </c>
    </row>
    <row r="252" spans="1:105" ht="12" customHeight="1" x14ac:dyDescent="0.25">
      <c r="A252" s="97" t="s">
        <v>198</v>
      </c>
      <c r="B252" s="99">
        <v>106.2872314075757</v>
      </c>
      <c r="C252" s="99">
        <v>109.64874687993112</v>
      </c>
      <c r="D252" s="99">
        <v>109.88805168537239</v>
      </c>
      <c r="E252" s="99">
        <v>96.039725146992069</v>
      </c>
      <c r="F252" s="99">
        <v>102.65930303819081</v>
      </c>
      <c r="G252" s="99">
        <v>100.55550261592727</v>
      </c>
      <c r="H252" s="99">
        <v>94.251978370080678</v>
      </c>
      <c r="I252" s="99">
        <v>86.270505462147568</v>
      </c>
      <c r="J252" s="99">
        <v>93.398378070027974</v>
      </c>
      <c r="K252" s="99">
        <v>90.767002821551529</v>
      </c>
      <c r="L252" s="99">
        <v>102.29468650729011</v>
      </c>
      <c r="M252" s="99">
        <v>90.225871697899521</v>
      </c>
      <c r="N252" s="99">
        <v>78.916315706864452</v>
      </c>
      <c r="O252" s="99">
        <v>107.09993235986678</v>
      </c>
      <c r="P252" s="99">
        <v>83.650576568609381</v>
      </c>
      <c r="Q252" s="99">
        <v>87.689358094180946</v>
      </c>
      <c r="R252" s="99">
        <v>94.51293191502495</v>
      </c>
      <c r="S252" s="99">
        <v>96.000779013338843</v>
      </c>
      <c r="T252" s="99">
        <v>84.301215429932981</v>
      </c>
      <c r="U252" s="99">
        <v>94.974266723555971</v>
      </c>
      <c r="V252" s="99">
        <v>96.187110735322676</v>
      </c>
      <c r="W252" s="99">
        <v>98.025681006629412</v>
      </c>
      <c r="X252" s="99">
        <v>93.682616666285526</v>
      </c>
      <c r="Y252" s="99">
        <v>92.908247411460053</v>
      </c>
      <c r="DA252" s="63" t="s">
        <v>3033</v>
      </c>
    </row>
    <row r="253" spans="1:105" ht="12" customHeight="1" x14ac:dyDescent="0.25">
      <c r="A253" s="97" t="s">
        <v>53</v>
      </c>
      <c r="B253" s="99">
        <v>0.51531792002421228</v>
      </c>
      <c r="C253" s="99">
        <v>0.52483485952673758</v>
      </c>
      <c r="D253" s="99">
        <v>0.5171500719539539</v>
      </c>
      <c r="E253" s="99">
        <v>0.44085854374211364</v>
      </c>
      <c r="F253" s="99">
        <v>0.46710071049405016</v>
      </c>
      <c r="G253" s="99">
        <v>0.45199491825779819</v>
      </c>
      <c r="H253" s="99">
        <v>0.4140392437671529</v>
      </c>
      <c r="I253" s="99">
        <v>0.37255939567430363</v>
      </c>
      <c r="J253" s="99">
        <v>0.39948013443695102</v>
      </c>
      <c r="K253" s="99">
        <v>0.3831886684135633</v>
      </c>
      <c r="L253" s="99">
        <v>0.42531686354736181</v>
      </c>
      <c r="M253" s="99">
        <v>0.36841061528453145</v>
      </c>
      <c r="N253" s="99">
        <v>0.31941958670942089</v>
      </c>
      <c r="O253" s="99">
        <v>0.43057323308180379</v>
      </c>
      <c r="P253" s="99">
        <v>0.33519470725775213</v>
      </c>
      <c r="Q253" s="99">
        <v>0.35100135665847676</v>
      </c>
      <c r="R253" s="99">
        <v>0.37370260318810311</v>
      </c>
      <c r="S253" s="99">
        <v>0.37611974884201765</v>
      </c>
      <c r="T253" s="99">
        <v>0.32910884384746592</v>
      </c>
      <c r="U253" s="99">
        <v>0.36536611600239483</v>
      </c>
      <c r="V253" s="99">
        <v>0.36938439553375857</v>
      </c>
      <c r="W253" s="99">
        <v>0.37293923186367223</v>
      </c>
      <c r="X253" s="99">
        <v>0.3601695900430692</v>
      </c>
      <c r="Y253" s="99">
        <v>0.35608942081963457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0.3268250489800047</v>
      </c>
      <c r="C254" s="123">
        <f t="shared" si="121"/>
        <v>0.33970022914065656</v>
      </c>
      <c r="D254" s="123">
        <f t="shared" si="121"/>
        <v>0.35783868527537205</v>
      </c>
      <c r="E254" s="123">
        <f t="shared" si="121"/>
        <v>0.69065413234177642</v>
      </c>
      <c r="F254" s="123">
        <f t="shared" si="121"/>
        <v>0.37819976218613083</v>
      </c>
      <c r="G254" s="123">
        <f t="shared" si="121"/>
        <v>0.4303611812830625</v>
      </c>
      <c r="H254" s="123">
        <f t="shared" si="121"/>
        <v>0.74956907870471967</v>
      </c>
      <c r="I254" s="123">
        <f t="shared" si="121"/>
        <v>0.60767910624787769</v>
      </c>
      <c r="J254" s="123">
        <f t="shared" si="121"/>
        <v>0.69945099823541623</v>
      </c>
      <c r="K254" s="123">
        <f t="shared" si="121"/>
        <v>0.73057819652877232</v>
      </c>
      <c r="L254" s="123">
        <f t="shared" si="121"/>
        <v>0.88119354615990297</v>
      </c>
      <c r="M254" s="123">
        <f t="shared" si="121"/>
        <v>0.97288266205197182</v>
      </c>
      <c r="N254" s="123">
        <f t="shared" si="121"/>
        <v>0.99390966234339284</v>
      </c>
      <c r="O254" s="123">
        <f t="shared" si="121"/>
        <v>1.0302416232184111</v>
      </c>
      <c r="P254" s="123">
        <f t="shared" si="121"/>
        <v>1.0186425194428719</v>
      </c>
      <c r="Q254" s="123">
        <f t="shared" si="121"/>
        <v>1.0055245296368014</v>
      </c>
      <c r="R254" s="123">
        <f t="shared" si="121"/>
        <v>1.1564149426850543</v>
      </c>
      <c r="S254" s="123">
        <f t="shared" si="121"/>
        <v>1.3349494888456328</v>
      </c>
      <c r="T254" s="123">
        <f t="shared" si="121"/>
        <v>1.3585160927048721</v>
      </c>
      <c r="U254" s="123">
        <f t="shared" si="121"/>
        <v>1.3703949393780517</v>
      </c>
      <c r="V254" s="123">
        <f t="shared" si="121"/>
        <v>1.3070316322650677</v>
      </c>
      <c r="W254" s="123">
        <f t="shared" si="121"/>
        <v>1.3365441069502595</v>
      </c>
      <c r="X254" s="123">
        <f t="shared" si="121"/>
        <v>1.2048917350936985</v>
      </c>
      <c r="Y254" s="123">
        <f t="shared" si="121"/>
        <v>1.0209284127105185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0.3268250489800047</v>
      </c>
      <c r="C255" s="99">
        <f>RES_hhdet_tess!C129</f>
        <v>0.33970022914065656</v>
      </c>
      <c r="D255" s="99">
        <f>RES_hhdet_tess!D129</f>
        <v>0.35783868527537205</v>
      </c>
      <c r="E255" s="99">
        <f>RES_hhdet_tess!E129</f>
        <v>0.69065413234177642</v>
      </c>
      <c r="F255" s="99">
        <f>RES_hhdet_tess!F129</f>
        <v>0.37819976218613083</v>
      </c>
      <c r="G255" s="99">
        <f>RES_hhdet_tess!G129</f>
        <v>0.4303611812830625</v>
      </c>
      <c r="H255" s="99">
        <f>RES_hhdet_tess!H129</f>
        <v>0.74956907870471967</v>
      </c>
      <c r="I255" s="99">
        <f>RES_hhdet_tess!I129</f>
        <v>0.60767910624787769</v>
      </c>
      <c r="J255" s="99">
        <f>RES_hhdet_tess!J129</f>
        <v>0.69945099823541623</v>
      </c>
      <c r="K255" s="99">
        <f>RES_hhdet_tess!K129</f>
        <v>0.73057819652877232</v>
      </c>
      <c r="L255" s="99">
        <f>RES_hhdet_tess!L129</f>
        <v>0.88119354615990297</v>
      </c>
      <c r="M255" s="99">
        <f>RES_hhdet_tess!M129</f>
        <v>0.97288266205197182</v>
      </c>
      <c r="N255" s="99">
        <f>RES_hhdet_tess!N129</f>
        <v>0.99390966234339284</v>
      </c>
      <c r="O255" s="99">
        <f>RES_hhdet_tess!O129</f>
        <v>1.0302416232184111</v>
      </c>
      <c r="P255" s="99">
        <f>RES_hhdet_tess!P129</f>
        <v>1.0186425194428719</v>
      </c>
      <c r="Q255" s="99">
        <f>RES_hhdet_tess!Q129</f>
        <v>1.0055245296368014</v>
      </c>
      <c r="R255" s="99">
        <f>RES_hhdet_tess!R129</f>
        <v>1.1564149426850543</v>
      </c>
      <c r="S255" s="99">
        <f>RES_hhdet_tess!S129</f>
        <v>1.3349494888456328</v>
      </c>
      <c r="T255" s="99">
        <f>RES_hhdet_tess!T129</f>
        <v>1.3585160927048721</v>
      </c>
      <c r="U255" s="99">
        <f>RES_hhdet_tess!U129</f>
        <v>1.3703949393780517</v>
      </c>
      <c r="V255" s="99">
        <f>RES_hhdet_tess!V129</f>
        <v>1.3070316322650677</v>
      </c>
      <c r="W255" s="99">
        <f>RES_hhdet_tess!W129</f>
        <v>1.3365441069502595</v>
      </c>
      <c r="X255" s="99">
        <f>RES_hhdet_tess!X129</f>
        <v>1.2048917350936985</v>
      </c>
      <c r="Y255" s="99">
        <f>RES_hhdet_tess!Y129</f>
        <v>1.0209284127105185</v>
      </c>
      <c r="DA255" s="63" t="s">
        <v>3036</v>
      </c>
    </row>
    <row r="256" spans="1:105" ht="12" customHeight="1" x14ac:dyDescent="0.25">
      <c r="A256" s="121" t="s">
        <v>55</v>
      </c>
      <c r="B256" s="123">
        <v>19.15695269310428</v>
      </c>
      <c r="C256" s="123">
        <v>19.105131616824252</v>
      </c>
      <c r="D256" s="123">
        <v>20.308476503645409</v>
      </c>
      <c r="E256" s="123">
        <v>19.510740550610166</v>
      </c>
      <c r="F256" s="123">
        <v>20.932082666519388</v>
      </c>
      <c r="G256" s="123">
        <v>21.109676250323695</v>
      </c>
      <c r="H256" s="123">
        <v>19.896549882400983</v>
      </c>
      <c r="I256" s="123">
        <v>21.699276038963337</v>
      </c>
      <c r="J256" s="123">
        <v>20.34600084693345</v>
      </c>
      <c r="K256" s="123">
        <v>20.761575184239941</v>
      </c>
      <c r="L256" s="123">
        <v>21.329099142655856</v>
      </c>
      <c r="M256" s="123">
        <v>22.429754853695925</v>
      </c>
      <c r="N256" s="123">
        <v>20.40463236314277</v>
      </c>
      <c r="O256" s="123">
        <v>19.707732116500882</v>
      </c>
      <c r="P256" s="123">
        <v>18.593056163186048</v>
      </c>
      <c r="Q256" s="123">
        <v>18.69949974898325</v>
      </c>
      <c r="R256" s="123">
        <v>19.144151947442626</v>
      </c>
      <c r="S256" s="123">
        <v>20.745704062250002</v>
      </c>
      <c r="T256" s="123">
        <v>20.538146891785694</v>
      </c>
      <c r="U256" s="123">
        <v>20.633555182366518</v>
      </c>
      <c r="V256" s="123">
        <v>20.128456224570613</v>
      </c>
      <c r="W256" s="123">
        <v>22.366846789024006</v>
      </c>
      <c r="X256" s="123">
        <v>21.30069250553845</v>
      </c>
      <c r="Y256" s="123">
        <v>20.113417648156307</v>
      </c>
      <c r="DA256" s="130" t="s">
        <v>3037</v>
      </c>
    </row>
    <row r="257" spans="1:105" ht="12" customHeight="1" x14ac:dyDescent="0.25">
      <c r="A257" s="97" t="s">
        <v>128</v>
      </c>
      <c r="B257" s="99">
        <v>19.173924053650364</v>
      </c>
      <c r="C257" s="99">
        <v>19.11718100883472</v>
      </c>
      <c r="D257" s="99">
        <v>20.607904342898902</v>
      </c>
      <c r="E257" s="99">
        <v>18.859309241954641</v>
      </c>
      <c r="F257" s="99">
        <v>21.217378040211919</v>
      </c>
      <c r="G257" s="99">
        <v>21.596988026432658</v>
      </c>
      <c r="H257" s="99">
        <v>19.666550086865055</v>
      </c>
      <c r="I257" s="99">
        <v>21.445199786748198</v>
      </c>
      <c r="J257" s="99">
        <v>20.205001128350972</v>
      </c>
      <c r="K257" s="99">
        <v>20.795009299789491</v>
      </c>
      <c r="L257" s="99">
        <v>21.593892287946161</v>
      </c>
      <c r="M257" s="99">
        <v>22.465452705635972</v>
      </c>
      <c r="N257" s="99">
        <v>19.636777889186241</v>
      </c>
      <c r="O257" s="99">
        <v>18.836855240831269</v>
      </c>
      <c r="P257" s="99">
        <v>18.971202419748916</v>
      </c>
      <c r="Q257" s="99">
        <v>18.782628669711723</v>
      </c>
      <c r="R257" s="99">
        <v>19.607100474654601</v>
      </c>
      <c r="S257" s="99">
        <v>21.315849809946609</v>
      </c>
      <c r="T257" s="99">
        <v>19.454755366742639</v>
      </c>
      <c r="U257" s="99">
        <v>20.869561053172983</v>
      </c>
      <c r="V257" s="99">
        <v>20.403628211399827</v>
      </c>
      <c r="W257" s="99">
        <v>23.770067740340963</v>
      </c>
      <c r="X257" s="99">
        <v>19.880511477669415</v>
      </c>
      <c r="Y257" s="99">
        <v>20.672709937015341</v>
      </c>
      <c r="DA257" s="63" t="s">
        <v>3038</v>
      </c>
    </row>
    <row r="258" spans="1:105" ht="12" customHeight="1" x14ac:dyDescent="0.25">
      <c r="A258" s="97" t="s">
        <v>127</v>
      </c>
      <c r="B258" s="99">
        <v>19.17392405365036</v>
      </c>
      <c r="C258" s="99">
        <v>19.117201823254263</v>
      </c>
      <c r="D258" s="99">
        <v>20.607809479320533</v>
      </c>
      <c r="E258" s="99">
        <v>18.859023440633933</v>
      </c>
      <c r="F258" s="99">
        <v>21.216617915373153</v>
      </c>
      <c r="G258" s="99">
        <v>21.595584304511103</v>
      </c>
      <c r="H258" s="99">
        <v>19.665093594353682</v>
      </c>
      <c r="I258" s="99">
        <v>21.440869616391613</v>
      </c>
      <c r="J258" s="99">
        <v>20.200835000235145</v>
      </c>
      <c r="K258" s="99">
        <v>20.788537721568019</v>
      </c>
      <c r="L258" s="99">
        <v>21.589639608245971</v>
      </c>
      <c r="M258" s="99">
        <v>22.461962345204917</v>
      </c>
      <c r="N258" s="99">
        <v>19.639889751882922</v>
      </c>
      <c r="O258" s="99">
        <v>18.838588156648918</v>
      </c>
      <c r="P258" s="99">
        <v>18.952661924788142</v>
      </c>
      <c r="Q258" s="99">
        <v>18.760582526127024</v>
      </c>
      <c r="R258" s="99">
        <v>19.579849101086772</v>
      </c>
      <c r="S258" s="99">
        <v>21.28816627203414</v>
      </c>
      <c r="T258" s="99">
        <v>19.438029767866972</v>
      </c>
      <c r="U258" s="99">
        <v>20.844112482501039</v>
      </c>
      <c r="V258" s="99">
        <v>20.385518209646115</v>
      </c>
      <c r="W258" s="99">
        <v>23.74065331163272</v>
      </c>
      <c r="X258" s="99">
        <v>19.869718785045432</v>
      </c>
      <c r="Y258" s="99">
        <v>20.678511178643905</v>
      </c>
      <c r="DA258" s="63" t="s">
        <v>3039</v>
      </c>
    </row>
    <row r="259" spans="1:105" ht="12" customHeight="1" x14ac:dyDescent="0.25">
      <c r="A259" s="100" t="s">
        <v>198</v>
      </c>
      <c r="B259" s="102">
        <v>8.3711641984890672</v>
      </c>
      <c r="C259" s="102">
        <v>7.9354736726161503</v>
      </c>
      <c r="D259" s="102">
        <v>8.8071350296723985</v>
      </c>
      <c r="E259" s="102">
        <v>8.0410024388966512</v>
      </c>
      <c r="F259" s="102">
        <v>9.6739038070398795</v>
      </c>
      <c r="G259" s="102">
        <v>9.6915285622643008</v>
      </c>
      <c r="H259" s="102">
        <v>8.7325620298527014</v>
      </c>
      <c r="I259" s="102">
        <v>10.596607477664579</v>
      </c>
      <c r="J259" s="102">
        <v>8.992323566908345</v>
      </c>
      <c r="K259" s="102">
        <v>9.3808252680982402</v>
      </c>
      <c r="L259" s="102">
        <v>9.6753140659679691</v>
      </c>
      <c r="M259" s="102">
        <v>10.464374216169695</v>
      </c>
      <c r="N259" s="102">
        <v>9.1814232145684471</v>
      </c>
      <c r="O259" s="102">
        <v>9.1858602517809373</v>
      </c>
      <c r="P259" s="102">
        <v>8.2482419613230249</v>
      </c>
      <c r="Q259" s="102">
        <v>8.0855740023289435</v>
      </c>
      <c r="R259" s="102">
        <v>8.590556543943606</v>
      </c>
      <c r="S259" s="102">
        <v>9.9346254453056222</v>
      </c>
      <c r="T259" s="102">
        <v>8.2523113624242477</v>
      </c>
      <c r="U259" s="102">
        <v>9.0158113429743967</v>
      </c>
      <c r="V259" s="102">
        <v>8.154360450978464</v>
      </c>
      <c r="W259" s="102">
        <v>10.784797907526189</v>
      </c>
      <c r="X259" s="102">
        <v>8.5324832767584464</v>
      </c>
      <c r="Y259" s="102">
        <v>7.8568213897042103</v>
      </c>
      <c r="DA259" s="131" t="s">
        <v>3040</v>
      </c>
    </row>
    <row r="260" spans="1:105" ht="12" customHeight="1" x14ac:dyDescent="0.25">
      <c r="A260" s="103" t="s">
        <v>52</v>
      </c>
      <c r="B260" s="105">
        <v>10.802759855161295</v>
      </c>
      <c r="C260" s="105">
        <v>11.181728150638111</v>
      </c>
      <c r="D260" s="105">
        <v>11.800674449648136</v>
      </c>
      <c r="E260" s="105">
        <v>10.81802100173728</v>
      </c>
      <c r="F260" s="105">
        <v>11.542714108333277</v>
      </c>
      <c r="G260" s="105">
        <v>11.904055742246806</v>
      </c>
      <c r="H260" s="105">
        <v>10.932531564500984</v>
      </c>
      <c r="I260" s="105">
        <v>10.844262138727032</v>
      </c>
      <c r="J260" s="105">
        <v>11.208511433326796</v>
      </c>
      <c r="K260" s="105">
        <v>11.407712453469776</v>
      </c>
      <c r="L260" s="105">
        <v>11.914325542277997</v>
      </c>
      <c r="M260" s="105">
        <v>11.997588129035217</v>
      </c>
      <c r="N260" s="105">
        <v>10.458466537314475</v>
      </c>
      <c r="O260" s="105">
        <v>9.6527279048679784</v>
      </c>
      <c r="P260" s="105">
        <v>10.704419963465117</v>
      </c>
      <c r="Q260" s="105">
        <v>10.675008523798077</v>
      </c>
      <c r="R260" s="105">
        <v>10.989292557143164</v>
      </c>
      <c r="S260" s="105">
        <v>11.353540826728517</v>
      </c>
      <c r="T260" s="105">
        <v>11.185718405442724</v>
      </c>
      <c r="U260" s="105">
        <v>11.828301139526639</v>
      </c>
      <c r="V260" s="105">
        <v>12.231157758667651</v>
      </c>
      <c r="W260" s="105">
        <v>12.955855404106531</v>
      </c>
      <c r="X260" s="105">
        <v>11.33723550828698</v>
      </c>
      <c r="Y260" s="105">
        <v>12.821689788939693</v>
      </c>
      <c r="DA260" s="132" t="s">
        <v>3041</v>
      </c>
    </row>
    <row r="261" spans="1:105" ht="12" customHeight="1" x14ac:dyDescent="0.25">
      <c r="A261" s="106" t="s">
        <v>122</v>
      </c>
      <c r="B261" s="102">
        <v>19.136170782616293</v>
      </c>
      <c r="C261" s="102">
        <v>19.089497223103141</v>
      </c>
      <c r="D261" s="102">
        <v>19.944681286762535</v>
      </c>
      <c r="E261" s="102">
        <v>20.289879695541991</v>
      </c>
      <c r="F261" s="102">
        <v>20.589140032323144</v>
      </c>
      <c r="G261" s="102">
        <v>20.530025040398595</v>
      </c>
      <c r="H261" s="102">
        <v>20.166083559890222</v>
      </c>
      <c r="I261" s="102">
        <v>21.996582021747209</v>
      </c>
      <c r="J261" s="102">
        <v>20.509743111390215</v>
      </c>
      <c r="K261" s="102">
        <v>20.725673300755396</v>
      </c>
      <c r="L261" s="102">
        <v>21.028724133009344</v>
      </c>
      <c r="M261" s="102">
        <v>22.396194880528302</v>
      </c>
      <c r="N261" s="102">
        <v>21.129213389936275</v>
      </c>
      <c r="O261" s="102">
        <v>20.466599965223647</v>
      </c>
      <c r="P261" s="102">
        <v>18.31454448577454</v>
      </c>
      <c r="Q261" s="102">
        <v>18.686896529388363</v>
      </c>
      <c r="R261" s="102">
        <v>18.846851387968389</v>
      </c>
      <c r="S261" s="102">
        <v>20.365338414220922</v>
      </c>
      <c r="T261" s="102">
        <v>21.432866115393665</v>
      </c>
      <c r="U261" s="102">
        <v>20.481783888142139</v>
      </c>
      <c r="V261" s="102">
        <v>19.91374758819541</v>
      </c>
      <c r="W261" s="102">
        <v>20.976503605499381</v>
      </c>
      <c r="X261" s="102">
        <v>22.709214044870016</v>
      </c>
      <c r="Y261" s="102">
        <v>19.576409686867802</v>
      </c>
      <c r="DA261" s="131" t="s">
        <v>3042</v>
      </c>
    </row>
    <row r="262" spans="1:105" ht="12" customHeight="1" x14ac:dyDescent="0.25">
      <c r="A262" s="107" t="s">
        <v>121</v>
      </c>
      <c r="B262" s="105">
        <v>19.136170782616293</v>
      </c>
      <c r="C262" s="105">
        <v>19.094669996645436</v>
      </c>
      <c r="D262" s="105">
        <v>19.952423767188076</v>
      </c>
      <c r="E262" s="105">
        <v>20.302579434579499</v>
      </c>
      <c r="F262" s="105">
        <v>20.597959056377864</v>
      </c>
      <c r="G262" s="105">
        <v>20.536361179080945</v>
      </c>
      <c r="H262" s="105">
        <v>20.169181541412346</v>
      </c>
      <c r="I262" s="105">
        <v>21.994509645018148</v>
      </c>
      <c r="J262" s="105">
        <v>20.508413381526665</v>
      </c>
      <c r="K262" s="105">
        <v>20.720914514547427</v>
      </c>
      <c r="L262" s="105">
        <v>21.023771959106686</v>
      </c>
      <c r="M262" s="105">
        <v>22.385921813076134</v>
      </c>
      <c r="N262" s="105">
        <v>21.126026535060927</v>
      </c>
      <c r="O262" s="105">
        <v>20.465561677232028</v>
      </c>
      <c r="P262" s="105">
        <v>18.282390183516888</v>
      </c>
      <c r="Q262" s="105">
        <v>18.619712366451633</v>
      </c>
      <c r="R262" s="105">
        <v>18.777746355054333</v>
      </c>
      <c r="S262" s="105">
        <v>20.294313725664786</v>
      </c>
      <c r="T262" s="105">
        <v>21.361640601173711</v>
      </c>
      <c r="U262" s="105">
        <v>20.42401561969897</v>
      </c>
      <c r="V262" s="105">
        <v>19.871864076620174</v>
      </c>
      <c r="W262" s="105">
        <v>20.935819221349949</v>
      </c>
      <c r="X262" s="105">
        <v>22.695002074700604</v>
      </c>
      <c r="Y262" s="105">
        <v>19.60336221553624</v>
      </c>
      <c r="DA262" s="132" t="s">
        <v>3043</v>
      </c>
    </row>
    <row r="263" spans="1:105" ht="12" customHeight="1" x14ac:dyDescent="0.25">
      <c r="A263" s="108" t="s">
        <v>53</v>
      </c>
      <c r="B263" s="99">
        <v>8.3585493043261732</v>
      </c>
      <c r="C263" s="99">
        <v>7.9183613211115791</v>
      </c>
      <c r="D263" s="99">
        <v>8.5243620704277916</v>
      </c>
      <c r="E263" s="99">
        <v>8.6641054121080003</v>
      </c>
      <c r="F263" s="99">
        <v>9.3885123826200445</v>
      </c>
      <c r="G263" s="99">
        <v>9.2012390552899799</v>
      </c>
      <c r="H263" s="99">
        <v>8.9439450567431376</v>
      </c>
      <c r="I263" s="99">
        <v>10.884235993562401</v>
      </c>
      <c r="J263" s="99">
        <v>9.116163116219191</v>
      </c>
      <c r="K263" s="99">
        <v>9.3433205986818173</v>
      </c>
      <c r="L263" s="99">
        <v>9.4012657744291275</v>
      </c>
      <c r="M263" s="99">
        <v>10.463586865432335</v>
      </c>
      <c r="N263" s="99">
        <v>9.9014939476579649</v>
      </c>
      <c r="O263" s="99">
        <v>10.024005057230351</v>
      </c>
      <c r="P263" s="99">
        <v>7.8794745309808176</v>
      </c>
      <c r="Q263" s="99">
        <v>8.0071545051851487</v>
      </c>
      <c r="R263" s="99">
        <v>8.2041537185918578</v>
      </c>
      <c r="S263" s="99">
        <v>9.4618571213699347</v>
      </c>
      <c r="T263" s="99">
        <v>9.1169447824296324</v>
      </c>
      <c r="U263" s="99">
        <v>8.7878549161442017</v>
      </c>
      <c r="V263" s="99">
        <v>7.8155004779728312</v>
      </c>
      <c r="W263" s="99">
        <v>9.3081745570325918</v>
      </c>
      <c r="X263" s="99">
        <v>9.5166914777672265</v>
      </c>
      <c r="Y263" s="99">
        <v>7.2936185015454678</v>
      </c>
      <c r="DA263" s="63" t="s">
        <v>3044</v>
      </c>
    </row>
    <row r="264" spans="1:105" ht="12" customHeight="1" x14ac:dyDescent="0.25">
      <c r="A264" s="108" t="s">
        <v>52</v>
      </c>
      <c r="B264" s="99">
        <v>10.77762147829012</v>
      </c>
      <c r="C264" s="99">
        <v>11.176308675533862</v>
      </c>
      <c r="D264" s="99">
        <v>11.428061696760283</v>
      </c>
      <c r="E264" s="99">
        <v>11.638474022471501</v>
      </c>
      <c r="F264" s="99">
        <v>11.209446673757821</v>
      </c>
      <c r="G264" s="99">
        <v>11.335122123790962</v>
      </c>
      <c r="H264" s="99">
        <v>11.225236484669209</v>
      </c>
      <c r="I264" s="99">
        <v>11.110273651455746</v>
      </c>
      <c r="J264" s="99">
        <v>11.392250265307478</v>
      </c>
      <c r="K264" s="99">
        <v>11.377593915865612</v>
      </c>
      <c r="L264" s="99">
        <v>11.622506184677563</v>
      </c>
      <c r="M264" s="99">
        <v>11.922334947643803</v>
      </c>
      <c r="N264" s="99">
        <v>11.224532587402962</v>
      </c>
      <c r="O264" s="99">
        <v>10.441556620001675</v>
      </c>
      <c r="P264" s="99">
        <v>10.402915652536068</v>
      </c>
      <c r="Q264" s="99">
        <v>10.612557861266481</v>
      </c>
      <c r="R264" s="99">
        <v>10.573592636462475</v>
      </c>
      <c r="S264" s="99">
        <v>10.832456604294848</v>
      </c>
      <c r="T264" s="99">
        <v>12.244695818744081</v>
      </c>
      <c r="U264" s="99">
        <v>11.636160703554767</v>
      </c>
      <c r="V264" s="99">
        <v>12.056363598647341</v>
      </c>
      <c r="W264" s="99">
        <v>11.627644664317357</v>
      </c>
      <c r="X264" s="99">
        <v>13.178310596933375</v>
      </c>
      <c r="Y264" s="99">
        <v>12.309743713990773</v>
      </c>
      <c r="DA264" s="63" t="s">
        <v>3045</v>
      </c>
    </row>
    <row r="265" spans="1:105" ht="12" customHeight="1" x14ac:dyDescent="0.25">
      <c r="A265" s="121" t="s">
        <v>54</v>
      </c>
      <c r="B265" s="123">
        <v>7.4133186446258943</v>
      </c>
      <c r="C265" s="123">
        <v>7.6555177658577946</v>
      </c>
      <c r="D265" s="123">
        <v>7.8357881591409857</v>
      </c>
      <c r="E265" s="123">
        <v>7.9866764204905598</v>
      </c>
      <c r="F265" s="123">
        <v>8.1935843796261487</v>
      </c>
      <c r="G265" s="123">
        <v>8.3389791647925424</v>
      </c>
      <c r="H265" s="123">
        <v>8.1879441063715763</v>
      </c>
      <c r="I265" s="123">
        <v>7.7427662663194434</v>
      </c>
      <c r="J265" s="123">
        <v>7.4296704856144595</v>
      </c>
      <c r="K265" s="123">
        <v>7.3768060684138836</v>
      </c>
      <c r="L265" s="123">
        <v>7.5153466957088098</v>
      </c>
      <c r="M265" s="123">
        <v>6.8411633296245649</v>
      </c>
      <c r="N265" s="123">
        <v>6.8692562076972337</v>
      </c>
      <c r="O265" s="123">
        <v>6.7740134155418206</v>
      </c>
      <c r="P265" s="123">
        <v>6.3999020958764907</v>
      </c>
      <c r="Q265" s="123">
        <v>6.0575216281105284</v>
      </c>
      <c r="R265" s="123">
        <v>5.8471972227949891</v>
      </c>
      <c r="S265" s="123">
        <v>6.2934178525147555</v>
      </c>
      <c r="T265" s="123">
        <v>6.0086190531918975</v>
      </c>
      <c r="U265" s="123">
        <v>6.0023460791552301</v>
      </c>
      <c r="V265" s="123">
        <v>5.8396226341624802</v>
      </c>
      <c r="W265" s="123">
        <v>6.1612043941920396</v>
      </c>
      <c r="X265" s="123">
        <v>7.0724756010207228</v>
      </c>
      <c r="Y265" s="123">
        <v>6.3033027562284376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7.4133186446258943</v>
      </c>
      <c r="C267" s="110">
        <v>7.6555177658577946</v>
      </c>
      <c r="D267" s="110">
        <v>7.8357881591409857</v>
      </c>
      <c r="E267" s="110">
        <v>7.9866764204905598</v>
      </c>
      <c r="F267" s="110">
        <v>8.1935843796261487</v>
      </c>
      <c r="G267" s="110">
        <v>8.3389791647925424</v>
      </c>
      <c r="H267" s="110">
        <v>8.1879441063715763</v>
      </c>
      <c r="I267" s="110">
        <v>7.7427662663194434</v>
      </c>
      <c r="J267" s="110">
        <v>7.4296704856144595</v>
      </c>
      <c r="K267" s="110">
        <v>7.3768060684138836</v>
      </c>
      <c r="L267" s="110">
        <v>7.5153466957088098</v>
      </c>
      <c r="M267" s="110">
        <v>6.8411633296245649</v>
      </c>
      <c r="N267" s="110">
        <v>6.8692562076972337</v>
      </c>
      <c r="O267" s="110">
        <v>6.7740134155418206</v>
      </c>
      <c r="P267" s="110">
        <v>6.3999020958764907</v>
      </c>
      <c r="Q267" s="110">
        <v>6.0575216281105284</v>
      </c>
      <c r="R267" s="110">
        <v>5.8471972227949891</v>
      </c>
      <c r="S267" s="110">
        <v>6.2934178525147555</v>
      </c>
      <c r="T267" s="110">
        <v>6.0086190531918975</v>
      </c>
      <c r="U267" s="110">
        <v>6.0023460791552301</v>
      </c>
      <c r="V267" s="110">
        <v>5.8396226341624802</v>
      </c>
      <c r="W267" s="110">
        <v>6.1612043941920396</v>
      </c>
      <c r="X267" s="110">
        <v>7.0724756010207228</v>
      </c>
      <c r="Y267" s="110">
        <v>6.3033027562284376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159.15237982224218</v>
      </c>
      <c r="D290" s="117">
        <f t="shared" si="129"/>
        <v>133.44147605736649</v>
      </c>
      <c r="E290" s="117">
        <f t="shared" si="129"/>
        <v>101.4546797269455</v>
      </c>
      <c r="F290" s="117">
        <f t="shared" si="129"/>
        <v>197.10385766341696</v>
      </c>
      <c r="G290" s="117">
        <f t="shared" si="129"/>
        <v>155.30095380120471</v>
      </c>
      <c r="H290" s="117">
        <f t="shared" si="129"/>
        <v>101.31653396203134</v>
      </c>
      <c r="I290" s="117">
        <f t="shared" si="129"/>
        <v>119.79872795900232</v>
      </c>
      <c r="J290" s="117">
        <f t="shared" si="129"/>
        <v>70.33247301791728</v>
      </c>
      <c r="K290" s="117">
        <f t="shared" si="129"/>
        <v>108.31713167974256</v>
      </c>
      <c r="L290" s="117">
        <f t="shared" si="129"/>
        <v>102.80896421618269</v>
      </c>
      <c r="M290" s="117">
        <f t="shared" si="129"/>
        <v>118.79017607397299</v>
      </c>
      <c r="N290" s="117">
        <f t="shared" si="129"/>
        <v>129.70916342240506</v>
      </c>
      <c r="O290" s="117">
        <f t="shared" si="129"/>
        <v>140.90398077416833</v>
      </c>
      <c r="P290" s="117">
        <f t="shared" si="129"/>
        <v>179.63004935478105</v>
      </c>
      <c r="Q290" s="117">
        <f t="shared" si="129"/>
        <v>241.80476876114335</v>
      </c>
      <c r="R290" s="117">
        <f t="shared" ref="R290:V290" si="130">R291+R294+R296+R305</f>
        <v>107.25137897555308</v>
      </c>
      <c r="S290" s="117">
        <f t="shared" si="130"/>
        <v>73.441947527406043</v>
      </c>
      <c r="T290" s="117">
        <f t="shared" si="130"/>
        <v>12.34006954263228</v>
      </c>
      <c r="U290" s="117">
        <f t="shared" si="130"/>
        <v>43.41367068002161</v>
      </c>
      <c r="V290" s="117">
        <f t="shared" si="130"/>
        <v>43.429451949637723</v>
      </c>
      <c r="W290" s="117">
        <f t="shared" ref="W290:Y290" si="131">W291+W294+W296+W305</f>
        <v>35.539828418698612</v>
      </c>
      <c r="X290" s="117">
        <f t="shared" si="131"/>
        <v>22.535289933709478</v>
      </c>
      <c r="Y290" s="117">
        <f t="shared" si="131"/>
        <v>42.153783012505563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129.04701153992224</v>
      </c>
      <c r="D291" s="122">
        <f t="shared" si="132"/>
        <v>105.66146117779975</v>
      </c>
      <c r="E291" s="122">
        <f t="shared" si="132"/>
        <v>78.147739726758132</v>
      </c>
      <c r="F291" s="122">
        <f t="shared" si="132"/>
        <v>153.29310890713401</v>
      </c>
      <c r="G291" s="122">
        <f t="shared" si="132"/>
        <v>119.39954272622448</v>
      </c>
      <c r="H291" s="122">
        <f t="shared" si="132"/>
        <v>73.702057020143499</v>
      </c>
      <c r="I291" s="122">
        <f t="shared" si="132"/>
        <v>84.843469398417696</v>
      </c>
      <c r="J291" s="122">
        <f t="shared" si="132"/>
        <v>49.78942352927934</v>
      </c>
      <c r="K291" s="122">
        <f t="shared" si="132"/>
        <v>80.542897960514551</v>
      </c>
      <c r="L291" s="122">
        <f t="shared" si="132"/>
        <v>79.03328367325021</v>
      </c>
      <c r="M291" s="122">
        <f t="shared" si="132"/>
        <v>89.949869516893983</v>
      </c>
      <c r="N291" s="122">
        <f t="shared" si="132"/>
        <v>94.882678578199688</v>
      </c>
      <c r="O291" s="122">
        <f t="shared" si="132"/>
        <v>112.45575833426295</v>
      </c>
      <c r="P291" s="122">
        <f t="shared" si="132"/>
        <v>137.81828015534242</v>
      </c>
      <c r="Q291" s="122">
        <f t="shared" si="132"/>
        <v>185.08114103440036</v>
      </c>
      <c r="R291" s="122">
        <f t="shared" ref="R291:V291" si="133">SUM(R292:R293)</f>
        <v>77.332484665450821</v>
      </c>
      <c r="S291" s="122">
        <f t="shared" si="133"/>
        <v>50.334690466902011</v>
      </c>
      <c r="T291" s="122">
        <f t="shared" si="133"/>
        <v>8.1339303165219494</v>
      </c>
      <c r="U291" s="122">
        <f t="shared" si="133"/>
        <v>30.375290668789663</v>
      </c>
      <c r="V291" s="122">
        <f t="shared" si="133"/>
        <v>31.47736257586633</v>
      </c>
      <c r="W291" s="122">
        <f t="shared" ref="W291:Y291" si="134">SUM(W292:W293)</f>
        <v>21.124212975983124</v>
      </c>
      <c r="X291" s="122">
        <f t="shared" si="134"/>
        <v>11.699093905587439</v>
      </c>
      <c r="Y291" s="122">
        <f t="shared" si="134"/>
        <v>19.995593230256624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128.49213225867442</v>
      </c>
      <c r="D292" s="98">
        <v>105.21412857419182</v>
      </c>
      <c r="E292" s="98">
        <v>77.824549827831021</v>
      </c>
      <c r="F292" s="98">
        <v>152.66382746276543</v>
      </c>
      <c r="G292" s="98">
        <v>118.91461506401021</v>
      </c>
      <c r="H292" s="98">
        <v>73.409072714761479</v>
      </c>
      <c r="I292" s="98">
        <v>84.511393991085953</v>
      </c>
      <c r="J292" s="98">
        <v>49.596109265067859</v>
      </c>
      <c r="K292" s="98">
        <v>80.233717454235716</v>
      </c>
      <c r="L292" s="98">
        <v>78.733958818675262</v>
      </c>
      <c r="M292" s="98">
        <v>89.61448912986242</v>
      </c>
      <c r="N292" s="98">
        <v>94.530854116103171</v>
      </c>
      <c r="O292" s="98">
        <v>112.03983462661759</v>
      </c>
      <c r="P292" s="98">
        <v>137.30774567022934</v>
      </c>
      <c r="Q292" s="98">
        <v>184.39312629844693</v>
      </c>
      <c r="R292" s="98">
        <v>77.047512271974867</v>
      </c>
      <c r="S292" s="98">
        <v>50.150271407049821</v>
      </c>
      <c r="T292" s="98">
        <v>8.1041376167795107</v>
      </c>
      <c r="U292" s="98">
        <v>30.265310064689135</v>
      </c>
      <c r="V292" s="98">
        <v>31.363256500427568</v>
      </c>
      <c r="W292" s="98">
        <v>21.048143351219476</v>
      </c>
      <c r="X292" s="98">
        <v>11.656415726946255</v>
      </c>
      <c r="Y292" s="98">
        <v>19.922698851263274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0.55487928124782671</v>
      </c>
      <c r="D293" s="98">
        <v>0.44733260360793514</v>
      </c>
      <c r="E293" s="98">
        <v>0.32318989892710837</v>
      </c>
      <c r="F293" s="98">
        <v>0.62928144436859246</v>
      </c>
      <c r="G293" s="98">
        <v>0.48492766221426836</v>
      </c>
      <c r="H293" s="98">
        <v>0.29298430538201792</v>
      </c>
      <c r="I293" s="98">
        <v>0.33207540733174884</v>
      </c>
      <c r="J293" s="98">
        <v>0.19331426421148301</v>
      </c>
      <c r="K293" s="98">
        <v>0.30918050627883198</v>
      </c>
      <c r="L293" s="98">
        <v>0.29932485457495484</v>
      </c>
      <c r="M293" s="98">
        <v>0.33538038703156642</v>
      </c>
      <c r="N293" s="98">
        <v>0.35182446209651125</v>
      </c>
      <c r="O293" s="98">
        <v>0.41592370764535758</v>
      </c>
      <c r="P293" s="98">
        <v>0.51053448511307131</v>
      </c>
      <c r="Q293" s="98">
        <v>0.68801473595342233</v>
      </c>
      <c r="R293" s="98">
        <v>0.28497239347594916</v>
      </c>
      <c r="S293" s="98">
        <v>0.18441905985218943</v>
      </c>
      <c r="T293" s="98">
        <v>2.9792699742438724E-2</v>
      </c>
      <c r="U293" s="98">
        <v>0.10998060410052628</v>
      </c>
      <c r="V293" s="98">
        <v>0.11410607543876264</v>
      </c>
      <c r="W293" s="98">
        <v>7.606962476364916E-2</v>
      </c>
      <c r="X293" s="98">
        <v>4.2678178641184512E-2</v>
      </c>
      <c r="Y293" s="98">
        <v>7.2894378993350856E-2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1.2819181276626779E-2</v>
      </c>
      <c r="D294" s="122">
        <f t="shared" si="135"/>
        <v>7.4311658167239784E-3</v>
      </c>
      <c r="E294" s="122">
        <f t="shared" si="135"/>
        <v>0.19804867976630705</v>
      </c>
      <c r="F294" s="122">
        <f t="shared" si="135"/>
        <v>0.40268988397401095</v>
      </c>
      <c r="G294" s="122">
        <f t="shared" si="135"/>
        <v>0.33947684520569549</v>
      </c>
      <c r="H294" s="122">
        <f t="shared" si="135"/>
        <v>0.51145693315940532</v>
      </c>
      <c r="I294" s="122">
        <f t="shared" si="135"/>
        <v>0.40321731559496871</v>
      </c>
      <c r="J294" s="122">
        <f t="shared" si="135"/>
        <v>0.21063532007043231</v>
      </c>
      <c r="K294" s="122">
        <f t="shared" si="135"/>
        <v>0.26062501643003344</v>
      </c>
      <c r="L294" s="122">
        <f t="shared" si="135"/>
        <v>0.27792113550652731</v>
      </c>
      <c r="M294" s="122">
        <f t="shared" si="135"/>
        <v>0.29888128664551977</v>
      </c>
      <c r="N294" s="122">
        <f t="shared" si="135"/>
        <v>0.3169905561166157</v>
      </c>
      <c r="O294" s="122">
        <f t="shared" si="135"/>
        <v>0.24462502375041681</v>
      </c>
      <c r="P294" s="122">
        <f t="shared" si="135"/>
        <v>0.14113672726613699</v>
      </c>
      <c r="Q294" s="122">
        <f t="shared" si="135"/>
        <v>0.16186005946278226</v>
      </c>
      <c r="R294" s="122">
        <f t="shared" si="135"/>
        <v>4.070464963141196E-2</v>
      </c>
      <c r="S294" s="122">
        <f t="shared" si="135"/>
        <v>5.472956818613748E-2</v>
      </c>
      <c r="T294" s="122">
        <f t="shared" si="135"/>
        <v>1.0493038692092029E-2</v>
      </c>
      <c r="U294" s="122">
        <f t="shared" si="135"/>
        <v>4.3672776616705607E-2</v>
      </c>
      <c r="V294" s="122">
        <f t="shared" si="135"/>
        <v>6.8233451213943724E-2</v>
      </c>
      <c r="W294" s="122">
        <f t="shared" si="135"/>
        <v>2.9023639952788005E-2</v>
      </c>
      <c r="X294" s="122">
        <f t="shared" si="135"/>
        <v>6.2749322849864259E-2</v>
      </c>
      <c r="Y294" s="122">
        <f t="shared" si="135"/>
        <v>0.31924702755313483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1.2819181276626779E-2</v>
      </c>
      <c r="D295" s="98">
        <v>7.4311658167239784E-3</v>
      </c>
      <c r="E295" s="98">
        <v>0.19804867976630705</v>
      </c>
      <c r="F295" s="98">
        <v>0.40268988397401095</v>
      </c>
      <c r="G295" s="98">
        <v>0.33947684520569549</v>
      </c>
      <c r="H295" s="98">
        <v>0.51145693315940532</v>
      </c>
      <c r="I295" s="98">
        <v>0.40321731559496871</v>
      </c>
      <c r="J295" s="98">
        <v>0.21063532007043231</v>
      </c>
      <c r="K295" s="98">
        <v>0.26062501643003344</v>
      </c>
      <c r="L295" s="98">
        <v>0.27792113550652731</v>
      </c>
      <c r="M295" s="98">
        <v>0.29888128664551977</v>
      </c>
      <c r="N295" s="98">
        <v>0.3169905561166157</v>
      </c>
      <c r="O295" s="98">
        <v>0.24462502375041681</v>
      </c>
      <c r="P295" s="98">
        <v>0.14113672726613699</v>
      </c>
      <c r="Q295" s="98">
        <v>0.16186005946278226</v>
      </c>
      <c r="R295" s="98">
        <v>4.070464963141196E-2</v>
      </c>
      <c r="S295" s="98">
        <v>5.472956818613748E-2</v>
      </c>
      <c r="T295" s="98">
        <v>1.0493038692092029E-2</v>
      </c>
      <c r="U295" s="98">
        <v>4.3672776616705607E-2</v>
      </c>
      <c r="V295" s="98">
        <v>6.8233451213943724E-2</v>
      </c>
      <c r="W295" s="98">
        <v>2.9023639952788005E-2</v>
      </c>
      <c r="X295" s="98">
        <v>6.2749322849864259E-2</v>
      </c>
      <c r="Y295" s="98">
        <v>0.31924702755313483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21.113453916193379</v>
      </c>
      <c r="D296" s="122">
        <v>19.600037292366878</v>
      </c>
      <c r="E296" s="122">
        <v>16.117549078958334</v>
      </c>
      <c r="F296" s="122">
        <v>30.575309222114953</v>
      </c>
      <c r="G296" s="122">
        <v>24.747343204046643</v>
      </c>
      <c r="H296" s="122">
        <v>18.790548090019271</v>
      </c>
      <c r="I296" s="122">
        <v>24.686509381464191</v>
      </c>
      <c r="J296" s="122">
        <v>14.343342020158223</v>
      </c>
      <c r="K296" s="122">
        <v>19.507241132072199</v>
      </c>
      <c r="L296" s="122">
        <v>16.782757609177374</v>
      </c>
      <c r="M296" s="122">
        <v>21.087355544730713</v>
      </c>
      <c r="N296" s="122">
        <v>25.070727631423487</v>
      </c>
      <c r="O296" s="122">
        <v>20.238673701269704</v>
      </c>
      <c r="P296" s="122">
        <v>29.508563834595428</v>
      </c>
      <c r="Q296" s="122">
        <v>40.860060634430475</v>
      </c>
      <c r="R296" s="122">
        <v>21.922432701937765</v>
      </c>
      <c r="S296" s="122">
        <v>17.012177420822987</v>
      </c>
      <c r="T296" s="122">
        <v>3.14579845753603</v>
      </c>
      <c r="U296" s="122">
        <v>9.7058696249857661</v>
      </c>
      <c r="V296" s="122">
        <v>8.901718980453186</v>
      </c>
      <c r="W296" s="122">
        <v>10.806641902825769</v>
      </c>
      <c r="X296" s="122">
        <v>7.8366353443144634</v>
      </c>
      <c r="Y296" s="122">
        <v>15.822646327569863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0.63632066382676944</v>
      </c>
      <c r="D297" s="98">
        <v>1.0033232271307246</v>
      </c>
      <c r="E297" s="98">
        <v>0.83781994237527513</v>
      </c>
      <c r="F297" s="98">
        <v>2.9826072254289717</v>
      </c>
      <c r="G297" s="98">
        <v>2.3647976055393363</v>
      </c>
      <c r="H297" s="98">
        <v>1.2076038779092062</v>
      </c>
      <c r="I297" s="98">
        <v>7.9703186803666304</v>
      </c>
      <c r="J297" s="98">
        <v>6.9841479518479375</v>
      </c>
      <c r="K297" s="98">
        <v>6.9790242761031038</v>
      </c>
      <c r="L297" s="98">
        <v>6.0846552160581435</v>
      </c>
      <c r="M297" s="98">
        <v>7.0564298396026155</v>
      </c>
      <c r="N297" s="98">
        <v>5.6306738016960196</v>
      </c>
      <c r="O297" s="98">
        <v>5.2404514363409413</v>
      </c>
      <c r="P297" s="98">
        <v>1.9974836273572738</v>
      </c>
      <c r="Q297" s="98">
        <v>5.7225586481771096</v>
      </c>
      <c r="R297" s="98">
        <v>4.6643140111709833</v>
      </c>
      <c r="S297" s="98">
        <v>3.7263926453842284</v>
      </c>
      <c r="T297" s="98">
        <v>0.78521636677437123</v>
      </c>
      <c r="U297" s="98">
        <v>2.3349116384653001</v>
      </c>
      <c r="V297" s="98">
        <v>2.1164116838723617</v>
      </c>
      <c r="W297" s="98">
        <v>4.2349027872388127</v>
      </c>
      <c r="X297" s="98">
        <v>1.3014560018940016</v>
      </c>
      <c r="Y297" s="98">
        <v>2.8624557854041903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5.18045488348078E-3</v>
      </c>
      <c r="D298" s="98">
        <v>9.9445085333005195E-3</v>
      </c>
      <c r="E298" s="98">
        <v>1.0956856481712754E-2</v>
      </c>
      <c r="F298" s="98">
        <v>2.0269758041060668E-2</v>
      </c>
      <c r="G298" s="98">
        <v>2.587130314818676E-2</v>
      </c>
      <c r="H298" s="98">
        <v>1.0677108045897884E-2</v>
      </c>
      <c r="I298" s="98">
        <v>7.3781343711996544E-2</v>
      </c>
      <c r="J298" s="98">
        <v>5.3510777328413528E-2</v>
      </c>
      <c r="K298" s="98">
        <v>8.8712019409288606E-2</v>
      </c>
      <c r="L298" s="98">
        <v>3.0207455335838226E-2</v>
      </c>
      <c r="M298" s="98">
        <v>6.2825067830997755E-2</v>
      </c>
      <c r="N298" s="98">
        <v>1.2083274757208388E-2</v>
      </c>
      <c r="O298" s="98">
        <v>6.0794569997366238E-2</v>
      </c>
      <c r="P298" s="98">
        <v>0.15992450337236702</v>
      </c>
      <c r="Q298" s="98">
        <v>0.11046894434324413</v>
      </c>
      <c r="R298" s="98">
        <v>0.10982072085217345</v>
      </c>
      <c r="S298" s="98">
        <v>3.4256213157505135E-2</v>
      </c>
      <c r="T298" s="98">
        <v>0</v>
      </c>
      <c r="U298" s="98">
        <v>7.1612659119676708E-2</v>
      </c>
      <c r="V298" s="98">
        <v>2.2954714599842933E-2</v>
      </c>
      <c r="W298" s="98">
        <v>0.1044381217447444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2.2830519049898607E-3</v>
      </c>
      <c r="D299" s="101">
        <v>4.5025760003016444E-3</v>
      </c>
      <c r="E299" s="101">
        <v>4.9456561599698426E-3</v>
      </c>
      <c r="F299" s="101">
        <v>9.7466701722917996E-3</v>
      </c>
      <c r="G299" s="101">
        <v>1.224261522956074E-2</v>
      </c>
      <c r="H299" s="101">
        <v>4.9974960973522128E-3</v>
      </c>
      <c r="I299" s="101">
        <v>3.8217468164238655E-2</v>
      </c>
      <c r="J299" s="101">
        <v>2.5058936496118834E-2</v>
      </c>
      <c r="K299" s="101">
        <v>4.2048370091616473E-2</v>
      </c>
      <c r="L299" s="101">
        <v>1.4208866883404217E-2</v>
      </c>
      <c r="M299" s="101">
        <v>3.0629111126737777E-2</v>
      </c>
      <c r="N299" s="101">
        <v>5.8996279780986188E-3</v>
      </c>
      <c r="O299" s="101">
        <v>3.083655388651655E-2</v>
      </c>
      <c r="P299" s="101">
        <v>7.2481139163443342E-2</v>
      </c>
      <c r="Q299" s="101">
        <v>4.9456567902229874E-2</v>
      </c>
      <c r="R299" s="101">
        <v>4.9917896972159655E-2</v>
      </c>
      <c r="S299" s="101">
        <v>1.6499818056970251E-2</v>
      </c>
      <c r="T299" s="101">
        <v>0</v>
      </c>
      <c r="U299" s="101">
        <v>3.1908888358267398E-2</v>
      </c>
      <c r="V299" s="101">
        <v>9.4569185246333506E-3</v>
      </c>
      <c r="W299" s="101">
        <v>4.8653191637769648E-2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2.8974029784909192E-3</v>
      </c>
      <c r="D300" s="104">
        <v>5.441932532998876E-3</v>
      </c>
      <c r="E300" s="104">
        <v>6.0112003217429105E-3</v>
      </c>
      <c r="F300" s="104">
        <v>1.052308786876887E-2</v>
      </c>
      <c r="G300" s="104">
        <v>1.3628687918626021E-2</v>
      </c>
      <c r="H300" s="104">
        <v>5.679611948545671E-3</v>
      </c>
      <c r="I300" s="104">
        <v>3.5563875547757889E-2</v>
      </c>
      <c r="J300" s="104">
        <v>2.8451840832294694E-2</v>
      </c>
      <c r="K300" s="104">
        <v>4.6663649317672126E-2</v>
      </c>
      <c r="L300" s="104">
        <v>1.5998588452434011E-2</v>
      </c>
      <c r="M300" s="104">
        <v>3.2195956704259975E-2</v>
      </c>
      <c r="N300" s="104">
        <v>6.183646779109769E-3</v>
      </c>
      <c r="O300" s="104">
        <v>2.9958016110849684E-2</v>
      </c>
      <c r="P300" s="104">
        <v>8.744336420892368E-2</v>
      </c>
      <c r="Q300" s="104">
        <v>6.1012376441014253E-2</v>
      </c>
      <c r="R300" s="104">
        <v>5.9902823880013799E-2</v>
      </c>
      <c r="S300" s="104">
        <v>1.7756395100534884E-2</v>
      </c>
      <c r="T300" s="104">
        <v>0</v>
      </c>
      <c r="U300" s="104">
        <v>3.970377076140931E-2</v>
      </c>
      <c r="V300" s="104">
        <v>1.3497796075209581E-2</v>
      </c>
      <c r="W300" s="104">
        <v>5.5784930106974745E-2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13.913322854357652</v>
      </c>
      <c r="D301" s="101">
        <v>12.648746139457629</v>
      </c>
      <c r="E301" s="101">
        <v>6.8020121672871001</v>
      </c>
      <c r="F301" s="101">
        <v>21.485338065552547</v>
      </c>
      <c r="G301" s="101">
        <v>13.678512187556452</v>
      </c>
      <c r="H301" s="101">
        <v>9.878583355371882</v>
      </c>
      <c r="I301" s="101">
        <v>6.9248810094452793</v>
      </c>
      <c r="J301" s="101">
        <v>3.5031819068654086</v>
      </c>
      <c r="K301" s="101">
        <v>3.1802113926714037</v>
      </c>
      <c r="L301" s="101">
        <v>6.2352456933539386</v>
      </c>
      <c r="M301" s="101">
        <v>3.720502398459836</v>
      </c>
      <c r="N301" s="101">
        <v>8.863562885304324</v>
      </c>
      <c r="O301" s="101">
        <v>3.9866664040521487</v>
      </c>
      <c r="P301" s="101">
        <v>2.8980078781075145</v>
      </c>
      <c r="Q301" s="101">
        <v>3.898624511492812</v>
      </c>
      <c r="R301" s="101">
        <v>2.8469141544774397</v>
      </c>
      <c r="S301" s="101">
        <v>3.8019105031881861</v>
      </c>
      <c r="T301" s="101">
        <v>0.69966474432440584</v>
      </c>
      <c r="U301" s="101">
        <v>1.4213224392786941</v>
      </c>
      <c r="V301" s="101">
        <v>2.6882591872178385</v>
      </c>
      <c r="W301" s="101">
        <v>0</v>
      </c>
      <c r="X301" s="101">
        <v>2.4185691272805601</v>
      </c>
      <c r="Y301" s="101">
        <v>5.2727759150019038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6.5586299431254744</v>
      </c>
      <c r="D302" s="104">
        <v>5.9380234172452262</v>
      </c>
      <c r="E302" s="104">
        <v>8.4667601128142476</v>
      </c>
      <c r="F302" s="104">
        <v>6.0870941730923747</v>
      </c>
      <c r="G302" s="104">
        <v>8.6781621078026685</v>
      </c>
      <c r="H302" s="104">
        <v>7.6936837486922833</v>
      </c>
      <c r="I302" s="104">
        <v>9.7175283479402861</v>
      </c>
      <c r="J302" s="104">
        <v>3.8025013841164648</v>
      </c>
      <c r="K302" s="104">
        <v>9.2592934438884029</v>
      </c>
      <c r="L302" s="104">
        <v>4.4326492444294505</v>
      </c>
      <c r="M302" s="104">
        <v>10.247598238837263</v>
      </c>
      <c r="N302" s="104">
        <v>10.564407669665936</v>
      </c>
      <c r="O302" s="104">
        <v>10.950761290879246</v>
      </c>
      <c r="P302" s="104">
        <v>24.453147825758272</v>
      </c>
      <c r="Q302" s="104">
        <v>31.12840853041731</v>
      </c>
      <c r="R302" s="104">
        <v>14.30138381543717</v>
      </c>
      <c r="S302" s="104">
        <v>9.4496180590930692</v>
      </c>
      <c r="T302" s="104">
        <v>1.6609173464372531</v>
      </c>
      <c r="U302" s="104">
        <v>5.8780228881220946</v>
      </c>
      <c r="V302" s="104">
        <v>4.0740933947631435</v>
      </c>
      <c r="W302" s="104">
        <v>6.4673009938422119</v>
      </c>
      <c r="X302" s="104">
        <v>4.116610215139902</v>
      </c>
      <c r="Y302" s="104">
        <v>7.6874146271637684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3.1224708409569928</v>
      </c>
      <c r="D303" s="98">
        <v>2.901537184722172</v>
      </c>
      <c r="E303" s="98">
        <v>4.1302008693873589</v>
      </c>
      <c r="F303" s="98">
        <v>3.1466496235665526</v>
      </c>
      <c r="G303" s="98">
        <v>4.4151186961011151</v>
      </c>
      <c r="H303" s="98">
        <v>3.8755206842650023</v>
      </c>
      <c r="I303" s="98">
        <v>5.3908601809710364</v>
      </c>
      <c r="J303" s="98">
        <v>1.9162075311902544</v>
      </c>
      <c r="K303" s="98">
        <v>4.7210773124619747</v>
      </c>
      <c r="L303" s="98">
        <v>2.2406407075890602</v>
      </c>
      <c r="M303" s="98">
        <v>5.376963057886309</v>
      </c>
      <c r="N303" s="98">
        <v>5.53662422072055</v>
      </c>
      <c r="O303" s="98">
        <v>5.9384401993273706</v>
      </c>
      <c r="P303" s="98">
        <v>11.724714622108309</v>
      </c>
      <c r="Q303" s="98">
        <v>14.786859550107467</v>
      </c>
      <c r="R303" s="98">
        <v>6.8600940018696708</v>
      </c>
      <c r="S303" s="98">
        <v>4.7913218243657933</v>
      </c>
      <c r="T303" s="98">
        <v>0.77228233665649348</v>
      </c>
      <c r="U303" s="98">
        <v>2.7411035210969996</v>
      </c>
      <c r="V303" s="98">
        <v>1.7376018338969514</v>
      </c>
      <c r="W303" s="98">
        <v>3.0835900196656847</v>
      </c>
      <c r="X303" s="98">
        <v>1.8419092795856085</v>
      </c>
      <c r="Y303" s="98">
        <v>3.0429873955600866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3.4361591021684816</v>
      </c>
      <c r="D304" s="98">
        <v>3.0364862325230546</v>
      </c>
      <c r="E304" s="98">
        <v>4.3365592434268887</v>
      </c>
      <c r="F304" s="98">
        <v>2.940444549525822</v>
      </c>
      <c r="G304" s="98">
        <v>4.2630434117015534</v>
      </c>
      <c r="H304" s="98">
        <v>3.818163064427281</v>
      </c>
      <c r="I304" s="98">
        <v>4.3266681669692497</v>
      </c>
      <c r="J304" s="98">
        <v>1.8862938529262103</v>
      </c>
      <c r="K304" s="98">
        <v>4.5382161314264291</v>
      </c>
      <c r="L304" s="98">
        <v>2.1920085368403903</v>
      </c>
      <c r="M304" s="98">
        <v>4.8706351809509529</v>
      </c>
      <c r="N304" s="98">
        <v>5.0277834489453852</v>
      </c>
      <c r="O304" s="98">
        <v>5.0123210915518754</v>
      </c>
      <c r="P304" s="98">
        <v>12.728433203649965</v>
      </c>
      <c r="Q304" s="98">
        <v>16.341548980309842</v>
      </c>
      <c r="R304" s="98">
        <v>7.4412898135674981</v>
      </c>
      <c r="S304" s="98">
        <v>4.6582962347272749</v>
      </c>
      <c r="T304" s="98">
        <v>0.88863500978075971</v>
      </c>
      <c r="U304" s="98">
        <v>3.1369193670250954</v>
      </c>
      <c r="V304" s="98">
        <v>2.3364915608661918</v>
      </c>
      <c r="W304" s="98">
        <v>3.3837109741765272</v>
      </c>
      <c r="X304" s="98">
        <v>2.2747009355542938</v>
      </c>
      <c r="Y304" s="98">
        <v>4.6444272316036814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8.9790951848499354</v>
      </c>
      <c r="D305" s="122">
        <v>8.1725464213831245</v>
      </c>
      <c r="E305" s="122">
        <v>6.9913422414627311</v>
      </c>
      <c r="F305" s="122">
        <v>12.832749650193987</v>
      </c>
      <c r="G305" s="122">
        <v>10.814591025727891</v>
      </c>
      <c r="H305" s="122">
        <v>8.3124719187091642</v>
      </c>
      <c r="I305" s="122">
        <v>9.8655318635254616</v>
      </c>
      <c r="J305" s="122">
        <v>5.9890721484092877</v>
      </c>
      <c r="K305" s="122">
        <v>8.006367570725784</v>
      </c>
      <c r="L305" s="122">
        <v>6.715001798248573</v>
      </c>
      <c r="M305" s="122">
        <v>7.4540697257027615</v>
      </c>
      <c r="N305" s="122">
        <v>9.4387666566652513</v>
      </c>
      <c r="O305" s="122">
        <v>7.9649237148852547</v>
      </c>
      <c r="P305" s="122">
        <v>12.162068637577059</v>
      </c>
      <c r="Q305" s="122">
        <v>15.701707032849731</v>
      </c>
      <c r="R305" s="122">
        <v>7.9557569585330867</v>
      </c>
      <c r="S305" s="122">
        <v>6.0403500714948972</v>
      </c>
      <c r="T305" s="122">
        <v>1.04984772988221</v>
      </c>
      <c r="U305" s="122">
        <v>3.2888376096294754</v>
      </c>
      <c r="V305" s="122">
        <v>2.9821369421042618</v>
      </c>
      <c r="W305" s="122">
        <v>3.5799498999369375</v>
      </c>
      <c r="X305" s="122">
        <v>2.9368113609577136</v>
      </c>
      <c r="Y305" s="122">
        <v>6.016296427125944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8.9790951848499354</v>
      </c>
      <c r="D307" s="33">
        <v>8.1725464213831245</v>
      </c>
      <c r="E307" s="33">
        <v>6.9913422414627311</v>
      </c>
      <c r="F307" s="33">
        <v>12.832749650193987</v>
      </c>
      <c r="G307" s="33">
        <v>10.814591025727891</v>
      </c>
      <c r="H307" s="33">
        <v>8.3124719187091642</v>
      </c>
      <c r="I307" s="33">
        <v>9.8655318635254616</v>
      </c>
      <c r="J307" s="33">
        <v>5.9890721484092877</v>
      </c>
      <c r="K307" s="33">
        <v>8.006367570725784</v>
      </c>
      <c r="L307" s="33">
        <v>6.715001798248573</v>
      </c>
      <c r="M307" s="33">
        <v>7.4540697257027615</v>
      </c>
      <c r="N307" s="33">
        <v>9.4387666566652513</v>
      </c>
      <c r="O307" s="33">
        <v>7.9649237148852547</v>
      </c>
      <c r="P307" s="33">
        <v>12.162068637577059</v>
      </c>
      <c r="Q307" s="33">
        <v>15.701707032849731</v>
      </c>
      <c r="R307" s="33">
        <v>7.9557569585330867</v>
      </c>
      <c r="S307" s="33">
        <v>6.0403500714948972</v>
      </c>
      <c r="T307" s="33">
        <v>1.04984772988221</v>
      </c>
      <c r="U307" s="33">
        <v>3.2888376096294754</v>
      </c>
      <c r="V307" s="33">
        <v>2.9821369421042618</v>
      </c>
      <c r="W307" s="33">
        <v>3.5799498999369375</v>
      </c>
      <c r="X307" s="33">
        <v>2.9368113609577136</v>
      </c>
      <c r="Y307" s="33">
        <v>6.016296427125944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140.75692827220678</v>
      </c>
      <c r="D309" s="117">
        <f t="shared" si="136"/>
        <v>117.94273289895204</v>
      </c>
      <c r="E309" s="117">
        <f t="shared" si="136"/>
        <v>90.329259096034193</v>
      </c>
      <c r="F309" s="117">
        <f t="shared" si="136"/>
        <v>174.95694863326872</v>
      </c>
      <c r="G309" s="117">
        <f t="shared" si="136"/>
        <v>138.37482778800307</v>
      </c>
      <c r="H309" s="117">
        <f t="shared" si="136"/>
        <v>90.71706223416794</v>
      </c>
      <c r="I309" s="117">
        <f t="shared" si="136"/>
        <v>107.51270593830448</v>
      </c>
      <c r="J309" s="117">
        <f t="shared" si="136"/>
        <v>63.323703518961018</v>
      </c>
      <c r="K309" s="117">
        <f t="shared" si="136"/>
        <v>97.92412426877965</v>
      </c>
      <c r="L309" s="117">
        <f t="shared" si="136"/>
        <v>93.021752428541731</v>
      </c>
      <c r="M309" s="117">
        <f t="shared" si="136"/>
        <v>108.05760433682586</v>
      </c>
      <c r="N309" s="117">
        <f t="shared" si="136"/>
        <v>117.69753724862478</v>
      </c>
      <c r="O309" s="117">
        <f t="shared" si="136"/>
        <v>129.14165551855581</v>
      </c>
      <c r="P309" s="117">
        <f t="shared" si="136"/>
        <v>165.03882281188825</v>
      </c>
      <c r="Q309" s="117">
        <f t="shared" si="136"/>
        <v>223.38869725627757</v>
      </c>
      <c r="R309" s="117">
        <f t="shared" ref="R309:V309" si="137">R310+R313+R315+R324</f>
        <v>99.175700842832072</v>
      </c>
      <c r="S309" s="117">
        <f t="shared" si="137"/>
        <v>68.04739480061879</v>
      </c>
      <c r="T309" s="117">
        <f t="shared" si="137"/>
        <v>11.49332201292988</v>
      </c>
      <c r="U309" s="117">
        <f t="shared" si="137"/>
        <v>40.757546695981297</v>
      </c>
      <c r="V309" s="117">
        <f t="shared" si="137"/>
        <v>40.97456067425891</v>
      </c>
      <c r="W309" s="117">
        <f t="shared" ref="W309:Y309" si="138">W310+W313+W315+W324</f>
        <v>33.614192831704898</v>
      </c>
      <c r="X309" s="117">
        <f t="shared" si="138"/>
        <v>21.370120408071866</v>
      </c>
      <c r="Y309" s="117">
        <f t="shared" si="138"/>
        <v>40.852644244959713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116.48052094560738</v>
      </c>
      <c r="D310" s="122">
        <f t="shared" si="139"/>
        <v>95.50002800417586</v>
      </c>
      <c r="E310" s="122">
        <f t="shared" si="139"/>
        <v>70.72915005062687</v>
      </c>
      <c r="F310" s="122">
        <f t="shared" si="139"/>
        <v>138.93263453800216</v>
      </c>
      <c r="G310" s="122">
        <f t="shared" si="139"/>
        <v>108.36699189929614</v>
      </c>
      <c r="H310" s="122">
        <f t="shared" si="139"/>
        <v>66.987991673255522</v>
      </c>
      <c r="I310" s="122">
        <f t="shared" si="139"/>
        <v>77.228037701363476</v>
      </c>
      <c r="J310" s="122">
        <f t="shared" si="139"/>
        <v>45.390151800579602</v>
      </c>
      <c r="K310" s="122">
        <f t="shared" si="139"/>
        <v>73.545656944803298</v>
      </c>
      <c r="L310" s="122">
        <f t="shared" si="139"/>
        <v>72.291161498916111</v>
      </c>
      <c r="M310" s="122">
        <f t="shared" si="139"/>
        <v>82.471959830953296</v>
      </c>
      <c r="N310" s="122">
        <f t="shared" si="139"/>
        <v>87.274140686442109</v>
      </c>
      <c r="O310" s="122">
        <f t="shared" si="139"/>
        <v>103.87196215400111</v>
      </c>
      <c r="P310" s="122">
        <f t="shared" si="139"/>
        <v>127.91858453235568</v>
      </c>
      <c r="Q310" s="122">
        <f t="shared" si="139"/>
        <v>172.57216677869178</v>
      </c>
      <c r="R310" s="122">
        <f t="shared" ref="R310:V310" si="140">SUM(R311:R312)</f>
        <v>72.357192903797255</v>
      </c>
      <c r="S310" s="122">
        <f t="shared" si="140"/>
        <v>47.255527304567472</v>
      </c>
      <c r="T310" s="122">
        <f t="shared" si="140"/>
        <v>7.6611913879851752</v>
      </c>
      <c r="U310" s="122">
        <f t="shared" si="140"/>
        <v>28.698639406255918</v>
      </c>
      <c r="V310" s="122">
        <f t="shared" si="140"/>
        <v>29.82714714189137</v>
      </c>
      <c r="W310" s="122">
        <f t="shared" ref="W310:Y310" si="141">SUM(W311:W312)</f>
        <v>20.070685729140916</v>
      </c>
      <c r="X310" s="122">
        <f t="shared" si="141"/>
        <v>11.143569425953968</v>
      </c>
      <c r="Y310" s="122">
        <f t="shared" si="141"/>
        <v>19.091962631092215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115.92564166435956</v>
      </c>
      <c r="D311" s="98">
        <v>95.052695400567927</v>
      </c>
      <c r="E311" s="98">
        <v>70.405960151699759</v>
      </c>
      <c r="F311" s="98">
        <v>138.30335309363358</v>
      </c>
      <c r="G311" s="98">
        <v>107.88206423708186</v>
      </c>
      <c r="H311" s="98">
        <v>66.695007367873501</v>
      </c>
      <c r="I311" s="98">
        <v>76.895962294031733</v>
      </c>
      <c r="J311" s="98">
        <v>45.196837536368122</v>
      </c>
      <c r="K311" s="98">
        <v>73.236476438524463</v>
      </c>
      <c r="L311" s="98">
        <v>71.991836644341163</v>
      </c>
      <c r="M311" s="98">
        <v>82.136579443921732</v>
      </c>
      <c r="N311" s="98">
        <v>86.922316224345593</v>
      </c>
      <c r="O311" s="98">
        <v>103.45603844635575</v>
      </c>
      <c r="P311" s="98">
        <v>127.40805004724261</v>
      </c>
      <c r="Q311" s="98">
        <v>171.88415204273835</v>
      </c>
      <c r="R311" s="98">
        <v>72.072220510321301</v>
      </c>
      <c r="S311" s="98">
        <v>47.071108244715283</v>
      </c>
      <c r="T311" s="98">
        <v>7.6313986882427365</v>
      </c>
      <c r="U311" s="98">
        <v>28.58865880215539</v>
      </c>
      <c r="V311" s="98">
        <v>29.713041066452607</v>
      </c>
      <c r="W311" s="98">
        <v>19.994616104377268</v>
      </c>
      <c r="X311" s="98">
        <v>11.100891247312784</v>
      </c>
      <c r="Y311" s="98">
        <v>19.019068252098865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0.55487928124782671</v>
      </c>
      <c r="D312" s="98">
        <v>0.44733260360793514</v>
      </c>
      <c r="E312" s="98">
        <v>0.32318989892710837</v>
      </c>
      <c r="F312" s="98">
        <v>0.62928144436859246</v>
      </c>
      <c r="G312" s="98">
        <v>0.48492766221426836</v>
      </c>
      <c r="H312" s="98">
        <v>0.29298430538201792</v>
      </c>
      <c r="I312" s="98">
        <v>0.33207540733174884</v>
      </c>
      <c r="J312" s="98">
        <v>0.19331426421148301</v>
      </c>
      <c r="K312" s="98">
        <v>0.30918050627883198</v>
      </c>
      <c r="L312" s="98">
        <v>0.29932485457495484</v>
      </c>
      <c r="M312" s="98">
        <v>0.33538038703156642</v>
      </c>
      <c r="N312" s="98">
        <v>0.35182446209651125</v>
      </c>
      <c r="O312" s="98">
        <v>0.41592370764535758</v>
      </c>
      <c r="P312" s="98">
        <v>0.51053448511307131</v>
      </c>
      <c r="Q312" s="98">
        <v>0.68801473595342233</v>
      </c>
      <c r="R312" s="98">
        <v>0.28497239347594916</v>
      </c>
      <c r="S312" s="98">
        <v>0.18441905985218943</v>
      </c>
      <c r="T312" s="98">
        <v>2.9792699742438724E-2</v>
      </c>
      <c r="U312" s="98">
        <v>0.10998060410052628</v>
      </c>
      <c r="V312" s="98">
        <v>0.11410607543876264</v>
      </c>
      <c r="W312" s="98">
        <v>7.606962476364916E-2</v>
      </c>
      <c r="X312" s="98">
        <v>4.2678178641184512E-2</v>
      </c>
      <c r="Y312" s="98">
        <v>7.2894378993350856E-2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3.1153957596751842E-2</v>
      </c>
      <c r="D313" s="122">
        <f t="shared" si="142"/>
        <v>1.8852464011987976E-2</v>
      </c>
      <c r="E313" s="122">
        <f t="shared" si="142"/>
        <v>0.52388424290765512</v>
      </c>
      <c r="F313" s="122">
        <f t="shared" si="142"/>
        <v>1.1091623078174926</v>
      </c>
      <c r="G313" s="122">
        <f t="shared" si="142"/>
        <v>0.97261442404690379</v>
      </c>
      <c r="H313" s="122">
        <f t="shared" si="142"/>
        <v>1.5226571383175167</v>
      </c>
      <c r="I313" s="122">
        <f t="shared" si="142"/>
        <v>1.246220161863336</v>
      </c>
      <c r="J313" s="122">
        <f t="shared" si="142"/>
        <v>0.67538404537318908</v>
      </c>
      <c r="K313" s="122">
        <f t="shared" si="142"/>
        <v>0.86650960428720591</v>
      </c>
      <c r="L313" s="122">
        <f t="shared" si="142"/>
        <v>0.95763898258954239</v>
      </c>
      <c r="M313" s="122">
        <f t="shared" si="142"/>
        <v>1.0712987618614296</v>
      </c>
      <c r="N313" s="122">
        <f t="shared" si="142"/>
        <v>1.1871637813087019</v>
      </c>
      <c r="O313" s="122">
        <f t="shared" si="142"/>
        <v>0.96080688430478423</v>
      </c>
      <c r="P313" s="122">
        <f t="shared" si="142"/>
        <v>0.58067715925763297</v>
      </c>
      <c r="Q313" s="122">
        <f t="shared" si="142"/>
        <v>0.68912131220977324</v>
      </c>
      <c r="R313" s="122">
        <f t="shared" si="142"/>
        <v>0.17456379230628102</v>
      </c>
      <c r="S313" s="122">
        <f t="shared" si="142"/>
        <v>0.23489902891662021</v>
      </c>
      <c r="T313" s="122">
        <f t="shared" si="142"/>
        <v>4.5076271023744223E-2</v>
      </c>
      <c r="U313" s="122">
        <f t="shared" si="142"/>
        <v>0.18779657612969952</v>
      </c>
      <c r="V313" s="122">
        <f t="shared" si="142"/>
        <v>0.29423955484556813</v>
      </c>
      <c r="W313" s="122">
        <f t="shared" si="142"/>
        <v>0.12631594437274515</v>
      </c>
      <c r="X313" s="122">
        <f t="shared" si="142"/>
        <v>0.27606411681574633</v>
      </c>
      <c r="Y313" s="122">
        <f t="shared" si="142"/>
        <v>1.4215407596619747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3.1153957596751842E-2</v>
      </c>
      <c r="D314" s="98">
        <v>1.8852464011987976E-2</v>
      </c>
      <c r="E314" s="98">
        <v>0.52388424290765512</v>
      </c>
      <c r="F314" s="98">
        <v>1.1091623078174926</v>
      </c>
      <c r="G314" s="98">
        <v>0.97261442404690379</v>
      </c>
      <c r="H314" s="98">
        <v>1.5226571383175167</v>
      </c>
      <c r="I314" s="98">
        <v>1.246220161863336</v>
      </c>
      <c r="J314" s="98">
        <v>0.67538404537318908</v>
      </c>
      <c r="K314" s="98">
        <v>0.86650960428720591</v>
      </c>
      <c r="L314" s="98">
        <v>0.95763898258954239</v>
      </c>
      <c r="M314" s="98">
        <v>1.0712987618614296</v>
      </c>
      <c r="N314" s="98">
        <v>1.1871637813087019</v>
      </c>
      <c r="O314" s="98">
        <v>0.96080688430478423</v>
      </c>
      <c r="P314" s="98">
        <v>0.58067715925763297</v>
      </c>
      <c r="Q314" s="98">
        <v>0.68912131220977324</v>
      </c>
      <c r="R314" s="98">
        <v>0.17456379230628102</v>
      </c>
      <c r="S314" s="98">
        <v>0.23489902891662021</v>
      </c>
      <c r="T314" s="98">
        <v>4.5076271023744223E-2</v>
      </c>
      <c r="U314" s="98">
        <v>0.18779657612969952</v>
      </c>
      <c r="V314" s="98">
        <v>0.29423955484556813</v>
      </c>
      <c r="W314" s="98">
        <v>0.12631594437274515</v>
      </c>
      <c r="X314" s="98">
        <v>0.27606411681574633</v>
      </c>
      <c r="Y314" s="98">
        <v>1.4215407596619747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17.296543382253557</v>
      </c>
      <c r="D315" s="122">
        <v>16.089676364066936</v>
      </c>
      <c r="E315" s="122">
        <v>13.648916204663886</v>
      </c>
      <c r="F315" s="122">
        <v>24.937277436392861</v>
      </c>
      <c r="G315" s="122">
        <v>20.61254335321749</v>
      </c>
      <c r="H315" s="122">
        <v>15.721317286068899</v>
      </c>
      <c r="I315" s="122">
        <v>21.32793941671088</v>
      </c>
      <c r="J315" s="122">
        <v>12.568384155125008</v>
      </c>
      <c r="K315" s="122">
        <v>17.229431185103692</v>
      </c>
      <c r="L315" s="122">
        <v>14.491779046163083</v>
      </c>
      <c r="M315" s="122">
        <v>18.632917527572303</v>
      </c>
      <c r="N315" s="122">
        <v>21.755886366861017</v>
      </c>
      <c r="O315" s="122">
        <v>17.957950347729973</v>
      </c>
      <c r="P315" s="122">
        <v>26.763970584999981</v>
      </c>
      <c r="Q315" s="122">
        <v>37.376420699835762</v>
      </c>
      <c r="R315" s="122">
        <v>20.093409607131754</v>
      </c>
      <c r="S315" s="122">
        <v>15.498159628946064</v>
      </c>
      <c r="T315" s="122">
        <v>2.8918316565236797</v>
      </c>
      <c r="U315" s="122">
        <v>9.0188459961362319</v>
      </c>
      <c r="V315" s="122">
        <v>8.2307887506909729</v>
      </c>
      <c r="W315" s="122">
        <v>10.236651788887631</v>
      </c>
      <c r="X315" s="122">
        <v>7.3196434311709551</v>
      </c>
      <c r="Y315" s="122">
        <v>14.91024374643446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0.57310351130068271</v>
      </c>
      <c r="D316" s="98">
        <v>0.90502545186800909</v>
      </c>
      <c r="E316" s="98">
        <v>0.75692064149235094</v>
      </c>
      <c r="F316" s="98">
        <v>2.698838010727064</v>
      </c>
      <c r="G316" s="98">
        <v>2.1432417051943684</v>
      </c>
      <c r="H316" s="98">
        <v>1.0962551303433294</v>
      </c>
      <c r="I316" s="98">
        <v>7.2475245604903691</v>
      </c>
      <c r="J316" s="98">
        <v>6.3618752996729064</v>
      </c>
      <c r="K316" s="98">
        <v>6.3689336363310041</v>
      </c>
      <c r="L316" s="98">
        <v>5.5635731728583</v>
      </c>
      <c r="M316" s="98">
        <v>6.4695084175832562</v>
      </c>
      <c r="N316" s="98">
        <v>5.1811052067814041</v>
      </c>
      <c r="O316" s="98">
        <v>4.8449096502132951</v>
      </c>
      <c r="P316" s="98">
        <v>1.856877820705743</v>
      </c>
      <c r="Q316" s="98">
        <v>5.3472051264103619</v>
      </c>
      <c r="R316" s="98">
        <v>4.3755269322250427</v>
      </c>
      <c r="S316" s="98">
        <v>3.509008585365589</v>
      </c>
      <c r="T316" s="98">
        <v>0.74212187508398142</v>
      </c>
      <c r="U316" s="98">
        <v>2.2144861722111298</v>
      </c>
      <c r="V316" s="98">
        <v>2.0138898015795585</v>
      </c>
      <c r="W316" s="98">
        <v>4.0419870959900512</v>
      </c>
      <c r="X316" s="98">
        <v>1.2453179034264372</v>
      </c>
      <c r="Y316" s="98">
        <v>2.7456378052074468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4.9536383604485996E-3</v>
      </c>
      <c r="D317" s="98">
        <v>9.5033812955242526E-3</v>
      </c>
      <c r="E317" s="98">
        <v>1.0479307421929601E-2</v>
      </c>
      <c r="F317" s="98">
        <v>1.9342446889538879E-2</v>
      </c>
      <c r="G317" s="98">
        <v>2.4724302815723333E-2</v>
      </c>
      <c r="H317" s="98">
        <v>1.0216307164429232E-2</v>
      </c>
      <c r="I317" s="98">
        <v>7.0315564942859649E-2</v>
      </c>
      <c r="J317" s="98">
        <v>5.1278079656251571E-2</v>
      </c>
      <c r="K317" s="98">
        <v>8.5036245261545934E-2</v>
      </c>
      <c r="L317" s="98">
        <v>2.8990626259374069E-2</v>
      </c>
      <c r="M317" s="98">
        <v>6.0277479055041563E-2</v>
      </c>
      <c r="N317" s="98">
        <v>1.1612232115769302E-2</v>
      </c>
      <c r="O317" s="98">
        <v>5.8467070973577812E-2</v>
      </c>
      <c r="P317" s="98">
        <v>0.15482244951844826</v>
      </c>
      <c r="Q317" s="98">
        <v>0.10722499385223228</v>
      </c>
      <c r="R317" s="98">
        <v>0.10673009624602792</v>
      </c>
      <c r="S317" s="98">
        <v>3.3293674375330394E-2</v>
      </c>
      <c r="T317" s="98">
        <v>0</v>
      </c>
      <c r="U317" s="98">
        <v>6.9966925424708143E-2</v>
      </c>
      <c r="V317" s="98">
        <v>2.2496608506768857E-2</v>
      </c>
      <c r="W317" s="98">
        <v>0.10222178654939071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2.0562353819576803E-3</v>
      </c>
      <c r="D318" s="101">
        <v>4.0614487625253767E-3</v>
      </c>
      <c r="E318" s="101">
        <v>4.4681071001866903E-3</v>
      </c>
      <c r="F318" s="101">
        <v>8.8193590207700095E-3</v>
      </c>
      <c r="G318" s="101">
        <v>1.109561489709731E-2</v>
      </c>
      <c r="H318" s="101">
        <v>4.5366952158835596E-3</v>
      </c>
      <c r="I318" s="101">
        <v>3.4751689395101752E-2</v>
      </c>
      <c r="J318" s="101">
        <v>2.2826238823956881E-2</v>
      </c>
      <c r="K318" s="101">
        <v>3.8372595943873801E-2</v>
      </c>
      <c r="L318" s="101">
        <v>1.2992037806940058E-2</v>
      </c>
      <c r="M318" s="101">
        <v>2.8081522350781592E-2</v>
      </c>
      <c r="N318" s="101">
        <v>5.4285853366595332E-3</v>
      </c>
      <c r="O318" s="101">
        <v>2.8509054862728131E-2</v>
      </c>
      <c r="P318" s="101">
        <v>6.7379085309524578E-2</v>
      </c>
      <c r="Q318" s="101">
        <v>4.6212617411218015E-2</v>
      </c>
      <c r="R318" s="101">
        <v>4.6827272366014118E-2</v>
      </c>
      <c r="S318" s="101">
        <v>1.5537279274795509E-2</v>
      </c>
      <c r="T318" s="101">
        <v>0</v>
      </c>
      <c r="U318" s="101">
        <v>3.0263154663298826E-2</v>
      </c>
      <c r="V318" s="101">
        <v>8.9988124315592763E-3</v>
      </c>
      <c r="W318" s="101">
        <v>4.6436856442415964E-2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2.8974029784909192E-3</v>
      </c>
      <c r="D319" s="104">
        <v>5.441932532998876E-3</v>
      </c>
      <c r="E319" s="104">
        <v>6.0112003217429105E-3</v>
      </c>
      <c r="F319" s="104">
        <v>1.052308786876887E-2</v>
      </c>
      <c r="G319" s="104">
        <v>1.3628687918626021E-2</v>
      </c>
      <c r="H319" s="104">
        <v>5.679611948545671E-3</v>
      </c>
      <c r="I319" s="104">
        <v>3.5563875547757889E-2</v>
      </c>
      <c r="J319" s="104">
        <v>2.8451840832294694E-2</v>
      </c>
      <c r="K319" s="104">
        <v>4.6663649317672126E-2</v>
      </c>
      <c r="L319" s="104">
        <v>1.5998588452434011E-2</v>
      </c>
      <c r="M319" s="104">
        <v>3.2195956704259975E-2</v>
      </c>
      <c r="N319" s="104">
        <v>6.183646779109769E-3</v>
      </c>
      <c r="O319" s="104">
        <v>2.9958016110849684E-2</v>
      </c>
      <c r="P319" s="104">
        <v>8.744336420892368E-2</v>
      </c>
      <c r="Q319" s="104">
        <v>6.1012376441014253E-2</v>
      </c>
      <c r="R319" s="104">
        <v>5.9902823880013799E-2</v>
      </c>
      <c r="S319" s="104">
        <v>1.7756395100534884E-2</v>
      </c>
      <c r="T319" s="104">
        <v>0</v>
      </c>
      <c r="U319" s="104">
        <v>3.970377076140931E-2</v>
      </c>
      <c r="V319" s="104">
        <v>1.3497796075209581E-2</v>
      </c>
      <c r="W319" s="104">
        <v>5.5784930106974745E-2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10.847824816850656</v>
      </c>
      <c r="D320" s="101">
        <v>9.8737008217289546</v>
      </c>
      <c r="E320" s="101">
        <v>5.3166638238551132</v>
      </c>
      <c r="F320" s="101">
        <v>16.815872519849599</v>
      </c>
      <c r="G320" s="101">
        <v>10.721025867887729</v>
      </c>
      <c r="H320" s="101">
        <v>7.7544804472331643</v>
      </c>
      <c r="I320" s="101">
        <v>5.4447886864637711</v>
      </c>
      <c r="J320" s="101">
        <v>2.7595105981370538</v>
      </c>
      <c r="K320" s="101">
        <v>2.5104459405794706</v>
      </c>
      <c r="L320" s="101">
        <v>4.9341248544326426</v>
      </c>
      <c r="M320" s="101">
        <v>2.9578040739075901</v>
      </c>
      <c r="N320" s="101">
        <v>7.1002282016688838</v>
      </c>
      <c r="O320" s="101">
        <v>3.2303711461633715</v>
      </c>
      <c r="P320" s="101">
        <v>2.3829471339970949</v>
      </c>
      <c r="Q320" s="101">
        <v>3.2507743079345257</v>
      </c>
      <c r="R320" s="101">
        <v>2.3960933761937464</v>
      </c>
      <c r="S320" s="101">
        <v>3.2286656833269505</v>
      </c>
      <c r="T320" s="101">
        <v>0.59943021667513274</v>
      </c>
      <c r="U320" s="101">
        <v>1.2284110044651713</v>
      </c>
      <c r="V320" s="101">
        <v>2.3432873394850438</v>
      </c>
      <c r="W320" s="101">
        <v>0</v>
      </c>
      <c r="X320" s="101">
        <v>2.1569537165397334</v>
      </c>
      <c r="Y320" s="101">
        <v>4.7683195992662579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5.8706614157417691</v>
      </c>
      <c r="D321" s="104">
        <v>5.3014467091744484</v>
      </c>
      <c r="E321" s="104">
        <v>7.5648524318944919</v>
      </c>
      <c r="F321" s="104">
        <v>5.40322445892666</v>
      </c>
      <c r="G321" s="104">
        <v>7.7235514773196687</v>
      </c>
      <c r="H321" s="104">
        <v>6.8603654013279769</v>
      </c>
      <c r="I321" s="104">
        <v>8.565310604813881</v>
      </c>
      <c r="J321" s="104">
        <v>3.3957201776587964</v>
      </c>
      <c r="K321" s="104">
        <v>8.2650153629316705</v>
      </c>
      <c r="L321" s="104">
        <v>3.9650903926127676</v>
      </c>
      <c r="M321" s="104">
        <v>9.1453275570264161</v>
      </c>
      <c r="N321" s="104">
        <v>9.4629407262949599</v>
      </c>
      <c r="O321" s="104">
        <v>9.8242024803797285</v>
      </c>
      <c r="P321" s="104">
        <v>22.369323180778693</v>
      </c>
      <c r="Q321" s="104">
        <v>28.671216271638642</v>
      </c>
      <c r="R321" s="104">
        <v>13.215059202466936</v>
      </c>
      <c r="S321" s="104">
        <v>8.7271916858781946</v>
      </c>
      <c r="T321" s="104">
        <v>1.5502795647645655</v>
      </c>
      <c r="U321" s="104">
        <v>5.5059818940352239</v>
      </c>
      <c r="V321" s="104">
        <v>3.8511150011196023</v>
      </c>
      <c r="W321" s="104">
        <v>6.0924429063481895</v>
      </c>
      <c r="X321" s="104">
        <v>3.9173718112047844</v>
      </c>
      <c r="Y321" s="104">
        <v>7.3962863419607556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2.4345023135732875</v>
      </c>
      <c r="D322" s="98">
        <v>2.2649604766513938</v>
      </c>
      <c r="E322" s="98">
        <v>3.2282931884676036</v>
      </c>
      <c r="F322" s="98">
        <v>2.462779909400838</v>
      </c>
      <c r="G322" s="98">
        <v>3.4605080656181157</v>
      </c>
      <c r="H322" s="98">
        <v>3.0422023369006959</v>
      </c>
      <c r="I322" s="98">
        <v>4.2386424378446321</v>
      </c>
      <c r="J322" s="98">
        <v>1.5094263247325861</v>
      </c>
      <c r="K322" s="98">
        <v>3.7267992315052418</v>
      </c>
      <c r="L322" s="98">
        <v>1.7730818557723773</v>
      </c>
      <c r="M322" s="98">
        <v>4.2746923760754632</v>
      </c>
      <c r="N322" s="98">
        <v>4.4351572773495738</v>
      </c>
      <c r="O322" s="98">
        <v>4.811881388827854</v>
      </c>
      <c r="P322" s="98">
        <v>9.6408899771287278</v>
      </c>
      <c r="Q322" s="98">
        <v>12.329667291328798</v>
      </c>
      <c r="R322" s="98">
        <v>5.7737693888994377</v>
      </c>
      <c r="S322" s="98">
        <v>4.0688954511509197</v>
      </c>
      <c r="T322" s="98">
        <v>0.6616445549838057</v>
      </c>
      <c r="U322" s="98">
        <v>2.3690625270101284</v>
      </c>
      <c r="V322" s="98">
        <v>1.5146234402534107</v>
      </c>
      <c r="W322" s="98">
        <v>2.7087319321716627</v>
      </c>
      <c r="X322" s="98">
        <v>1.6426708756504909</v>
      </c>
      <c r="Y322" s="98">
        <v>2.7518591103570742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3.4361591021684816</v>
      </c>
      <c r="D323" s="98">
        <v>3.0364862325230546</v>
      </c>
      <c r="E323" s="98">
        <v>4.3365592434268887</v>
      </c>
      <c r="F323" s="98">
        <v>2.940444549525822</v>
      </c>
      <c r="G323" s="98">
        <v>4.2630434117015534</v>
      </c>
      <c r="H323" s="98">
        <v>3.818163064427281</v>
      </c>
      <c r="I323" s="98">
        <v>4.3266681669692497</v>
      </c>
      <c r="J323" s="98">
        <v>1.8862938529262103</v>
      </c>
      <c r="K323" s="98">
        <v>4.5382161314264291</v>
      </c>
      <c r="L323" s="98">
        <v>2.1920085368403903</v>
      </c>
      <c r="M323" s="98">
        <v>4.8706351809509529</v>
      </c>
      <c r="N323" s="98">
        <v>5.0277834489453852</v>
      </c>
      <c r="O323" s="98">
        <v>5.0123210915518754</v>
      </c>
      <c r="P323" s="98">
        <v>12.728433203649965</v>
      </c>
      <c r="Q323" s="98">
        <v>16.341548980309842</v>
      </c>
      <c r="R323" s="98">
        <v>7.4412898135674981</v>
      </c>
      <c r="S323" s="98">
        <v>4.6582962347272749</v>
      </c>
      <c r="T323" s="98">
        <v>0.88863500978075971</v>
      </c>
      <c r="U323" s="98">
        <v>3.1369193670250954</v>
      </c>
      <c r="V323" s="98">
        <v>2.3364915608661918</v>
      </c>
      <c r="W323" s="98">
        <v>3.3837109741765272</v>
      </c>
      <c r="X323" s="98">
        <v>2.2747009355542938</v>
      </c>
      <c r="Y323" s="98">
        <v>4.6444272316036814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6.9487099867490958</v>
      </c>
      <c r="D324" s="122">
        <v>6.3341760666972604</v>
      </c>
      <c r="E324" s="122">
        <v>5.4273085978357818</v>
      </c>
      <c r="F324" s="122">
        <v>9.9778743510562045</v>
      </c>
      <c r="G324" s="122">
        <v>8.4226781114425435</v>
      </c>
      <c r="H324" s="122">
        <v>6.4850961365260122</v>
      </c>
      <c r="I324" s="122">
        <v>7.7105086583667859</v>
      </c>
      <c r="J324" s="122">
        <v>4.6897835178832166</v>
      </c>
      <c r="K324" s="122">
        <v>6.2825265345854602</v>
      </c>
      <c r="L324" s="122">
        <v>5.2811729008729937</v>
      </c>
      <c r="M324" s="122">
        <v>5.8814282164388363</v>
      </c>
      <c r="N324" s="122">
        <v>7.4803464140129554</v>
      </c>
      <c r="O324" s="122">
        <v>6.3509361325199345</v>
      </c>
      <c r="P324" s="122">
        <v>9.7755905352749437</v>
      </c>
      <c r="Q324" s="122">
        <v>12.750988465540255</v>
      </c>
      <c r="R324" s="122">
        <v>6.5505345395967858</v>
      </c>
      <c r="S324" s="122">
        <v>5.058808838188634</v>
      </c>
      <c r="T324" s="122">
        <v>0.89522269739728133</v>
      </c>
      <c r="U324" s="122">
        <v>2.8522647174594495</v>
      </c>
      <c r="V324" s="122">
        <v>2.622385226830998</v>
      </c>
      <c r="W324" s="122">
        <v>3.1805393693036059</v>
      </c>
      <c r="X324" s="122">
        <v>2.6308434341311973</v>
      </c>
      <c r="Y324" s="122">
        <v>5.4288971077710579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6.9487099867490958</v>
      </c>
      <c r="D326" s="33">
        <v>6.3341760666972604</v>
      </c>
      <c r="E326" s="33">
        <v>5.4273085978357818</v>
      </c>
      <c r="F326" s="33">
        <v>9.9778743510562045</v>
      </c>
      <c r="G326" s="33">
        <v>8.4226781114425435</v>
      </c>
      <c r="H326" s="33">
        <v>6.4850961365260122</v>
      </c>
      <c r="I326" s="33">
        <v>7.7105086583667859</v>
      </c>
      <c r="J326" s="33">
        <v>4.6897835178832166</v>
      </c>
      <c r="K326" s="33">
        <v>6.2825265345854602</v>
      </c>
      <c r="L326" s="33">
        <v>5.2811729008729937</v>
      </c>
      <c r="M326" s="33">
        <v>5.8814282164388363</v>
      </c>
      <c r="N326" s="33">
        <v>7.4803464140129554</v>
      </c>
      <c r="O326" s="33">
        <v>6.3509361325199345</v>
      </c>
      <c r="P326" s="33">
        <v>9.7755905352749437</v>
      </c>
      <c r="Q326" s="33">
        <v>12.750988465540255</v>
      </c>
      <c r="R326" s="33">
        <v>6.5505345395967858</v>
      </c>
      <c r="S326" s="33">
        <v>5.058808838188634</v>
      </c>
      <c r="T326" s="33">
        <v>0.89522269739728133</v>
      </c>
      <c r="U326" s="33">
        <v>2.8522647174594495</v>
      </c>
      <c r="V326" s="33">
        <v>2.622385226830998</v>
      </c>
      <c r="W326" s="33">
        <v>3.1805393693036059</v>
      </c>
      <c r="X326" s="33">
        <v>2.6308434341311973</v>
      </c>
      <c r="Y326" s="33">
        <v>5.4288971077710579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0.88441610756570943</v>
      </c>
      <c r="D328" s="119">
        <f t="shared" si="143"/>
        <v>0.88385362919882926</v>
      </c>
      <c r="E328" s="119">
        <f t="shared" si="143"/>
        <v>0.89034098120604988</v>
      </c>
      <c r="F328" s="119">
        <f t="shared" si="143"/>
        <v>0.887638378605622</v>
      </c>
      <c r="G328" s="119">
        <f t="shared" si="143"/>
        <v>0.89101080451271297</v>
      </c>
      <c r="H328" s="119">
        <f t="shared" si="143"/>
        <v>0.89538260624040311</v>
      </c>
      <c r="I328" s="119">
        <f t="shared" si="143"/>
        <v>0.89744447015412065</v>
      </c>
      <c r="J328" s="119">
        <f t="shared" si="143"/>
        <v>0.90034802988982388</v>
      </c>
      <c r="K328" s="119">
        <f t="shared" si="143"/>
        <v>0.90405019732528047</v>
      </c>
      <c r="L328" s="119">
        <f t="shared" si="143"/>
        <v>0.90480196097432919</v>
      </c>
      <c r="M328" s="119">
        <f t="shared" si="143"/>
        <v>0.90965101583430819</v>
      </c>
      <c r="N328" s="119">
        <f t="shared" si="143"/>
        <v>0.90739570083677323</v>
      </c>
      <c r="O328" s="119">
        <f t="shared" si="143"/>
        <v>0.91652240631537296</v>
      </c>
      <c r="P328" s="119">
        <f t="shared" si="143"/>
        <v>0.91877068121228322</v>
      </c>
      <c r="Q328" s="119">
        <f t="shared" si="143"/>
        <v>0.923839088868188</v>
      </c>
      <c r="R328" s="119">
        <f t="shared" ref="R328:V328" si="144">IF(R309=0,"",R309/R290)</f>
        <v>0.92470326992661067</v>
      </c>
      <c r="S328" s="119">
        <f t="shared" si="144"/>
        <v>0.92654670922534854</v>
      </c>
      <c r="T328" s="119">
        <f t="shared" si="144"/>
        <v>0.93138227245988614</v>
      </c>
      <c r="U328" s="119">
        <f t="shared" si="144"/>
        <v>0.93881825834039356</v>
      </c>
      <c r="V328" s="119">
        <f t="shared" si="144"/>
        <v>0.9434740443368802</v>
      </c>
      <c r="W328" s="119">
        <f t="shared" ref="W328:Y328" si="145">IF(W309=0,"",W309/W290)</f>
        <v>0.94581753281677139</v>
      </c>
      <c r="X328" s="119">
        <f t="shared" si="145"/>
        <v>0.94829578278934457</v>
      </c>
      <c r="Y328" s="119">
        <f t="shared" si="145"/>
        <v>0.96913352314880374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0.90262083217303124</v>
      </c>
      <c r="D329" s="124">
        <f t="shared" si="146"/>
        <v>0.90383027964637985</v>
      </c>
      <c r="E329" s="124">
        <f t="shared" si="146"/>
        <v>0.90506968337062343</v>
      </c>
      <c r="F329" s="124">
        <f t="shared" si="146"/>
        <v>0.90632015704090441</v>
      </c>
      <c r="G329" s="124">
        <f t="shared" si="146"/>
        <v>0.90759972295517688</v>
      </c>
      <c r="H329" s="124">
        <f t="shared" si="146"/>
        <v>0.90890260572981085</v>
      </c>
      <c r="I329" s="124">
        <f t="shared" si="146"/>
        <v>0.91024139216546174</v>
      </c>
      <c r="J329" s="124">
        <f t="shared" si="146"/>
        <v>0.91164244498406999</v>
      </c>
      <c r="K329" s="124">
        <f t="shared" si="146"/>
        <v>0.91312404702470984</v>
      </c>
      <c r="L329" s="124">
        <f t="shared" si="146"/>
        <v>0.91469262238668625</v>
      </c>
      <c r="M329" s="124">
        <f t="shared" si="146"/>
        <v>0.91686580840969178</v>
      </c>
      <c r="N329" s="124">
        <f t="shared" si="146"/>
        <v>0.91981109718053722</v>
      </c>
      <c r="O329" s="124">
        <f t="shared" si="146"/>
        <v>0.92366957186178578</v>
      </c>
      <c r="P329" s="124">
        <f t="shared" si="146"/>
        <v>0.92816848670707353</v>
      </c>
      <c r="Q329" s="124">
        <f t="shared" si="146"/>
        <v>0.93241356636447592</v>
      </c>
      <c r="R329" s="124">
        <f t="shared" ref="R329:V329" si="147">IF(R310=0,"",R310/R291)</f>
        <v>0.93566362463100405</v>
      </c>
      <c r="S329" s="124">
        <f t="shared" si="147"/>
        <v>0.93882622235733693</v>
      </c>
      <c r="T329" s="124">
        <f t="shared" si="147"/>
        <v>0.9418806271825898</v>
      </c>
      <c r="U329" s="124">
        <f t="shared" si="147"/>
        <v>0.94480213273295555</v>
      </c>
      <c r="V329" s="124">
        <f t="shared" si="147"/>
        <v>0.94757453296801364</v>
      </c>
      <c r="W329" s="124">
        <f t="shared" ref="W329:Y329" si="148">IF(W310=0,"",W310/W291)</f>
        <v>0.95012702967727125</v>
      </c>
      <c r="X329" s="124">
        <f t="shared" si="148"/>
        <v>0.95251559786453588</v>
      </c>
      <c r="Y329" s="124">
        <f t="shared" si="148"/>
        <v>0.95480851261781685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0.90220031084069352</v>
      </c>
      <c r="D330" s="111">
        <f t="shared" si="149"/>
        <v>0.90342140061105436</v>
      </c>
      <c r="E330" s="111">
        <f t="shared" si="149"/>
        <v>0.90467545661949611</v>
      </c>
      <c r="F330" s="111">
        <f t="shared" si="149"/>
        <v>0.90593400802403989</v>
      </c>
      <c r="G330" s="111">
        <f t="shared" si="149"/>
        <v>0.90722291939481392</v>
      </c>
      <c r="H330" s="111">
        <f t="shared" si="149"/>
        <v>0.90853902523770913</v>
      </c>
      <c r="I330" s="111">
        <f t="shared" si="149"/>
        <v>0.90988869858356047</v>
      </c>
      <c r="J330" s="111">
        <f t="shared" si="149"/>
        <v>0.91129804749022347</v>
      </c>
      <c r="K330" s="111">
        <f t="shared" si="149"/>
        <v>0.91278927067411042</v>
      </c>
      <c r="L330" s="111">
        <f t="shared" si="149"/>
        <v>0.91436830720196294</v>
      </c>
      <c r="M330" s="111">
        <f t="shared" si="149"/>
        <v>0.91655468040325183</v>
      </c>
      <c r="N330" s="111">
        <f t="shared" si="149"/>
        <v>0.91951265052135522</v>
      </c>
      <c r="O330" s="111">
        <f t="shared" si="149"/>
        <v>0.92338621161957191</v>
      </c>
      <c r="P330" s="111">
        <f t="shared" si="149"/>
        <v>0.9279014044352405</v>
      </c>
      <c r="Q330" s="111">
        <f t="shared" si="149"/>
        <v>0.932161385259761</v>
      </c>
      <c r="R330" s="111">
        <f t="shared" ref="R330:V330" si="150">IF(R311=0,"",R311/R292)</f>
        <v>0.93542566638503566</v>
      </c>
      <c r="S330" s="111">
        <f t="shared" si="150"/>
        <v>0.93860126623558637</v>
      </c>
      <c r="T330" s="111">
        <f t="shared" si="150"/>
        <v>0.9416669668148312</v>
      </c>
      <c r="U330" s="111">
        <f t="shared" si="150"/>
        <v>0.9446015501261984</v>
      </c>
      <c r="V330" s="111">
        <f t="shared" si="150"/>
        <v>0.9473837981731118</v>
      </c>
      <c r="W330" s="111">
        <f t="shared" ref="W330:Y330" si="151">IF(W311=0,"",W311/W292)</f>
        <v>0.94994678488916839</v>
      </c>
      <c r="X330" s="111">
        <f t="shared" si="151"/>
        <v>0.95234174100797908</v>
      </c>
      <c r="Y330" s="111">
        <f t="shared" si="151"/>
        <v>0.95464316326263643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2.4302611004928116</v>
      </c>
      <c r="D332" s="124">
        <f t="shared" si="155"/>
        <v>2.5369456794464407</v>
      </c>
      <c r="E332" s="124">
        <f t="shared" si="155"/>
        <v>2.645229665382403</v>
      </c>
      <c r="F332" s="124">
        <f t="shared" si="155"/>
        <v>2.7543833405288036</v>
      </c>
      <c r="G332" s="124">
        <f t="shared" si="155"/>
        <v>2.8650390675616717</v>
      </c>
      <c r="H332" s="124">
        <f t="shared" si="155"/>
        <v>2.9770974633419458</v>
      </c>
      <c r="I332" s="124">
        <f t="shared" si="155"/>
        <v>3.0906910831060701</v>
      </c>
      <c r="J332" s="124">
        <f t="shared" si="155"/>
        <v>3.2064140294578989</v>
      </c>
      <c r="K332" s="124">
        <f t="shared" si="155"/>
        <v>3.3247368811958475</v>
      </c>
      <c r="L332" s="124">
        <f t="shared" si="155"/>
        <v>3.445722042133248</v>
      </c>
      <c r="M332" s="124">
        <f t="shared" si="155"/>
        <v>3.5843621187699686</v>
      </c>
      <c r="N332" s="124">
        <f t="shared" si="155"/>
        <v>3.7451077276635445</v>
      </c>
      <c r="O332" s="124">
        <f t="shared" si="155"/>
        <v>3.9276721145464872</v>
      </c>
      <c r="P332" s="124">
        <f t="shared" si="155"/>
        <v>4.1142881127083859</v>
      </c>
      <c r="Q332" s="124">
        <f t="shared" si="155"/>
        <v>4.2575130300642714</v>
      </c>
      <c r="R332" s="124">
        <f t="shared" ref="R332:V332" si="156">IF(R313=0,"",R313/R294)</f>
        <v>4.2885467357412006</v>
      </c>
      <c r="S332" s="124">
        <f t="shared" si="156"/>
        <v>4.2919949252608589</v>
      </c>
      <c r="T332" s="124">
        <f t="shared" si="156"/>
        <v>4.2958262469493693</v>
      </c>
      <c r="U332" s="124">
        <f t="shared" si="156"/>
        <v>4.300083271047713</v>
      </c>
      <c r="V332" s="124">
        <f t="shared" si="156"/>
        <v>4.3122478727184674</v>
      </c>
      <c r="W332" s="124">
        <f t="shared" ref="W332:Y332" si="157">IF(W313=0,"",W313/W294)</f>
        <v>4.3521744542800276</v>
      </c>
      <c r="X332" s="124">
        <f t="shared" si="157"/>
        <v>4.3994756322114403</v>
      </c>
      <c r="Y332" s="124">
        <f t="shared" si="157"/>
        <v>4.4527924678182833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2.4302611004928116</v>
      </c>
      <c r="D333" s="111">
        <f t="shared" si="158"/>
        <v>2.5369456794464407</v>
      </c>
      <c r="E333" s="111">
        <f t="shared" si="158"/>
        <v>2.645229665382403</v>
      </c>
      <c r="F333" s="111">
        <f t="shared" si="158"/>
        <v>2.7543833405288036</v>
      </c>
      <c r="G333" s="111">
        <f t="shared" si="158"/>
        <v>2.8650390675616717</v>
      </c>
      <c r="H333" s="111">
        <f t="shared" si="158"/>
        <v>2.9770974633419458</v>
      </c>
      <c r="I333" s="111">
        <f t="shared" si="158"/>
        <v>3.0906910831060701</v>
      </c>
      <c r="J333" s="111">
        <f t="shared" si="158"/>
        <v>3.2064140294578989</v>
      </c>
      <c r="K333" s="111">
        <f t="shared" si="158"/>
        <v>3.3247368811958475</v>
      </c>
      <c r="L333" s="111">
        <f t="shared" si="158"/>
        <v>3.445722042133248</v>
      </c>
      <c r="M333" s="111">
        <f t="shared" si="158"/>
        <v>3.5843621187699686</v>
      </c>
      <c r="N333" s="111">
        <f t="shared" si="158"/>
        <v>3.7451077276635445</v>
      </c>
      <c r="O333" s="111">
        <f t="shared" si="158"/>
        <v>3.9276721145464872</v>
      </c>
      <c r="P333" s="111">
        <f t="shared" si="158"/>
        <v>4.1142881127083859</v>
      </c>
      <c r="Q333" s="111">
        <f t="shared" si="158"/>
        <v>4.2575130300642714</v>
      </c>
      <c r="R333" s="111">
        <f t="shared" ref="R333:V333" si="159">IF(R314=0,"",R314/R295)</f>
        <v>4.2885467357412006</v>
      </c>
      <c r="S333" s="111">
        <f t="shared" si="159"/>
        <v>4.2919949252608589</v>
      </c>
      <c r="T333" s="111">
        <f t="shared" si="159"/>
        <v>4.2958262469493693</v>
      </c>
      <c r="U333" s="111">
        <f t="shared" si="159"/>
        <v>4.300083271047713</v>
      </c>
      <c r="V333" s="111">
        <f t="shared" si="159"/>
        <v>4.3122478727184674</v>
      </c>
      <c r="W333" s="111">
        <f t="shared" ref="W333:Y333" si="160">IF(W314=0,"",W314/W295)</f>
        <v>4.3521744542800276</v>
      </c>
      <c r="X333" s="111">
        <f t="shared" si="160"/>
        <v>4.3994756322114403</v>
      </c>
      <c r="Y333" s="111">
        <f t="shared" si="160"/>
        <v>4.4527924678182833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0.81921903687144393</v>
      </c>
      <c r="D334" s="124">
        <f t="shared" si="161"/>
        <v>0.82090029340571546</v>
      </c>
      <c r="E334" s="124">
        <f t="shared" si="161"/>
        <v>0.84683571539314995</v>
      </c>
      <c r="F334" s="124">
        <f t="shared" si="161"/>
        <v>0.81560180651765468</v>
      </c>
      <c r="G334" s="124">
        <f t="shared" si="161"/>
        <v>0.83291944445361554</v>
      </c>
      <c r="H334" s="124">
        <f t="shared" si="161"/>
        <v>0.83666092179713403</v>
      </c>
      <c r="I334" s="124">
        <f t="shared" si="161"/>
        <v>0.86395120051783891</v>
      </c>
      <c r="J334" s="124">
        <f t="shared" si="161"/>
        <v>0.8762521410603834</v>
      </c>
      <c r="K334" s="124">
        <f t="shared" si="161"/>
        <v>0.88323259390978059</v>
      </c>
      <c r="L334" s="124">
        <f t="shared" si="161"/>
        <v>0.86349212588511037</v>
      </c>
      <c r="M334" s="124">
        <f t="shared" si="161"/>
        <v>0.88360617281042986</v>
      </c>
      <c r="N334" s="124">
        <f t="shared" si="161"/>
        <v>0.86778041254743354</v>
      </c>
      <c r="O334" s="124">
        <f t="shared" si="161"/>
        <v>0.88730865533957171</v>
      </c>
      <c r="P334" s="124">
        <f t="shared" si="161"/>
        <v>0.90698994146310419</v>
      </c>
      <c r="Q334" s="124">
        <f t="shared" si="161"/>
        <v>0.9147421741303231</v>
      </c>
      <c r="R334" s="124">
        <f t="shared" ref="R334:V334" si="162">IF(R315=0,"",R315/R296)</f>
        <v>0.91656842469657396</v>
      </c>
      <c r="S334" s="124">
        <f t="shared" si="162"/>
        <v>0.91100387949024342</v>
      </c>
      <c r="T334" s="124">
        <f t="shared" si="162"/>
        <v>0.91926793644266969</v>
      </c>
      <c r="U334" s="124">
        <f t="shared" si="162"/>
        <v>0.92921565450653354</v>
      </c>
      <c r="V334" s="124">
        <f t="shared" si="162"/>
        <v>0.92462913834558547</v>
      </c>
      <c r="W334" s="124">
        <f t="shared" ref="W334:Y334" si="163">IF(W315=0,"",W315/W296)</f>
        <v>0.94725557494515533</v>
      </c>
      <c r="X334" s="124">
        <f t="shared" si="163"/>
        <v>0.93402884140594988</v>
      </c>
      <c r="Y334" s="124">
        <f t="shared" si="163"/>
        <v>0.94233565218824333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0.90065205152084005</v>
      </c>
      <c r="D335" s="111">
        <f t="shared" si="164"/>
        <v>0.90202780858186171</v>
      </c>
      <c r="E335" s="111">
        <f t="shared" si="164"/>
        <v>0.9034407074942985</v>
      </c>
      <c r="F335" s="111">
        <f t="shared" si="164"/>
        <v>0.90485867120465557</v>
      </c>
      <c r="G335" s="111">
        <f t="shared" si="164"/>
        <v>0.9063108403755179</v>
      </c>
      <c r="H335" s="111">
        <f t="shared" si="164"/>
        <v>0.90779364856076705</v>
      </c>
      <c r="I335" s="111">
        <f t="shared" si="164"/>
        <v>0.90931427602051496</v>
      </c>
      <c r="J335" s="111">
        <f t="shared" si="164"/>
        <v>0.91090213774603901</v>
      </c>
      <c r="K335" s="111">
        <f t="shared" si="164"/>
        <v>0.91258224421698708</v>
      </c>
      <c r="L335" s="111">
        <f t="shared" si="164"/>
        <v>0.91436128676204287</v>
      </c>
      <c r="M335" s="111">
        <f t="shared" si="164"/>
        <v>0.91682459326309806</v>
      </c>
      <c r="N335" s="111">
        <f t="shared" si="164"/>
        <v>0.92015722971215264</v>
      </c>
      <c r="O335" s="111">
        <f t="shared" si="164"/>
        <v>0.92452142893936884</v>
      </c>
      <c r="P335" s="111">
        <f t="shared" si="164"/>
        <v>0.92960853109091257</v>
      </c>
      <c r="Q335" s="111">
        <f t="shared" si="164"/>
        <v>0.93440809525188273</v>
      </c>
      <c r="R335" s="111">
        <f t="shared" ref="R335:V335" si="165">IF(R316=0,"",R316/R297)</f>
        <v>0.9380858410788171</v>
      </c>
      <c r="S335" s="111">
        <f t="shared" si="165"/>
        <v>0.94166367296588926</v>
      </c>
      <c r="T335" s="111">
        <f t="shared" si="165"/>
        <v>0.9451176853745169</v>
      </c>
      <c r="U335" s="111">
        <f t="shared" si="165"/>
        <v>0.94842397276612822</v>
      </c>
      <c r="V335" s="111">
        <f t="shared" si="165"/>
        <v>0.95155862960214777</v>
      </c>
      <c r="W335" s="111">
        <f t="shared" ref="W335:Y335" si="166">IF(W316=0,"",W316/W297)</f>
        <v>0.95444625273806016</v>
      </c>
      <c r="X335" s="111">
        <f t="shared" si="166"/>
        <v>0.95686515841805875</v>
      </c>
      <c r="Y335" s="111">
        <f t="shared" si="166"/>
        <v>0.9591895948952629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0.95621687127216504</v>
      </c>
      <c r="D336" s="111">
        <f t="shared" si="167"/>
        <v>0.95564112230392351</v>
      </c>
      <c r="E336" s="111">
        <f t="shared" si="167"/>
        <v>0.95641550470427417</v>
      </c>
      <c r="F336" s="111">
        <f t="shared" si="167"/>
        <v>0.95425149379468055</v>
      </c>
      <c r="G336" s="111">
        <f t="shared" si="167"/>
        <v>0.95566515046058598</v>
      </c>
      <c r="H336" s="111">
        <f t="shared" si="167"/>
        <v>0.95684216367505148</v>
      </c>
      <c r="I336" s="111">
        <f t="shared" si="167"/>
        <v>0.9530263533466472</v>
      </c>
      <c r="J336" s="111">
        <f t="shared" si="167"/>
        <v>0.95827573839080782</v>
      </c>
      <c r="K336" s="111">
        <f t="shared" si="167"/>
        <v>0.95856509442329529</v>
      </c>
      <c r="L336" s="111">
        <f t="shared" si="167"/>
        <v>0.95971759080876606</v>
      </c>
      <c r="M336" s="111">
        <f t="shared" si="167"/>
        <v>0.95944948626542959</v>
      </c>
      <c r="N336" s="111">
        <f t="shared" si="167"/>
        <v>0.9610169717312701</v>
      </c>
      <c r="O336" s="111">
        <f t="shared" si="167"/>
        <v>0.96171534688230775</v>
      </c>
      <c r="P336" s="111">
        <f t="shared" si="167"/>
        <v>0.96809710990917275</v>
      </c>
      <c r="Q336" s="111">
        <f t="shared" si="167"/>
        <v>0.97063472897023084</v>
      </c>
      <c r="R336" s="111">
        <f t="shared" ref="R336:V336" si="168">IF(R317=0,"",R317/R298)</f>
        <v>0.97185754580589812</v>
      </c>
      <c r="S336" s="111">
        <f t="shared" si="168"/>
        <v>0.971901775080943</v>
      </c>
      <c r="T336" s="111" t="str">
        <f t="shared" si="168"/>
        <v/>
      </c>
      <c r="U336" s="111">
        <f t="shared" si="168"/>
        <v>0.97701895565394004</v>
      </c>
      <c r="V336" s="111">
        <f t="shared" si="168"/>
        <v>0.98004304993287916</v>
      </c>
      <c r="W336" s="111">
        <f t="shared" ref="W336:Y336" si="169">IF(W317=0,"",W317/W298)</f>
        <v>0.97877848473021567</v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0.90065205152084016</v>
      </c>
      <c r="D337" s="112">
        <f t="shared" si="170"/>
        <v>0.90202780858186182</v>
      </c>
      <c r="E337" s="112">
        <f t="shared" si="170"/>
        <v>0.9034407074942985</v>
      </c>
      <c r="F337" s="112">
        <f t="shared" si="170"/>
        <v>0.90485867120465557</v>
      </c>
      <c r="G337" s="112">
        <f t="shared" si="170"/>
        <v>0.90631084037551801</v>
      </c>
      <c r="H337" s="112">
        <f t="shared" si="170"/>
        <v>0.90779364856076705</v>
      </c>
      <c r="I337" s="112">
        <f t="shared" si="170"/>
        <v>0.90931427602051496</v>
      </c>
      <c r="J337" s="112">
        <f t="shared" si="170"/>
        <v>0.9109021377460389</v>
      </c>
      <c r="K337" s="112">
        <f t="shared" si="170"/>
        <v>0.91258224421698708</v>
      </c>
      <c r="L337" s="112">
        <f t="shared" si="170"/>
        <v>0.91436128676204287</v>
      </c>
      <c r="M337" s="112">
        <f t="shared" si="170"/>
        <v>0.91682459326309806</v>
      </c>
      <c r="N337" s="112">
        <f t="shared" si="170"/>
        <v>0.92015722971215264</v>
      </c>
      <c r="O337" s="112">
        <f t="shared" si="170"/>
        <v>0.92452142893936895</v>
      </c>
      <c r="P337" s="112">
        <f t="shared" si="170"/>
        <v>0.92960853109091257</v>
      </c>
      <c r="Q337" s="112">
        <f t="shared" si="170"/>
        <v>0.93440809525188262</v>
      </c>
      <c r="R337" s="112">
        <f t="shared" ref="R337:V337" si="171">IF(R318=0,"",R318/R299)</f>
        <v>0.93808584107881687</v>
      </c>
      <c r="S337" s="112">
        <f t="shared" si="171"/>
        <v>0.94166367296588926</v>
      </c>
      <c r="T337" s="112" t="str">
        <f t="shared" si="171"/>
        <v/>
      </c>
      <c r="U337" s="112">
        <f t="shared" si="171"/>
        <v>0.94842397276612822</v>
      </c>
      <c r="V337" s="112">
        <f t="shared" si="171"/>
        <v>0.95155862960214777</v>
      </c>
      <c r="W337" s="112">
        <f t="shared" ref="W337:Y337" si="172">IF(W318=0,"",W318/W299)</f>
        <v>0.95444625273806016</v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 t="str">
        <f t="shared" si="174"/>
        <v/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0.77967175277997069</v>
      </c>
      <c r="D339" s="112">
        <f t="shared" si="176"/>
        <v>0.78060708254141098</v>
      </c>
      <c r="E339" s="112">
        <f t="shared" si="176"/>
        <v>0.781631036978224</v>
      </c>
      <c r="F339" s="112">
        <f t="shared" si="176"/>
        <v>0.78266734591486342</v>
      </c>
      <c r="G339" s="112">
        <f t="shared" si="176"/>
        <v>0.78378596450283589</v>
      </c>
      <c r="H339" s="112">
        <f t="shared" si="176"/>
        <v>0.78497899630682877</v>
      </c>
      <c r="I339" s="112">
        <f t="shared" si="176"/>
        <v>0.78626458404661137</v>
      </c>
      <c r="J339" s="112">
        <f t="shared" si="176"/>
        <v>0.78771547453161517</v>
      </c>
      <c r="K339" s="112">
        <f t="shared" si="176"/>
        <v>0.78939593335356095</v>
      </c>
      <c r="L339" s="112">
        <f t="shared" si="176"/>
        <v>0.79132805619702484</v>
      </c>
      <c r="M339" s="112">
        <f t="shared" si="176"/>
        <v>0.79500125443596603</v>
      </c>
      <c r="N339" s="112">
        <f t="shared" si="176"/>
        <v>0.80105802751633581</v>
      </c>
      <c r="O339" s="112">
        <f t="shared" si="176"/>
        <v>0.8102938191366954</v>
      </c>
      <c r="P339" s="112">
        <f t="shared" si="176"/>
        <v>0.82227075778456149</v>
      </c>
      <c r="Q339" s="112">
        <f t="shared" si="176"/>
        <v>0.83382595537259896</v>
      </c>
      <c r="R339" s="112">
        <f t="shared" ref="R339:V339" si="177">IF(R320=0,"",R320/R301)</f>
        <v>0.84164581233520097</v>
      </c>
      <c r="S339" s="112">
        <f t="shared" si="177"/>
        <v>0.84922190583378354</v>
      </c>
      <c r="T339" s="112">
        <f t="shared" si="177"/>
        <v>0.85673920479434873</v>
      </c>
      <c r="U339" s="112">
        <f t="shared" si="177"/>
        <v>0.86427327854513902</v>
      </c>
      <c r="V339" s="112">
        <f t="shared" si="177"/>
        <v>0.87167463264960821</v>
      </c>
      <c r="W339" s="112" t="str">
        <f t="shared" ref="W339:Y339" si="178">IF(W320=0,"",W320/W301)</f>
        <v/>
      </c>
      <c r="X339" s="112">
        <f t="shared" si="178"/>
        <v>0.89183050102231853</v>
      </c>
      <c r="Y339" s="112">
        <f t="shared" si="178"/>
        <v>0.90432813306167903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0.89510484150660008</v>
      </c>
      <c r="D340" s="113">
        <f t="shared" si="179"/>
        <v>0.89279653121238467</v>
      </c>
      <c r="E340" s="113">
        <f t="shared" si="179"/>
        <v>0.89347664645007019</v>
      </c>
      <c r="F340" s="113">
        <f t="shared" si="179"/>
        <v>0.88765251617286967</v>
      </c>
      <c r="G340" s="113">
        <f t="shared" si="179"/>
        <v>0.88999852519179212</v>
      </c>
      <c r="H340" s="113">
        <f t="shared" si="179"/>
        <v>0.89168799048882819</v>
      </c>
      <c r="I340" s="113">
        <f t="shared" si="179"/>
        <v>0.88142892905780634</v>
      </c>
      <c r="J340" s="113">
        <f t="shared" si="179"/>
        <v>0.89302273283664124</v>
      </c>
      <c r="K340" s="113">
        <f t="shared" si="179"/>
        <v>0.89261836370322556</v>
      </c>
      <c r="L340" s="113">
        <f t="shared" si="179"/>
        <v>0.89451932105743126</v>
      </c>
      <c r="M340" s="113">
        <f t="shared" si="179"/>
        <v>0.89243619274286512</v>
      </c>
      <c r="N340" s="113">
        <f t="shared" si="179"/>
        <v>0.89573793649277011</v>
      </c>
      <c r="O340" s="113">
        <f t="shared" si="179"/>
        <v>0.89712506915498058</v>
      </c>
      <c r="P340" s="113">
        <f t="shared" si="179"/>
        <v>0.91478296946356596</v>
      </c>
      <c r="Q340" s="113">
        <f t="shared" si="179"/>
        <v>0.9210627084780898</v>
      </c>
      <c r="R340" s="113">
        <f t="shared" ref="R340:V340" si="180">IF(R321=0,"",R321/R302)</f>
        <v>0.92404059446347875</v>
      </c>
      <c r="S340" s="113">
        <f t="shared" si="180"/>
        <v>0.92354967484429629</v>
      </c>
      <c r="T340" s="113">
        <f t="shared" si="180"/>
        <v>0.93338754519602618</v>
      </c>
      <c r="U340" s="113">
        <f t="shared" si="180"/>
        <v>0.93670644004488901</v>
      </c>
      <c r="V340" s="113">
        <f t="shared" si="180"/>
        <v>0.94526919929470477</v>
      </c>
      <c r="W340" s="113">
        <f t="shared" ref="W340:Y340" si="181">IF(W321=0,"",W321/W302)</f>
        <v>0.94203794011583186</v>
      </c>
      <c r="X340" s="113">
        <f t="shared" si="181"/>
        <v>0.95160134345428993</v>
      </c>
      <c r="Y340" s="113">
        <f t="shared" si="181"/>
        <v>0.96212923338695688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0.77967175277997069</v>
      </c>
      <c r="D341" s="111">
        <f t="shared" si="182"/>
        <v>0.78060708254141098</v>
      </c>
      <c r="E341" s="111">
        <f t="shared" si="182"/>
        <v>0.781631036978224</v>
      </c>
      <c r="F341" s="111">
        <f t="shared" si="182"/>
        <v>0.78266734591486353</v>
      </c>
      <c r="G341" s="111">
        <f t="shared" si="182"/>
        <v>0.78378596450283589</v>
      </c>
      <c r="H341" s="111">
        <f t="shared" si="182"/>
        <v>0.78497899630682877</v>
      </c>
      <c r="I341" s="111">
        <f t="shared" si="182"/>
        <v>0.78626458404661137</v>
      </c>
      <c r="J341" s="111">
        <f t="shared" si="182"/>
        <v>0.78771547453161517</v>
      </c>
      <c r="K341" s="111">
        <f t="shared" si="182"/>
        <v>0.78939593335356095</v>
      </c>
      <c r="L341" s="111">
        <f t="shared" si="182"/>
        <v>0.79132805619702484</v>
      </c>
      <c r="M341" s="111">
        <f t="shared" si="182"/>
        <v>0.79500125443596592</v>
      </c>
      <c r="N341" s="111">
        <f t="shared" si="182"/>
        <v>0.80105802751633581</v>
      </c>
      <c r="O341" s="111">
        <f t="shared" si="182"/>
        <v>0.8102938191366954</v>
      </c>
      <c r="P341" s="111">
        <f t="shared" si="182"/>
        <v>0.82227075778456149</v>
      </c>
      <c r="Q341" s="111">
        <f t="shared" si="182"/>
        <v>0.83382595537259896</v>
      </c>
      <c r="R341" s="111">
        <f t="shared" ref="R341:V341" si="183">IF(R322=0,"",R322/R303)</f>
        <v>0.84164581233520086</v>
      </c>
      <c r="S341" s="111">
        <f t="shared" si="183"/>
        <v>0.84922190583378354</v>
      </c>
      <c r="T341" s="111">
        <f t="shared" si="183"/>
        <v>0.85673920479434862</v>
      </c>
      <c r="U341" s="111">
        <f t="shared" si="183"/>
        <v>0.86427327854513902</v>
      </c>
      <c r="V341" s="111">
        <f t="shared" si="183"/>
        <v>0.87167463264960821</v>
      </c>
      <c r="W341" s="111">
        <f t="shared" ref="W341:Y341" si="184">IF(W322=0,"",W322/W303)</f>
        <v>0.87843452433580549</v>
      </c>
      <c r="X341" s="111">
        <f t="shared" si="184"/>
        <v>0.89183050102231842</v>
      </c>
      <c r="Y341" s="111">
        <f t="shared" si="184"/>
        <v>0.90432813306167903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0.77387641446026467</v>
      </c>
      <c r="D343" s="124">
        <f t="shared" si="188"/>
        <v>0.77505537932756852</v>
      </c>
      <c r="E343" s="124">
        <f t="shared" si="188"/>
        <v>0.77628993266109636</v>
      </c>
      <c r="F343" s="124">
        <f t="shared" si="188"/>
        <v>0.77753206624001836</v>
      </c>
      <c r="G343" s="124">
        <f t="shared" si="188"/>
        <v>0.77882539352667235</v>
      </c>
      <c r="H343" s="124">
        <f t="shared" si="188"/>
        <v>0.78016457678849838</v>
      </c>
      <c r="I343" s="124">
        <f t="shared" si="188"/>
        <v>0.78156036238389126</v>
      </c>
      <c r="J343" s="124">
        <f t="shared" si="188"/>
        <v>0.78305677435006937</v>
      </c>
      <c r="K343" s="124">
        <f t="shared" si="188"/>
        <v>0.78469124469836748</v>
      </c>
      <c r="L343" s="124">
        <f t="shared" si="188"/>
        <v>0.78647378802645218</v>
      </c>
      <c r="M343" s="124">
        <f t="shared" si="188"/>
        <v>0.78902243108335579</v>
      </c>
      <c r="N343" s="124">
        <f t="shared" si="188"/>
        <v>0.79251312021053688</v>
      </c>
      <c r="O343" s="124">
        <f t="shared" si="188"/>
        <v>0.797363083421751</v>
      </c>
      <c r="P343" s="124">
        <f t="shared" si="188"/>
        <v>0.80377695822825479</v>
      </c>
      <c r="Q343" s="124">
        <f t="shared" si="188"/>
        <v>0.81207657478666229</v>
      </c>
      <c r="R343" s="124">
        <f t="shared" ref="R343:V343" si="189">IF(R324=0,"",R324/R305)</f>
        <v>0.8233703686197823</v>
      </c>
      <c r="S343" s="124">
        <f t="shared" si="189"/>
        <v>0.83750259145769246</v>
      </c>
      <c r="T343" s="124">
        <f t="shared" si="189"/>
        <v>0.85271670540043254</v>
      </c>
      <c r="U343" s="124">
        <f t="shared" si="189"/>
        <v>0.86725617254808429</v>
      </c>
      <c r="V343" s="124">
        <f t="shared" si="189"/>
        <v>0.87936445500070992</v>
      </c>
      <c r="W343" s="124">
        <f t="shared" ref="W343:Y343" si="190">IF(W324=0,"",W324/W305)</f>
        <v>0.88843125133109624</v>
      </c>
      <c r="X343" s="124">
        <f t="shared" si="190"/>
        <v>0.89581628193962781</v>
      </c>
      <c r="Y343" s="124">
        <f t="shared" si="190"/>
        <v>0.90236529624663231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0.77387641446026467</v>
      </c>
      <c r="D345" s="45">
        <f t="shared" si="194"/>
        <v>0.77505537932756852</v>
      </c>
      <c r="E345" s="45">
        <f t="shared" si="194"/>
        <v>0.77628993266109636</v>
      </c>
      <c r="F345" s="45">
        <f t="shared" si="194"/>
        <v>0.77753206624001836</v>
      </c>
      <c r="G345" s="45">
        <f t="shared" si="194"/>
        <v>0.77882539352667235</v>
      </c>
      <c r="H345" s="45">
        <f t="shared" si="194"/>
        <v>0.78016457678849838</v>
      </c>
      <c r="I345" s="45">
        <f t="shared" si="194"/>
        <v>0.78156036238389126</v>
      </c>
      <c r="J345" s="45">
        <f t="shared" si="194"/>
        <v>0.78305677435006937</v>
      </c>
      <c r="K345" s="45">
        <f t="shared" si="194"/>
        <v>0.78469124469836748</v>
      </c>
      <c r="L345" s="45">
        <f t="shared" si="194"/>
        <v>0.78647378802645218</v>
      </c>
      <c r="M345" s="45">
        <f t="shared" si="194"/>
        <v>0.78902243108335579</v>
      </c>
      <c r="N345" s="45">
        <f t="shared" si="194"/>
        <v>0.79251312021053688</v>
      </c>
      <c r="O345" s="45">
        <f t="shared" si="194"/>
        <v>0.797363083421751</v>
      </c>
      <c r="P345" s="45">
        <f t="shared" si="194"/>
        <v>0.80377695822825479</v>
      </c>
      <c r="Q345" s="45">
        <f t="shared" si="194"/>
        <v>0.81207657478666229</v>
      </c>
      <c r="R345" s="45">
        <f t="shared" ref="R345:V345" si="195">IF(R326=0,"",R326/R307)</f>
        <v>0.8233703686197823</v>
      </c>
      <c r="S345" s="45">
        <f t="shared" si="195"/>
        <v>0.83750259145769246</v>
      </c>
      <c r="T345" s="45">
        <f t="shared" si="195"/>
        <v>0.85271670540043254</v>
      </c>
      <c r="U345" s="45">
        <f t="shared" si="195"/>
        <v>0.86725617254808429</v>
      </c>
      <c r="V345" s="45">
        <f t="shared" si="195"/>
        <v>0.87936445500070992</v>
      </c>
      <c r="W345" s="45">
        <f t="shared" ref="W345:Y345" si="196">IF(W326=0,"",W326/W307)</f>
        <v>0.88843125133109624</v>
      </c>
      <c r="X345" s="45">
        <f t="shared" si="196"/>
        <v>0.89581628193962781</v>
      </c>
      <c r="Y345" s="45">
        <f t="shared" si="196"/>
        <v>0.90236529624663231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14707.058792987718</v>
      </c>
      <c r="D366" s="117">
        <f t="shared" si="204"/>
        <v>13892.065977524298</v>
      </c>
      <c r="E366" s="117">
        <f t="shared" si="204"/>
        <v>12614.720962467271</v>
      </c>
      <c r="F366" s="117">
        <f t="shared" si="204"/>
        <v>13749.424875243907</v>
      </c>
      <c r="G366" s="117">
        <f t="shared" si="204"/>
        <v>13119.797863728232</v>
      </c>
      <c r="H366" s="117">
        <f t="shared" si="204"/>
        <v>10905.64472519505</v>
      </c>
      <c r="I366" s="117">
        <f t="shared" si="204"/>
        <v>10255.034234719287</v>
      </c>
      <c r="J366" s="117">
        <f t="shared" si="204"/>
        <v>9450.4715168553157</v>
      </c>
      <c r="K366" s="117">
        <f t="shared" si="204"/>
        <v>10820.362486775748</v>
      </c>
      <c r="L366" s="117">
        <f t="shared" si="204"/>
        <v>12529.926684141523</v>
      </c>
      <c r="M366" s="117">
        <f t="shared" si="204"/>
        <v>11940.000931155739</v>
      </c>
      <c r="N366" s="117">
        <f t="shared" si="204"/>
        <v>10395.969640142865</v>
      </c>
      <c r="O366" s="117">
        <f t="shared" si="204"/>
        <v>13251.765295193092</v>
      </c>
      <c r="P366" s="117">
        <f t="shared" si="204"/>
        <v>10497.396998136302</v>
      </c>
      <c r="Q366" s="117">
        <f t="shared" si="204"/>
        <v>10396.956029207478</v>
      </c>
      <c r="R366" s="117">
        <f t="shared" ref="R366:V366" si="205">R367+R370+R372+R381</f>
        <v>8672.4574487800091</v>
      </c>
      <c r="S366" s="117">
        <f t="shared" si="205"/>
        <v>8266.919441184411</v>
      </c>
      <c r="T366" s="117">
        <f t="shared" si="205"/>
        <v>7502.8758250111568</v>
      </c>
      <c r="U366" s="117">
        <f t="shared" si="205"/>
        <v>8317.2883618919586</v>
      </c>
      <c r="V366" s="117">
        <f t="shared" si="205"/>
        <v>8897.3457964748923</v>
      </c>
      <c r="W366" s="117">
        <f t="shared" ref="W366:Y366" si="206">W367+W370+W372+W381</f>
        <v>6326.9685970711625</v>
      </c>
      <c r="X366" s="117">
        <f t="shared" si="206"/>
        <v>5561.3763512507167</v>
      </c>
      <c r="Y366" s="117">
        <f t="shared" si="206"/>
        <v>4492.993533693566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11925.061930564745</v>
      </c>
      <c r="D367" s="122">
        <f t="shared" si="207"/>
        <v>10999.998151493659</v>
      </c>
      <c r="E367" s="122">
        <f t="shared" si="207"/>
        <v>9716.7714013171226</v>
      </c>
      <c r="F367" s="122">
        <f t="shared" si="207"/>
        <v>10693.307121418229</v>
      </c>
      <c r="G367" s="122">
        <f t="shared" si="207"/>
        <v>10086.852831534225</v>
      </c>
      <c r="H367" s="122">
        <f t="shared" si="207"/>
        <v>7933.2406858585127</v>
      </c>
      <c r="I367" s="122">
        <f t="shared" si="207"/>
        <v>7262.7873275156071</v>
      </c>
      <c r="J367" s="122">
        <f t="shared" si="207"/>
        <v>6690.1320075042895</v>
      </c>
      <c r="K367" s="122">
        <f t="shared" si="207"/>
        <v>8045.8496098742871</v>
      </c>
      <c r="L367" s="122">
        <f t="shared" si="207"/>
        <v>9632.246152684309</v>
      </c>
      <c r="M367" s="122">
        <f t="shared" si="207"/>
        <v>9041.1645245836608</v>
      </c>
      <c r="N367" s="122">
        <f t="shared" si="207"/>
        <v>7604.6858976504227</v>
      </c>
      <c r="O367" s="122">
        <f t="shared" si="207"/>
        <v>10576.261276301781</v>
      </c>
      <c r="P367" s="122">
        <f t="shared" si="207"/>
        <v>8053.9598223547055</v>
      </c>
      <c r="Q367" s="122">
        <f t="shared" si="207"/>
        <v>7957.9922886923205</v>
      </c>
      <c r="R367" s="122">
        <f t="shared" ref="R367:V367" si="208">SUM(R368:R369)</f>
        <v>6253.1847056477091</v>
      </c>
      <c r="S367" s="122">
        <f t="shared" si="208"/>
        <v>5665.8741386392667</v>
      </c>
      <c r="T367" s="122">
        <f t="shared" si="208"/>
        <v>4945.5044741295624</v>
      </c>
      <c r="U367" s="122">
        <f t="shared" si="208"/>
        <v>5819.3662874231741</v>
      </c>
      <c r="V367" s="122">
        <f t="shared" si="208"/>
        <v>6448.7339127206424</v>
      </c>
      <c r="W367" s="122">
        <f t="shared" ref="W367:Y367" si="209">SUM(W368:W369)</f>
        <v>3760.6324533229817</v>
      </c>
      <c r="X367" s="122">
        <f t="shared" si="209"/>
        <v>2887.1633943466859</v>
      </c>
      <c r="Y367" s="122">
        <f t="shared" si="209"/>
        <v>2131.2457546042174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11873.786277499192</v>
      </c>
      <c r="D368" s="98">
        <v>10953.428117746824</v>
      </c>
      <c r="E368" s="98">
        <v>9676.586459589189</v>
      </c>
      <c r="F368" s="98">
        <v>10649.410172635491</v>
      </c>
      <c r="G368" s="98">
        <v>10045.886226043021</v>
      </c>
      <c r="H368" s="98">
        <v>7901.7040489483734</v>
      </c>
      <c r="I368" s="98">
        <v>7234.3609432900512</v>
      </c>
      <c r="J368" s="98">
        <v>6664.1566526029046</v>
      </c>
      <c r="K368" s="98">
        <v>8014.963958639788</v>
      </c>
      <c r="L368" s="98">
        <v>9595.7656909739944</v>
      </c>
      <c r="M368" s="98">
        <v>9007.4543116199675</v>
      </c>
      <c r="N368" s="98">
        <v>7576.4877632232974</v>
      </c>
      <c r="O368" s="98">
        <v>10537.144401646148</v>
      </c>
      <c r="P368" s="98">
        <v>8024.1247074019393</v>
      </c>
      <c r="Q368" s="98">
        <v>7928.4095017448035</v>
      </c>
      <c r="R368" s="98">
        <v>6230.1415431251971</v>
      </c>
      <c r="S368" s="98">
        <v>5645.115191436129</v>
      </c>
      <c r="T368" s="98">
        <v>4927.3902385584333</v>
      </c>
      <c r="U368" s="98">
        <v>5798.2959567141861</v>
      </c>
      <c r="V368" s="98">
        <v>6425.3571219696414</v>
      </c>
      <c r="W368" s="98">
        <v>3747.0901784025609</v>
      </c>
      <c r="X368" s="98">
        <v>2876.6310508930301</v>
      </c>
      <c r="Y368" s="98">
        <v>2123.4762508953195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51.275653065553932</v>
      </c>
      <c r="D369" s="98">
        <v>46.570033746835961</v>
      </c>
      <c r="E369" s="98">
        <v>40.184941727933605</v>
      </c>
      <c r="F369" s="98">
        <v>43.896948782737212</v>
      </c>
      <c r="G369" s="98">
        <v>40.96660549120292</v>
      </c>
      <c r="H369" s="98">
        <v>31.536636910138906</v>
      </c>
      <c r="I369" s="98">
        <v>28.426384225555818</v>
      </c>
      <c r="J369" s="98">
        <v>25.975354901384669</v>
      </c>
      <c r="K369" s="98">
        <v>30.88565123449877</v>
      </c>
      <c r="L369" s="98">
        <v>36.480461710314117</v>
      </c>
      <c r="M369" s="98">
        <v>33.710212963693479</v>
      </c>
      <c r="N369" s="98">
        <v>28.198134427125179</v>
      </c>
      <c r="O369" s="98">
        <v>39.116874655632444</v>
      </c>
      <c r="P369" s="98">
        <v>29.835114952766528</v>
      </c>
      <c r="Q369" s="98">
        <v>29.582786947517032</v>
      </c>
      <c r="R369" s="98">
        <v>23.04316252251169</v>
      </c>
      <c r="S369" s="98">
        <v>20.758947203137495</v>
      </c>
      <c r="T369" s="98">
        <v>18.11423557112936</v>
      </c>
      <c r="U369" s="98">
        <v>21.070330708988067</v>
      </c>
      <c r="V369" s="98">
        <v>23.376790751000733</v>
      </c>
      <c r="W369" s="98">
        <v>13.542274920420642</v>
      </c>
      <c r="X369" s="98">
        <v>10.532343453655644</v>
      </c>
      <c r="Y369" s="98">
        <v>7.7695037088977621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1.1846034154430487</v>
      </c>
      <c r="D370" s="122">
        <f t="shared" si="210"/>
        <v>0.77362937570828694</v>
      </c>
      <c r="E370" s="122">
        <f t="shared" si="210"/>
        <v>24.62507238661625</v>
      </c>
      <c r="F370" s="122">
        <f t="shared" si="210"/>
        <v>28.090542586823183</v>
      </c>
      <c r="G370" s="122">
        <f t="shared" si="210"/>
        <v>28.678945489389093</v>
      </c>
      <c r="H370" s="122">
        <f t="shared" si="210"/>
        <v>55.052886110026137</v>
      </c>
      <c r="I370" s="122">
        <f t="shared" si="210"/>
        <v>34.51628782630398</v>
      </c>
      <c r="J370" s="122">
        <f t="shared" si="210"/>
        <v>28.302759839856822</v>
      </c>
      <c r="K370" s="122">
        <f t="shared" si="210"/>
        <v>26.035190437213661</v>
      </c>
      <c r="L370" s="122">
        <f t="shared" si="210"/>
        <v>33.871865925500785</v>
      </c>
      <c r="M370" s="122">
        <f t="shared" si="210"/>
        <v>30.041565378523106</v>
      </c>
      <c r="N370" s="122">
        <f t="shared" si="210"/>
        <v>25.406255893183197</v>
      </c>
      <c r="O370" s="122">
        <f t="shared" si="210"/>
        <v>23.006542343662847</v>
      </c>
      <c r="P370" s="122">
        <f t="shared" si="210"/>
        <v>8.2478864892150359</v>
      </c>
      <c r="Q370" s="122">
        <f t="shared" si="210"/>
        <v>6.9595481087545856</v>
      </c>
      <c r="R370" s="122">
        <f t="shared" si="210"/>
        <v>3.2914200755999992</v>
      </c>
      <c r="S370" s="122">
        <f t="shared" si="210"/>
        <v>6.1605791578003934</v>
      </c>
      <c r="T370" s="122">
        <f t="shared" si="210"/>
        <v>6.3798640730358791</v>
      </c>
      <c r="U370" s="122">
        <f t="shared" si="210"/>
        <v>8.3669284581547849</v>
      </c>
      <c r="V370" s="122">
        <f t="shared" si="210"/>
        <v>13.978914839666105</v>
      </c>
      <c r="W370" s="122">
        <f t="shared" si="210"/>
        <v>5.1669258610538282</v>
      </c>
      <c r="X370" s="122">
        <f t="shared" si="210"/>
        <v>15.485605074564388</v>
      </c>
      <c r="Y370" s="122">
        <f t="shared" si="210"/>
        <v>34.027191106942816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1.1846034154430487</v>
      </c>
      <c r="D371" s="98">
        <f>RES_hhdet_in_fech!D129</f>
        <v>0.77362937570828694</v>
      </c>
      <c r="E371" s="98">
        <f>RES_hhdet_in_fech!E129</f>
        <v>24.62507238661625</v>
      </c>
      <c r="F371" s="98">
        <f>RES_hhdet_in_fech!F129</f>
        <v>28.090542586823183</v>
      </c>
      <c r="G371" s="98">
        <f>RES_hhdet_in_fech!G129</f>
        <v>28.678945489389093</v>
      </c>
      <c r="H371" s="98">
        <f>RES_hhdet_in_fech!H129</f>
        <v>55.052886110026137</v>
      </c>
      <c r="I371" s="98">
        <f>RES_hhdet_in_fech!I129</f>
        <v>34.51628782630398</v>
      </c>
      <c r="J371" s="98">
        <f>RES_hhdet_in_fech!J129</f>
        <v>28.302759839856822</v>
      </c>
      <c r="K371" s="98">
        <f>RES_hhdet_in_fech!K129</f>
        <v>26.035190437213661</v>
      </c>
      <c r="L371" s="98">
        <f>RES_hhdet_in_fech!L129</f>
        <v>33.871865925500785</v>
      </c>
      <c r="M371" s="98">
        <f>RES_hhdet_in_fech!M129</f>
        <v>30.041565378523106</v>
      </c>
      <c r="N371" s="98">
        <f>RES_hhdet_in_fech!N129</f>
        <v>25.406255893183197</v>
      </c>
      <c r="O371" s="98">
        <f>RES_hhdet_in_fech!O129</f>
        <v>23.006542343662847</v>
      </c>
      <c r="P371" s="98">
        <f>RES_hhdet_in_fech!P129</f>
        <v>8.2478864892150359</v>
      </c>
      <c r="Q371" s="98">
        <f>RES_hhdet_in_fech!Q129</f>
        <v>6.9595481087545856</v>
      </c>
      <c r="R371" s="98">
        <f>RES_hhdet_in_fech!R129</f>
        <v>3.2914200755999992</v>
      </c>
      <c r="S371" s="98">
        <f>RES_hhdet_in_fech!S129</f>
        <v>6.1605791578003934</v>
      </c>
      <c r="T371" s="98">
        <f>RES_hhdet_in_fech!T129</f>
        <v>6.3798640730358791</v>
      </c>
      <c r="U371" s="98">
        <f>RES_hhdet_in_fech!U129</f>
        <v>8.3669284581547849</v>
      </c>
      <c r="V371" s="98">
        <f>RES_hhdet_in_fech!V129</f>
        <v>13.978914839666105</v>
      </c>
      <c r="W371" s="98">
        <f>RES_hhdet_in_fech!W129</f>
        <v>5.1669258610538282</v>
      </c>
      <c r="X371" s="98">
        <f>RES_hhdet_in_fech!X129</f>
        <v>15.485605074564388</v>
      </c>
      <c r="Y371" s="98">
        <f>RES_hhdet_in_fech!Y129</f>
        <v>34.027191106942816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1951.0660689793651</v>
      </c>
      <c r="D372" s="122">
        <v>2040.4826090985541</v>
      </c>
      <c r="E372" s="122">
        <v>2004.0316008797288</v>
      </c>
      <c r="F372" s="122">
        <v>2132.8497684946519</v>
      </c>
      <c r="G372" s="122">
        <v>2090.6512970745316</v>
      </c>
      <c r="H372" s="122">
        <v>2022.6021721019206</v>
      </c>
      <c r="I372" s="122">
        <v>2113.2194235757765</v>
      </c>
      <c r="J372" s="122">
        <v>1927.2938857629445</v>
      </c>
      <c r="K372" s="122">
        <v>1948.6799261823339</v>
      </c>
      <c r="L372" s="122">
        <v>2045.4123237593174</v>
      </c>
      <c r="M372" s="122">
        <v>2119.5611721537189</v>
      </c>
      <c r="N372" s="122">
        <v>2009.3763342208813</v>
      </c>
      <c r="O372" s="122">
        <v>1903.4107645622403</v>
      </c>
      <c r="P372" s="122">
        <v>1724.4503941809489</v>
      </c>
      <c r="Q372" s="122">
        <v>1756.8729349029747</v>
      </c>
      <c r="R372" s="122">
        <v>1772.6705856587164</v>
      </c>
      <c r="S372" s="122">
        <v>1914.9587530286913</v>
      </c>
      <c r="T372" s="122">
        <v>1912.6744072116285</v>
      </c>
      <c r="U372" s="122">
        <v>1859.4722632169419</v>
      </c>
      <c r="V372" s="122">
        <v>1823.6857339111921</v>
      </c>
      <c r="W372" s="122">
        <v>1923.8495795044039</v>
      </c>
      <c r="X372" s="122">
        <v>1933.9657313240507</v>
      </c>
      <c r="Y372" s="122">
        <v>1686.4689846365959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1776.8089604574618</v>
      </c>
      <c r="D373" s="98">
        <v>1914.4625318343442</v>
      </c>
      <c r="E373" s="98">
        <v>1751.8601096412174</v>
      </c>
      <c r="F373" s="98">
        <v>1972.9110471925233</v>
      </c>
      <c r="G373" s="98">
        <v>2007.7818770931874</v>
      </c>
      <c r="H373" s="98">
        <v>1817.5790216234072</v>
      </c>
      <c r="I373" s="98">
        <v>1971.7265007373417</v>
      </c>
      <c r="J373" s="98">
        <v>1838.4744727369573</v>
      </c>
      <c r="K373" s="98">
        <v>1887.1876195930877</v>
      </c>
      <c r="L373" s="98">
        <v>1960.834053666109</v>
      </c>
      <c r="M373" s="98">
        <v>2044.0429160023516</v>
      </c>
      <c r="N373" s="98">
        <v>1790.1786854490081</v>
      </c>
      <c r="O373" s="98">
        <v>1718.5926234285068</v>
      </c>
      <c r="P373" s="98">
        <v>1731.8275373613458</v>
      </c>
      <c r="Q373" s="98">
        <v>1719.3251460461336</v>
      </c>
      <c r="R373" s="98">
        <v>1777.6821874461261</v>
      </c>
      <c r="S373" s="98">
        <v>1909.6653946337613</v>
      </c>
      <c r="T373" s="98">
        <v>1724.9841982595271</v>
      </c>
      <c r="U373" s="98">
        <v>1838.1521935525243</v>
      </c>
      <c r="V373" s="98">
        <v>1794.6677275563666</v>
      </c>
      <c r="W373" s="98">
        <v>2052.334336844212</v>
      </c>
      <c r="X373" s="98">
        <v>1682.3311439398954</v>
      </c>
      <c r="Y373" s="98">
        <v>1716.0864366333694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1673.574730413374</v>
      </c>
      <c r="D374" s="98">
        <v>1807.1036600357038</v>
      </c>
      <c r="E374" s="98">
        <v>1654.9122192509003</v>
      </c>
      <c r="F374" s="98">
        <v>1870.9308414090124</v>
      </c>
      <c r="G374" s="98">
        <v>1904.3244026165316</v>
      </c>
      <c r="H374" s="98">
        <v>1724.6495357471165</v>
      </c>
      <c r="I374" s="98">
        <v>1881.7478670406135</v>
      </c>
      <c r="J374" s="98">
        <v>1748.118933509689</v>
      </c>
      <c r="K374" s="98">
        <v>1797.4229716550985</v>
      </c>
      <c r="L374" s="98">
        <v>1868.6846040202049</v>
      </c>
      <c r="M374" s="98">
        <v>1953.624435493326</v>
      </c>
      <c r="N374" s="98">
        <v>1713.7620173943117</v>
      </c>
      <c r="O374" s="98">
        <v>1651.9646006293674</v>
      </c>
      <c r="P374" s="98">
        <v>1665.1047217731677</v>
      </c>
      <c r="Q374" s="98">
        <v>1657.7468680153925</v>
      </c>
      <c r="R374" s="98">
        <v>1718.997286017197</v>
      </c>
      <c r="S374" s="98">
        <v>1853.0221349850451</v>
      </c>
      <c r="T374" s="98">
        <v>0</v>
      </c>
      <c r="U374" s="98">
        <v>1787.2429733086697</v>
      </c>
      <c r="V374" s="98">
        <v>1744.858371216819</v>
      </c>
      <c r="W374" s="98">
        <v>2004.3157687976525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737.55260152866902</v>
      </c>
      <c r="D375" s="101">
        <v>818.20248255481442</v>
      </c>
      <c r="E375" s="101">
        <v>746.9867680577828</v>
      </c>
      <c r="F375" s="101">
        <v>899.63312780756837</v>
      </c>
      <c r="G375" s="101">
        <v>901.14946278348998</v>
      </c>
      <c r="H375" s="101">
        <v>807.23443905841998</v>
      </c>
      <c r="I375" s="101">
        <v>974.71305866249031</v>
      </c>
      <c r="J375" s="101">
        <v>818.63885238725288</v>
      </c>
      <c r="K375" s="101">
        <v>851.95565185627117</v>
      </c>
      <c r="L375" s="101">
        <v>878.98469071271825</v>
      </c>
      <c r="M375" s="101">
        <v>952.45070161486717</v>
      </c>
      <c r="N375" s="101">
        <v>836.7399193327675</v>
      </c>
      <c r="O375" s="101">
        <v>837.91850864529772</v>
      </c>
      <c r="P375" s="101">
        <v>754.66038359073059</v>
      </c>
      <c r="Q375" s="101">
        <v>742.16759316507546</v>
      </c>
      <c r="R375" s="101">
        <v>781.3528153246524</v>
      </c>
      <c r="S375" s="101">
        <v>892.52504187239072</v>
      </c>
      <c r="T375" s="101">
        <v>0</v>
      </c>
      <c r="U375" s="101">
        <v>796.35272876963484</v>
      </c>
      <c r="V375" s="101">
        <v>718.84942772212992</v>
      </c>
      <c r="W375" s="101">
        <v>933.72379331231184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936.02212888470524</v>
      </c>
      <c r="D376" s="104">
        <v>988.90117748088949</v>
      </c>
      <c r="E376" s="104">
        <v>907.92545119311751</v>
      </c>
      <c r="F376" s="104">
        <v>971.29771360144412</v>
      </c>
      <c r="G376" s="104">
        <v>1003.1749398330419</v>
      </c>
      <c r="H376" s="104">
        <v>917.41509668869674</v>
      </c>
      <c r="I376" s="104">
        <v>907.03480837812333</v>
      </c>
      <c r="J376" s="104">
        <v>929.48008112243622</v>
      </c>
      <c r="K376" s="104">
        <v>945.46731979882713</v>
      </c>
      <c r="L376" s="104">
        <v>989.6999133074869</v>
      </c>
      <c r="M376" s="104">
        <v>1001.1737338784585</v>
      </c>
      <c r="N376" s="104">
        <v>877.02209806154394</v>
      </c>
      <c r="O376" s="104">
        <v>814.04609198406979</v>
      </c>
      <c r="P376" s="104">
        <v>910.44433818243726</v>
      </c>
      <c r="Q376" s="104">
        <v>915.57927485031723</v>
      </c>
      <c r="R376" s="104">
        <v>937.64447069254436</v>
      </c>
      <c r="S376" s="104">
        <v>960.4970931126544</v>
      </c>
      <c r="T376" s="104">
        <v>0</v>
      </c>
      <c r="U376" s="104">
        <v>990.89024453903494</v>
      </c>
      <c r="V376" s="104">
        <v>1026.0089434946892</v>
      </c>
      <c r="W376" s="104">
        <v>1070.5919754853403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2049.6794578020076</v>
      </c>
      <c r="D377" s="101">
        <v>2141.4833767908262</v>
      </c>
      <c r="E377" s="101">
        <v>2179.2072258491216</v>
      </c>
      <c r="F377" s="101">
        <v>2215.2778618246757</v>
      </c>
      <c r="G377" s="101">
        <v>2209.9507771349404</v>
      </c>
      <c r="H377" s="101">
        <v>2159.6286406063195</v>
      </c>
      <c r="I377" s="101">
        <v>2344.1035637526152</v>
      </c>
      <c r="J377" s="101">
        <v>2162.5268352889971</v>
      </c>
      <c r="K377" s="101">
        <v>2178.7145674345206</v>
      </c>
      <c r="L377" s="101">
        <v>2210.9856519820205</v>
      </c>
      <c r="M377" s="101">
        <v>2354.2871154082318</v>
      </c>
      <c r="N377" s="101">
        <v>2217.2729422057878</v>
      </c>
      <c r="O377" s="101">
        <v>2134.3704957476634</v>
      </c>
      <c r="P377" s="101">
        <v>1895.283789146398</v>
      </c>
      <c r="Q377" s="101">
        <v>1923.6742922639544</v>
      </c>
      <c r="R377" s="101">
        <v>1912.5237763731873</v>
      </c>
      <c r="S377" s="101">
        <v>2033.7711766744219</v>
      </c>
      <c r="T377" s="101">
        <v>2108.0572477960727</v>
      </c>
      <c r="U377" s="101">
        <v>1992.2839542980848</v>
      </c>
      <c r="V377" s="101">
        <v>1927.8815038134958</v>
      </c>
      <c r="W377" s="101">
        <v>0</v>
      </c>
      <c r="X377" s="101">
        <v>2078.1646804782354</v>
      </c>
      <c r="Y377" s="101">
        <v>1745.3857770670045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1786.008856386374</v>
      </c>
      <c r="D378" s="104">
        <v>1873.5034953626318</v>
      </c>
      <c r="E378" s="104">
        <v>1908.4876463228934</v>
      </c>
      <c r="F378" s="104">
        <v>1954.6871699219794</v>
      </c>
      <c r="G378" s="104">
        <v>1947.4207022294802</v>
      </c>
      <c r="H378" s="104">
        <v>1901.7947671000713</v>
      </c>
      <c r="I378" s="104">
        <v>2091.4733638046027</v>
      </c>
      <c r="J378" s="104">
        <v>1908.1416593577185</v>
      </c>
      <c r="K378" s="104">
        <v>1927.6727485531053</v>
      </c>
      <c r="L378" s="104">
        <v>1956.4216589265468</v>
      </c>
      <c r="M378" s="104">
        <v>2098.0840700950175</v>
      </c>
      <c r="N378" s="104">
        <v>1983.1817861639443</v>
      </c>
      <c r="O378" s="104">
        <v>1928.3129002956368</v>
      </c>
      <c r="P378" s="104">
        <v>1706.0301577926939</v>
      </c>
      <c r="Q378" s="104">
        <v>1745.2966388759153</v>
      </c>
      <c r="R378" s="104">
        <v>1746.0668903443768</v>
      </c>
      <c r="S378" s="104">
        <v>1873.2048957243585</v>
      </c>
      <c r="T378" s="104">
        <v>1936.6822477506773</v>
      </c>
      <c r="U378" s="104">
        <v>1839.204880111382</v>
      </c>
      <c r="V378" s="104">
        <v>1775.7263494020674</v>
      </c>
      <c r="W378" s="104">
        <v>1846.9381828500375</v>
      </c>
      <c r="X378" s="104">
        <v>1946.6608441927731</v>
      </c>
      <c r="Y378" s="104">
        <v>1638.0174806968473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850.29352534255463</v>
      </c>
      <c r="D379" s="98">
        <v>915.46288647402048</v>
      </c>
      <c r="E379" s="98">
        <v>930.98626050925441</v>
      </c>
      <c r="F379" s="98">
        <v>1010.4518629946988</v>
      </c>
      <c r="G379" s="98">
        <v>990.77355836174831</v>
      </c>
      <c r="H379" s="98">
        <v>957.98647278373573</v>
      </c>
      <c r="I379" s="98">
        <v>1160.2580484249972</v>
      </c>
      <c r="J379" s="98">
        <v>961.57635432096379</v>
      </c>
      <c r="K379" s="98">
        <v>982.87111583575472</v>
      </c>
      <c r="L379" s="98">
        <v>988.94312824519056</v>
      </c>
      <c r="M379" s="98">
        <v>1100.8745926909685</v>
      </c>
      <c r="N379" s="98">
        <v>1039.3514387839168</v>
      </c>
      <c r="O379" s="98">
        <v>1045.6963255636576</v>
      </c>
      <c r="P379" s="98">
        <v>818.00171001949423</v>
      </c>
      <c r="Q379" s="98">
        <v>829.06442991182416</v>
      </c>
      <c r="R379" s="98">
        <v>837.5541245445927</v>
      </c>
      <c r="S379" s="98">
        <v>949.78732920919356</v>
      </c>
      <c r="T379" s="98">
        <v>900.50567227942838</v>
      </c>
      <c r="U379" s="98">
        <v>857.67800991035824</v>
      </c>
      <c r="V379" s="98">
        <v>757.34772432715749</v>
      </c>
      <c r="W379" s="98">
        <v>880.61467264296027</v>
      </c>
      <c r="X379" s="98">
        <v>871.00125728147623</v>
      </c>
      <c r="Y379" s="98">
        <v>648.39309302438221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935.71533104381933</v>
      </c>
      <c r="D380" s="98">
        <v>958.04060888861193</v>
      </c>
      <c r="E380" s="98">
        <v>977.50138581363933</v>
      </c>
      <c r="F380" s="98">
        <v>944.23530692728048</v>
      </c>
      <c r="G380" s="98">
        <v>956.64714386773187</v>
      </c>
      <c r="H380" s="98">
        <v>943.80829431633572</v>
      </c>
      <c r="I380" s="98">
        <v>931.21531537960573</v>
      </c>
      <c r="J380" s="98">
        <v>946.56530503675469</v>
      </c>
      <c r="K380" s="98">
        <v>944.80163271735091</v>
      </c>
      <c r="L380" s="98">
        <v>967.47853068135635</v>
      </c>
      <c r="M380" s="98">
        <v>997.2094774040487</v>
      </c>
      <c r="N380" s="98">
        <v>943.83034738002721</v>
      </c>
      <c r="O380" s="98">
        <v>882.61657473197931</v>
      </c>
      <c r="P380" s="98">
        <v>888.02844777319979</v>
      </c>
      <c r="Q380" s="98">
        <v>916.232208964091</v>
      </c>
      <c r="R380" s="98">
        <v>908.51276579978378</v>
      </c>
      <c r="S380" s="98">
        <v>923.41756651516482</v>
      </c>
      <c r="T380" s="98">
        <v>1036.176575471249</v>
      </c>
      <c r="U380" s="98">
        <v>981.52687020102405</v>
      </c>
      <c r="V380" s="98">
        <v>1018.3786250749095</v>
      </c>
      <c r="W380" s="98">
        <v>966.32351020707722</v>
      </c>
      <c r="X380" s="98">
        <v>1075.6595869112969</v>
      </c>
      <c r="Y380" s="98">
        <v>989.62438767246488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829.74619002816553</v>
      </c>
      <c r="D381" s="122">
        <v>850.81158755637887</v>
      </c>
      <c r="E381" s="122">
        <v>869.29288788380347</v>
      </c>
      <c r="F381" s="122">
        <v>895.17744274420181</v>
      </c>
      <c r="G381" s="122">
        <v>913.61478963008562</v>
      </c>
      <c r="H381" s="122">
        <v>894.7489811245913</v>
      </c>
      <c r="I381" s="122">
        <v>844.51119580159968</v>
      </c>
      <c r="J381" s="122">
        <v>804.74286374822373</v>
      </c>
      <c r="K381" s="122">
        <v>799.79776028191293</v>
      </c>
      <c r="L381" s="122">
        <v>818.39634177239611</v>
      </c>
      <c r="M381" s="122">
        <v>749.23366903983458</v>
      </c>
      <c r="N381" s="122">
        <v>756.5011523783777</v>
      </c>
      <c r="O381" s="122">
        <v>749.08671198540776</v>
      </c>
      <c r="P381" s="122">
        <v>710.73889511143193</v>
      </c>
      <c r="Q381" s="122">
        <v>675.13125750342863</v>
      </c>
      <c r="R381" s="122">
        <v>643.31073739798364</v>
      </c>
      <c r="S381" s="122">
        <v>679.92597035865288</v>
      </c>
      <c r="T381" s="122">
        <v>638.31707959693131</v>
      </c>
      <c r="U381" s="122">
        <v>630.08288279368742</v>
      </c>
      <c r="V381" s="122">
        <v>610.94723500339217</v>
      </c>
      <c r="W381" s="122">
        <v>637.31963838272384</v>
      </c>
      <c r="X381" s="122">
        <v>724.76162050541529</v>
      </c>
      <c r="Y381" s="122">
        <v>641.25160334581017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829.74619002816553</v>
      </c>
      <c r="D383" s="33">
        <v>850.81158755637887</v>
      </c>
      <c r="E383" s="33">
        <v>869.29288788380347</v>
      </c>
      <c r="F383" s="33">
        <v>895.17744274420181</v>
      </c>
      <c r="G383" s="33">
        <v>913.61478963008562</v>
      </c>
      <c r="H383" s="33">
        <v>894.7489811245913</v>
      </c>
      <c r="I383" s="33">
        <v>844.51119580159968</v>
      </c>
      <c r="J383" s="33">
        <v>804.74286374822373</v>
      </c>
      <c r="K383" s="33">
        <v>799.79776028191293</v>
      </c>
      <c r="L383" s="33">
        <v>818.39634177239611</v>
      </c>
      <c r="M383" s="33">
        <v>749.23366903983458</v>
      </c>
      <c r="N383" s="33">
        <v>756.5011523783777</v>
      </c>
      <c r="O383" s="33">
        <v>749.08671198540776</v>
      </c>
      <c r="P383" s="33">
        <v>710.73889511143193</v>
      </c>
      <c r="Q383" s="33">
        <v>675.13125750342863</v>
      </c>
      <c r="R383" s="33">
        <v>643.31073739798364</v>
      </c>
      <c r="S383" s="33">
        <v>679.92597035865288</v>
      </c>
      <c r="T383" s="33">
        <v>638.31707959693131</v>
      </c>
      <c r="U383" s="33">
        <v>630.08288279368742</v>
      </c>
      <c r="V383" s="33">
        <v>610.94723500339217</v>
      </c>
      <c r="W383" s="33">
        <v>637.31963838272384</v>
      </c>
      <c r="X383" s="33">
        <v>724.76162050541529</v>
      </c>
      <c r="Y383" s="33">
        <v>641.25160334581017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13007.159691434239</v>
      </c>
      <c r="D385" s="117">
        <f t="shared" si="211"/>
        <v>12278.552931304435</v>
      </c>
      <c r="E385" s="117">
        <f t="shared" si="211"/>
        <v>11231.403039363637</v>
      </c>
      <c r="F385" s="117">
        <f t="shared" si="211"/>
        <v>12204.517203021307</v>
      </c>
      <c r="G385" s="117">
        <f t="shared" si="211"/>
        <v>11689.881649604666</v>
      </c>
      <c r="H385" s="117">
        <f t="shared" si="211"/>
        <v>9764.7245967770523</v>
      </c>
      <c r="I385" s="117">
        <f t="shared" si="211"/>
        <v>9203.3237651900199</v>
      </c>
      <c r="J385" s="117">
        <f t="shared" si="211"/>
        <v>8508.7134117305777</v>
      </c>
      <c r="K385" s="117">
        <f t="shared" si="211"/>
        <v>9782.1508413006777</v>
      </c>
      <c r="L385" s="117">
        <f t="shared" si="211"/>
        <v>11337.102234675824</v>
      </c>
      <c r="M385" s="117">
        <f t="shared" si="211"/>
        <v>10861.233976088404</v>
      </c>
      <c r="N385" s="117">
        <f t="shared" si="211"/>
        <v>9433.2581574952528</v>
      </c>
      <c r="O385" s="117">
        <f t="shared" si="211"/>
        <v>12145.539816276918</v>
      </c>
      <c r="P385" s="117">
        <f t="shared" si="211"/>
        <v>9644.7005909334657</v>
      </c>
      <c r="Q385" s="117">
        <f t="shared" si="211"/>
        <v>9605.1143850256503</v>
      </c>
      <c r="R385" s="117">
        <f t="shared" ref="R385:V385" si="212">R386+R389+R391+R400</f>
        <v>8019.4497611862662</v>
      </c>
      <c r="S385" s="117">
        <f t="shared" si="212"/>
        <v>7659.6870036604741</v>
      </c>
      <c r="T385" s="117">
        <f t="shared" si="212"/>
        <v>6988.0455358832342</v>
      </c>
      <c r="U385" s="117">
        <f t="shared" si="212"/>
        <v>7808.4221740262328</v>
      </c>
      <c r="V385" s="117">
        <f t="shared" si="212"/>
        <v>8394.4148224639084</v>
      </c>
      <c r="W385" s="117">
        <f t="shared" ref="W385:Y385" si="213">W386+W389+W391+W400</f>
        <v>5984.1578286910362</v>
      </c>
      <c r="X385" s="117">
        <f t="shared" si="213"/>
        <v>5273.8297403954466</v>
      </c>
      <c r="Y385" s="117">
        <f t="shared" si="213"/>
        <v>4354.3106527932387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10763.809323481286</v>
      </c>
      <c r="D386" s="122">
        <f t="shared" si="214"/>
        <v>9942.1314053741753</v>
      </c>
      <c r="E386" s="122">
        <f t="shared" si="214"/>
        <v>8794.3552155748166</v>
      </c>
      <c r="F386" s="122">
        <f t="shared" si="214"/>
        <v>9691.5597895703922</v>
      </c>
      <c r="G386" s="122">
        <f t="shared" si="214"/>
        <v>9154.8248353901054</v>
      </c>
      <c r="H386" s="122">
        <f t="shared" si="214"/>
        <v>7210.5431312585542</v>
      </c>
      <c r="I386" s="122">
        <f t="shared" si="214"/>
        <v>6610.8896479994801</v>
      </c>
      <c r="J386" s="122">
        <f t="shared" si="214"/>
        <v>6099.0083005873948</v>
      </c>
      <c r="K386" s="122">
        <f t="shared" si="214"/>
        <v>7346.858757520592</v>
      </c>
      <c r="L386" s="122">
        <f t="shared" si="214"/>
        <v>8810.5444928728793</v>
      </c>
      <c r="M386" s="122">
        <f t="shared" si="214"/>
        <v>8289.5346207974253</v>
      </c>
      <c r="N386" s="122">
        <f t="shared" si="214"/>
        <v>6994.8744792311945</v>
      </c>
      <c r="O386" s="122">
        <f t="shared" si="214"/>
        <v>9768.9707249800485</v>
      </c>
      <c r="P386" s="122">
        <f t="shared" si="214"/>
        <v>7475.4317003145379</v>
      </c>
      <c r="Q386" s="122">
        <f t="shared" si="214"/>
        <v>7420.1399710006035</v>
      </c>
      <c r="R386" s="122">
        <f t="shared" ref="R386:V386" si="215">SUM(R387:R388)</f>
        <v>5850.8774671734936</v>
      </c>
      <c r="S386" s="122">
        <f t="shared" si="215"/>
        <v>5319.2712139308333</v>
      </c>
      <c r="T386" s="122">
        <f t="shared" si="215"/>
        <v>4658.0748558274563</v>
      </c>
      <c r="U386" s="122">
        <f t="shared" si="215"/>
        <v>5498.1496795116764</v>
      </c>
      <c r="V386" s="122">
        <f t="shared" si="215"/>
        <v>6110.6560255812547</v>
      </c>
      <c r="W386" s="122">
        <f t="shared" ref="W386:Y386" si="216">SUM(W387:W388)</f>
        <v>3573.0785425837144</v>
      </c>
      <c r="X386" s="122">
        <f t="shared" si="216"/>
        <v>2750.0681666987366</v>
      </c>
      <c r="Y386" s="122">
        <f t="shared" si="216"/>
        <v>2034.9315889766892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10712.533670415733</v>
      </c>
      <c r="D387" s="98">
        <v>9895.5613716273401</v>
      </c>
      <c r="E387" s="98">
        <v>8754.170273846883</v>
      </c>
      <c r="F387" s="98">
        <v>9647.6628407876542</v>
      </c>
      <c r="G387" s="98">
        <v>9113.8582298989022</v>
      </c>
      <c r="H387" s="98">
        <v>7179.0064943484149</v>
      </c>
      <c r="I387" s="98">
        <v>6582.4632637739242</v>
      </c>
      <c r="J387" s="98">
        <v>6073.03294568601</v>
      </c>
      <c r="K387" s="98">
        <v>7315.9731062860928</v>
      </c>
      <c r="L387" s="98">
        <v>8774.0640311625648</v>
      </c>
      <c r="M387" s="98">
        <v>8255.824407833732</v>
      </c>
      <c r="N387" s="98">
        <v>6966.6763448040692</v>
      </c>
      <c r="O387" s="98">
        <v>9729.8538503244163</v>
      </c>
      <c r="P387" s="98">
        <v>7445.5965853617718</v>
      </c>
      <c r="Q387" s="98">
        <v>7390.5571840530865</v>
      </c>
      <c r="R387" s="98">
        <v>5827.8343046509817</v>
      </c>
      <c r="S387" s="98">
        <v>5298.5122667276955</v>
      </c>
      <c r="T387" s="98">
        <v>4639.9606202563273</v>
      </c>
      <c r="U387" s="98">
        <v>5477.0793488026884</v>
      </c>
      <c r="V387" s="98">
        <v>6087.2792348302537</v>
      </c>
      <c r="W387" s="98">
        <v>3559.5362676632935</v>
      </c>
      <c r="X387" s="98">
        <v>2739.5358232450808</v>
      </c>
      <c r="Y387" s="98">
        <v>2027.1620852677916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51.275653065553932</v>
      </c>
      <c r="D388" s="98">
        <v>46.570033746835961</v>
      </c>
      <c r="E388" s="98">
        <v>40.184941727933605</v>
      </c>
      <c r="F388" s="98">
        <v>43.896948782737212</v>
      </c>
      <c r="G388" s="98">
        <v>40.96660549120292</v>
      </c>
      <c r="H388" s="98">
        <v>31.536636910138906</v>
      </c>
      <c r="I388" s="98">
        <v>28.426384225555818</v>
      </c>
      <c r="J388" s="98">
        <v>25.975354901384669</v>
      </c>
      <c r="K388" s="98">
        <v>30.88565123449877</v>
      </c>
      <c r="L388" s="98">
        <v>36.480461710314117</v>
      </c>
      <c r="M388" s="98">
        <v>33.710212963693479</v>
      </c>
      <c r="N388" s="98">
        <v>28.198134427125179</v>
      </c>
      <c r="O388" s="98">
        <v>39.116874655632444</v>
      </c>
      <c r="P388" s="98">
        <v>29.835114952766528</v>
      </c>
      <c r="Q388" s="98">
        <v>29.582786947517032</v>
      </c>
      <c r="R388" s="98">
        <v>23.04316252251169</v>
      </c>
      <c r="S388" s="98">
        <v>20.758947203137495</v>
      </c>
      <c r="T388" s="98">
        <v>18.11423557112936</v>
      </c>
      <c r="U388" s="98">
        <v>21.070330708988067</v>
      </c>
      <c r="V388" s="98">
        <v>23.376790751000733</v>
      </c>
      <c r="W388" s="98">
        <v>13.542274920420642</v>
      </c>
      <c r="X388" s="98">
        <v>10.532343453655644</v>
      </c>
      <c r="Y388" s="98">
        <v>7.7695037088977621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2.8788956000621666</v>
      </c>
      <c r="D389" s="122">
        <f t="shared" si="217"/>
        <v>1.9626557021959858</v>
      </c>
      <c r="E389" s="122">
        <f t="shared" si="217"/>
        <v>65.138971989266366</v>
      </c>
      <c r="F389" s="122">
        <f t="shared" si="217"/>
        <v>77.372122527560649</v>
      </c>
      <c r="G389" s="122">
        <f t="shared" si="217"/>
        <v>82.166299243571331</v>
      </c>
      <c r="H389" s="122">
        <f t="shared" si="217"/>
        <v>163.89780758781183</v>
      </c>
      <c r="I389" s="122">
        <f t="shared" si="217"/>
        <v>106.67918300668035</v>
      </c>
      <c r="J389" s="122">
        <f t="shared" si="217"/>
        <v>90.750366222894527</v>
      </c>
      <c r="K389" s="122">
        <f t="shared" si="217"/>
        <v>86.560157855561698</v>
      </c>
      <c r="L389" s="122">
        <f t="shared" si="217"/>
        <v>116.71303502768015</v>
      </c>
      <c r="M389" s="122">
        <f t="shared" si="217"/>
        <v>107.67984893132963</v>
      </c>
      <c r="N389" s="122">
        <f t="shared" si="217"/>
        <v>95.149165276557866</v>
      </c>
      <c r="O389" s="122">
        <f t="shared" si="217"/>
        <v>90.362154815337547</v>
      </c>
      <c r="P389" s="122">
        <f t="shared" si="217"/>
        <v>33.934181337545517</v>
      </c>
      <c r="Q389" s="122">
        <f t="shared" si="217"/>
        <v>29.6303667563818</v>
      </c>
      <c r="R389" s="122">
        <f t="shared" si="217"/>
        <v>14.115408821167433</v>
      </c>
      <c r="S389" s="122">
        <f t="shared" si="217"/>
        <v>26.441174481947108</v>
      </c>
      <c r="T389" s="122">
        <f t="shared" si="217"/>
        <v>27.406787536916841</v>
      </c>
      <c r="U389" s="122">
        <f t="shared" si="217"/>
        <v>35.978489092964423</v>
      </c>
      <c r="V389" s="122">
        <f t="shared" si="217"/>
        <v>60.280545780262777</v>
      </c>
      <c r="W389" s="122">
        <f t="shared" si="217"/>
        <v>22.487362739637305</v>
      </c>
      <c r="X389" s="122">
        <f t="shared" si="217"/>
        <v>68.12854217559584</v>
      </c>
      <c r="Y389" s="122">
        <f t="shared" si="217"/>
        <v>151.51602026200825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2.8788956000621666</v>
      </c>
      <c r="D390" s="98">
        <f>RES_hhdet_in_tesh!D129</f>
        <v>1.9626557021959858</v>
      </c>
      <c r="E390" s="98">
        <f>RES_hhdet_in_tesh!E129</f>
        <v>65.138971989266366</v>
      </c>
      <c r="F390" s="98">
        <f>RES_hhdet_in_tesh!F129</f>
        <v>77.372122527560649</v>
      </c>
      <c r="G390" s="98">
        <f>RES_hhdet_in_tesh!G129</f>
        <v>82.166299243571331</v>
      </c>
      <c r="H390" s="98">
        <f>RES_hhdet_in_tesh!H129</f>
        <v>163.89780758781183</v>
      </c>
      <c r="I390" s="98">
        <f>RES_hhdet_in_tesh!I129</f>
        <v>106.67918300668035</v>
      </c>
      <c r="J390" s="98">
        <f>RES_hhdet_in_tesh!J129</f>
        <v>90.750366222894527</v>
      </c>
      <c r="K390" s="98">
        <f>RES_hhdet_in_tesh!K129</f>
        <v>86.560157855561698</v>
      </c>
      <c r="L390" s="98">
        <f>RES_hhdet_in_tesh!L129</f>
        <v>116.71303502768015</v>
      </c>
      <c r="M390" s="98">
        <f>RES_hhdet_in_tesh!M129</f>
        <v>107.67984893132963</v>
      </c>
      <c r="N390" s="98">
        <f>RES_hhdet_in_tesh!N129</f>
        <v>95.149165276557866</v>
      </c>
      <c r="O390" s="98">
        <f>RES_hhdet_in_tesh!O129</f>
        <v>90.362154815337547</v>
      </c>
      <c r="P390" s="98">
        <f>RES_hhdet_in_tesh!P129</f>
        <v>33.934181337545517</v>
      </c>
      <c r="Q390" s="98">
        <f>RES_hhdet_in_tesh!Q129</f>
        <v>29.6303667563818</v>
      </c>
      <c r="R390" s="98">
        <f>RES_hhdet_in_tesh!R129</f>
        <v>14.115408821167433</v>
      </c>
      <c r="S390" s="98">
        <f>RES_hhdet_in_tesh!S129</f>
        <v>26.441174481947108</v>
      </c>
      <c r="T390" s="98">
        <f>RES_hhdet_in_tesh!T129</f>
        <v>27.406787536916841</v>
      </c>
      <c r="U390" s="98">
        <f>RES_hhdet_in_tesh!U129</f>
        <v>35.978489092964423</v>
      </c>
      <c r="V390" s="98">
        <f>RES_hhdet_in_tesh!V129</f>
        <v>60.280545780262777</v>
      </c>
      <c r="W390" s="98">
        <f>RES_hhdet_in_tesh!W129</f>
        <v>22.487362739637305</v>
      </c>
      <c r="X390" s="98">
        <f>RES_hhdet_in_tesh!X129</f>
        <v>68.12854217559584</v>
      </c>
      <c r="Y390" s="98">
        <f>RES_hhdet_in_tesh!Y129</f>
        <v>151.51602026200825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1598.3504659018295</v>
      </c>
      <c r="D391" s="122">
        <v>1675.0327724982631</v>
      </c>
      <c r="E391" s="122">
        <v>1697.0855344014647</v>
      </c>
      <c r="F391" s="122">
        <v>1739.5561242149995</v>
      </c>
      <c r="G391" s="122">
        <v>1741.3441169055498</v>
      </c>
      <c r="H391" s="122">
        <v>1692.2321977396784</v>
      </c>
      <c r="I391" s="122">
        <v>1825.7184579559073</v>
      </c>
      <c r="J391" s="122">
        <v>1688.7953938523665</v>
      </c>
      <c r="K391" s="122">
        <v>1721.1376259019426</v>
      </c>
      <c r="L391" s="122">
        <v>1766.1974357545366</v>
      </c>
      <c r="M391" s="122">
        <v>1872.857335364336</v>
      </c>
      <c r="N391" s="122">
        <v>1743.697424273246</v>
      </c>
      <c r="O391" s="122">
        <v>1688.9128460625875</v>
      </c>
      <c r="P391" s="122">
        <v>1564.0591620742059</v>
      </c>
      <c r="Q391" s="122">
        <v>1607.0857681438688</v>
      </c>
      <c r="R391" s="122">
        <v>1624.7738862031629</v>
      </c>
      <c r="S391" s="122">
        <v>1744.5348530729366</v>
      </c>
      <c r="T391" s="122">
        <v>1758.2602554041405</v>
      </c>
      <c r="U391" s="122">
        <v>1727.8507361018758</v>
      </c>
      <c r="V391" s="122">
        <v>1686.2329687594422</v>
      </c>
      <c r="W391" s="122">
        <v>1822.3772395414392</v>
      </c>
      <c r="X391" s="122">
        <v>1806.3797713474135</v>
      </c>
      <c r="Y391" s="122">
        <v>1589.219850532771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1600.2866353966242</v>
      </c>
      <c r="D392" s="98">
        <v>1726.898442202616</v>
      </c>
      <c r="E392" s="98">
        <v>1582.7017368853005</v>
      </c>
      <c r="F392" s="98">
        <v>1785.2056685676118</v>
      </c>
      <c r="G392" s="98">
        <v>1819.6744803190616</v>
      </c>
      <c r="H392" s="98">
        <v>1649.9866915870223</v>
      </c>
      <c r="I392" s="98">
        <v>1792.9190555284392</v>
      </c>
      <c r="J392" s="98">
        <v>1674.6703274076165</v>
      </c>
      <c r="K392" s="98">
        <v>1722.2139131467736</v>
      </c>
      <c r="L392" s="98">
        <v>1792.9107484369761</v>
      </c>
      <c r="M392" s="98">
        <v>1874.028815076173</v>
      </c>
      <c r="N392" s="98">
        <v>1647.2458598925023</v>
      </c>
      <c r="O392" s="98">
        <v>1588.875707976782</v>
      </c>
      <c r="P392" s="98">
        <v>1609.9216531092734</v>
      </c>
      <c r="Q392" s="98">
        <v>1606.5513348356328</v>
      </c>
      <c r="R392" s="98">
        <v>1667.6184899812304</v>
      </c>
      <c r="S392" s="98">
        <v>1798.2625296466817</v>
      </c>
      <c r="T392" s="98">
        <v>1630.3130727666612</v>
      </c>
      <c r="U392" s="98">
        <v>1743.3476059578581</v>
      </c>
      <c r="V392" s="98">
        <v>1707.7315634247368</v>
      </c>
      <c r="W392" s="98">
        <v>1958.8428171666096</v>
      </c>
      <c r="X392" s="98">
        <v>1609.7640565576819</v>
      </c>
      <c r="Y392" s="98">
        <v>1646.0522539596166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1600.3003925560338</v>
      </c>
      <c r="D393" s="98">
        <v>1726.9425697960478</v>
      </c>
      <c r="E393" s="98">
        <v>1582.7837054161203</v>
      </c>
      <c r="F393" s="98">
        <v>1785.3385502010885</v>
      </c>
      <c r="G393" s="98">
        <v>1819.8964667522935</v>
      </c>
      <c r="H393" s="98">
        <v>1650.217393365444</v>
      </c>
      <c r="I393" s="98">
        <v>1793.3553076435476</v>
      </c>
      <c r="J393" s="98">
        <v>1675.179961803949</v>
      </c>
      <c r="K393" s="98">
        <v>1722.9469205431694</v>
      </c>
      <c r="L393" s="98">
        <v>1793.4094861517044</v>
      </c>
      <c r="M393" s="98">
        <v>1874.4039609896615</v>
      </c>
      <c r="N393" s="98">
        <v>1646.9543842243538</v>
      </c>
      <c r="O393" s="98">
        <v>1588.7197089315655</v>
      </c>
      <c r="P393" s="98">
        <v>1611.9830688447207</v>
      </c>
      <c r="Q393" s="98">
        <v>1609.0666819373696</v>
      </c>
      <c r="R393" s="98">
        <v>1670.6204836356726</v>
      </c>
      <c r="S393" s="98">
        <v>1800.9555022562442</v>
      </c>
      <c r="T393" s="98">
        <v>0</v>
      </c>
      <c r="U393" s="98">
        <v>1746.1702632818792</v>
      </c>
      <c r="V393" s="98">
        <v>1710.0363198282471</v>
      </c>
      <c r="W393" s="98">
        <v>1961.7811511046434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664.27826367132843</v>
      </c>
      <c r="D394" s="101">
        <v>738.0413923151583</v>
      </c>
      <c r="E394" s="101">
        <v>674.85825422300275</v>
      </c>
      <c r="F394" s="101">
        <v>814.04083659964465</v>
      </c>
      <c r="G394" s="101">
        <v>816.72152691925135</v>
      </c>
      <c r="H394" s="101">
        <v>732.80229667674712</v>
      </c>
      <c r="I394" s="101">
        <v>886.32049926542413</v>
      </c>
      <c r="J394" s="101">
        <v>745.69988068151258</v>
      </c>
      <c r="K394" s="101">
        <v>777.47960074434206</v>
      </c>
      <c r="L394" s="101">
        <v>803.7095728442174</v>
      </c>
      <c r="M394" s="101">
        <v>873.23022711120302</v>
      </c>
      <c r="N394" s="101">
        <v>769.93228616280942</v>
      </c>
      <c r="O394" s="101">
        <v>774.67361694749559</v>
      </c>
      <c r="P394" s="101">
        <v>701.53873066228368</v>
      </c>
      <c r="Q394" s="101">
        <v>693.48740708705236</v>
      </c>
      <c r="R394" s="101">
        <v>732.97601294312813</v>
      </c>
      <c r="S394" s="101">
        <v>840.45840914358962</v>
      </c>
      <c r="T394" s="101">
        <v>0</v>
      </c>
      <c r="U394" s="101">
        <v>755.28001874284405</v>
      </c>
      <c r="V394" s="101">
        <v>684.0273763335581</v>
      </c>
      <c r="W394" s="101">
        <v>891.18917561930311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936.02212888470524</v>
      </c>
      <c r="D395" s="104">
        <v>988.90117748088949</v>
      </c>
      <c r="E395" s="104">
        <v>907.92545119311751</v>
      </c>
      <c r="F395" s="104">
        <v>971.29771360144412</v>
      </c>
      <c r="G395" s="104">
        <v>1003.1749398330419</v>
      </c>
      <c r="H395" s="104">
        <v>917.41509668869674</v>
      </c>
      <c r="I395" s="104">
        <v>907.03480837812333</v>
      </c>
      <c r="J395" s="104">
        <v>929.48008112243622</v>
      </c>
      <c r="K395" s="104">
        <v>945.46731979882713</v>
      </c>
      <c r="L395" s="104">
        <v>989.6999133074869</v>
      </c>
      <c r="M395" s="104">
        <v>1001.1737338784585</v>
      </c>
      <c r="N395" s="104">
        <v>877.02209806154394</v>
      </c>
      <c r="O395" s="104">
        <v>814.04609198406979</v>
      </c>
      <c r="P395" s="104">
        <v>910.44433818243726</v>
      </c>
      <c r="Q395" s="104">
        <v>915.57927485031723</v>
      </c>
      <c r="R395" s="104">
        <v>937.64447069254436</v>
      </c>
      <c r="S395" s="104">
        <v>960.4970931126544</v>
      </c>
      <c r="T395" s="104">
        <v>0</v>
      </c>
      <c r="U395" s="104">
        <v>990.89024453903494</v>
      </c>
      <c r="V395" s="104">
        <v>1026.0089434946892</v>
      </c>
      <c r="W395" s="104">
        <v>1070.5919754853403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1598.0771755015912</v>
      </c>
      <c r="D396" s="101">
        <v>1671.657091067616</v>
      </c>
      <c r="E396" s="101">
        <v>1703.336003730888</v>
      </c>
      <c r="F396" s="101">
        <v>1733.8256445782724</v>
      </c>
      <c r="G396" s="101">
        <v>1732.1284013605009</v>
      </c>
      <c r="H396" s="101">
        <v>1695.2631226986296</v>
      </c>
      <c r="I396" s="101">
        <v>1843.0856135161293</v>
      </c>
      <c r="J396" s="101">
        <v>1703.4558522470243</v>
      </c>
      <c r="K396" s="101">
        <v>1719.8684194709733</v>
      </c>
      <c r="L396" s="101">
        <v>1749.6149782624436</v>
      </c>
      <c r="M396" s="101">
        <v>1871.6612100519762</v>
      </c>
      <c r="N396" s="101">
        <v>1776.1642895487112</v>
      </c>
      <c r="O396" s="101">
        <v>1729.4672204520562</v>
      </c>
      <c r="P396" s="101">
        <v>1558.4364375182035</v>
      </c>
      <c r="Q396" s="101">
        <v>1604.0095545726997</v>
      </c>
      <c r="R396" s="101">
        <v>1609.6676273759977</v>
      </c>
      <c r="S396" s="101">
        <v>1727.123034685269</v>
      </c>
      <c r="T396" s="101">
        <v>1806.0552901377705</v>
      </c>
      <c r="U396" s="101">
        <v>1721.87778497408</v>
      </c>
      <c r="V396" s="101">
        <v>1680.4854016286033</v>
      </c>
      <c r="W396" s="101">
        <v>0</v>
      </c>
      <c r="X396" s="101">
        <v>1853.3706481977908</v>
      </c>
      <c r="Y396" s="101">
        <v>1578.4014612474123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1598.6651743251093</v>
      </c>
      <c r="D397" s="104">
        <v>1672.6574218740357</v>
      </c>
      <c r="E397" s="104">
        <v>1705.1891420279667</v>
      </c>
      <c r="F397" s="104">
        <v>1735.0829847120706</v>
      </c>
      <c r="G397" s="104">
        <v>1733.2015529122014</v>
      </c>
      <c r="H397" s="104">
        <v>1695.8075541976316</v>
      </c>
      <c r="I397" s="104">
        <v>1843.4851272112192</v>
      </c>
      <c r="J397" s="104">
        <v>1704.0138792790733</v>
      </c>
      <c r="K397" s="104">
        <v>1720.6760945687722</v>
      </c>
      <c r="L397" s="104">
        <v>1750.056974045028</v>
      </c>
      <c r="M397" s="104">
        <v>1872.4061595700518</v>
      </c>
      <c r="N397" s="104">
        <v>1776.4111608285375</v>
      </c>
      <c r="O397" s="104">
        <v>1729.9378440301646</v>
      </c>
      <c r="P397" s="104">
        <v>1560.6473337399964</v>
      </c>
      <c r="Q397" s="104">
        <v>1607.5276493007568</v>
      </c>
      <c r="R397" s="104">
        <v>1613.4366873268157</v>
      </c>
      <c r="S397" s="104">
        <v>1729.9977723629752</v>
      </c>
      <c r="T397" s="104">
        <v>1807.6750890527269</v>
      </c>
      <c r="U397" s="104">
        <v>1722.7950557623196</v>
      </c>
      <c r="V397" s="104">
        <v>1678.5394244658014</v>
      </c>
      <c r="W397" s="104">
        <v>1739.8858412933268</v>
      </c>
      <c r="X397" s="104">
        <v>1852.445074583705</v>
      </c>
      <c r="Y397" s="104">
        <v>1575.9845029772923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662.94984328128999</v>
      </c>
      <c r="D398" s="98">
        <v>714.61681298542385</v>
      </c>
      <c r="E398" s="98">
        <v>727.68775621432758</v>
      </c>
      <c r="F398" s="98">
        <v>790.84767778479022</v>
      </c>
      <c r="G398" s="98">
        <v>776.55440904446971</v>
      </c>
      <c r="H398" s="98">
        <v>751.99925988129598</v>
      </c>
      <c r="I398" s="98">
        <v>912.26981183161365</v>
      </c>
      <c r="J398" s="98">
        <v>757.44857424231873</v>
      </c>
      <c r="K398" s="98">
        <v>775.87446185142164</v>
      </c>
      <c r="L398" s="98">
        <v>782.57844336367157</v>
      </c>
      <c r="M398" s="98">
        <v>875.19668216600292</v>
      </c>
      <c r="N398" s="98">
        <v>832.58081344851007</v>
      </c>
      <c r="O398" s="98">
        <v>847.32126929818526</v>
      </c>
      <c r="P398" s="98">
        <v>672.61888596679671</v>
      </c>
      <c r="Q398" s="98">
        <v>691.29544033666582</v>
      </c>
      <c r="R398" s="98">
        <v>704.92392152703178</v>
      </c>
      <c r="S398" s="98">
        <v>806.58020584781059</v>
      </c>
      <c r="T398" s="98">
        <v>771.49851358147794</v>
      </c>
      <c r="U398" s="98">
        <v>741.26818556129558</v>
      </c>
      <c r="V398" s="98">
        <v>660.16079939089184</v>
      </c>
      <c r="W398" s="98">
        <v>773.56233108624986</v>
      </c>
      <c r="X398" s="98">
        <v>776.78548767240829</v>
      </c>
      <c r="Y398" s="98">
        <v>586.36011530482722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935.71533104381933</v>
      </c>
      <c r="D399" s="98">
        <v>958.04060888861193</v>
      </c>
      <c r="E399" s="98">
        <v>977.50138581363933</v>
      </c>
      <c r="F399" s="98">
        <v>944.23530692728048</v>
      </c>
      <c r="G399" s="98">
        <v>956.64714386773187</v>
      </c>
      <c r="H399" s="98">
        <v>943.80829431633572</v>
      </c>
      <c r="I399" s="98">
        <v>931.21531537960573</v>
      </c>
      <c r="J399" s="98">
        <v>946.56530503675469</v>
      </c>
      <c r="K399" s="98">
        <v>944.80163271735091</v>
      </c>
      <c r="L399" s="98">
        <v>967.47853068135635</v>
      </c>
      <c r="M399" s="98">
        <v>997.2094774040487</v>
      </c>
      <c r="N399" s="98">
        <v>943.83034738002721</v>
      </c>
      <c r="O399" s="98">
        <v>882.61657473197931</v>
      </c>
      <c r="P399" s="98">
        <v>888.02844777319979</v>
      </c>
      <c r="Q399" s="98">
        <v>916.232208964091</v>
      </c>
      <c r="R399" s="98">
        <v>908.51276579978378</v>
      </c>
      <c r="S399" s="98">
        <v>923.41756651516482</v>
      </c>
      <c r="T399" s="98">
        <v>1036.176575471249</v>
      </c>
      <c r="U399" s="98">
        <v>981.52687020102405</v>
      </c>
      <c r="V399" s="98">
        <v>1018.3786250749095</v>
      </c>
      <c r="W399" s="98">
        <v>966.32351020707722</v>
      </c>
      <c r="X399" s="98">
        <v>1075.6595869112969</v>
      </c>
      <c r="Y399" s="98">
        <v>989.62438767246488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642.12100645106227</v>
      </c>
      <c r="D400" s="122">
        <v>659.42609772979984</v>
      </c>
      <c r="E400" s="122">
        <v>674.82331739808785</v>
      </c>
      <c r="F400" s="122">
        <v>696.02916670835498</v>
      </c>
      <c r="G400" s="122">
        <v>711.54639806543935</v>
      </c>
      <c r="H400" s="122">
        <v>698.05146019100687</v>
      </c>
      <c r="I400" s="122">
        <v>660.03647622795154</v>
      </c>
      <c r="J400" s="122">
        <v>630.15935106792142</v>
      </c>
      <c r="K400" s="122">
        <v>627.5943000225808</v>
      </c>
      <c r="L400" s="122">
        <v>643.64727102072754</v>
      </c>
      <c r="M400" s="122">
        <v>591.16217099531298</v>
      </c>
      <c r="N400" s="122">
        <v>599.53708871425488</v>
      </c>
      <c r="O400" s="122">
        <v>597.29409041894587</v>
      </c>
      <c r="P400" s="122">
        <v>571.27554720717751</v>
      </c>
      <c r="Q400" s="122">
        <v>548.25827912479622</v>
      </c>
      <c r="R400" s="122">
        <v>529.6829989884418</v>
      </c>
      <c r="S400" s="122">
        <v>569.4397621747579</v>
      </c>
      <c r="T400" s="122">
        <v>544.30363711472091</v>
      </c>
      <c r="U400" s="122">
        <v>546.44326931971659</v>
      </c>
      <c r="V400" s="122">
        <v>537.2452823429486</v>
      </c>
      <c r="W400" s="122">
        <v>566.21468382624516</v>
      </c>
      <c r="X400" s="122">
        <v>649.25326017370082</v>
      </c>
      <c r="Y400" s="122">
        <v>578.64319302177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642.12100645106227</v>
      </c>
      <c r="D402" s="33">
        <v>659.42609772979984</v>
      </c>
      <c r="E402" s="33">
        <v>674.82331739808785</v>
      </c>
      <c r="F402" s="33">
        <v>696.02916670835498</v>
      </c>
      <c r="G402" s="33">
        <v>711.54639806543935</v>
      </c>
      <c r="H402" s="33">
        <v>698.05146019100687</v>
      </c>
      <c r="I402" s="33">
        <v>660.03647622795154</v>
      </c>
      <c r="J402" s="33">
        <v>630.15935106792142</v>
      </c>
      <c r="K402" s="33">
        <v>627.5943000225808</v>
      </c>
      <c r="L402" s="33">
        <v>643.64727102072754</v>
      </c>
      <c r="M402" s="33">
        <v>591.16217099531298</v>
      </c>
      <c r="N402" s="33">
        <v>599.53708871425488</v>
      </c>
      <c r="O402" s="33">
        <v>597.29409041894587</v>
      </c>
      <c r="P402" s="33">
        <v>571.27554720717751</v>
      </c>
      <c r="Q402" s="33">
        <v>548.25827912479622</v>
      </c>
      <c r="R402" s="33">
        <v>529.6829989884418</v>
      </c>
      <c r="S402" s="33">
        <v>569.4397621747579</v>
      </c>
      <c r="T402" s="33">
        <v>544.30363711472091</v>
      </c>
      <c r="U402" s="33">
        <v>546.44326931971659</v>
      </c>
      <c r="V402" s="33">
        <v>537.2452823429486</v>
      </c>
      <c r="W402" s="33">
        <v>566.21468382624516</v>
      </c>
      <c r="X402" s="33">
        <v>649.25326017370082</v>
      </c>
      <c r="Y402" s="33">
        <v>578.64319302177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144.25431885627023</v>
      </c>
      <c r="D423" s="118">
        <f t="shared" si="225"/>
        <v>148.59851214785613</v>
      </c>
      <c r="E423" s="118">
        <f t="shared" si="225"/>
        <v>131.28041267389563</v>
      </c>
      <c r="F423" s="118">
        <f t="shared" si="225"/>
        <v>135.83791482476289</v>
      </c>
      <c r="G423" s="118">
        <f t="shared" si="225"/>
        <v>133.15950302133365</v>
      </c>
      <c r="H423" s="118">
        <f t="shared" si="225"/>
        <v>133.78633657306818</v>
      </c>
      <c r="I423" s="118">
        <f t="shared" si="225"/>
        <v>122.76734178061025</v>
      </c>
      <c r="J423" s="118">
        <f t="shared" si="225"/>
        <v>133.62429386810206</v>
      </c>
      <c r="K423" s="118">
        <f t="shared" si="225"/>
        <v>114.68814994507053</v>
      </c>
      <c r="L423" s="118">
        <f t="shared" si="225"/>
        <v>120.06678104977483</v>
      </c>
      <c r="M423" s="118">
        <f t="shared" si="225"/>
        <v>102.8991456478585</v>
      </c>
      <c r="N423" s="118">
        <f t="shared" si="225"/>
        <v>90.722165292907732</v>
      </c>
      <c r="O423" s="118">
        <f t="shared" si="225"/>
        <v>107.88344412099312</v>
      </c>
      <c r="P423" s="118">
        <f t="shared" si="225"/>
        <v>84.35837224834718</v>
      </c>
      <c r="Q423" s="118">
        <f t="shared" si="225"/>
        <v>85.882936939654613</v>
      </c>
      <c r="R423" s="118">
        <f t="shared" ref="R423:V423" si="226">R424+R427+R429+R438</f>
        <v>98.825079469623873</v>
      </c>
      <c r="S423" s="118">
        <f t="shared" si="226"/>
        <v>100.86056372238036</v>
      </c>
      <c r="T423" s="118">
        <f t="shared" si="226"/>
        <v>84.621957389549905</v>
      </c>
      <c r="U423" s="118">
        <f t="shared" si="226"/>
        <v>81.309516749311328</v>
      </c>
      <c r="V423" s="118">
        <f t="shared" si="226"/>
        <v>70.686026157951929</v>
      </c>
      <c r="W423" s="118">
        <f t="shared" ref="W423:Y423" si="227">W424+W427+W429+W438</f>
        <v>80.117180741132458</v>
      </c>
      <c r="X423" s="118">
        <f t="shared" si="227"/>
        <v>70.018032608311998</v>
      </c>
      <c r="Y423" s="118">
        <f t="shared" si="227"/>
        <v>56.536430684579628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116.96707753236579</v>
      </c>
      <c r="D424" s="123">
        <f t="shared" si="228"/>
        <v>117.66308636783654</v>
      </c>
      <c r="E424" s="123">
        <f t="shared" si="228"/>
        <v>101.12167864974512</v>
      </c>
      <c r="F424" s="123">
        <f t="shared" si="228"/>
        <v>105.64489461443546</v>
      </c>
      <c r="G424" s="123">
        <f t="shared" si="228"/>
        <v>102.37660092384579</v>
      </c>
      <c r="H424" s="123">
        <f t="shared" si="228"/>
        <v>97.322004820255373</v>
      </c>
      <c r="I424" s="123">
        <f t="shared" si="228"/>
        <v>86.945891521092548</v>
      </c>
      <c r="J424" s="123">
        <f t="shared" si="228"/>
        <v>94.594662688811439</v>
      </c>
      <c r="K424" s="123">
        <f t="shared" si="228"/>
        <v>85.280285907289851</v>
      </c>
      <c r="L424" s="123">
        <f t="shared" si="228"/>
        <v>92.300044444443643</v>
      </c>
      <c r="M424" s="123">
        <f t="shared" si="228"/>
        <v>77.916920660686586</v>
      </c>
      <c r="N424" s="123">
        <f t="shared" si="228"/>
        <v>66.363561542471473</v>
      </c>
      <c r="O424" s="123">
        <f t="shared" si="228"/>
        <v>86.101999770914361</v>
      </c>
      <c r="P424" s="123">
        <f t="shared" si="228"/>
        <v>64.72261084229298</v>
      </c>
      <c r="Q424" s="123">
        <f t="shared" si="228"/>
        <v>65.736139306161675</v>
      </c>
      <c r="R424" s="123">
        <f t="shared" ref="R424:V424" si="229">SUM(R425:R426)</f>
        <v>71.256789569005491</v>
      </c>
      <c r="S424" s="123">
        <f t="shared" si="229"/>
        <v>69.126506393213205</v>
      </c>
      <c r="T424" s="123">
        <f t="shared" si="229"/>
        <v>55.778381335399203</v>
      </c>
      <c r="U424" s="123">
        <f t="shared" si="229"/>
        <v>56.889918929055732</v>
      </c>
      <c r="V424" s="123">
        <f t="shared" si="229"/>
        <v>51.232736646117985</v>
      </c>
      <c r="W424" s="123">
        <f t="shared" ref="W424:Y424" si="230">SUM(W425:W426)</f>
        <v>47.62016206360142</v>
      </c>
      <c r="X424" s="123">
        <f t="shared" si="230"/>
        <v>36.349545134708968</v>
      </c>
      <c r="Y424" s="123">
        <f t="shared" si="230"/>
        <v>26.817983817112673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116.46413982666976</v>
      </c>
      <c r="D425" s="99">
        <v>117.1649432020431</v>
      </c>
      <c r="E425" s="99">
        <v>100.70347710973358</v>
      </c>
      <c r="F425" s="99">
        <v>105.21121320274582</v>
      </c>
      <c r="G425" s="99">
        <v>101.96081000356331</v>
      </c>
      <c r="H425" s="99">
        <v>96.935125252255602</v>
      </c>
      <c r="I425" s="99">
        <v>86.605587281444997</v>
      </c>
      <c r="J425" s="99">
        <v>94.227385939658731</v>
      </c>
      <c r="K425" s="99">
        <v>84.952919961438909</v>
      </c>
      <c r="L425" s="99">
        <v>91.950474034402006</v>
      </c>
      <c r="M425" s="99">
        <v>77.626405430949859</v>
      </c>
      <c r="N425" s="99">
        <v>66.117485813030029</v>
      </c>
      <c r="O425" s="99">
        <v>85.783546865426402</v>
      </c>
      <c r="P425" s="99">
        <v>64.48285219224816</v>
      </c>
      <c r="Q425" s="99">
        <v>65.491773876628685</v>
      </c>
      <c r="R425" s="99">
        <v>70.994206283821541</v>
      </c>
      <c r="S425" s="99">
        <v>68.873236825015795</v>
      </c>
      <c r="T425" s="99">
        <v>55.574078064707379</v>
      </c>
      <c r="U425" s="99">
        <v>56.683936121540533</v>
      </c>
      <c r="V425" s="99">
        <v>51.047016940453751</v>
      </c>
      <c r="W425" s="99">
        <v>47.448678853150888</v>
      </c>
      <c r="X425" s="99">
        <v>36.216942354245433</v>
      </c>
      <c r="Y425" s="99">
        <v>26.720218261788006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0.5029377056960328</v>
      </c>
      <c r="D426" s="99">
        <v>0.49814316579343842</v>
      </c>
      <c r="E426" s="99">
        <v>0.41820154001153226</v>
      </c>
      <c r="F426" s="99">
        <v>0.43368141168964058</v>
      </c>
      <c r="G426" s="99">
        <v>0.41579092028247566</v>
      </c>
      <c r="H426" s="99">
        <v>0.3868795679997753</v>
      </c>
      <c r="I426" s="99">
        <v>0.34030423964755169</v>
      </c>
      <c r="J426" s="99">
        <v>0.36727674915270686</v>
      </c>
      <c r="K426" s="99">
        <v>0.32736594585093781</v>
      </c>
      <c r="L426" s="99">
        <v>0.3495704100416353</v>
      </c>
      <c r="M426" s="99">
        <v>0.29051522973672528</v>
      </c>
      <c r="N426" s="99">
        <v>0.24607572944144601</v>
      </c>
      <c r="O426" s="99">
        <v>0.31845290548796457</v>
      </c>
      <c r="P426" s="99">
        <v>0.23975865004482022</v>
      </c>
      <c r="Q426" s="99">
        <v>0.24436542953298493</v>
      </c>
      <c r="R426" s="99">
        <v>0.26258328518395041</v>
      </c>
      <c r="S426" s="99">
        <v>0.25326956819741359</v>
      </c>
      <c r="T426" s="99">
        <v>0.20430327069182144</v>
      </c>
      <c r="U426" s="99">
        <v>0.20598280751519876</v>
      </c>
      <c r="V426" s="99">
        <v>0.18571970566423177</v>
      </c>
      <c r="W426" s="99">
        <v>0.1714832104505295</v>
      </c>
      <c r="X426" s="99">
        <v>0.13260278046353646</v>
      </c>
      <c r="Y426" s="99">
        <v>9.7765555324665493E-2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1.1619193287717417E-2</v>
      </c>
      <c r="D427" s="123">
        <f t="shared" si="231"/>
        <v>8.2752395770447681E-3</v>
      </c>
      <c r="E427" s="123">
        <f t="shared" si="231"/>
        <v>0.25627119891578182</v>
      </c>
      <c r="F427" s="123">
        <f t="shared" si="231"/>
        <v>0.27752147932824528</v>
      </c>
      <c r="G427" s="123">
        <f t="shared" si="231"/>
        <v>0.29107720775949264</v>
      </c>
      <c r="H427" s="123">
        <f t="shared" si="231"/>
        <v>0.67536804435035525</v>
      </c>
      <c r="I427" s="123">
        <f t="shared" si="231"/>
        <v>0.41320904519493989</v>
      </c>
      <c r="J427" s="123">
        <f t="shared" si="231"/>
        <v>0.40018493165913493</v>
      </c>
      <c r="K427" s="123">
        <f t="shared" si="231"/>
        <v>0.27595450969049501</v>
      </c>
      <c r="L427" s="123">
        <f t="shared" si="231"/>
        <v>0.32457379937998182</v>
      </c>
      <c r="M427" s="123">
        <f t="shared" si="231"/>
        <v>0.25889875798151163</v>
      </c>
      <c r="N427" s="123">
        <f t="shared" si="231"/>
        <v>0.22171193514408938</v>
      </c>
      <c r="O427" s="123">
        <f t="shared" si="231"/>
        <v>0.18729768978402717</v>
      </c>
      <c r="P427" s="123">
        <f t="shared" si="231"/>
        <v>6.6281029367836919E-2</v>
      </c>
      <c r="Q427" s="123">
        <f t="shared" si="231"/>
        <v>5.7488598554573625E-2</v>
      </c>
      <c r="R427" s="123">
        <f t="shared" si="231"/>
        <v>3.7506652809791888E-2</v>
      </c>
      <c r="S427" s="123">
        <f t="shared" si="231"/>
        <v>7.5162155762228178E-2</v>
      </c>
      <c r="T427" s="123">
        <f t="shared" si="231"/>
        <v>7.1955953734414838E-2</v>
      </c>
      <c r="U427" s="123">
        <f t="shared" si="231"/>
        <v>8.1794796574045162E-2</v>
      </c>
      <c r="V427" s="123">
        <f t="shared" si="231"/>
        <v>0.11105715823789936</v>
      </c>
      <c r="W427" s="123">
        <f t="shared" si="231"/>
        <v>6.5427783737967066E-2</v>
      </c>
      <c r="X427" s="123">
        <f t="shared" si="231"/>
        <v>0.19496461533779233</v>
      </c>
      <c r="Y427" s="123">
        <f t="shared" si="231"/>
        <v>0.42817242379317061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1.1619193287717417E-2</v>
      </c>
      <c r="D428" s="99">
        <f>RES_hhdet_in_fecs!D129</f>
        <v>8.2752395770447681E-3</v>
      </c>
      <c r="E428" s="99">
        <f>RES_hhdet_in_fecs!E129</f>
        <v>0.25627119891578182</v>
      </c>
      <c r="F428" s="99">
        <f>RES_hhdet_in_fecs!F129</f>
        <v>0.27752147932824528</v>
      </c>
      <c r="G428" s="99">
        <f>RES_hhdet_in_fecs!G129</f>
        <v>0.29107720775949264</v>
      </c>
      <c r="H428" s="99">
        <f>RES_hhdet_in_fecs!H129</f>
        <v>0.67536804435035525</v>
      </c>
      <c r="I428" s="99">
        <f>RES_hhdet_in_fecs!I129</f>
        <v>0.41320904519493989</v>
      </c>
      <c r="J428" s="99">
        <f>RES_hhdet_in_fecs!J129</f>
        <v>0.40018493165913493</v>
      </c>
      <c r="K428" s="99">
        <f>RES_hhdet_in_fecs!K129</f>
        <v>0.27595450969049501</v>
      </c>
      <c r="L428" s="99">
        <f>RES_hhdet_in_fecs!L129</f>
        <v>0.32457379937998182</v>
      </c>
      <c r="M428" s="99">
        <f>RES_hhdet_in_fecs!M129</f>
        <v>0.25889875798151163</v>
      </c>
      <c r="N428" s="99">
        <f>RES_hhdet_in_fecs!N129</f>
        <v>0.22171193514408938</v>
      </c>
      <c r="O428" s="99">
        <f>RES_hhdet_in_fecs!O129</f>
        <v>0.18729768978402717</v>
      </c>
      <c r="P428" s="99">
        <f>RES_hhdet_in_fecs!P129</f>
        <v>6.6281029367836919E-2</v>
      </c>
      <c r="Q428" s="99">
        <f>RES_hhdet_in_fecs!Q129</f>
        <v>5.7488598554573625E-2</v>
      </c>
      <c r="R428" s="99">
        <f>RES_hhdet_in_fecs!R129</f>
        <v>3.7506652809791888E-2</v>
      </c>
      <c r="S428" s="99">
        <f>RES_hhdet_in_fecs!S129</f>
        <v>7.5162155762228178E-2</v>
      </c>
      <c r="T428" s="99">
        <f>RES_hhdet_in_fecs!T129</f>
        <v>7.1955953734414838E-2</v>
      </c>
      <c r="U428" s="99">
        <f>RES_hhdet_in_fecs!U129</f>
        <v>8.1794796574045162E-2</v>
      </c>
      <c r="V428" s="99">
        <f>RES_hhdet_in_fecs!V129</f>
        <v>0.11105715823789936</v>
      </c>
      <c r="W428" s="99">
        <f>RES_hhdet_in_fecs!W129</f>
        <v>6.5427783737967066E-2</v>
      </c>
      <c r="X428" s="99">
        <f>RES_hhdet_in_fecs!X129</f>
        <v>0.19496461533779233</v>
      </c>
      <c r="Y428" s="99">
        <f>RES_hhdet_in_fecs!Y129</f>
        <v>0.42817242379317061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19.137049139858846</v>
      </c>
      <c r="D429" s="123">
        <v>21.826320164774803</v>
      </c>
      <c r="E429" s="123">
        <v>20.855799851442892</v>
      </c>
      <c r="F429" s="123">
        <v>21.071562470110397</v>
      </c>
      <c r="G429" s="123">
        <v>21.219083601814088</v>
      </c>
      <c r="H429" s="123">
        <v>24.812520650438362</v>
      </c>
      <c r="I429" s="123">
        <v>25.2982413606397</v>
      </c>
      <c r="J429" s="123">
        <v>27.250839717580497</v>
      </c>
      <c r="K429" s="123">
        <v>20.654621861521779</v>
      </c>
      <c r="L429" s="123">
        <v>19.599960943438454</v>
      </c>
      <c r="M429" s="123">
        <v>18.266416813577251</v>
      </c>
      <c r="N429" s="123">
        <v>17.535158166000439</v>
      </c>
      <c r="O429" s="123">
        <v>15.495785224360565</v>
      </c>
      <c r="P429" s="123">
        <v>13.857895276510209</v>
      </c>
      <c r="Q429" s="123">
        <v>14.512459902243092</v>
      </c>
      <c r="R429" s="123">
        <v>20.200077375511512</v>
      </c>
      <c r="S429" s="123">
        <v>23.363457296241471</v>
      </c>
      <c r="T429" s="123">
        <v>21.572295205472674</v>
      </c>
      <c r="U429" s="123">
        <v>18.178135054647246</v>
      </c>
      <c r="V429" s="123">
        <v>14.488489088757659</v>
      </c>
      <c r="W429" s="123">
        <v>24.361335466601869</v>
      </c>
      <c r="X429" s="123">
        <v>24.348734393555649</v>
      </c>
      <c r="Y429" s="123">
        <v>21.221249515847443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17.427846718795859</v>
      </c>
      <c r="D430" s="99">
        <v>20.478328007775509</v>
      </c>
      <c r="E430" s="99">
        <v>18.231470900142135</v>
      </c>
      <c r="F430" s="99">
        <v>19.491442385194144</v>
      </c>
      <c r="G430" s="99">
        <v>20.377999699836487</v>
      </c>
      <c r="H430" s="99">
        <v>22.297373962061474</v>
      </c>
      <c r="I430" s="99">
        <v>23.604369880539355</v>
      </c>
      <c r="J430" s="99">
        <v>25.994983718627534</v>
      </c>
      <c r="K430" s="99">
        <v>20.002847127801449</v>
      </c>
      <c r="L430" s="99">
        <v>18.789498049852437</v>
      </c>
      <c r="M430" s="99">
        <v>17.615599105639298</v>
      </c>
      <c r="N430" s="99">
        <v>15.622293275850053</v>
      </c>
      <c r="O430" s="99">
        <v>13.991169261325098</v>
      </c>
      <c r="P430" s="99">
        <v>13.917178905647202</v>
      </c>
      <c r="Q430" s="99">
        <v>14.202300431186702</v>
      </c>
      <c r="R430" s="99">
        <v>20.25718598029118</v>
      </c>
      <c r="S430" s="99">
        <v>23.298875668768787</v>
      </c>
      <c r="T430" s="99">
        <v>19.455411861697382</v>
      </c>
      <c r="U430" s="99">
        <v>17.969710807939858</v>
      </c>
      <c r="V430" s="99">
        <v>14.257952072082249</v>
      </c>
      <c r="W430" s="99">
        <v>25.98831312080409</v>
      </c>
      <c r="X430" s="99">
        <v>21.180641167697893</v>
      </c>
      <c r="Y430" s="99">
        <v>21.59393311962128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16.415272842042075</v>
      </c>
      <c r="D431" s="99">
        <v>19.329948159813299</v>
      </c>
      <c r="E431" s="99">
        <v>17.22254180086421</v>
      </c>
      <c r="F431" s="99">
        <v>18.483925443014655</v>
      </c>
      <c r="G431" s="99">
        <v>19.327957158918938</v>
      </c>
      <c r="H431" s="99">
        <v>21.157350076423182</v>
      </c>
      <c r="I431" s="99">
        <v>22.527197691430526</v>
      </c>
      <c r="J431" s="99">
        <v>24.717407768604154</v>
      </c>
      <c r="K431" s="99">
        <v>19.051405675164286</v>
      </c>
      <c r="L431" s="99">
        <v>17.90648507831644</v>
      </c>
      <c r="M431" s="99">
        <v>16.836370992609684</v>
      </c>
      <c r="N431" s="99">
        <v>14.955430459742777</v>
      </c>
      <c r="O431" s="99">
        <v>13.44874639052836</v>
      </c>
      <c r="P431" s="99">
        <v>13.380986160355711</v>
      </c>
      <c r="Q431" s="99">
        <v>13.693639689128164</v>
      </c>
      <c r="R431" s="99">
        <v>19.588455106529807</v>
      </c>
      <c r="S431" s="99">
        <v>22.607799489801675</v>
      </c>
      <c r="T431" s="99">
        <v>0</v>
      </c>
      <c r="U431" s="99">
        <v>17.472024072070756</v>
      </c>
      <c r="V431" s="99">
        <v>13.862235692651099</v>
      </c>
      <c r="W431" s="99">
        <v>25.380263272588081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7.2342913462015357</v>
      </c>
      <c r="D432" s="102">
        <v>8.7520223226721967</v>
      </c>
      <c r="E432" s="102">
        <v>7.7738327676322312</v>
      </c>
      <c r="F432" s="102">
        <v>8.8879563543556355</v>
      </c>
      <c r="G432" s="102">
        <v>9.1462243441982487</v>
      </c>
      <c r="H432" s="102">
        <v>9.9028476608759259</v>
      </c>
      <c r="I432" s="102">
        <v>11.668701290700032</v>
      </c>
      <c r="J432" s="102">
        <v>11.575087908379848</v>
      </c>
      <c r="K432" s="102">
        <v>9.0301242371555475</v>
      </c>
      <c r="L432" s="102">
        <v>8.4227837134498582</v>
      </c>
      <c r="M432" s="102">
        <v>8.2082375062584401</v>
      </c>
      <c r="N432" s="102">
        <v>7.3019506497749278</v>
      </c>
      <c r="O432" s="102">
        <v>6.8215466084485676</v>
      </c>
      <c r="P432" s="102">
        <v>6.0645435788824411</v>
      </c>
      <c r="Q432" s="102">
        <v>6.1305955727226484</v>
      </c>
      <c r="R432" s="102">
        <v>8.9037339790160157</v>
      </c>
      <c r="S432" s="102">
        <v>10.889253185548537</v>
      </c>
      <c r="T432" s="102">
        <v>0</v>
      </c>
      <c r="U432" s="102">
        <v>7.7851161004504705</v>
      </c>
      <c r="V432" s="102">
        <v>5.7109851200486208</v>
      </c>
      <c r="W432" s="102">
        <v>11.823563964854761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9.1809814958405411</v>
      </c>
      <c r="D433" s="105">
        <v>10.577925837141104</v>
      </c>
      <c r="E433" s="105">
        <v>9.4487090332319799</v>
      </c>
      <c r="F433" s="105">
        <v>9.5959690886590199</v>
      </c>
      <c r="G433" s="105">
        <v>10.181732814720691</v>
      </c>
      <c r="H433" s="105">
        <v>11.254502415547256</v>
      </c>
      <c r="I433" s="105">
        <v>10.858496400730496</v>
      </c>
      <c r="J433" s="105">
        <v>13.14231986022431</v>
      </c>
      <c r="K433" s="105">
        <v>10.021281438008737</v>
      </c>
      <c r="L433" s="105">
        <v>9.4837013648665831</v>
      </c>
      <c r="M433" s="105">
        <v>8.628133486351242</v>
      </c>
      <c r="N433" s="105">
        <v>7.6534798099678465</v>
      </c>
      <c r="O433" s="105">
        <v>6.627199782079793</v>
      </c>
      <c r="P433" s="105">
        <v>7.3164425814732708</v>
      </c>
      <c r="Q433" s="105">
        <v>7.5630441164055169</v>
      </c>
      <c r="R433" s="105">
        <v>10.684721127513789</v>
      </c>
      <c r="S433" s="105">
        <v>11.718546304253138</v>
      </c>
      <c r="T433" s="105">
        <v>0</v>
      </c>
      <c r="U433" s="105">
        <v>9.6869079716202879</v>
      </c>
      <c r="V433" s="105">
        <v>8.1512505726024784</v>
      </c>
      <c r="W433" s="105">
        <v>13.556699307733314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20.104299453803431</v>
      </c>
      <c r="D434" s="102">
        <v>22.906689623798748</v>
      </c>
      <c r="E434" s="102">
        <v>22.67883885522372</v>
      </c>
      <c r="F434" s="102">
        <v>21.885913646434254</v>
      </c>
      <c r="G434" s="102">
        <v>22.429914716786257</v>
      </c>
      <c r="H434" s="102">
        <v>26.493509688380872</v>
      </c>
      <c r="I434" s="102">
        <v>28.06225282077191</v>
      </c>
      <c r="J434" s="102">
        <v>30.576899874353401</v>
      </c>
      <c r="K434" s="102">
        <v>23.09282552251139</v>
      </c>
      <c r="L434" s="102">
        <v>21.186550956974504</v>
      </c>
      <c r="M434" s="102">
        <v>20.289289270752107</v>
      </c>
      <c r="N434" s="102">
        <v>19.349402636339459</v>
      </c>
      <c r="O434" s="102">
        <v>17.376042737114766</v>
      </c>
      <c r="P434" s="102">
        <v>15.230733431293041</v>
      </c>
      <c r="Q434" s="102">
        <v>15.890304572879232</v>
      </c>
      <c r="R434" s="102">
        <v>21.793743619256794</v>
      </c>
      <c r="S434" s="102">
        <v>24.813028458920392</v>
      </c>
      <c r="T434" s="102">
        <v>23.775940687045264</v>
      </c>
      <c r="U434" s="102">
        <v>19.476497447605102</v>
      </c>
      <c r="V434" s="102">
        <v>15.3162848252997</v>
      </c>
      <c r="W434" s="102">
        <v>0</v>
      </c>
      <c r="X434" s="102">
        <v>26.164207054687704</v>
      </c>
      <c r="Y434" s="102">
        <v>21.962613848206338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17.518083981014907</v>
      </c>
      <c r="D435" s="105">
        <v>20.040203693612781</v>
      </c>
      <c r="E435" s="105">
        <v>19.861481402383514</v>
      </c>
      <c r="F435" s="105">
        <v>19.311398964402759</v>
      </c>
      <c r="G435" s="105">
        <v>19.765363428293274</v>
      </c>
      <c r="H435" s="105">
        <v>23.330500966745859</v>
      </c>
      <c r="I435" s="105">
        <v>25.037910103697545</v>
      </c>
      <c r="J435" s="105">
        <v>26.980038125846594</v>
      </c>
      <c r="K435" s="105">
        <v>20.431960713079825</v>
      </c>
      <c r="L435" s="105">
        <v>18.747216714418073</v>
      </c>
      <c r="M435" s="105">
        <v>18.081326756585245</v>
      </c>
      <c r="N435" s="105">
        <v>17.30656706763688</v>
      </c>
      <c r="O435" s="105">
        <v>15.698515057635063</v>
      </c>
      <c r="P435" s="105">
        <v>13.709867993325735</v>
      </c>
      <c r="Q435" s="105">
        <v>14.416835154105872</v>
      </c>
      <c r="R435" s="105">
        <v>19.896920822809701</v>
      </c>
      <c r="S435" s="105">
        <v>22.854039294135539</v>
      </c>
      <c r="T435" s="105">
        <v>21.843070106523029</v>
      </c>
      <c r="U435" s="105">
        <v>17.980001834493823</v>
      </c>
      <c r="V435" s="105">
        <v>14.10747003144796</v>
      </c>
      <c r="W435" s="105">
        <v>23.387421312884836</v>
      </c>
      <c r="X435" s="105">
        <v>24.508566559312332</v>
      </c>
      <c r="Y435" s="105">
        <v>20.611572454549439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8.3401117145645873</v>
      </c>
      <c r="D436" s="99">
        <v>9.7923824344566022</v>
      </c>
      <c r="E436" s="99">
        <v>9.6887010689356661</v>
      </c>
      <c r="F436" s="99">
        <v>9.9827938510454999</v>
      </c>
      <c r="G436" s="99">
        <v>10.055864885149848</v>
      </c>
      <c r="H436" s="99">
        <v>11.752216756538347</v>
      </c>
      <c r="I436" s="99">
        <v>13.889938651052642</v>
      </c>
      <c r="J436" s="99">
        <v>13.596142913846725</v>
      </c>
      <c r="K436" s="99">
        <v>10.417735084884319</v>
      </c>
      <c r="L436" s="99">
        <v>9.4764495469855188</v>
      </c>
      <c r="M436" s="99">
        <v>9.4873573047845632</v>
      </c>
      <c r="N436" s="99">
        <v>9.0700739123628473</v>
      </c>
      <c r="O436" s="99">
        <v>8.5130787177008234</v>
      </c>
      <c r="P436" s="99">
        <v>6.5735622617550025</v>
      </c>
      <c r="Q436" s="99">
        <v>6.8483975456858213</v>
      </c>
      <c r="R436" s="99">
        <v>9.5441636245646162</v>
      </c>
      <c r="S436" s="99">
        <v>11.5878818128036</v>
      </c>
      <c r="T436" s="99">
        <v>10.156445928993426</v>
      </c>
      <c r="U436" s="99">
        <v>8.3846298791134988</v>
      </c>
      <c r="V436" s="99">
        <v>6.0168394347070144</v>
      </c>
      <c r="W436" s="99">
        <v>11.151053432458768</v>
      </c>
      <c r="X436" s="99">
        <v>10.965953494677599</v>
      </c>
      <c r="Y436" s="99">
        <v>8.1588880298249133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9.17797226645032</v>
      </c>
      <c r="D437" s="99">
        <v>10.247821259156185</v>
      </c>
      <c r="E437" s="99">
        <v>10.172780333447852</v>
      </c>
      <c r="F437" s="99">
        <v>9.3286051133572592</v>
      </c>
      <c r="G437" s="99">
        <v>9.7094985431434235</v>
      </c>
      <c r="H437" s="99">
        <v>11.578284210207514</v>
      </c>
      <c r="I437" s="99">
        <v>11.147971452644907</v>
      </c>
      <c r="J437" s="99">
        <v>13.383895211999867</v>
      </c>
      <c r="K437" s="99">
        <v>10.014225628195511</v>
      </c>
      <c r="L437" s="99">
        <v>9.2707671674325542</v>
      </c>
      <c r="M437" s="99">
        <v>8.5939694518006782</v>
      </c>
      <c r="N437" s="99">
        <v>8.2364931552740313</v>
      </c>
      <c r="O437" s="99">
        <v>7.18543633993424</v>
      </c>
      <c r="P437" s="99">
        <v>7.1363057315707348</v>
      </c>
      <c r="Q437" s="99">
        <v>7.5684376084200506</v>
      </c>
      <c r="R437" s="99">
        <v>10.352757198245081</v>
      </c>
      <c r="S437" s="99">
        <v>11.266157481331938</v>
      </c>
      <c r="T437" s="99">
        <v>11.686624177529602</v>
      </c>
      <c r="U437" s="99">
        <v>9.5953719553803278</v>
      </c>
      <c r="V437" s="99">
        <v>8.090630596740942</v>
      </c>
      <c r="W437" s="99">
        <v>12.236367880426068</v>
      </c>
      <c r="X437" s="99">
        <v>13.542613064634732</v>
      </c>
      <c r="Y437" s="99">
        <v>12.452684424724524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8.1385729907579041</v>
      </c>
      <c r="D438" s="123">
        <v>9.1008303756677265</v>
      </c>
      <c r="E438" s="123">
        <v>9.0466629737918218</v>
      </c>
      <c r="F438" s="123">
        <v>8.8439362608887944</v>
      </c>
      <c r="G438" s="123">
        <v>9.2727412879142932</v>
      </c>
      <c r="H438" s="123">
        <v>10.976443058024106</v>
      </c>
      <c r="I438" s="123">
        <v>10.109999853683069</v>
      </c>
      <c r="J438" s="123">
        <v>11.378606530050979</v>
      </c>
      <c r="K438" s="123">
        <v>8.4772876665684169</v>
      </c>
      <c r="L438" s="123">
        <v>7.8422018625127601</v>
      </c>
      <c r="M438" s="123">
        <v>6.4569094156131577</v>
      </c>
      <c r="N438" s="123">
        <v>6.6017336492917273</v>
      </c>
      <c r="O438" s="123">
        <v>6.0983614359341596</v>
      </c>
      <c r="P438" s="123">
        <v>5.7115851001761513</v>
      </c>
      <c r="Q438" s="123">
        <v>5.5768491326952789</v>
      </c>
      <c r="R438" s="123">
        <v>7.3307058722970684</v>
      </c>
      <c r="S438" s="123">
        <v>8.2954378771634687</v>
      </c>
      <c r="T438" s="123">
        <v>7.1993248949436159</v>
      </c>
      <c r="U438" s="123">
        <v>6.1596679690343041</v>
      </c>
      <c r="V438" s="123">
        <v>4.8537432648383918</v>
      </c>
      <c r="W438" s="123">
        <v>8.0702554271912028</v>
      </c>
      <c r="X438" s="123">
        <v>9.1247884647095834</v>
      </c>
      <c r="Y438" s="123">
        <v>8.0690249278263408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8.1385729907579041</v>
      </c>
      <c r="D440" s="110">
        <v>9.1008303756677265</v>
      </c>
      <c r="E440" s="110">
        <v>9.0466629737918218</v>
      </c>
      <c r="F440" s="110">
        <v>8.8439362608887944</v>
      </c>
      <c r="G440" s="110">
        <v>9.2727412879142932</v>
      </c>
      <c r="H440" s="110">
        <v>10.976443058024106</v>
      </c>
      <c r="I440" s="110">
        <v>10.109999853683069</v>
      </c>
      <c r="J440" s="110">
        <v>11.378606530050979</v>
      </c>
      <c r="K440" s="110">
        <v>8.4772876665684169</v>
      </c>
      <c r="L440" s="110">
        <v>7.8422018625127601</v>
      </c>
      <c r="M440" s="110">
        <v>6.4569094156131577</v>
      </c>
      <c r="N440" s="110">
        <v>6.6017336492917273</v>
      </c>
      <c r="O440" s="110">
        <v>6.0983614359341596</v>
      </c>
      <c r="P440" s="110">
        <v>5.7115851001761513</v>
      </c>
      <c r="Q440" s="110">
        <v>5.5768491326952789</v>
      </c>
      <c r="R440" s="110">
        <v>7.3307058722970684</v>
      </c>
      <c r="S440" s="110">
        <v>8.2954378771634687</v>
      </c>
      <c r="T440" s="110">
        <v>7.1993248949436159</v>
      </c>
      <c r="U440" s="110">
        <v>6.1596679690343041</v>
      </c>
      <c r="V440" s="110">
        <v>4.8537432648383918</v>
      </c>
      <c r="W440" s="110">
        <v>8.0702554271912028</v>
      </c>
      <c r="X440" s="110">
        <v>9.1247884647095834</v>
      </c>
      <c r="Y440" s="110">
        <v>8.0690249278263408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127.58084318240527</v>
      </c>
      <c r="D442" s="118">
        <f t="shared" si="232"/>
        <v>131.33933425542892</v>
      </c>
      <c r="E442" s="118">
        <f t="shared" si="232"/>
        <v>116.88433143321136</v>
      </c>
      <c r="F442" s="118">
        <f t="shared" si="232"/>
        <v>120.57494646822113</v>
      </c>
      <c r="G442" s="118">
        <f t="shared" si="232"/>
        <v>118.64655591555155</v>
      </c>
      <c r="H442" s="118">
        <f t="shared" si="232"/>
        <v>119.78995872014958</v>
      </c>
      <c r="I442" s="118">
        <f t="shared" si="232"/>
        <v>110.17687199652963</v>
      </c>
      <c r="J442" s="118">
        <f t="shared" si="232"/>
        <v>120.30836972956455</v>
      </c>
      <c r="K442" s="118">
        <f t="shared" si="232"/>
        <v>103.68384458871238</v>
      </c>
      <c r="L442" s="118">
        <f t="shared" si="232"/>
        <v>108.6366589417117</v>
      </c>
      <c r="M442" s="118">
        <f t="shared" si="232"/>
        <v>93.602312367056925</v>
      </c>
      <c r="N442" s="118">
        <f t="shared" si="232"/>
        <v>82.3209027573876</v>
      </c>
      <c r="O442" s="118">
        <f t="shared" si="232"/>
        <v>98.877593807362658</v>
      </c>
      <c r="P442" s="118">
        <f t="shared" si="232"/>
        <v>77.505999136573308</v>
      </c>
      <c r="Q442" s="118">
        <f t="shared" si="232"/>
        <v>79.342014211654558</v>
      </c>
      <c r="R442" s="118">
        <f t="shared" ref="R442:V442" si="233">R443+R446+R448+R457</f>
        <v>91.38387413631834</v>
      </c>
      <c r="S442" s="118">
        <f t="shared" si="233"/>
        <v>93.452023407585116</v>
      </c>
      <c r="T442" s="118">
        <f t="shared" si="233"/>
        <v>78.815390973482636</v>
      </c>
      <c r="U442" s="118">
        <f t="shared" si="233"/>
        <v>76.334858901087514</v>
      </c>
      <c r="V442" s="118">
        <f t="shared" si="233"/>
        <v>66.690430977345429</v>
      </c>
      <c r="W442" s="118">
        <f t="shared" ref="W442:Y442" si="234">W443+W446+W448+W457</f>
        <v>75.776234224813251</v>
      </c>
      <c r="X442" s="118">
        <f t="shared" si="234"/>
        <v>66.397805041669073</v>
      </c>
      <c r="Y442" s="118">
        <f t="shared" si="234"/>
        <v>54.791350255604783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105.57692085911148</v>
      </c>
      <c r="D443" s="123">
        <f t="shared" si="235"/>
        <v>106.34746025589784</v>
      </c>
      <c r="E443" s="123">
        <f t="shared" si="235"/>
        <v>91.522165677430735</v>
      </c>
      <c r="F443" s="123">
        <f t="shared" si="235"/>
        <v>95.748097477524965</v>
      </c>
      <c r="G443" s="123">
        <f t="shared" si="235"/>
        <v>92.916974635575144</v>
      </c>
      <c r="H443" s="123">
        <f t="shared" si="235"/>
        <v>88.456223775979325</v>
      </c>
      <c r="I443" s="123">
        <f t="shared" si="235"/>
        <v>79.1417493412265</v>
      </c>
      <c r="J443" s="123">
        <f t="shared" si="235"/>
        <v>86.236509576071441</v>
      </c>
      <c r="K443" s="123">
        <f t="shared" si="235"/>
        <v>77.871479799088846</v>
      </c>
      <c r="L443" s="123">
        <f t="shared" si="235"/>
        <v>84.426169699295841</v>
      </c>
      <c r="M443" s="123">
        <f t="shared" si="235"/>
        <v>71.439360450354215</v>
      </c>
      <c r="N443" s="123">
        <f t="shared" si="235"/>
        <v>61.041940355188792</v>
      </c>
      <c r="O443" s="123">
        <f t="shared" si="235"/>
        <v>79.529797264844035</v>
      </c>
      <c r="P443" s="123">
        <f t="shared" si="235"/>
        <v>60.073487761221905</v>
      </c>
      <c r="Q443" s="123">
        <f t="shared" si="235"/>
        <v>61.293268089490191</v>
      </c>
      <c r="R443" s="123">
        <f t="shared" ref="R443:V443" si="236">SUM(R444:R445)</f>
        <v>66.672386007704404</v>
      </c>
      <c r="S443" s="123">
        <f t="shared" si="236"/>
        <v>64.897776861900653</v>
      </c>
      <c r="T443" s="123">
        <f t="shared" si="236"/>
        <v>52.536576795415463</v>
      </c>
      <c r="U443" s="123">
        <f t="shared" si="236"/>
        <v>53.74971673517679</v>
      </c>
      <c r="V443" s="123">
        <f t="shared" si="236"/>
        <v>48.546836500118495</v>
      </c>
      <c r="W443" s="123">
        <f t="shared" ref="W443:Y443" si="237">SUM(W444:W445)</f>
        <v>45.245203134239894</v>
      </c>
      <c r="X443" s="123">
        <f t="shared" si="237"/>
        <v>34.623508716091244</v>
      </c>
      <c r="Y443" s="123">
        <f t="shared" si="237"/>
        <v>25.606039239826032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105.07398315341545</v>
      </c>
      <c r="D444" s="99">
        <v>105.84931709010441</v>
      </c>
      <c r="E444" s="99">
        <v>91.103964137419197</v>
      </c>
      <c r="F444" s="99">
        <v>95.314416065835331</v>
      </c>
      <c r="G444" s="99">
        <v>92.501183715292669</v>
      </c>
      <c r="H444" s="99">
        <v>88.069344207979555</v>
      </c>
      <c r="I444" s="99">
        <v>78.801445101578949</v>
      </c>
      <c r="J444" s="99">
        <v>85.869232826918733</v>
      </c>
      <c r="K444" s="99">
        <v>77.544113853237903</v>
      </c>
      <c r="L444" s="99">
        <v>84.076599289254204</v>
      </c>
      <c r="M444" s="99">
        <v>71.148845220617488</v>
      </c>
      <c r="N444" s="99">
        <v>60.795864625747349</v>
      </c>
      <c r="O444" s="99">
        <v>79.211344359356076</v>
      </c>
      <c r="P444" s="99">
        <v>59.833729111177085</v>
      </c>
      <c r="Q444" s="99">
        <v>61.048902659957207</v>
      </c>
      <c r="R444" s="99">
        <v>66.409802722520453</v>
      </c>
      <c r="S444" s="99">
        <v>64.644507293703242</v>
      </c>
      <c r="T444" s="99">
        <v>52.332273524723639</v>
      </c>
      <c r="U444" s="99">
        <v>53.543733927661592</v>
      </c>
      <c r="V444" s="99">
        <v>48.361116794454261</v>
      </c>
      <c r="W444" s="99">
        <v>45.073719923789362</v>
      </c>
      <c r="X444" s="99">
        <v>34.490905935627708</v>
      </c>
      <c r="Y444" s="99">
        <v>25.508273684501365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0.5029377056960328</v>
      </c>
      <c r="D445" s="99">
        <v>0.49814316579343842</v>
      </c>
      <c r="E445" s="99">
        <v>0.41820154001153226</v>
      </c>
      <c r="F445" s="99">
        <v>0.43368141168964058</v>
      </c>
      <c r="G445" s="99">
        <v>0.41579092028247566</v>
      </c>
      <c r="H445" s="99">
        <v>0.3868795679997753</v>
      </c>
      <c r="I445" s="99">
        <v>0.34030423964755169</v>
      </c>
      <c r="J445" s="99">
        <v>0.36727674915270686</v>
      </c>
      <c r="K445" s="99">
        <v>0.32736594585093781</v>
      </c>
      <c r="L445" s="99">
        <v>0.3495704100416353</v>
      </c>
      <c r="M445" s="99">
        <v>0.29051522973672528</v>
      </c>
      <c r="N445" s="99">
        <v>0.24607572944144601</v>
      </c>
      <c r="O445" s="99">
        <v>0.31845290548796457</v>
      </c>
      <c r="P445" s="99">
        <v>0.23975865004482022</v>
      </c>
      <c r="Q445" s="99">
        <v>0.24436542953298493</v>
      </c>
      <c r="R445" s="99">
        <v>0.26258328518395041</v>
      </c>
      <c r="S445" s="99">
        <v>0.25326956819741359</v>
      </c>
      <c r="T445" s="99">
        <v>0.20430327069182144</v>
      </c>
      <c r="U445" s="99">
        <v>0.20598280751519876</v>
      </c>
      <c r="V445" s="99">
        <v>0.18571970566423177</v>
      </c>
      <c r="W445" s="99">
        <v>0.1714832104505295</v>
      </c>
      <c r="X445" s="99">
        <v>0.13260278046353646</v>
      </c>
      <c r="Y445" s="99">
        <v>9.7765555324665493E-2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2.823767346624682E-2</v>
      </c>
      <c r="D446" s="123">
        <f t="shared" si="238"/>
        <v>2.0993833291367919E-2</v>
      </c>
      <c r="E446" s="123">
        <f t="shared" si="238"/>
        <v>0.67789617775514088</v>
      </c>
      <c r="F446" s="123">
        <f t="shared" si="238"/>
        <v>0.76440053930062746</v>
      </c>
      <c r="G446" s="123">
        <f t="shared" si="238"/>
        <v>0.83394757190771174</v>
      </c>
      <c r="H446" s="123">
        <f t="shared" si="238"/>
        <v>2.0106364916576531</v>
      </c>
      <c r="I446" s="123">
        <f t="shared" si="238"/>
        <v>1.2771015114427742</v>
      </c>
      <c r="J446" s="123">
        <f t="shared" si="238"/>
        <v>1.2831585792495008</v>
      </c>
      <c r="K446" s="123">
        <f t="shared" si="238"/>
        <v>0.91747613590030574</v>
      </c>
      <c r="L446" s="123">
        <f t="shared" si="238"/>
        <v>1.1183910948225382</v>
      </c>
      <c r="M446" s="123">
        <f t="shared" si="238"/>
        <v>0.92798690070552436</v>
      </c>
      <c r="N446" s="123">
        <f t="shared" si="238"/>
        <v>0.83033508162336778</v>
      </c>
      <c r="O446" s="123">
        <f t="shared" si="238"/>
        <v>0.73564391328370193</v>
      </c>
      <c r="P446" s="123">
        <f t="shared" si="238"/>
        <v>0.27269925122616678</v>
      </c>
      <c r="Q446" s="123">
        <f t="shared" si="238"/>
        <v>0.2447584574262312</v>
      </c>
      <c r="R446" s="123">
        <f t="shared" si="238"/>
        <v>0.16084903347601154</v>
      </c>
      <c r="S446" s="123">
        <f t="shared" si="238"/>
        <v>0.32259559110314961</v>
      </c>
      <c r="T446" s="123">
        <f t="shared" si="238"/>
        <v>0.30911027467657376</v>
      </c>
      <c r="U446" s="123">
        <f t="shared" si="238"/>
        <v>0.3517244364068024</v>
      </c>
      <c r="V446" s="123">
        <f t="shared" si="238"/>
        <v>0.47890599436153969</v>
      </c>
      <c r="W446" s="123">
        <f t="shared" si="238"/>
        <v>0.28475312898453847</v>
      </c>
      <c r="X446" s="123">
        <f t="shared" si="238"/>
        <v>0.85774207432209404</v>
      </c>
      <c r="Y446" s="123">
        <f t="shared" si="238"/>
        <v>1.9065629435937281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2.823767346624682E-2</v>
      </c>
      <c r="D447" s="99">
        <f>RES_hhdet_in_tess!D129</f>
        <v>2.0993833291367919E-2</v>
      </c>
      <c r="E447" s="99">
        <f>RES_hhdet_in_tess!E129</f>
        <v>0.67789617775514088</v>
      </c>
      <c r="F447" s="99">
        <f>RES_hhdet_in_tess!F129</f>
        <v>0.76440053930062746</v>
      </c>
      <c r="G447" s="99">
        <f>RES_hhdet_in_tess!G129</f>
        <v>0.83394757190771174</v>
      </c>
      <c r="H447" s="99">
        <f>RES_hhdet_in_tess!H129</f>
        <v>2.0106364916576531</v>
      </c>
      <c r="I447" s="99">
        <f>RES_hhdet_in_tess!I129</f>
        <v>1.2771015114427742</v>
      </c>
      <c r="J447" s="99">
        <f>RES_hhdet_in_tess!J129</f>
        <v>1.2831585792495008</v>
      </c>
      <c r="K447" s="99">
        <f>RES_hhdet_in_tess!K129</f>
        <v>0.91747613590030574</v>
      </c>
      <c r="L447" s="99">
        <f>RES_hhdet_in_tess!L129</f>
        <v>1.1183910948225382</v>
      </c>
      <c r="M447" s="99">
        <f>RES_hhdet_in_tess!M129</f>
        <v>0.92798690070552436</v>
      </c>
      <c r="N447" s="99">
        <f>RES_hhdet_in_tess!N129</f>
        <v>0.83033508162336778</v>
      </c>
      <c r="O447" s="99">
        <f>RES_hhdet_in_tess!O129</f>
        <v>0.73564391328370193</v>
      </c>
      <c r="P447" s="99">
        <f>RES_hhdet_in_tess!P129</f>
        <v>0.27269925122616678</v>
      </c>
      <c r="Q447" s="99">
        <f>RES_hhdet_in_tess!Q129</f>
        <v>0.2447584574262312</v>
      </c>
      <c r="R447" s="99">
        <f>RES_hhdet_in_tess!R129</f>
        <v>0.16084903347601154</v>
      </c>
      <c r="S447" s="99">
        <f>RES_hhdet_in_tess!S129</f>
        <v>0.32259559110314961</v>
      </c>
      <c r="T447" s="99">
        <f>RES_hhdet_in_tess!T129</f>
        <v>0.30911027467657376</v>
      </c>
      <c r="U447" s="99">
        <f>RES_hhdet_in_tess!U129</f>
        <v>0.3517244364068024</v>
      </c>
      <c r="V447" s="99">
        <f>RES_hhdet_in_tess!V129</f>
        <v>0.47890599436153969</v>
      </c>
      <c r="W447" s="99">
        <f>RES_hhdet_in_tess!W129</f>
        <v>0.28475312898453847</v>
      </c>
      <c r="X447" s="99">
        <f>RES_hhdet_in_tess!X129</f>
        <v>0.85774207432209404</v>
      </c>
      <c r="Y447" s="99">
        <f>RES_hhdet_in_tess!Y129</f>
        <v>1.9065629435937281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15.677434964916657</v>
      </c>
      <c r="D448" s="123">
        <v>17.917232627230721</v>
      </c>
      <c r="E448" s="123">
        <v>17.661436187292992</v>
      </c>
      <c r="F448" s="123">
        <v>17.186004416771652</v>
      </c>
      <c r="G448" s="123">
        <v>17.673787325437814</v>
      </c>
      <c r="H448" s="123">
        <v>20.759666399506184</v>
      </c>
      <c r="I448" s="123">
        <v>21.856445994514708</v>
      </c>
      <c r="J448" s="123">
        <v>23.878606648223251</v>
      </c>
      <c r="K448" s="123">
        <v>18.242835242977542</v>
      </c>
      <c r="L448" s="123">
        <v>16.924411942314805</v>
      </c>
      <c r="M448" s="123">
        <v>16.140318651605082</v>
      </c>
      <c r="N448" s="123">
        <v>15.216666787376358</v>
      </c>
      <c r="O448" s="123">
        <v>13.749544350858177</v>
      </c>
      <c r="P448" s="123">
        <v>12.568971625643824</v>
      </c>
      <c r="Q448" s="123">
        <v>13.275159122956984</v>
      </c>
      <c r="R448" s="123">
        <v>18.51475309882149</v>
      </c>
      <c r="S448" s="123">
        <v>21.284200235180609</v>
      </c>
      <c r="T448" s="123">
        <v>19.830719297866963</v>
      </c>
      <c r="U448" s="123">
        <v>16.891407662512201</v>
      </c>
      <c r="V448" s="123">
        <v>13.396479182067409</v>
      </c>
      <c r="W448" s="123">
        <v>23.076410833847753</v>
      </c>
      <c r="X448" s="123">
        <v>22.742420175313985</v>
      </c>
      <c r="Y448" s="123">
        <v>19.997540002765543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15.69642590087423</v>
      </c>
      <c r="D449" s="99">
        <v>18.472021336274306</v>
      </c>
      <c r="E449" s="99">
        <v>16.47105296868612</v>
      </c>
      <c r="F449" s="99">
        <v>17.637000656528873</v>
      </c>
      <c r="G449" s="99">
        <v>18.468802033130856</v>
      </c>
      <c r="H449" s="99">
        <v>20.241414462343634</v>
      </c>
      <c r="I449" s="99">
        <v>21.463790508843093</v>
      </c>
      <c r="J449" s="99">
        <v>23.678886239971302</v>
      </c>
      <c r="K449" s="99">
        <v>18.254243122618359</v>
      </c>
      <c r="L449" s="99">
        <v>17.18038961447597</v>
      </c>
      <c r="M449" s="99">
        <v>16.150414485113544</v>
      </c>
      <c r="N449" s="99">
        <v>14.374966102456975</v>
      </c>
      <c r="O449" s="99">
        <v>12.935135798012855</v>
      </c>
      <c r="P449" s="99">
        <v>12.937528239408131</v>
      </c>
      <c r="Q449" s="99">
        <v>13.270744494100159</v>
      </c>
      <c r="R449" s="99">
        <v>19.002979348211472</v>
      </c>
      <c r="S449" s="99">
        <v>21.939704838228405</v>
      </c>
      <c r="T449" s="99">
        <v>18.387653826735349</v>
      </c>
      <c r="U449" s="99">
        <v>17.042904513924753</v>
      </c>
      <c r="V449" s="99">
        <v>13.567277334643688</v>
      </c>
      <c r="W449" s="99">
        <v>24.804448073134822</v>
      </c>
      <c r="X449" s="99">
        <v>20.267017566325297</v>
      </c>
      <c r="Y449" s="99">
        <v>20.71267596120493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15.696560838096415</v>
      </c>
      <c r="D450" s="99">
        <v>18.47249335352064</v>
      </c>
      <c r="E450" s="99">
        <v>16.471906008764005</v>
      </c>
      <c r="F450" s="99">
        <v>17.638313465186236</v>
      </c>
      <c r="G450" s="99">
        <v>18.471055086374029</v>
      </c>
      <c r="H450" s="99">
        <v>20.244244624755272</v>
      </c>
      <c r="I450" s="99">
        <v>21.469013066983045</v>
      </c>
      <c r="J450" s="99">
        <v>23.68609218056584</v>
      </c>
      <c r="K450" s="99">
        <v>18.262012479910357</v>
      </c>
      <c r="L450" s="99">
        <v>17.185168719214975</v>
      </c>
      <c r="M450" s="99">
        <v>16.153647499433543</v>
      </c>
      <c r="N450" s="99">
        <v>14.3724224913596</v>
      </c>
      <c r="O450" s="99">
        <v>12.933865800099168</v>
      </c>
      <c r="P450" s="99">
        <v>12.954094029575002</v>
      </c>
      <c r="Q450" s="99">
        <v>13.291522248272912</v>
      </c>
      <c r="R450" s="99">
        <v>19.037187905961073</v>
      </c>
      <c r="S450" s="99">
        <v>21.972560454812285</v>
      </c>
      <c r="T450" s="99">
        <v>0</v>
      </c>
      <c r="U450" s="99">
        <v>17.070498712055073</v>
      </c>
      <c r="V450" s="99">
        <v>13.5855877471142</v>
      </c>
      <c r="W450" s="99">
        <v>24.841655627997703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6.5155793422558732</v>
      </c>
      <c r="D451" s="102">
        <v>7.8945675163795377</v>
      </c>
      <c r="E451" s="102">
        <v>7.0231969755320236</v>
      </c>
      <c r="F451" s="102">
        <v>8.0423443765272182</v>
      </c>
      <c r="G451" s="102">
        <v>8.2893222716533366</v>
      </c>
      <c r="H451" s="102">
        <v>8.9897422092080141</v>
      </c>
      <c r="I451" s="102">
        <v>10.610516666252549</v>
      </c>
      <c r="J451" s="102">
        <v>10.543772320341528</v>
      </c>
      <c r="K451" s="102">
        <v>8.2407310419016166</v>
      </c>
      <c r="L451" s="102">
        <v>7.7014673543483907</v>
      </c>
      <c r="M451" s="102">
        <v>7.5255140130823017</v>
      </c>
      <c r="N451" s="102">
        <v>6.7189426813917503</v>
      </c>
      <c r="O451" s="102">
        <v>6.3066660180193752</v>
      </c>
      <c r="P451" s="102">
        <v>5.6376514481017317</v>
      </c>
      <c r="Q451" s="102">
        <v>5.7284781318673943</v>
      </c>
      <c r="R451" s="102">
        <v>8.3524667784472815</v>
      </c>
      <c r="S451" s="102">
        <v>10.254014150559145</v>
      </c>
      <c r="T451" s="102">
        <v>0</v>
      </c>
      <c r="U451" s="102">
        <v>7.3835907404347836</v>
      </c>
      <c r="V451" s="102">
        <v>5.4343371745117226</v>
      </c>
      <c r="W451" s="102">
        <v>11.28495632026439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9.1809814958405411</v>
      </c>
      <c r="D452" s="105">
        <v>10.577925837141104</v>
      </c>
      <c r="E452" s="105">
        <v>9.4487090332319799</v>
      </c>
      <c r="F452" s="105">
        <v>9.5959690886590199</v>
      </c>
      <c r="G452" s="105">
        <v>10.181732814720691</v>
      </c>
      <c r="H452" s="105">
        <v>11.254502415547256</v>
      </c>
      <c r="I452" s="105">
        <v>10.858496400730496</v>
      </c>
      <c r="J452" s="105">
        <v>13.14231986022431</v>
      </c>
      <c r="K452" s="105">
        <v>10.021281438008737</v>
      </c>
      <c r="L452" s="105">
        <v>9.4837013648665831</v>
      </c>
      <c r="M452" s="105">
        <v>8.628133486351242</v>
      </c>
      <c r="N452" s="105">
        <v>7.6534798099678465</v>
      </c>
      <c r="O452" s="105">
        <v>6.627199782079793</v>
      </c>
      <c r="P452" s="105">
        <v>7.3164425814732708</v>
      </c>
      <c r="Q452" s="105">
        <v>7.5630441164055169</v>
      </c>
      <c r="R452" s="105">
        <v>10.684721127513789</v>
      </c>
      <c r="S452" s="105">
        <v>11.718546304253138</v>
      </c>
      <c r="T452" s="105">
        <v>0</v>
      </c>
      <c r="U452" s="105">
        <v>9.6869079716202879</v>
      </c>
      <c r="V452" s="105">
        <v>8.1512505726024784</v>
      </c>
      <c r="W452" s="105">
        <v>13.556699307733314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15.674754393560328</v>
      </c>
      <c r="D453" s="102">
        <v>17.881124157915153</v>
      </c>
      <c r="E453" s="102">
        <v>17.726484331870559</v>
      </c>
      <c r="F453" s="102">
        <v>17.129389946576588</v>
      </c>
      <c r="G453" s="102">
        <v>17.58025234001267</v>
      </c>
      <c r="H453" s="102">
        <v>20.796848643830458</v>
      </c>
      <c r="I453" s="102">
        <v>22.064355541535072</v>
      </c>
      <c r="J453" s="102">
        <v>24.085897194231976</v>
      </c>
      <c r="K453" s="102">
        <v>18.229382557113816</v>
      </c>
      <c r="L453" s="102">
        <v>16.765512186301848</v>
      </c>
      <c r="M453" s="102">
        <v>16.130010421862114</v>
      </c>
      <c r="N453" s="102">
        <v>15.499994309485478</v>
      </c>
      <c r="O453" s="102">
        <v>14.079700030939161</v>
      </c>
      <c r="P453" s="102">
        <v>12.523786720163981</v>
      </c>
      <c r="Q453" s="102">
        <v>13.249748391642603</v>
      </c>
      <c r="R453" s="102">
        <v>18.342613052254489</v>
      </c>
      <c r="S453" s="102">
        <v>21.071767317392283</v>
      </c>
      <c r="T453" s="102">
        <v>20.369780517456761</v>
      </c>
      <c r="U453" s="102">
        <v>16.833016303617693</v>
      </c>
      <c r="V453" s="102">
        <v>13.350816948649886</v>
      </c>
      <c r="W453" s="102">
        <v>0</v>
      </c>
      <c r="X453" s="102">
        <v>23.334037886433812</v>
      </c>
      <c r="Y453" s="102">
        <v>19.861409578503018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15.680521785325658</v>
      </c>
      <c r="D454" s="105">
        <v>17.891824342447109</v>
      </c>
      <c r="E454" s="105">
        <v>17.745769796932063</v>
      </c>
      <c r="F454" s="105">
        <v>17.141811881570259</v>
      </c>
      <c r="G454" s="105">
        <v>17.591144301060794</v>
      </c>
      <c r="H454" s="105">
        <v>20.803527524135276</v>
      </c>
      <c r="I454" s="105">
        <v>22.069138288547762</v>
      </c>
      <c r="J454" s="105">
        <v>24.093787379180299</v>
      </c>
      <c r="K454" s="105">
        <v>18.237943338957905</v>
      </c>
      <c r="L454" s="105">
        <v>16.769747567097781</v>
      </c>
      <c r="M454" s="105">
        <v>16.13643041038663</v>
      </c>
      <c r="N454" s="105">
        <v>15.502148672938791</v>
      </c>
      <c r="O454" s="105">
        <v>14.083531406711362</v>
      </c>
      <c r="P454" s="105">
        <v>12.541553753888016</v>
      </c>
      <c r="Q454" s="105">
        <v>13.278809234722891</v>
      </c>
      <c r="R454" s="105">
        <v>18.385562545101845</v>
      </c>
      <c r="S454" s="105">
        <v>21.106840558977648</v>
      </c>
      <c r="T454" s="105">
        <v>20.388049586272231</v>
      </c>
      <c r="U454" s="105">
        <v>16.841983510389284</v>
      </c>
      <c r="V454" s="105">
        <v>13.335356900700857</v>
      </c>
      <c r="W454" s="105">
        <v>22.031838198211133</v>
      </c>
      <c r="X454" s="105">
        <v>23.322384863980499</v>
      </c>
      <c r="Y454" s="105">
        <v>19.830996404595371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6.5025495188753384</v>
      </c>
      <c r="D455" s="99">
        <v>7.6440030832909258</v>
      </c>
      <c r="E455" s="99">
        <v>7.5729894634842125</v>
      </c>
      <c r="F455" s="99">
        <v>7.8132067682130009</v>
      </c>
      <c r="G455" s="99">
        <v>7.881645757917374</v>
      </c>
      <c r="H455" s="99">
        <v>9.2252433139277663</v>
      </c>
      <c r="I455" s="99">
        <v>10.921166835902858</v>
      </c>
      <c r="J455" s="99">
        <v>10.709892167180433</v>
      </c>
      <c r="K455" s="99">
        <v>8.2237177107623953</v>
      </c>
      <c r="L455" s="99">
        <v>7.4989803996652258</v>
      </c>
      <c r="M455" s="99">
        <v>7.5424609585859512</v>
      </c>
      <c r="N455" s="99">
        <v>7.265655517664757</v>
      </c>
      <c r="O455" s="99">
        <v>6.8980950667771213</v>
      </c>
      <c r="P455" s="99">
        <v>5.4052480223172816</v>
      </c>
      <c r="Q455" s="99">
        <v>5.710371626302841</v>
      </c>
      <c r="R455" s="99">
        <v>8.0328053468567635</v>
      </c>
      <c r="S455" s="99">
        <v>9.8406830776457124</v>
      </c>
      <c r="T455" s="99">
        <v>8.7014254087426295</v>
      </c>
      <c r="U455" s="99">
        <v>7.2466115550089567</v>
      </c>
      <c r="V455" s="99">
        <v>5.2447263039599141</v>
      </c>
      <c r="W455" s="99">
        <v>9.7954703177850693</v>
      </c>
      <c r="X455" s="99">
        <v>9.7797717993457667</v>
      </c>
      <c r="Y455" s="99">
        <v>7.3783119798708459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9.17797226645032</v>
      </c>
      <c r="D456" s="99">
        <v>10.247821259156185</v>
      </c>
      <c r="E456" s="99">
        <v>10.172780333447852</v>
      </c>
      <c r="F456" s="99">
        <v>9.3286051133572592</v>
      </c>
      <c r="G456" s="99">
        <v>9.7094985431434235</v>
      </c>
      <c r="H456" s="99">
        <v>11.578284210207514</v>
      </c>
      <c r="I456" s="99">
        <v>11.147971452644907</v>
      </c>
      <c r="J456" s="99">
        <v>13.383895211999867</v>
      </c>
      <c r="K456" s="99">
        <v>10.014225628195511</v>
      </c>
      <c r="L456" s="99">
        <v>9.2707671674325542</v>
      </c>
      <c r="M456" s="99">
        <v>8.5939694518006782</v>
      </c>
      <c r="N456" s="99">
        <v>8.2364931552740313</v>
      </c>
      <c r="O456" s="99">
        <v>7.18543633993424</v>
      </c>
      <c r="P456" s="99">
        <v>7.1363057315707348</v>
      </c>
      <c r="Q456" s="99">
        <v>7.5684376084200506</v>
      </c>
      <c r="R456" s="99">
        <v>10.352757198245081</v>
      </c>
      <c r="S456" s="99">
        <v>11.266157481331938</v>
      </c>
      <c r="T456" s="99">
        <v>11.686624177529602</v>
      </c>
      <c r="U456" s="99">
        <v>9.5953719553803278</v>
      </c>
      <c r="V456" s="99">
        <v>8.090630596740942</v>
      </c>
      <c r="W456" s="99">
        <v>12.236367880426068</v>
      </c>
      <c r="X456" s="99">
        <v>13.542613064634732</v>
      </c>
      <c r="Y456" s="99">
        <v>12.452684424724524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6.2982496849108811</v>
      </c>
      <c r="D457" s="123">
        <v>7.0536475390090052</v>
      </c>
      <c r="E457" s="123">
        <v>7.0228333907324867</v>
      </c>
      <c r="F457" s="123">
        <v>6.8764440346238862</v>
      </c>
      <c r="G457" s="123">
        <v>7.2218463826308712</v>
      </c>
      <c r="H457" s="123">
        <v>8.5634320530064283</v>
      </c>
      <c r="I457" s="123">
        <v>7.9015751493456259</v>
      </c>
      <c r="J457" s="123">
        <v>8.9100949260203546</v>
      </c>
      <c r="K457" s="123">
        <v>6.6520534107456903</v>
      </c>
      <c r="L457" s="123">
        <v>6.1676862052785104</v>
      </c>
      <c r="M457" s="123">
        <v>5.0946463643921058</v>
      </c>
      <c r="N457" s="123">
        <v>5.2319605331990804</v>
      </c>
      <c r="O457" s="123">
        <v>4.8626082783767588</v>
      </c>
      <c r="P457" s="123">
        <v>4.5908404984814091</v>
      </c>
      <c r="Q457" s="123">
        <v>4.5288285417811487</v>
      </c>
      <c r="R457" s="123">
        <v>6.0358859963164404</v>
      </c>
      <c r="S457" s="123">
        <v>6.9474507194007034</v>
      </c>
      <c r="T457" s="123">
        <v>6.1389846055236355</v>
      </c>
      <c r="U457" s="123">
        <v>5.3420100669917225</v>
      </c>
      <c r="V457" s="123">
        <v>4.2682093007979791</v>
      </c>
      <c r="W457" s="123">
        <v>7.1698671277410515</v>
      </c>
      <c r="X457" s="123">
        <v>8.1741340759417458</v>
      </c>
      <c r="Y457" s="123">
        <v>7.2812080694194785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6.2982496849108811</v>
      </c>
      <c r="D459" s="110">
        <v>7.0536475390090052</v>
      </c>
      <c r="E459" s="110">
        <v>7.0228333907324867</v>
      </c>
      <c r="F459" s="110">
        <v>6.8764440346238862</v>
      </c>
      <c r="G459" s="110">
        <v>7.2218463826308712</v>
      </c>
      <c r="H459" s="110">
        <v>8.5634320530064283</v>
      </c>
      <c r="I459" s="110">
        <v>7.9015751493456259</v>
      </c>
      <c r="J459" s="110">
        <v>8.9100949260203546</v>
      </c>
      <c r="K459" s="110">
        <v>6.6520534107456903</v>
      </c>
      <c r="L459" s="110">
        <v>6.1676862052785104</v>
      </c>
      <c r="M459" s="110">
        <v>5.0946463643921058</v>
      </c>
      <c r="N459" s="110">
        <v>5.2319605331990804</v>
      </c>
      <c r="O459" s="110">
        <v>4.8626082783767588</v>
      </c>
      <c r="P459" s="110">
        <v>4.5908404984814091</v>
      </c>
      <c r="Q459" s="110">
        <v>4.5288285417811487</v>
      </c>
      <c r="R459" s="110">
        <v>6.0358859963164404</v>
      </c>
      <c r="S459" s="110">
        <v>6.9474507194007034</v>
      </c>
      <c r="T459" s="110">
        <v>6.1389846055236355</v>
      </c>
      <c r="U459" s="110">
        <v>5.3420100669917225</v>
      </c>
      <c r="V459" s="110">
        <v>4.2682093007979791</v>
      </c>
      <c r="W459" s="110">
        <v>7.1698671277410515</v>
      </c>
      <c r="X459" s="110">
        <v>8.1741340759417458</v>
      </c>
      <c r="Y459" s="110">
        <v>7.2812080694194785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227118</v>
      </c>
      <c r="C5" s="120">
        <v>274014</v>
      </c>
      <c r="D5" s="120">
        <v>350587</v>
      </c>
      <c r="E5" s="120">
        <v>414800</v>
      </c>
      <c r="F5" s="120">
        <v>460309</v>
      </c>
      <c r="G5" s="120">
        <v>524596</v>
      </c>
      <c r="H5" s="120">
        <v>615461</v>
      </c>
      <c r="I5" s="120">
        <v>762328</v>
      </c>
      <c r="J5" s="120">
        <v>875388</v>
      </c>
      <c r="K5" s="120">
        <v>1025590</v>
      </c>
      <c r="L5" s="120">
        <v>1146416</v>
      </c>
      <c r="M5" s="120">
        <v>1303730</v>
      </c>
      <c r="N5" s="120">
        <v>1425477</v>
      </c>
      <c r="O5" s="120">
        <v>1553832</v>
      </c>
      <c r="P5" s="120">
        <v>1754017</v>
      </c>
      <c r="Q5" s="120">
        <v>1887951</v>
      </c>
      <c r="R5" s="120">
        <v>2001543</v>
      </c>
      <c r="S5" s="120">
        <v>2109211</v>
      </c>
      <c r="T5" s="120">
        <v>2228873</v>
      </c>
      <c r="U5" s="120">
        <v>2324819</v>
      </c>
      <c r="V5" s="120">
        <v>2463301</v>
      </c>
      <c r="W5" s="120">
        <v>2688763</v>
      </c>
      <c r="X5" s="120">
        <v>3015033</v>
      </c>
      <c r="Y5" s="120">
        <v>3418150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227118</v>
      </c>
      <c r="C7" s="52">
        <v>274014</v>
      </c>
      <c r="D7" s="52">
        <v>350587</v>
      </c>
      <c r="E7" s="52">
        <v>414800</v>
      </c>
      <c r="F7" s="52">
        <v>460309</v>
      </c>
      <c r="G7" s="52">
        <v>524596</v>
      </c>
      <c r="H7" s="52">
        <v>615461</v>
      </c>
      <c r="I7" s="52">
        <v>762328</v>
      </c>
      <c r="J7" s="52">
        <v>875388</v>
      </c>
      <c r="K7" s="52">
        <v>1025590</v>
      </c>
      <c r="L7" s="52">
        <v>1146416</v>
      </c>
      <c r="M7" s="52">
        <v>1303730</v>
      </c>
      <c r="N7" s="52">
        <v>1425477</v>
      </c>
      <c r="O7" s="52">
        <v>1553832</v>
      </c>
      <c r="P7" s="52">
        <v>1754017</v>
      </c>
      <c r="Q7" s="52">
        <v>1887951</v>
      </c>
      <c r="R7" s="52">
        <v>2001543</v>
      </c>
      <c r="S7" s="52">
        <v>2109211</v>
      </c>
      <c r="T7" s="52">
        <v>2228873</v>
      </c>
      <c r="U7" s="52">
        <v>2324819</v>
      </c>
      <c r="V7" s="52">
        <v>2463301</v>
      </c>
      <c r="W7" s="52">
        <v>2688763</v>
      </c>
      <c r="X7" s="52">
        <v>3015033</v>
      </c>
      <c r="Y7" s="52">
        <v>3418150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42561</v>
      </c>
      <c r="C9" s="52">
        <v>42914</v>
      </c>
      <c r="D9" s="52">
        <v>45120</v>
      </c>
      <c r="E9" s="52">
        <v>49077</v>
      </c>
      <c r="F9" s="52">
        <v>53935</v>
      </c>
      <c r="G9" s="52">
        <v>58348</v>
      </c>
      <c r="H9" s="52">
        <v>66570</v>
      </c>
      <c r="I9" s="52">
        <v>84415</v>
      </c>
      <c r="J9" s="52">
        <v>108604</v>
      </c>
      <c r="K9" s="52">
        <v>134371</v>
      </c>
      <c r="L9" s="52">
        <v>159573</v>
      </c>
      <c r="M9" s="52">
        <v>187830</v>
      </c>
      <c r="N9" s="52">
        <v>216301</v>
      </c>
      <c r="O9" s="52">
        <v>243217</v>
      </c>
      <c r="P9" s="52">
        <v>269863</v>
      </c>
      <c r="Q9" s="52">
        <v>316836</v>
      </c>
      <c r="R9" s="52">
        <v>362047</v>
      </c>
      <c r="S9" s="52">
        <v>394055</v>
      </c>
      <c r="T9" s="52">
        <v>417789</v>
      </c>
      <c r="U9" s="52">
        <v>437674</v>
      </c>
      <c r="V9" s="52">
        <v>462317</v>
      </c>
      <c r="W9" s="52">
        <v>478711</v>
      </c>
      <c r="X9" s="52">
        <v>541562</v>
      </c>
      <c r="Y9" s="52">
        <v>705372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38203</v>
      </c>
      <c r="C11" s="52">
        <v>41674</v>
      </c>
      <c r="D11" s="52">
        <v>42549</v>
      </c>
      <c r="E11" s="52">
        <v>47256</v>
      </c>
      <c r="F11" s="52">
        <v>51182</v>
      </c>
      <c r="G11" s="52">
        <v>56755</v>
      </c>
      <c r="H11" s="52">
        <v>62388</v>
      </c>
      <c r="I11" s="52">
        <v>69923</v>
      </c>
      <c r="J11" s="52">
        <v>76961</v>
      </c>
      <c r="K11" s="52">
        <v>92045</v>
      </c>
      <c r="L11" s="52">
        <v>103126</v>
      </c>
      <c r="M11" s="52">
        <v>117450</v>
      </c>
      <c r="N11" s="52">
        <v>123021</v>
      </c>
      <c r="O11" s="52">
        <v>134564</v>
      </c>
      <c r="P11" s="52">
        <v>172755</v>
      </c>
      <c r="Q11" s="52">
        <v>199632</v>
      </c>
      <c r="R11" s="52">
        <v>206776</v>
      </c>
      <c r="S11" s="52">
        <v>215286</v>
      </c>
      <c r="T11" s="52">
        <v>246764</v>
      </c>
      <c r="U11" s="52">
        <v>256740</v>
      </c>
      <c r="V11" s="52">
        <v>265355</v>
      </c>
      <c r="W11" s="52">
        <v>257916</v>
      </c>
      <c r="X11" s="52">
        <v>247927</v>
      </c>
      <c r="Y11" s="52">
        <v>225109</v>
      </c>
      <c r="DA11" s="63" t="s">
        <v>1122</v>
      </c>
    </row>
    <row r="12" spans="1:105" ht="12" customHeight="1" x14ac:dyDescent="0.25">
      <c r="A12" s="97" t="s">
        <v>123</v>
      </c>
      <c r="B12" s="52">
        <v>70</v>
      </c>
      <c r="C12" s="52">
        <v>105</v>
      </c>
      <c r="D12" s="52">
        <v>128</v>
      </c>
      <c r="E12" s="52">
        <v>161</v>
      </c>
      <c r="F12" s="52">
        <v>234</v>
      </c>
      <c r="G12" s="52">
        <v>252</v>
      </c>
      <c r="H12" s="52">
        <v>345</v>
      </c>
      <c r="I12" s="52">
        <v>323</v>
      </c>
      <c r="J12" s="52">
        <v>531</v>
      </c>
      <c r="K12" s="52">
        <v>747</v>
      </c>
      <c r="L12" s="52">
        <v>843</v>
      </c>
      <c r="M12" s="52">
        <v>1081</v>
      </c>
      <c r="N12" s="52">
        <v>1106</v>
      </c>
      <c r="O12" s="52">
        <v>1092</v>
      </c>
      <c r="P12" s="52">
        <v>2472</v>
      </c>
      <c r="Q12" s="52">
        <v>2312</v>
      </c>
      <c r="R12" s="52">
        <v>3154</v>
      </c>
      <c r="S12" s="52">
        <v>2886</v>
      </c>
      <c r="T12" s="52">
        <v>3956</v>
      </c>
      <c r="U12" s="52">
        <v>3991</v>
      </c>
      <c r="V12" s="52">
        <v>4553</v>
      </c>
      <c r="W12" s="52">
        <v>3962</v>
      </c>
      <c r="X12" s="52">
        <v>3684</v>
      </c>
      <c r="Y12" s="52">
        <v>3179</v>
      </c>
      <c r="DA12" s="63" t="s">
        <v>1123</v>
      </c>
    </row>
    <row r="13" spans="1:105" ht="12" customHeight="1" x14ac:dyDescent="0.25">
      <c r="A13" s="97" t="s">
        <v>122</v>
      </c>
      <c r="B13" s="52">
        <v>159237</v>
      </c>
      <c r="C13" s="52">
        <v>181661</v>
      </c>
      <c r="D13" s="52">
        <v>225231</v>
      </c>
      <c r="E13" s="52">
        <v>236816</v>
      </c>
      <c r="F13" s="52">
        <v>266198</v>
      </c>
      <c r="G13" s="52">
        <v>292154</v>
      </c>
      <c r="H13" s="52">
        <v>326321</v>
      </c>
      <c r="I13" s="52">
        <v>366974</v>
      </c>
      <c r="J13" s="52">
        <v>404430</v>
      </c>
      <c r="K13" s="52">
        <v>403082</v>
      </c>
      <c r="L13" s="52">
        <v>462669</v>
      </c>
      <c r="M13" s="52">
        <v>468551</v>
      </c>
      <c r="N13" s="52">
        <v>506036</v>
      </c>
      <c r="O13" s="52">
        <v>503494</v>
      </c>
      <c r="P13" s="52">
        <v>465394</v>
      </c>
      <c r="Q13" s="52">
        <v>421761</v>
      </c>
      <c r="R13" s="52">
        <v>394063</v>
      </c>
      <c r="S13" s="52">
        <v>409720</v>
      </c>
      <c r="T13" s="52">
        <v>419538</v>
      </c>
      <c r="U13" s="52">
        <v>417097</v>
      </c>
      <c r="V13" s="52">
        <v>504351</v>
      </c>
      <c r="W13" s="52">
        <v>450841</v>
      </c>
      <c r="X13" s="52">
        <v>636728</v>
      </c>
      <c r="Y13" s="52">
        <v>873881</v>
      </c>
      <c r="DA13" s="63" t="s">
        <v>1124</v>
      </c>
    </row>
    <row r="14" spans="1:105" ht="12" customHeight="1" x14ac:dyDescent="0.25">
      <c r="A14" s="97" t="s">
        <v>121</v>
      </c>
      <c r="B14" s="52">
        <v>29608</v>
      </c>
      <c r="C14" s="52">
        <v>50574</v>
      </c>
      <c r="D14" s="52">
        <v>82679</v>
      </c>
      <c r="E14" s="52">
        <v>130567</v>
      </c>
      <c r="F14" s="52">
        <v>142695</v>
      </c>
      <c r="G14" s="52">
        <v>175435</v>
      </c>
      <c r="H14" s="52">
        <v>226407</v>
      </c>
      <c r="I14" s="52">
        <v>325108</v>
      </c>
      <c r="J14" s="52">
        <v>393466</v>
      </c>
      <c r="K14" s="52">
        <v>529716</v>
      </c>
      <c r="L14" s="52">
        <v>579778</v>
      </c>
      <c r="M14" s="52">
        <v>716648</v>
      </c>
      <c r="N14" s="52">
        <v>795314</v>
      </c>
      <c r="O14" s="52">
        <v>914682</v>
      </c>
      <c r="P14" s="52">
        <v>1113396</v>
      </c>
      <c r="Q14" s="52">
        <v>1264246</v>
      </c>
      <c r="R14" s="52">
        <v>1397550</v>
      </c>
      <c r="S14" s="52">
        <v>1481319</v>
      </c>
      <c r="T14" s="52">
        <v>1558615</v>
      </c>
      <c r="U14" s="52">
        <v>1646991</v>
      </c>
      <c r="V14" s="52">
        <v>1689042</v>
      </c>
      <c r="W14" s="52">
        <v>1976044</v>
      </c>
      <c r="X14" s="52">
        <v>2126694</v>
      </c>
      <c r="Y14" s="52">
        <v>2315981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1126</v>
      </c>
    </row>
    <row r="17" spans="1:105" ht="12" customHeight="1" x14ac:dyDescent="0.25">
      <c r="A17" s="109" t="s">
        <v>120</v>
      </c>
      <c r="B17" s="36">
        <v>227118</v>
      </c>
      <c r="C17" s="36">
        <v>274014</v>
      </c>
      <c r="D17" s="36">
        <v>350587</v>
      </c>
      <c r="E17" s="36">
        <v>414800</v>
      </c>
      <c r="F17" s="36">
        <v>460309</v>
      </c>
      <c r="G17" s="36">
        <v>524596</v>
      </c>
      <c r="H17" s="36">
        <v>615461</v>
      </c>
      <c r="I17" s="36">
        <v>762328</v>
      </c>
      <c r="J17" s="36">
        <v>875388</v>
      </c>
      <c r="K17" s="36">
        <v>1025590</v>
      </c>
      <c r="L17" s="36">
        <v>1146416</v>
      </c>
      <c r="M17" s="36">
        <v>1303730</v>
      </c>
      <c r="N17" s="36">
        <v>1425477</v>
      </c>
      <c r="O17" s="36">
        <v>1553832</v>
      </c>
      <c r="P17" s="36">
        <v>1754017</v>
      </c>
      <c r="Q17" s="36">
        <v>1887951</v>
      </c>
      <c r="R17" s="36">
        <v>2001543</v>
      </c>
      <c r="S17" s="36">
        <v>2109211</v>
      </c>
      <c r="T17" s="36">
        <v>2228873</v>
      </c>
      <c r="U17" s="36">
        <v>2324819</v>
      </c>
      <c r="V17" s="36">
        <v>2463301</v>
      </c>
      <c r="W17" s="36">
        <v>2688763</v>
      </c>
      <c r="X17" s="36">
        <v>3015033</v>
      </c>
      <c r="Y17" s="36">
        <v>3418150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17744</v>
      </c>
      <c r="D21" s="52">
        <v>17759</v>
      </c>
      <c r="E21" s="52">
        <v>17877</v>
      </c>
      <c r="F21" s="52">
        <v>18224</v>
      </c>
      <c r="G21" s="52">
        <v>18922</v>
      </c>
      <c r="H21" s="52">
        <v>20069</v>
      </c>
      <c r="I21" s="52">
        <v>21790</v>
      </c>
      <c r="J21" s="52">
        <v>24259</v>
      </c>
      <c r="K21" s="52">
        <v>27694</v>
      </c>
      <c r="L21" s="52">
        <v>32324</v>
      </c>
      <c r="M21" s="52">
        <v>38381</v>
      </c>
      <c r="N21" s="52">
        <v>46123</v>
      </c>
      <c r="O21" s="52">
        <v>52249</v>
      </c>
      <c r="P21" s="52">
        <v>49924</v>
      </c>
      <c r="Q21" s="52">
        <v>64293</v>
      </c>
      <c r="R21" s="52">
        <v>81455</v>
      </c>
      <c r="S21" s="52">
        <v>101754</v>
      </c>
      <c r="T21" s="52">
        <v>112545</v>
      </c>
      <c r="U21" s="52">
        <v>119543</v>
      </c>
      <c r="V21" s="52">
        <v>130565</v>
      </c>
      <c r="W21" s="52">
        <v>147366</v>
      </c>
      <c r="X21" s="52">
        <v>163106</v>
      </c>
      <c r="Y21" s="52">
        <v>176163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6650</v>
      </c>
      <c r="D23" s="52">
        <v>6664</v>
      </c>
      <c r="E23" s="52">
        <v>6762</v>
      </c>
      <c r="F23" s="52">
        <v>7055</v>
      </c>
      <c r="G23" s="52">
        <v>7656</v>
      </c>
      <c r="H23" s="52">
        <v>8706</v>
      </c>
      <c r="I23" s="52">
        <v>6377</v>
      </c>
      <c r="J23" s="52">
        <v>6179</v>
      </c>
      <c r="K23" s="52">
        <v>9720</v>
      </c>
      <c r="L23" s="52">
        <v>11745</v>
      </c>
      <c r="M23" s="52">
        <v>14092</v>
      </c>
      <c r="N23" s="52">
        <v>16910</v>
      </c>
      <c r="O23" s="52">
        <v>22586</v>
      </c>
      <c r="P23" s="52">
        <v>25635</v>
      </c>
      <c r="Q23" s="52">
        <v>31339</v>
      </c>
      <c r="R23" s="52">
        <v>36109</v>
      </c>
      <c r="S23" s="52">
        <v>41899</v>
      </c>
      <c r="T23" s="52">
        <v>46514</v>
      </c>
      <c r="U23" s="52">
        <v>51237</v>
      </c>
      <c r="V23" s="52">
        <v>55850</v>
      </c>
      <c r="W23" s="52">
        <v>62606</v>
      </c>
      <c r="X23" s="52">
        <v>70204</v>
      </c>
      <c r="Y23" s="52">
        <v>79472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5969</v>
      </c>
      <c r="D25" s="52">
        <v>5988</v>
      </c>
      <c r="E25" s="52">
        <v>6112</v>
      </c>
      <c r="F25" s="52">
        <v>6434</v>
      </c>
      <c r="G25" s="52">
        <v>7070</v>
      </c>
      <c r="H25" s="52">
        <v>8160</v>
      </c>
      <c r="I25" s="52">
        <v>6248</v>
      </c>
      <c r="J25" s="52">
        <v>6851</v>
      </c>
      <c r="K25" s="52">
        <v>9581</v>
      </c>
      <c r="L25" s="52">
        <v>10159</v>
      </c>
      <c r="M25" s="52">
        <v>12178</v>
      </c>
      <c r="N25" s="52">
        <v>13213</v>
      </c>
      <c r="O25" s="52">
        <v>14700</v>
      </c>
      <c r="P25" s="52">
        <v>15427</v>
      </c>
      <c r="Q25" s="52">
        <v>17981</v>
      </c>
      <c r="R25" s="52">
        <v>21093</v>
      </c>
      <c r="S25" s="52">
        <v>25694</v>
      </c>
      <c r="T25" s="52">
        <v>26819</v>
      </c>
      <c r="U25" s="52">
        <v>29763</v>
      </c>
      <c r="V25" s="52">
        <v>32195</v>
      </c>
      <c r="W25" s="52">
        <v>38895</v>
      </c>
      <c r="X25" s="52">
        <v>44407</v>
      </c>
      <c r="Y25" s="52">
        <v>39940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11</v>
      </c>
      <c r="D26" s="52">
        <v>11</v>
      </c>
      <c r="E26" s="52">
        <v>11</v>
      </c>
      <c r="F26" s="52">
        <v>14</v>
      </c>
      <c r="G26" s="52">
        <v>15</v>
      </c>
      <c r="H26" s="52">
        <v>22</v>
      </c>
      <c r="I26" s="52">
        <v>22</v>
      </c>
      <c r="J26" s="52">
        <v>34</v>
      </c>
      <c r="K26" s="52">
        <v>50</v>
      </c>
      <c r="L26" s="52">
        <v>50</v>
      </c>
      <c r="M26" s="52">
        <v>69</v>
      </c>
      <c r="N26" s="52">
        <v>89</v>
      </c>
      <c r="O26" s="52">
        <v>96</v>
      </c>
      <c r="P26" s="52">
        <v>124</v>
      </c>
      <c r="Q26" s="52">
        <v>160</v>
      </c>
      <c r="R26" s="52">
        <v>248</v>
      </c>
      <c r="S26" s="52">
        <v>268</v>
      </c>
      <c r="T26" s="52">
        <v>287</v>
      </c>
      <c r="U26" s="52">
        <v>376</v>
      </c>
      <c r="V26" s="52">
        <v>431</v>
      </c>
      <c r="W26" s="52">
        <v>591</v>
      </c>
      <c r="X26" s="52">
        <v>811</v>
      </c>
      <c r="Y26" s="52">
        <v>505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24881</v>
      </c>
      <c r="D27" s="52">
        <v>24974</v>
      </c>
      <c r="E27" s="52">
        <v>25660</v>
      </c>
      <c r="F27" s="52">
        <v>27645</v>
      </c>
      <c r="G27" s="52">
        <v>31461</v>
      </c>
      <c r="H27" s="52">
        <v>37748</v>
      </c>
      <c r="I27" s="52">
        <v>32257</v>
      </c>
      <c r="J27" s="52">
        <v>38665</v>
      </c>
      <c r="K27" s="52">
        <v>53762</v>
      </c>
      <c r="L27" s="52">
        <v>58263</v>
      </c>
      <c r="M27" s="52">
        <v>55436</v>
      </c>
      <c r="N27" s="52">
        <v>65100</v>
      </c>
      <c r="O27" s="52">
        <v>68310</v>
      </c>
      <c r="P27" s="52">
        <v>69864</v>
      </c>
      <c r="Q27" s="52">
        <v>74975</v>
      </c>
      <c r="R27" s="52">
        <v>76800</v>
      </c>
      <c r="S27" s="52">
        <v>76574</v>
      </c>
      <c r="T27" s="52">
        <v>85229</v>
      </c>
      <c r="U27" s="52">
        <v>67899</v>
      </c>
      <c r="V27" s="52">
        <v>69043</v>
      </c>
      <c r="W27" s="52">
        <v>53510</v>
      </c>
      <c r="X27" s="52">
        <v>50835</v>
      </c>
      <c r="Y27" s="52">
        <v>62676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4626</v>
      </c>
      <c r="D28" s="52">
        <v>4676</v>
      </c>
      <c r="E28" s="52">
        <v>5048</v>
      </c>
      <c r="F28" s="52">
        <v>6182</v>
      </c>
      <c r="G28" s="52">
        <v>8600</v>
      </c>
      <c r="H28" s="52">
        <v>12625</v>
      </c>
      <c r="I28" s="52">
        <v>15975</v>
      </c>
      <c r="J28" s="52">
        <v>25283</v>
      </c>
      <c r="K28" s="52">
        <v>36243</v>
      </c>
      <c r="L28" s="52">
        <v>44618</v>
      </c>
      <c r="M28" s="52">
        <v>52671</v>
      </c>
      <c r="N28" s="52">
        <v>58039</v>
      </c>
      <c r="O28" s="52">
        <v>80625</v>
      </c>
      <c r="P28" s="52">
        <v>99042</v>
      </c>
      <c r="Q28" s="52">
        <v>125028</v>
      </c>
      <c r="R28" s="52">
        <v>136871</v>
      </c>
      <c r="S28" s="52">
        <v>165107</v>
      </c>
      <c r="T28" s="52">
        <v>168262</v>
      </c>
      <c r="U28" s="52">
        <v>204845</v>
      </c>
      <c r="V28" s="52">
        <v>215125</v>
      </c>
      <c r="W28" s="52">
        <v>254250</v>
      </c>
      <c r="X28" s="52">
        <v>279507</v>
      </c>
      <c r="Y28" s="52">
        <v>276522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35487</v>
      </c>
      <c r="D31" s="36">
        <v>35648</v>
      </c>
      <c r="E31" s="36">
        <v>36833</v>
      </c>
      <c r="F31" s="36">
        <v>40277</v>
      </c>
      <c r="G31" s="36">
        <v>47154</v>
      </c>
      <c r="H31" s="36">
        <v>58550</v>
      </c>
      <c r="I31" s="36">
        <v>54508</v>
      </c>
      <c r="J31" s="36">
        <v>70826</v>
      </c>
      <c r="K31" s="36">
        <v>99644</v>
      </c>
      <c r="L31" s="36">
        <v>113083</v>
      </c>
      <c r="M31" s="36">
        <v>120361</v>
      </c>
      <c r="N31" s="36">
        <v>136452</v>
      </c>
      <c r="O31" s="36">
        <v>163757</v>
      </c>
      <c r="P31" s="36">
        <v>184463</v>
      </c>
      <c r="Q31" s="36">
        <v>218170</v>
      </c>
      <c r="R31" s="36">
        <v>235012</v>
      </c>
      <c r="S31" s="36">
        <v>267646</v>
      </c>
      <c r="T31" s="36">
        <v>280620</v>
      </c>
      <c r="U31" s="36">
        <v>302906</v>
      </c>
      <c r="V31" s="36">
        <v>316829</v>
      </c>
      <c r="W31" s="36">
        <v>347240</v>
      </c>
      <c r="X31" s="36">
        <v>375569</v>
      </c>
      <c r="Y31" s="36">
        <v>379659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64640</v>
      </c>
      <c r="D35" s="52">
        <v>94332</v>
      </c>
      <c r="E35" s="52">
        <v>82090</v>
      </c>
      <c r="F35" s="52">
        <v>63733</v>
      </c>
      <c r="G35" s="52">
        <v>83209</v>
      </c>
      <c r="H35" s="52">
        <v>110934</v>
      </c>
      <c r="I35" s="52">
        <v>168657</v>
      </c>
      <c r="J35" s="52">
        <v>137319</v>
      </c>
      <c r="K35" s="52">
        <v>177896</v>
      </c>
      <c r="L35" s="52">
        <v>153150</v>
      </c>
      <c r="M35" s="52">
        <v>195695</v>
      </c>
      <c r="N35" s="52">
        <v>167870</v>
      </c>
      <c r="O35" s="52">
        <v>180604</v>
      </c>
      <c r="P35" s="52">
        <v>250109</v>
      </c>
      <c r="Q35" s="52">
        <v>198227</v>
      </c>
      <c r="R35" s="52">
        <v>195047</v>
      </c>
      <c r="S35" s="52">
        <v>209422</v>
      </c>
      <c r="T35" s="52">
        <v>232207</v>
      </c>
      <c r="U35" s="52">
        <v>215489</v>
      </c>
      <c r="V35" s="52">
        <v>269047</v>
      </c>
      <c r="W35" s="52">
        <v>372828</v>
      </c>
      <c r="X35" s="52">
        <v>489376</v>
      </c>
      <c r="Y35" s="52">
        <v>579280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7003</v>
      </c>
      <c r="D37" s="52">
        <v>8870</v>
      </c>
      <c r="E37" s="52">
        <v>10719</v>
      </c>
      <c r="F37" s="52">
        <v>11913</v>
      </c>
      <c r="G37" s="52">
        <v>12069</v>
      </c>
      <c r="H37" s="52">
        <v>16928</v>
      </c>
      <c r="I37" s="52">
        <v>24222</v>
      </c>
      <c r="J37" s="52">
        <v>30368</v>
      </c>
      <c r="K37" s="52">
        <v>35487</v>
      </c>
      <c r="L37" s="52">
        <v>36947</v>
      </c>
      <c r="M37" s="52">
        <v>42349</v>
      </c>
      <c r="N37" s="52">
        <v>45381</v>
      </c>
      <c r="O37" s="52">
        <v>49502</v>
      </c>
      <c r="P37" s="52">
        <v>52281</v>
      </c>
      <c r="Q37" s="52">
        <v>78312</v>
      </c>
      <c r="R37" s="52">
        <v>81320</v>
      </c>
      <c r="S37" s="52">
        <v>73907</v>
      </c>
      <c r="T37" s="52">
        <v>70248</v>
      </c>
      <c r="U37" s="52">
        <v>71122</v>
      </c>
      <c r="V37" s="52">
        <v>80493</v>
      </c>
      <c r="W37" s="52">
        <v>79000</v>
      </c>
      <c r="X37" s="52">
        <v>133055</v>
      </c>
      <c r="Y37" s="52">
        <v>243282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9440</v>
      </c>
      <c r="D39" s="52">
        <v>6863</v>
      </c>
      <c r="E39" s="52">
        <v>10819</v>
      </c>
      <c r="F39" s="52">
        <v>10360</v>
      </c>
      <c r="G39" s="52">
        <v>12643</v>
      </c>
      <c r="H39" s="52">
        <v>13793</v>
      </c>
      <c r="I39" s="52">
        <v>13783</v>
      </c>
      <c r="J39" s="52">
        <v>13889</v>
      </c>
      <c r="K39" s="52">
        <v>24665</v>
      </c>
      <c r="L39" s="52">
        <v>21240</v>
      </c>
      <c r="M39" s="52">
        <v>26502</v>
      </c>
      <c r="N39" s="52">
        <v>18784</v>
      </c>
      <c r="O39" s="52">
        <v>26243</v>
      </c>
      <c r="P39" s="52">
        <v>53618</v>
      </c>
      <c r="Q39" s="52">
        <v>44858</v>
      </c>
      <c r="R39" s="52">
        <v>28237</v>
      </c>
      <c r="S39" s="52">
        <v>34204</v>
      </c>
      <c r="T39" s="52">
        <v>58297</v>
      </c>
      <c r="U39" s="52">
        <v>39739</v>
      </c>
      <c r="V39" s="52">
        <v>40810</v>
      </c>
      <c r="W39" s="52">
        <v>31456</v>
      </c>
      <c r="X39" s="52">
        <v>34418</v>
      </c>
      <c r="Y39" s="52">
        <v>17122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46</v>
      </c>
      <c r="D40" s="52">
        <v>34</v>
      </c>
      <c r="E40" s="52">
        <v>44</v>
      </c>
      <c r="F40" s="52">
        <v>87</v>
      </c>
      <c r="G40" s="52">
        <v>33</v>
      </c>
      <c r="H40" s="52">
        <v>115</v>
      </c>
      <c r="I40" s="52">
        <v>0</v>
      </c>
      <c r="J40" s="52">
        <v>242</v>
      </c>
      <c r="K40" s="52">
        <v>266</v>
      </c>
      <c r="L40" s="52">
        <v>146</v>
      </c>
      <c r="M40" s="52">
        <v>307</v>
      </c>
      <c r="N40" s="52">
        <v>114</v>
      </c>
      <c r="O40" s="52">
        <v>82</v>
      </c>
      <c r="P40" s="52">
        <v>1504</v>
      </c>
      <c r="Q40" s="52">
        <v>0</v>
      </c>
      <c r="R40" s="52">
        <v>1090</v>
      </c>
      <c r="S40" s="52">
        <v>0</v>
      </c>
      <c r="T40" s="52">
        <v>1357</v>
      </c>
      <c r="U40" s="52">
        <v>411</v>
      </c>
      <c r="V40" s="52">
        <v>993</v>
      </c>
      <c r="W40" s="52">
        <v>0</v>
      </c>
      <c r="X40" s="52">
        <v>533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47305</v>
      </c>
      <c r="D41" s="52">
        <v>68544</v>
      </c>
      <c r="E41" s="52">
        <v>37245</v>
      </c>
      <c r="F41" s="52">
        <v>57027</v>
      </c>
      <c r="G41" s="52">
        <v>57417</v>
      </c>
      <c r="H41" s="52">
        <v>71915</v>
      </c>
      <c r="I41" s="52">
        <v>72910</v>
      </c>
      <c r="J41" s="52">
        <v>76121</v>
      </c>
      <c r="K41" s="52">
        <v>52414</v>
      </c>
      <c r="L41" s="52">
        <v>117850</v>
      </c>
      <c r="M41" s="52">
        <v>61318</v>
      </c>
      <c r="N41" s="52">
        <v>102585</v>
      </c>
      <c r="O41" s="52">
        <v>65768</v>
      </c>
      <c r="P41" s="52">
        <v>31764</v>
      </c>
      <c r="Q41" s="52">
        <v>31342</v>
      </c>
      <c r="R41" s="52">
        <v>49102</v>
      </c>
      <c r="S41" s="52">
        <v>92231</v>
      </c>
      <c r="T41" s="52">
        <v>95047</v>
      </c>
      <c r="U41" s="52">
        <v>65458</v>
      </c>
      <c r="V41" s="52">
        <v>156297</v>
      </c>
      <c r="W41" s="52">
        <v>0</v>
      </c>
      <c r="X41" s="52">
        <v>236722</v>
      </c>
      <c r="Y41" s="52">
        <v>299829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25592</v>
      </c>
      <c r="D42" s="52">
        <v>36781</v>
      </c>
      <c r="E42" s="52">
        <v>52936</v>
      </c>
      <c r="F42" s="52">
        <v>18310</v>
      </c>
      <c r="G42" s="52">
        <v>41340</v>
      </c>
      <c r="H42" s="52">
        <v>63597</v>
      </c>
      <c r="I42" s="52">
        <v>114676</v>
      </c>
      <c r="J42" s="52">
        <v>93641</v>
      </c>
      <c r="K42" s="52">
        <v>172493</v>
      </c>
      <c r="L42" s="52">
        <v>94680</v>
      </c>
      <c r="M42" s="52">
        <v>189541</v>
      </c>
      <c r="N42" s="52">
        <v>136705</v>
      </c>
      <c r="O42" s="52">
        <v>199993</v>
      </c>
      <c r="P42" s="52">
        <v>297756</v>
      </c>
      <c r="Q42" s="52">
        <v>275878</v>
      </c>
      <c r="R42" s="52">
        <v>270175</v>
      </c>
      <c r="S42" s="52">
        <v>248876</v>
      </c>
      <c r="T42" s="52">
        <v>245558</v>
      </c>
      <c r="U42" s="52">
        <v>293221</v>
      </c>
      <c r="V42" s="52">
        <v>257176</v>
      </c>
      <c r="W42" s="52">
        <v>541252</v>
      </c>
      <c r="X42" s="52">
        <v>430157</v>
      </c>
      <c r="Y42" s="52">
        <v>465809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82383</v>
      </c>
      <c r="D45" s="36">
        <v>112221</v>
      </c>
      <c r="E45" s="36">
        <v>101046</v>
      </c>
      <c r="F45" s="36">
        <v>85786</v>
      </c>
      <c r="G45" s="36">
        <v>111441</v>
      </c>
      <c r="H45" s="36">
        <v>149415</v>
      </c>
      <c r="I45" s="36">
        <v>201375</v>
      </c>
      <c r="J45" s="36">
        <v>183886</v>
      </c>
      <c r="K45" s="36">
        <v>249846</v>
      </c>
      <c r="L45" s="36">
        <v>233909</v>
      </c>
      <c r="M45" s="36">
        <v>277675</v>
      </c>
      <c r="N45" s="36">
        <v>258199</v>
      </c>
      <c r="O45" s="36">
        <v>292112</v>
      </c>
      <c r="P45" s="36">
        <v>384648</v>
      </c>
      <c r="Q45" s="36">
        <v>352104</v>
      </c>
      <c r="R45" s="36">
        <v>348604</v>
      </c>
      <c r="S45" s="36">
        <v>375314</v>
      </c>
      <c r="T45" s="36">
        <v>400282</v>
      </c>
      <c r="U45" s="36">
        <v>398852</v>
      </c>
      <c r="V45" s="36">
        <v>455311</v>
      </c>
      <c r="W45" s="36">
        <v>572702</v>
      </c>
      <c r="X45" s="36">
        <v>701839</v>
      </c>
      <c r="Y45" s="36">
        <v>782776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21041</v>
      </c>
      <c r="D49" s="52">
        <v>31630</v>
      </c>
      <c r="E49" s="52">
        <v>26952</v>
      </c>
      <c r="F49" s="52">
        <v>20277</v>
      </c>
      <c r="G49" s="52">
        <v>26113</v>
      </c>
      <c r="H49" s="52">
        <v>39218</v>
      </c>
      <c r="I49" s="52">
        <v>56221</v>
      </c>
      <c r="J49" s="52">
        <v>48580</v>
      </c>
      <c r="K49" s="52">
        <v>49517</v>
      </c>
      <c r="L49" s="52">
        <v>45068</v>
      </c>
      <c r="M49" s="52">
        <v>54784</v>
      </c>
      <c r="N49" s="52">
        <v>44502</v>
      </c>
      <c r="O49" s="52">
        <v>44447</v>
      </c>
      <c r="P49" s="52">
        <v>137616</v>
      </c>
      <c r="Q49" s="52">
        <v>103983</v>
      </c>
      <c r="R49" s="52">
        <v>76688</v>
      </c>
      <c r="S49" s="52">
        <v>72941</v>
      </c>
      <c r="T49" s="52">
        <v>76596</v>
      </c>
      <c r="U49" s="52">
        <v>64534</v>
      </c>
      <c r="V49" s="52">
        <v>76331</v>
      </c>
      <c r="W49" s="52">
        <v>102281</v>
      </c>
      <c r="X49" s="52">
        <v>135498</v>
      </c>
      <c r="Y49" s="52">
        <v>176127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346</v>
      </c>
      <c r="D51" s="52">
        <v>371</v>
      </c>
      <c r="E51" s="52">
        <v>3075</v>
      </c>
      <c r="F51" s="52">
        <v>2514</v>
      </c>
      <c r="G51" s="52">
        <v>3483</v>
      </c>
      <c r="H51" s="52">
        <v>6069</v>
      </c>
      <c r="I51" s="52">
        <v>9629</v>
      </c>
      <c r="J51" s="52">
        <v>9109</v>
      </c>
      <c r="K51" s="52">
        <v>9860</v>
      </c>
      <c r="L51" s="52">
        <v>9559</v>
      </c>
      <c r="M51" s="52">
        <v>12360</v>
      </c>
      <c r="N51" s="52">
        <v>10474</v>
      </c>
      <c r="O51" s="52">
        <v>10890</v>
      </c>
      <c r="P51" s="52">
        <v>18616</v>
      </c>
      <c r="Q51" s="52">
        <v>13286</v>
      </c>
      <c r="R51" s="52">
        <v>5875</v>
      </c>
      <c r="S51" s="52">
        <v>10597</v>
      </c>
      <c r="T51" s="52">
        <v>11429</v>
      </c>
      <c r="U51" s="52">
        <v>11075</v>
      </c>
      <c r="V51" s="52">
        <v>18667</v>
      </c>
      <c r="W51" s="52">
        <v>13551</v>
      </c>
      <c r="X51" s="52">
        <v>39496</v>
      </c>
      <c r="Y51" s="52">
        <v>64315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2411</v>
      </c>
      <c r="D53" s="52">
        <v>1934</v>
      </c>
      <c r="E53" s="52">
        <v>2885</v>
      </c>
      <c r="F53" s="52">
        <v>2448</v>
      </c>
      <c r="G53" s="52">
        <v>2962</v>
      </c>
      <c r="H53" s="52">
        <v>3620</v>
      </c>
      <c r="I53" s="52">
        <v>3849</v>
      </c>
      <c r="J53" s="52">
        <v>3670</v>
      </c>
      <c r="K53" s="52">
        <v>4889</v>
      </c>
      <c r="L53" s="52">
        <v>4093</v>
      </c>
      <c r="M53" s="52">
        <v>5229</v>
      </c>
      <c r="N53" s="52">
        <v>3237</v>
      </c>
      <c r="O53" s="52">
        <v>3993</v>
      </c>
      <c r="P53" s="52">
        <v>19182</v>
      </c>
      <c r="Q53" s="52">
        <v>13249</v>
      </c>
      <c r="R53" s="52">
        <v>6210</v>
      </c>
      <c r="S53" s="52">
        <v>6648</v>
      </c>
      <c r="T53" s="52">
        <v>11154</v>
      </c>
      <c r="U53" s="52">
        <v>6429</v>
      </c>
      <c r="V53" s="52">
        <v>6842</v>
      </c>
      <c r="W53" s="52">
        <v>5618</v>
      </c>
      <c r="X53" s="52">
        <v>6645</v>
      </c>
      <c r="Y53" s="52">
        <v>3853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12</v>
      </c>
      <c r="D54" s="52">
        <v>10</v>
      </c>
      <c r="E54" s="52">
        <v>12</v>
      </c>
      <c r="F54" s="52">
        <v>21</v>
      </c>
      <c r="G54" s="52">
        <v>8</v>
      </c>
      <c r="H54" s="52">
        <v>30</v>
      </c>
      <c r="I54" s="52">
        <v>0</v>
      </c>
      <c r="J54" s="52">
        <v>64</v>
      </c>
      <c r="K54" s="52">
        <v>53</v>
      </c>
      <c r="L54" s="52">
        <v>28</v>
      </c>
      <c r="M54" s="52">
        <v>60</v>
      </c>
      <c r="N54" s="52">
        <v>20</v>
      </c>
      <c r="O54" s="52">
        <v>13</v>
      </c>
      <c r="P54" s="52">
        <v>540</v>
      </c>
      <c r="Q54" s="52">
        <v>0</v>
      </c>
      <c r="R54" s="52">
        <v>241</v>
      </c>
      <c r="S54" s="52">
        <v>0</v>
      </c>
      <c r="T54" s="52">
        <v>262</v>
      </c>
      <c r="U54" s="52">
        <v>68</v>
      </c>
      <c r="V54" s="52">
        <v>168</v>
      </c>
      <c r="W54" s="52">
        <v>0</v>
      </c>
      <c r="X54" s="52">
        <v>104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12082</v>
      </c>
      <c r="D55" s="52">
        <v>19319</v>
      </c>
      <c r="E55" s="52">
        <v>9935</v>
      </c>
      <c r="F55" s="52">
        <v>13480</v>
      </c>
      <c r="G55" s="52">
        <v>13455</v>
      </c>
      <c r="H55" s="52">
        <v>18875</v>
      </c>
      <c r="I55" s="52">
        <v>20356</v>
      </c>
      <c r="J55" s="52">
        <v>20109</v>
      </c>
      <c r="K55" s="52">
        <v>10389</v>
      </c>
      <c r="L55" s="52">
        <v>22705</v>
      </c>
      <c r="M55" s="52">
        <v>12099</v>
      </c>
      <c r="N55" s="52">
        <v>17682</v>
      </c>
      <c r="O55" s="52">
        <v>10009</v>
      </c>
      <c r="P55" s="52">
        <v>11364</v>
      </c>
      <c r="Q55" s="52">
        <v>9258</v>
      </c>
      <c r="R55" s="52">
        <v>10802</v>
      </c>
      <c r="S55" s="52">
        <v>17924</v>
      </c>
      <c r="T55" s="52">
        <v>18188</v>
      </c>
      <c r="U55" s="52">
        <v>10590</v>
      </c>
      <c r="V55" s="52">
        <v>26204</v>
      </c>
      <c r="W55" s="52">
        <v>0</v>
      </c>
      <c r="X55" s="52">
        <v>45703</v>
      </c>
      <c r="Y55" s="52">
        <v>67465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6536</v>
      </c>
      <c r="D56" s="52">
        <v>10367</v>
      </c>
      <c r="E56" s="52">
        <v>14120</v>
      </c>
      <c r="F56" s="52">
        <v>4328</v>
      </c>
      <c r="G56" s="52">
        <v>9688</v>
      </c>
      <c r="H56" s="52">
        <v>16693</v>
      </c>
      <c r="I56" s="52">
        <v>32016</v>
      </c>
      <c r="J56" s="52">
        <v>24737</v>
      </c>
      <c r="K56" s="52">
        <v>34186</v>
      </c>
      <c r="L56" s="52">
        <v>18242</v>
      </c>
      <c r="M56" s="52">
        <v>37396</v>
      </c>
      <c r="N56" s="52">
        <v>23563</v>
      </c>
      <c r="O56" s="52">
        <v>30432</v>
      </c>
      <c r="P56" s="52">
        <v>106530</v>
      </c>
      <c r="Q56" s="52">
        <v>81476</v>
      </c>
      <c r="R56" s="52">
        <v>59435</v>
      </c>
      <c r="S56" s="52">
        <v>48369</v>
      </c>
      <c r="T56" s="52">
        <v>46992</v>
      </c>
      <c r="U56" s="52">
        <v>47447</v>
      </c>
      <c r="V56" s="52">
        <v>43117</v>
      </c>
      <c r="W56" s="52">
        <v>96663</v>
      </c>
      <c r="X56" s="52">
        <v>83046</v>
      </c>
      <c r="Y56" s="52">
        <v>104809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21041</v>
      </c>
      <c r="D59" s="36">
        <v>31630</v>
      </c>
      <c r="E59" s="36">
        <v>26952</v>
      </c>
      <c r="F59" s="36">
        <v>20277</v>
      </c>
      <c r="G59" s="36">
        <v>26113</v>
      </c>
      <c r="H59" s="36">
        <v>39218</v>
      </c>
      <c r="I59" s="36">
        <v>56221</v>
      </c>
      <c r="J59" s="36">
        <v>48580</v>
      </c>
      <c r="K59" s="36">
        <v>49517</v>
      </c>
      <c r="L59" s="36">
        <v>45068</v>
      </c>
      <c r="M59" s="36">
        <v>54784</v>
      </c>
      <c r="N59" s="36">
        <v>44502</v>
      </c>
      <c r="O59" s="36">
        <v>44447</v>
      </c>
      <c r="P59" s="36">
        <v>137616</v>
      </c>
      <c r="Q59" s="36">
        <v>103983</v>
      </c>
      <c r="R59" s="36">
        <v>76688</v>
      </c>
      <c r="S59" s="36">
        <v>72941</v>
      </c>
      <c r="T59" s="36">
        <v>76596</v>
      </c>
      <c r="U59" s="36">
        <v>64534</v>
      </c>
      <c r="V59" s="36">
        <v>76331</v>
      </c>
      <c r="W59" s="36">
        <v>102281</v>
      </c>
      <c r="X59" s="36">
        <v>135498</v>
      </c>
      <c r="Y59" s="36">
        <v>176127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43599</v>
      </c>
      <c r="D63" s="52">
        <v>62702</v>
      </c>
      <c r="E63" s="52">
        <v>55138</v>
      </c>
      <c r="F63" s="52">
        <v>43456</v>
      </c>
      <c r="G63" s="52">
        <v>57096</v>
      </c>
      <c r="H63" s="52">
        <v>71716</v>
      </c>
      <c r="I63" s="52">
        <v>112436</v>
      </c>
      <c r="J63" s="52">
        <v>88739</v>
      </c>
      <c r="K63" s="52">
        <v>128379</v>
      </c>
      <c r="L63" s="52">
        <v>108082</v>
      </c>
      <c r="M63" s="52">
        <v>140911</v>
      </c>
      <c r="N63" s="52">
        <v>123368</v>
      </c>
      <c r="O63" s="52">
        <v>136157</v>
      </c>
      <c r="P63" s="52">
        <v>112493</v>
      </c>
      <c r="Q63" s="52">
        <v>94244</v>
      </c>
      <c r="R63" s="52">
        <v>118359</v>
      </c>
      <c r="S63" s="52">
        <v>136481</v>
      </c>
      <c r="T63" s="52">
        <v>155611</v>
      </c>
      <c r="U63" s="52">
        <v>150955</v>
      </c>
      <c r="V63" s="52">
        <v>192716</v>
      </c>
      <c r="W63" s="52">
        <v>270547</v>
      </c>
      <c r="X63" s="52">
        <v>353878</v>
      </c>
      <c r="Y63" s="52">
        <v>403153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6657</v>
      </c>
      <c r="D65" s="52">
        <v>8499</v>
      </c>
      <c r="E65" s="52">
        <v>7644</v>
      </c>
      <c r="F65" s="52">
        <v>9399</v>
      </c>
      <c r="G65" s="52">
        <v>8586</v>
      </c>
      <c r="H65" s="52">
        <v>10859</v>
      </c>
      <c r="I65" s="52">
        <v>14593</v>
      </c>
      <c r="J65" s="52">
        <v>21259</v>
      </c>
      <c r="K65" s="52">
        <v>25627</v>
      </c>
      <c r="L65" s="52">
        <v>27388</v>
      </c>
      <c r="M65" s="52">
        <v>29989</v>
      </c>
      <c r="N65" s="52">
        <v>34907</v>
      </c>
      <c r="O65" s="52">
        <v>38612</v>
      </c>
      <c r="P65" s="52">
        <v>33665</v>
      </c>
      <c r="Q65" s="52">
        <v>65026</v>
      </c>
      <c r="R65" s="52">
        <v>75445</v>
      </c>
      <c r="S65" s="52">
        <v>63310</v>
      </c>
      <c r="T65" s="52">
        <v>58819</v>
      </c>
      <c r="U65" s="52">
        <v>60047</v>
      </c>
      <c r="V65" s="52">
        <v>61826</v>
      </c>
      <c r="W65" s="52">
        <v>65449</v>
      </c>
      <c r="X65" s="52">
        <v>93559</v>
      </c>
      <c r="Y65" s="52">
        <v>178967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7029</v>
      </c>
      <c r="D67" s="52">
        <f t="shared" si="0"/>
        <v>4929</v>
      </c>
      <c r="E67" s="52">
        <f t="shared" si="0"/>
        <v>7934</v>
      </c>
      <c r="F67" s="52">
        <f t="shared" si="0"/>
        <v>7912</v>
      </c>
      <c r="G67" s="52">
        <f t="shared" si="0"/>
        <v>9681</v>
      </c>
      <c r="H67" s="52">
        <f t="shared" si="0"/>
        <v>10173</v>
      </c>
      <c r="I67" s="52">
        <f t="shared" si="0"/>
        <v>9934</v>
      </c>
      <c r="J67" s="52">
        <f t="shared" si="0"/>
        <v>10219</v>
      </c>
      <c r="K67" s="52">
        <f t="shared" si="0"/>
        <v>19776</v>
      </c>
      <c r="L67" s="52">
        <f t="shared" si="0"/>
        <v>17147</v>
      </c>
      <c r="M67" s="52">
        <f t="shared" si="0"/>
        <v>21273</v>
      </c>
      <c r="N67" s="52">
        <f t="shared" si="0"/>
        <v>15547</v>
      </c>
      <c r="O67" s="52">
        <f t="shared" si="0"/>
        <v>22250</v>
      </c>
      <c r="P67" s="52">
        <f t="shared" si="0"/>
        <v>34436</v>
      </c>
      <c r="Q67" s="52">
        <f t="shared" si="0"/>
        <v>31609</v>
      </c>
      <c r="R67" s="52">
        <f t="shared" ref="R67:V67" si="1">R39-R53</f>
        <v>22027</v>
      </c>
      <c r="S67" s="52">
        <f t="shared" si="1"/>
        <v>27556</v>
      </c>
      <c r="T67" s="52">
        <f t="shared" si="1"/>
        <v>47143</v>
      </c>
      <c r="U67" s="52">
        <f t="shared" si="1"/>
        <v>33310</v>
      </c>
      <c r="V67" s="52">
        <f t="shared" si="1"/>
        <v>33968</v>
      </c>
      <c r="W67" s="52">
        <f t="shared" ref="W67:Y67" si="2">W39-W53</f>
        <v>25838</v>
      </c>
      <c r="X67" s="52">
        <f t="shared" si="2"/>
        <v>27773</v>
      </c>
      <c r="Y67" s="52">
        <f t="shared" si="2"/>
        <v>13269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34</v>
      </c>
      <c r="D68" s="52">
        <f t="shared" si="3"/>
        <v>24</v>
      </c>
      <c r="E68" s="52">
        <f t="shared" si="3"/>
        <v>32</v>
      </c>
      <c r="F68" s="52">
        <f t="shared" si="3"/>
        <v>66</v>
      </c>
      <c r="G68" s="52">
        <f t="shared" si="3"/>
        <v>25</v>
      </c>
      <c r="H68" s="52">
        <f t="shared" si="3"/>
        <v>85</v>
      </c>
      <c r="I68" s="52">
        <f t="shared" si="3"/>
        <v>0</v>
      </c>
      <c r="J68" s="52">
        <f t="shared" si="3"/>
        <v>178</v>
      </c>
      <c r="K68" s="52">
        <f t="shared" si="3"/>
        <v>213</v>
      </c>
      <c r="L68" s="52">
        <f t="shared" si="3"/>
        <v>118</v>
      </c>
      <c r="M68" s="52">
        <f t="shared" si="3"/>
        <v>247</v>
      </c>
      <c r="N68" s="52">
        <f t="shared" si="3"/>
        <v>94</v>
      </c>
      <c r="O68" s="52">
        <f t="shared" si="3"/>
        <v>69</v>
      </c>
      <c r="P68" s="52">
        <f t="shared" si="3"/>
        <v>964</v>
      </c>
      <c r="Q68" s="52">
        <f t="shared" si="3"/>
        <v>0</v>
      </c>
      <c r="R68" s="52">
        <f t="shared" ref="R68:V68" si="4">R40-R54</f>
        <v>849</v>
      </c>
      <c r="S68" s="52">
        <f t="shared" si="4"/>
        <v>0</v>
      </c>
      <c r="T68" s="52">
        <f t="shared" si="4"/>
        <v>1095</v>
      </c>
      <c r="U68" s="52">
        <f t="shared" si="4"/>
        <v>343</v>
      </c>
      <c r="V68" s="52">
        <f t="shared" si="4"/>
        <v>825</v>
      </c>
      <c r="W68" s="52">
        <f t="shared" ref="W68:Y68" si="5">W40-W54</f>
        <v>0</v>
      </c>
      <c r="X68" s="52">
        <f t="shared" si="5"/>
        <v>429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35223</v>
      </c>
      <c r="D69" s="52">
        <f t="shared" si="6"/>
        <v>49225</v>
      </c>
      <c r="E69" s="52">
        <f t="shared" si="6"/>
        <v>27310</v>
      </c>
      <c r="F69" s="52">
        <f t="shared" si="6"/>
        <v>43547</v>
      </c>
      <c r="G69" s="52">
        <f t="shared" si="6"/>
        <v>43962</v>
      </c>
      <c r="H69" s="52">
        <f t="shared" si="6"/>
        <v>53040</v>
      </c>
      <c r="I69" s="52">
        <f t="shared" si="6"/>
        <v>52554</v>
      </c>
      <c r="J69" s="52">
        <f t="shared" si="6"/>
        <v>56012</v>
      </c>
      <c r="K69" s="52">
        <f t="shared" si="6"/>
        <v>42025</v>
      </c>
      <c r="L69" s="52">
        <f t="shared" si="6"/>
        <v>95145</v>
      </c>
      <c r="M69" s="52">
        <f t="shared" si="6"/>
        <v>49219</v>
      </c>
      <c r="N69" s="52">
        <f t="shared" si="6"/>
        <v>84903</v>
      </c>
      <c r="O69" s="52">
        <f t="shared" si="6"/>
        <v>55759</v>
      </c>
      <c r="P69" s="52">
        <f t="shared" si="6"/>
        <v>20400</v>
      </c>
      <c r="Q69" s="52">
        <f t="shared" si="6"/>
        <v>22084</v>
      </c>
      <c r="R69" s="52">
        <f t="shared" ref="R69:V69" si="7">R41-R55</f>
        <v>38300</v>
      </c>
      <c r="S69" s="52">
        <f t="shared" si="7"/>
        <v>74307</v>
      </c>
      <c r="T69" s="52">
        <f t="shared" si="7"/>
        <v>76859</v>
      </c>
      <c r="U69" s="52">
        <f t="shared" si="7"/>
        <v>54868</v>
      </c>
      <c r="V69" s="52">
        <f t="shared" si="7"/>
        <v>130093</v>
      </c>
      <c r="W69" s="52">
        <f t="shared" ref="W69:Y69" si="8">W41-W55</f>
        <v>0</v>
      </c>
      <c r="X69" s="52">
        <f t="shared" si="8"/>
        <v>191019</v>
      </c>
      <c r="Y69" s="52">
        <f t="shared" si="8"/>
        <v>232364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19056</v>
      </c>
      <c r="D70" s="52">
        <f t="shared" si="9"/>
        <v>26414</v>
      </c>
      <c r="E70" s="52">
        <f t="shared" si="9"/>
        <v>38816</v>
      </c>
      <c r="F70" s="52">
        <f t="shared" si="9"/>
        <v>13982</v>
      </c>
      <c r="G70" s="52">
        <f t="shared" si="9"/>
        <v>31652</v>
      </c>
      <c r="H70" s="52">
        <f t="shared" si="9"/>
        <v>46904</v>
      </c>
      <c r="I70" s="52">
        <f t="shared" si="9"/>
        <v>82660</v>
      </c>
      <c r="J70" s="52">
        <f t="shared" si="9"/>
        <v>68904</v>
      </c>
      <c r="K70" s="52">
        <f t="shared" si="9"/>
        <v>138307</v>
      </c>
      <c r="L70" s="52">
        <f t="shared" si="9"/>
        <v>76438</v>
      </c>
      <c r="M70" s="52">
        <f t="shared" si="9"/>
        <v>152145</v>
      </c>
      <c r="N70" s="52">
        <f t="shared" si="9"/>
        <v>113142</v>
      </c>
      <c r="O70" s="52">
        <f t="shared" si="9"/>
        <v>169561</v>
      </c>
      <c r="P70" s="52">
        <f t="shared" si="9"/>
        <v>191226</v>
      </c>
      <c r="Q70" s="52">
        <f t="shared" si="9"/>
        <v>194402</v>
      </c>
      <c r="R70" s="52">
        <f t="shared" ref="R70:V70" si="10">R42-R56</f>
        <v>210740</v>
      </c>
      <c r="S70" s="52">
        <f t="shared" si="10"/>
        <v>200507</v>
      </c>
      <c r="T70" s="52">
        <f t="shared" si="10"/>
        <v>198566</v>
      </c>
      <c r="U70" s="52">
        <f t="shared" si="10"/>
        <v>245774</v>
      </c>
      <c r="V70" s="52">
        <f t="shared" si="10"/>
        <v>214059</v>
      </c>
      <c r="W70" s="52">
        <f t="shared" ref="W70:Y70" si="11">W42-W56</f>
        <v>444589</v>
      </c>
      <c r="X70" s="52">
        <f t="shared" si="11"/>
        <v>347111</v>
      </c>
      <c r="Y70" s="52">
        <f t="shared" si="11"/>
        <v>361000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61342</v>
      </c>
      <c r="D73" s="36">
        <v>80591</v>
      </c>
      <c r="E73" s="36">
        <v>74094</v>
      </c>
      <c r="F73" s="36">
        <v>65509</v>
      </c>
      <c r="G73" s="36">
        <v>85328</v>
      </c>
      <c r="H73" s="36">
        <v>110197</v>
      </c>
      <c r="I73" s="36">
        <v>145154</v>
      </c>
      <c r="J73" s="36">
        <v>135306</v>
      </c>
      <c r="K73" s="36">
        <v>200329</v>
      </c>
      <c r="L73" s="36">
        <v>188841</v>
      </c>
      <c r="M73" s="36">
        <v>222891</v>
      </c>
      <c r="N73" s="36">
        <v>213697</v>
      </c>
      <c r="O73" s="36">
        <v>247665</v>
      </c>
      <c r="P73" s="36">
        <v>247032</v>
      </c>
      <c r="Q73" s="36">
        <v>248121</v>
      </c>
      <c r="R73" s="36">
        <v>271916</v>
      </c>
      <c r="S73" s="36">
        <v>302373</v>
      </c>
      <c r="T73" s="36">
        <v>323686</v>
      </c>
      <c r="U73" s="36">
        <v>334318</v>
      </c>
      <c r="V73" s="36">
        <v>378980</v>
      </c>
      <c r="W73" s="36">
        <v>470421</v>
      </c>
      <c r="X73" s="36">
        <v>566341</v>
      </c>
      <c r="Y73" s="36">
        <v>606649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24171</v>
      </c>
      <c r="K79" s="138">
        <f>RES_hhdet_numvin!K145</f>
        <v>58718</v>
      </c>
      <c r="L79" s="138">
        <f>RES_hhdet_numvin!L145</f>
        <v>71004</v>
      </c>
      <c r="M79" s="138">
        <f>RES_hhdet_numvin!M145</f>
        <v>113136</v>
      </c>
      <c r="N79" s="138">
        <f>RES_hhdet_numvin!N145</f>
        <v>113320</v>
      </c>
      <c r="O79" s="138">
        <f>RES_hhdet_numvin!O145</f>
        <v>136511</v>
      </c>
      <c r="P79" s="138">
        <f>RES_hhdet_numvin!P145</f>
        <v>205594</v>
      </c>
      <c r="Q79" s="138">
        <f>RES_hhdet_numvin!Q145</f>
        <v>173450</v>
      </c>
      <c r="R79" s="138">
        <f>RES_hhdet_numvin!R145</f>
        <v>178713</v>
      </c>
      <c r="S79" s="138">
        <f>RES_hhdet_numvin!S145</f>
        <v>198380</v>
      </c>
      <c r="T79" s="138">
        <f>RES_hhdet_numvin!T145</f>
        <v>225120</v>
      </c>
      <c r="U79" s="138">
        <f>RES_hhdet_numvin!U145</f>
        <v>212123</v>
      </c>
      <c r="V79" s="138">
        <f>RES_hhdet_numvin!V145</f>
        <v>267274</v>
      </c>
      <c r="W79" s="138">
        <f>RES_hhdet_numvin!W145</f>
        <v>372101</v>
      </c>
      <c r="X79" s="138">
        <f>RES_hhdet_numvin!X145</f>
        <v>489255</v>
      </c>
      <c r="Y79" s="138">
        <f>RES_hhdet_numvin!Y145</f>
        <v>579280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25597</v>
      </c>
      <c r="S81" s="138">
        <f>RES_hhdet_numvin!S147</f>
        <v>40801</v>
      </c>
      <c r="T81" s="138">
        <f>RES_hhdet_numvin!T147</f>
        <v>50990</v>
      </c>
      <c r="U81" s="138">
        <f>RES_hhdet_numvin!U147</f>
        <v>60482</v>
      </c>
      <c r="V81" s="138">
        <f>RES_hhdet_numvin!V147</f>
        <v>74876</v>
      </c>
      <c r="W81" s="138">
        <f>RES_hhdet_numvin!W147</f>
        <v>76950</v>
      </c>
      <c r="X81" s="138">
        <f>RES_hhdet_numvin!X147</f>
        <v>132394</v>
      </c>
      <c r="Y81" s="138">
        <f>RES_hhdet_numvin!Y147</f>
        <v>243282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9116</v>
      </c>
      <c r="S83" s="138">
        <f>RES_hhdet_numvin!S149</f>
        <v>19430</v>
      </c>
      <c r="T83" s="138">
        <f>RES_hhdet_numvin!T149</f>
        <v>43214</v>
      </c>
      <c r="U83" s="138">
        <f>RES_hhdet_numvin!U149</f>
        <v>33835</v>
      </c>
      <c r="V83" s="138">
        <f>RES_hhdet_numvin!V149</f>
        <v>37602</v>
      </c>
      <c r="W83" s="138">
        <f>RES_hhdet_numvin!W149</f>
        <v>30519</v>
      </c>
      <c r="X83" s="138">
        <f>RES_hhdet_numvin!X149</f>
        <v>34271</v>
      </c>
      <c r="Y83" s="138">
        <f>RES_hhdet_numvin!Y149</f>
        <v>17122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351</v>
      </c>
      <c r="S84" s="138">
        <f>RES_hhdet_numvin!S150</f>
        <v>0</v>
      </c>
      <c r="T84" s="138">
        <f>RES_hhdet_numvin!T150</f>
        <v>1018</v>
      </c>
      <c r="U84" s="138">
        <f>RES_hhdet_numvin!U150</f>
        <v>359</v>
      </c>
      <c r="V84" s="138">
        <f>RES_hhdet_numvin!V150</f>
        <v>919</v>
      </c>
      <c r="W84" s="138">
        <f>RES_hhdet_numvin!W150</f>
        <v>0</v>
      </c>
      <c r="X84" s="138">
        <f>RES_hhdet_numvin!X150</f>
        <v>532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15859</v>
      </c>
      <c r="S87" s="138">
        <f>RES_hhdet_numvin!S153</f>
        <v>52372</v>
      </c>
      <c r="T87" s="138">
        <f>RES_hhdet_numvin!T153</f>
        <v>70444</v>
      </c>
      <c r="U87" s="138">
        <f>RES_hhdet_numvin!U153</f>
        <v>55724</v>
      </c>
      <c r="V87" s="138">
        <f>RES_hhdet_numvin!V153</f>
        <v>143985</v>
      </c>
      <c r="W87" s="138">
        <f>RES_hhdet_numvin!W153</f>
        <v>0</v>
      </c>
      <c r="X87" s="138">
        <f>RES_hhdet_numvin!X153</f>
        <v>235668</v>
      </c>
      <c r="Y87" s="138">
        <f>RES_hhdet_numvin!Y153</f>
        <v>299829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87210</v>
      </c>
      <c r="S88" s="138">
        <f>RES_hhdet_numvin!S154</f>
        <v>141318</v>
      </c>
      <c r="T88" s="138">
        <f>RES_hhdet_numvin!T154</f>
        <v>181991</v>
      </c>
      <c r="U88" s="138">
        <f>RES_hhdet_numvin!U154</f>
        <v>249570</v>
      </c>
      <c r="V88" s="138">
        <f>RES_hhdet_numvin!V154</f>
        <v>236897</v>
      </c>
      <c r="W88" s="138">
        <f>RES_hhdet_numvin!W154</f>
        <v>524956</v>
      </c>
      <c r="X88" s="138">
        <f>RES_hhdet_numvin!X154</f>
        <v>428230</v>
      </c>
      <c r="Y88" s="138">
        <f>RES_hhdet_numvin!Y154</f>
        <v>465809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112527</v>
      </c>
      <c r="S93" s="39">
        <f>RES_hhdet_numvin!S159</f>
        <v>213108</v>
      </c>
      <c r="T93" s="39">
        <f>RES_hhdet_numvin!T159</f>
        <v>296665</v>
      </c>
      <c r="U93" s="39">
        <f>RES_hhdet_numvin!U159</f>
        <v>339469</v>
      </c>
      <c r="V93" s="39">
        <f>RES_hhdet_numvin!V159</f>
        <v>419425</v>
      </c>
      <c r="W93" s="39">
        <f>RES_hhdet_numvin!W159</f>
        <v>555495</v>
      </c>
      <c r="X93" s="39">
        <f>RES_hhdet_numvin!X159</f>
        <v>698685</v>
      </c>
      <c r="Y93" s="39">
        <f>RES_hhdet_numvin!Y159</f>
        <v>782776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151.4597701756179</v>
      </c>
      <c r="C97" s="117">
        <f t="shared" si="12"/>
        <v>191.10906685671841</v>
      </c>
      <c r="D97" s="117">
        <f t="shared" si="12"/>
        <v>237.01825521567531</v>
      </c>
      <c r="E97" s="117">
        <f t="shared" si="12"/>
        <v>279.43996023736872</v>
      </c>
      <c r="F97" s="117">
        <f t="shared" si="12"/>
        <v>289.95281194378032</v>
      </c>
      <c r="G97" s="117">
        <f t="shared" si="12"/>
        <v>308.04465627767991</v>
      </c>
      <c r="H97" s="117">
        <f t="shared" si="12"/>
        <v>352.64563097165325</v>
      </c>
      <c r="I97" s="117">
        <f t="shared" si="12"/>
        <v>425.96943308550499</v>
      </c>
      <c r="J97" s="117">
        <f t="shared" si="12"/>
        <v>482.50141438702872</v>
      </c>
      <c r="K97" s="117">
        <f t="shared" si="12"/>
        <v>556.61957550106695</v>
      </c>
      <c r="L97" s="117">
        <f t="shared" si="12"/>
        <v>628.46385948487364</v>
      </c>
      <c r="M97" s="117">
        <f t="shared" si="12"/>
        <v>711.48529518316036</v>
      </c>
      <c r="N97" s="117">
        <f t="shared" si="12"/>
        <v>763.91416494545456</v>
      </c>
      <c r="O97" s="117">
        <f t="shared" si="12"/>
        <v>817.31458337624781</v>
      </c>
      <c r="P97" s="117">
        <f t="shared" si="12"/>
        <v>853.30739382382001</v>
      </c>
      <c r="Q97" s="117">
        <f t="shared" si="12"/>
        <v>899.86992794619766</v>
      </c>
      <c r="R97" s="117">
        <f t="shared" ref="R97:V97" si="13">R98+R100+R102+R111</f>
        <v>955.98702824739303</v>
      </c>
      <c r="S97" s="117">
        <f t="shared" si="13"/>
        <v>1029.3494378090652</v>
      </c>
      <c r="T97" s="117">
        <f t="shared" si="13"/>
        <v>1100.6980929547562</v>
      </c>
      <c r="U97" s="117">
        <f t="shared" si="13"/>
        <v>1128.8390646965456</v>
      </c>
      <c r="V97" s="117">
        <f t="shared" si="13"/>
        <v>1188.5216376853878</v>
      </c>
      <c r="W97" s="117">
        <f t="shared" ref="W97:Y97" si="14">W98+W100+W102+W111</f>
        <v>1291.4395808866689</v>
      </c>
      <c r="X97" s="117">
        <f t="shared" si="14"/>
        <v>1503.4265959042459</v>
      </c>
      <c r="Y97" s="117">
        <f t="shared" si="14"/>
        <v>1590.723447524299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91.031836141871665</v>
      </c>
      <c r="C98" s="122">
        <f t="shared" si="15"/>
        <v>119.33489255999442</v>
      </c>
      <c r="D98" s="122">
        <f t="shared" si="15"/>
        <v>143.75816589344063</v>
      </c>
      <c r="E98" s="122">
        <f t="shared" si="15"/>
        <v>167.40055005402493</v>
      </c>
      <c r="F98" s="122">
        <f t="shared" si="15"/>
        <v>162.6678390783018</v>
      </c>
      <c r="G98" s="122">
        <f t="shared" si="15"/>
        <v>164.7166780778974</v>
      </c>
      <c r="H98" s="122">
        <f t="shared" si="15"/>
        <v>186.20531503575177</v>
      </c>
      <c r="I98" s="122">
        <f t="shared" si="15"/>
        <v>217.35984062152158</v>
      </c>
      <c r="J98" s="122">
        <f t="shared" si="15"/>
        <v>255.86007407022339</v>
      </c>
      <c r="K98" s="122">
        <f t="shared" si="15"/>
        <v>291.22874321554247</v>
      </c>
      <c r="L98" s="122">
        <f t="shared" si="15"/>
        <v>323.69455513852267</v>
      </c>
      <c r="M98" s="122">
        <f t="shared" si="15"/>
        <v>354.57821301314596</v>
      </c>
      <c r="N98" s="122">
        <f t="shared" si="15"/>
        <v>387.88439137055008</v>
      </c>
      <c r="O98" s="122">
        <f t="shared" si="15"/>
        <v>418.22236066354532</v>
      </c>
      <c r="P98" s="122">
        <f t="shared" si="15"/>
        <v>440.57937863610636</v>
      </c>
      <c r="Q98" s="122">
        <f t="shared" si="15"/>
        <v>462.34567688417252</v>
      </c>
      <c r="R98" s="122">
        <f t="shared" si="15"/>
        <v>484.16330788846199</v>
      </c>
      <c r="S98" s="122">
        <f t="shared" si="15"/>
        <v>507.36903816977087</v>
      </c>
      <c r="T98" s="122">
        <f t="shared" si="15"/>
        <v>528.32922374529846</v>
      </c>
      <c r="U98" s="122">
        <f t="shared" si="15"/>
        <v>556.47169297966173</v>
      </c>
      <c r="V98" s="122">
        <f t="shared" si="15"/>
        <v>592.29118688925882</v>
      </c>
      <c r="W98" s="122">
        <f t="shared" si="15"/>
        <v>621.01108016385842</v>
      </c>
      <c r="X98" s="122">
        <f t="shared" si="15"/>
        <v>690.00015324762592</v>
      </c>
      <c r="Y98" s="122">
        <f t="shared" si="15"/>
        <v>803.63577683891003</v>
      </c>
      <c r="DA98" s="130" t="s">
        <v>1706</v>
      </c>
    </row>
    <row r="99" spans="1:105" ht="12" customHeight="1" x14ac:dyDescent="0.25">
      <c r="A99" s="97" t="s">
        <v>53</v>
      </c>
      <c r="B99" s="98">
        <v>91.031836141871665</v>
      </c>
      <c r="C99" s="98">
        <v>119.33489255999442</v>
      </c>
      <c r="D99" s="98">
        <v>143.75816589344063</v>
      </c>
      <c r="E99" s="98">
        <v>167.40055005402493</v>
      </c>
      <c r="F99" s="98">
        <v>162.6678390783018</v>
      </c>
      <c r="G99" s="98">
        <v>164.7166780778974</v>
      </c>
      <c r="H99" s="98">
        <v>186.20531503575177</v>
      </c>
      <c r="I99" s="98">
        <v>217.35984062152158</v>
      </c>
      <c r="J99" s="98">
        <v>255.86007407022339</v>
      </c>
      <c r="K99" s="98">
        <v>291.22874321554247</v>
      </c>
      <c r="L99" s="98">
        <v>323.69455513852267</v>
      </c>
      <c r="M99" s="98">
        <v>354.57821301314596</v>
      </c>
      <c r="N99" s="98">
        <v>387.88439137055008</v>
      </c>
      <c r="O99" s="98">
        <v>418.22236066354532</v>
      </c>
      <c r="P99" s="98">
        <v>440.57937863610636</v>
      </c>
      <c r="Q99" s="98">
        <v>462.34567688417252</v>
      </c>
      <c r="R99" s="98">
        <v>484.16330788846199</v>
      </c>
      <c r="S99" s="98">
        <v>507.36903816977087</v>
      </c>
      <c r="T99" s="98">
        <v>528.32922374529846</v>
      </c>
      <c r="U99" s="98">
        <v>556.47169297966173</v>
      </c>
      <c r="V99" s="98">
        <v>592.29118688925882</v>
      </c>
      <c r="W99" s="98">
        <v>621.01108016385842</v>
      </c>
      <c r="X99" s="98">
        <v>690.00015324762592</v>
      </c>
      <c r="Y99" s="98">
        <v>803.63577683891003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2.7650570697689392</v>
      </c>
      <c r="C100" s="122">
        <f t="shared" si="16"/>
        <v>2.771186251210628</v>
      </c>
      <c r="D100" s="122">
        <f t="shared" si="16"/>
        <v>2.885283153193333</v>
      </c>
      <c r="E100" s="122">
        <f t="shared" si="16"/>
        <v>5.6283047802572224</v>
      </c>
      <c r="F100" s="122">
        <f t="shared" si="16"/>
        <v>3.1209666215588063</v>
      </c>
      <c r="G100" s="122">
        <f t="shared" si="16"/>
        <v>3.3872916176081973</v>
      </c>
      <c r="H100" s="122">
        <f t="shared" si="16"/>
        <v>5.2807298694965379</v>
      </c>
      <c r="I100" s="122">
        <f t="shared" si="16"/>
        <v>4.6217524891324588</v>
      </c>
      <c r="J100" s="122">
        <f t="shared" si="16"/>
        <v>5.8447197132738165</v>
      </c>
      <c r="K100" s="122">
        <f t="shared" si="16"/>
        <v>7.0152321958858597</v>
      </c>
      <c r="L100" s="122">
        <f t="shared" si="16"/>
        <v>9.2710062442387464</v>
      </c>
      <c r="M100" s="122">
        <f t="shared" si="16"/>
        <v>11.312773470981586</v>
      </c>
      <c r="N100" s="122">
        <f t="shared" si="16"/>
        <v>12.67988696589925</v>
      </c>
      <c r="O100" s="122">
        <f t="shared" si="16"/>
        <v>13.870829389033332</v>
      </c>
      <c r="P100" s="122">
        <f t="shared" si="16"/>
        <v>14.769107225708998</v>
      </c>
      <c r="Q100" s="122">
        <f t="shared" si="16"/>
        <v>16.456462381080343</v>
      </c>
      <c r="R100" s="122">
        <f t="shared" si="16"/>
        <v>19.801545852774726</v>
      </c>
      <c r="S100" s="122">
        <f t="shared" si="16"/>
        <v>22.496265785980889</v>
      </c>
      <c r="T100" s="122">
        <f t="shared" si="16"/>
        <v>22.373417868176535</v>
      </c>
      <c r="U100" s="122">
        <f t="shared" si="16"/>
        <v>23.874740011465274</v>
      </c>
      <c r="V100" s="122">
        <f t="shared" si="16"/>
        <v>25.364443472460838</v>
      </c>
      <c r="W100" s="122">
        <f t="shared" si="16"/>
        <v>28.533046168115263</v>
      </c>
      <c r="X100" s="122">
        <f t="shared" si="16"/>
        <v>28.911600652420898</v>
      </c>
      <c r="Y100" s="122">
        <f t="shared" si="16"/>
        <v>29.270688432901476</v>
      </c>
      <c r="DA100" s="130" t="s">
        <v>1708</v>
      </c>
    </row>
    <row r="101" spans="1:105" ht="12" customHeight="1" x14ac:dyDescent="0.25">
      <c r="A101" s="97" t="s">
        <v>53</v>
      </c>
      <c r="B101" s="98">
        <v>2.7650570697689392</v>
      </c>
      <c r="C101" s="98">
        <v>2.771186251210628</v>
      </c>
      <c r="D101" s="98">
        <v>2.885283153193333</v>
      </c>
      <c r="E101" s="98">
        <v>5.6283047802572224</v>
      </c>
      <c r="F101" s="98">
        <v>3.1209666215588063</v>
      </c>
      <c r="G101" s="98">
        <v>3.3872916176081973</v>
      </c>
      <c r="H101" s="98">
        <v>5.2807298694965379</v>
      </c>
      <c r="I101" s="98">
        <v>4.6217524891324588</v>
      </c>
      <c r="J101" s="98">
        <v>5.8447197132738165</v>
      </c>
      <c r="K101" s="98">
        <v>7.0152321958858597</v>
      </c>
      <c r="L101" s="98">
        <v>9.2710062442387464</v>
      </c>
      <c r="M101" s="98">
        <v>11.312773470981586</v>
      </c>
      <c r="N101" s="98">
        <v>12.67988696589925</v>
      </c>
      <c r="O101" s="98">
        <v>13.870829389033332</v>
      </c>
      <c r="P101" s="98">
        <v>14.769107225708998</v>
      </c>
      <c r="Q101" s="98">
        <v>16.456462381080343</v>
      </c>
      <c r="R101" s="98">
        <v>19.801545852774726</v>
      </c>
      <c r="S101" s="98">
        <v>22.496265785980889</v>
      </c>
      <c r="T101" s="98">
        <v>22.373417868176535</v>
      </c>
      <c r="U101" s="98">
        <v>23.874740011465274</v>
      </c>
      <c r="V101" s="98">
        <v>25.364443472460838</v>
      </c>
      <c r="W101" s="98">
        <v>28.533046168115263</v>
      </c>
      <c r="X101" s="98">
        <v>28.911600652420898</v>
      </c>
      <c r="Y101" s="98">
        <v>29.270688432901476</v>
      </c>
      <c r="DA101" s="63" t="s">
        <v>1709</v>
      </c>
    </row>
    <row r="102" spans="1:105" ht="12" customHeight="1" x14ac:dyDescent="0.25">
      <c r="A102" s="121" t="s">
        <v>55</v>
      </c>
      <c r="B102" s="122">
        <v>41.799690023142375</v>
      </c>
      <c r="C102" s="122">
        <v>49.22080347501047</v>
      </c>
      <c r="D102" s="122">
        <v>64.505872403373303</v>
      </c>
      <c r="E102" s="122">
        <v>75.192322363643683</v>
      </c>
      <c r="F102" s="122">
        <v>88.522402924329754</v>
      </c>
      <c r="G102" s="122">
        <v>98.524824893827059</v>
      </c>
      <c r="H102" s="122">
        <v>113.6195685938908</v>
      </c>
      <c r="I102" s="122">
        <v>148.42393164266144</v>
      </c>
      <c r="J102" s="122">
        <v>159.97067070306795</v>
      </c>
      <c r="K102" s="122">
        <v>187.54423462915244</v>
      </c>
      <c r="L102" s="122">
        <v>214.44624690356801</v>
      </c>
      <c r="M102" s="122">
        <v>261.11699207500232</v>
      </c>
      <c r="N102" s="122">
        <v>269.89361809911594</v>
      </c>
      <c r="O102" s="122">
        <v>284.05882692458249</v>
      </c>
      <c r="P102" s="122">
        <v>289.26554899232957</v>
      </c>
      <c r="Q102" s="122">
        <v>309.41930680002008</v>
      </c>
      <c r="R102" s="122">
        <v>338.4716201550296</v>
      </c>
      <c r="S102" s="122">
        <v>372.05761852157775</v>
      </c>
      <c r="T102" s="122">
        <v>422.76431247795813</v>
      </c>
      <c r="U102" s="122">
        <v>416.97203753947036</v>
      </c>
      <c r="V102" s="122">
        <v>435.81908660610088</v>
      </c>
      <c r="W102" s="122">
        <v>488.98673004416327</v>
      </c>
      <c r="X102" s="122">
        <v>590.95617293588884</v>
      </c>
      <c r="Y102" s="122">
        <v>564.76566900276521</v>
      </c>
      <c r="DA102" s="130" t="s">
        <v>1710</v>
      </c>
    </row>
    <row r="103" spans="1:105" ht="12" customHeight="1" x14ac:dyDescent="0.25">
      <c r="A103" s="97" t="s">
        <v>124</v>
      </c>
      <c r="B103" s="98">
        <v>8.2868879595720344</v>
      </c>
      <c r="C103" s="98">
        <v>8.573149044984163</v>
      </c>
      <c r="D103" s="98">
        <v>8.7852367051795461</v>
      </c>
      <c r="E103" s="98">
        <v>8.3624273036275234</v>
      </c>
      <c r="F103" s="98">
        <v>12.626868331590632</v>
      </c>
      <c r="G103" s="98">
        <v>12.215885117177182</v>
      </c>
      <c r="H103" s="98">
        <v>14.265553452329007</v>
      </c>
      <c r="I103" s="98">
        <v>13.360264197290583</v>
      </c>
      <c r="J103" s="98">
        <v>16.887593501844172</v>
      </c>
      <c r="K103" s="98">
        <v>19.661991490626168</v>
      </c>
      <c r="L103" s="98">
        <v>22.909210897697911</v>
      </c>
      <c r="M103" s="98">
        <v>28.235448675656542</v>
      </c>
      <c r="N103" s="98">
        <v>26.830991279028801</v>
      </c>
      <c r="O103" s="98">
        <v>25.886578555657181</v>
      </c>
      <c r="P103" s="98">
        <v>34.206834665370422</v>
      </c>
      <c r="Q103" s="98">
        <v>30.751392066806964</v>
      </c>
      <c r="R103" s="98">
        <v>41.744949792476007</v>
      </c>
      <c r="S103" s="98">
        <v>35.131808689831509</v>
      </c>
      <c r="T103" s="98">
        <v>56.247262907667064</v>
      </c>
      <c r="U103" s="98">
        <v>52.060903346612051</v>
      </c>
      <c r="V103" s="98">
        <v>57.911581487771862</v>
      </c>
      <c r="W103" s="98">
        <v>51.081207369465133</v>
      </c>
      <c r="X103" s="98">
        <v>56.037602756728518</v>
      </c>
      <c r="Y103" s="98">
        <v>36.852031049330115</v>
      </c>
      <c r="DA103" s="63" t="s">
        <v>1711</v>
      </c>
    </row>
    <row r="104" spans="1:105" ht="12" customHeight="1" x14ac:dyDescent="0.25">
      <c r="A104" s="97" t="s">
        <v>123</v>
      </c>
      <c r="B104" s="98">
        <v>1.2368715981774671E-2</v>
      </c>
      <c r="C104" s="98">
        <v>1.7441095571501152E-2</v>
      </c>
      <c r="D104" s="98">
        <v>2.1484930176743647E-2</v>
      </c>
      <c r="E104" s="98">
        <v>2.3255146300244826E-2</v>
      </c>
      <c r="F104" s="98">
        <v>4.7822372787280833E-2</v>
      </c>
      <c r="G104" s="98">
        <v>4.5042724836297753E-2</v>
      </c>
      <c r="H104" s="98">
        <v>6.5680387123997333E-2</v>
      </c>
      <c r="I104" s="98">
        <v>5.247221183694558E-2</v>
      </c>
      <c r="J104" s="98">
        <v>9.7273820485144658E-2</v>
      </c>
      <c r="K104" s="98">
        <v>0.13373624155391731</v>
      </c>
      <c r="L104" s="98">
        <v>0.15718147730412424</v>
      </c>
      <c r="M104" s="98">
        <v>0.2199909281735602</v>
      </c>
      <c r="N104" s="98">
        <v>0.20516966535354597</v>
      </c>
      <c r="O104" s="98">
        <v>0.18146889259185606</v>
      </c>
      <c r="P104" s="98">
        <v>0.41395342378025579</v>
      </c>
      <c r="Q104" s="98">
        <v>0.30635412562986775</v>
      </c>
      <c r="R104" s="98">
        <v>0.55013752067978849</v>
      </c>
      <c r="S104" s="98">
        <v>0.4152336479906541</v>
      </c>
      <c r="T104" s="98">
        <v>0.79642770311387057</v>
      </c>
      <c r="U104" s="98">
        <v>0.72293153620323425</v>
      </c>
      <c r="V104" s="98">
        <v>0.88842230854169646</v>
      </c>
      <c r="W104" s="98">
        <v>0.71482910186069448</v>
      </c>
      <c r="X104" s="98">
        <v>0.75864676290842992</v>
      </c>
      <c r="Y104" s="98">
        <v>0.47336100928587821</v>
      </c>
      <c r="DA104" s="63" t="s">
        <v>1712</v>
      </c>
    </row>
    <row r="105" spans="1:105" ht="12" customHeight="1" x14ac:dyDescent="0.25">
      <c r="A105" s="100" t="s">
        <v>50</v>
      </c>
      <c r="B105" s="101">
        <v>6.6317399325265345E-3</v>
      </c>
      <c r="C105" s="101">
        <v>8.8971810159317773E-3</v>
      </c>
      <c r="D105" s="101">
        <v>1.1183496184436958E-2</v>
      </c>
      <c r="E105" s="101">
        <v>1.2033321451605461E-2</v>
      </c>
      <c r="F105" s="101">
        <v>2.6157957469716664E-2</v>
      </c>
      <c r="G105" s="101">
        <v>2.4234979243578088E-2</v>
      </c>
      <c r="H105" s="101">
        <v>3.503184882598713E-2</v>
      </c>
      <c r="I105" s="101">
        <v>3.050644782777211E-2</v>
      </c>
      <c r="J105" s="101">
        <v>5.1792303322599195E-2</v>
      </c>
      <c r="K105" s="101">
        <v>7.179768724553956E-2</v>
      </c>
      <c r="L105" s="101">
        <v>8.3785872991155613E-2</v>
      </c>
      <c r="M105" s="101">
        <v>0.12091894790271329</v>
      </c>
      <c r="N105" s="101">
        <v>0.11294835430971688</v>
      </c>
      <c r="O105" s="101">
        <v>0.10312285324022397</v>
      </c>
      <c r="P105" s="101">
        <v>0.20891155530650801</v>
      </c>
      <c r="Q105" s="101">
        <v>0.15188477777427997</v>
      </c>
      <c r="R105" s="101">
        <v>0.27535316732520093</v>
      </c>
      <c r="S105" s="101">
        <v>0.21748847474578045</v>
      </c>
      <c r="T105" s="101">
        <v>0.38404712018854048</v>
      </c>
      <c r="U105" s="101">
        <v>0.34961083092249667</v>
      </c>
      <c r="V105" s="101">
        <v>0.39944423301084442</v>
      </c>
      <c r="W105" s="101">
        <v>0.35580312640567818</v>
      </c>
      <c r="X105" s="101">
        <v>0.35591636553225786</v>
      </c>
      <c r="Y105" s="101">
        <v>0.19822377777780051</v>
      </c>
      <c r="DA105" s="131" t="s">
        <v>1713</v>
      </c>
    </row>
    <row r="106" spans="1:105" ht="12" customHeight="1" x14ac:dyDescent="0.25">
      <c r="A106" s="103" t="s">
        <v>52</v>
      </c>
      <c r="B106" s="104">
        <v>5.7369760492481372E-3</v>
      </c>
      <c r="C106" s="104">
        <v>8.5439145555693749E-3</v>
      </c>
      <c r="D106" s="104">
        <v>1.0301433992306687E-2</v>
      </c>
      <c r="E106" s="104">
        <v>1.1221824848639365E-2</v>
      </c>
      <c r="F106" s="104">
        <v>2.1664415317564169E-2</v>
      </c>
      <c r="G106" s="104">
        <v>2.0807745592719664E-2</v>
      </c>
      <c r="H106" s="104">
        <v>3.0648538298010203E-2</v>
      </c>
      <c r="I106" s="104">
        <v>2.196576400917347E-2</v>
      </c>
      <c r="J106" s="104">
        <v>4.5481517162545455E-2</v>
      </c>
      <c r="K106" s="104">
        <v>6.1938554308377754E-2</v>
      </c>
      <c r="L106" s="104">
        <v>7.3395604312968613E-2</v>
      </c>
      <c r="M106" s="104">
        <v>9.9071980270846891E-2</v>
      </c>
      <c r="N106" s="104">
        <v>9.2221311043829107E-2</v>
      </c>
      <c r="O106" s="104">
        <v>7.8346039351632105E-2</v>
      </c>
      <c r="P106" s="104">
        <v>0.20504186847374781</v>
      </c>
      <c r="Q106" s="104">
        <v>0.15446934785558775</v>
      </c>
      <c r="R106" s="104">
        <v>0.27478435335458756</v>
      </c>
      <c r="S106" s="104">
        <v>0.19774517324487365</v>
      </c>
      <c r="T106" s="104">
        <v>0.41238058292533009</v>
      </c>
      <c r="U106" s="104">
        <v>0.37332070528073752</v>
      </c>
      <c r="V106" s="104">
        <v>0.4889780755308521</v>
      </c>
      <c r="W106" s="104">
        <v>0.35902597545501636</v>
      </c>
      <c r="X106" s="104">
        <v>0.402730397376172</v>
      </c>
      <c r="Y106" s="104">
        <v>0.27513723150807773</v>
      </c>
      <c r="DA106" s="132" t="s">
        <v>1714</v>
      </c>
    </row>
    <row r="107" spans="1:105" ht="12" customHeight="1" x14ac:dyDescent="0.25">
      <c r="A107" s="106" t="s">
        <v>122</v>
      </c>
      <c r="B107" s="101">
        <v>28.868152588975736</v>
      </c>
      <c r="C107" s="101">
        <v>32.794621445949822</v>
      </c>
      <c r="D107" s="101">
        <v>42.279298627959221</v>
      </c>
      <c r="E107" s="101">
        <v>45.208637001656122</v>
      </c>
      <c r="F107" s="101">
        <v>51.608871246108329</v>
      </c>
      <c r="G107" s="101">
        <v>56.506351302974778</v>
      </c>
      <c r="H107" s="101">
        <v>61.697121834676224</v>
      </c>
      <c r="I107" s="101">
        <v>75.496924487140944</v>
      </c>
      <c r="J107" s="101">
        <v>77.049830843908566</v>
      </c>
      <c r="K107" s="101">
        <v>77.729300201098525</v>
      </c>
      <c r="L107" s="101">
        <v>90.895765628685481</v>
      </c>
      <c r="M107" s="101">
        <v>98.746072066229431</v>
      </c>
      <c r="N107" s="101">
        <v>101.30402992398123</v>
      </c>
      <c r="O107" s="101">
        <v>98.292962468587177</v>
      </c>
      <c r="P107" s="101">
        <v>82.011451349693687</v>
      </c>
      <c r="Q107" s="101">
        <v>76.551777990988668</v>
      </c>
      <c r="R107" s="101">
        <v>71.602150776613797</v>
      </c>
      <c r="S107" s="101">
        <v>79.206512488747336</v>
      </c>
      <c r="T107" s="101">
        <v>83.991655017282824</v>
      </c>
      <c r="U107" s="101">
        <v>79.312864372146421</v>
      </c>
      <c r="V107" s="101">
        <v>92.766330140923472</v>
      </c>
      <c r="W107" s="101">
        <v>86.930007564198647</v>
      </c>
      <c r="X107" s="101">
        <v>130.36547910647093</v>
      </c>
      <c r="Y107" s="101">
        <v>152.06904616578939</v>
      </c>
      <c r="DA107" s="131" t="s">
        <v>1715</v>
      </c>
    </row>
    <row r="108" spans="1:105" ht="12" customHeight="1" x14ac:dyDescent="0.25">
      <c r="A108" s="107" t="s">
        <v>121</v>
      </c>
      <c r="B108" s="104">
        <v>4.6322807586128318</v>
      </c>
      <c r="C108" s="104">
        <v>7.8355918885049896</v>
      </c>
      <c r="D108" s="104">
        <v>13.419852140057788</v>
      </c>
      <c r="E108" s="104">
        <v>21.598002912059791</v>
      </c>
      <c r="F108" s="104">
        <v>24.238840973843502</v>
      </c>
      <c r="G108" s="104">
        <v>29.757545748838798</v>
      </c>
      <c r="H108" s="104">
        <v>37.591212919761574</v>
      </c>
      <c r="I108" s="104">
        <v>59.514270746392981</v>
      </c>
      <c r="J108" s="104">
        <v>65.935972536830064</v>
      </c>
      <c r="K108" s="104">
        <v>90.019206695873834</v>
      </c>
      <c r="L108" s="104">
        <v>100.4840888998805</v>
      </c>
      <c r="M108" s="104">
        <v>133.9154804049428</v>
      </c>
      <c r="N108" s="104">
        <v>141.55342723075236</v>
      </c>
      <c r="O108" s="104">
        <v>159.69781700774627</v>
      </c>
      <c r="P108" s="104">
        <v>172.63330955348522</v>
      </c>
      <c r="Q108" s="104">
        <v>201.80978261659456</v>
      </c>
      <c r="R108" s="104">
        <v>224.57438206526001</v>
      </c>
      <c r="S108" s="104">
        <v>257.30406369500827</v>
      </c>
      <c r="T108" s="104">
        <v>281.72896684989433</v>
      </c>
      <c r="U108" s="104">
        <v>284.87533828450864</v>
      </c>
      <c r="V108" s="104">
        <v>284.25275266886382</v>
      </c>
      <c r="W108" s="104">
        <v>350.2606860086388</v>
      </c>
      <c r="X108" s="104">
        <v>403.79444430978094</v>
      </c>
      <c r="Y108" s="104">
        <v>375.37123077835986</v>
      </c>
      <c r="DA108" s="132" t="s">
        <v>1716</v>
      </c>
    </row>
    <row r="109" spans="1:105" ht="12" customHeight="1" x14ac:dyDescent="0.25">
      <c r="A109" s="108" t="s">
        <v>53</v>
      </c>
      <c r="B109" s="98">
        <v>2.3445524223315011</v>
      </c>
      <c r="C109" s="98">
        <v>3.7594572045711101</v>
      </c>
      <c r="D109" s="98">
        <v>6.5846144507229658</v>
      </c>
      <c r="E109" s="98">
        <v>10.56174595160059</v>
      </c>
      <c r="F109" s="98">
        <v>12.557042297814618</v>
      </c>
      <c r="G109" s="98">
        <v>15.167511750658617</v>
      </c>
      <c r="H109" s="98">
        <v>18.965263601994479</v>
      </c>
      <c r="I109" s="98">
        <v>33.057234609482954</v>
      </c>
      <c r="J109" s="98">
        <v>33.282178496318544</v>
      </c>
      <c r="K109" s="98">
        <v>45.974553834926603</v>
      </c>
      <c r="L109" s="98">
        <v>50.906019152487978</v>
      </c>
      <c r="M109" s="98">
        <v>70.479237038426845</v>
      </c>
      <c r="N109" s="98">
        <v>74.581657904830251</v>
      </c>
      <c r="O109" s="98">
        <v>87.282579672996363</v>
      </c>
      <c r="P109" s="98">
        <v>83.748130914429936</v>
      </c>
      <c r="Q109" s="98">
        <v>97.225972572027928</v>
      </c>
      <c r="R109" s="98">
        <v>109.25020314540895</v>
      </c>
      <c r="S109" s="98">
        <v>132.21531641768726</v>
      </c>
      <c r="T109" s="98">
        <v>132.93842655535204</v>
      </c>
      <c r="U109" s="98">
        <v>134.73528502463799</v>
      </c>
      <c r="V109" s="98">
        <v>123.08815857420196</v>
      </c>
      <c r="W109" s="98">
        <v>168.91416583594511</v>
      </c>
      <c r="X109" s="98">
        <v>183.27582446602764</v>
      </c>
      <c r="Y109" s="98">
        <v>151.20090348215024</v>
      </c>
      <c r="DA109" s="63" t="s">
        <v>1717</v>
      </c>
    </row>
    <row r="110" spans="1:105" ht="12" customHeight="1" x14ac:dyDescent="0.25">
      <c r="A110" s="108" t="s">
        <v>52</v>
      </c>
      <c r="B110" s="98">
        <v>2.2877283362813308</v>
      </c>
      <c r="C110" s="98">
        <v>4.076134683933879</v>
      </c>
      <c r="D110" s="98">
        <v>6.8352376893348223</v>
      </c>
      <c r="E110" s="98">
        <v>11.036256960459198</v>
      </c>
      <c r="F110" s="98">
        <v>11.681798676028883</v>
      </c>
      <c r="G110" s="98">
        <v>14.59003399818018</v>
      </c>
      <c r="H110" s="98">
        <v>18.625949317767095</v>
      </c>
      <c r="I110" s="98">
        <v>26.457036136910027</v>
      </c>
      <c r="J110" s="98">
        <v>32.653794040511514</v>
      </c>
      <c r="K110" s="98">
        <v>44.044652860947238</v>
      </c>
      <c r="L110" s="98">
        <v>49.578069747392526</v>
      </c>
      <c r="M110" s="98">
        <v>63.436243366515967</v>
      </c>
      <c r="N110" s="98">
        <v>66.971769325922111</v>
      </c>
      <c r="O110" s="98">
        <v>72.415237334749889</v>
      </c>
      <c r="P110" s="98">
        <v>88.885178639055269</v>
      </c>
      <c r="Q110" s="98">
        <v>104.58381004456663</v>
      </c>
      <c r="R110" s="98">
        <v>115.32417891985108</v>
      </c>
      <c r="S110" s="98">
        <v>125.08874727732099</v>
      </c>
      <c r="T110" s="98">
        <v>148.7905402945423</v>
      </c>
      <c r="U110" s="98">
        <v>150.14005325987068</v>
      </c>
      <c r="V110" s="98">
        <v>161.16459409466188</v>
      </c>
      <c r="W110" s="98">
        <v>181.34652017269366</v>
      </c>
      <c r="X110" s="98">
        <v>220.51861984375333</v>
      </c>
      <c r="Y110" s="98">
        <v>224.17032729620965</v>
      </c>
      <c r="DA110" s="63" t="s">
        <v>1718</v>
      </c>
    </row>
    <row r="111" spans="1:105" ht="12" customHeight="1" x14ac:dyDescent="0.25">
      <c r="A111" s="121" t="s">
        <v>54</v>
      </c>
      <c r="B111" s="122">
        <v>15.863186940834916</v>
      </c>
      <c r="C111" s="122">
        <v>19.782184570502913</v>
      </c>
      <c r="D111" s="122">
        <v>25.868933765668022</v>
      </c>
      <c r="E111" s="122">
        <v>31.218783039442862</v>
      </c>
      <c r="F111" s="122">
        <v>35.641603319589976</v>
      </c>
      <c r="G111" s="122">
        <v>41.415861688347242</v>
      </c>
      <c r="H111" s="122">
        <v>47.540017472514123</v>
      </c>
      <c r="I111" s="122">
        <v>55.563908332189506</v>
      </c>
      <c r="J111" s="122">
        <v>60.825949900463556</v>
      </c>
      <c r="K111" s="122">
        <v>70.831365460486211</v>
      </c>
      <c r="L111" s="122">
        <v>81.052051198544206</v>
      </c>
      <c r="M111" s="122">
        <v>84.477316624030493</v>
      </c>
      <c r="N111" s="122">
        <v>93.456268509889199</v>
      </c>
      <c r="O111" s="122">
        <v>101.16256639908664</v>
      </c>
      <c r="P111" s="122">
        <v>108.69335896967515</v>
      </c>
      <c r="Q111" s="122">
        <v>111.64848188092465</v>
      </c>
      <c r="R111" s="122">
        <v>113.55055435112676</v>
      </c>
      <c r="S111" s="122">
        <v>127.42651533173564</v>
      </c>
      <c r="T111" s="122">
        <v>127.23113886332308</v>
      </c>
      <c r="U111" s="122">
        <v>131.52059416594821</v>
      </c>
      <c r="V111" s="122">
        <v>135.04692071756719</v>
      </c>
      <c r="W111" s="122">
        <v>152.90872451053195</v>
      </c>
      <c r="X111" s="122">
        <v>193.55866906831045</v>
      </c>
      <c r="Y111" s="122">
        <v>193.05131324972226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1720</v>
      </c>
    </row>
    <row r="113" spans="1:105" ht="12" customHeight="1" x14ac:dyDescent="0.25">
      <c r="A113" s="109" t="s">
        <v>120</v>
      </c>
      <c r="B113" s="33">
        <v>15.863186940834916</v>
      </c>
      <c r="C113" s="33">
        <v>19.782184570502913</v>
      </c>
      <c r="D113" s="33">
        <v>25.868933765668022</v>
      </c>
      <c r="E113" s="33">
        <v>31.218783039442862</v>
      </c>
      <c r="F113" s="33">
        <v>35.641603319589976</v>
      </c>
      <c r="G113" s="33">
        <v>41.415861688347242</v>
      </c>
      <c r="H113" s="33">
        <v>47.540017472514123</v>
      </c>
      <c r="I113" s="33">
        <v>55.563908332189506</v>
      </c>
      <c r="J113" s="33">
        <v>60.825949900463556</v>
      </c>
      <c r="K113" s="33">
        <v>70.831365460486211</v>
      </c>
      <c r="L113" s="33">
        <v>81.052051198544206</v>
      </c>
      <c r="M113" s="33">
        <v>84.477316624030493</v>
      </c>
      <c r="N113" s="33">
        <v>93.456268509889199</v>
      </c>
      <c r="O113" s="33">
        <v>101.16256639908664</v>
      </c>
      <c r="P113" s="33">
        <v>108.69335896967515</v>
      </c>
      <c r="Q113" s="33">
        <v>111.64848188092465</v>
      </c>
      <c r="R113" s="33">
        <v>113.55055435112676</v>
      </c>
      <c r="S113" s="33">
        <v>127.42651533173564</v>
      </c>
      <c r="T113" s="33">
        <v>127.23113886332308</v>
      </c>
      <c r="U113" s="33">
        <v>131.52059416594821</v>
      </c>
      <c r="V113" s="33">
        <v>135.04692071756719</v>
      </c>
      <c r="W113" s="33">
        <v>152.90872451053195</v>
      </c>
      <c r="X113" s="33">
        <v>193.55866906831045</v>
      </c>
      <c r="Y113" s="33">
        <v>193.05131324972226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204.97513579267653</v>
      </c>
      <c r="C115" s="117">
        <f t="shared" si="17"/>
        <v>274.44556736643682</v>
      </c>
      <c r="D115" s="117">
        <f t="shared" si="17"/>
        <v>351.77941665707516</v>
      </c>
      <c r="E115" s="117">
        <f t="shared" si="17"/>
        <v>430.161689493398</v>
      </c>
      <c r="F115" s="117">
        <f t="shared" si="17"/>
        <v>438.91078719447478</v>
      </c>
      <c r="G115" s="117">
        <f t="shared" si="17"/>
        <v>468.46501475851608</v>
      </c>
      <c r="H115" s="117">
        <f t="shared" si="17"/>
        <v>550.7140875968073</v>
      </c>
      <c r="I115" s="117">
        <f t="shared" si="17"/>
        <v>671.97750714653705</v>
      </c>
      <c r="J115" s="117">
        <f t="shared" si="17"/>
        <v>794.02370760149711</v>
      </c>
      <c r="K115" s="117">
        <f t="shared" si="17"/>
        <v>934.17917132849664</v>
      </c>
      <c r="L115" s="117">
        <f t="shared" si="17"/>
        <v>1070.7740228456917</v>
      </c>
      <c r="M115" s="117">
        <f t="shared" si="17"/>
        <v>1223.0910840937986</v>
      </c>
      <c r="N115" s="117">
        <f t="shared" si="17"/>
        <v>1354.8943158315644</v>
      </c>
      <c r="O115" s="117">
        <f t="shared" si="17"/>
        <v>1489.151891551219</v>
      </c>
      <c r="P115" s="117">
        <f t="shared" si="17"/>
        <v>1604.3157359069883</v>
      </c>
      <c r="Q115" s="117">
        <f t="shared" si="17"/>
        <v>1727.8256043723561</v>
      </c>
      <c r="R115" s="117">
        <f t="shared" ref="R115:V115" si="18">R116+R118+R120+R129</f>
        <v>1862.8452393261755</v>
      </c>
      <c r="S115" s="117">
        <f t="shared" si="18"/>
        <v>2018.4416809657264</v>
      </c>
      <c r="T115" s="117">
        <f t="shared" si="18"/>
        <v>2162.8863816484131</v>
      </c>
      <c r="U115" s="117">
        <f t="shared" si="18"/>
        <v>2287.6583055423425</v>
      </c>
      <c r="V115" s="117">
        <f t="shared" si="18"/>
        <v>2461.7661022024163</v>
      </c>
      <c r="W115" s="117">
        <f t="shared" ref="W115:Y115" si="19">W116+W118+W120+W129</f>
        <v>2671.3448772347683</v>
      </c>
      <c r="X115" s="117">
        <f t="shared" si="19"/>
        <v>3074.2541052630572</v>
      </c>
      <c r="Y115" s="117">
        <f t="shared" si="19"/>
        <v>3485.6715564929573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156.10571756700946</v>
      </c>
      <c r="C116" s="122">
        <f t="shared" si="20"/>
        <v>216.00851965047855</v>
      </c>
      <c r="D116" s="122">
        <f t="shared" si="20"/>
        <v>275.43600874401227</v>
      </c>
      <c r="E116" s="122">
        <f t="shared" si="20"/>
        <v>333.66116914258896</v>
      </c>
      <c r="F116" s="122">
        <f t="shared" si="20"/>
        <v>333.70541431475914</v>
      </c>
      <c r="G116" s="122">
        <f t="shared" si="20"/>
        <v>348.84298934186995</v>
      </c>
      <c r="H116" s="122">
        <f t="shared" si="20"/>
        <v>407.73489371158996</v>
      </c>
      <c r="I116" s="122">
        <f t="shared" si="20"/>
        <v>494.61211921137544</v>
      </c>
      <c r="J116" s="122">
        <f t="shared" si="20"/>
        <v>598.17400356291489</v>
      </c>
      <c r="K116" s="122">
        <f t="shared" si="20"/>
        <v>702.06760821984176</v>
      </c>
      <c r="L116" s="122">
        <f t="shared" si="20"/>
        <v>800.26377267936482</v>
      </c>
      <c r="M116" s="122">
        <f t="shared" si="20"/>
        <v>902.20409435450426</v>
      </c>
      <c r="N116" s="122">
        <f t="shared" si="20"/>
        <v>1012.3708918004722</v>
      </c>
      <c r="O116" s="122">
        <f t="shared" si="20"/>
        <v>1121.0742093307852</v>
      </c>
      <c r="P116" s="122">
        <f t="shared" si="20"/>
        <v>1216.2313992723912</v>
      </c>
      <c r="Q116" s="122">
        <f t="shared" si="20"/>
        <v>1306.85702684118</v>
      </c>
      <c r="R116" s="122">
        <f t="shared" si="20"/>
        <v>1397.3189398747052</v>
      </c>
      <c r="S116" s="122">
        <f t="shared" si="20"/>
        <v>1496.0477140081193</v>
      </c>
      <c r="T116" s="122">
        <f t="shared" si="20"/>
        <v>1590.2380801511438</v>
      </c>
      <c r="U116" s="122">
        <f t="shared" si="20"/>
        <v>1704.4128795660752</v>
      </c>
      <c r="V116" s="122">
        <f t="shared" si="20"/>
        <v>1846.351548024255</v>
      </c>
      <c r="W116" s="122">
        <f t="shared" si="20"/>
        <v>1973.5237198887069</v>
      </c>
      <c r="X116" s="122">
        <f t="shared" si="20"/>
        <v>2239.5128789570003</v>
      </c>
      <c r="Y116" s="122">
        <f t="shared" si="20"/>
        <v>2664.5558112327199</v>
      </c>
      <c r="DA116" s="130" t="s">
        <v>1874</v>
      </c>
    </row>
    <row r="117" spans="1:105" ht="12" customHeight="1" x14ac:dyDescent="0.25">
      <c r="A117" s="97" t="s">
        <v>53</v>
      </c>
      <c r="B117" s="98">
        <v>156.10571756700946</v>
      </c>
      <c r="C117" s="98">
        <v>216.00851965047855</v>
      </c>
      <c r="D117" s="98">
        <v>275.43600874401227</v>
      </c>
      <c r="E117" s="98">
        <v>333.66116914258896</v>
      </c>
      <c r="F117" s="98">
        <v>333.70541431475914</v>
      </c>
      <c r="G117" s="98">
        <v>348.84298934186995</v>
      </c>
      <c r="H117" s="98">
        <v>407.73489371158996</v>
      </c>
      <c r="I117" s="98">
        <v>494.61211921137544</v>
      </c>
      <c r="J117" s="98">
        <v>598.17400356291489</v>
      </c>
      <c r="K117" s="98">
        <v>702.06760821984176</v>
      </c>
      <c r="L117" s="98">
        <v>800.26377267936482</v>
      </c>
      <c r="M117" s="98">
        <v>902.20409435450426</v>
      </c>
      <c r="N117" s="98">
        <v>1012.3708918004722</v>
      </c>
      <c r="O117" s="98">
        <v>1121.0742093307852</v>
      </c>
      <c r="P117" s="98">
        <v>1216.2313992723912</v>
      </c>
      <c r="Q117" s="98">
        <v>1306.85702684118</v>
      </c>
      <c r="R117" s="98">
        <v>1397.3189398747052</v>
      </c>
      <c r="S117" s="98">
        <v>1496.0477140081193</v>
      </c>
      <c r="T117" s="98">
        <v>1590.2380801511438</v>
      </c>
      <c r="U117" s="98">
        <v>1704.4128795660752</v>
      </c>
      <c r="V117" s="98">
        <v>1846.351548024255</v>
      </c>
      <c r="W117" s="98">
        <v>1973.5237198887069</v>
      </c>
      <c r="X117" s="98">
        <v>2239.5128789570003</v>
      </c>
      <c r="Y117" s="98">
        <v>2664.5558112327199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5.3216415965032118</v>
      </c>
      <c r="C118" s="122">
        <f t="shared" si="21"/>
        <v>5.5222646474059243</v>
      </c>
      <c r="D118" s="122">
        <f t="shared" si="21"/>
        <v>6.0380828595016931</v>
      </c>
      <c r="E118" s="122">
        <f t="shared" si="21"/>
        <v>12.528833415852798</v>
      </c>
      <c r="F118" s="122">
        <f t="shared" si="21"/>
        <v>7.4058272641620366</v>
      </c>
      <c r="G118" s="122">
        <f t="shared" si="21"/>
        <v>8.5588609552696244</v>
      </c>
      <c r="H118" s="122">
        <f t="shared" si="21"/>
        <v>14.300410475505153</v>
      </c>
      <c r="I118" s="122">
        <f t="shared" si="21"/>
        <v>13.150842470958299</v>
      </c>
      <c r="J118" s="122">
        <f t="shared" si="21"/>
        <v>17.217702745471755</v>
      </c>
      <c r="K118" s="122">
        <f t="shared" si="21"/>
        <v>21.476457384967027</v>
      </c>
      <c r="L118" s="122">
        <f t="shared" si="21"/>
        <v>29.414216739709929</v>
      </c>
      <c r="M118" s="122">
        <f t="shared" si="21"/>
        <v>37.265891356803152</v>
      </c>
      <c r="N118" s="122">
        <f t="shared" si="21"/>
        <v>43.322960759529188</v>
      </c>
      <c r="O118" s="122">
        <f t="shared" si="21"/>
        <v>49.230466219208985</v>
      </c>
      <c r="P118" s="122">
        <f t="shared" si="21"/>
        <v>54.464420627617415</v>
      </c>
      <c r="Q118" s="122">
        <f t="shared" si="21"/>
        <v>63.48129161443957</v>
      </c>
      <c r="R118" s="122">
        <f t="shared" si="21"/>
        <v>79.022531834624672</v>
      </c>
      <c r="S118" s="122">
        <f t="shared" si="21"/>
        <v>91.91821163770004</v>
      </c>
      <c r="T118" s="122">
        <f t="shared" si="21"/>
        <v>93.05101190956583</v>
      </c>
      <c r="U118" s="122">
        <f t="shared" si="21"/>
        <v>100.70084954930483</v>
      </c>
      <c r="V118" s="122">
        <f t="shared" si="21"/>
        <v>108.09383521398337</v>
      </c>
      <c r="W118" s="122">
        <f t="shared" si="21"/>
        <v>122.50775499471428</v>
      </c>
      <c r="X118" s="122">
        <f t="shared" si="21"/>
        <v>125.0259892071812</v>
      </c>
      <c r="Y118" s="122">
        <f t="shared" si="21"/>
        <v>127.86204542473334</v>
      </c>
      <c r="DA118" s="130" t="s">
        <v>1876</v>
      </c>
    </row>
    <row r="119" spans="1:105" ht="12" customHeight="1" x14ac:dyDescent="0.25">
      <c r="A119" s="97" t="s">
        <v>53</v>
      </c>
      <c r="B119" s="98">
        <v>5.3216415965032118</v>
      </c>
      <c r="C119" s="98">
        <v>5.5222646474059243</v>
      </c>
      <c r="D119" s="98">
        <v>6.0380828595016931</v>
      </c>
      <c r="E119" s="98">
        <v>12.528833415852798</v>
      </c>
      <c r="F119" s="98">
        <v>7.4058272641620366</v>
      </c>
      <c r="G119" s="98">
        <v>8.5588609552696244</v>
      </c>
      <c r="H119" s="98">
        <v>14.300410475505153</v>
      </c>
      <c r="I119" s="98">
        <v>13.150842470958299</v>
      </c>
      <c r="J119" s="98">
        <v>17.217702745471755</v>
      </c>
      <c r="K119" s="98">
        <v>21.476457384967027</v>
      </c>
      <c r="L119" s="98">
        <v>29.414216739709929</v>
      </c>
      <c r="M119" s="98">
        <v>37.265891356803152</v>
      </c>
      <c r="N119" s="98">
        <v>43.322960759529188</v>
      </c>
      <c r="O119" s="98">
        <v>49.230466219208985</v>
      </c>
      <c r="P119" s="98">
        <v>54.464420627617415</v>
      </c>
      <c r="Q119" s="98">
        <v>63.48129161443957</v>
      </c>
      <c r="R119" s="98">
        <v>79.022531834624672</v>
      </c>
      <c r="S119" s="98">
        <v>91.91821163770004</v>
      </c>
      <c r="T119" s="98">
        <v>93.05101190956583</v>
      </c>
      <c r="U119" s="98">
        <v>100.70084954930483</v>
      </c>
      <c r="V119" s="98">
        <v>108.09383521398337</v>
      </c>
      <c r="W119" s="98">
        <v>122.50775499471428</v>
      </c>
      <c r="X119" s="98">
        <v>125.0259892071812</v>
      </c>
      <c r="Y119" s="98">
        <v>127.86204542473334</v>
      </c>
      <c r="DA119" s="63" t="s">
        <v>1877</v>
      </c>
    </row>
    <row r="120" spans="1:105" ht="12" customHeight="1" x14ac:dyDescent="0.25">
      <c r="A120" s="121" t="s">
        <v>55</v>
      </c>
      <c r="B120" s="122">
        <v>31.476959358517576</v>
      </c>
      <c r="C120" s="122">
        <v>37.785793776920279</v>
      </c>
      <c r="D120" s="122">
        <v>50.42688848221151</v>
      </c>
      <c r="E120" s="122">
        <v>59.903182028960828</v>
      </c>
      <c r="F120" s="122">
        <v>70.251094222745664</v>
      </c>
      <c r="G120" s="122">
        <v>78.967343804494533</v>
      </c>
      <c r="H120" s="122">
        <v>91.737816106133778</v>
      </c>
      <c r="I120" s="122">
        <v>120.9502043765075</v>
      </c>
      <c r="J120" s="122">
        <v>131.20002072452519</v>
      </c>
      <c r="K120" s="122">
        <v>155.290786019461</v>
      </c>
      <c r="L120" s="122">
        <v>177.64912630241253</v>
      </c>
      <c r="M120" s="122">
        <v>217.35146319833626</v>
      </c>
      <c r="N120" s="122">
        <v>225.71582607387336</v>
      </c>
      <c r="O120" s="122">
        <v>239.04543860622471</v>
      </c>
      <c r="P120" s="122">
        <v>247.46110074595688</v>
      </c>
      <c r="Q120" s="122">
        <v>268.48601624073183</v>
      </c>
      <c r="R120" s="122">
        <v>295.34441260013682</v>
      </c>
      <c r="S120" s="122">
        <v>327.20244403732886</v>
      </c>
      <c r="T120" s="122">
        <v>375.28226976252762</v>
      </c>
      <c r="U120" s="122">
        <v>373.31141263189846</v>
      </c>
      <c r="V120" s="122">
        <v>393.52907311373383</v>
      </c>
      <c r="W120" s="122">
        <v>444.40909522076259</v>
      </c>
      <c r="X120" s="122">
        <v>541.3988136439059</v>
      </c>
      <c r="Y120" s="122">
        <v>523.18583825103599</v>
      </c>
      <c r="DA120" s="130" t="s">
        <v>1878</v>
      </c>
    </row>
    <row r="121" spans="1:105" ht="12" customHeight="1" x14ac:dyDescent="0.25">
      <c r="A121" s="97" t="s">
        <v>124</v>
      </c>
      <c r="B121" s="98">
        <v>5.5588279191715113</v>
      </c>
      <c r="C121" s="98">
        <v>5.7984112910533954</v>
      </c>
      <c r="D121" s="98">
        <v>5.9780113727202631</v>
      </c>
      <c r="E121" s="98">
        <v>5.7357304269784652</v>
      </c>
      <c r="F121" s="98">
        <v>8.7206458922232315</v>
      </c>
      <c r="G121" s="98">
        <v>8.4952708208744081</v>
      </c>
      <c r="H121" s="98">
        <v>9.9855721221772118</v>
      </c>
      <c r="I121" s="98">
        <v>9.387433993994037</v>
      </c>
      <c r="J121" s="98">
        <v>11.895274194097988</v>
      </c>
      <c r="K121" s="98">
        <v>13.909274488630059</v>
      </c>
      <c r="L121" s="98">
        <v>16.26813021313389</v>
      </c>
      <c r="M121" s="98">
        <v>20.167782647497152</v>
      </c>
      <c r="N121" s="98">
        <v>19.28717272621903</v>
      </c>
      <c r="O121" s="98">
        <v>18.827312757238023</v>
      </c>
      <c r="P121" s="98">
        <v>25.46393674671199</v>
      </c>
      <c r="Q121" s="98">
        <v>23.347037429837798</v>
      </c>
      <c r="R121" s="98">
        <v>32.161497298659263</v>
      </c>
      <c r="S121" s="98">
        <v>27.546057541496374</v>
      </c>
      <c r="T121" s="98">
        <v>45.058528897276872</v>
      </c>
      <c r="U121" s="98">
        <v>42.348277342313146</v>
      </c>
      <c r="V121" s="98">
        <v>47.742696229172125</v>
      </c>
      <c r="W121" s="98">
        <v>42.606337498930095</v>
      </c>
      <c r="X121" s="98">
        <v>47.285770695346606</v>
      </c>
      <c r="Y121" s="98">
        <v>31.307198964925522</v>
      </c>
      <c r="DA121" s="63" t="s">
        <v>1879</v>
      </c>
    </row>
    <row r="122" spans="1:105" ht="12" customHeight="1" x14ac:dyDescent="0.25">
      <c r="A122" s="97" t="s">
        <v>123</v>
      </c>
      <c r="B122" s="98">
        <v>1.0185533972253642E-2</v>
      </c>
      <c r="C122" s="98">
        <v>1.4608337649122536E-2</v>
      </c>
      <c r="D122" s="98">
        <v>1.7981477341788236E-2</v>
      </c>
      <c r="E122" s="98">
        <v>1.9539857035055688E-2</v>
      </c>
      <c r="F122" s="98">
        <v>3.9865691275975244E-2</v>
      </c>
      <c r="G122" s="98">
        <v>3.77210735149359E-2</v>
      </c>
      <c r="H122" s="98">
        <v>5.521465438616624E-2</v>
      </c>
      <c r="I122" s="98">
        <v>4.3376511575407548E-2</v>
      </c>
      <c r="J122" s="98">
        <v>8.2042994161978688E-2</v>
      </c>
      <c r="K122" s="98">
        <v>0.11285315183180231</v>
      </c>
      <c r="L122" s="98">
        <v>0.13297331278609659</v>
      </c>
      <c r="M122" s="98">
        <v>0.1856030717966867</v>
      </c>
      <c r="N122" s="98">
        <v>0.17339926936476846</v>
      </c>
      <c r="O122" s="98">
        <v>0.15283323994925005</v>
      </c>
      <c r="P122" s="98">
        <v>0.36321330321447742</v>
      </c>
      <c r="Q122" s="98">
        <v>0.26992418393388606</v>
      </c>
      <c r="R122" s="98">
        <v>0.48999706162582901</v>
      </c>
      <c r="S122" s="98">
        <v>0.3687429154727826</v>
      </c>
      <c r="T122" s="98">
        <v>0.72195494082577771</v>
      </c>
      <c r="U122" s="98">
        <v>0.65804665317365818</v>
      </c>
      <c r="V122" s="98">
        <v>0.81896169958049181</v>
      </c>
      <c r="W122" s="98">
        <v>0.6547909230690836</v>
      </c>
      <c r="X122" s="98">
        <v>0.70293403193239423</v>
      </c>
      <c r="Y122" s="98">
        <v>0.4428401484618596</v>
      </c>
      <c r="DA122" s="63" t="s">
        <v>1880</v>
      </c>
    </row>
    <row r="123" spans="1:105" ht="12" customHeight="1" x14ac:dyDescent="0.25">
      <c r="A123" s="100" t="s">
        <v>50</v>
      </c>
      <c r="B123" s="101">
        <v>4.448557923005505E-3</v>
      </c>
      <c r="C123" s="101">
        <v>6.0644230935531611E-3</v>
      </c>
      <c r="D123" s="101">
        <v>7.680043349481548E-3</v>
      </c>
      <c r="E123" s="101">
        <v>8.3180321864163229E-3</v>
      </c>
      <c r="F123" s="101">
        <v>1.8201275958411076E-2</v>
      </c>
      <c r="G123" s="101">
        <v>1.6913327922216236E-2</v>
      </c>
      <c r="H123" s="101">
        <v>2.4566116088156034E-2</v>
      </c>
      <c r="I123" s="101">
        <v>2.1410747566234078E-2</v>
      </c>
      <c r="J123" s="101">
        <v>3.656147699943324E-2</v>
      </c>
      <c r="K123" s="101">
        <v>5.0914597523424546E-2</v>
      </c>
      <c r="L123" s="101">
        <v>5.9577708473127974E-2</v>
      </c>
      <c r="M123" s="101">
        <v>8.6531091525839807E-2</v>
      </c>
      <c r="N123" s="101">
        <v>8.1177958320939367E-2</v>
      </c>
      <c r="O123" s="101">
        <v>7.4487200597617945E-2</v>
      </c>
      <c r="P123" s="101">
        <v>0.15817143474072959</v>
      </c>
      <c r="Q123" s="101">
        <v>0.11545483607829833</v>
      </c>
      <c r="R123" s="101">
        <v>0.21521270827124148</v>
      </c>
      <c r="S123" s="101">
        <v>0.17099774222790895</v>
      </c>
      <c r="T123" s="101">
        <v>0.30957435790044757</v>
      </c>
      <c r="U123" s="101">
        <v>0.28472594789292061</v>
      </c>
      <c r="V123" s="101">
        <v>0.32998362404963971</v>
      </c>
      <c r="W123" s="101">
        <v>0.29576494761406719</v>
      </c>
      <c r="X123" s="101">
        <v>0.30020363455622218</v>
      </c>
      <c r="Y123" s="101">
        <v>0.16770291695378187</v>
      </c>
      <c r="DA123" s="131" t="s">
        <v>1881</v>
      </c>
    </row>
    <row r="124" spans="1:105" ht="12" customHeight="1" x14ac:dyDescent="0.25">
      <c r="A124" s="103" t="s">
        <v>52</v>
      </c>
      <c r="B124" s="104">
        <v>5.7369760492481372E-3</v>
      </c>
      <c r="C124" s="104">
        <v>8.5439145555693749E-3</v>
      </c>
      <c r="D124" s="104">
        <v>1.0301433992306687E-2</v>
      </c>
      <c r="E124" s="104">
        <v>1.1221824848639365E-2</v>
      </c>
      <c r="F124" s="104">
        <v>2.1664415317564169E-2</v>
      </c>
      <c r="G124" s="104">
        <v>2.0807745592719664E-2</v>
      </c>
      <c r="H124" s="104">
        <v>3.0648538298010203E-2</v>
      </c>
      <c r="I124" s="104">
        <v>2.196576400917347E-2</v>
      </c>
      <c r="J124" s="104">
        <v>4.5481517162545455E-2</v>
      </c>
      <c r="K124" s="104">
        <v>6.1938554308377754E-2</v>
      </c>
      <c r="L124" s="104">
        <v>7.3395604312968613E-2</v>
      </c>
      <c r="M124" s="104">
        <v>9.9071980270846891E-2</v>
      </c>
      <c r="N124" s="104">
        <v>9.2221311043829107E-2</v>
      </c>
      <c r="O124" s="104">
        <v>7.8346039351632105E-2</v>
      </c>
      <c r="P124" s="104">
        <v>0.20504186847374781</v>
      </c>
      <c r="Q124" s="104">
        <v>0.15446934785558775</v>
      </c>
      <c r="R124" s="104">
        <v>0.27478435335458756</v>
      </c>
      <c r="S124" s="104">
        <v>0.19774517324487365</v>
      </c>
      <c r="T124" s="104">
        <v>0.41238058292533009</v>
      </c>
      <c r="U124" s="104">
        <v>0.37332070528073752</v>
      </c>
      <c r="V124" s="104">
        <v>0.4889780755308521</v>
      </c>
      <c r="W124" s="104">
        <v>0.35902597545501636</v>
      </c>
      <c r="X124" s="104">
        <v>0.402730397376172</v>
      </c>
      <c r="Y124" s="104">
        <v>0.27513723150807773</v>
      </c>
      <c r="DA124" s="132" t="s">
        <v>1882</v>
      </c>
    </row>
    <row r="125" spans="1:105" ht="12" customHeight="1" x14ac:dyDescent="0.25">
      <c r="A125" s="106" t="s">
        <v>122</v>
      </c>
      <c r="B125" s="101">
        <v>21.845977294257246</v>
      </c>
      <c r="C125" s="101">
        <v>25.008717507407397</v>
      </c>
      <c r="D125" s="101">
        <v>32.497151962763617</v>
      </c>
      <c r="E125" s="101">
        <v>34.895861762489865</v>
      </c>
      <c r="F125" s="101">
        <v>40.024651462018504</v>
      </c>
      <c r="G125" s="101">
        <v>44.000917446013993</v>
      </c>
      <c r="H125" s="101">
        <v>48.230460167819643</v>
      </c>
      <c r="I125" s="101">
        <v>59.143587950476764</v>
      </c>
      <c r="J125" s="101">
        <v>60.439101432877997</v>
      </c>
      <c r="K125" s="101">
        <v>61.05437990295372</v>
      </c>
      <c r="L125" s="101">
        <v>71.567018010412284</v>
      </c>
      <c r="M125" s="101">
        <v>77.887283297006448</v>
      </c>
      <c r="N125" s="101">
        <v>80.205695679104039</v>
      </c>
      <c r="O125" s="101">
        <v>78.130659682105147</v>
      </c>
      <c r="P125" s="101">
        <v>65.424521369873048</v>
      </c>
      <c r="Q125" s="101">
        <v>61.376960951340173</v>
      </c>
      <c r="R125" s="101">
        <v>57.887583400853089</v>
      </c>
      <c r="S125" s="101">
        <v>64.937267342540295</v>
      </c>
      <c r="T125" s="101">
        <v>69.927347026483019</v>
      </c>
      <c r="U125" s="101">
        <v>66.776346550093706</v>
      </c>
      <c r="V125" s="101">
        <v>79.328370575203394</v>
      </c>
      <c r="W125" s="101">
        <v>74.629736119816059</v>
      </c>
      <c r="X125" s="101">
        <v>113.6443947871774</v>
      </c>
      <c r="Y125" s="101">
        <v>134.44281649997606</v>
      </c>
      <c r="DA125" s="131" t="s">
        <v>1883</v>
      </c>
    </row>
    <row r="126" spans="1:105" ht="12" customHeight="1" x14ac:dyDescent="0.25">
      <c r="A126" s="107" t="s">
        <v>121</v>
      </c>
      <c r="B126" s="104">
        <v>4.0619686111165656</v>
      </c>
      <c r="C126" s="104">
        <v>6.964056640810365</v>
      </c>
      <c r="D126" s="104">
        <v>11.933743669385839</v>
      </c>
      <c r="E126" s="104">
        <v>19.252049982457443</v>
      </c>
      <c r="F126" s="104">
        <v>21.465931177227951</v>
      </c>
      <c r="G126" s="104">
        <v>26.433434464091196</v>
      </c>
      <c r="H126" s="104">
        <v>33.466569161750762</v>
      </c>
      <c r="I126" s="104">
        <v>52.375805920461289</v>
      </c>
      <c r="J126" s="104">
        <v>58.78360210338721</v>
      </c>
      <c r="K126" s="104">
        <v>80.214278476045422</v>
      </c>
      <c r="L126" s="104">
        <v>89.681004766080264</v>
      </c>
      <c r="M126" s="104">
        <v>119.11079418203599</v>
      </c>
      <c r="N126" s="104">
        <v>126.0495583991855</v>
      </c>
      <c r="O126" s="104">
        <v>141.9346329269323</v>
      </c>
      <c r="P126" s="104">
        <v>156.20942932615736</v>
      </c>
      <c r="Q126" s="104">
        <v>183.49209367562</v>
      </c>
      <c r="R126" s="104">
        <v>204.80533483899865</v>
      </c>
      <c r="S126" s="104">
        <v>234.35037623781938</v>
      </c>
      <c r="T126" s="104">
        <v>259.57443889794195</v>
      </c>
      <c r="U126" s="104">
        <v>263.52874208631795</v>
      </c>
      <c r="V126" s="104">
        <v>265.63904460977778</v>
      </c>
      <c r="W126" s="104">
        <v>326.51823067894736</v>
      </c>
      <c r="X126" s="104">
        <v>379.76571412944952</v>
      </c>
      <c r="Y126" s="104">
        <v>356.99298263767258</v>
      </c>
      <c r="DA126" s="132" t="s">
        <v>1884</v>
      </c>
    </row>
    <row r="127" spans="1:105" ht="12" customHeight="1" x14ac:dyDescent="0.25">
      <c r="A127" s="108" t="s">
        <v>53</v>
      </c>
      <c r="B127" s="98">
        <v>1.7742402748352346</v>
      </c>
      <c r="C127" s="98">
        <v>2.887921956876486</v>
      </c>
      <c r="D127" s="98">
        <v>5.0985059800510166</v>
      </c>
      <c r="E127" s="98">
        <v>8.2157930219982429</v>
      </c>
      <c r="F127" s="98">
        <v>9.7841325011990676</v>
      </c>
      <c r="G127" s="98">
        <v>11.843400465911015</v>
      </c>
      <c r="H127" s="98">
        <v>14.840619843983667</v>
      </c>
      <c r="I127" s="98">
        <v>25.918769783551262</v>
      </c>
      <c r="J127" s="98">
        <v>26.129808062875696</v>
      </c>
      <c r="K127" s="98">
        <v>36.169625615098191</v>
      </c>
      <c r="L127" s="98">
        <v>40.102935018687738</v>
      </c>
      <c r="M127" s="98">
        <v>55.674550815520021</v>
      </c>
      <c r="N127" s="98">
        <v>59.077789073263389</v>
      </c>
      <c r="O127" s="98">
        <v>69.51939559218242</v>
      </c>
      <c r="P127" s="98">
        <v>67.324250687102094</v>
      </c>
      <c r="Q127" s="98">
        <v>78.908283631053365</v>
      </c>
      <c r="R127" s="98">
        <v>89.481155919147554</v>
      </c>
      <c r="S127" s="98">
        <v>109.2616289604984</v>
      </c>
      <c r="T127" s="98">
        <v>110.78389860339965</v>
      </c>
      <c r="U127" s="98">
        <v>113.38868882644726</v>
      </c>
      <c r="V127" s="98">
        <v>104.4744505151159</v>
      </c>
      <c r="W127" s="98">
        <v>145.1717105062537</v>
      </c>
      <c r="X127" s="98">
        <v>159.24709428569622</v>
      </c>
      <c r="Y127" s="98">
        <v>132.82265534146293</v>
      </c>
      <c r="DA127" s="63" t="s">
        <v>1885</v>
      </c>
    </row>
    <row r="128" spans="1:105" ht="12" customHeight="1" x14ac:dyDescent="0.25">
      <c r="A128" s="108" t="s">
        <v>52</v>
      </c>
      <c r="B128" s="98">
        <v>2.2877283362813308</v>
      </c>
      <c r="C128" s="98">
        <v>4.076134683933879</v>
      </c>
      <c r="D128" s="98">
        <v>6.8352376893348223</v>
      </c>
      <c r="E128" s="98">
        <v>11.036256960459198</v>
      </c>
      <c r="F128" s="98">
        <v>11.681798676028883</v>
      </c>
      <c r="G128" s="98">
        <v>14.59003399818018</v>
      </c>
      <c r="H128" s="98">
        <v>18.625949317767095</v>
      </c>
      <c r="I128" s="98">
        <v>26.457036136910027</v>
      </c>
      <c r="J128" s="98">
        <v>32.653794040511514</v>
      </c>
      <c r="K128" s="98">
        <v>44.044652860947238</v>
      </c>
      <c r="L128" s="98">
        <v>49.578069747392526</v>
      </c>
      <c r="M128" s="98">
        <v>63.436243366515967</v>
      </c>
      <c r="N128" s="98">
        <v>66.971769325922111</v>
      </c>
      <c r="O128" s="98">
        <v>72.415237334749889</v>
      </c>
      <c r="P128" s="98">
        <v>88.885178639055269</v>
      </c>
      <c r="Q128" s="98">
        <v>104.58381004456663</v>
      </c>
      <c r="R128" s="98">
        <v>115.32417891985108</v>
      </c>
      <c r="S128" s="98">
        <v>125.08874727732099</v>
      </c>
      <c r="T128" s="98">
        <v>148.7905402945423</v>
      </c>
      <c r="U128" s="98">
        <v>150.14005325987068</v>
      </c>
      <c r="V128" s="98">
        <v>161.16459409466188</v>
      </c>
      <c r="W128" s="98">
        <v>181.34652017269366</v>
      </c>
      <c r="X128" s="98">
        <v>220.51861984375333</v>
      </c>
      <c r="Y128" s="98">
        <v>224.17032729620965</v>
      </c>
      <c r="DA128" s="63" t="s">
        <v>1886</v>
      </c>
    </row>
    <row r="129" spans="1:105" ht="12" customHeight="1" x14ac:dyDescent="0.25">
      <c r="A129" s="121" t="s">
        <v>54</v>
      </c>
      <c r="B129" s="122">
        <v>12.070817270646277</v>
      </c>
      <c r="C129" s="122">
        <v>15.128989291632102</v>
      </c>
      <c r="D129" s="122">
        <v>19.878436571349727</v>
      </c>
      <c r="E129" s="122">
        <v>24.068504905995432</v>
      </c>
      <c r="F129" s="122">
        <v>27.54845139280793</v>
      </c>
      <c r="G129" s="122">
        <v>32.095820656881969</v>
      </c>
      <c r="H129" s="122">
        <v>36.940967303578446</v>
      </c>
      <c r="I129" s="122">
        <v>43.264341087695819</v>
      </c>
      <c r="J129" s="122">
        <v>47.431980568585175</v>
      </c>
      <c r="K129" s="122">
        <v>55.344319704226855</v>
      </c>
      <c r="L129" s="122">
        <v>63.446907124204579</v>
      </c>
      <c r="M129" s="122">
        <v>66.269635184154708</v>
      </c>
      <c r="N129" s="122">
        <v>73.484637197689509</v>
      </c>
      <c r="O129" s="122">
        <v>79.801777395000201</v>
      </c>
      <c r="P129" s="122">
        <v>86.158815261022724</v>
      </c>
      <c r="Q129" s="122">
        <v>89.001269676004711</v>
      </c>
      <c r="R129" s="122">
        <v>91.159355016708673</v>
      </c>
      <c r="S129" s="122">
        <v>103.27331128257815</v>
      </c>
      <c r="T129" s="122">
        <v>104.31501982517617</v>
      </c>
      <c r="U129" s="122">
        <v>109.23316379506421</v>
      </c>
      <c r="V129" s="122">
        <v>113.79164585044423</v>
      </c>
      <c r="W129" s="122">
        <v>130.90430713058475</v>
      </c>
      <c r="X129" s="122">
        <v>168.31642345496977</v>
      </c>
      <c r="Y129" s="122">
        <v>170.0678615844682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1888</v>
      </c>
    </row>
    <row r="131" spans="1:105" ht="12" customHeight="1" x14ac:dyDescent="0.25">
      <c r="A131" s="109" t="s">
        <v>120</v>
      </c>
      <c r="B131" s="33">
        <v>12.070817270646277</v>
      </c>
      <c r="C131" s="33">
        <v>15.128989291632102</v>
      </c>
      <c r="D131" s="33">
        <v>19.878436571349727</v>
      </c>
      <c r="E131" s="33">
        <v>24.068504905995432</v>
      </c>
      <c r="F131" s="33">
        <v>27.54845139280793</v>
      </c>
      <c r="G131" s="33">
        <v>32.095820656881969</v>
      </c>
      <c r="H131" s="33">
        <v>36.940967303578446</v>
      </c>
      <c r="I131" s="33">
        <v>43.264341087695819</v>
      </c>
      <c r="J131" s="33">
        <v>47.431980568585175</v>
      </c>
      <c r="K131" s="33">
        <v>55.344319704226855</v>
      </c>
      <c r="L131" s="33">
        <v>63.446907124204579</v>
      </c>
      <c r="M131" s="33">
        <v>66.269635184154708</v>
      </c>
      <c r="N131" s="33">
        <v>73.484637197689509</v>
      </c>
      <c r="O131" s="33">
        <v>79.801777395000201</v>
      </c>
      <c r="P131" s="33">
        <v>86.158815261022724</v>
      </c>
      <c r="Q131" s="33">
        <v>89.001269676004711</v>
      </c>
      <c r="R131" s="33">
        <v>91.159355016708673</v>
      </c>
      <c r="S131" s="33">
        <v>103.27331128257815</v>
      </c>
      <c r="T131" s="33">
        <v>104.31501982517617</v>
      </c>
      <c r="U131" s="33">
        <v>109.23316379506421</v>
      </c>
      <c r="V131" s="33">
        <v>113.79164585044423</v>
      </c>
      <c r="W131" s="33">
        <v>130.90430713058475</v>
      </c>
      <c r="X131" s="33">
        <v>168.31642345496977</v>
      </c>
      <c r="Y131" s="33">
        <v>170.0678615844682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1.3533305613431701</v>
      </c>
      <c r="C133" s="154">
        <f t="shared" si="22"/>
        <v>1.4360677485396278</v>
      </c>
      <c r="D133" s="154">
        <f t="shared" si="22"/>
        <v>1.4841870147806659</v>
      </c>
      <c r="E133" s="154">
        <f t="shared" si="22"/>
        <v>1.5393707082122383</v>
      </c>
      <c r="F133" s="154">
        <f t="shared" si="22"/>
        <v>1.513731783637871</v>
      </c>
      <c r="G133" s="154">
        <f t="shared" si="22"/>
        <v>1.5207698144136246</v>
      </c>
      <c r="H133" s="154">
        <f t="shared" si="22"/>
        <v>1.561664286267807</v>
      </c>
      <c r="I133" s="154">
        <f t="shared" si="22"/>
        <v>1.5775251812766828</v>
      </c>
      <c r="J133" s="154">
        <f t="shared" si="22"/>
        <v>1.6456401658640261</v>
      </c>
      <c r="K133" s="154">
        <f t="shared" si="22"/>
        <v>1.6783081523634016</v>
      </c>
      <c r="L133" s="154">
        <f t="shared" si="22"/>
        <v>1.7037957023071491</v>
      </c>
      <c r="M133" s="154">
        <f t="shared" si="22"/>
        <v>1.7190672700817149</v>
      </c>
      <c r="N133" s="154">
        <f t="shared" si="22"/>
        <v>1.7736211448943446</v>
      </c>
      <c r="O133" s="154">
        <f t="shared" si="22"/>
        <v>1.8220057757928116</v>
      </c>
      <c r="P133" s="154">
        <f t="shared" si="22"/>
        <v>1.8801146544831497</v>
      </c>
      <c r="Q133" s="154">
        <f t="shared" si="22"/>
        <v>1.9200837262289991</v>
      </c>
      <c r="R133" s="154">
        <f t="shared" ref="R133:V133" si="23">IF(R115=0,"",R115/R97)</f>
        <v>1.9486093265735225</v>
      </c>
      <c r="S133" s="154">
        <f t="shared" si="23"/>
        <v>1.9608906429889446</v>
      </c>
      <c r="T133" s="154">
        <f t="shared" si="23"/>
        <v>1.9650132906492805</v>
      </c>
      <c r="U133" s="154">
        <f t="shared" si="23"/>
        <v>2.0265584148235609</v>
      </c>
      <c r="V133" s="154">
        <f t="shared" si="23"/>
        <v>2.0712842106910534</v>
      </c>
      <c r="W133" s="154">
        <f t="shared" ref="W133:Y133" si="24">IF(W115=0,"",W115/W97)</f>
        <v>2.0685016293218244</v>
      </c>
      <c r="X133" s="154">
        <f t="shared" si="24"/>
        <v>2.044831529279969</v>
      </c>
      <c r="Y133" s="154">
        <f t="shared" si="24"/>
        <v>2.1912492469497669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1.7148475103119001</v>
      </c>
      <c r="C134" s="155">
        <f t="shared" si="25"/>
        <v>1.8101036085642968</v>
      </c>
      <c r="D134" s="155">
        <f t="shared" si="25"/>
        <v>1.9159677436910023</v>
      </c>
      <c r="E134" s="155">
        <f t="shared" si="25"/>
        <v>1.9931903989258517</v>
      </c>
      <c r="F134" s="155">
        <f t="shared" si="25"/>
        <v>2.0514529252099223</v>
      </c>
      <c r="G134" s="155">
        <f t="shared" si="25"/>
        <v>2.1178364778392145</v>
      </c>
      <c r="H134" s="155">
        <f t="shared" si="25"/>
        <v>2.1897059900427873</v>
      </c>
      <c r="I134" s="155">
        <f t="shared" si="25"/>
        <v>2.2755450951614384</v>
      </c>
      <c r="J134" s="155">
        <f t="shared" si="25"/>
        <v>2.3378950613402072</v>
      </c>
      <c r="K134" s="155">
        <f t="shared" si="25"/>
        <v>2.4107085051705619</v>
      </c>
      <c r="L134" s="155">
        <f t="shared" si="25"/>
        <v>2.4722806113834626</v>
      </c>
      <c r="M134" s="155">
        <f t="shared" si="25"/>
        <v>2.544443119298633</v>
      </c>
      <c r="N134" s="155">
        <f t="shared" si="25"/>
        <v>2.6099810003268309</v>
      </c>
      <c r="O134" s="155">
        <f t="shared" si="25"/>
        <v>2.6805697513449678</v>
      </c>
      <c r="P134" s="155">
        <f t="shared" si="25"/>
        <v>2.760527292578824</v>
      </c>
      <c r="Q134" s="155">
        <f t="shared" si="25"/>
        <v>2.8265799642559988</v>
      </c>
      <c r="R134" s="155">
        <f t="shared" ref="R134:V134" si="26">IF(R116=0,"",R116/R98)</f>
        <v>2.8860488126799755</v>
      </c>
      <c r="S134" s="155">
        <f t="shared" si="26"/>
        <v>2.9486381735172542</v>
      </c>
      <c r="T134" s="155">
        <f t="shared" si="26"/>
        <v>3.0099377597893007</v>
      </c>
      <c r="U134" s="155">
        <f t="shared" si="26"/>
        <v>3.0628923286999417</v>
      </c>
      <c r="V134" s="155">
        <f t="shared" si="26"/>
        <v>3.1173037669552035</v>
      </c>
      <c r="W134" s="155">
        <f t="shared" ref="W134:Y134" si="27">IF(W116=0,"",W116/W98)</f>
        <v>3.1779203027552709</v>
      </c>
      <c r="X134" s="155">
        <f t="shared" si="27"/>
        <v>3.2456701182112466</v>
      </c>
      <c r="Y134" s="155">
        <f t="shared" si="27"/>
        <v>3.3156261680057506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1.7148475103119001</v>
      </c>
      <c r="C135" s="156">
        <f t="shared" si="28"/>
        <v>1.8101036085642968</v>
      </c>
      <c r="D135" s="156">
        <f t="shared" si="28"/>
        <v>1.9159677436910023</v>
      </c>
      <c r="E135" s="156">
        <f t="shared" si="28"/>
        <v>1.9931903989258517</v>
      </c>
      <c r="F135" s="156">
        <f t="shared" si="28"/>
        <v>2.0514529252099223</v>
      </c>
      <c r="G135" s="156">
        <f t="shared" si="28"/>
        <v>2.1178364778392145</v>
      </c>
      <c r="H135" s="156">
        <f t="shared" si="28"/>
        <v>2.1897059900427873</v>
      </c>
      <c r="I135" s="156">
        <f t="shared" si="28"/>
        <v>2.2755450951614384</v>
      </c>
      <c r="J135" s="156">
        <f t="shared" si="28"/>
        <v>2.3378950613402072</v>
      </c>
      <c r="K135" s="156">
        <f t="shared" si="28"/>
        <v>2.4107085051705619</v>
      </c>
      <c r="L135" s="156">
        <f t="shared" si="28"/>
        <v>2.4722806113834626</v>
      </c>
      <c r="M135" s="156">
        <f t="shared" si="28"/>
        <v>2.544443119298633</v>
      </c>
      <c r="N135" s="156">
        <f t="shared" si="28"/>
        <v>2.6099810003268309</v>
      </c>
      <c r="O135" s="156">
        <f t="shared" si="28"/>
        <v>2.6805697513449678</v>
      </c>
      <c r="P135" s="156">
        <f t="shared" si="28"/>
        <v>2.760527292578824</v>
      </c>
      <c r="Q135" s="156">
        <f t="shared" si="28"/>
        <v>2.8265799642559988</v>
      </c>
      <c r="R135" s="156">
        <f t="shared" ref="R135:V135" si="29">IF(R117=0,"",R117/R99)</f>
        <v>2.8860488126799755</v>
      </c>
      <c r="S135" s="156">
        <f t="shared" si="29"/>
        <v>2.9486381735172542</v>
      </c>
      <c r="T135" s="156">
        <f t="shared" si="29"/>
        <v>3.0099377597893007</v>
      </c>
      <c r="U135" s="156">
        <f t="shared" si="29"/>
        <v>3.0628923286999417</v>
      </c>
      <c r="V135" s="156">
        <f t="shared" si="29"/>
        <v>3.1173037669552035</v>
      </c>
      <c r="W135" s="156">
        <f t="shared" ref="W135:Y135" si="30">IF(W117=0,"",W117/W99)</f>
        <v>3.1779203027552709</v>
      </c>
      <c r="X135" s="156">
        <f t="shared" si="30"/>
        <v>3.2456701182112466</v>
      </c>
      <c r="Y135" s="156">
        <f t="shared" si="30"/>
        <v>3.3156261680057506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1.9246046147423324</v>
      </c>
      <c r="C136" s="155">
        <f t="shared" si="31"/>
        <v>1.9927439539631999</v>
      </c>
      <c r="D136" s="155">
        <f t="shared" si="31"/>
        <v>2.0927176082593313</v>
      </c>
      <c r="E136" s="155">
        <f t="shared" si="31"/>
        <v>2.2260403274181271</v>
      </c>
      <c r="F136" s="155">
        <f t="shared" si="31"/>
        <v>2.3729274171035839</v>
      </c>
      <c r="G136" s="155">
        <f t="shared" si="31"/>
        <v>2.5267564536746696</v>
      </c>
      <c r="H136" s="155">
        <f t="shared" si="31"/>
        <v>2.708036735245567</v>
      </c>
      <c r="I136" s="155">
        <f t="shared" si="31"/>
        <v>2.8454233544269312</v>
      </c>
      <c r="J136" s="155">
        <f t="shared" si="31"/>
        <v>2.9458560187871803</v>
      </c>
      <c r="K136" s="155">
        <f t="shared" si="31"/>
        <v>3.0614036407179896</v>
      </c>
      <c r="L136" s="155">
        <f t="shared" si="31"/>
        <v>3.1727102716588846</v>
      </c>
      <c r="M136" s="155">
        <f t="shared" si="31"/>
        <v>3.2941428070131478</v>
      </c>
      <c r="N136" s="155">
        <f t="shared" si="31"/>
        <v>3.4166677412850857</v>
      </c>
      <c r="O136" s="155">
        <f t="shared" si="31"/>
        <v>3.5492085468322445</v>
      </c>
      <c r="P136" s="155">
        <f t="shared" si="31"/>
        <v>3.6877259942164731</v>
      </c>
      <c r="Q136" s="155">
        <f t="shared" si="31"/>
        <v>3.8575296527534806</v>
      </c>
      <c r="R136" s="155">
        <f t="shared" ref="R136:V136" si="32">IF(R118=0,"",R118/R100)</f>
        <v>3.9907253919547649</v>
      </c>
      <c r="S136" s="155">
        <f t="shared" si="32"/>
        <v>4.0859319725401351</v>
      </c>
      <c r="T136" s="155">
        <f t="shared" si="32"/>
        <v>4.1589985248485242</v>
      </c>
      <c r="U136" s="155">
        <f t="shared" si="32"/>
        <v>4.2178825612737834</v>
      </c>
      <c r="V136" s="155">
        <f t="shared" si="32"/>
        <v>4.261628500989783</v>
      </c>
      <c r="W136" s="155">
        <f t="shared" ref="W136:Y136" si="33">IF(W118=0,"",W118/W100)</f>
        <v>4.2935392973082784</v>
      </c>
      <c r="X136" s="155">
        <f t="shared" si="33"/>
        <v>4.3244229439338291</v>
      </c>
      <c r="Y136" s="155">
        <f t="shared" si="33"/>
        <v>4.3682623221465153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1.9246046147423324</v>
      </c>
      <c r="C137" s="156">
        <f t="shared" si="34"/>
        <v>1.9927439539631999</v>
      </c>
      <c r="D137" s="156">
        <f t="shared" si="34"/>
        <v>2.0927176082593313</v>
      </c>
      <c r="E137" s="156">
        <f t="shared" si="34"/>
        <v>2.2260403274181271</v>
      </c>
      <c r="F137" s="156">
        <f t="shared" si="34"/>
        <v>2.3729274171035839</v>
      </c>
      <c r="G137" s="156">
        <f t="shared" si="34"/>
        <v>2.5267564536746696</v>
      </c>
      <c r="H137" s="156">
        <f t="shared" si="34"/>
        <v>2.708036735245567</v>
      </c>
      <c r="I137" s="156">
        <f t="shared" si="34"/>
        <v>2.8454233544269312</v>
      </c>
      <c r="J137" s="156">
        <f t="shared" si="34"/>
        <v>2.9458560187871803</v>
      </c>
      <c r="K137" s="156">
        <f t="shared" si="34"/>
        <v>3.0614036407179896</v>
      </c>
      <c r="L137" s="156">
        <f t="shared" si="34"/>
        <v>3.1727102716588846</v>
      </c>
      <c r="M137" s="156">
        <f t="shared" si="34"/>
        <v>3.2941428070131478</v>
      </c>
      <c r="N137" s="156">
        <f t="shared" si="34"/>
        <v>3.4166677412850857</v>
      </c>
      <c r="O137" s="156">
        <f t="shared" si="34"/>
        <v>3.5492085468322445</v>
      </c>
      <c r="P137" s="156">
        <f t="shared" si="34"/>
        <v>3.6877259942164731</v>
      </c>
      <c r="Q137" s="156">
        <f t="shared" si="34"/>
        <v>3.8575296527534806</v>
      </c>
      <c r="R137" s="156">
        <f t="shared" ref="R137:V137" si="35">IF(R119=0,"",R119/R101)</f>
        <v>3.9907253919547649</v>
      </c>
      <c r="S137" s="156">
        <f t="shared" si="35"/>
        <v>4.0859319725401351</v>
      </c>
      <c r="T137" s="156">
        <f t="shared" si="35"/>
        <v>4.1589985248485242</v>
      </c>
      <c r="U137" s="156">
        <f t="shared" si="35"/>
        <v>4.2178825612737834</v>
      </c>
      <c r="V137" s="156">
        <f t="shared" si="35"/>
        <v>4.261628500989783</v>
      </c>
      <c r="W137" s="156">
        <f t="shared" ref="W137:Y137" si="36">IF(W119=0,"",W119/W101)</f>
        <v>4.2935392973082784</v>
      </c>
      <c r="X137" s="156">
        <f t="shared" si="36"/>
        <v>4.3244229439338291</v>
      </c>
      <c r="Y137" s="156">
        <f t="shared" si="36"/>
        <v>4.3682623221465153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0.75304288957861587</v>
      </c>
      <c r="C138" s="155">
        <f t="shared" si="37"/>
        <v>0.76767933697190105</v>
      </c>
      <c r="D138" s="155">
        <f t="shared" si="37"/>
        <v>0.78174105090584689</v>
      </c>
      <c r="E138" s="155">
        <f t="shared" si="37"/>
        <v>0.79666620402091315</v>
      </c>
      <c r="F138" s="155">
        <f t="shared" si="37"/>
        <v>0.79359678343568385</v>
      </c>
      <c r="G138" s="155">
        <f t="shared" si="37"/>
        <v>0.80149692110178139</v>
      </c>
      <c r="H138" s="155">
        <f t="shared" si="37"/>
        <v>0.80741211431660387</v>
      </c>
      <c r="I138" s="155">
        <f t="shared" si="37"/>
        <v>0.81489691748431503</v>
      </c>
      <c r="J138" s="155">
        <f t="shared" si="37"/>
        <v>0.82015046975738537</v>
      </c>
      <c r="K138" s="155">
        <f t="shared" si="37"/>
        <v>0.82802218008210704</v>
      </c>
      <c r="L138" s="155">
        <f t="shared" si="37"/>
        <v>0.82840865190006152</v>
      </c>
      <c r="M138" s="155">
        <f t="shared" si="37"/>
        <v>0.83239111124528042</v>
      </c>
      <c r="N138" s="155">
        <f t="shared" si="37"/>
        <v>0.83631405463978514</v>
      </c>
      <c r="O138" s="155">
        <f t="shared" si="37"/>
        <v>0.84153497778715802</v>
      </c>
      <c r="P138" s="155">
        <f t="shared" si="37"/>
        <v>0.85548072215305115</v>
      </c>
      <c r="Q138" s="155">
        <f t="shared" si="37"/>
        <v>0.86770931981389343</v>
      </c>
      <c r="R138" s="155">
        <f t="shared" ref="R138:V138" si="38">IF(R120=0,"",R120/R102)</f>
        <v>0.87258250031379503</v>
      </c>
      <c r="S138" s="155">
        <f t="shared" si="38"/>
        <v>0.87944024728619419</v>
      </c>
      <c r="T138" s="155">
        <f t="shared" si="38"/>
        <v>0.88768672919167912</v>
      </c>
      <c r="U138" s="155">
        <f t="shared" si="38"/>
        <v>0.89529124023469075</v>
      </c>
      <c r="V138" s="155">
        <f t="shared" si="38"/>
        <v>0.90296429231290343</v>
      </c>
      <c r="W138" s="155">
        <f t="shared" ref="W138:Y138" si="39">IF(W120=0,"",W120/W102)</f>
        <v>0.90883671869914628</v>
      </c>
      <c r="X138" s="155">
        <f t="shared" si="39"/>
        <v>0.91614038136571041</v>
      </c>
      <c r="Y138" s="155">
        <f t="shared" si="39"/>
        <v>0.92637684435537881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0.67079800599338502</v>
      </c>
      <c r="C139" s="156">
        <f t="shared" si="40"/>
        <v>0.6763455599136976</v>
      </c>
      <c r="D139" s="156">
        <f t="shared" si="40"/>
        <v>0.68046104770242377</v>
      </c>
      <c r="E139" s="156">
        <f t="shared" si="40"/>
        <v>0.6858930091374752</v>
      </c>
      <c r="F139" s="156">
        <f t="shared" si="40"/>
        <v>0.69064202328026292</v>
      </c>
      <c r="G139" s="156">
        <f t="shared" si="40"/>
        <v>0.69542818546393426</v>
      </c>
      <c r="H139" s="156">
        <f t="shared" si="40"/>
        <v>0.69997789819692968</v>
      </c>
      <c r="I139" s="156">
        <f t="shared" si="40"/>
        <v>0.70263835021299781</v>
      </c>
      <c r="J139" s="156">
        <f t="shared" si="40"/>
        <v>0.7043794719951656</v>
      </c>
      <c r="K139" s="156">
        <f t="shared" si="40"/>
        <v>0.70741941350454196</v>
      </c>
      <c r="L139" s="156">
        <f t="shared" si="40"/>
        <v>0.71011307573097748</v>
      </c>
      <c r="M139" s="156">
        <f t="shared" si="40"/>
        <v>0.71427172555911944</v>
      </c>
      <c r="N139" s="156">
        <f t="shared" si="40"/>
        <v>0.71883936473468846</v>
      </c>
      <c r="O139" s="156">
        <f t="shared" si="40"/>
        <v>0.7273001612305986</v>
      </c>
      <c r="P139" s="156">
        <f t="shared" si="40"/>
        <v>0.74441078795550242</v>
      </c>
      <c r="Q139" s="156">
        <f t="shared" si="40"/>
        <v>0.75921887955890544</v>
      </c>
      <c r="R139" s="156">
        <f t="shared" ref="R139:V139" si="41">IF(R121=0,"",R121/R103)</f>
        <v>0.77042845801807536</v>
      </c>
      <c r="S139" s="156">
        <f t="shared" si="41"/>
        <v>0.78407740929857839</v>
      </c>
      <c r="T139" s="156">
        <f t="shared" si="41"/>
        <v>0.80107949379230936</v>
      </c>
      <c r="U139" s="156">
        <f t="shared" si="41"/>
        <v>0.8134372363915009</v>
      </c>
      <c r="V139" s="156">
        <f t="shared" si="41"/>
        <v>0.82440670765057733</v>
      </c>
      <c r="W139" s="156">
        <f t="shared" ref="W139:Y139" si="42">IF(W121=0,"",W121/W103)</f>
        <v>0.8340902592760352</v>
      </c>
      <c r="X139" s="156">
        <f t="shared" si="42"/>
        <v>0.8438221545740362</v>
      </c>
      <c r="Y139" s="156">
        <f t="shared" si="42"/>
        <v>0.84953795146372579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0.82349162089759742</v>
      </c>
      <c r="C140" s="156">
        <f t="shared" si="43"/>
        <v>0.83758142309549877</v>
      </c>
      <c r="D140" s="156">
        <f t="shared" si="43"/>
        <v>0.83693440908885419</v>
      </c>
      <c r="E140" s="156">
        <f t="shared" si="43"/>
        <v>0.84023797497459629</v>
      </c>
      <c r="F140" s="156">
        <f t="shared" si="43"/>
        <v>0.83362010189879576</v>
      </c>
      <c r="G140" s="156">
        <f t="shared" si="43"/>
        <v>0.83745096798713903</v>
      </c>
      <c r="H140" s="156">
        <f t="shared" si="43"/>
        <v>0.84065665267665146</v>
      </c>
      <c r="I140" s="156">
        <f t="shared" si="43"/>
        <v>0.826656816186777</v>
      </c>
      <c r="J140" s="156">
        <f t="shared" si="43"/>
        <v>0.84342317134041245</v>
      </c>
      <c r="K140" s="156">
        <f t="shared" si="43"/>
        <v>0.8438486869417835</v>
      </c>
      <c r="L140" s="156">
        <f t="shared" si="43"/>
        <v>0.84598589520069067</v>
      </c>
      <c r="M140" s="156">
        <f t="shared" si="43"/>
        <v>0.84368511618923003</v>
      </c>
      <c r="N140" s="156">
        <f t="shared" si="43"/>
        <v>0.84515061749488585</v>
      </c>
      <c r="O140" s="156">
        <f t="shared" si="43"/>
        <v>0.84220076381349385</v>
      </c>
      <c r="P140" s="156">
        <f t="shared" si="43"/>
        <v>0.87742553231613474</v>
      </c>
      <c r="Q140" s="156">
        <f t="shared" si="43"/>
        <v>0.88108551950759184</v>
      </c>
      <c r="R140" s="156">
        <f t="shared" ref="R140:V140" si="44">IF(R122=0,"",R122/R104)</f>
        <v>0.8906810446601684</v>
      </c>
      <c r="S140" s="156">
        <f t="shared" si="44"/>
        <v>0.88803717438882046</v>
      </c>
      <c r="T140" s="156">
        <f t="shared" si="44"/>
        <v>0.9064914969721426</v>
      </c>
      <c r="U140" s="156">
        <f t="shared" si="44"/>
        <v>0.91024754104607863</v>
      </c>
      <c r="V140" s="156">
        <f t="shared" si="44"/>
        <v>0.92181577579336005</v>
      </c>
      <c r="W140" s="156">
        <f t="shared" ref="W140:Y140" si="45">IF(W122=0,"",W122/W104)</f>
        <v>0.91601044412527133</v>
      </c>
      <c r="X140" s="156">
        <f t="shared" si="45"/>
        <v>0.9265630149630516</v>
      </c>
      <c r="Y140" s="156">
        <f t="shared" si="45"/>
        <v>0.93552307810467328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0.67079800599338502</v>
      </c>
      <c r="C141" s="157">
        <f t="shared" si="46"/>
        <v>0.6816117467649444</v>
      </c>
      <c r="D141" s="157">
        <f t="shared" si="46"/>
        <v>0.68673009073577163</v>
      </c>
      <c r="E141" s="157">
        <f t="shared" si="46"/>
        <v>0.6912498947085427</v>
      </c>
      <c r="F141" s="157">
        <f t="shared" si="46"/>
        <v>0.69582175823486525</v>
      </c>
      <c r="G141" s="157">
        <f t="shared" si="46"/>
        <v>0.69788910286349914</v>
      </c>
      <c r="H141" s="157">
        <f t="shared" si="46"/>
        <v>0.70125091627857605</v>
      </c>
      <c r="I141" s="157">
        <f t="shared" si="46"/>
        <v>0.70184335085851612</v>
      </c>
      <c r="J141" s="157">
        <f t="shared" si="46"/>
        <v>0.70592490879778858</v>
      </c>
      <c r="K141" s="157">
        <f t="shared" si="46"/>
        <v>0.70913979929886417</v>
      </c>
      <c r="L141" s="157">
        <f t="shared" si="46"/>
        <v>0.71107104749528549</v>
      </c>
      <c r="M141" s="157">
        <f t="shared" si="46"/>
        <v>0.71561234220677616</v>
      </c>
      <c r="N141" s="157">
        <f t="shared" si="46"/>
        <v>0.71871749541689145</v>
      </c>
      <c r="O141" s="157">
        <f t="shared" si="46"/>
        <v>0.7223151634885483</v>
      </c>
      <c r="P141" s="157">
        <f t="shared" si="46"/>
        <v>0.75712152211334494</v>
      </c>
      <c r="Q141" s="157">
        <f t="shared" si="46"/>
        <v>0.76014751293825411</v>
      </c>
      <c r="R141" s="157">
        <f t="shared" ref="R141:V141" si="47">IF(R123=0,"",R123/R105)</f>
        <v>0.78158791620896217</v>
      </c>
      <c r="S141" s="157">
        <f t="shared" si="47"/>
        <v>0.78623817849560107</v>
      </c>
      <c r="T141" s="157">
        <f t="shared" si="47"/>
        <v>0.80608431004109093</v>
      </c>
      <c r="U141" s="157">
        <f t="shared" si="47"/>
        <v>0.81440825829575048</v>
      </c>
      <c r="V141" s="157">
        <f t="shared" si="47"/>
        <v>0.82610686744019424</v>
      </c>
      <c r="W141" s="157">
        <f t="shared" ref="W141:Y141" si="48">IF(W123=0,"",W123/W105)</f>
        <v>0.83126011455234683</v>
      </c>
      <c r="X141" s="157">
        <f t="shared" si="48"/>
        <v>0.84346679059638163</v>
      </c>
      <c r="Y141" s="157">
        <f t="shared" si="48"/>
        <v>0.84602825571092144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0.75675009777383051</v>
      </c>
      <c r="C143" s="157">
        <f t="shared" si="52"/>
        <v>0.7625859486936083</v>
      </c>
      <c r="D143" s="157">
        <f t="shared" si="52"/>
        <v>0.76863034670289709</v>
      </c>
      <c r="E143" s="157">
        <f t="shared" si="52"/>
        <v>0.77188484495145315</v>
      </c>
      <c r="F143" s="157">
        <f t="shared" si="52"/>
        <v>0.77553820681626795</v>
      </c>
      <c r="G143" s="157">
        <f t="shared" si="52"/>
        <v>0.77868976551132518</v>
      </c>
      <c r="H143" s="157">
        <f t="shared" si="52"/>
        <v>0.78172949942556669</v>
      </c>
      <c r="I143" s="157">
        <f t="shared" si="52"/>
        <v>0.78339069243211923</v>
      </c>
      <c r="J143" s="157">
        <f t="shared" si="52"/>
        <v>0.78441575758055304</v>
      </c>
      <c r="K143" s="157">
        <f t="shared" si="52"/>
        <v>0.78547445744392352</v>
      </c>
      <c r="L143" s="157">
        <f t="shared" si="52"/>
        <v>0.78735260675142715</v>
      </c>
      <c r="M143" s="157">
        <f t="shared" si="52"/>
        <v>0.78876335703527634</v>
      </c>
      <c r="N143" s="157">
        <f t="shared" si="52"/>
        <v>0.79173252771178571</v>
      </c>
      <c r="O143" s="157">
        <f t="shared" si="52"/>
        <v>0.79487541854356492</v>
      </c>
      <c r="P143" s="157">
        <f t="shared" si="52"/>
        <v>0.7977486106288425</v>
      </c>
      <c r="Q143" s="157">
        <f t="shared" si="52"/>
        <v>0.80177054749225019</v>
      </c>
      <c r="R143" s="157">
        <f t="shared" ref="R143:V143" si="53">IF(R125=0,"",R125/R107)</f>
        <v>0.80846151649064613</v>
      </c>
      <c r="S143" s="157">
        <f t="shared" si="53"/>
        <v>0.81984757694975863</v>
      </c>
      <c r="T143" s="157">
        <f t="shared" si="53"/>
        <v>0.83255112680056353</v>
      </c>
      <c r="U143" s="157">
        <f t="shared" si="53"/>
        <v>0.84193588365148786</v>
      </c>
      <c r="V143" s="157">
        <f t="shared" si="53"/>
        <v>0.8551418435405802</v>
      </c>
      <c r="W143" s="157">
        <f t="shared" ref="W143:Y143" si="54">IF(W125=0,"",W125/W107)</f>
        <v>0.85850373433709048</v>
      </c>
      <c r="X143" s="157">
        <f t="shared" si="54"/>
        <v>0.87173687057417071</v>
      </c>
      <c r="Y143" s="157">
        <f t="shared" si="54"/>
        <v>0.88409061468961425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0.87688307829013146</v>
      </c>
      <c r="C144" s="158">
        <f t="shared" si="55"/>
        <v>0.88877225101868962</v>
      </c>
      <c r="D144" s="158">
        <f t="shared" si="55"/>
        <v>0.88926044376927471</v>
      </c>
      <c r="E144" s="158">
        <f t="shared" si="55"/>
        <v>0.89138102540525055</v>
      </c>
      <c r="F144" s="158">
        <f t="shared" si="55"/>
        <v>0.88560056152817546</v>
      </c>
      <c r="G144" s="158">
        <f t="shared" si="55"/>
        <v>0.88829349998135121</v>
      </c>
      <c r="H144" s="158">
        <f t="shared" si="55"/>
        <v>0.89027638541978249</v>
      </c>
      <c r="I144" s="158">
        <f t="shared" si="55"/>
        <v>0.88005456949391692</v>
      </c>
      <c r="J144" s="158">
        <f t="shared" si="55"/>
        <v>0.89152551849526851</v>
      </c>
      <c r="K144" s="158">
        <f t="shared" si="55"/>
        <v>0.89107959756906152</v>
      </c>
      <c r="L144" s="158">
        <f t="shared" si="55"/>
        <v>0.8924896045525762</v>
      </c>
      <c r="M144" s="158">
        <f t="shared" si="55"/>
        <v>0.88944753677364718</v>
      </c>
      <c r="N144" s="158">
        <f t="shared" si="55"/>
        <v>0.89047337719140252</v>
      </c>
      <c r="O144" s="158">
        <f t="shared" si="55"/>
        <v>0.88877002570453201</v>
      </c>
      <c r="P144" s="158">
        <f t="shared" si="55"/>
        <v>0.90486262315303978</v>
      </c>
      <c r="Q144" s="158">
        <f t="shared" si="55"/>
        <v>0.90923289890374059</v>
      </c>
      <c r="R144" s="158">
        <f t="shared" ref="R144:V144" si="56">IF(R126=0,"",R126/R108)</f>
        <v>0.91197104921559313</v>
      </c>
      <c r="S144" s="158">
        <f t="shared" si="56"/>
        <v>0.91079158592537146</v>
      </c>
      <c r="T144" s="158">
        <f t="shared" si="56"/>
        <v>0.92136226459185377</v>
      </c>
      <c r="U144" s="158">
        <f t="shared" si="56"/>
        <v>0.92506688600446141</v>
      </c>
      <c r="V144" s="158">
        <f t="shared" si="56"/>
        <v>0.93451705257268058</v>
      </c>
      <c r="W144" s="158">
        <f t="shared" ref="W144:Y144" si="57">IF(W126=0,"",W126/W108)</f>
        <v>0.9322149008492896</v>
      </c>
      <c r="X144" s="158">
        <f t="shared" si="57"/>
        <v>0.94049266769530593</v>
      </c>
      <c r="Y144" s="158">
        <f t="shared" si="57"/>
        <v>0.95103980637360341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0.75675009777383051</v>
      </c>
      <c r="C145" s="156">
        <f t="shared" si="58"/>
        <v>0.76817524438503315</v>
      </c>
      <c r="D145" s="156">
        <f t="shared" si="58"/>
        <v>0.77430592454676217</v>
      </c>
      <c r="E145" s="156">
        <f t="shared" si="58"/>
        <v>0.77788209067395453</v>
      </c>
      <c r="F145" s="156">
        <f t="shared" si="58"/>
        <v>0.77917492584235881</v>
      </c>
      <c r="G145" s="156">
        <f t="shared" si="58"/>
        <v>0.78084003893365972</v>
      </c>
      <c r="H145" s="156">
        <f t="shared" si="58"/>
        <v>0.78251587509824838</v>
      </c>
      <c r="I145" s="156">
        <f t="shared" si="58"/>
        <v>0.78405741102481941</v>
      </c>
      <c r="J145" s="156">
        <f t="shared" si="58"/>
        <v>0.78509909036651571</v>
      </c>
      <c r="K145" s="156">
        <f t="shared" si="58"/>
        <v>0.78673141114031508</v>
      </c>
      <c r="L145" s="156">
        <f t="shared" si="58"/>
        <v>0.78778375693766556</v>
      </c>
      <c r="M145" s="156">
        <f t="shared" si="58"/>
        <v>0.78994258671053741</v>
      </c>
      <c r="N145" s="156">
        <f t="shared" si="58"/>
        <v>0.79212222861349457</v>
      </c>
      <c r="O145" s="156">
        <f t="shared" si="58"/>
        <v>0.79648649080534051</v>
      </c>
      <c r="P145" s="156">
        <f t="shared" si="58"/>
        <v>0.80388959075266975</v>
      </c>
      <c r="Q145" s="156">
        <f t="shared" si="58"/>
        <v>0.81159675283881305</v>
      </c>
      <c r="R145" s="156">
        <f t="shared" ref="R145:V145" si="59">IF(R127=0,"",R127/R109)</f>
        <v>0.81904795911501105</v>
      </c>
      <c r="S145" s="156">
        <f t="shared" si="59"/>
        <v>0.82639161574386089</v>
      </c>
      <c r="T145" s="156">
        <f t="shared" si="59"/>
        <v>0.83334744869476973</v>
      </c>
      <c r="U145" s="156">
        <f t="shared" si="59"/>
        <v>0.84156640041035102</v>
      </c>
      <c r="V145" s="156">
        <f t="shared" si="59"/>
        <v>0.84877742688899649</v>
      </c>
      <c r="W145" s="156">
        <f t="shared" ref="W145:Y145" si="60">IF(W127=0,"",W127/W109)</f>
        <v>0.85944070935559747</v>
      </c>
      <c r="X145" s="156">
        <f t="shared" si="60"/>
        <v>0.868893072775207</v>
      </c>
      <c r="Y145" s="156">
        <f t="shared" si="60"/>
        <v>0.87845146611272118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0.76093267485700833</v>
      </c>
      <c r="C147" s="155">
        <f t="shared" si="64"/>
        <v>0.76477849237090023</v>
      </c>
      <c r="D147" s="155">
        <f t="shared" si="64"/>
        <v>0.76842890980421508</v>
      </c>
      <c r="E147" s="155">
        <f t="shared" si="64"/>
        <v>0.77096230418676071</v>
      </c>
      <c r="F147" s="155">
        <f t="shared" si="64"/>
        <v>0.77292963354615019</v>
      </c>
      <c r="G147" s="155">
        <f t="shared" si="64"/>
        <v>0.77496445440159567</v>
      </c>
      <c r="H147" s="155">
        <f t="shared" si="64"/>
        <v>0.77704993114351184</v>
      </c>
      <c r="I147" s="155">
        <f t="shared" si="64"/>
        <v>0.77864107090954482</v>
      </c>
      <c r="J147" s="155">
        <f t="shared" si="64"/>
        <v>0.77979843547373351</v>
      </c>
      <c r="K147" s="155">
        <f t="shared" si="64"/>
        <v>0.78135327964418655</v>
      </c>
      <c r="L147" s="155">
        <f t="shared" si="64"/>
        <v>0.78279212167975543</v>
      </c>
      <c r="M147" s="155">
        <f t="shared" si="64"/>
        <v>0.78446662172154735</v>
      </c>
      <c r="N147" s="155">
        <f t="shared" si="64"/>
        <v>0.78629971396636311</v>
      </c>
      <c r="O147" s="155">
        <f t="shared" si="64"/>
        <v>0.78884690489347553</v>
      </c>
      <c r="P147" s="155">
        <f t="shared" si="64"/>
        <v>0.79267782390514363</v>
      </c>
      <c r="Q147" s="155">
        <f t="shared" si="64"/>
        <v>0.79715611154414401</v>
      </c>
      <c r="R147" s="155">
        <f t="shared" ref="R147:V147" si="65">IF(R129=0,"",R129/R111)</f>
        <v>0.80280854230637311</v>
      </c>
      <c r="S147" s="155">
        <f t="shared" si="65"/>
        <v>0.81045386051499346</v>
      </c>
      <c r="T147" s="155">
        <f t="shared" si="65"/>
        <v>0.81988592381646164</v>
      </c>
      <c r="U147" s="155">
        <f t="shared" si="65"/>
        <v>0.83054037649219803</v>
      </c>
      <c r="V147" s="155">
        <f t="shared" si="65"/>
        <v>0.84260822272596969</v>
      </c>
      <c r="W147" s="155">
        <f t="shared" ref="W147:Y147" si="66">IF(W129=0,"",W129/W111)</f>
        <v>0.85609442855282214</v>
      </c>
      <c r="X147" s="155">
        <f t="shared" si="66"/>
        <v>0.86958865890717496</v>
      </c>
      <c r="Y147" s="155">
        <f t="shared" si="66"/>
        <v>0.88094641119833395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0.76093267485700833</v>
      </c>
      <c r="C149" s="159">
        <f t="shared" si="70"/>
        <v>0.76477849237090023</v>
      </c>
      <c r="D149" s="159">
        <f t="shared" si="70"/>
        <v>0.76842890980421508</v>
      </c>
      <c r="E149" s="159">
        <f t="shared" si="70"/>
        <v>0.77096230418676071</v>
      </c>
      <c r="F149" s="159">
        <f t="shared" si="70"/>
        <v>0.77292963354615019</v>
      </c>
      <c r="G149" s="159">
        <f t="shared" si="70"/>
        <v>0.77496445440159567</v>
      </c>
      <c r="H149" s="159">
        <f t="shared" si="70"/>
        <v>0.77704993114351184</v>
      </c>
      <c r="I149" s="159">
        <f t="shared" si="70"/>
        <v>0.77864107090954482</v>
      </c>
      <c r="J149" s="159">
        <f t="shared" si="70"/>
        <v>0.77979843547373351</v>
      </c>
      <c r="K149" s="159">
        <f t="shared" si="70"/>
        <v>0.78135327964418655</v>
      </c>
      <c r="L149" s="159">
        <f t="shared" si="70"/>
        <v>0.78279212167975543</v>
      </c>
      <c r="M149" s="159">
        <f t="shared" si="70"/>
        <v>0.78446662172154735</v>
      </c>
      <c r="N149" s="159">
        <f t="shared" si="70"/>
        <v>0.78629971396636311</v>
      </c>
      <c r="O149" s="159">
        <f t="shared" si="70"/>
        <v>0.78884690489347553</v>
      </c>
      <c r="P149" s="159">
        <f t="shared" si="70"/>
        <v>0.79267782390514363</v>
      </c>
      <c r="Q149" s="159">
        <f t="shared" si="70"/>
        <v>0.79715611154414401</v>
      </c>
      <c r="R149" s="159">
        <f t="shared" ref="R149:V149" si="71">IF(R131=0,"",R131/R113)</f>
        <v>0.80280854230637311</v>
      </c>
      <c r="S149" s="159">
        <f t="shared" si="71"/>
        <v>0.81045386051499346</v>
      </c>
      <c r="T149" s="159">
        <f t="shared" si="71"/>
        <v>0.81988592381646164</v>
      </c>
      <c r="U149" s="159">
        <f t="shared" si="71"/>
        <v>0.83054037649219803</v>
      </c>
      <c r="V149" s="159">
        <f t="shared" si="71"/>
        <v>0.84260822272596969</v>
      </c>
      <c r="W149" s="159">
        <f t="shared" ref="W149:Y149" si="72">IF(W131=0,"",W131/W113)</f>
        <v>0.85609442855282214</v>
      </c>
      <c r="X149" s="159">
        <f t="shared" si="72"/>
        <v>0.86958865890717496</v>
      </c>
      <c r="Y149" s="159">
        <f t="shared" si="72"/>
        <v>0.88094641119833395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21.910407523345874</v>
      </c>
      <c r="C151" s="117">
        <f t="shared" si="73"/>
        <v>22.672657328719854</v>
      </c>
      <c r="D151" s="117">
        <f t="shared" si="73"/>
        <v>23.239005674513635</v>
      </c>
      <c r="E151" s="117">
        <f t="shared" si="73"/>
        <v>22.1242429911463</v>
      </c>
      <c r="F151" s="117">
        <f t="shared" si="73"/>
        <v>33.427660684700903</v>
      </c>
      <c r="G151" s="117">
        <f t="shared" si="73"/>
        <v>32.336815871227195</v>
      </c>
      <c r="H151" s="117">
        <f t="shared" si="73"/>
        <v>37.780298730030587</v>
      </c>
      <c r="I151" s="117">
        <f t="shared" si="73"/>
        <v>35.376685956835352</v>
      </c>
      <c r="J151" s="117">
        <f t="shared" si="73"/>
        <v>44.751668728604592</v>
      </c>
      <c r="K151" s="117">
        <f t="shared" si="73"/>
        <v>52.134121402375278</v>
      </c>
      <c r="L151" s="117">
        <f t="shared" si="73"/>
        <v>60.744526772977743</v>
      </c>
      <c r="M151" s="117">
        <f t="shared" si="73"/>
        <v>74.913859618746613</v>
      </c>
      <c r="N151" s="117">
        <f t="shared" si="73"/>
        <v>71.182407354279746</v>
      </c>
      <c r="O151" s="117">
        <f t="shared" si="73"/>
        <v>68.661433252884919</v>
      </c>
      <c r="P151" s="117">
        <f t="shared" si="73"/>
        <v>90.921955000616748</v>
      </c>
      <c r="Q151" s="117">
        <f t="shared" si="73"/>
        <v>81.64246472001534</v>
      </c>
      <c r="R151" s="117">
        <f t="shared" ref="R151:V151" si="74">R152+R154+R156+R165</f>
        <v>111.01221139665239</v>
      </c>
      <c r="S151" s="117">
        <f t="shared" si="74"/>
        <v>93.38827597961955</v>
      </c>
      <c r="T151" s="117">
        <f t="shared" si="74"/>
        <v>149.61260432833893</v>
      </c>
      <c r="U151" s="117">
        <f t="shared" si="74"/>
        <v>138.46180701861456</v>
      </c>
      <c r="V151" s="117">
        <f t="shared" si="74"/>
        <v>154.05019616978481</v>
      </c>
      <c r="W151" s="117">
        <f t="shared" ref="W151:Y151" si="75">W152+W154+W156+W165</f>
        <v>135.88993606833463</v>
      </c>
      <c r="X151" s="117">
        <f t="shared" si="75"/>
        <v>148.98439147834239</v>
      </c>
      <c r="Y151" s="117">
        <f t="shared" si="75"/>
        <v>97.881986360295457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21.910407523345874</v>
      </c>
      <c r="C156" s="122">
        <v>22.672657328719854</v>
      </c>
      <c r="D156" s="122">
        <v>23.239005674513635</v>
      </c>
      <c r="E156" s="122">
        <v>22.1242429911463</v>
      </c>
      <c r="F156" s="122">
        <v>33.427660684700903</v>
      </c>
      <c r="G156" s="122">
        <v>32.336815871227195</v>
      </c>
      <c r="H156" s="122">
        <v>37.780298730030587</v>
      </c>
      <c r="I156" s="122">
        <v>35.376685956835352</v>
      </c>
      <c r="J156" s="122">
        <v>44.751668728604592</v>
      </c>
      <c r="K156" s="122">
        <v>52.134121402375278</v>
      </c>
      <c r="L156" s="122">
        <v>60.744526772977743</v>
      </c>
      <c r="M156" s="122">
        <v>74.913859618746613</v>
      </c>
      <c r="N156" s="122">
        <v>71.182407354279746</v>
      </c>
      <c r="O156" s="122">
        <v>68.661433252884919</v>
      </c>
      <c r="P156" s="122">
        <v>90.921955000616748</v>
      </c>
      <c r="Q156" s="122">
        <v>81.64246472001534</v>
      </c>
      <c r="R156" s="122">
        <v>111.01221139665239</v>
      </c>
      <c r="S156" s="122">
        <v>93.38827597961955</v>
      </c>
      <c r="T156" s="122">
        <v>149.61260432833893</v>
      </c>
      <c r="U156" s="122">
        <v>138.46180701861456</v>
      </c>
      <c r="V156" s="122">
        <v>154.05019616978481</v>
      </c>
      <c r="W156" s="122">
        <v>135.88993606833463</v>
      </c>
      <c r="X156" s="122">
        <v>148.98439147834239</v>
      </c>
      <c r="Y156" s="122">
        <v>97.881986360295457</v>
      </c>
      <c r="DA156" s="130" t="s">
        <v>2214</v>
      </c>
    </row>
    <row r="157" spans="1:105" ht="12" customHeight="1" x14ac:dyDescent="0.25">
      <c r="A157" s="97" t="s">
        <v>124</v>
      </c>
      <c r="B157" s="98">
        <v>21.89288732326494</v>
      </c>
      <c r="C157" s="98">
        <v>22.649152125991549</v>
      </c>
      <c r="D157" s="98">
        <v>23.209460322502061</v>
      </c>
      <c r="E157" s="98">
        <v>22.09245251057629</v>
      </c>
      <c r="F157" s="98">
        <v>33.358554740674016</v>
      </c>
      <c r="G157" s="98">
        <v>32.272790187224977</v>
      </c>
      <c r="H157" s="98">
        <v>37.687749111547198</v>
      </c>
      <c r="I157" s="98">
        <v>35.296091863107435</v>
      </c>
      <c r="J157" s="98">
        <v>44.614840154791871</v>
      </c>
      <c r="K157" s="98">
        <v>51.944441188933752</v>
      </c>
      <c r="L157" s="98">
        <v>60.523175321669903</v>
      </c>
      <c r="M157" s="98">
        <v>74.594407381115715</v>
      </c>
      <c r="N157" s="98">
        <v>70.884012395120848</v>
      </c>
      <c r="O157" s="98">
        <v>68.388995998096888</v>
      </c>
      <c r="P157" s="98">
        <v>90.370037662869905</v>
      </c>
      <c r="Q157" s="98">
        <v>81.241204760648984</v>
      </c>
      <c r="R157" s="98">
        <v>110.28476390420843</v>
      </c>
      <c r="S157" s="98">
        <v>92.81369952885214</v>
      </c>
      <c r="T157" s="98">
        <v>148.59800145568875</v>
      </c>
      <c r="U157" s="98">
        <v>137.53818037303668</v>
      </c>
      <c r="V157" s="98">
        <v>152.99491611436505</v>
      </c>
      <c r="W157" s="98">
        <v>134.94995017813477</v>
      </c>
      <c r="X157" s="98">
        <v>148.04410642500059</v>
      </c>
      <c r="Y157" s="98">
        <v>97.358304749918602</v>
      </c>
      <c r="DA157" s="63" t="s">
        <v>2215</v>
      </c>
    </row>
    <row r="158" spans="1:105" ht="12" customHeight="1" x14ac:dyDescent="0.25">
      <c r="A158" s="97" t="s">
        <v>123</v>
      </c>
      <c r="B158" s="98">
        <v>1.7520200080935824E-2</v>
      </c>
      <c r="C158" s="98">
        <v>2.3505202728304499E-2</v>
      </c>
      <c r="D158" s="98">
        <v>2.9545352011575425E-2</v>
      </c>
      <c r="E158" s="98">
        <v>3.1790480570010084E-2</v>
      </c>
      <c r="F158" s="98">
        <v>6.9105944026886343E-2</v>
      </c>
      <c r="G158" s="98">
        <v>6.4025684002215033E-2</v>
      </c>
      <c r="H158" s="98">
        <v>9.254961848338969E-2</v>
      </c>
      <c r="I158" s="98">
        <v>8.0594093727914581E-2</v>
      </c>
      <c r="J158" s="98">
        <v>0.13682857381271782</v>
      </c>
      <c r="K158" s="98">
        <v>0.18968021344152342</v>
      </c>
      <c r="L158" s="98">
        <v>0.2213514513078427</v>
      </c>
      <c r="M158" s="98">
        <v>0.31945223763089958</v>
      </c>
      <c r="N158" s="98">
        <v>0.29839495915889525</v>
      </c>
      <c r="O158" s="98">
        <v>0.2724372547880331</v>
      </c>
      <c r="P158" s="98">
        <v>0.5519173377468487</v>
      </c>
      <c r="Q158" s="98">
        <v>0.40125995936635933</v>
      </c>
      <c r="R158" s="98">
        <v>0.72744749244396256</v>
      </c>
      <c r="S158" s="98">
        <v>0.57457645076741493</v>
      </c>
      <c r="T158" s="98">
        <v>1.0146028726501957</v>
      </c>
      <c r="U158" s="98">
        <v>0.92362664557788121</v>
      </c>
      <c r="V158" s="98">
        <v>1.0552800554197461</v>
      </c>
      <c r="W158" s="98">
        <v>0.93998589019987033</v>
      </c>
      <c r="X158" s="98">
        <v>0.94028505334179868</v>
      </c>
      <c r="Y158" s="98">
        <v>0.52368161037686012</v>
      </c>
      <c r="DA158" s="63" t="s">
        <v>2216</v>
      </c>
    </row>
    <row r="159" spans="1:105" ht="12" customHeight="1" x14ac:dyDescent="0.25">
      <c r="A159" s="100" t="s">
        <v>50</v>
      </c>
      <c r="B159" s="101">
        <v>1.7520200080935824E-2</v>
      </c>
      <c r="C159" s="101">
        <v>2.3505202728304499E-2</v>
      </c>
      <c r="D159" s="101">
        <v>2.9545352011575425E-2</v>
      </c>
      <c r="E159" s="101">
        <v>3.1790480570010084E-2</v>
      </c>
      <c r="F159" s="101">
        <v>6.9105944026886343E-2</v>
      </c>
      <c r="G159" s="101">
        <v>6.4025684002215033E-2</v>
      </c>
      <c r="H159" s="101">
        <v>9.254961848338969E-2</v>
      </c>
      <c r="I159" s="101">
        <v>8.0594093727914581E-2</v>
      </c>
      <c r="J159" s="101">
        <v>0.13682857381271782</v>
      </c>
      <c r="K159" s="101">
        <v>0.18968021344152342</v>
      </c>
      <c r="L159" s="101">
        <v>0.2213514513078427</v>
      </c>
      <c r="M159" s="101">
        <v>0.31945223763089958</v>
      </c>
      <c r="N159" s="101">
        <v>0.29839495915889525</v>
      </c>
      <c r="O159" s="101">
        <v>0.2724372547880331</v>
      </c>
      <c r="P159" s="101">
        <v>0.5519173377468487</v>
      </c>
      <c r="Q159" s="101">
        <v>0.40125995936635933</v>
      </c>
      <c r="R159" s="101">
        <v>0.72744749244396256</v>
      </c>
      <c r="S159" s="101">
        <v>0.57457645076741493</v>
      </c>
      <c r="T159" s="101">
        <v>1.0146028726501957</v>
      </c>
      <c r="U159" s="101">
        <v>0.92362664557788121</v>
      </c>
      <c r="V159" s="101">
        <v>1.0552800554197461</v>
      </c>
      <c r="W159" s="101">
        <v>0.93998589019987033</v>
      </c>
      <c r="X159" s="101">
        <v>0.94028505334179868</v>
      </c>
      <c r="Y159" s="101">
        <v>0.52368161037686012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7755.7794941063066</v>
      </c>
      <c r="C169" s="117">
        <f t="shared" si="78"/>
        <v>8111.258722341322</v>
      </c>
      <c r="D169" s="117">
        <f t="shared" si="78"/>
        <v>7862.5913344142946</v>
      </c>
      <c r="E169" s="117">
        <f t="shared" si="78"/>
        <v>7834.8282004836019</v>
      </c>
      <c r="F169" s="117">
        <f t="shared" si="78"/>
        <v>7325.8424295552895</v>
      </c>
      <c r="G169" s="117">
        <f t="shared" si="78"/>
        <v>6829.1777911181507</v>
      </c>
      <c r="H169" s="117">
        <f t="shared" si="78"/>
        <v>6663.7344822829173</v>
      </c>
      <c r="I169" s="117">
        <f t="shared" si="78"/>
        <v>6498.5472221726386</v>
      </c>
      <c r="J169" s="117">
        <f t="shared" si="78"/>
        <v>6410.2905789445867</v>
      </c>
      <c r="K169" s="117">
        <f t="shared" si="78"/>
        <v>6311.9625416369199</v>
      </c>
      <c r="L169" s="117">
        <f t="shared" si="78"/>
        <v>6375.5518815238802</v>
      </c>
      <c r="M169" s="117">
        <f t="shared" si="78"/>
        <v>6346.8463431693326</v>
      </c>
      <c r="N169" s="117">
        <f t="shared" si="78"/>
        <v>6232.5254902854513</v>
      </c>
      <c r="O169" s="117">
        <f t="shared" si="78"/>
        <v>6117.3721513431055</v>
      </c>
      <c r="P169" s="117">
        <f t="shared" si="78"/>
        <v>5657.8499468198015</v>
      </c>
      <c r="Q169" s="117">
        <f t="shared" si="78"/>
        <v>5543.3044936093565</v>
      </c>
      <c r="R169" s="117">
        <f t="shared" ref="R169:V169" si="79">R170+R172+R174+R183</f>
        <v>5554.7790572159483</v>
      </c>
      <c r="S169" s="117">
        <f t="shared" si="79"/>
        <v>5675.7403416345869</v>
      </c>
      <c r="T169" s="117">
        <f t="shared" si="79"/>
        <v>5743.3145904068188</v>
      </c>
      <c r="U169" s="117">
        <f t="shared" si="79"/>
        <v>5647.0625551584126</v>
      </c>
      <c r="V169" s="117">
        <f t="shared" si="79"/>
        <v>5611.3754049062863</v>
      </c>
      <c r="W169" s="117">
        <f t="shared" ref="W169:Y169" si="80">W170+W172+W174+W183</f>
        <v>5586.0045402707347</v>
      </c>
      <c r="X169" s="117">
        <f t="shared" si="80"/>
        <v>5799.2238593628608</v>
      </c>
      <c r="Y169" s="117">
        <f t="shared" si="80"/>
        <v>5412.3176849195024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4661.4546373689782</v>
      </c>
      <c r="C170" s="122">
        <f t="shared" si="81"/>
        <v>5064.9412091087861</v>
      </c>
      <c r="D170" s="122">
        <f t="shared" si="81"/>
        <v>4768.8803901477086</v>
      </c>
      <c r="E170" s="122">
        <f t="shared" si="81"/>
        <v>4693.5110827587032</v>
      </c>
      <c r="F170" s="122">
        <f t="shared" si="81"/>
        <v>4109.9065377401921</v>
      </c>
      <c r="G170" s="122">
        <f t="shared" si="81"/>
        <v>3651.6766541223092</v>
      </c>
      <c r="H170" s="122">
        <f t="shared" si="81"/>
        <v>3518.6109499477511</v>
      </c>
      <c r="I170" s="122">
        <f t="shared" si="81"/>
        <v>3316.0200680393427</v>
      </c>
      <c r="J170" s="122">
        <f t="shared" si="81"/>
        <v>3399.2385792776436</v>
      </c>
      <c r="K170" s="122">
        <f t="shared" si="81"/>
        <v>3302.4798248781276</v>
      </c>
      <c r="L170" s="122">
        <f t="shared" si="81"/>
        <v>3283.7710536672712</v>
      </c>
      <c r="M170" s="122">
        <f t="shared" si="81"/>
        <v>3163.0357645700315</v>
      </c>
      <c r="N170" s="122">
        <f t="shared" si="81"/>
        <v>3164.6217172493816</v>
      </c>
      <c r="O170" s="122">
        <f t="shared" si="81"/>
        <v>3130.2779544487639</v>
      </c>
      <c r="P170" s="122">
        <f t="shared" si="81"/>
        <v>2921.2591289240163</v>
      </c>
      <c r="Q170" s="122">
        <f t="shared" si="81"/>
        <v>2848.1036966335073</v>
      </c>
      <c r="R170" s="122">
        <f t="shared" si="81"/>
        <v>2813.2392213121643</v>
      </c>
      <c r="S170" s="122">
        <f t="shared" si="81"/>
        <v>2797.5873034582291</v>
      </c>
      <c r="T170" s="122">
        <f t="shared" si="81"/>
        <v>2756.7604220419116</v>
      </c>
      <c r="U170" s="122">
        <f t="shared" si="81"/>
        <v>2783.7718933617912</v>
      </c>
      <c r="V170" s="122">
        <f t="shared" si="81"/>
        <v>2796.3884655273882</v>
      </c>
      <c r="W170" s="122">
        <f t="shared" si="81"/>
        <v>2686.1269893648764</v>
      </c>
      <c r="X170" s="122">
        <f t="shared" si="81"/>
        <v>2661.5634993944973</v>
      </c>
      <c r="Y170" s="122">
        <f t="shared" si="81"/>
        <v>2734.3106898867882</v>
      </c>
      <c r="DA170" s="130" t="s">
        <v>2378</v>
      </c>
    </row>
    <row r="171" spans="1:105" ht="12" customHeight="1" x14ac:dyDescent="0.25">
      <c r="A171" s="97" t="s">
        <v>53</v>
      </c>
      <c r="B171" s="98">
        <v>4661.4546373689782</v>
      </c>
      <c r="C171" s="98">
        <v>5064.9412091087861</v>
      </c>
      <c r="D171" s="98">
        <v>4768.8803901477086</v>
      </c>
      <c r="E171" s="98">
        <v>4693.5110827587032</v>
      </c>
      <c r="F171" s="98">
        <v>4109.9065377401921</v>
      </c>
      <c r="G171" s="98">
        <v>3651.6766541223092</v>
      </c>
      <c r="H171" s="98">
        <v>3518.6109499477511</v>
      </c>
      <c r="I171" s="98">
        <v>3316.0200680393427</v>
      </c>
      <c r="J171" s="98">
        <v>3399.2385792776436</v>
      </c>
      <c r="K171" s="98">
        <v>3302.4798248781276</v>
      </c>
      <c r="L171" s="98">
        <v>3283.7710536672712</v>
      </c>
      <c r="M171" s="98">
        <v>3163.0357645700315</v>
      </c>
      <c r="N171" s="98">
        <v>3164.6217172493816</v>
      </c>
      <c r="O171" s="98">
        <v>3130.2779544487639</v>
      </c>
      <c r="P171" s="98">
        <v>2921.2591289240163</v>
      </c>
      <c r="Q171" s="98">
        <v>2848.1036966335073</v>
      </c>
      <c r="R171" s="98">
        <v>2813.2392213121643</v>
      </c>
      <c r="S171" s="98">
        <v>2797.5873034582291</v>
      </c>
      <c r="T171" s="98">
        <v>2756.7604220419116</v>
      </c>
      <c r="U171" s="98">
        <v>2783.7718933617912</v>
      </c>
      <c r="V171" s="98">
        <v>2796.3884655273882</v>
      </c>
      <c r="W171" s="98">
        <v>2686.1269893648764</v>
      </c>
      <c r="X171" s="98">
        <v>2661.5634993944973</v>
      </c>
      <c r="Y171" s="98">
        <v>2734.3106898867882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141.58989477457868</v>
      </c>
      <c r="C172" s="122">
        <f t="shared" si="82"/>
        <v>117.61769873648647</v>
      </c>
      <c r="D172" s="122">
        <f t="shared" si="82"/>
        <v>95.713312449230756</v>
      </c>
      <c r="E172" s="122">
        <f t="shared" si="82"/>
        <v>157.80420586883199</v>
      </c>
      <c r="F172" s="122">
        <f t="shared" si="82"/>
        <v>78.853209058977598</v>
      </c>
      <c r="G172" s="122">
        <f t="shared" si="82"/>
        <v>75.094361208974775</v>
      </c>
      <c r="H172" s="122">
        <f t="shared" si="82"/>
        <v>99.786807583656369</v>
      </c>
      <c r="I172" s="122">
        <f t="shared" si="82"/>
        <v>70.508995404354167</v>
      </c>
      <c r="J172" s="122">
        <f t="shared" si="82"/>
        <v>77.65024225300607</v>
      </c>
      <c r="K172" s="122">
        <f t="shared" si="82"/>
        <v>79.551429360809422</v>
      </c>
      <c r="L172" s="122">
        <f t="shared" si="82"/>
        <v>94.051201850372479</v>
      </c>
      <c r="M172" s="122">
        <f t="shared" si="82"/>
        <v>100.91625986018259</v>
      </c>
      <c r="N172" s="122">
        <f t="shared" si="82"/>
        <v>103.45104509817295</v>
      </c>
      <c r="O172" s="122">
        <f t="shared" si="82"/>
        <v>103.81929693458343</v>
      </c>
      <c r="P172" s="122">
        <f t="shared" si="82"/>
        <v>97.926483628719467</v>
      </c>
      <c r="Q172" s="122">
        <f t="shared" si="82"/>
        <v>101.37374195197035</v>
      </c>
      <c r="R172" s="122">
        <f t="shared" si="82"/>
        <v>115.05722248673651</v>
      </c>
      <c r="S172" s="122">
        <f t="shared" si="82"/>
        <v>124.04238887951834</v>
      </c>
      <c r="T172" s="122">
        <f t="shared" si="82"/>
        <v>116.74189144329581</v>
      </c>
      <c r="U172" s="122">
        <f t="shared" si="82"/>
        <v>119.43434148350522</v>
      </c>
      <c r="V172" s="122">
        <f t="shared" si="82"/>
        <v>119.75332189802202</v>
      </c>
      <c r="W172" s="122">
        <f t="shared" si="82"/>
        <v>123.41709809870952</v>
      </c>
      <c r="X172" s="122">
        <f t="shared" si="82"/>
        <v>111.52180277551025</v>
      </c>
      <c r="Y172" s="122">
        <f t="shared" si="82"/>
        <v>99.591330536882282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141.58989477457868</v>
      </c>
      <c r="C173" s="98">
        <f>RES_hhdet_fech!C147</f>
        <v>117.61769873648647</v>
      </c>
      <c r="D173" s="98">
        <f>RES_hhdet_fech!D147</f>
        <v>95.713312449230756</v>
      </c>
      <c r="E173" s="98">
        <f>RES_hhdet_fech!E147</f>
        <v>157.80420586883199</v>
      </c>
      <c r="F173" s="98">
        <f>RES_hhdet_fech!F147</f>
        <v>78.853209058977598</v>
      </c>
      <c r="G173" s="98">
        <f>RES_hhdet_fech!G147</f>
        <v>75.094361208974775</v>
      </c>
      <c r="H173" s="98">
        <f>RES_hhdet_fech!H147</f>
        <v>99.786807583656369</v>
      </c>
      <c r="I173" s="98">
        <f>RES_hhdet_fech!I147</f>
        <v>70.508995404354167</v>
      </c>
      <c r="J173" s="98">
        <f>RES_hhdet_fech!J147</f>
        <v>77.65024225300607</v>
      </c>
      <c r="K173" s="98">
        <f>RES_hhdet_fech!K147</f>
        <v>79.551429360809422</v>
      </c>
      <c r="L173" s="98">
        <f>RES_hhdet_fech!L147</f>
        <v>94.051201850372479</v>
      </c>
      <c r="M173" s="98">
        <f>RES_hhdet_fech!M147</f>
        <v>100.91625986018259</v>
      </c>
      <c r="N173" s="98">
        <f>RES_hhdet_fech!N147</f>
        <v>103.45104509817295</v>
      </c>
      <c r="O173" s="98">
        <f>RES_hhdet_fech!O147</f>
        <v>103.81929693458343</v>
      </c>
      <c r="P173" s="98">
        <f>RES_hhdet_fech!P147</f>
        <v>97.926483628719467</v>
      </c>
      <c r="Q173" s="98">
        <f>RES_hhdet_fech!Q147</f>
        <v>101.37374195197035</v>
      </c>
      <c r="R173" s="98">
        <f>RES_hhdet_fech!R147</f>
        <v>115.05722248673651</v>
      </c>
      <c r="S173" s="98">
        <f>RES_hhdet_fech!S147</f>
        <v>124.04238887951834</v>
      </c>
      <c r="T173" s="98">
        <f>RES_hhdet_fech!T147</f>
        <v>116.74189144329581</v>
      </c>
      <c r="U173" s="98">
        <f>RES_hhdet_fech!U147</f>
        <v>119.43434148350522</v>
      </c>
      <c r="V173" s="98">
        <f>RES_hhdet_fech!V147</f>
        <v>119.75332189802202</v>
      </c>
      <c r="W173" s="98">
        <f>RES_hhdet_fech!W147</f>
        <v>123.41709809870952</v>
      </c>
      <c r="X173" s="98">
        <f>RES_hhdet_fech!X147</f>
        <v>111.52180277551025</v>
      </c>
      <c r="Y173" s="98">
        <f>RES_hhdet_fech!Y147</f>
        <v>99.591330536882282</v>
      </c>
      <c r="DA173" s="63" t="s">
        <v>2381</v>
      </c>
    </row>
    <row r="174" spans="1:105" ht="12" customHeight="1" x14ac:dyDescent="0.25">
      <c r="A174" s="121" t="s">
        <v>55</v>
      </c>
      <c r="B174" s="122">
        <v>2140.4309432504065</v>
      </c>
      <c r="C174" s="122">
        <v>2089.0828366958322</v>
      </c>
      <c r="D174" s="122">
        <v>2139.8491559904719</v>
      </c>
      <c r="E174" s="122">
        <v>2108.212895586249</v>
      </c>
      <c r="F174" s="122">
        <v>2236.574879070266</v>
      </c>
      <c r="G174" s="122">
        <v>2184.2402792152602</v>
      </c>
      <c r="H174" s="122">
        <v>2147.0013254242754</v>
      </c>
      <c r="I174" s="122">
        <v>2264.3407103033765</v>
      </c>
      <c r="J174" s="122">
        <v>2125.2963260596216</v>
      </c>
      <c r="K174" s="122">
        <v>2126.7167666777591</v>
      </c>
      <c r="L174" s="122">
        <v>2175.4841623708116</v>
      </c>
      <c r="M174" s="122">
        <v>2329.3094565840142</v>
      </c>
      <c r="N174" s="122">
        <v>2201.9736400466081</v>
      </c>
      <c r="O174" s="122">
        <v>2126.1012497701772</v>
      </c>
      <c r="P174" s="122">
        <v>1917.973619857044</v>
      </c>
      <c r="Q174" s="122">
        <v>1906.0592876002786</v>
      </c>
      <c r="R174" s="122">
        <v>1966.6951658810199</v>
      </c>
      <c r="S174" s="122">
        <v>2051.4922894892684</v>
      </c>
      <c r="T174" s="122">
        <v>2205.9349967982266</v>
      </c>
      <c r="U174" s="122">
        <v>2085.9192894517982</v>
      </c>
      <c r="V174" s="122">
        <v>2057.6356593160776</v>
      </c>
      <c r="W174" s="122">
        <v>2115.0676613794594</v>
      </c>
      <c r="X174" s="122">
        <v>2279.5174352136073</v>
      </c>
      <c r="Y174" s="122">
        <v>1921.5729943104191</v>
      </c>
      <c r="DA174" s="130" t="s">
        <v>2382</v>
      </c>
    </row>
    <row r="175" spans="1:105" ht="12" customHeight="1" x14ac:dyDescent="0.25">
      <c r="A175" s="97" t="s">
        <v>124</v>
      </c>
      <c r="B175" s="98">
        <v>2522.7470871351143</v>
      </c>
      <c r="C175" s="98">
        <v>2392.5162785709508</v>
      </c>
      <c r="D175" s="98">
        <v>2401.2856443450637</v>
      </c>
      <c r="E175" s="98">
        <v>2058.0461643217391</v>
      </c>
      <c r="F175" s="98">
        <v>2869.1821088741954</v>
      </c>
      <c r="G175" s="98">
        <v>2503.2286831604374</v>
      </c>
      <c r="H175" s="98">
        <v>2659.2996513846633</v>
      </c>
      <c r="I175" s="98">
        <v>2222.1568384435664</v>
      </c>
      <c r="J175" s="98">
        <v>2551.9771368153702</v>
      </c>
      <c r="K175" s="98">
        <v>2484.317030104648</v>
      </c>
      <c r="L175" s="98">
        <v>2583.5785615676618</v>
      </c>
      <c r="M175" s="98">
        <v>2795.8984086665441</v>
      </c>
      <c r="N175" s="98">
        <v>2536.5135104990609</v>
      </c>
      <c r="O175" s="98">
        <v>2237.3064757460616</v>
      </c>
      <c r="P175" s="98">
        <v>2302.8305239110764</v>
      </c>
      <c r="Q175" s="98">
        <v>1791.4897898982379</v>
      </c>
      <c r="R175" s="98">
        <v>2347.9212582045107</v>
      </c>
      <c r="S175" s="98">
        <v>1897.8611477882466</v>
      </c>
      <c r="T175" s="98">
        <v>2650.936391111215</v>
      </c>
      <c r="U175" s="98">
        <v>2358.2936274873341</v>
      </c>
      <c r="V175" s="98">
        <v>2538.153389620647</v>
      </c>
      <c r="W175" s="98">
        <v>2303.3640476235655</v>
      </c>
      <c r="X175" s="98">
        <v>2628.6661802093063</v>
      </c>
      <c r="Y175" s="98">
        <v>1903.9181956461503</v>
      </c>
      <c r="DA175" s="63" t="s">
        <v>2383</v>
      </c>
    </row>
    <row r="176" spans="1:105" ht="12" customHeight="1" x14ac:dyDescent="0.25">
      <c r="A176" s="97" t="s">
        <v>123</v>
      </c>
      <c r="B176" s="98">
        <v>2054.973812400563</v>
      </c>
      <c r="C176" s="98">
        <v>1931.8089666338894</v>
      </c>
      <c r="D176" s="98">
        <v>1952.1073277775674</v>
      </c>
      <c r="E176" s="98">
        <v>1679.8593259120953</v>
      </c>
      <c r="F176" s="98">
        <v>2376.8128013507526</v>
      </c>
      <c r="G176" s="98">
        <v>2078.7574993894559</v>
      </c>
      <c r="H176" s="98">
        <v>2214.0953688466343</v>
      </c>
      <c r="I176" s="98">
        <v>1889.3245314664925</v>
      </c>
      <c r="J176" s="98">
        <v>2130.4981774806638</v>
      </c>
      <c r="K176" s="98">
        <v>2082.1318464150713</v>
      </c>
      <c r="L176" s="98">
        <v>2168.470440150611</v>
      </c>
      <c r="M176" s="98">
        <v>2366.7849164278491</v>
      </c>
      <c r="N176" s="98">
        <v>2157.4350886634174</v>
      </c>
      <c r="O176" s="98">
        <v>1932.6769421641811</v>
      </c>
      <c r="P176" s="98">
        <v>1947.5235916522552</v>
      </c>
      <c r="Q176" s="98">
        <v>1541.0460558284437</v>
      </c>
      <c r="R176" s="98">
        <v>2028.5666980044198</v>
      </c>
      <c r="S176" s="98">
        <v>1673.3081518126498</v>
      </c>
      <c r="T176" s="98">
        <v>2341.3686014191899</v>
      </c>
      <c r="U176" s="98">
        <v>2106.6634342379389</v>
      </c>
      <c r="V176" s="98">
        <v>2269.3501973072543</v>
      </c>
      <c r="W176" s="98">
        <v>2098.2994585158699</v>
      </c>
      <c r="X176" s="98">
        <v>2394.9679295942019</v>
      </c>
      <c r="Y176" s="98">
        <v>1731.7359351981013</v>
      </c>
      <c r="DA176" s="63" t="s">
        <v>2384</v>
      </c>
    </row>
    <row r="177" spans="1:105" ht="12" customHeight="1" x14ac:dyDescent="0.25">
      <c r="A177" s="100" t="s">
        <v>50</v>
      </c>
      <c r="B177" s="101">
        <v>1101.8162202183369</v>
      </c>
      <c r="C177" s="101">
        <v>985.46871633606247</v>
      </c>
      <c r="D177" s="101">
        <v>1016.1254736328267</v>
      </c>
      <c r="E177" s="101">
        <v>869.23930734268038</v>
      </c>
      <c r="F177" s="101">
        <v>1300.0728434735247</v>
      </c>
      <c r="G177" s="101">
        <v>1118.4635262016395</v>
      </c>
      <c r="H177" s="101">
        <v>1180.9287010035662</v>
      </c>
      <c r="I177" s="101">
        <v>1098.4210162135903</v>
      </c>
      <c r="J177" s="101">
        <v>1134.3587337887545</v>
      </c>
      <c r="K177" s="101">
        <v>1117.81405979334</v>
      </c>
      <c r="L177" s="101">
        <v>1155.9071208625619</v>
      </c>
      <c r="M177" s="101">
        <v>1300.9133803039367</v>
      </c>
      <c r="N177" s="101">
        <v>1187.6938161139306</v>
      </c>
      <c r="O177" s="101">
        <v>1098.2772739778432</v>
      </c>
      <c r="P177" s="101">
        <v>982.86463924542386</v>
      </c>
      <c r="Q177" s="101">
        <v>764.02247643376995</v>
      </c>
      <c r="R177" s="101">
        <v>1015.3320659454937</v>
      </c>
      <c r="S177" s="101">
        <v>876.43484452301686</v>
      </c>
      <c r="T177" s="101">
        <v>1129.0364023742989</v>
      </c>
      <c r="U177" s="101">
        <v>1018.7857588646044</v>
      </c>
      <c r="V177" s="101">
        <v>1020.3242762829168</v>
      </c>
      <c r="W177" s="101">
        <v>1044.4195759964757</v>
      </c>
      <c r="X177" s="101">
        <v>1123.5904807655154</v>
      </c>
      <c r="Y177" s="101">
        <v>725.1785264409624</v>
      </c>
      <c r="DA177" s="131" t="s">
        <v>2385</v>
      </c>
    </row>
    <row r="178" spans="1:105" ht="12" customHeight="1" x14ac:dyDescent="0.25">
      <c r="A178" s="103" t="s">
        <v>52</v>
      </c>
      <c r="B178" s="104">
        <v>953.15759218222627</v>
      </c>
      <c r="C178" s="104">
        <v>946.34025029782708</v>
      </c>
      <c r="D178" s="104">
        <v>935.98185414474028</v>
      </c>
      <c r="E178" s="104">
        <v>810.62001856941504</v>
      </c>
      <c r="F178" s="104">
        <v>1076.7399578772277</v>
      </c>
      <c r="G178" s="104">
        <v>960.29397318781628</v>
      </c>
      <c r="H178" s="104">
        <v>1033.1666678430686</v>
      </c>
      <c r="I178" s="104">
        <v>790.90351525290237</v>
      </c>
      <c r="J178" s="104">
        <v>996.13944369190892</v>
      </c>
      <c r="K178" s="104">
        <v>964.31778662173133</v>
      </c>
      <c r="L178" s="104">
        <v>1012.5633192880484</v>
      </c>
      <c r="M178" s="104">
        <v>1065.8715361239124</v>
      </c>
      <c r="N178" s="104">
        <v>969.74127254948678</v>
      </c>
      <c r="O178" s="104">
        <v>834.3996681863382</v>
      </c>
      <c r="P178" s="104">
        <v>964.6589524068313</v>
      </c>
      <c r="Q178" s="104">
        <v>777.02357939467367</v>
      </c>
      <c r="R178" s="104">
        <v>1013.2346320589262</v>
      </c>
      <c r="S178" s="104">
        <v>796.87330728963275</v>
      </c>
      <c r="T178" s="104">
        <v>1212.332199044891</v>
      </c>
      <c r="U178" s="104">
        <v>1087.8776753733346</v>
      </c>
      <c r="V178" s="104">
        <v>1249.025921024338</v>
      </c>
      <c r="W178" s="104">
        <v>1053.8798825193944</v>
      </c>
      <c r="X178" s="104">
        <v>1271.3774488286865</v>
      </c>
      <c r="Y178" s="104">
        <v>1006.5574087571388</v>
      </c>
      <c r="DA178" s="132" t="s">
        <v>2386</v>
      </c>
    </row>
    <row r="179" spans="1:105" ht="12" customHeight="1" x14ac:dyDescent="0.25">
      <c r="A179" s="106" t="s">
        <v>122</v>
      </c>
      <c r="B179" s="101">
        <v>2108.4083134559669</v>
      </c>
      <c r="C179" s="101">
        <v>2099.522998422316</v>
      </c>
      <c r="D179" s="101">
        <v>2183.1286236937444</v>
      </c>
      <c r="E179" s="101">
        <v>2220.1897183013848</v>
      </c>
      <c r="F179" s="101">
        <v>2254.7546284804544</v>
      </c>
      <c r="G179" s="101">
        <v>2249.3919838632937</v>
      </c>
      <c r="H179" s="101">
        <v>2198.8702134931077</v>
      </c>
      <c r="I179" s="101">
        <v>2392.6197272434811</v>
      </c>
      <c r="J179" s="101">
        <v>2215.6851190926905</v>
      </c>
      <c r="K179" s="101">
        <v>2242.6994044357621</v>
      </c>
      <c r="L179" s="101">
        <v>2284.8251217643979</v>
      </c>
      <c r="M179" s="101">
        <v>2450.996408353089</v>
      </c>
      <c r="N179" s="101">
        <v>2328.2253990148952</v>
      </c>
      <c r="O179" s="101">
        <v>2270.428552295894</v>
      </c>
      <c r="P179" s="101">
        <v>2049.4316196533209</v>
      </c>
      <c r="Q179" s="101">
        <v>2110.9044649344019</v>
      </c>
      <c r="R179" s="101">
        <v>2113.1976702507427</v>
      </c>
      <c r="S179" s="101">
        <v>2248.2957635559201</v>
      </c>
      <c r="T179" s="101">
        <v>2328.330086549965</v>
      </c>
      <c r="U179" s="101">
        <v>2211.4966366290405</v>
      </c>
      <c r="V179" s="101">
        <v>2139.1301286979506</v>
      </c>
      <c r="W179" s="101">
        <v>2242.4668297063272</v>
      </c>
      <c r="X179" s="101">
        <v>2381.1588653369363</v>
      </c>
      <c r="Y179" s="101">
        <v>2023.8030199857083</v>
      </c>
      <c r="DA179" s="131" t="s">
        <v>2387</v>
      </c>
    </row>
    <row r="180" spans="1:105" ht="12" customHeight="1" x14ac:dyDescent="0.25">
      <c r="A180" s="107" t="s">
        <v>121</v>
      </c>
      <c r="B180" s="104">
        <v>1819.5563774205361</v>
      </c>
      <c r="C180" s="104">
        <v>1801.8731692828931</v>
      </c>
      <c r="D180" s="104">
        <v>1887.6967596230249</v>
      </c>
      <c r="E180" s="104">
        <v>1923.799841209918</v>
      </c>
      <c r="F180" s="104">
        <v>1975.5262659925011</v>
      </c>
      <c r="G180" s="104">
        <v>1972.6979055433362</v>
      </c>
      <c r="H180" s="104">
        <v>1930.9730099194242</v>
      </c>
      <c r="I180" s="104">
        <v>2128.9878095296035</v>
      </c>
      <c r="J180" s="104">
        <v>1948.9240762946067</v>
      </c>
      <c r="K180" s="104">
        <v>1976.3861651772133</v>
      </c>
      <c r="L180" s="104">
        <v>2015.6507385682285</v>
      </c>
      <c r="M180" s="104">
        <v>2173.2245636762882</v>
      </c>
      <c r="N180" s="104">
        <v>2069.9577257456176</v>
      </c>
      <c r="O180" s="104">
        <v>2030.526031779448</v>
      </c>
      <c r="P180" s="104">
        <v>1803.2446587800146</v>
      </c>
      <c r="Q180" s="104">
        <v>1856.4802829757773</v>
      </c>
      <c r="R180" s="104">
        <v>1868.8419472784328</v>
      </c>
      <c r="S180" s="104">
        <v>2020.1227829879631</v>
      </c>
      <c r="T180" s="104">
        <v>2102.1919360870202</v>
      </c>
      <c r="U180" s="104">
        <v>2011.6079470068962</v>
      </c>
      <c r="V180" s="104">
        <v>1957.2393780254645</v>
      </c>
      <c r="W180" s="104">
        <v>2061.4580334650791</v>
      </c>
      <c r="X180" s="104">
        <v>2208.1829296188134</v>
      </c>
      <c r="Y180" s="104">
        <v>1884.9754872567287</v>
      </c>
      <c r="DA180" s="132" t="s">
        <v>2388</v>
      </c>
    </row>
    <row r="181" spans="1:105" ht="12" customHeight="1" x14ac:dyDescent="0.25">
      <c r="A181" s="108" t="s">
        <v>53</v>
      </c>
      <c r="B181" s="98">
        <v>920.9384177153255</v>
      </c>
      <c r="C181" s="98">
        <v>864.5249987970501</v>
      </c>
      <c r="D181" s="98">
        <v>926.2214838339612</v>
      </c>
      <c r="E181" s="98">
        <v>940.76685086671876</v>
      </c>
      <c r="F181" s="98">
        <v>1023.430406977007</v>
      </c>
      <c r="G181" s="98">
        <v>1005.4901340106576</v>
      </c>
      <c r="H181" s="98">
        <v>974.20139700272421</v>
      </c>
      <c r="I181" s="98">
        <v>1182.5474565630091</v>
      </c>
      <c r="J181" s="98">
        <v>983.7488776976528</v>
      </c>
      <c r="K181" s="98">
        <v>1009.378725770406</v>
      </c>
      <c r="L181" s="98">
        <v>1021.14430479155</v>
      </c>
      <c r="M181" s="98">
        <v>1143.7602934172762</v>
      </c>
      <c r="N181" s="98">
        <v>1090.6191534829964</v>
      </c>
      <c r="O181" s="98">
        <v>1109.780668688077</v>
      </c>
      <c r="P181" s="98">
        <v>874.79276244464688</v>
      </c>
      <c r="Q181" s="98">
        <v>894.39718299499054</v>
      </c>
      <c r="R181" s="98">
        <v>909.14805379493123</v>
      </c>
      <c r="S181" s="98">
        <v>1038.0371344306682</v>
      </c>
      <c r="T181" s="98">
        <v>991.95369019208988</v>
      </c>
      <c r="U181" s="98">
        <v>951.41464940399783</v>
      </c>
      <c r="V181" s="98">
        <v>847.53089870942745</v>
      </c>
      <c r="W181" s="98">
        <v>994.14372790891377</v>
      </c>
      <c r="X181" s="98">
        <v>1002.2588292156285</v>
      </c>
      <c r="Y181" s="98">
        <v>759.27501456074435</v>
      </c>
      <c r="DA181" s="63" t="s">
        <v>2389</v>
      </c>
    </row>
    <row r="182" spans="1:105" ht="12" customHeight="1" x14ac:dyDescent="0.25">
      <c r="A182" s="108" t="s">
        <v>52</v>
      </c>
      <c r="B182" s="98">
        <v>898.61795970521064</v>
      </c>
      <c r="C182" s="98">
        <v>937.34817048584284</v>
      </c>
      <c r="D182" s="98">
        <v>961.47527578906363</v>
      </c>
      <c r="E182" s="98">
        <v>983.03299034319912</v>
      </c>
      <c r="F182" s="98">
        <v>952.09585901549394</v>
      </c>
      <c r="G182" s="98">
        <v>967.20777153267863</v>
      </c>
      <c r="H182" s="98">
        <v>956.77161291670018</v>
      </c>
      <c r="I182" s="98">
        <v>946.44035296659445</v>
      </c>
      <c r="J182" s="98">
        <v>965.17519859695358</v>
      </c>
      <c r="K182" s="98">
        <v>967.00743940680741</v>
      </c>
      <c r="L182" s="98">
        <v>994.50643377667836</v>
      </c>
      <c r="M182" s="98">
        <v>1029.4642702590124</v>
      </c>
      <c r="N182" s="98">
        <v>979.33857226262103</v>
      </c>
      <c r="O182" s="98">
        <v>920.74536309137079</v>
      </c>
      <c r="P182" s="98">
        <v>928.45189633536745</v>
      </c>
      <c r="Q182" s="98">
        <v>962.08309998078698</v>
      </c>
      <c r="R182" s="98">
        <v>959.69389348350182</v>
      </c>
      <c r="S182" s="98">
        <v>982.08564855729458</v>
      </c>
      <c r="T182" s="98">
        <v>1110.2382458949303</v>
      </c>
      <c r="U182" s="98">
        <v>1060.1932976028988</v>
      </c>
      <c r="V182" s="98">
        <v>1109.708479316037</v>
      </c>
      <c r="W182" s="98">
        <v>1067.3143055561652</v>
      </c>
      <c r="X182" s="98">
        <v>1205.9241004031851</v>
      </c>
      <c r="Y182" s="98">
        <v>1125.7004726959842</v>
      </c>
      <c r="DA182" s="63" t="s">
        <v>2390</v>
      </c>
    </row>
    <row r="183" spans="1:105" ht="12" customHeight="1" x14ac:dyDescent="0.25">
      <c r="A183" s="121" t="s">
        <v>54</v>
      </c>
      <c r="B183" s="122">
        <v>812.30401871234369</v>
      </c>
      <c r="C183" s="122">
        <v>839.61697780021791</v>
      </c>
      <c r="D183" s="122">
        <v>858.14847582688219</v>
      </c>
      <c r="E183" s="122">
        <v>875.30001626981789</v>
      </c>
      <c r="F183" s="122">
        <v>900.50780368585322</v>
      </c>
      <c r="G183" s="122">
        <v>918.16649657160644</v>
      </c>
      <c r="H183" s="122">
        <v>898.33539932723465</v>
      </c>
      <c r="I183" s="122">
        <v>847.67744842556476</v>
      </c>
      <c r="J183" s="122">
        <v>808.10543135431499</v>
      </c>
      <c r="K183" s="122">
        <v>803.21452072022407</v>
      </c>
      <c r="L183" s="122">
        <v>822.24546363542481</v>
      </c>
      <c r="M183" s="122">
        <v>753.5848621551047</v>
      </c>
      <c r="N183" s="122">
        <v>762.47908789128928</v>
      </c>
      <c r="O183" s="122">
        <v>757.17365018958139</v>
      </c>
      <c r="P183" s="122">
        <v>720.69071441002109</v>
      </c>
      <c r="Q183" s="122">
        <v>687.76776742360028</v>
      </c>
      <c r="R183" s="122">
        <v>659.78744753602814</v>
      </c>
      <c r="S183" s="122">
        <v>702.61835980757053</v>
      </c>
      <c r="T183" s="122">
        <v>663.87728012338403</v>
      </c>
      <c r="U183" s="122">
        <v>657.93703086131768</v>
      </c>
      <c r="V183" s="122">
        <v>637.59795816479846</v>
      </c>
      <c r="W183" s="122">
        <v>661.39279142768873</v>
      </c>
      <c r="X183" s="122">
        <v>746.62112197924557</v>
      </c>
      <c r="Y183" s="122">
        <v>656.84267018541311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2392</v>
      </c>
    </row>
    <row r="185" spans="1:105" ht="12" customHeight="1" x14ac:dyDescent="0.25">
      <c r="A185" s="109" t="s">
        <v>120</v>
      </c>
      <c r="B185" s="33">
        <v>812.30401871234369</v>
      </c>
      <c r="C185" s="33">
        <v>839.61697780021791</v>
      </c>
      <c r="D185" s="33">
        <v>858.14847582688219</v>
      </c>
      <c r="E185" s="33">
        <v>875.30001626981789</v>
      </c>
      <c r="F185" s="33">
        <v>900.50780368585322</v>
      </c>
      <c r="G185" s="33">
        <v>918.16649657160644</v>
      </c>
      <c r="H185" s="33">
        <v>898.33539932723465</v>
      </c>
      <c r="I185" s="33">
        <v>847.67744842556476</v>
      </c>
      <c r="J185" s="33">
        <v>808.10543135431499</v>
      </c>
      <c r="K185" s="33">
        <v>803.21452072022407</v>
      </c>
      <c r="L185" s="33">
        <v>822.24546363542481</v>
      </c>
      <c r="M185" s="33">
        <v>753.5848621551047</v>
      </c>
      <c r="N185" s="33">
        <v>762.47908789128928</v>
      </c>
      <c r="O185" s="33">
        <v>757.17365018958139</v>
      </c>
      <c r="P185" s="33">
        <v>720.69071441002109</v>
      </c>
      <c r="Q185" s="33">
        <v>687.76776742360028</v>
      </c>
      <c r="R185" s="33">
        <v>659.78744753602814</v>
      </c>
      <c r="S185" s="33">
        <v>702.61835980757053</v>
      </c>
      <c r="T185" s="33">
        <v>663.87728012338403</v>
      </c>
      <c r="U185" s="33">
        <v>657.93703086131768</v>
      </c>
      <c r="V185" s="33">
        <v>637.59795816479846</v>
      </c>
      <c r="W185" s="33">
        <v>661.39279142768873</v>
      </c>
      <c r="X185" s="33">
        <v>746.62112197924557</v>
      </c>
      <c r="Y185" s="33">
        <v>656.84267018541311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10496.133416412737</v>
      </c>
      <c r="C187" s="117">
        <f t="shared" si="83"/>
        <v>11648.317051215121</v>
      </c>
      <c r="D187" s="117">
        <f t="shared" si="83"/>
        <v>11669.555961064683</v>
      </c>
      <c r="E187" s="117">
        <f t="shared" si="83"/>
        <v>12060.705035699661</v>
      </c>
      <c r="F187" s="117">
        <f t="shared" si="83"/>
        <v>11089.360527540723</v>
      </c>
      <c r="G187" s="117">
        <f t="shared" si="83"/>
        <v>10385.607441996395</v>
      </c>
      <c r="H187" s="117">
        <f t="shared" si="83"/>
        <v>10406.516154152529</v>
      </c>
      <c r="I187" s="117">
        <f t="shared" si="83"/>
        <v>10251.621884692973</v>
      </c>
      <c r="J187" s="117">
        <f t="shared" si="83"/>
        <v>10549.031651570971</v>
      </c>
      <c r="K187" s="117">
        <f t="shared" si="83"/>
        <v>10593.418191041659</v>
      </c>
      <c r="L187" s="117">
        <f t="shared" si="83"/>
        <v>10862.637895576647</v>
      </c>
      <c r="M187" s="117">
        <f t="shared" si="83"/>
        <v>10910.65581678022</v>
      </c>
      <c r="N187" s="117">
        <f t="shared" si="83"/>
        <v>11054.13899566327</v>
      </c>
      <c r="O187" s="117">
        <f t="shared" si="83"/>
        <v>11145.88739242124</v>
      </c>
      <c r="P187" s="117">
        <f t="shared" si="83"/>
        <v>10637.406597882617</v>
      </c>
      <c r="Q187" s="117">
        <f t="shared" si="83"/>
        <v>10643.608747711409</v>
      </c>
      <c r="R187" s="117">
        <f t="shared" ref="R187:V187" si="84">R188+R190+R192+R201</f>
        <v>10824.094277946273</v>
      </c>
      <c r="S187" s="117">
        <f t="shared" si="84"/>
        <v>11129.506127946137</v>
      </c>
      <c r="T187" s="117">
        <f t="shared" si="84"/>
        <v>11285.689502529327</v>
      </c>
      <c r="U187" s="117">
        <f t="shared" si="84"/>
        <v>11444.102140191319</v>
      </c>
      <c r="V187" s="117">
        <f t="shared" si="84"/>
        <v>11622.753276442509</v>
      </c>
      <c r="W187" s="117">
        <f t="shared" ref="W187:Y187" si="85">W188+W190+W192+W201</f>
        <v>11554.65949294912</v>
      </c>
      <c r="X187" s="117">
        <f t="shared" si="85"/>
        <v>11858.43579297784</v>
      </c>
      <c r="Y187" s="117">
        <f t="shared" si="85"/>
        <v>11859.737051332768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7993.6838793240522</v>
      </c>
      <c r="C188" s="122">
        <f t="shared" si="86"/>
        <v>9168.0683597738262</v>
      </c>
      <c r="D188" s="122">
        <f t="shared" si="86"/>
        <v>9137.0210010435712</v>
      </c>
      <c r="E188" s="122">
        <f t="shared" si="86"/>
        <v>9355.0612274067262</v>
      </c>
      <c r="F188" s="122">
        <f t="shared" si="86"/>
        <v>8431.2797891865011</v>
      </c>
      <c r="G188" s="122">
        <f t="shared" si="86"/>
        <v>7733.654023374077</v>
      </c>
      <c r="H188" s="122">
        <f t="shared" si="86"/>
        <v>7704.7234737307344</v>
      </c>
      <c r="I188" s="122">
        <f t="shared" si="86"/>
        <v>7545.7532012838255</v>
      </c>
      <c r="J188" s="122">
        <f t="shared" si="86"/>
        <v>7947.0630868103053</v>
      </c>
      <c r="K188" s="122">
        <f t="shared" si="86"/>
        <v>7961.3162019878901</v>
      </c>
      <c r="L188" s="122">
        <f t="shared" si="86"/>
        <v>8118.4035082038399</v>
      </c>
      <c r="M188" s="122">
        <f t="shared" si="86"/>
        <v>8048.1645872557083</v>
      </c>
      <c r="N188" s="122">
        <f t="shared" si="86"/>
        <v>8259.6025552425544</v>
      </c>
      <c r="O188" s="122">
        <f t="shared" si="86"/>
        <v>8390.9283979973588</v>
      </c>
      <c r="P188" s="122">
        <f t="shared" si="86"/>
        <v>8064.2155540897893</v>
      </c>
      <c r="Q188" s="122">
        <f t="shared" si="86"/>
        <v>8050.3928450277162</v>
      </c>
      <c r="R188" s="122">
        <f t="shared" si="86"/>
        <v>8119.1457144527103</v>
      </c>
      <c r="S188" s="122">
        <f t="shared" si="86"/>
        <v>8249.0727167241348</v>
      </c>
      <c r="T188" s="122">
        <f t="shared" si="86"/>
        <v>8297.6772889966378</v>
      </c>
      <c r="U188" s="122">
        <f t="shared" si="86"/>
        <v>8526.3935770283406</v>
      </c>
      <c r="V188" s="122">
        <f t="shared" si="86"/>
        <v>8717.1922974586087</v>
      </c>
      <c r="W188" s="122">
        <f t="shared" si="86"/>
        <v>8536.297495281533</v>
      </c>
      <c r="X188" s="122">
        <f t="shared" si="86"/>
        <v>8638.5571177064776</v>
      </c>
      <c r="Y188" s="122">
        <f t="shared" si="86"/>
        <v>9065.9520748464911</v>
      </c>
      <c r="DA188" s="130" t="s">
        <v>2546</v>
      </c>
    </row>
    <row r="189" spans="1:105" ht="12" customHeight="1" x14ac:dyDescent="0.25">
      <c r="A189" s="97" t="s">
        <v>53</v>
      </c>
      <c r="B189" s="98">
        <v>7993.6838793240522</v>
      </c>
      <c r="C189" s="98">
        <v>9168.0683597738262</v>
      </c>
      <c r="D189" s="98">
        <v>9137.0210010435712</v>
      </c>
      <c r="E189" s="98">
        <v>9355.0612274067262</v>
      </c>
      <c r="F189" s="98">
        <v>8431.2797891865011</v>
      </c>
      <c r="G189" s="98">
        <v>7733.654023374077</v>
      </c>
      <c r="H189" s="98">
        <v>7704.7234737307344</v>
      </c>
      <c r="I189" s="98">
        <v>7545.7532012838255</v>
      </c>
      <c r="J189" s="98">
        <v>7947.0630868103053</v>
      </c>
      <c r="K189" s="98">
        <v>7961.3162019878901</v>
      </c>
      <c r="L189" s="98">
        <v>8118.4035082038399</v>
      </c>
      <c r="M189" s="98">
        <v>8048.1645872557083</v>
      </c>
      <c r="N189" s="98">
        <v>8259.6025552425544</v>
      </c>
      <c r="O189" s="98">
        <v>8390.9283979973588</v>
      </c>
      <c r="P189" s="98">
        <v>8064.2155540897893</v>
      </c>
      <c r="Q189" s="98">
        <v>8050.3928450277162</v>
      </c>
      <c r="R189" s="98">
        <v>8119.1457144527103</v>
      </c>
      <c r="S189" s="98">
        <v>8249.0727167241348</v>
      </c>
      <c r="T189" s="98">
        <v>8297.6772889966378</v>
      </c>
      <c r="U189" s="98">
        <v>8526.3935770283406</v>
      </c>
      <c r="V189" s="98">
        <v>8717.1922974586087</v>
      </c>
      <c r="W189" s="98">
        <v>8536.297495281533</v>
      </c>
      <c r="X189" s="98">
        <v>8638.5571177064776</v>
      </c>
      <c r="Y189" s="98">
        <v>9065.9520748464911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272.5045648840354</v>
      </c>
      <c r="C190" s="122">
        <f t="shared" si="87"/>
        <v>234.38195803619848</v>
      </c>
      <c r="D190" s="122">
        <f t="shared" si="87"/>
        <v>200.30093430733223</v>
      </c>
      <c r="E190" s="122">
        <f t="shared" si="87"/>
        <v>351.27852610021228</v>
      </c>
      <c r="F190" s="122">
        <f t="shared" si="87"/>
        <v>187.11294170264864</v>
      </c>
      <c r="G190" s="122">
        <f t="shared" si="87"/>
        <v>189.74516181935385</v>
      </c>
      <c r="H190" s="122">
        <f t="shared" si="87"/>
        <v>270.22634062942234</v>
      </c>
      <c r="I190" s="122">
        <f t="shared" si="87"/>
        <v>200.62794222073046</v>
      </c>
      <c r="J190" s="122">
        <f t="shared" si="87"/>
        <v>228.74643350130054</v>
      </c>
      <c r="K190" s="122">
        <f t="shared" si="87"/>
        <v>243.53903546950198</v>
      </c>
      <c r="L190" s="122">
        <f t="shared" si="87"/>
        <v>298.39721417253986</v>
      </c>
      <c r="M190" s="122">
        <f t="shared" si="87"/>
        <v>332.43257152909013</v>
      </c>
      <c r="N190" s="122">
        <f t="shared" si="87"/>
        <v>353.45784858915607</v>
      </c>
      <c r="O190" s="122">
        <f t="shared" si="87"/>
        <v>368.47633600633822</v>
      </c>
      <c r="P190" s="122">
        <f t="shared" si="87"/>
        <v>361.12603919984275</v>
      </c>
      <c r="Q190" s="122">
        <f t="shared" si="87"/>
        <v>391.0522155903052</v>
      </c>
      <c r="R190" s="122">
        <f t="shared" si="87"/>
        <v>459.16177930560826</v>
      </c>
      <c r="S190" s="122">
        <f t="shared" si="87"/>
        <v>506.8287626730808</v>
      </c>
      <c r="T190" s="122">
        <f t="shared" si="87"/>
        <v>485.52935430069397</v>
      </c>
      <c r="U190" s="122">
        <f t="shared" si="87"/>
        <v>503.76002616049476</v>
      </c>
      <c r="V190" s="122">
        <f t="shared" si="87"/>
        <v>510.34416968881459</v>
      </c>
      <c r="W190" s="122">
        <f t="shared" si="87"/>
        <v>529.89616064656013</v>
      </c>
      <c r="X190" s="122">
        <f t="shared" si="87"/>
        <v>482.26744267127998</v>
      </c>
      <c r="Y190" s="122">
        <f t="shared" si="87"/>
        <v>435.04105679670255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272.5045648840354</v>
      </c>
      <c r="C191" s="98">
        <f>RES_hhdet_tesh!C147</f>
        <v>234.38195803619848</v>
      </c>
      <c r="D191" s="98">
        <f>RES_hhdet_tesh!D147</f>
        <v>200.30093430733223</v>
      </c>
      <c r="E191" s="98">
        <f>RES_hhdet_tesh!E147</f>
        <v>351.27852610021228</v>
      </c>
      <c r="F191" s="98">
        <f>RES_hhdet_tesh!F147</f>
        <v>187.11294170264864</v>
      </c>
      <c r="G191" s="98">
        <f>RES_hhdet_tesh!G147</f>
        <v>189.74516181935385</v>
      </c>
      <c r="H191" s="98">
        <f>RES_hhdet_tesh!H147</f>
        <v>270.22634062942234</v>
      </c>
      <c r="I191" s="98">
        <f>RES_hhdet_tesh!I147</f>
        <v>200.62794222073046</v>
      </c>
      <c r="J191" s="98">
        <f>RES_hhdet_tesh!J147</f>
        <v>228.74643350130054</v>
      </c>
      <c r="K191" s="98">
        <f>RES_hhdet_tesh!K147</f>
        <v>243.53903546950198</v>
      </c>
      <c r="L191" s="98">
        <f>RES_hhdet_tesh!L147</f>
        <v>298.39721417253986</v>
      </c>
      <c r="M191" s="98">
        <f>RES_hhdet_tesh!M147</f>
        <v>332.43257152909013</v>
      </c>
      <c r="N191" s="98">
        <f>RES_hhdet_tesh!N147</f>
        <v>353.45784858915607</v>
      </c>
      <c r="O191" s="98">
        <f>RES_hhdet_tesh!O147</f>
        <v>368.47633600633822</v>
      </c>
      <c r="P191" s="98">
        <f>RES_hhdet_tesh!P147</f>
        <v>361.12603919984275</v>
      </c>
      <c r="Q191" s="98">
        <f>RES_hhdet_tesh!Q147</f>
        <v>391.0522155903052</v>
      </c>
      <c r="R191" s="98">
        <f>RES_hhdet_tesh!R147</f>
        <v>459.16177930560826</v>
      </c>
      <c r="S191" s="98">
        <f>RES_hhdet_tesh!S147</f>
        <v>506.8287626730808</v>
      </c>
      <c r="T191" s="98">
        <f>RES_hhdet_tesh!T147</f>
        <v>485.52935430069397</v>
      </c>
      <c r="U191" s="98">
        <f>RES_hhdet_tesh!U147</f>
        <v>503.76002616049476</v>
      </c>
      <c r="V191" s="98">
        <f>RES_hhdet_tesh!V147</f>
        <v>510.34416968881459</v>
      </c>
      <c r="W191" s="98">
        <f>RES_hhdet_tesh!W147</f>
        <v>529.89616064656013</v>
      </c>
      <c r="X191" s="98">
        <f>RES_hhdet_tesh!X147</f>
        <v>482.26744267127998</v>
      </c>
      <c r="Y191" s="98">
        <f>RES_hhdet_tesh!Y147</f>
        <v>435.04105679670255</v>
      </c>
      <c r="DA191" s="63" t="s">
        <v>2549</v>
      </c>
    </row>
    <row r="192" spans="1:105" ht="12" customHeight="1" x14ac:dyDescent="0.25">
      <c r="A192" s="121" t="s">
        <v>55</v>
      </c>
      <c r="B192" s="122">
        <v>1611.8363024487687</v>
      </c>
      <c r="C192" s="122">
        <v>1603.7457269540346</v>
      </c>
      <c r="D192" s="122">
        <v>1672.8079279839808</v>
      </c>
      <c r="E192" s="122">
        <v>1679.5419647946344</v>
      </c>
      <c r="F192" s="122">
        <v>1774.9386299432167</v>
      </c>
      <c r="G192" s="122">
        <v>1750.6618587375265</v>
      </c>
      <c r="H192" s="122">
        <v>1733.5148796013652</v>
      </c>
      <c r="I192" s="122">
        <v>1845.2042649604662</v>
      </c>
      <c r="J192" s="122">
        <v>1743.0627801914438</v>
      </c>
      <c r="K192" s="122">
        <v>1760.9686535616877</v>
      </c>
      <c r="L192" s="122">
        <v>1802.1899021795382</v>
      </c>
      <c r="M192" s="122">
        <v>1938.8964870001082</v>
      </c>
      <c r="N192" s="122">
        <v>1841.5415031173054</v>
      </c>
      <c r="O192" s="122">
        <v>1789.1885679985951</v>
      </c>
      <c r="P192" s="122">
        <v>1640.7894573858057</v>
      </c>
      <c r="Q192" s="122">
        <v>1653.905407968592</v>
      </c>
      <c r="R192" s="122">
        <v>1716.1037851995143</v>
      </c>
      <c r="S192" s="122">
        <v>1804.1648863741627</v>
      </c>
      <c r="T192" s="122">
        <v>1958.1792221172743</v>
      </c>
      <c r="U192" s="122">
        <v>1867.5052676827656</v>
      </c>
      <c r="V192" s="122">
        <v>1857.9715269521362</v>
      </c>
      <c r="W192" s="122">
        <v>1922.2511531947848</v>
      </c>
      <c r="X192" s="122">
        <v>2088.35797242638</v>
      </c>
      <c r="Y192" s="122">
        <v>1780.1007266678023</v>
      </c>
      <c r="DA192" s="130" t="s">
        <v>2550</v>
      </c>
    </row>
    <row r="193" spans="1:105" ht="12" customHeight="1" x14ac:dyDescent="0.25">
      <c r="A193" s="97" t="s">
        <v>124</v>
      </c>
      <c r="B193" s="98">
        <v>1692.2537156758547</v>
      </c>
      <c r="C193" s="98">
        <v>1618.1677620327059</v>
      </c>
      <c r="D193" s="98">
        <v>1633.9813453838319</v>
      </c>
      <c r="E193" s="98">
        <v>1411.5994765904763</v>
      </c>
      <c r="F193" s="98">
        <v>1981.5777368324057</v>
      </c>
      <c r="G193" s="98">
        <v>1740.8157809315369</v>
      </c>
      <c r="H193" s="98">
        <v>1861.4509806520639</v>
      </c>
      <c r="I193" s="98">
        <v>1561.3726148785183</v>
      </c>
      <c r="J193" s="98">
        <v>1797.5603081737452</v>
      </c>
      <c r="K193" s="98">
        <v>1757.4540963959755</v>
      </c>
      <c r="L193" s="98">
        <v>1834.6329187474269</v>
      </c>
      <c r="M193" s="98">
        <v>1997.0311808462484</v>
      </c>
      <c r="N193" s="98">
        <v>1823.3457605280996</v>
      </c>
      <c r="O193" s="98">
        <v>1627.1933605323727</v>
      </c>
      <c r="P193" s="98">
        <v>1714.2518848326267</v>
      </c>
      <c r="Q193" s="98">
        <v>1360.1328710277587</v>
      </c>
      <c r="R193" s="98">
        <v>1808.9053545063607</v>
      </c>
      <c r="S193" s="98">
        <v>1488.070051966235</v>
      </c>
      <c r="T193" s="98">
        <v>2123.6107822669837</v>
      </c>
      <c r="U193" s="98">
        <v>1918.3238509429848</v>
      </c>
      <c r="V193" s="98">
        <v>2092.4706794493104</v>
      </c>
      <c r="W193" s="98">
        <v>1921.2135156894376</v>
      </c>
      <c r="X193" s="98">
        <v>2218.1267598401187</v>
      </c>
      <c r="Y193" s="98">
        <v>1617.4507636837436</v>
      </c>
      <c r="DA193" s="63" t="s">
        <v>2551</v>
      </c>
    </row>
    <row r="194" spans="1:105" ht="12" customHeight="1" x14ac:dyDescent="0.25">
      <c r="A194" s="97" t="s">
        <v>123</v>
      </c>
      <c r="B194" s="98">
        <v>1692.2537156758551</v>
      </c>
      <c r="C194" s="98">
        <v>1618.047303421858</v>
      </c>
      <c r="D194" s="98">
        <v>1633.7857928515405</v>
      </c>
      <c r="E194" s="98">
        <v>1411.4815982465693</v>
      </c>
      <c r="F194" s="98">
        <v>1981.3589296563764</v>
      </c>
      <c r="G194" s="98">
        <v>1740.8574800742242</v>
      </c>
      <c r="H194" s="98">
        <v>1861.2940014814881</v>
      </c>
      <c r="I194" s="98">
        <v>1561.8230019256648</v>
      </c>
      <c r="J194" s="98">
        <v>1796.9115293857103</v>
      </c>
      <c r="K194" s="98">
        <v>1757.0042246370292</v>
      </c>
      <c r="L194" s="98">
        <v>1834.4954065270501</v>
      </c>
      <c r="M194" s="98">
        <v>1996.8212072113467</v>
      </c>
      <c r="N194" s="98">
        <v>1823.3575973890211</v>
      </c>
      <c r="O194" s="98">
        <v>1627.7019968954012</v>
      </c>
      <c r="P194" s="98">
        <v>1708.8069241037103</v>
      </c>
      <c r="Q194" s="98">
        <v>1357.7933646847298</v>
      </c>
      <c r="R194" s="98">
        <v>1806.805905741405</v>
      </c>
      <c r="S194" s="98">
        <v>1485.9598430174851</v>
      </c>
      <c r="T194" s="98">
        <v>2122.4307284640531</v>
      </c>
      <c r="U194" s="98">
        <v>1917.5852108267713</v>
      </c>
      <c r="V194" s="98">
        <v>2091.9228126776015</v>
      </c>
      <c r="W194" s="98">
        <v>1922.0642189029384</v>
      </c>
      <c r="X194" s="98">
        <v>2219.088705584621</v>
      </c>
      <c r="Y194" s="98">
        <v>1620.0789325610026</v>
      </c>
      <c r="DA194" s="63" t="s">
        <v>2552</v>
      </c>
    </row>
    <row r="195" spans="1:105" ht="12" customHeight="1" x14ac:dyDescent="0.25">
      <c r="A195" s="100" t="s">
        <v>50</v>
      </c>
      <c r="B195" s="101">
        <v>739.09612349362885</v>
      </c>
      <c r="C195" s="101">
        <v>671.70705312403106</v>
      </c>
      <c r="D195" s="101">
        <v>697.80393870680007</v>
      </c>
      <c r="E195" s="101">
        <v>600.86157967715417</v>
      </c>
      <c r="F195" s="101">
        <v>904.61897177914875</v>
      </c>
      <c r="G195" s="101">
        <v>780.56350688640805</v>
      </c>
      <c r="H195" s="101">
        <v>828.12733363841926</v>
      </c>
      <c r="I195" s="101">
        <v>770.91948667276267</v>
      </c>
      <c r="J195" s="101">
        <v>800.7720856938015</v>
      </c>
      <c r="K195" s="101">
        <v>792.68643801529788</v>
      </c>
      <c r="L195" s="101">
        <v>821.93208723900159</v>
      </c>
      <c r="M195" s="101">
        <v>930.94967108743469</v>
      </c>
      <c r="N195" s="101">
        <v>853.61632483953417</v>
      </c>
      <c r="O195" s="101">
        <v>793.30232870906298</v>
      </c>
      <c r="P195" s="101">
        <v>744.14797169687904</v>
      </c>
      <c r="Q195" s="101">
        <v>580.76978529005612</v>
      </c>
      <c r="R195" s="101">
        <v>793.57127368247893</v>
      </c>
      <c r="S195" s="101">
        <v>689.08653572785204</v>
      </c>
      <c r="T195" s="101">
        <v>910.09852941916222</v>
      </c>
      <c r="U195" s="101">
        <v>829.70753545343689</v>
      </c>
      <c r="V195" s="101">
        <v>842.89689165326376</v>
      </c>
      <c r="W195" s="101">
        <v>868.18433638354406</v>
      </c>
      <c r="X195" s="101">
        <v>947.71125675593487</v>
      </c>
      <c r="Y195" s="101">
        <v>613.52152380386383</v>
      </c>
      <c r="DA195" s="131" t="s">
        <v>2553</v>
      </c>
    </row>
    <row r="196" spans="1:105" ht="12" customHeight="1" x14ac:dyDescent="0.25">
      <c r="A196" s="103" t="s">
        <v>52</v>
      </c>
      <c r="B196" s="104">
        <v>953.15759218222627</v>
      </c>
      <c r="C196" s="104">
        <v>946.34025029782708</v>
      </c>
      <c r="D196" s="104">
        <v>935.98185414474028</v>
      </c>
      <c r="E196" s="104">
        <v>810.62001856941504</v>
      </c>
      <c r="F196" s="104">
        <v>1076.7399578772277</v>
      </c>
      <c r="G196" s="104">
        <v>960.29397318781628</v>
      </c>
      <c r="H196" s="104">
        <v>1033.1666678430686</v>
      </c>
      <c r="I196" s="104">
        <v>790.90351525290237</v>
      </c>
      <c r="J196" s="104">
        <v>996.13944369190892</v>
      </c>
      <c r="K196" s="104">
        <v>964.31778662173133</v>
      </c>
      <c r="L196" s="104">
        <v>1012.5633192880484</v>
      </c>
      <c r="M196" s="104">
        <v>1065.8715361239124</v>
      </c>
      <c r="N196" s="104">
        <v>969.74127254948678</v>
      </c>
      <c r="O196" s="104">
        <v>834.3996681863382</v>
      </c>
      <c r="P196" s="104">
        <v>964.6589524068313</v>
      </c>
      <c r="Q196" s="104">
        <v>777.02357939467367</v>
      </c>
      <c r="R196" s="104">
        <v>1013.2346320589262</v>
      </c>
      <c r="S196" s="104">
        <v>796.87330728963275</v>
      </c>
      <c r="T196" s="104">
        <v>1212.332199044891</v>
      </c>
      <c r="U196" s="104">
        <v>1087.8776753733346</v>
      </c>
      <c r="V196" s="104">
        <v>1249.025921024338</v>
      </c>
      <c r="W196" s="104">
        <v>1053.8798825193944</v>
      </c>
      <c r="X196" s="104">
        <v>1271.3774488286865</v>
      </c>
      <c r="Y196" s="104">
        <v>1006.5574087571388</v>
      </c>
      <c r="DA196" s="132" t="s">
        <v>2554</v>
      </c>
    </row>
    <row r="197" spans="1:105" ht="12" customHeight="1" x14ac:dyDescent="0.25">
      <c r="A197" s="106" t="s">
        <v>122</v>
      </c>
      <c r="B197" s="101">
        <v>1595.5381973549602</v>
      </c>
      <c r="C197" s="101">
        <v>1601.0667375559315</v>
      </c>
      <c r="D197" s="101">
        <v>1678.0189109267415</v>
      </c>
      <c r="E197" s="101">
        <v>1713.7307964738748</v>
      </c>
      <c r="F197" s="101">
        <v>1748.6483613824116</v>
      </c>
      <c r="G197" s="101">
        <v>1751.5785164575627</v>
      </c>
      <c r="H197" s="101">
        <v>1718.9217112957563</v>
      </c>
      <c r="I197" s="101">
        <v>1874.3560248520189</v>
      </c>
      <c r="J197" s="101">
        <v>1738.0183212530503</v>
      </c>
      <c r="K197" s="101">
        <v>1761.5830979089906</v>
      </c>
      <c r="L197" s="101">
        <v>1798.9630155923453</v>
      </c>
      <c r="M197" s="101">
        <v>1933.2561551339875</v>
      </c>
      <c r="N197" s="101">
        <v>1843.3317802448441</v>
      </c>
      <c r="O197" s="101">
        <v>1804.7078457794589</v>
      </c>
      <c r="P197" s="101">
        <v>1634.9312271572551</v>
      </c>
      <c r="Q197" s="101">
        <v>1692.4610285542908</v>
      </c>
      <c r="R197" s="101">
        <v>1708.4389931354158</v>
      </c>
      <c r="S197" s="101">
        <v>1843.2598340177283</v>
      </c>
      <c r="T197" s="101">
        <v>1938.4538371208268</v>
      </c>
      <c r="U197" s="101">
        <v>1861.9383749525643</v>
      </c>
      <c r="V197" s="101">
        <v>1829.2596818279642</v>
      </c>
      <c r="W197" s="101">
        <v>1925.1661474299381</v>
      </c>
      <c r="X197" s="101">
        <v>2075.743977608764</v>
      </c>
      <c r="Y197" s="101">
        <v>1789.2252559498625</v>
      </c>
      <c r="DA197" s="131" t="s">
        <v>2555</v>
      </c>
    </row>
    <row r="198" spans="1:105" ht="12" customHeight="1" x14ac:dyDescent="0.25">
      <c r="A198" s="107" t="s">
        <v>121</v>
      </c>
      <c r="B198" s="104">
        <v>1595.5381973549602</v>
      </c>
      <c r="C198" s="104">
        <v>1601.4548727137371</v>
      </c>
      <c r="D198" s="104">
        <v>1678.6540581641927</v>
      </c>
      <c r="E198" s="104">
        <v>1714.8386751321548</v>
      </c>
      <c r="F198" s="104">
        <v>1749.5271704766185</v>
      </c>
      <c r="G198" s="104">
        <v>1752.3347269209714</v>
      </c>
      <c r="H198" s="104">
        <v>1719.0996716142229</v>
      </c>
      <c r="I198" s="104">
        <v>1873.6254501733727</v>
      </c>
      <c r="J198" s="104">
        <v>1737.5155476264615</v>
      </c>
      <c r="K198" s="104">
        <v>1761.117388707172</v>
      </c>
      <c r="L198" s="104">
        <v>1798.9473305808663</v>
      </c>
      <c r="M198" s="104">
        <v>1932.9692350178589</v>
      </c>
      <c r="N198" s="104">
        <v>1843.2422466881349</v>
      </c>
      <c r="O198" s="104">
        <v>1804.6706734583413</v>
      </c>
      <c r="P198" s="104">
        <v>1631.6886921303924</v>
      </c>
      <c r="Q198" s="104">
        <v>1687.9729494477028</v>
      </c>
      <c r="R198" s="104">
        <v>1704.3297514776245</v>
      </c>
      <c r="S198" s="104">
        <v>1839.9108332815815</v>
      </c>
      <c r="T198" s="104">
        <v>1936.8803228398708</v>
      </c>
      <c r="U198" s="104">
        <v>1860.8718993994974</v>
      </c>
      <c r="V198" s="104">
        <v>1829.0735747315434</v>
      </c>
      <c r="W198" s="104">
        <v>1921.7218962716204</v>
      </c>
      <c r="X198" s="104">
        <v>2076.7798542364335</v>
      </c>
      <c r="Y198" s="104">
        <v>1792.6867224196278</v>
      </c>
      <c r="DA198" s="132" t="s">
        <v>2556</v>
      </c>
    </row>
    <row r="199" spans="1:105" ht="12" customHeight="1" x14ac:dyDescent="0.25">
      <c r="A199" s="108" t="s">
        <v>53</v>
      </c>
      <c r="B199" s="98">
        <v>696.92023764974931</v>
      </c>
      <c r="C199" s="98">
        <v>664.1067022278944</v>
      </c>
      <c r="D199" s="98">
        <v>717.17878237512934</v>
      </c>
      <c r="E199" s="98">
        <v>731.80568478895555</v>
      </c>
      <c r="F199" s="98">
        <v>797.43131146112444</v>
      </c>
      <c r="G199" s="98">
        <v>785.12695538829246</v>
      </c>
      <c r="H199" s="98">
        <v>762.32805869752292</v>
      </c>
      <c r="I199" s="98">
        <v>927.1850972067781</v>
      </c>
      <c r="J199" s="98">
        <v>772.34034902950793</v>
      </c>
      <c r="K199" s="98">
        <v>794.10994930036475</v>
      </c>
      <c r="L199" s="98">
        <v>804.44089680418779</v>
      </c>
      <c r="M199" s="98">
        <v>903.50496475884665</v>
      </c>
      <c r="N199" s="98">
        <v>863.90367442551394</v>
      </c>
      <c r="O199" s="98">
        <v>883.92531036697073</v>
      </c>
      <c r="P199" s="98">
        <v>703.2367957950247</v>
      </c>
      <c r="Q199" s="98">
        <v>725.88984946691596</v>
      </c>
      <c r="R199" s="98">
        <v>744.6358579941226</v>
      </c>
      <c r="S199" s="98">
        <v>857.82518472428706</v>
      </c>
      <c r="T199" s="98">
        <v>826.6420769449403</v>
      </c>
      <c r="U199" s="98">
        <v>800.67860179659851</v>
      </c>
      <c r="V199" s="98">
        <v>719.3650954155064</v>
      </c>
      <c r="W199" s="98">
        <v>854.40759071545494</v>
      </c>
      <c r="X199" s="98">
        <v>870.85575383324863</v>
      </c>
      <c r="Y199" s="98">
        <v>666.9862497236436</v>
      </c>
      <c r="DA199" s="63" t="s">
        <v>2557</v>
      </c>
    </row>
    <row r="200" spans="1:105" ht="12" customHeight="1" x14ac:dyDescent="0.25">
      <c r="A200" s="108" t="s">
        <v>52</v>
      </c>
      <c r="B200" s="98">
        <v>898.61795970521064</v>
      </c>
      <c r="C200" s="98">
        <v>937.34817048584284</v>
      </c>
      <c r="D200" s="98">
        <v>961.47527578906363</v>
      </c>
      <c r="E200" s="98">
        <v>983.03299034319912</v>
      </c>
      <c r="F200" s="98">
        <v>952.09585901549394</v>
      </c>
      <c r="G200" s="98">
        <v>967.20777153267863</v>
      </c>
      <c r="H200" s="98">
        <v>956.77161291670018</v>
      </c>
      <c r="I200" s="98">
        <v>946.44035296659445</v>
      </c>
      <c r="J200" s="98">
        <v>965.17519859695358</v>
      </c>
      <c r="K200" s="98">
        <v>967.00743940680741</v>
      </c>
      <c r="L200" s="98">
        <v>994.50643377667836</v>
      </c>
      <c r="M200" s="98">
        <v>1029.4642702590124</v>
      </c>
      <c r="N200" s="98">
        <v>979.33857226262103</v>
      </c>
      <c r="O200" s="98">
        <v>920.74536309137079</v>
      </c>
      <c r="P200" s="98">
        <v>928.45189633536745</v>
      </c>
      <c r="Q200" s="98">
        <v>962.08309998078698</v>
      </c>
      <c r="R200" s="98">
        <v>959.69389348350182</v>
      </c>
      <c r="S200" s="98">
        <v>982.08564855729458</v>
      </c>
      <c r="T200" s="98">
        <v>1110.2382458949303</v>
      </c>
      <c r="U200" s="98">
        <v>1060.1932976028988</v>
      </c>
      <c r="V200" s="98">
        <v>1109.708479316037</v>
      </c>
      <c r="W200" s="98">
        <v>1067.3143055561652</v>
      </c>
      <c r="X200" s="98">
        <v>1205.9241004031851</v>
      </c>
      <c r="Y200" s="98">
        <v>1125.7004726959842</v>
      </c>
      <c r="DA200" s="63" t="s">
        <v>2558</v>
      </c>
    </row>
    <row r="201" spans="1:105" ht="12" customHeight="1" x14ac:dyDescent="0.25">
      <c r="A201" s="121" t="s">
        <v>54</v>
      </c>
      <c r="B201" s="122">
        <v>618.10866975588112</v>
      </c>
      <c r="C201" s="122">
        <v>642.12100645106227</v>
      </c>
      <c r="D201" s="122">
        <v>659.42609772979984</v>
      </c>
      <c r="E201" s="122">
        <v>674.82331739808797</v>
      </c>
      <c r="F201" s="122">
        <v>696.02916670835521</v>
      </c>
      <c r="G201" s="122">
        <v>711.54639806543946</v>
      </c>
      <c r="H201" s="122">
        <v>698.05146019100698</v>
      </c>
      <c r="I201" s="122">
        <v>660.03647622795222</v>
      </c>
      <c r="J201" s="122">
        <v>630.15935106792142</v>
      </c>
      <c r="K201" s="122">
        <v>627.59430002258057</v>
      </c>
      <c r="L201" s="122">
        <v>643.64727102072823</v>
      </c>
      <c r="M201" s="122">
        <v>591.16217099531286</v>
      </c>
      <c r="N201" s="122">
        <v>599.5370887142542</v>
      </c>
      <c r="O201" s="122">
        <v>597.29409041894644</v>
      </c>
      <c r="P201" s="122">
        <v>571.27554720717887</v>
      </c>
      <c r="Q201" s="122">
        <v>548.2582791247944</v>
      </c>
      <c r="R201" s="122">
        <v>529.68299898844134</v>
      </c>
      <c r="S201" s="122">
        <v>569.43976217475824</v>
      </c>
      <c r="T201" s="122">
        <v>544.30363711472069</v>
      </c>
      <c r="U201" s="122">
        <v>546.44326931971773</v>
      </c>
      <c r="V201" s="122">
        <v>537.24528234294814</v>
      </c>
      <c r="W201" s="122">
        <v>566.214683826243</v>
      </c>
      <c r="X201" s="122">
        <v>649.25326017370242</v>
      </c>
      <c r="Y201" s="122">
        <v>578.64319302177057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2560</v>
      </c>
    </row>
    <row r="203" spans="1:105" ht="12" customHeight="1" x14ac:dyDescent="0.25">
      <c r="A203" s="109" t="s">
        <v>120</v>
      </c>
      <c r="B203" s="33">
        <v>618.10866975588112</v>
      </c>
      <c r="C203" s="33">
        <v>642.12100645106227</v>
      </c>
      <c r="D203" s="33">
        <v>659.42609772979984</v>
      </c>
      <c r="E203" s="33">
        <v>674.82331739808797</v>
      </c>
      <c r="F203" s="33">
        <v>696.02916670835521</v>
      </c>
      <c r="G203" s="33">
        <v>711.54639806543946</v>
      </c>
      <c r="H203" s="33">
        <v>698.05146019100698</v>
      </c>
      <c r="I203" s="33">
        <v>660.03647622795222</v>
      </c>
      <c r="J203" s="33">
        <v>630.15935106792142</v>
      </c>
      <c r="K203" s="33">
        <v>627.59430002258057</v>
      </c>
      <c r="L203" s="33">
        <v>643.64727102072823</v>
      </c>
      <c r="M203" s="33">
        <v>591.16217099531286</v>
      </c>
      <c r="N203" s="33">
        <v>599.5370887142542</v>
      </c>
      <c r="O203" s="33">
        <v>597.29409041894644</v>
      </c>
      <c r="P203" s="33">
        <v>571.27554720717887</v>
      </c>
      <c r="Q203" s="33">
        <v>548.2582791247944</v>
      </c>
      <c r="R203" s="33">
        <v>529.68299898844134</v>
      </c>
      <c r="S203" s="33">
        <v>569.43976217475824</v>
      </c>
      <c r="T203" s="33">
        <v>544.30363711472069</v>
      </c>
      <c r="U203" s="33">
        <v>546.44326931971773</v>
      </c>
      <c r="V203" s="33">
        <v>537.24528234294814</v>
      </c>
      <c r="W203" s="33">
        <v>566.214683826243</v>
      </c>
      <c r="X203" s="33">
        <v>649.25326017370242</v>
      </c>
      <c r="Y203" s="33">
        <v>578.64319302177057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96.471470880097016</v>
      </c>
      <c r="C205" s="117">
        <f t="shared" si="88"/>
        <v>82.742696828336705</v>
      </c>
      <c r="D205" s="117">
        <f t="shared" si="88"/>
        <v>66.285987998738207</v>
      </c>
      <c r="E205" s="117">
        <f t="shared" si="88"/>
        <v>53.337133536996866</v>
      </c>
      <c r="F205" s="117">
        <f t="shared" si="88"/>
        <v>72.62004584898601</v>
      </c>
      <c r="G205" s="117">
        <f t="shared" si="88"/>
        <v>61.641369494291212</v>
      </c>
      <c r="H205" s="117">
        <f t="shared" si="88"/>
        <v>61.385365977747718</v>
      </c>
      <c r="I205" s="117">
        <f t="shared" si="88"/>
        <v>46.406121717732198</v>
      </c>
      <c r="J205" s="117">
        <f t="shared" si="88"/>
        <v>51.12209526359122</v>
      </c>
      <c r="K205" s="117">
        <f t="shared" si="88"/>
        <v>50.833297323857764</v>
      </c>
      <c r="L205" s="117">
        <f t="shared" si="88"/>
        <v>52.98646108653206</v>
      </c>
      <c r="M205" s="117">
        <f t="shared" si="88"/>
        <v>57.461176484967446</v>
      </c>
      <c r="N205" s="117">
        <f t="shared" si="88"/>
        <v>49.93585119526989</v>
      </c>
      <c r="O205" s="117">
        <f t="shared" si="88"/>
        <v>44.188453612028148</v>
      </c>
      <c r="P205" s="117">
        <f t="shared" si="88"/>
        <v>51.836416067014596</v>
      </c>
      <c r="Q205" s="117">
        <f t="shared" si="88"/>
        <v>43.243953217014294</v>
      </c>
      <c r="R205" s="117">
        <f t="shared" ref="R205:V205" si="89">R206+R208+R210+R219</f>
        <v>55.463315750224893</v>
      </c>
      <c r="S205" s="117">
        <f t="shared" si="89"/>
        <v>44.276402872742246</v>
      </c>
      <c r="T205" s="117">
        <f t="shared" si="89"/>
        <v>67.124777557240321</v>
      </c>
      <c r="U205" s="117">
        <f t="shared" si="89"/>
        <v>59.558101950566716</v>
      </c>
      <c r="V205" s="117">
        <f t="shared" si="89"/>
        <v>62.538112950786285</v>
      </c>
      <c r="W205" s="117">
        <f t="shared" ref="W205:Y205" si="90">W206+W208+W210+W219</f>
        <v>50.539945717913639</v>
      </c>
      <c r="X205" s="117">
        <f t="shared" si="90"/>
        <v>49.413851018659628</v>
      </c>
      <c r="Y205" s="117">
        <f t="shared" si="90"/>
        <v>28.635954057105586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96.471470880097016</v>
      </c>
      <c r="C210" s="122">
        <v>82.742696828336705</v>
      </c>
      <c r="D210" s="122">
        <v>66.285987998738207</v>
      </c>
      <c r="E210" s="122">
        <v>53.337133536996866</v>
      </c>
      <c r="F210" s="122">
        <v>72.62004584898601</v>
      </c>
      <c r="G210" s="122">
        <v>61.641369494291212</v>
      </c>
      <c r="H210" s="122">
        <v>61.385365977747718</v>
      </c>
      <c r="I210" s="122">
        <v>46.406121717732198</v>
      </c>
      <c r="J210" s="122">
        <v>51.12209526359122</v>
      </c>
      <c r="K210" s="122">
        <v>50.833297323857764</v>
      </c>
      <c r="L210" s="122">
        <v>52.98646108653206</v>
      </c>
      <c r="M210" s="122">
        <v>57.461176484967446</v>
      </c>
      <c r="N210" s="122">
        <v>49.93585119526989</v>
      </c>
      <c r="O210" s="122">
        <v>44.188453612028148</v>
      </c>
      <c r="P210" s="122">
        <v>51.836416067014596</v>
      </c>
      <c r="Q210" s="122">
        <v>43.243953217014294</v>
      </c>
      <c r="R210" s="122">
        <v>55.463315750224893</v>
      </c>
      <c r="S210" s="122">
        <v>44.276402872742246</v>
      </c>
      <c r="T210" s="122">
        <v>67.124777557240321</v>
      </c>
      <c r="U210" s="122">
        <v>59.558101950566716</v>
      </c>
      <c r="V210" s="122">
        <v>62.538112950786285</v>
      </c>
      <c r="W210" s="122">
        <v>50.539945717913639</v>
      </c>
      <c r="X210" s="122">
        <v>49.413851018659628</v>
      </c>
      <c r="Y210" s="122">
        <v>28.635954057105586</v>
      </c>
      <c r="DA210" s="130" t="s">
        <v>2718</v>
      </c>
    </row>
    <row r="211" spans="1:105" ht="12" customHeight="1" x14ac:dyDescent="0.25">
      <c r="A211" s="97" t="s">
        <v>124</v>
      </c>
      <c r="B211" s="98">
        <v>573.06722831361253</v>
      </c>
      <c r="C211" s="98">
        <v>543.48399784017727</v>
      </c>
      <c r="D211" s="98">
        <v>545.47604696942494</v>
      </c>
      <c r="E211" s="98">
        <v>467.50576668732623</v>
      </c>
      <c r="F211" s="98">
        <v>651.76340785186233</v>
      </c>
      <c r="G211" s="98">
        <v>568.63342766672497</v>
      </c>
      <c r="H211" s="98">
        <v>604.08650880854009</v>
      </c>
      <c r="I211" s="98">
        <v>504.78514742084059</v>
      </c>
      <c r="J211" s="98">
        <v>579.70712639897965</v>
      </c>
      <c r="K211" s="98">
        <v>564.33745655857194</v>
      </c>
      <c r="L211" s="98">
        <v>586.88570604571021</v>
      </c>
      <c r="M211" s="98">
        <v>635.11628251269235</v>
      </c>
      <c r="N211" s="98">
        <v>576.19440904496662</v>
      </c>
      <c r="O211" s="98">
        <v>508.22653903047535</v>
      </c>
      <c r="P211" s="98">
        <v>523.11098181164016</v>
      </c>
      <c r="Q211" s="98">
        <v>406.95482067328373</v>
      </c>
      <c r="R211" s="98">
        <v>533.35379301373678</v>
      </c>
      <c r="S211" s="98">
        <v>431.11813833157817</v>
      </c>
      <c r="T211" s="98">
        <v>602.18671060482382</v>
      </c>
      <c r="U211" s="98">
        <v>535.70998042002293</v>
      </c>
      <c r="V211" s="98">
        <v>576.56692398622613</v>
      </c>
      <c r="W211" s="98">
        <v>523.23217705816921</v>
      </c>
      <c r="X211" s="98">
        <v>597.127809496346</v>
      </c>
      <c r="Y211" s="98">
        <v>432.49405732297953</v>
      </c>
      <c r="DA211" s="63" t="s">
        <v>2719</v>
      </c>
    </row>
    <row r="212" spans="1:105" ht="12" customHeight="1" x14ac:dyDescent="0.25">
      <c r="A212" s="97" t="s">
        <v>123</v>
      </c>
      <c r="B212" s="98">
        <v>250.28857258479749</v>
      </c>
      <c r="C212" s="98">
        <v>223.8590736029</v>
      </c>
      <c r="D212" s="98">
        <v>230.82306259043301</v>
      </c>
      <c r="E212" s="98">
        <v>197.45640105596325</v>
      </c>
      <c r="F212" s="98">
        <v>295.32454712344588</v>
      </c>
      <c r="G212" s="98">
        <v>254.07017461196443</v>
      </c>
      <c r="H212" s="98">
        <v>268.25976371997012</v>
      </c>
      <c r="I212" s="98">
        <v>249.51731804307923</v>
      </c>
      <c r="J212" s="98">
        <v>257.68092996745349</v>
      </c>
      <c r="K212" s="98">
        <v>253.92264182265515</v>
      </c>
      <c r="L212" s="98">
        <v>262.57586157513964</v>
      </c>
      <c r="M212" s="98">
        <v>295.51548346984237</v>
      </c>
      <c r="N212" s="98">
        <v>269.79652726844057</v>
      </c>
      <c r="O212" s="98">
        <v>249.48466555680685</v>
      </c>
      <c r="P212" s="98">
        <v>223.26753145099059</v>
      </c>
      <c r="Q212" s="98">
        <v>173.55534574669522</v>
      </c>
      <c r="R212" s="98">
        <v>230.64283210017837</v>
      </c>
      <c r="S212" s="98">
        <v>199.09093928184853</v>
      </c>
      <c r="T212" s="98">
        <v>256.47190916334569</v>
      </c>
      <c r="U212" s="98">
        <v>231.4273729836836</v>
      </c>
      <c r="V212" s="98">
        <v>231.77686260042742</v>
      </c>
      <c r="W212" s="98">
        <v>237.25035088335949</v>
      </c>
      <c r="X212" s="98">
        <v>255.23481361069454</v>
      </c>
      <c r="Y212" s="98">
        <v>164.73155406632907</v>
      </c>
      <c r="DA212" s="63" t="s">
        <v>2720</v>
      </c>
    </row>
    <row r="213" spans="1:105" ht="12" customHeight="1" x14ac:dyDescent="0.25">
      <c r="A213" s="100" t="s">
        <v>50</v>
      </c>
      <c r="B213" s="101">
        <v>250.28857258479749</v>
      </c>
      <c r="C213" s="101">
        <v>223.8590736029</v>
      </c>
      <c r="D213" s="101">
        <v>230.82306259043301</v>
      </c>
      <c r="E213" s="101">
        <v>197.45640105596325</v>
      </c>
      <c r="F213" s="101">
        <v>295.32454712344588</v>
      </c>
      <c r="G213" s="101">
        <v>254.07017461196443</v>
      </c>
      <c r="H213" s="101">
        <v>268.25976371997012</v>
      </c>
      <c r="I213" s="101">
        <v>249.51731804307923</v>
      </c>
      <c r="J213" s="101">
        <v>257.68092996745349</v>
      </c>
      <c r="K213" s="101">
        <v>253.92264182265515</v>
      </c>
      <c r="L213" s="101">
        <v>262.57586157513964</v>
      </c>
      <c r="M213" s="101">
        <v>295.51548346984237</v>
      </c>
      <c r="N213" s="101">
        <v>269.79652726844057</v>
      </c>
      <c r="O213" s="101">
        <v>249.48466555680685</v>
      </c>
      <c r="P213" s="101">
        <v>223.26753145099059</v>
      </c>
      <c r="Q213" s="101">
        <v>173.55534574669522</v>
      </c>
      <c r="R213" s="101">
        <v>230.64283210017837</v>
      </c>
      <c r="S213" s="101">
        <v>199.09093928184853</v>
      </c>
      <c r="T213" s="101">
        <v>256.47190916334569</v>
      </c>
      <c r="U213" s="101">
        <v>231.4273729836836</v>
      </c>
      <c r="V213" s="101">
        <v>231.77686260042742</v>
      </c>
      <c r="W213" s="101">
        <v>237.25035088335949</v>
      </c>
      <c r="X213" s="101">
        <v>255.23481361069454</v>
      </c>
      <c r="Y213" s="101">
        <v>164.73155406632907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93.019346824520767</v>
      </c>
      <c r="C223" s="118">
        <f t="shared" si="93"/>
        <v>96.704335520108074</v>
      </c>
      <c r="D223" s="118">
        <f t="shared" si="93"/>
        <v>93.42912009468661</v>
      </c>
      <c r="E223" s="118">
        <f t="shared" si="93"/>
        <v>92.726845730026</v>
      </c>
      <c r="F223" s="118">
        <f t="shared" si="93"/>
        <v>86.23907009856363</v>
      </c>
      <c r="G223" s="118">
        <f t="shared" si="93"/>
        <v>80.034656162451398</v>
      </c>
      <c r="H223" s="118">
        <f t="shared" si="93"/>
        <v>78.163700804670867</v>
      </c>
      <c r="I223" s="118">
        <f t="shared" si="93"/>
        <v>76.23325986387573</v>
      </c>
      <c r="J223" s="118">
        <f t="shared" si="93"/>
        <v>75.578259114754729</v>
      </c>
      <c r="K223" s="118">
        <f t="shared" si="93"/>
        <v>74.191437970473899</v>
      </c>
      <c r="L223" s="118">
        <f t="shared" si="93"/>
        <v>74.442143893728371</v>
      </c>
      <c r="M223" s="118">
        <f t="shared" si="93"/>
        <v>73.448225532678805</v>
      </c>
      <c r="N223" s="118">
        <f t="shared" si="93"/>
        <v>71.409784681694063</v>
      </c>
      <c r="O223" s="118">
        <f t="shared" si="93"/>
        <v>69.378153385034096</v>
      </c>
      <c r="P223" s="118">
        <f t="shared" si="93"/>
        <v>63.383923764682081</v>
      </c>
      <c r="Q223" s="118">
        <f t="shared" si="93"/>
        <v>61.246109980945093</v>
      </c>
      <c r="R223" s="118">
        <f t="shared" ref="R223:V223" si="94">R224+R226+R228+R237</f>
        <v>61.319484934613946</v>
      </c>
      <c r="S223" s="118">
        <f t="shared" si="94"/>
        <v>62.727979261341169</v>
      </c>
      <c r="T223" s="118">
        <f t="shared" si="94"/>
        <v>63.400990041740322</v>
      </c>
      <c r="U223" s="118">
        <f t="shared" si="94"/>
        <v>62.029538453089614</v>
      </c>
      <c r="V223" s="118">
        <f t="shared" si="94"/>
        <v>60.993210922894413</v>
      </c>
      <c r="W223" s="118">
        <f t="shared" ref="W223:Y223" si="95">W224+W226+W228+W237</f>
        <v>60.78350968738556</v>
      </c>
      <c r="X223" s="118">
        <f t="shared" si="95"/>
        <v>63.17237319567387</v>
      </c>
      <c r="Y223" s="118">
        <f t="shared" si="95"/>
        <v>58.957708986051223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55.907399888005671</v>
      </c>
      <c r="C224" s="123">
        <f t="shared" si="96"/>
        <v>60.385421158640611</v>
      </c>
      <c r="D224" s="123">
        <f t="shared" si="96"/>
        <v>56.667360636961895</v>
      </c>
      <c r="E224" s="123">
        <f t="shared" si="96"/>
        <v>55.54869449163801</v>
      </c>
      <c r="F224" s="123">
        <f t="shared" si="96"/>
        <v>48.381400694177522</v>
      </c>
      <c r="G224" s="123">
        <f t="shared" si="96"/>
        <v>42.795881783783187</v>
      </c>
      <c r="H224" s="123">
        <f t="shared" si="96"/>
        <v>41.272300730315642</v>
      </c>
      <c r="I224" s="123">
        <f t="shared" si="96"/>
        <v>38.899620317932431</v>
      </c>
      <c r="J224" s="123">
        <f t="shared" si="96"/>
        <v>40.077517699644567</v>
      </c>
      <c r="K224" s="123">
        <f t="shared" si="96"/>
        <v>38.817677617688403</v>
      </c>
      <c r="L224" s="123">
        <f t="shared" si="96"/>
        <v>38.341928955133923</v>
      </c>
      <c r="M224" s="123">
        <f t="shared" si="96"/>
        <v>36.603905568644798</v>
      </c>
      <c r="N224" s="123">
        <f t="shared" si="96"/>
        <v>36.25897010449949</v>
      </c>
      <c r="O224" s="123">
        <f t="shared" si="96"/>
        <v>35.501012311937814</v>
      </c>
      <c r="P224" s="123">
        <f t="shared" si="96"/>
        <v>32.726365609727381</v>
      </c>
      <c r="Q224" s="123">
        <f t="shared" si="96"/>
        <v>31.46774138823714</v>
      </c>
      <c r="R224" s="123">
        <f t="shared" si="96"/>
        <v>31.055489025188411</v>
      </c>
      <c r="S224" s="123">
        <f t="shared" si="96"/>
        <v>30.918785531083639</v>
      </c>
      <c r="T224" s="123">
        <f t="shared" si="96"/>
        <v>30.432137629598788</v>
      </c>
      <c r="U224" s="123">
        <f t="shared" si="96"/>
        <v>30.578036637150618</v>
      </c>
      <c r="V224" s="123">
        <f t="shared" si="96"/>
        <v>30.395526799210742</v>
      </c>
      <c r="W224" s="123">
        <f t="shared" si="96"/>
        <v>29.228802931065029</v>
      </c>
      <c r="X224" s="123">
        <f t="shared" si="96"/>
        <v>28.993066442205855</v>
      </c>
      <c r="Y224" s="123">
        <f t="shared" si="96"/>
        <v>29.785519497677431</v>
      </c>
      <c r="DA224" s="130" t="s">
        <v>2882</v>
      </c>
    </row>
    <row r="225" spans="1:105" ht="12" customHeight="1" x14ac:dyDescent="0.25">
      <c r="A225" s="97" t="s">
        <v>53</v>
      </c>
      <c r="B225" s="99">
        <v>55.907399888005671</v>
      </c>
      <c r="C225" s="99">
        <v>60.385421158640611</v>
      </c>
      <c r="D225" s="99">
        <v>56.667360636961895</v>
      </c>
      <c r="E225" s="99">
        <v>55.54869449163801</v>
      </c>
      <c r="F225" s="99">
        <v>48.381400694177522</v>
      </c>
      <c r="G225" s="99">
        <v>42.795881783783187</v>
      </c>
      <c r="H225" s="99">
        <v>41.272300730315642</v>
      </c>
      <c r="I225" s="99">
        <v>38.899620317932431</v>
      </c>
      <c r="J225" s="99">
        <v>40.077517699644567</v>
      </c>
      <c r="K225" s="99">
        <v>38.817677617688403</v>
      </c>
      <c r="L225" s="99">
        <v>38.341928955133923</v>
      </c>
      <c r="M225" s="99">
        <v>36.603905568644798</v>
      </c>
      <c r="N225" s="99">
        <v>36.25897010449949</v>
      </c>
      <c r="O225" s="99">
        <v>35.501012311937814</v>
      </c>
      <c r="P225" s="99">
        <v>32.726365609727381</v>
      </c>
      <c r="Q225" s="99">
        <v>31.46774138823714</v>
      </c>
      <c r="R225" s="99">
        <v>31.055489025188411</v>
      </c>
      <c r="S225" s="99">
        <v>30.918785531083639</v>
      </c>
      <c r="T225" s="99">
        <v>30.432137629598788</v>
      </c>
      <c r="U225" s="99">
        <v>30.578036637150618</v>
      </c>
      <c r="V225" s="99">
        <v>30.395526799210742</v>
      </c>
      <c r="W225" s="99">
        <v>29.228802931065029</v>
      </c>
      <c r="X225" s="99">
        <v>28.993066442205855</v>
      </c>
      <c r="Y225" s="99">
        <v>29.785519497677431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1.6981658051124844</v>
      </c>
      <c r="C226" s="123">
        <f t="shared" si="97"/>
        <v>1.4022658863522259</v>
      </c>
      <c r="D226" s="123">
        <f t="shared" si="97"/>
        <v>1.1373363034065904</v>
      </c>
      <c r="E226" s="123">
        <f t="shared" si="97"/>
        <v>1.8676460898332463</v>
      </c>
      <c r="F226" s="123">
        <f t="shared" si="97"/>
        <v>0.92825193674642903</v>
      </c>
      <c r="G226" s="123">
        <f t="shared" si="97"/>
        <v>0.8800695432056066</v>
      </c>
      <c r="H226" s="123">
        <f t="shared" si="97"/>
        <v>1.1704707312332905</v>
      </c>
      <c r="I226" s="123">
        <f t="shared" si="97"/>
        <v>0.82712803117923661</v>
      </c>
      <c r="J226" s="123">
        <f t="shared" si="97"/>
        <v>0.91550766022956298</v>
      </c>
      <c r="K226" s="123">
        <f t="shared" si="97"/>
        <v>0.93505544400053053</v>
      </c>
      <c r="L226" s="123">
        <f t="shared" si="97"/>
        <v>1.0981595368729171</v>
      </c>
      <c r="M226" s="123">
        <f t="shared" si="97"/>
        <v>1.1678430220864349</v>
      </c>
      <c r="N226" s="123">
        <f t="shared" si="97"/>
        <v>1.1853007046776485</v>
      </c>
      <c r="O226" s="123">
        <f t="shared" si="97"/>
        <v>1.1774322256121876</v>
      </c>
      <c r="P226" s="123">
        <f t="shared" si="97"/>
        <v>1.0970536212885942</v>
      </c>
      <c r="Q226" s="123">
        <f t="shared" si="97"/>
        <v>1.1200444348543594</v>
      </c>
      <c r="R226" s="123">
        <f t="shared" si="97"/>
        <v>1.2701224563970417</v>
      </c>
      <c r="S226" s="123">
        <f t="shared" si="97"/>
        <v>1.3709098600026464</v>
      </c>
      <c r="T226" s="123">
        <f t="shared" si="97"/>
        <v>1.2887247216465032</v>
      </c>
      <c r="U226" s="123">
        <f t="shared" si="97"/>
        <v>1.3119134072462386</v>
      </c>
      <c r="V226" s="123">
        <f t="shared" si="97"/>
        <v>1.3016665423698046</v>
      </c>
      <c r="W226" s="123">
        <f t="shared" si="97"/>
        <v>1.3429499249043473</v>
      </c>
      <c r="X226" s="123">
        <f t="shared" si="97"/>
        <v>1.2148344528922685</v>
      </c>
      <c r="Y226" s="123">
        <f t="shared" si="97"/>
        <v>1.0848728816653843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1.6981658051124844</v>
      </c>
      <c r="C227" s="99">
        <f>RES_hhdet_fecs!C147</f>
        <v>1.4022658863522259</v>
      </c>
      <c r="D227" s="99">
        <f>RES_hhdet_fecs!D147</f>
        <v>1.1373363034065904</v>
      </c>
      <c r="E227" s="99">
        <f>RES_hhdet_fecs!E147</f>
        <v>1.8676460898332463</v>
      </c>
      <c r="F227" s="99">
        <f>RES_hhdet_fecs!F147</f>
        <v>0.92825193674642903</v>
      </c>
      <c r="G227" s="99">
        <f>RES_hhdet_fecs!G147</f>
        <v>0.8800695432056066</v>
      </c>
      <c r="H227" s="99">
        <f>RES_hhdet_fecs!H147</f>
        <v>1.1704707312332905</v>
      </c>
      <c r="I227" s="99">
        <f>RES_hhdet_fecs!I147</f>
        <v>0.82712803117923661</v>
      </c>
      <c r="J227" s="99">
        <f>RES_hhdet_fecs!J147</f>
        <v>0.91550766022956298</v>
      </c>
      <c r="K227" s="99">
        <f>RES_hhdet_fecs!K147</f>
        <v>0.93505544400053053</v>
      </c>
      <c r="L227" s="99">
        <f>RES_hhdet_fecs!L147</f>
        <v>1.0981595368729171</v>
      </c>
      <c r="M227" s="99">
        <f>RES_hhdet_fecs!M147</f>
        <v>1.1678430220864349</v>
      </c>
      <c r="N227" s="99">
        <f>RES_hhdet_fecs!N147</f>
        <v>1.1853007046776485</v>
      </c>
      <c r="O227" s="99">
        <f>RES_hhdet_fecs!O147</f>
        <v>1.1774322256121876</v>
      </c>
      <c r="P227" s="99">
        <f>RES_hhdet_fecs!P147</f>
        <v>1.0970536212885942</v>
      </c>
      <c r="Q227" s="99">
        <f>RES_hhdet_fecs!Q147</f>
        <v>1.1200444348543594</v>
      </c>
      <c r="R227" s="99">
        <f>RES_hhdet_fecs!R147</f>
        <v>1.2701224563970417</v>
      </c>
      <c r="S227" s="99">
        <f>RES_hhdet_fecs!S147</f>
        <v>1.3709098600026464</v>
      </c>
      <c r="T227" s="99">
        <f>RES_hhdet_fecs!T147</f>
        <v>1.2887247216465032</v>
      </c>
      <c r="U227" s="99">
        <f>RES_hhdet_fecs!U147</f>
        <v>1.3119134072462386</v>
      </c>
      <c r="V227" s="99">
        <f>RES_hhdet_fecs!V147</f>
        <v>1.3016665423698046</v>
      </c>
      <c r="W227" s="99">
        <f>RES_hhdet_fecs!W147</f>
        <v>1.3429499249043473</v>
      </c>
      <c r="X227" s="99">
        <f>RES_hhdet_fecs!X147</f>
        <v>1.2148344528922685</v>
      </c>
      <c r="Y227" s="99">
        <f>RES_hhdet_fecs!Y147</f>
        <v>1.0848728816653843</v>
      </c>
      <c r="DA227" s="63" t="s">
        <v>2885</v>
      </c>
    </row>
    <row r="228" spans="1:105" ht="12" customHeight="1" x14ac:dyDescent="0.25">
      <c r="A228" s="121" t="s">
        <v>55</v>
      </c>
      <c r="B228" s="123">
        <v>25.671370416789809</v>
      </c>
      <c r="C228" s="123">
        <v>24.906537256996611</v>
      </c>
      <c r="D228" s="123">
        <v>25.427268857849203</v>
      </c>
      <c r="E228" s="123">
        <v>24.951144675132905</v>
      </c>
      <c r="F228" s="123">
        <v>26.328731423252279</v>
      </c>
      <c r="G228" s="123">
        <v>25.598238187696605</v>
      </c>
      <c r="H228" s="123">
        <v>25.183711877157887</v>
      </c>
      <c r="I228" s="123">
        <v>26.56256358343418</v>
      </c>
      <c r="J228" s="123">
        <v>25.057553077885029</v>
      </c>
      <c r="K228" s="123">
        <v>24.997641230427934</v>
      </c>
      <c r="L228" s="123">
        <v>25.401362589967107</v>
      </c>
      <c r="M228" s="123">
        <v>26.955693749654039</v>
      </c>
      <c r="N228" s="123">
        <v>25.229333398729931</v>
      </c>
      <c r="O228" s="123">
        <v>24.112474273170125</v>
      </c>
      <c r="P228" s="123">
        <v>21.486729914430178</v>
      </c>
      <c r="Q228" s="123">
        <v>21.059409038985986</v>
      </c>
      <c r="R228" s="123">
        <v>21.710446689784682</v>
      </c>
      <c r="S228" s="123">
        <v>22.672983266324547</v>
      </c>
      <c r="T228" s="123">
        <v>24.351523943741377</v>
      </c>
      <c r="U228" s="123">
        <v>22.912551350595415</v>
      </c>
      <c r="V228" s="123">
        <v>22.365604992566062</v>
      </c>
      <c r="W228" s="123">
        <v>23.014882060712289</v>
      </c>
      <c r="X228" s="123">
        <v>24.831344610170014</v>
      </c>
      <c r="Y228" s="123">
        <v>20.93216769401328</v>
      </c>
      <c r="DA228" s="130" t="s">
        <v>2886</v>
      </c>
    </row>
    <row r="229" spans="1:105" ht="12" customHeight="1" x14ac:dyDescent="0.25">
      <c r="A229" s="97" t="s">
        <v>124</v>
      </c>
      <c r="B229" s="99">
        <v>30.256699075456488</v>
      </c>
      <c r="C229" s="99">
        <v>28.524142165873531</v>
      </c>
      <c r="D229" s="99">
        <v>28.533850394231933</v>
      </c>
      <c r="E229" s="99">
        <v>24.357410820131879</v>
      </c>
      <c r="F229" s="99">
        <v>33.775719228480156</v>
      </c>
      <c r="G229" s="99">
        <v>29.336627787505417</v>
      </c>
      <c r="H229" s="99">
        <v>31.192824812189357</v>
      </c>
      <c r="I229" s="99">
        <v>26.067712356596711</v>
      </c>
      <c r="J229" s="99">
        <v>30.088181951482984</v>
      </c>
      <c r="K229" s="99">
        <v>29.200910433508586</v>
      </c>
      <c r="L229" s="99">
        <v>30.16634961411399</v>
      </c>
      <c r="M229" s="99">
        <v>32.355246335403415</v>
      </c>
      <c r="N229" s="99">
        <v>29.062357451930769</v>
      </c>
      <c r="O229" s="99">
        <v>25.373671570653222</v>
      </c>
      <c r="P229" s="99">
        <v>25.798215884570432</v>
      </c>
      <c r="Q229" s="99">
        <v>19.793569129810809</v>
      </c>
      <c r="R229" s="99">
        <v>25.918820665441665</v>
      </c>
      <c r="S229" s="99">
        <v>20.97506008970818</v>
      </c>
      <c r="T229" s="99">
        <v>29.263936197202817</v>
      </c>
      <c r="U229" s="99">
        <v>25.904417353456818</v>
      </c>
      <c r="V229" s="99">
        <v>27.588623800224422</v>
      </c>
      <c r="W229" s="99">
        <v>25.06380900569712</v>
      </c>
      <c r="X229" s="99">
        <v>28.634707845417282</v>
      </c>
      <c r="Y229" s="99">
        <v>20.739849625775058</v>
      </c>
      <c r="DA229" s="63" t="s">
        <v>2887</v>
      </c>
    </row>
    <row r="230" spans="1:105" ht="12" customHeight="1" x14ac:dyDescent="0.25">
      <c r="A230" s="97" t="s">
        <v>123</v>
      </c>
      <c r="B230" s="99">
        <v>24.646435850355747</v>
      </c>
      <c r="C230" s="99">
        <v>23.031481162789586</v>
      </c>
      <c r="D230" s="99">
        <v>23.196381728039334</v>
      </c>
      <c r="E230" s="99">
        <v>19.881489750136655</v>
      </c>
      <c r="F230" s="99">
        <v>27.979597944927924</v>
      </c>
      <c r="G230" s="99">
        <v>24.362031096207843</v>
      </c>
      <c r="H230" s="99">
        <v>25.970705829240476</v>
      </c>
      <c r="I230" s="99">
        <v>22.163317900201012</v>
      </c>
      <c r="J230" s="99">
        <v>25.118883663407523</v>
      </c>
      <c r="K230" s="99">
        <v>24.473585625809296</v>
      </c>
      <c r="L230" s="99">
        <v>25.319469049070687</v>
      </c>
      <c r="M230" s="99">
        <v>27.389374648438231</v>
      </c>
      <c r="N230" s="99">
        <v>24.719028487941262</v>
      </c>
      <c r="O230" s="99">
        <v>21.918816449273226</v>
      </c>
      <c r="P230" s="99">
        <v>21.817773186542571</v>
      </c>
      <c r="Q230" s="99">
        <v>17.026500407794813</v>
      </c>
      <c r="R230" s="99">
        <v>22.393449639648868</v>
      </c>
      <c r="S230" s="99">
        <v>18.493312365749997</v>
      </c>
      <c r="T230" s="99">
        <v>25.846588245500698</v>
      </c>
      <c r="U230" s="99">
        <v>23.140413130789963</v>
      </c>
      <c r="V230" s="99">
        <v>24.666849970731025</v>
      </c>
      <c r="W230" s="99">
        <v>22.83242065849695</v>
      </c>
      <c r="X230" s="99">
        <v>26.088975267910698</v>
      </c>
      <c r="Y230" s="99">
        <v>18.864225873617663</v>
      </c>
      <c r="DA230" s="63" t="s">
        <v>2888</v>
      </c>
    </row>
    <row r="231" spans="1:105" ht="12" customHeight="1" x14ac:dyDescent="0.25">
      <c r="A231" s="100" t="s">
        <v>50</v>
      </c>
      <c r="B231" s="102">
        <v>13.21469043869225</v>
      </c>
      <c r="C231" s="102">
        <v>11.748989972005802</v>
      </c>
      <c r="D231" s="102">
        <v>12.07435371742918</v>
      </c>
      <c r="E231" s="102">
        <v>10.287630703818659</v>
      </c>
      <c r="F231" s="102">
        <v>15.304324950974717</v>
      </c>
      <c r="G231" s="102">
        <v>13.107850825938831</v>
      </c>
      <c r="H231" s="102">
        <v>13.851956121947479</v>
      </c>
      <c r="I231" s="102">
        <v>12.885374516207307</v>
      </c>
      <c r="J231" s="102">
        <v>13.374254607579262</v>
      </c>
      <c r="K231" s="102">
        <v>13.138898073716048</v>
      </c>
      <c r="L231" s="102">
        <v>13.496589129546683</v>
      </c>
      <c r="M231" s="102">
        <v>15.054686089553222</v>
      </c>
      <c r="N231" s="102">
        <v>13.6081207864568</v>
      </c>
      <c r="O231" s="102">
        <v>12.455748528655809</v>
      </c>
      <c r="P231" s="102">
        <v>11.010864188780834</v>
      </c>
      <c r="Q231" s="102">
        <v>8.4414277933898205</v>
      </c>
      <c r="R231" s="102">
        <v>11.208301658820547</v>
      </c>
      <c r="S231" s="102">
        <v>9.6863111139653473</v>
      </c>
      <c r="T231" s="102">
        <v>12.4635390551756</v>
      </c>
      <c r="U231" s="102">
        <v>11.190740280931651</v>
      </c>
      <c r="V231" s="102">
        <v>11.090481263944747</v>
      </c>
      <c r="W231" s="102">
        <v>11.364739673519866</v>
      </c>
      <c r="X231" s="102">
        <v>12.239547720757249</v>
      </c>
      <c r="Y231" s="102">
        <v>7.8995482183111374</v>
      </c>
      <c r="DA231" s="131" t="s">
        <v>2889</v>
      </c>
    </row>
    <row r="232" spans="1:105" ht="12" customHeight="1" x14ac:dyDescent="0.25">
      <c r="A232" s="103" t="s">
        <v>52</v>
      </c>
      <c r="B232" s="105">
        <v>11.431745411663499</v>
      </c>
      <c r="C232" s="105">
        <v>11.282491190783785</v>
      </c>
      <c r="D232" s="105">
        <v>11.122028010610148</v>
      </c>
      <c r="E232" s="105">
        <v>9.5938590463179985</v>
      </c>
      <c r="F232" s="105">
        <v>12.675272993953206</v>
      </c>
      <c r="G232" s="105">
        <v>11.254180270269011</v>
      </c>
      <c r="H232" s="105">
        <v>12.118749707293</v>
      </c>
      <c r="I232" s="105">
        <v>9.2779433839937067</v>
      </c>
      <c r="J232" s="105">
        <v>11.744629055828256</v>
      </c>
      <c r="K232" s="105">
        <v>11.334687552093248</v>
      </c>
      <c r="L232" s="105">
        <v>11.822879919523997</v>
      </c>
      <c r="M232" s="105">
        <v>12.334688558885007</v>
      </c>
      <c r="N232" s="105">
        <v>11.110907701484461</v>
      </c>
      <c r="O232" s="105">
        <v>9.4630679206174211</v>
      </c>
      <c r="P232" s="105">
        <v>10.806908997761736</v>
      </c>
      <c r="Q232" s="105">
        <v>8.5850726144049894</v>
      </c>
      <c r="R232" s="105">
        <v>11.185147980828324</v>
      </c>
      <c r="S232" s="105">
        <v>8.8070012517846479</v>
      </c>
      <c r="T232" s="105">
        <v>13.383049190325096</v>
      </c>
      <c r="U232" s="105">
        <v>11.949672849858313</v>
      </c>
      <c r="V232" s="105">
        <v>13.576368706786283</v>
      </c>
      <c r="W232" s="105">
        <v>11.467680984977088</v>
      </c>
      <c r="X232" s="105">
        <v>13.849427547153448</v>
      </c>
      <c r="Y232" s="105">
        <v>10.964677655306524</v>
      </c>
      <c r="DA232" s="132" t="s">
        <v>2890</v>
      </c>
    </row>
    <row r="233" spans="1:105" ht="12" customHeight="1" x14ac:dyDescent="0.25">
      <c r="A233" s="106" t="s">
        <v>122</v>
      </c>
      <c r="B233" s="102">
        <v>25.287305332249208</v>
      </c>
      <c r="C233" s="102">
        <v>25.0310073222531</v>
      </c>
      <c r="D233" s="102">
        <v>25.941547473346443</v>
      </c>
      <c r="E233" s="102">
        <v>26.276414010917954</v>
      </c>
      <c r="F233" s="102">
        <v>26.542741579604321</v>
      </c>
      <c r="G233" s="102">
        <v>26.361784611496649</v>
      </c>
      <c r="H233" s="102">
        <v>25.792119108697854</v>
      </c>
      <c r="I233" s="102">
        <v>28.067381090970592</v>
      </c>
      <c r="J233" s="102">
        <v>26.123250106247816</v>
      </c>
      <c r="K233" s="102">
        <v>26.360912735623408</v>
      </c>
      <c r="L233" s="102">
        <v>26.678048214037368</v>
      </c>
      <c r="M233" s="102">
        <v>28.363903464316223</v>
      </c>
      <c r="N233" s="102">
        <v>26.675875564929335</v>
      </c>
      <c r="O233" s="102">
        <v>25.749314649160485</v>
      </c>
      <c r="P233" s="102">
        <v>22.959431367396121</v>
      </c>
      <c r="Q233" s="102">
        <v>23.322674619026852</v>
      </c>
      <c r="R233" s="102">
        <v>23.327695191849305</v>
      </c>
      <c r="S233" s="102">
        <v>24.848044755528875</v>
      </c>
      <c r="T233" s="102">
        <v>25.702654853315703</v>
      </c>
      <c r="U233" s="102">
        <v>24.291941929233911</v>
      </c>
      <c r="V233" s="102">
        <v>23.251414442369029</v>
      </c>
      <c r="W233" s="102">
        <v>24.401162455999206</v>
      </c>
      <c r="X233" s="102">
        <v>25.938549731339176</v>
      </c>
      <c r="Y233" s="102">
        <v>22.04578453143473</v>
      </c>
      <c r="DA233" s="131" t="s">
        <v>2891</v>
      </c>
    </row>
    <row r="234" spans="1:105" ht="12" customHeight="1" x14ac:dyDescent="0.25">
      <c r="A234" s="107" t="s">
        <v>121</v>
      </c>
      <c r="B234" s="105">
        <v>21.822944536608755</v>
      </c>
      <c r="C234" s="105">
        <v>21.482356005618357</v>
      </c>
      <c r="D234" s="105">
        <v>22.431007762698169</v>
      </c>
      <c r="E234" s="105">
        <v>22.768577245932423</v>
      </c>
      <c r="F234" s="105">
        <v>23.255693768016663</v>
      </c>
      <c r="G234" s="105">
        <v>23.119064023767105</v>
      </c>
      <c r="H234" s="105">
        <v>22.649761482922877</v>
      </c>
      <c r="I234" s="105">
        <v>24.97476364827164</v>
      </c>
      <c r="J234" s="105">
        <v>22.978098577464049</v>
      </c>
      <c r="K234" s="105">
        <v>23.230640329722441</v>
      </c>
      <c r="L234" s="105">
        <v>23.535117446825829</v>
      </c>
      <c r="M234" s="105">
        <v>25.14941740441547</v>
      </c>
      <c r="N234" s="105">
        <v>23.716747845813252</v>
      </c>
      <c r="O234" s="105">
        <v>23.028539542778901</v>
      </c>
      <c r="P234" s="105">
        <v>20.201441016552089</v>
      </c>
      <c r="Q234" s="105">
        <v>20.511627264869361</v>
      </c>
      <c r="R234" s="105">
        <v>20.630240096129061</v>
      </c>
      <c r="S234" s="105">
        <v>22.326289155105624</v>
      </c>
      <c r="T234" s="105">
        <v>23.206294537356907</v>
      </c>
      <c r="U234" s="105">
        <v>22.096286570692079</v>
      </c>
      <c r="V234" s="105">
        <v>21.27434106549418</v>
      </c>
      <c r="W234" s="105">
        <v>22.431534640534046</v>
      </c>
      <c r="X234" s="105">
        <v>24.054280279072042</v>
      </c>
      <c r="Y234" s="105">
        <v>20.533502039833646</v>
      </c>
      <c r="DA234" s="132" t="s">
        <v>2892</v>
      </c>
    </row>
    <row r="235" spans="1:105" ht="12" customHeight="1" x14ac:dyDescent="0.25">
      <c r="A235" s="108" t="s">
        <v>53</v>
      </c>
      <c r="B235" s="99">
        <v>11.045323058318637</v>
      </c>
      <c r="C235" s="99">
        <v>10.307070506691812</v>
      </c>
      <c r="D235" s="99">
        <v>11.006048078403444</v>
      </c>
      <c r="E235" s="99">
        <v>11.134174281301549</v>
      </c>
      <c r="F235" s="99">
        <v>12.047718396483361</v>
      </c>
      <c r="G235" s="99">
        <v>11.783857385429707</v>
      </c>
      <c r="H235" s="99">
        <v>11.42710393417809</v>
      </c>
      <c r="I235" s="99">
        <v>13.872246284515542</v>
      </c>
      <c r="J235" s="99">
        <v>11.598542478978171</v>
      </c>
      <c r="K235" s="99">
        <v>11.86433833022876</v>
      </c>
      <c r="L235" s="99">
        <v>11.923073121535706</v>
      </c>
      <c r="M235" s="99">
        <v>13.236048179525573</v>
      </c>
      <c r="N235" s="99">
        <v>12.495878122174394</v>
      </c>
      <c r="O235" s="99">
        <v>12.586210475862988</v>
      </c>
      <c r="P235" s="99">
        <v>9.8001534656912526</v>
      </c>
      <c r="Q235" s="99">
        <v>9.8818941480682376</v>
      </c>
      <c r="R235" s="99">
        <v>10.03613101687486</v>
      </c>
      <c r="S235" s="99">
        <v>11.472330995028651</v>
      </c>
      <c r="T235" s="99">
        <v>10.950270099914809</v>
      </c>
      <c r="U235" s="99">
        <v>10.45070972803887</v>
      </c>
      <c r="V235" s="99">
        <v>9.2122923772763858</v>
      </c>
      <c r="W235" s="99">
        <v>10.817668421206896</v>
      </c>
      <c r="X235" s="99">
        <v>10.917852170104885</v>
      </c>
      <c r="Y235" s="99">
        <v>8.2709696575244482</v>
      </c>
      <c r="DA235" s="63" t="s">
        <v>2893</v>
      </c>
    </row>
    <row r="236" spans="1:105" ht="12" customHeight="1" x14ac:dyDescent="0.25">
      <c r="A236" s="108" t="s">
        <v>52</v>
      </c>
      <c r="B236" s="99">
        <v>10.77762147829012</v>
      </c>
      <c r="C236" s="99">
        <v>11.175285498926542</v>
      </c>
      <c r="D236" s="99">
        <v>11.424959684294723</v>
      </c>
      <c r="E236" s="99">
        <v>11.634402964630871</v>
      </c>
      <c r="F236" s="99">
        <v>11.207975371533299</v>
      </c>
      <c r="G236" s="99">
        <v>11.335206638337397</v>
      </c>
      <c r="H236" s="99">
        <v>11.222657548744788</v>
      </c>
      <c r="I236" s="99">
        <v>11.102517363756098</v>
      </c>
      <c r="J236" s="99">
        <v>11.379556098485875</v>
      </c>
      <c r="K236" s="99">
        <v>11.366301999493681</v>
      </c>
      <c r="L236" s="99">
        <v>11.612044325290121</v>
      </c>
      <c r="M236" s="99">
        <v>11.913369224889903</v>
      </c>
      <c r="N236" s="99">
        <v>11.220869723638856</v>
      </c>
      <c r="O236" s="99">
        <v>10.44232906691591</v>
      </c>
      <c r="P236" s="99">
        <v>10.401287550860836</v>
      </c>
      <c r="Q236" s="99">
        <v>10.629733116801127</v>
      </c>
      <c r="R236" s="99">
        <v>10.594109079254205</v>
      </c>
      <c r="S236" s="99">
        <v>10.853958160076969</v>
      </c>
      <c r="T236" s="99">
        <v>12.256024437442097</v>
      </c>
      <c r="U236" s="99">
        <v>11.645576842653213</v>
      </c>
      <c r="V236" s="99">
        <v>12.062048688217795</v>
      </c>
      <c r="W236" s="99">
        <v>11.61386621932715</v>
      </c>
      <c r="X236" s="99">
        <v>13.136428108967158</v>
      </c>
      <c r="Y236" s="99">
        <v>12.262532382309196</v>
      </c>
      <c r="DA236" s="63" t="s">
        <v>2894</v>
      </c>
    </row>
    <row r="237" spans="1:105" ht="12" customHeight="1" x14ac:dyDescent="0.25">
      <c r="A237" s="121" t="s">
        <v>54</v>
      </c>
      <c r="B237" s="123">
        <v>9.742410714612797</v>
      </c>
      <c r="C237" s="123">
        <v>10.010111218118622</v>
      </c>
      <c r="D237" s="123">
        <v>10.197154296468925</v>
      </c>
      <c r="E237" s="123">
        <v>10.35936047342185</v>
      </c>
      <c r="F237" s="123">
        <v>10.600686044387405</v>
      </c>
      <c r="G237" s="123">
        <v>10.760466647765998</v>
      </c>
      <c r="H237" s="123">
        <v>10.537217465964055</v>
      </c>
      <c r="I237" s="123">
        <v>9.9439479313298893</v>
      </c>
      <c r="J237" s="123">
        <v>9.5276806769955655</v>
      </c>
      <c r="K237" s="123">
        <v>9.4410636783570254</v>
      </c>
      <c r="L237" s="123">
        <v>9.6006928117544206</v>
      </c>
      <c r="M237" s="123">
        <v>8.7207831922935348</v>
      </c>
      <c r="N237" s="123">
        <v>8.7361804737869893</v>
      </c>
      <c r="O237" s="123">
        <v>8.5872345743139658</v>
      </c>
      <c r="P237" s="123">
        <v>8.073774619235925</v>
      </c>
      <c r="Q237" s="123">
        <v>7.5989151188676081</v>
      </c>
      <c r="R237" s="123">
        <v>7.2834267632438108</v>
      </c>
      <c r="S237" s="123">
        <v>7.7653006039303367</v>
      </c>
      <c r="T237" s="123">
        <v>7.3286037467536511</v>
      </c>
      <c r="U237" s="123">
        <v>7.2270370580973422</v>
      </c>
      <c r="V237" s="123">
        <v>6.9304125887478092</v>
      </c>
      <c r="W237" s="123">
        <v>7.1968747707039027</v>
      </c>
      <c r="X237" s="123">
        <v>8.1331276904057255</v>
      </c>
      <c r="Y237" s="123">
        <v>7.1551489126951324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2896</v>
      </c>
    </row>
    <row r="239" spans="1:105" ht="12" customHeight="1" x14ac:dyDescent="0.25">
      <c r="A239" s="109" t="s">
        <v>120</v>
      </c>
      <c r="B239" s="110">
        <v>9.742410714612797</v>
      </c>
      <c r="C239" s="110">
        <v>10.010111218118622</v>
      </c>
      <c r="D239" s="110">
        <v>10.197154296468925</v>
      </c>
      <c r="E239" s="110">
        <v>10.35936047342185</v>
      </c>
      <c r="F239" s="110">
        <v>10.600686044387405</v>
      </c>
      <c r="G239" s="110">
        <v>10.760466647765998</v>
      </c>
      <c r="H239" s="110">
        <v>10.537217465964055</v>
      </c>
      <c r="I239" s="110">
        <v>9.9439479313298893</v>
      </c>
      <c r="J239" s="110">
        <v>9.5276806769955655</v>
      </c>
      <c r="K239" s="110">
        <v>9.4410636783570254</v>
      </c>
      <c r="L239" s="110">
        <v>9.6006928117544206</v>
      </c>
      <c r="M239" s="110">
        <v>8.7207831922935348</v>
      </c>
      <c r="N239" s="110">
        <v>8.7361804737869893</v>
      </c>
      <c r="O239" s="110">
        <v>8.5872345743139658</v>
      </c>
      <c r="P239" s="110">
        <v>8.073774619235925</v>
      </c>
      <c r="Q239" s="110">
        <v>7.5989151188676081</v>
      </c>
      <c r="R239" s="110">
        <v>7.2834267632438108</v>
      </c>
      <c r="S239" s="110">
        <v>7.7653006039303367</v>
      </c>
      <c r="T239" s="110">
        <v>7.3286037467536511</v>
      </c>
      <c r="U239" s="110">
        <v>7.2270370580973422</v>
      </c>
      <c r="V239" s="110">
        <v>6.9304125887478092</v>
      </c>
      <c r="W239" s="110">
        <v>7.1968747707039027</v>
      </c>
      <c r="X239" s="110">
        <v>8.1331276904057255</v>
      </c>
      <c r="Y239" s="110">
        <v>7.1551489126951324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125.88592485380371</v>
      </c>
      <c r="C241" s="118">
        <f t="shared" si="98"/>
        <v>138.87397738438239</v>
      </c>
      <c r="D241" s="118">
        <f t="shared" si="98"/>
        <v>138.66628684691727</v>
      </c>
      <c r="E241" s="118">
        <f t="shared" si="98"/>
        <v>142.74099018171714</v>
      </c>
      <c r="F241" s="118">
        <f t="shared" si="98"/>
        <v>130.54282139957013</v>
      </c>
      <c r="G241" s="118">
        <f t="shared" si="98"/>
        <v>121.71428919882948</v>
      </c>
      <c r="H241" s="118">
        <f t="shared" si="98"/>
        <v>122.06546002917678</v>
      </c>
      <c r="I241" s="118">
        <f t="shared" si="98"/>
        <v>120.25988708607305</v>
      </c>
      <c r="J241" s="118">
        <f t="shared" si="98"/>
        <v>124.37461886531929</v>
      </c>
      <c r="K241" s="118">
        <f t="shared" si="98"/>
        <v>124.51609518140997</v>
      </c>
      <c r="L241" s="118">
        <f t="shared" si="98"/>
        <v>126.83420483666478</v>
      </c>
      <c r="M241" s="118">
        <f t="shared" si="98"/>
        <v>126.26244055880825</v>
      </c>
      <c r="N241" s="118">
        <f t="shared" si="98"/>
        <v>126.65390406380486</v>
      </c>
      <c r="O241" s="118">
        <f t="shared" si="98"/>
        <v>126.40739618137174</v>
      </c>
      <c r="P241" s="118">
        <f t="shared" si="98"/>
        <v>119.16904392862153</v>
      </c>
      <c r="Q241" s="118">
        <f t="shared" si="98"/>
        <v>117.59765906924414</v>
      </c>
      <c r="R241" s="118">
        <f t="shared" ref="R241:V241" si="99">R242+R244+R246+R255</f>
        <v>119.48772024427332</v>
      </c>
      <c r="S241" s="118">
        <f t="shared" si="99"/>
        <v>123.00270758716846</v>
      </c>
      <c r="T241" s="118">
        <f t="shared" si="99"/>
        <v>124.5837880723424</v>
      </c>
      <c r="U241" s="118">
        <f t="shared" si="99"/>
        <v>125.70648311973039</v>
      </c>
      <c r="V241" s="118">
        <f t="shared" si="99"/>
        <v>126.33427474394031</v>
      </c>
      <c r="W241" s="118">
        <f t="shared" ref="W241:Y241" si="100">W242+W244+W246+W255</f>
        <v>125.73078882425592</v>
      </c>
      <c r="X241" s="118">
        <f t="shared" si="100"/>
        <v>129.17686048995469</v>
      </c>
      <c r="Y241" s="118">
        <f t="shared" si="100"/>
        <v>129.19103541756826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95.872665505958324</v>
      </c>
      <c r="C242" s="123">
        <f t="shared" si="101"/>
        <v>109.30386874393021</v>
      </c>
      <c r="D242" s="123">
        <f t="shared" si="101"/>
        <v>108.57283510052419</v>
      </c>
      <c r="E242" s="123">
        <f t="shared" si="101"/>
        <v>110.71912453359823</v>
      </c>
      <c r="F242" s="123">
        <f t="shared" si="101"/>
        <v>99.252165979823843</v>
      </c>
      <c r="G242" s="123">
        <f t="shared" si="101"/>
        <v>90.634679542990767</v>
      </c>
      <c r="H242" s="123">
        <f t="shared" si="101"/>
        <v>90.374204132019486</v>
      </c>
      <c r="I242" s="123">
        <f t="shared" si="101"/>
        <v>88.517840218113378</v>
      </c>
      <c r="J242" s="123">
        <f t="shared" si="101"/>
        <v>93.69703070077378</v>
      </c>
      <c r="K242" s="123">
        <f t="shared" si="101"/>
        <v>93.578105583930395</v>
      </c>
      <c r="L242" s="123">
        <f t="shared" si="101"/>
        <v>94.79200755881979</v>
      </c>
      <c r="M242" s="123">
        <f t="shared" si="101"/>
        <v>93.136555663595175</v>
      </c>
      <c r="N242" s="123">
        <f t="shared" si="101"/>
        <v>94.635223064162247</v>
      </c>
      <c r="O242" s="123">
        <f t="shared" si="101"/>
        <v>95.162939745505795</v>
      </c>
      <c r="P242" s="123">
        <f t="shared" si="101"/>
        <v>90.342025452565466</v>
      </c>
      <c r="Q242" s="123">
        <f t="shared" si="101"/>
        <v>88.946087328380344</v>
      </c>
      <c r="R242" s="123">
        <f t="shared" si="101"/>
        <v>89.627657228341022</v>
      </c>
      <c r="S242" s="123">
        <f t="shared" si="101"/>
        <v>91.168311295746179</v>
      </c>
      <c r="T242" s="123">
        <f t="shared" si="101"/>
        <v>91.598840162434243</v>
      </c>
      <c r="U242" s="123">
        <f t="shared" si="101"/>
        <v>93.657233842634369</v>
      </c>
      <c r="V242" s="123">
        <f t="shared" si="101"/>
        <v>94.752090189767486</v>
      </c>
      <c r="W242" s="123">
        <f t="shared" si="101"/>
        <v>92.886806259864329</v>
      </c>
      <c r="X242" s="123">
        <f t="shared" si="101"/>
        <v>94.10192938678081</v>
      </c>
      <c r="Y242" s="123">
        <f t="shared" si="101"/>
        <v>98.75764787414478</v>
      </c>
      <c r="DA242" s="130" t="s">
        <v>3050</v>
      </c>
    </row>
    <row r="243" spans="1:105" ht="12" customHeight="1" x14ac:dyDescent="0.25">
      <c r="A243" s="97" t="s">
        <v>53</v>
      </c>
      <c r="B243" s="99">
        <v>95.872665505958324</v>
      </c>
      <c r="C243" s="99">
        <v>109.30386874393021</v>
      </c>
      <c r="D243" s="99">
        <v>108.57283510052419</v>
      </c>
      <c r="E243" s="99">
        <v>110.71912453359823</v>
      </c>
      <c r="F243" s="99">
        <v>99.252165979823843</v>
      </c>
      <c r="G243" s="99">
        <v>90.634679542990767</v>
      </c>
      <c r="H243" s="99">
        <v>90.374204132019486</v>
      </c>
      <c r="I243" s="99">
        <v>88.517840218113378</v>
      </c>
      <c r="J243" s="99">
        <v>93.69703070077378</v>
      </c>
      <c r="K243" s="99">
        <v>93.578105583930395</v>
      </c>
      <c r="L243" s="99">
        <v>94.79200755881979</v>
      </c>
      <c r="M243" s="99">
        <v>93.136555663595175</v>
      </c>
      <c r="N243" s="99">
        <v>94.635223064162247</v>
      </c>
      <c r="O243" s="99">
        <v>95.162939745505795</v>
      </c>
      <c r="P243" s="99">
        <v>90.342025452565466</v>
      </c>
      <c r="Q243" s="99">
        <v>88.946087328380344</v>
      </c>
      <c r="R243" s="99">
        <v>89.627657228341022</v>
      </c>
      <c r="S243" s="99">
        <v>91.168311295746179</v>
      </c>
      <c r="T243" s="99">
        <v>91.598840162434243</v>
      </c>
      <c r="U243" s="99">
        <v>93.657233842634369</v>
      </c>
      <c r="V243" s="99">
        <v>94.752090189767486</v>
      </c>
      <c r="W243" s="99">
        <v>92.886806259864329</v>
      </c>
      <c r="X243" s="99">
        <v>94.10192938678081</v>
      </c>
      <c r="Y243" s="99">
        <v>98.75764787414478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3.268297745117116</v>
      </c>
      <c r="C244" s="123">
        <f t="shared" si="102"/>
        <v>2.7943568668772456</v>
      </c>
      <c r="D244" s="123">
        <f t="shared" si="102"/>
        <v>2.3801237086515488</v>
      </c>
      <c r="E244" s="123">
        <f t="shared" si="102"/>
        <v>4.1574555133135842</v>
      </c>
      <c r="F244" s="123">
        <f t="shared" si="102"/>
        <v>2.2026744706851034</v>
      </c>
      <c r="G244" s="123">
        <f t="shared" si="102"/>
        <v>2.2237213979772856</v>
      </c>
      <c r="H244" s="123">
        <f t="shared" si="102"/>
        <v>3.1696777377094909</v>
      </c>
      <c r="I244" s="123">
        <f t="shared" si="102"/>
        <v>2.3535294170185663</v>
      </c>
      <c r="J244" s="123">
        <f t="shared" si="102"/>
        <v>2.6969537511330266</v>
      </c>
      <c r="K244" s="123">
        <f t="shared" si="102"/>
        <v>2.8625821405364009</v>
      </c>
      <c r="L244" s="123">
        <f t="shared" si="102"/>
        <v>3.4841420425568677</v>
      </c>
      <c r="M244" s="123">
        <f t="shared" si="102"/>
        <v>3.8470416909265261</v>
      </c>
      <c r="N244" s="123">
        <f t="shared" si="102"/>
        <v>4.0497786813946011</v>
      </c>
      <c r="O244" s="123">
        <f t="shared" si="102"/>
        <v>4.1789525184584884</v>
      </c>
      <c r="P244" s="123">
        <f t="shared" si="102"/>
        <v>4.0456331562752634</v>
      </c>
      <c r="Q244" s="123">
        <f t="shared" si="102"/>
        <v>4.3206046198522072</v>
      </c>
      <c r="R244" s="123">
        <f t="shared" si="102"/>
        <v>5.0687099376356342</v>
      </c>
      <c r="S244" s="123">
        <f t="shared" si="102"/>
        <v>5.6014444284553315</v>
      </c>
      <c r="T244" s="123">
        <f t="shared" si="102"/>
        <v>5.3598042162636332</v>
      </c>
      <c r="U244" s="123">
        <f t="shared" si="102"/>
        <v>5.5334966823251817</v>
      </c>
      <c r="V244" s="123">
        <f t="shared" si="102"/>
        <v>5.5472192357479848</v>
      </c>
      <c r="W244" s="123">
        <f t="shared" si="102"/>
        <v>5.7660082768940164</v>
      </c>
      <c r="X244" s="123">
        <f t="shared" si="102"/>
        <v>5.2534579811686273</v>
      </c>
      <c r="Y244" s="123">
        <f t="shared" si="102"/>
        <v>4.7390093332974139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3.268297745117116</v>
      </c>
      <c r="C245" s="99">
        <f>RES_hhdet_tess!C147</f>
        <v>2.7943568668772456</v>
      </c>
      <c r="D245" s="99">
        <f>RES_hhdet_tess!D147</f>
        <v>2.3801237086515488</v>
      </c>
      <c r="E245" s="99">
        <f>RES_hhdet_tess!E147</f>
        <v>4.1574555133135842</v>
      </c>
      <c r="F245" s="99">
        <f>RES_hhdet_tess!F147</f>
        <v>2.2026744706851034</v>
      </c>
      <c r="G245" s="99">
        <f>RES_hhdet_tess!G147</f>
        <v>2.2237213979772856</v>
      </c>
      <c r="H245" s="99">
        <f>RES_hhdet_tess!H147</f>
        <v>3.1696777377094909</v>
      </c>
      <c r="I245" s="99">
        <f>RES_hhdet_tess!I147</f>
        <v>2.3535294170185663</v>
      </c>
      <c r="J245" s="99">
        <f>RES_hhdet_tess!J147</f>
        <v>2.6969537511330266</v>
      </c>
      <c r="K245" s="99">
        <f>RES_hhdet_tess!K147</f>
        <v>2.8625821405364009</v>
      </c>
      <c r="L245" s="99">
        <f>RES_hhdet_tess!L147</f>
        <v>3.4841420425568677</v>
      </c>
      <c r="M245" s="99">
        <f>RES_hhdet_tess!M147</f>
        <v>3.8470416909265261</v>
      </c>
      <c r="N245" s="99">
        <f>RES_hhdet_tess!N147</f>
        <v>4.0497786813946011</v>
      </c>
      <c r="O245" s="99">
        <f>RES_hhdet_tess!O147</f>
        <v>4.1789525184584884</v>
      </c>
      <c r="P245" s="99">
        <f>RES_hhdet_tess!P147</f>
        <v>4.0456331562752634</v>
      </c>
      <c r="Q245" s="99">
        <f>RES_hhdet_tess!Q147</f>
        <v>4.3206046198522072</v>
      </c>
      <c r="R245" s="99">
        <f>RES_hhdet_tess!R147</f>
        <v>5.0687099376356342</v>
      </c>
      <c r="S245" s="99">
        <f>RES_hhdet_tess!S147</f>
        <v>5.6014444284553315</v>
      </c>
      <c r="T245" s="99">
        <f>RES_hhdet_tess!T147</f>
        <v>5.3598042162636332</v>
      </c>
      <c r="U245" s="99">
        <f>RES_hhdet_tess!U147</f>
        <v>5.5334966823251817</v>
      </c>
      <c r="V245" s="99">
        <f>RES_hhdet_tess!V147</f>
        <v>5.5472192357479848</v>
      </c>
      <c r="W245" s="99">
        <f>RES_hhdet_tess!W147</f>
        <v>5.7660082768940164</v>
      </c>
      <c r="X245" s="99">
        <f>RES_hhdet_tess!X147</f>
        <v>5.2534579811686273</v>
      </c>
      <c r="Y245" s="99">
        <f>RES_hhdet_tess!Y147</f>
        <v>4.7390093332974139</v>
      </c>
      <c r="DA245" s="63" t="s">
        <v>3053</v>
      </c>
    </row>
    <row r="246" spans="1:105" ht="12" customHeight="1" x14ac:dyDescent="0.25">
      <c r="A246" s="121" t="s">
        <v>55</v>
      </c>
      <c r="B246" s="123">
        <v>19.331642958102396</v>
      </c>
      <c r="C246" s="123">
        <v>19.120234007717109</v>
      </c>
      <c r="D246" s="123">
        <v>19.877539878600547</v>
      </c>
      <c r="E246" s="123">
        <v>19.877733714314747</v>
      </c>
      <c r="F246" s="123">
        <v>20.894396569435024</v>
      </c>
      <c r="G246" s="123">
        <v>20.516909093068875</v>
      </c>
      <c r="H246" s="123">
        <v>20.333634053076221</v>
      </c>
      <c r="I246" s="123">
        <v>21.645751184621638</v>
      </c>
      <c r="J246" s="123">
        <v>20.550963927798023</v>
      </c>
      <c r="K246" s="123">
        <v>20.698601388529301</v>
      </c>
      <c r="L246" s="123">
        <v>21.042708539579301</v>
      </c>
      <c r="M246" s="123">
        <v>22.437679874661988</v>
      </c>
      <c r="N246" s="123">
        <v>21.099646110550776</v>
      </c>
      <c r="O246" s="123">
        <v>20.291490501865642</v>
      </c>
      <c r="P246" s="123">
        <v>18.381483223904297</v>
      </c>
      <c r="Q246" s="123">
        <v>18.273445492901089</v>
      </c>
      <c r="R246" s="123">
        <v>18.944155855501673</v>
      </c>
      <c r="S246" s="123">
        <v>19.939534010452199</v>
      </c>
      <c r="T246" s="123">
        <v>21.616524640452635</v>
      </c>
      <c r="U246" s="123">
        <v>20.51340651561561</v>
      </c>
      <c r="V246" s="123">
        <v>20.19534268426235</v>
      </c>
      <c r="W246" s="123">
        <v>20.916769893305602</v>
      </c>
      <c r="X246" s="123">
        <v>22.748997520984531</v>
      </c>
      <c r="Y246" s="123">
        <v>19.391075453897628</v>
      </c>
      <c r="DA246" s="130" t="s">
        <v>3054</v>
      </c>
    </row>
    <row r="247" spans="1:105" ht="12" customHeight="1" x14ac:dyDescent="0.25">
      <c r="A247" s="97" t="s">
        <v>124</v>
      </c>
      <c r="B247" s="99">
        <v>20.296133407758106</v>
      </c>
      <c r="C247" s="99">
        <v>19.292176904235646</v>
      </c>
      <c r="D247" s="99">
        <v>19.41617373424328</v>
      </c>
      <c r="E247" s="99">
        <v>16.70657780221795</v>
      </c>
      <c r="F247" s="99">
        <v>23.326931065703615</v>
      </c>
      <c r="G247" s="99">
        <v>20.401517829895727</v>
      </c>
      <c r="H247" s="99">
        <v>21.834287950861338</v>
      </c>
      <c r="I247" s="99">
        <v>18.316174404066089</v>
      </c>
      <c r="J247" s="99">
        <v>21.19349771628006</v>
      </c>
      <c r="K247" s="99">
        <v>20.657290932671302</v>
      </c>
      <c r="L247" s="99">
        <v>21.421519308054471</v>
      </c>
      <c r="M247" s="99">
        <v>23.11043763087897</v>
      </c>
      <c r="N247" s="99">
        <v>20.891166568438354</v>
      </c>
      <c r="O247" s="99">
        <v>18.454275424348342</v>
      </c>
      <c r="P247" s="99">
        <v>19.204470214479233</v>
      </c>
      <c r="Q247" s="99">
        <v>15.027651377206697</v>
      </c>
      <c r="R247" s="99">
        <v>19.968597038923249</v>
      </c>
      <c r="S247" s="99">
        <v>16.446070775020399</v>
      </c>
      <c r="T247" s="99">
        <v>23.442739195225673</v>
      </c>
      <c r="U247" s="99">
        <v>21.071617662327952</v>
      </c>
      <c r="V247" s="99">
        <v>22.744246515753375</v>
      </c>
      <c r="W247" s="99">
        <v>20.905478952006938</v>
      </c>
      <c r="X247" s="99">
        <v>24.162600869718069</v>
      </c>
      <c r="Y247" s="99">
        <v>17.619289364746663</v>
      </c>
      <c r="DA247" s="63" t="s">
        <v>3055</v>
      </c>
    </row>
    <row r="248" spans="1:105" ht="12" customHeight="1" x14ac:dyDescent="0.25">
      <c r="A248" s="97" t="s">
        <v>123</v>
      </c>
      <c r="B248" s="99">
        <v>20.296133407758109</v>
      </c>
      <c r="C248" s="99">
        <v>19.290740768326476</v>
      </c>
      <c r="D248" s="99">
        <v>19.413850034556091</v>
      </c>
      <c r="E248" s="99">
        <v>16.705182687133014</v>
      </c>
      <c r="F248" s="99">
        <v>23.324355289938151</v>
      </c>
      <c r="G248" s="99">
        <v>20.402006523652037</v>
      </c>
      <c r="H248" s="99">
        <v>21.832446630059305</v>
      </c>
      <c r="I248" s="99">
        <v>18.321457811515572</v>
      </c>
      <c r="J248" s="99">
        <v>21.185848519922047</v>
      </c>
      <c r="K248" s="99">
        <v>20.652003095096482</v>
      </c>
      <c r="L248" s="99">
        <v>21.419913689484243</v>
      </c>
      <c r="M248" s="99">
        <v>23.108007732617956</v>
      </c>
      <c r="N248" s="99">
        <v>20.891302190457232</v>
      </c>
      <c r="O248" s="99">
        <v>18.460043955465686</v>
      </c>
      <c r="P248" s="99">
        <v>19.143471252154804</v>
      </c>
      <c r="Q248" s="99">
        <v>15.001802957198116</v>
      </c>
      <c r="R248" s="99">
        <v>19.945421118587326</v>
      </c>
      <c r="S248" s="99">
        <v>16.422748858370461</v>
      </c>
      <c r="T248" s="99">
        <v>23.42971247028651</v>
      </c>
      <c r="U248" s="99">
        <v>21.063504151091955</v>
      </c>
      <c r="V248" s="99">
        <v>22.738291442147844</v>
      </c>
      <c r="W248" s="99">
        <v>20.914735787844812</v>
      </c>
      <c r="X248" s="99">
        <v>24.17307958153182</v>
      </c>
      <c r="Y248" s="99">
        <v>17.647918655348612</v>
      </c>
      <c r="DA248" s="63" t="s">
        <v>3056</v>
      </c>
    </row>
    <row r="249" spans="1:105" ht="12" customHeight="1" x14ac:dyDescent="0.25">
      <c r="A249" s="100" t="s">
        <v>50</v>
      </c>
      <c r="B249" s="102">
        <v>8.8643879960946119</v>
      </c>
      <c r="C249" s="102">
        <v>8.0082495775426903</v>
      </c>
      <c r="D249" s="102">
        <v>8.2918220239459437</v>
      </c>
      <c r="E249" s="102">
        <v>7.1113236408150158</v>
      </c>
      <c r="F249" s="102">
        <v>10.649082295984945</v>
      </c>
      <c r="G249" s="102">
        <v>9.1478262533830268</v>
      </c>
      <c r="H249" s="102">
        <v>9.7136969227662995</v>
      </c>
      <c r="I249" s="102">
        <v>9.0435144275218668</v>
      </c>
      <c r="J249" s="102">
        <v>9.4412194640937948</v>
      </c>
      <c r="K249" s="102">
        <v>9.3173155430032342</v>
      </c>
      <c r="L249" s="102">
        <v>9.5970337699602446</v>
      </c>
      <c r="M249" s="102">
        <v>10.773319173732954</v>
      </c>
      <c r="N249" s="102">
        <v>9.780394488972771</v>
      </c>
      <c r="O249" s="102">
        <v>8.9969760348482666</v>
      </c>
      <c r="P249" s="102">
        <v>8.3365622543930673</v>
      </c>
      <c r="Q249" s="102">
        <v>6.4167303427931266</v>
      </c>
      <c r="R249" s="102">
        <v>8.7602731377590057</v>
      </c>
      <c r="S249" s="102">
        <v>7.6157476065858107</v>
      </c>
      <c r="T249" s="102">
        <v>10.046663279961415</v>
      </c>
      <c r="U249" s="102">
        <v>9.1138313012336436</v>
      </c>
      <c r="V249" s="102">
        <v>9.1619227353615624</v>
      </c>
      <c r="W249" s="102">
        <v>9.4470548028677257</v>
      </c>
      <c r="X249" s="102">
        <v>10.323652034378377</v>
      </c>
      <c r="Y249" s="102">
        <v>6.6832410000420897</v>
      </c>
      <c r="DA249" s="131" t="s">
        <v>3057</v>
      </c>
    </row>
    <row r="250" spans="1:105" ht="12" customHeight="1" x14ac:dyDescent="0.25">
      <c r="A250" s="103" t="s">
        <v>52</v>
      </c>
      <c r="B250" s="105">
        <v>11.431745411663499</v>
      </c>
      <c r="C250" s="105">
        <v>11.282491190783785</v>
      </c>
      <c r="D250" s="105">
        <v>11.122028010610148</v>
      </c>
      <c r="E250" s="105">
        <v>9.5938590463179985</v>
      </c>
      <c r="F250" s="105">
        <v>12.675272993953206</v>
      </c>
      <c r="G250" s="105">
        <v>11.254180270269011</v>
      </c>
      <c r="H250" s="105">
        <v>12.118749707293</v>
      </c>
      <c r="I250" s="105">
        <v>9.2779433839937067</v>
      </c>
      <c r="J250" s="105">
        <v>11.744629055828256</v>
      </c>
      <c r="K250" s="105">
        <v>11.334687552093248</v>
      </c>
      <c r="L250" s="105">
        <v>11.822879919523997</v>
      </c>
      <c r="M250" s="105">
        <v>12.334688558885007</v>
      </c>
      <c r="N250" s="105">
        <v>11.110907701484461</v>
      </c>
      <c r="O250" s="105">
        <v>9.4630679206174211</v>
      </c>
      <c r="P250" s="105">
        <v>10.806908997761736</v>
      </c>
      <c r="Q250" s="105">
        <v>8.5850726144049894</v>
      </c>
      <c r="R250" s="105">
        <v>11.185147980828324</v>
      </c>
      <c r="S250" s="105">
        <v>8.8070012517846479</v>
      </c>
      <c r="T250" s="105">
        <v>13.383049190325096</v>
      </c>
      <c r="U250" s="105">
        <v>11.949672849858313</v>
      </c>
      <c r="V250" s="105">
        <v>13.576368706786283</v>
      </c>
      <c r="W250" s="105">
        <v>11.467680984977088</v>
      </c>
      <c r="X250" s="105">
        <v>13.849427547153448</v>
      </c>
      <c r="Y250" s="105">
        <v>10.964677655306524</v>
      </c>
      <c r="DA250" s="132" t="s">
        <v>3058</v>
      </c>
    </row>
    <row r="251" spans="1:105" ht="12" customHeight="1" x14ac:dyDescent="0.25">
      <c r="A251" s="106" t="s">
        <v>122</v>
      </c>
      <c r="B251" s="102">
        <v>19.136170782616293</v>
      </c>
      <c r="C251" s="102">
        <v>19.088294465597041</v>
      </c>
      <c r="D251" s="102">
        <v>19.939460628447943</v>
      </c>
      <c r="E251" s="102">
        <v>20.282365754697594</v>
      </c>
      <c r="F251" s="102">
        <v>20.584910208633925</v>
      </c>
      <c r="G251" s="102">
        <v>20.527651877586386</v>
      </c>
      <c r="H251" s="102">
        <v>20.162460359966971</v>
      </c>
      <c r="I251" s="102">
        <v>21.987725107611624</v>
      </c>
      <c r="J251" s="102">
        <v>20.491489022558639</v>
      </c>
      <c r="K251" s="102">
        <v>20.705823628740408</v>
      </c>
      <c r="L251" s="102">
        <v>21.005030804362573</v>
      </c>
      <c r="M251" s="102">
        <v>22.372407715138568</v>
      </c>
      <c r="N251" s="102">
        <v>21.120158389946564</v>
      </c>
      <c r="O251" s="102">
        <v>20.467497258961387</v>
      </c>
      <c r="P251" s="102">
        <v>18.315854474168521</v>
      </c>
      <c r="Q251" s="102">
        <v>18.699433598280766</v>
      </c>
      <c r="R251" s="102">
        <v>18.859543831034042</v>
      </c>
      <c r="S251" s="102">
        <v>20.371609284759504</v>
      </c>
      <c r="T251" s="102">
        <v>21.398774259893962</v>
      </c>
      <c r="U251" s="102">
        <v>20.45225759380018</v>
      </c>
      <c r="V251" s="102">
        <v>19.883257411173524</v>
      </c>
      <c r="W251" s="102">
        <v>20.948489090641328</v>
      </c>
      <c r="X251" s="102">
        <v>22.611590170030109</v>
      </c>
      <c r="Y251" s="102">
        <v>19.490471197710921</v>
      </c>
      <c r="DA251" s="131" t="s">
        <v>3059</v>
      </c>
    </row>
    <row r="252" spans="1:105" ht="12" customHeight="1" x14ac:dyDescent="0.25">
      <c r="A252" s="107" t="s">
        <v>121</v>
      </c>
      <c r="B252" s="105">
        <v>19.136170782616293</v>
      </c>
      <c r="C252" s="105">
        <v>19.09292190429829</v>
      </c>
      <c r="D252" s="105">
        <v>19.947007917249014</v>
      </c>
      <c r="E252" s="105">
        <v>20.295477732497897</v>
      </c>
      <c r="F252" s="105">
        <v>20.595255459682843</v>
      </c>
      <c r="G252" s="105">
        <v>20.536514297965027</v>
      </c>
      <c r="H252" s="105">
        <v>20.164547783636792</v>
      </c>
      <c r="I252" s="105">
        <v>21.979154870692025</v>
      </c>
      <c r="J252" s="105">
        <v>20.485561248309029</v>
      </c>
      <c r="K252" s="105">
        <v>20.700349636280684</v>
      </c>
      <c r="L252" s="105">
        <v>21.004847663216019</v>
      </c>
      <c r="M252" s="105">
        <v>22.369087361649633</v>
      </c>
      <c r="N252" s="105">
        <v>21.119132550258247</v>
      </c>
      <c r="O252" s="105">
        <v>20.467075681373434</v>
      </c>
      <c r="P252" s="105">
        <v>18.279528909708738</v>
      </c>
      <c r="Q252" s="105">
        <v>18.649846319270175</v>
      </c>
      <c r="R252" s="105">
        <v>18.814181706036418</v>
      </c>
      <c r="S252" s="105">
        <v>20.334596307407068</v>
      </c>
      <c r="T252" s="105">
        <v>21.381404087724729</v>
      </c>
      <c r="U252" s="105">
        <v>20.440543010212323</v>
      </c>
      <c r="V252" s="105">
        <v>19.881234507951557</v>
      </c>
      <c r="W252" s="105">
        <v>20.911010840822854</v>
      </c>
      <c r="X252" s="105">
        <v>22.622874229155048</v>
      </c>
      <c r="Y252" s="105">
        <v>19.528177804135378</v>
      </c>
      <c r="DA252" s="132" t="s">
        <v>3060</v>
      </c>
    </row>
    <row r="253" spans="1:105" ht="12" customHeight="1" x14ac:dyDescent="0.25">
      <c r="A253" s="108" t="s">
        <v>53</v>
      </c>
      <c r="B253" s="99">
        <v>8.3585493043261714</v>
      </c>
      <c r="C253" s="99">
        <v>7.9176364053717494</v>
      </c>
      <c r="D253" s="99">
        <v>8.5220482329542939</v>
      </c>
      <c r="E253" s="99">
        <v>8.6610747678670243</v>
      </c>
      <c r="F253" s="99">
        <v>9.3872800881495433</v>
      </c>
      <c r="G253" s="99">
        <v>9.2013076596276253</v>
      </c>
      <c r="H253" s="99">
        <v>8.9418902348920053</v>
      </c>
      <c r="I253" s="99">
        <v>10.876637506935927</v>
      </c>
      <c r="J253" s="99">
        <v>9.1060051498231545</v>
      </c>
      <c r="K253" s="99">
        <v>9.3340476367870036</v>
      </c>
      <c r="L253" s="99">
        <v>9.3928033379258977</v>
      </c>
      <c r="M253" s="99">
        <v>10.455718136759733</v>
      </c>
      <c r="N253" s="99">
        <v>9.8982628266193906</v>
      </c>
      <c r="O253" s="99">
        <v>10.024746614457527</v>
      </c>
      <c r="P253" s="99">
        <v>7.878241358847899</v>
      </c>
      <c r="Q253" s="99">
        <v>8.0201132024690498</v>
      </c>
      <c r="R253" s="99">
        <v>8.2200726267822137</v>
      </c>
      <c r="S253" s="99">
        <v>9.4806381473300991</v>
      </c>
      <c r="T253" s="99">
        <v>9.1253796502826301</v>
      </c>
      <c r="U253" s="99">
        <v>8.7949661675591102</v>
      </c>
      <c r="V253" s="99">
        <v>7.8191858197337654</v>
      </c>
      <c r="W253" s="99">
        <v>9.2971446214957005</v>
      </c>
      <c r="X253" s="99">
        <v>9.4864461201878942</v>
      </c>
      <c r="Y253" s="99">
        <v>7.265645421826183</v>
      </c>
      <c r="DA253" s="63" t="s">
        <v>3061</v>
      </c>
    </row>
    <row r="254" spans="1:105" ht="12" customHeight="1" x14ac:dyDescent="0.25">
      <c r="A254" s="108" t="s">
        <v>52</v>
      </c>
      <c r="B254" s="99">
        <v>10.77762147829012</v>
      </c>
      <c r="C254" s="99">
        <v>11.175285498926542</v>
      </c>
      <c r="D254" s="99">
        <v>11.424959684294723</v>
      </c>
      <c r="E254" s="99">
        <v>11.634402964630871</v>
      </c>
      <c r="F254" s="99">
        <v>11.207975371533299</v>
      </c>
      <c r="G254" s="99">
        <v>11.335206638337397</v>
      </c>
      <c r="H254" s="99">
        <v>11.222657548744788</v>
      </c>
      <c r="I254" s="99">
        <v>11.102517363756098</v>
      </c>
      <c r="J254" s="99">
        <v>11.379556098485875</v>
      </c>
      <c r="K254" s="99">
        <v>11.366301999493681</v>
      </c>
      <c r="L254" s="99">
        <v>11.612044325290121</v>
      </c>
      <c r="M254" s="99">
        <v>11.913369224889903</v>
      </c>
      <c r="N254" s="99">
        <v>11.220869723638856</v>
      </c>
      <c r="O254" s="99">
        <v>10.44232906691591</v>
      </c>
      <c r="P254" s="99">
        <v>10.401287550860836</v>
      </c>
      <c r="Q254" s="99">
        <v>10.629733116801127</v>
      </c>
      <c r="R254" s="99">
        <v>10.594109079254205</v>
      </c>
      <c r="S254" s="99">
        <v>10.853958160076969</v>
      </c>
      <c r="T254" s="99">
        <v>12.256024437442097</v>
      </c>
      <c r="U254" s="99">
        <v>11.645576842653213</v>
      </c>
      <c r="V254" s="99">
        <v>12.062048688217795</v>
      </c>
      <c r="W254" s="99">
        <v>11.61386621932715</v>
      </c>
      <c r="X254" s="99">
        <v>13.136428108967158</v>
      </c>
      <c r="Y254" s="99">
        <v>12.262532382309196</v>
      </c>
      <c r="DA254" s="63" t="s">
        <v>3062</v>
      </c>
    </row>
    <row r="255" spans="1:105" ht="12" customHeight="1" x14ac:dyDescent="0.25">
      <c r="A255" s="121" t="s">
        <v>54</v>
      </c>
      <c r="B255" s="123">
        <v>7.4133186446258943</v>
      </c>
      <c r="C255" s="123">
        <v>7.6555177658577964</v>
      </c>
      <c r="D255" s="123">
        <v>7.835788159140983</v>
      </c>
      <c r="E255" s="123">
        <v>7.9866764204905616</v>
      </c>
      <c r="F255" s="123">
        <v>8.1935843796261469</v>
      </c>
      <c r="G255" s="123">
        <v>8.3389791647925424</v>
      </c>
      <c r="H255" s="123">
        <v>8.1879441063715799</v>
      </c>
      <c r="I255" s="123">
        <v>7.7427662663194576</v>
      </c>
      <c r="J255" s="123">
        <v>7.4296704856144649</v>
      </c>
      <c r="K255" s="123">
        <v>7.3768060684138703</v>
      </c>
      <c r="L255" s="123">
        <v>7.5153466957088177</v>
      </c>
      <c r="M255" s="123">
        <v>6.8411633296245595</v>
      </c>
      <c r="N255" s="123">
        <v>6.8692562076972363</v>
      </c>
      <c r="O255" s="123">
        <v>6.7740134155418144</v>
      </c>
      <c r="P255" s="123">
        <v>6.3999020958765129</v>
      </c>
      <c r="Q255" s="123">
        <v>6.0575216281105098</v>
      </c>
      <c r="R255" s="123">
        <v>5.8471972227949891</v>
      </c>
      <c r="S255" s="123">
        <v>6.2934178525147519</v>
      </c>
      <c r="T255" s="123">
        <v>6.0086190531919002</v>
      </c>
      <c r="U255" s="123">
        <v>6.0023460791552345</v>
      </c>
      <c r="V255" s="123">
        <v>5.8396226341624802</v>
      </c>
      <c r="W255" s="123">
        <v>6.1612043941919801</v>
      </c>
      <c r="X255" s="123">
        <v>7.0724756010207237</v>
      </c>
      <c r="Y255" s="123">
        <v>6.3033027562284376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3064</v>
      </c>
    </row>
    <row r="257" spans="1:105" ht="12" customHeight="1" x14ac:dyDescent="0.25">
      <c r="A257" s="109" t="s">
        <v>120</v>
      </c>
      <c r="B257" s="110">
        <v>7.4133186446258943</v>
      </c>
      <c r="C257" s="110">
        <v>7.6555177658577964</v>
      </c>
      <c r="D257" s="110">
        <v>7.835788159140983</v>
      </c>
      <c r="E257" s="110">
        <v>7.9866764204905616</v>
      </c>
      <c r="F257" s="110">
        <v>8.1935843796261469</v>
      </c>
      <c r="G257" s="110">
        <v>8.3389791647925424</v>
      </c>
      <c r="H257" s="110">
        <v>8.1879441063715799</v>
      </c>
      <c r="I257" s="110">
        <v>7.7427662663194576</v>
      </c>
      <c r="J257" s="110">
        <v>7.4296704856144649</v>
      </c>
      <c r="K257" s="110">
        <v>7.3768060684138703</v>
      </c>
      <c r="L257" s="110">
        <v>7.5153466957088177</v>
      </c>
      <c r="M257" s="110">
        <v>6.8411633296245595</v>
      </c>
      <c r="N257" s="110">
        <v>6.8692562076972363</v>
      </c>
      <c r="O257" s="110">
        <v>6.7740134155418144</v>
      </c>
      <c r="P257" s="110">
        <v>6.3999020958765129</v>
      </c>
      <c r="Q257" s="110">
        <v>6.0575216281105098</v>
      </c>
      <c r="R257" s="110">
        <v>5.8471972227949891</v>
      </c>
      <c r="S257" s="110">
        <v>6.2934178525147519</v>
      </c>
      <c r="T257" s="110">
        <v>6.0086190531919002</v>
      </c>
      <c r="U257" s="110">
        <v>6.0023460791552345</v>
      </c>
      <c r="V257" s="110">
        <v>5.8396226341624802</v>
      </c>
      <c r="W257" s="110">
        <v>6.1612043941919801</v>
      </c>
      <c r="X257" s="110">
        <v>7.0724756010207237</v>
      </c>
      <c r="Y257" s="110">
        <v>6.3033027562284376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1.1570356294021269</v>
      </c>
      <c r="C259" s="118">
        <f t="shared" si="103"/>
        <v>0.98647790556684301</v>
      </c>
      <c r="D259" s="118">
        <f t="shared" si="103"/>
        <v>0.78765908972304544</v>
      </c>
      <c r="E259" s="118">
        <f t="shared" si="103"/>
        <v>0.63125623518606677</v>
      </c>
      <c r="F259" s="118">
        <f t="shared" si="103"/>
        <v>0.85487577500513923</v>
      </c>
      <c r="G259" s="118">
        <f t="shared" si="103"/>
        <v>0.72240699594532853</v>
      </c>
      <c r="H259" s="118">
        <f t="shared" si="103"/>
        <v>0.72003279734911041</v>
      </c>
      <c r="I259" s="118">
        <f t="shared" si="103"/>
        <v>0.54438166181391257</v>
      </c>
      <c r="J259" s="118">
        <f t="shared" si="103"/>
        <v>0.60273694534406108</v>
      </c>
      <c r="K259" s="118">
        <f t="shared" si="103"/>
        <v>0.59749965250262571</v>
      </c>
      <c r="L259" s="118">
        <f t="shared" si="103"/>
        <v>0.61867989374439292</v>
      </c>
      <c r="M259" s="118">
        <f t="shared" si="103"/>
        <v>0.66496354593223983</v>
      </c>
      <c r="N259" s="118">
        <f t="shared" si="103"/>
        <v>0.57214501365609627</v>
      </c>
      <c r="O259" s="118">
        <f t="shared" si="103"/>
        <v>0.5011487345705552</v>
      </c>
      <c r="P259" s="118">
        <f t="shared" si="103"/>
        <v>0.58071448962211913</v>
      </c>
      <c r="Q259" s="118">
        <f t="shared" si="103"/>
        <v>0.47778791834247497</v>
      </c>
      <c r="R259" s="118">
        <f t="shared" ref="R259:V259" si="104">R260+R262+R264+R273</f>
        <v>0.61226232754507093</v>
      </c>
      <c r="S259" s="118">
        <f t="shared" si="104"/>
        <v>0.48934044089273698</v>
      </c>
      <c r="T259" s="118">
        <f t="shared" si="104"/>
        <v>0.74099673393638299</v>
      </c>
      <c r="U259" s="118">
        <f t="shared" si="104"/>
        <v>0.65420942995593834</v>
      </c>
      <c r="V259" s="118">
        <f t="shared" si="104"/>
        <v>0.67976209729115522</v>
      </c>
      <c r="W259" s="118">
        <f t="shared" ref="W259:Y259" si="105">W260+W262+W264+W273</f>
        <v>0.54994500237120392</v>
      </c>
      <c r="X259" s="118">
        <f t="shared" si="105"/>
        <v>0.53827724421197853</v>
      </c>
      <c r="Y259" s="118">
        <f t="shared" si="105"/>
        <v>0.31193849735409135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1.1570356294021269</v>
      </c>
      <c r="C264" s="123">
        <v>0.98647790556684301</v>
      </c>
      <c r="D264" s="123">
        <v>0.78765908972304544</v>
      </c>
      <c r="E264" s="123">
        <v>0.63125623518606677</v>
      </c>
      <c r="F264" s="123">
        <v>0.85487577500513923</v>
      </c>
      <c r="G264" s="123">
        <v>0.72240699594532853</v>
      </c>
      <c r="H264" s="123">
        <v>0.72003279734911041</v>
      </c>
      <c r="I264" s="123">
        <v>0.54438166181391257</v>
      </c>
      <c r="J264" s="123">
        <v>0.60273694534406108</v>
      </c>
      <c r="K264" s="123">
        <v>0.59749965250262571</v>
      </c>
      <c r="L264" s="123">
        <v>0.61867989374439292</v>
      </c>
      <c r="M264" s="123">
        <v>0.66496354593223983</v>
      </c>
      <c r="N264" s="123">
        <v>0.57214501365609627</v>
      </c>
      <c r="O264" s="123">
        <v>0.5011487345705552</v>
      </c>
      <c r="P264" s="123">
        <v>0.58071448962211913</v>
      </c>
      <c r="Q264" s="123">
        <v>0.47778791834247497</v>
      </c>
      <c r="R264" s="123">
        <v>0.61226232754507093</v>
      </c>
      <c r="S264" s="123">
        <v>0.48934044089273698</v>
      </c>
      <c r="T264" s="123">
        <v>0.74099673393638299</v>
      </c>
      <c r="U264" s="123">
        <v>0.65420942995593834</v>
      </c>
      <c r="V264" s="123">
        <v>0.67976209729115522</v>
      </c>
      <c r="W264" s="123">
        <v>0.54994500237120392</v>
      </c>
      <c r="X264" s="123">
        <v>0.53827724421197853</v>
      </c>
      <c r="Y264" s="123">
        <v>0.31193849735409135</v>
      </c>
      <c r="DA264" s="130" t="s">
        <v>3222</v>
      </c>
    </row>
    <row r="265" spans="1:105" ht="12" customHeight="1" x14ac:dyDescent="0.25">
      <c r="A265" s="97" t="s">
        <v>124</v>
      </c>
      <c r="B265" s="99">
        <v>6.8731117619806961</v>
      </c>
      <c r="C265" s="99">
        <v>6.4795441343998323</v>
      </c>
      <c r="D265" s="99">
        <v>6.4817494555537296</v>
      </c>
      <c r="E265" s="99">
        <v>5.5330294419011574</v>
      </c>
      <c r="F265" s="99">
        <v>7.6724923799415539</v>
      </c>
      <c r="G265" s="99">
        <v>6.6641083682097308</v>
      </c>
      <c r="H265" s="99">
        <v>7.0857620843369338</v>
      </c>
      <c r="I265" s="99">
        <v>5.9215415389245099</v>
      </c>
      <c r="J265" s="99">
        <v>6.8348314120988771</v>
      </c>
      <c r="K265" s="99">
        <v>6.6332788140758119</v>
      </c>
      <c r="L265" s="99">
        <v>6.852587978342136</v>
      </c>
      <c r="M265" s="99">
        <v>7.349817757550241</v>
      </c>
      <c r="N265" s="99">
        <v>6.6018051187805922</v>
      </c>
      <c r="O265" s="99">
        <v>5.7638832339895867</v>
      </c>
      <c r="P265" s="99">
        <v>5.8603227203390196</v>
      </c>
      <c r="Q265" s="99">
        <v>4.496307163527824</v>
      </c>
      <c r="R265" s="99">
        <v>5.88771930236173</v>
      </c>
      <c r="S265" s="99">
        <v>4.7646946499781109</v>
      </c>
      <c r="T265" s="99">
        <v>6.6475957465565942</v>
      </c>
      <c r="U265" s="99">
        <v>5.8844474460112526</v>
      </c>
      <c r="V265" s="99">
        <v>6.2670317824589796</v>
      </c>
      <c r="W265" s="99">
        <v>5.6934948537341583</v>
      </c>
      <c r="X265" s="99">
        <v>6.5046602341649891</v>
      </c>
      <c r="Y265" s="99">
        <v>4.7112642409910626</v>
      </c>
      <c r="DA265" s="63" t="s">
        <v>3223</v>
      </c>
    </row>
    <row r="266" spans="1:105" ht="12" customHeight="1" x14ac:dyDescent="0.25">
      <c r="A266" s="97" t="s">
        <v>123</v>
      </c>
      <c r="B266" s="99">
        <v>3.0018490800533324</v>
      </c>
      <c r="C266" s="99">
        <v>2.6689005620408386</v>
      </c>
      <c r="D266" s="99">
        <v>2.7428101904512139</v>
      </c>
      <c r="E266" s="99">
        <v>2.336938190679446</v>
      </c>
      <c r="F266" s="99">
        <v>3.4765304558634167</v>
      </c>
      <c r="G266" s="99">
        <v>2.9775793936202648</v>
      </c>
      <c r="H266" s="99">
        <v>3.1466103526615896</v>
      </c>
      <c r="I266" s="99">
        <v>2.9270416751016524</v>
      </c>
      <c r="J266" s="99">
        <v>3.0380956766577052</v>
      </c>
      <c r="K266" s="99">
        <v>2.9846320864253379</v>
      </c>
      <c r="L266" s="99">
        <v>3.0658851866678254</v>
      </c>
      <c r="M266" s="99">
        <v>3.4198224921029112</v>
      </c>
      <c r="N266" s="99">
        <v>3.0912207178515279</v>
      </c>
      <c r="O266" s="99">
        <v>2.8294478357694537</v>
      </c>
      <c r="P266" s="99">
        <v>2.5012279091234557</v>
      </c>
      <c r="Q266" s="99">
        <v>1.9175547375464321</v>
      </c>
      <c r="R266" s="99">
        <v>2.5460778048176755</v>
      </c>
      <c r="S266" s="99">
        <v>2.2003424326483687</v>
      </c>
      <c r="T266" s="99">
        <v>2.8312175317736892</v>
      </c>
      <c r="U266" s="99">
        <v>2.5420885622164344</v>
      </c>
      <c r="V266" s="99">
        <v>2.5193137239176893</v>
      </c>
      <c r="W266" s="99">
        <v>2.5816142642367734</v>
      </c>
      <c r="X266" s="99">
        <v>2.7803356602472173</v>
      </c>
      <c r="Y266" s="99">
        <v>1.7944613732715586</v>
      </c>
      <c r="DA266" s="63" t="s">
        <v>3224</v>
      </c>
    </row>
    <row r="267" spans="1:105" ht="12" customHeight="1" x14ac:dyDescent="0.25">
      <c r="A267" s="100" t="s">
        <v>50</v>
      </c>
      <c r="B267" s="102">
        <v>3.0018490800533324</v>
      </c>
      <c r="C267" s="102">
        <v>2.6689005620408386</v>
      </c>
      <c r="D267" s="102">
        <v>2.7428101904512139</v>
      </c>
      <c r="E267" s="102">
        <v>2.336938190679446</v>
      </c>
      <c r="F267" s="102">
        <v>3.4765304558634167</v>
      </c>
      <c r="G267" s="102">
        <v>2.9775793936202648</v>
      </c>
      <c r="H267" s="102">
        <v>3.1466103526615896</v>
      </c>
      <c r="I267" s="102">
        <v>2.9270416751016524</v>
      </c>
      <c r="J267" s="102">
        <v>3.0380956766577052</v>
      </c>
      <c r="K267" s="102">
        <v>2.9846320864253379</v>
      </c>
      <c r="L267" s="102">
        <v>3.0658851866678254</v>
      </c>
      <c r="M267" s="102">
        <v>3.4198224921029112</v>
      </c>
      <c r="N267" s="102">
        <v>3.0912207178515279</v>
      </c>
      <c r="O267" s="102">
        <v>2.8294478357694537</v>
      </c>
      <c r="P267" s="102">
        <v>2.5012279091234557</v>
      </c>
      <c r="Q267" s="102">
        <v>1.9175547375464321</v>
      </c>
      <c r="R267" s="102">
        <v>2.5460778048176755</v>
      </c>
      <c r="S267" s="102">
        <v>2.2003424326483687</v>
      </c>
      <c r="T267" s="102">
        <v>2.8312175317736892</v>
      </c>
      <c r="U267" s="102">
        <v>2.5420885622164344</v>
      </c>
      <c r="V267" s="102">
        <v>2.5193137239176893</v>
      </c>
      <c r="W267" s="102">
        <v>2.5816142642367734</v>
      </c>
      <c r="X267" s="102">
        <v>2.7803356602472173</v>
      </c>
      <c r="Y267" s="102">
        <v>1.7944613732715586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13.908795690500897</v>
      </c>
      <c r="D279" s="117">
        <f t="shared" si="108"/>
        <v>19.659847147975587</v>
      </c>
      <c r="E279" s="117">
        <f t="shared" si="108"/>
        <v>17.011768599741405</v>
      </c>
      <c r="F279" s="117">
        <f t="shared" si="108"/>
        <v>12.355391201027571</v>
      </c>
      <c r="G279" s="117">
        <f t="shared" si="108"/>
        <v>14.521066074999814</v>
      </c>
      <c r="H279" s="117">
        <f t="shared" si="108"/>
        <v>19.693019784008403</v>
      </c>
      <c r="I279" s="117">
        <f t="shared" si="108"/>
        <v>27.853343872684878</v>
      </c>
      <c r="J279" s="117">
        <f t="shared" si="108"/>
        <v>22.094280860653026</v>
      </c>
      <c r="K279" s="117">
        <f t="shared" si="108"/>
        <v>24.538116863044003</v>
      </c>
      <c r="L279" s="117">
        <f t="shared" si="108"/>
        <v>23.46294666058936</v>
      </c>
      <c r="M279" s="117">
        <f t="shared" si="108"/>
        <v>28.84406063067383</v>
      </c>
      <c r="N279" s="117">
        <f t="shared" si="108"/>
        <v>22.384901999216854</v>
      </c>
      <c r="O279" s="117">
        <f t="shared" si="108"/>
        <v>21.77653487162037</v>
      </c>
      <c r="P279" s="117">
        <f t="shared" si="108"/>
        <v>59.826473242577663</v>
      </c>
      <c r="Q279" s="117">
        <f t="shared" si="108"/>
        <v>42.27625869631926</v>
      </c>
      <c r="R279" s="117">
        <f t="shared" ref="R279:V279" si="109">R280+R282+R284+R293</f>
        <v>27.223837274303314</v>
      </c>
      <c r="S279" s="117">
        <f t="shared" si="109"/>
        <v>26.014534835302072</v>
      </c>
      <c r="T279" s="117">
        <f t="shared" si="109"/>
        <v>28.11671102611335</v>
      </c>
      <c r="U279" s="117">
        <f t="shared" si="109"/>
        <v>23.546022785769054</v>
      </c>
      <c r="V279" s="117">
        <f t="shared" si="109"/>
        <v>29.139150062976267</v>
      </c>
      <c r="W279" s="117">
        <f t="shared" ref="W279:Y279" si="110">W280+W282+W284+W293</f>
        <v>31.338349128961706</v>
      </c>
      <c r="X279" s="117">
        <f t="shared" si="110"/>
        <v>42.603460533653603</v>
      </c>
      <c r="Y279" s="117">
        <f t="shared" si="110"/>
        <v>46.172487194353749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8.7700869826333232</v>
      </c>
      <c r="D280" s="122">
        <f t="shared" si="111"/>
        <v>11.707869810316046</v>
      </c>
      <c r="E280" s="122">
        <f t="shared" si="111"/>
        <v>10.002281101817337</v>
      </c>
      <c r="F280" s="122">
        <f t="shared" si="111"/>
        <v>6.7694498605190443</v>
      </c>
      <c r="G280" s="122">
        <f t="shared" si="111"/>
        <v>7.4814045063778147</v>
      </c>
      <c r="H280" s="122">
        <f t="shared" si="111"/>
        <v>9.242491078370012</v>
      </c>
      <c r="I280" s="122">
        <f t="shared" si="111"/>
        <v>12.757089699351512</v>
      </c>
      <c r="J280" s="122">
        <f t="shared" si="111"/>
        <v>9.780906101362806</v>
      </c>
      <c r="K280" s="122">
        <f t="shared" si="111"/>
        <v>12.018294688354377</v>
      </c>
      <c r="L280" s="122">
        <f t="shared" si="111"/>
        <v>11.467656634409348</v>
      </c>
      <c r="M280" s="122">
        <f t="shared" si="111"/>
        <v>14.122070580259905</v>
      </c>
      <c r="N280" s="122">
        <f t="shared" si="111"/>
        <v>10.824704386488659</v>
      </c>
      <c r="O280" s="122">
        <f t="shared" si="111"/>
        <v>10.703561077786038</v>
      </c>
      <c r="P280" s="122">
        <f t="shared" si="111"/>
        <v>29.416883433558937</v>
      </c>
      <c r="Q280" s="122">
        <f t="shared" si="111"/>
        <v>20.024116565359616</v>
      </c>
      <c r="R280" s="122">
        <f t="shared" si="111"/>
        <v>10.90573534682996</v>
      </c>
      <c r="S280" s="122">
        <f t="shared" si="111"/>
        <v>9.4756555860906371</v>
      </c>
      <c r="T280" s="122">
        <f t="shared" si="111"/>
        <v>10.059711487124938</v>
      </c>
      <c r="U280" s="122">
        <f t="shared" si="111"/>
        <v>9.1036675081760734</v>
      </c>
      <c r="V280" s="122">
        <f t="shared" si="111"/>
        <v>11.944636941902715</v>
      </c>
      <c r="W280" s="122">
        <f t="shared" si="111"/>
        <v>8.9582575373604438</v>
      </c>
      <c r="X280" s="122">
        <f t="shared" si="111"/>
        <v>9.6622453139991311</v>
      </c>
      <c r="Y280" s="122">
        <f t="shared" si="111"/>
        <v>9.7237899150060105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8.7700869826333232</v>
      </c>
      <c r="D281" s="98">
        <v>11.707869810316046</v>
      </c>
      <c r="E281" s="98">
        <v>10.002281101817337</v>
      </c>
      <c r="F281" s="98">
        <v>6.7694498605190443</v>
      </c>
      <c r="G281" s="98">
        <v>7.4814045063778147</v>
      </c>
      <c r="H281" s="98">
        <v>9.242491078370012</v>
      </c>
      <c r="I281" s="98">
        <v>12.757089699351512</v>
      </c>
      <c r="J281" s="98">
        <v>9.780906101362806</v>
      </c>
      <c r="K281" s="98">
        <v>12.018294688354377</v>
      </c>
      <c r="L281" s="98">
        <v>11.467656634409348</v>
      </c>
      <c r="M281" s="98">
        <v>14.122070580259905</v>
      </c>
      <c r="N281" s="98">
        <v>10.824704386488659</v>
      </c>
      <c r="O281" s="98">
        <v>10.703561077786038</v>
      </c>
      <c r="P281" s="98">
        <v>29.416883433558937</v>
      </c>
      <c r="Q281" s="98">
        <v>20.024116565359616</v>
      </c>
      <c r="R281" s="98">
        <v>10.90573534682996</v>
      </c>
      <c r="S281" s="98">
        <v>9.4756555860906371</v>
      </c>
      <c r="T281" s="98">
        <v>10.059711487124938</v>
      </c>
      <c r="U281" s="98">
        <v>9.1036675081760734</v>
      </c>
      <c r="V281" s="98">
        <v>11.944636941902715</v>
      </c>
      <c r="W281" s="98">
        <v>8.9582575373604438</v>
      </c>
      <c r="X281" s="98">
        <v>9.6622453139991311</v>
      </c>
      <c r="Y281" s="98">
        <v>9.7237899150060105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2.1427230539675678E-2</v>
      </c>
      <c r="D282" s="122">
        <f t="shared" si="112"/>
        <v>2.1045515404615234E-2</v>
      </c>
      <c r="E282" s="122">
        <f t="shared" si="112"/>
        <v>0.31685727902257765</v>
      </c>
      <c r="F282" s="122">
        <f t="shared" si="112"/>
        <v>0.13601536588884369</v>
      </c>
      <c r="G282" s="122">
        <f t="shared" si="112"/>
        <v>0.1843176698131625</v>
      </c>
      <c r="H282" s="122">
        <f t="shared" si="112"/>
        <v>0.38269413479773534</v>
      </c>
      <c r="I282" s="122">
        <f t="shared" si="112"/>
        <v>0.43521797240936594</v>
      </c>
      <c r="J282" s="122">
        <f t="shared" si="112"/>
        <v>0.36004449812752259</v>
      </c>
      <c r="K282" s="122">
        <f t="shared" si="112"/>
        <v>0.48186061541348768</v>
      </c>
      <c r="L282" s="122">
        <f t="shared" si="112"/>
        <v>0.55858875826469601</v>
      </c>
      <c r="M282" s="122">
        <f t="shared" si="112"/>
        <v>0.78683124663229487</v>
      </c>
      <c r="N282" s="122">
        <f t="shared" si="112"/>
        <v>0.61066012226695465</v>
      </c>
      <c r="O282" s="122">
        <f t="shared" si="112"/>
        <v>0.61866384315885725</v>
      </c>
      <c r="P282" s="122">
        <f t="shared" si="112"/>
        <v>0.9688057945377605</v>
      </c>
      <c r="Q282" s="122">
        <f t="shared" si="112"/>
        <v>0.61547588724170732</v>
      </c>
      <c r="R282" s="122">
        <f t="shared" si="112"/>
        <v>0.21524735966205699</v>
      </c>
      <c r="S282" s="122">
        <f t="shared" si="112"/>
        <v>0.38281797628283748</v>
      </c>
      <c r="T282" s="122">
        <f t="shared" si="112"/>
        <v>0.41496518758449752</v>
      </c>
      <c r="U282" s="122">
        <f t="shared" si="112"/>
        <v>0.4597680618156032</v>
      </c>
      <c r="V282" s="122">
        <f t="shared" si="112"/>
        <v>0.90785020228844426</v>
      </c>
      <c r="W282" s="122">
        <f t="shared" si="112"/>
        <v>0.44948496571454888</v>
      </c>
      <c r="X282" s="122">
        <f t="shared" si="112"/>
        <v>1.104925214123156</v>
      </c>
      <c r="Y282" s="122">
        <f t="shared" si="112"/>
        <v>1.3087113631894873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2.1427230539675678E-2</v>
      </c>
      <c r="D283" s="98">
        <v>2.1045515404615234E-2</v>
      </c>
      <c r="E283" s="98">
        <v>0.31685727902257765</v>
      </c>
      <c r="F283" s="98">
        <v>0.13601536588884369</v>
      </c>
      <c r="G283" s="98">
        <v>0.1843176698131625</v>
      </c>
      <c r="H283" s="98">
        <v>0.38269413479773534</v>
      </c>
      <c r="I283" s="98">
        <v>0.43521797240936594</v>
      </c>
      <c r="J283" s="98">
        <v>0.36004449812752259</v>
      </c>
      <c r="K283" s="98">
        <v>0.48186061541348768</v>
      </c>
      <c r="L283" s="98">
        <v>0.55858875826469601</v>
      </c>
      <c r="M283" s="98">
        <v>0.78683124663229487</v>
      </c>
      <c r="N283" s="98">
        <v>0.61066012226695465</v>
      </c>
      <c r="O283" s="98">
        <v>0.61866384315885725</v>
      </c>
      <c r="P283" s="98">
        <v>0.9688057945377605</v>
      </c>
      <c r="Q283" s="98">
        <v>0.61547588724170732</v>
      </c>
      <c r="R283" s="98">
        <v>0.21524735966205699</v>
      </c>
      <c r="S283" s="98">
        <v>0.38281797628283748</v>
      </c>
      <c r="T283" s="98">
        <v>0.41496518758449752</v>
      </c>
      <c r="U283" s="98">
        <v>0.4597680618156032</v>
      </c>
      <c r="V283" s="98">
        <v>0.90785020228844426</v>
      </c>
      <c r="W283" s="98">
        <v>0.44948496571454888</v>
      </c>
      <c r="X283" s="98">
        <v>1.104925214123156</v>
      </c>
      <c r="Y283" s="98">
        <v>1.3087113631894873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3.6161043849476209</v>
      </c>
      <c r="D284" s="122">
        <v>5.6169876679635857</v>
      </c>
      <c r="E284" s="122">
        <v>4.6780831927411937</v>
      </c>
      <c r="F284" s="122">
        <v>3.8891767909116708</v>
      </c>
      <c r="G284" s="122">
        <v>4.8039919640186026</v>
      </c>
      <c r="H284" s="122">
        <v>7.0506148338033192</v>
      </c>
      <c r="I284" s="122">
        <v>10.578554348889455</v>
      </c>
      <c r="J284" s="122">
        <v>8.5918162180940225</v>
      </c>
      <c r="K284" s="122">
        <v>8.6326661426055011</v>
      </c>
      <c r="L284" s="122">
        <v>8.265292297064212</v>
      </c>
      <c r="M284" s="122">
        <v>10.405836591857444</v>
      </c>
      <c r="N284" s="122">
        <v>8.0547985151265387</v>
      </c>
      <c r="O284" s="122">
        <v>7.5914847496767299</v>
      </c>
      <c r="P284" s="122">
        <v>21.030720060082437</v>
      </c>
      <c r="Q284" s="122">
        <v>15.60036585257615</v>
      </c>
      <c r="R284" s="122">
        <v>11.860875734657681</v>
      </c>
      <c r="S284" s="122">
        <v>11.891703559778943</v>
      </c>
      <c r="T284" s="122">
        <v>13.438033059159157</v>
      </c>
      <c r="U284" s="122">
        <v>10.486304433472316</v>
      </c>
      <c r="V284" s="122">
        <v>12.276842334516498</v>
      </c>
      <c r="W284" s="122">
        <v>16.325646184491756</v>
      </c>
      <c r="X284" s="122">
        <v>23.392287421245612</v>
      </c>
      <c r="Y284" s="122">
        <v>25.428745921103442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0.48106762479999199</v>
      </c>
      <c r="D285" s="98">
        <v>0.38799205589654751</v>
      </c>
      <c r="E285" s="98">
        <v>0.49767136917914456</v>
      </c>
      <c r="F285" s="98">
        <v>0.58985305397508125</v>
      </c>
      <c r="G285" s="98">
        <v>0.6236065955881348</v>
      </c>
      <c r="H285" s="98">
        <v>0.81028956146990516</v>
      </c>
      <c r="I285" s="98">
        <v>0.7180914633076475</v>
      </c>
      <c r="J285" s="98">
        <v>0.78259551604783784</v>
      </c>
      <c r="K285" s="98">
        <v>1.0108652896341668</v>
      </c>
      <c r="L285" s="98">
        <v>0.87507257378234549</v>
      </c>
      <c r="M285" s="98">
        <v>1.1985271698141737</v>
      </c>
      <c r="N285" s="98">
        <v>0.66215019791595431</v>
      </c>
      <c r="O285" s="98">
        <v>0.70681003911033702</v>
      </c>
      <c r="P285" s="98">
        <v>3.4660453365917676</v>
      </c>
      <c r="Q285" s="98">
        <v>1.8420541116618141</v>
      </c>
      <c r="R285" s="98">
        <v>1.1221632384724205</v>
      </c>
      <c r="S285" s="98">
        <v>0.96665092246132833</v>
      </c>
      <c r="T285" s="98">
        <v>2.267533896160852</v>
      </c>
      <c r="U285" s="98">
        <v>1.1575642198138432</v>
      </c>
      <c r="V285" s="98">
        <v>1.3200981648103833</v>
      </c>
      <c r="W285" s="98">
        <v>0.97477898166860755</v>
      </c>
      <c r="X285" s="98">
        <v>1.3063177992758395</v>
      </c>
      <c r="Y285" s="98">
        <v>0.54212291300530635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1.9687382641217768E-3</v>
      </c>
      <c r="D286" s="98">
        <v>1.6587167406094067E-3</v>
      </c>
      <c r="E286" s="98">
        <v>1.7128248612501159E-3</v>
      </c>
      <c r="F286" s="98">
        <v>4.2393303313482834E-3</v>
      </c>
      <c r="G286" s="98">
        <v>1.4086298621247264E-3</v>
      </c>
      <c r="H286" s="98">
        <v>5.617564797233356E-3</v>
      </c>
      <c r="I286" s="98">
        <v>0</v>
      </c>
      <c r="J286" s="98">
        <v>1.1460396082442618E-2</v>
      </c>
      <c r="K286" s="98">
        <v>9.2396987913070053E-3</v>
      </c>
      <c r="L286" s="98">
        <v>5.0543638330417398E-3</v>
      </c>
      <c r="M286" s="98">
        <v>1.1740058793275276E-2</v>
      </c>
      <c r="N286" s="98">
        <v>3.5225569815443662E-3</v>
      </c>
      <c r="O286" s="98">
        <v>2.0149965736847865E-3</v>
      </c>
      <c r="P286" s="98">
        <v>8.562075190723005E-2</v>
      </c>
      <c r="Q286" s="98">
        <v>0</v>
      </c>
      <c r="R286" s="98">
        <v>3.9093626021784955E-2</v>
      </c>
      <c r="S286" s="98">
        <v>0</v>
      </c>
      <c r="T286" s="98">
        <v>4.8408242171581829E-2</v>
      </c>
      <c r="U286" s="98">
        <v>1.1195843696181094E-2</v>
      </c>
      <c r="V286" s="98">
        <v>2.9641853876556677E-2</v>
      </c>
      <c r="W286" s="98">
        <v>0</v>
      </c>
      <c r="X286" s="98">
        <v>1.8836616060069405E-2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9.940209885778541E-4</v>
      </c>
      <c r="D287" s="101">
        <v>8.5693025761548645E-4</v>
      </c>
      <c r="E287" s="101">
        <v>8.8133395463901192E-4</v>
      </c>
      <c r="F287" s="101">
        <v>2.3108837327852705E-3</v>
      </c>
      <c r="G287" s="101">
        <v>7.5530240763455622E-4</v>
      </c>
      <c r="H287" s="101">
        <v>2.9882593871698362E-3</v>
      </c>
      <c r="I287" s="101">
        <v>0</v>
      </c>
      <c r="J287" s="101">
        <v>6.0838502489428273E-3</v>
      </c>
      <c r="K287" s="101">
        <v>4.9456205314276705E-3</v>
      </c>
      <c r="L287" s="101">
        <v>2.6827299333286405E-3</v>
      </c>
      <c r="M287" s="101">
        <v>6.4130233364320752E-3</v>
      </c>
      <c r="N287" s="101">
        <v>1.9154560857312813E-3</v>
      </c>
      <c r="O287" s="101">
        <v>1.121404364878674E-3</v>
      </c>
      <c r="P287" s="101">
        <v>4.2553837814377181E-2</v>
      </c>
      <c r="Q287" s="101">
        <v>0</v>
      </c>
      <c r="R287" s="101">
        <v>1.9157768194339567E-2</v>
      </c>
      <c r="S287" s="101">
        <v>0</v>
      </c>
      <c r="T287" s="101">
        <v>2.2861847570596654E-2</v>
      </c>
      <c r="U287" s="101">
        <v>5.299935411204138E-3</v>
      </c>
      <c r="V287" s="101">
        <v>1.3067032397126878E-2</v>
      </c>
      <c r="W287" s="101">
        <v>0</v>
      </c>
      <c r="X287" s="101">
        <v>8.7281365866772615E-3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9.7471727554392269E-4</v>
      </c>
      <c r="D288" s="104">
        <v>8.0178648299392022E-4</v>
      </c>
      <c r="E288" s="104">
        <v>8.3149090661110395E-4</v>
      </c>
      <c r="F288" s="104">
        <v>1.9284465985630128E-3</v>
      </c>
      <c r="G288" s="104">
        <v>6.5332745449017031E-4</v>
      </c>
      <c r="H288" s="104">
        <v>2.6293054100635202E-3</v>
      </c>
      <c r="I288" s="104">
        <v>0</v>
      </c>
      <c r="J288" s="104">
        <v>5.3765458334997908E-3</v>
      </c>
      <c r="K288" s="104">
        <v>4.2940782598793348E-3</v>
      </c>
      <c r="L288" s="104">
        <v>2.3716338997130993E-3</v>
      </c>
      <c r="M288" s="104">
        <v>5.3270354568432012E-3</v>
      </c>
      <c r="N288" s="104">
        <v>1.6071008958130849E-3</v>
      </c>
      <c r="O288" s="104">
        <v>8.9359220880611261E-4</v>
      </c>
      <c r="P288" s="104">
        <v>4.3066914092852869E-2</v>
      </c>
      <c r="Q288" s="104">
        <v>0</v>
      </c>
      <c r="R288" s="104">
        <v>1.9935857827445388E-2</v>
      </c>
      <c r="S288" s="104">
        <v>0</v>
      </c>
      <c r="T288" s="104">
        <v>2.5546394600985175E-2</v>
      </c>
      <c r="U288" s="104">
        <v>5.8959082849769561E-3</v>
      </c>
      <c r="V288" s="104">
        <v>1.6574821479429801E-2</v>
      </c>
      <c r="W288" s="104">
        <v>0</v>
      </c>
      <c r="X288" s="104">
        <v>1.0108479473392143E-2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2.1293402587415176</v>
      </c>
      <c r="D289" s="101">
        <v>3.5572929798987074</v>
      </c>
      <c r="E289" s="101">
        <v>1.8616013575933814</v>
      </c>
      <c r="F289" s="101">
        <v>2.5676651399309223</v>
      </c>
      <c r="G289" s="101">
        <v>2.5567401295228396</v>
      </c>
      <c r="H289" s="101">
        <v>3.5049862933314091</v>
      </c>
      <c r="I289" s="101">
        <v>4.102886684759091</v>
      </c>
      <c r="J289" s="101">
        <v>3.7391446372163748</v>
      </c>
      <c r="K289" s="101">
        <v>1.9462309235664004</v>
      </c>
      <c r="L289" s="101">
        <v>4.3164599508385013</v>
      </c>
      <c r="M289" s="101">
        <v>2.4492278425902141</v>
      </c>
      <c r="N289" s="101">
        <v>3.3710937372384131</v>
      </c>
      <c r="O289" s="101">
        <v>1.8368799907083715</v>
      </c>
      <c r="P289" s="101">
        <v>1.8519350799535397</v>
      </c>
      <c r="Q289" s="101">
        <v>1.531330747874436</v>
      </c>
      <c r="R289" s="101">
        <v>1.7763612925522934</v>
      </c>
      <c r="S289" s="101">
        <v>3.1344208573269428</v>
      </c>
      <c r="T289" s="101">
        <v>3.2967622719617338</v>
      </c>
      <c r="U289" s="101">
        <v>1.8141261458311886</v>
      </c>
      <c r="V289" s="101">
        <v>4.3437839145252664</v>
      </c>
      <c r="W289" s="101">
        <v>0</v>
      </c>
      <c r="X289" s="101">
        <v>8.1666689932843326</v>
      </c>
      <c r="Y289" s="101">
        <v>10.12488834478293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1.0037277631419896</v>
      </c>
      <c r="D290" s="104">
        <v>1.6700439154277216</v>
      </c>
      <c r="E290" s="104">
        <v>2.3170976411074173</v>
      </c>
      <c r="F290" s="104">
        <v>0.72741926667431878</v>
      </c>
      <c r="G290" s="104">
        <v>1.6222366090455034</v>
      </c>
      <c r="H290" s="104">
        <v>2.7297214142047714</v>
      </c>
      <c r="I290" s="104">
        <v>5.7575762008227152</v>
      </c>
      <c r="J290" s="104">
        <v>4.0586156687473673</v>
      </c>
      <c r="K290" s="104">
        <v>5.6663302306136263</v>
      </c>
      <c r="L290" s="104">
        <v>3.0687054086103243</v>
      </c>
      <c r="M290" s="104">
        <v>6.7463415206597812</v>
      </c>
      <c r="N290" s="104">
        <v>4.0180320229906279</v>
      </c>
      <c r="O290" s="104">
        <v>5.0457797232843369</v>
      </c>
      <c r="P290" s="104">
        <v>15.6271188916299</v>
      </c>
      <c r="Q290" s="104">
        <v>12.2269809930399</v>
      </c>
      <c r="R290" s="104">
        <v>8.9232575776111815</v>
      </c>
      <c r="S290" s="104">
        <v>7.7906317799906706</v>
      </c>
      <c r="T290" s="104">
        <v>7.82532864886499</v>
      </c>
      <c r="U290" s="104">
        <v>7.5034182241311038</v>
      </c>
      <c r="V290" s="104">
        <v>6.5833184013042922</v>
      </c>
      <c r="W290" s="104">
        <v>15.350867202823148</v>
      </c>
      <c r="X290" s="104">
        <v>13.900464012625369</v>
      </c>
      <c r="Y290" s="104">
        <v>14.761734663315208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0.47786057451753544</v>
      </c>
      <c r="D291" s="98">
        <v>0.81604503388445104</v>
      </c>
      <c r="E291" s="98">
        <v>1.1303117797412445</v>
      </c>
      <c r="F291" s="98">
        <v>0.37603058151685798</v>
      </c>
      <c r="G291" s="98">
        <v>0.82533226426557327</v>
      </c>
      <c r="H291" s="98">
        <v>1.3750359578829663</v>
      </c>
      <c r="I291" s="98">
        <v>3.1940517350279198</v>
      </c>
      <c r="J291" s="98">
        <v>2.0452720788338508</v>
      </c>
      <c r="K291" s="98">
        <v>2.8891171079932172</v>
      </c>
      <c r="L291" s="98">
        <v>1.5511866333145974</v>
      </c>
      <c r="M291" s="98">
        <v>3.5398371683810366</v>
      </c>
      <c r="N291" s="98">
        <v>2.1057814232214467</v>
      </c>
      <c r="O291" s="98">
        <v>2.7362537041748261</v>
      </c>
      <c r="P291" s="98">
        <v>7.4928393953892289</v>
      </c>
      <c r="Q291" s="98">
        <v>5.8081559322008403</v>
      </c>
      <c r="R291" s="98">
        <v>4.2803120715655956</v>
      </c>
      <c r="S291" s="98">
        <v>3.9501516187892944</v>
      </c>
      <c r="T291" s="98">
        <v>3.6385694369522703</v>
      </c>
      <c r="U291" s="98">
        <v>3.4990755405173486</v>
      </c>
      <c r="V291" s="98">
        <v>2.8077869157191788</v>
      </c>
      <c r="W291" s="98">
        <v>7.3192481600762225</v>
      </c>
      <c r="X291" s="98">
        <v>6.2195331394838753</v>
      </c>
      <c r="Y291" s="98">
        <v>5.8432873333441506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0.52586718862445425</v>
      </c>
      <c r="D292" s="98">
        <v>0.85399888154327053</v>
      </c>
      <c r="E292" s="98">
        <v>1.1867858613661726</v>
      </c>
      <c r="F292" s="98">
        <v>0.3513886851574608</v>
      </c>
      <c r="G292" s="98">
        <v>0.79690434477993</v>
      </c>
      <c r="H292" s="98">
        <v>1.3546854563218049</v>
      </c>
      <c r="I292" s="98">
        <v>2.5635244657947949</v>
      </c>
      <c r="J292" s="98">
        <v>2.0133435899135166</v>
      </c>
      <c r="K292" s="98">
        <v>2.7772131226204086</v>
      </c>
      <c r="L292" s="98">
        <v>1.5175187752957269</v>
      </c>
      <c r="M292" s="98">
        <v>3.2065043522787442</v>
      </c>
      <c r="N292" s="98">
        <v>1.9122505997691814</v>
      </c>
      <c r="O292" s="98">
        <v>2.3095260191095104</v>
      </c>
      <c r="P292" s="98">
        <v>8.134279496240671</v>
      </c>
      <c r="Q292" s="98">
        <v>6.41882506083906</v>
      </c>
      <c r="R292" s="98">
        <v>4.6429455060455851</v>
      </c>
      <c r="S292" s="98">
        <v>3.8404801612013757</v>
      </c>
      <c r="T292" s="98">
        <v>4.1867592119127197</v>
      </c>
      <c r="U292" s="98">
        <v>4.0043426836137552</v>
      </c>
      <c r="V292" s="98">
        <v>3.7755314855851134</v>
      </c>
      <c r="W292" s="98">
        <v>8.0316190427469252</v>
      </c>
      <c r="X292" s="98">
        <v>7.6809308731414934</v>
      </c>
      <c r="Y292" s="98">
        <v>8.9184473299710572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1.5011770923802781</v>
      </c>
      <c r="D293" s="122">
        <v>2.3139441542913382</v>
      </c>
      <c r="E293" s="122">
        <v>2.0145470261602987</v>
      </c>
      <c r="F293" s="122">
        <v>1.5607491837080123</v>
      </c>
      <c r="G293" s="122">
        <v>2.0513519347902345</v>
      </c>
      <c r="H293" s="122">
        <v>3.0172197370373359</v>
      </c>
      <c r="I293" s="122">
        <v>4.0824818520345429</v>
      </c>
      <c r="J293" s="122">
        <v>3.3615140430686772</v>
      </c>
      <c r="K293" s="122">
        <v>3.4052954166706346</v>
      </c>
      <c r="L293" s="122">
        <v>3.1714089708511053</v>
      </c>
      <c r="M293" s="122">
        <v>3.529322211924188</v>
      </c>
      <c r="N293" s="122">
        <v>2.8947389753347004</v>
      </c>
      <c r="O293" s="122">
        <v>2.862825200998746</v>
      </c>
      <c r="P293" s="122">
        <v>8.4100639543985256</v>
      </c>
      <c r="Q293" s="122">
        <v>6.0363003911417898</v>
      </c>
      <c r="R293" s="122">
        <v>4.2419788331536177</v>
      </c>
      <c r="S293" s="122">
        <v>4.2643577131496562</v>
      </c>
      <c r="T293" s="122">
        <v>4.2040012922447598</v>
      </c>
      <c r="U293" s="122">
        <v>3.4962827823050584</v>
      </c>
      <c r="V293" s="122">
        <v>4.009820584268609</v>
      </c>
      <c r="W293" s="122">
        <v>5.604960441394959</v>
      </c>
      <c r="X293" s="122">
        <v>8.4440025842857072</v>
      </c>
      <c r="Y293" s="122">
        <v>9.7112399950548145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1.5011770923802781</v>
      </c>
      <c r="D295" s="33">
        <v>2.3139441542913382</v>
      </c>
      <c r="E295" s="33">
        <v>2.0145470261602987</v>
      </c>
      <c r="F295" s="33">
        <v>1.5607491837080123</v>
      </c>
      <c r="G295" s="33">
        <v>2.0513519347902345</v>
      </c>
      <c r="H295" s="33">
        <v>3.0172197370373359</v>
      </c>
      <c r="I295" s="33">
        <v>4.0824818520345429</v>
      </c>
      <c r="J295" s="33">
        <v>3.3615140430686772</v>
      </c>
      <c r="K295" s="33">
        <v>3.4052954166706346</v>
      </c>
      <c r="L295" s="33">
        <v>3.1714089708511053</v>
      </c>
      <c r="M295" s="33">
        <v>3.529322211924188</v>
      </c>
      <c r="N295" s="33">
        <v>2.8947389753347004</v>
      </c>
      <c r="O295" s="33">
        <v>2.862825200998746</v>
      </c>
      <c r="P295" s="33">
        <v>8.4100639543985256</v>
      </c>
      <c r="Q295" s="33">
        <v>6.0363003911417898</v>
      </c>
      <c r="R295" s="33">
        <v>4.2419788331536177</v>
      </c>
      <c r="S295" s="33">
        <v>4.2643577131496562</v>
      </c>
      <c r="T295" s="33">
        <v>4.2040012922447598</v>
      </c>
      <c r="U295" s="33">
        <v>3.4962827823050584</v>
      </c>
      <c r="V295" s="33">
        <v>4.009820584268609</v>
      </c>
      <c r="W295" s="33">
        <v>5.604960441394959</v>
      </c>
      <c r="X295" s="33">
        <v>8.4440025842857072</v>
      </c>
      <c r="Y295" s="33">
        <v>9.7112399950548145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23.247866153472472</v>
      </c>
      <c r="D297" s="117">
        <f t="shared" si="113"/>
        <v>32.664394023628901</v>
      </c>
      <c r="E297" s="117">
        <f t="shared" si="113"/>
        <v>29.358505693267841</v>
      </c>
      <c r="F297" s="117">
        <f t="shared" si="113"/>
        <v>20.712767038419013</v>
      </c>
      <c r="G297" s="117">
        <f t="shared" si="113"/>
        <v>24.236958823599082</v>
      </c>
      <c r="H297" s="117">
        <f t="shared" si="113"/>
        <v>32.374353355850793</v>
      </c>
      <c r="I297" s="117">
        <f t="shared" si="113"/>
        <v>46.105643332717726</v>
      </c>
      <c r="J297" s="117">
        <f t="shared" si="113"/>
        <v>36.707442274848333</v>
      </c>
      <c r="K297" s="117">
        <f t="shared" si="113"/>
        <v>44.126726416242711</v>
      </c>
      <c r="L297" s="117">
        <f t="shared" si="113"/>
        <v>43.082973245262139</v>
      </c>
      <c r="M297" s="117">
        <f t="shared" si="113"/>
        <v>54.953857878159759</v>
      </c>
      <c r="N297" s="117">
        <f t="shared" si="113"/>
        <v>43.605256191748182</v>
      </c>
      <c r="O297" s="117">
        <f t="shared" si="113"/>
        <v>44.553412917820111</v>
      </c>
      <c r="P297" s="117">
        <f t="shared" si="113"/>
        <v>125.00018476312741</v>
      </c>
      <c r="Q297" s="117">
        <f t="shared" si="113"/>
        <v>88.854740930417989</v>
      </c>
      <c r="R297" s="117">
        <f t="shared" ref="R297:V297" si="114">R298+R300+R302+R311</f>
        <v>51.778220861459673</v>
      </c>
      <c r="S297" s="117">
        <f t="shared" si="114"/>
        <v>47.735096160146661</v>
      </c>
      <c r="T297" s="117">
        <f t="shared" si="114"/>
        <v>51.271612190620672</v>
      </c>
      <c r="U297" s="117">
        <f t="shared" si="114"/>
        <v>45.212949853518047</v>
      </c>
      <c r="V297" s="117">
        <f t="shared" si="114"/>
        <v>58.894968163469194</v>
      </c>
      <c r="W297" s="117">
        <f t="shared" ref="W297:Y297" si="115">W298+W300+W302+W311</f>
        <v>52.922172261978488</v>
      </c>
      <c r="X297" s="117">
        <f t="shared" si="115"/>
        <v>67.861156769156494</v>
      </c>
      <c r="Y297" s="117">
        <f t="shared" si="115"/>
        <v>73.199936936190639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19.138944192907672</v>
      </c>
      <c r="D298" s="122">
        <f t="shared" si="116"/>
        <v>26.277664489942449</v>
      </c>
      <c r="E298" s="122">
        <f t="shared" si="116"/>
        <v>23.081636921440932</v>
      </c>
      <c r="F298" s="122">
        <f t="shared" si="116"/>
        <v>16.05217403524529</v>
      </c>
      <c r="G298" s="122">
        <f t="shared" si="116"/>
        <v>18.223872175925209</v>
      </c>
      <c r="H298" s="122">
        <f t="shared" si="116"/>
        <v>23.119505318112399</v>
      </c>
      <c r="I298" s="122">
        <f t="shared" si="116"/>
        <v>32.760810899191618</v>
      </c>
      <c r="J298" s="122">
        <f t="shared" si="116"/>
        <v>25.785247916617731</v>
      </c>
      <c r="K298" s="122">
        <f t="shared" si="116"/>
        <v>32.529041067086538</v>
      </c>
      <c r="L298" s="122">
        <f t="shared" si="116"/>
        <v>31.870997727375158</v>
      </c>
      <c r="M298" s="122">
        <f t="shared" si="116"/>
        <v>40.501512214133207</v>
      </c>
      <c r="N298" s="122">
        <f t="shared" si="116"/>
        <v>32.232553830502283</v>
      </c>
      <c r="O298" s="122">
        <f t="shared" si="116"/>
        <v>33.288460435207078</v>
      </c>
      <c r="P298" s="122">
        <f t="shared" si="116"/>
        <v>95.653938387992</v>
      </c>
      <c r="Q298" s="122">
        <f t="shared" si="116"/>
        <v>67.317288490444568</v>
      </c>
      <c r="R298" s="122">
        <f t="shared" si="116"/>
        <v>36.671753250448816</v>
      </c>
      <c r="S298" s="122">
        <f t="shared" si="116"/>
        <v>31.863793693237845</v>
      </c>
      <c r="T298" s="122">
        <f t="shared" si="116"/>
        <v>33.828793724658766</v>
      </c>
      <c r="U298" s="122">
        <f t="shared" si="116"/>
        <v>30.614809747482486</v>
      </c>
      <c r="V298" s="122">
        <f t="shared" si="116"/>
        <v>40.286857811239948</v>
      </c>
      <c r="W298" s="122">
        <f t="shared" si="116"/>
        <v>30.686274706486454</v>
      </c>
      <c r="X298" s="122">
        <f t="shared" si="116"/>
        <v>33.779407147407184</v>
      </c>
      <c r="Y298" s="122">
        <f t="shared" si="116"/>
        <v>34.781763011949955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19.138944192907672</v>
      </c>
      <c r="D299" s="98">
        <v>26.277664489942449</v>
      </c>
      <c r="E299" s="98">
        <v>23.081636921440932</v>
      </c>
      <c r="F299" s="98">
        <v>16.05217403524529</v>
      </c>
      <c r="G299" s="98">
        <v>18.223872175925209</v>
      </c>
      <c r="H299" s="98">
        <v>23.119505318112399</v>
      </c>
      <c r="I299" s="98">
        <v>32.760810899191618</v>
      </c>
      <c r="J299" s="98">
        <v>25.785247916617731</v>
      </c>
      <c r="K299" s="98">
        <v>32.529041067086538</v>
      </c>
      <c r="L299" s="98">
        <v>31.870997727375158</v>
      </c>
      <c r="M299" s="98">
        <v>40.501512214133207</v>
      </c>
      <c r="N299" s="98">
        <v>32.232553830502283</v>
      </c>
      <c r="O299" s="98">
        <v>33.288460435207078</v>
      </c>
      <c r="P299" s="98">
        <v>95.653938387992</v>
      </c>
      <c r="Q299" s="98">
        <v>67.317288490444568</v>
      </c>
      <c r="R299" s="98">
        <v>36.671753250448816</v>
      </c>
      <c r="S299" s="98">
        <v>31.863793693237845</v>
      </c>
      <c r="T299" s="98">
        <v>33.828793724658766</v>
      </c>
      <c r="U299" s="98">
        <v>30.614809747482486</v>
      </c>
      <c r="V299" s="98">
        <v>40.286857811239948</v>
      </c>
      <c r="W299" s="98">
        <v>30.686274706486454</v>
      </c>
      <c r="X299" s="98">
        <v>33.779407147407184</v>
      </c>
      <c r="Y299" s="98">
        <v>34.781763011949955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5.2073764871865394E-2</v>
      </c>
      <c r="D300" s="122">
        <f t="shared" si="117"/>
        <v>5.3391329377462118E-2</v>
      </c>
      <c r="E300" s="122">
        <f t="shared" si="117"/>
        <v>0.83816027416287175</v>
      </c>
      <c r="F300" s="122">
        <f t="shared" si="117"/>
        <v>0.37463845786016076</v>
      </c>
      <c r="G300" s="122">
        <f t="shared" si="117"/>
        <v>0.52807732485664316</v>
      </c>
      <c r="H300" s="122">
        <f t="shared" si="117"/>
        <v>1.1393177379421786</v>
      </c>
      <c r="I300" s="122">
        <f t="shared" si="117"/>
        <v>1.3451243065331309</v>
      </c>
      <c r="J300" s="122">
        <f t="shared" si="117"/>
        <v>1.1544517300252166</v>
      </c>
      <c r="K300" s="122">
        <f t="shared" si="117"/>
        <v>1.6020597596609507</v>
      </c>
      <c r="L300" s="122">
        <f t="shared" si="117"/>
        <v>1.9247415968405035</v>
      </c>
      <c r="M300" s="122">
        <f t="shared" si="117"/>
        <v>2.8202881142933482</v>
      </c>
      <c r="N300" s="122">
        <f t="shared" si="117"/>
        <v>2.2869879428779369</v>
      </c>
      <c r="O300" s="122">
        <f t="shared" si="117"/>
        <v>2.4299087250532052</v>
      </c>
      <c r="P300" s="122">
        <f t="shared" si="117"/>
        <v>3.9859461639897109</v>
      </c>
      <c r="Q300" s="122">
        <f t="shared" si="117"/>
        <v>2.6203966096219373</v>
      </c>
      <c r="R300" s="122">
        <f t="shared" si="117"/>
        <v>0.92309836165562664</v>
      </c>
      <c r="S300" s="122">
        <f t="shared" si="117"/>
        <v>1.6430528115045704</v>
      </c>
      <c r="T300" s="122">
        <f t="shared" si="117"/>
        <v>1.7826183443957531</v>
      </c>
      <c r="U300" s="122">
        <f t="shared" si="117"/>
        <v>1.9770409511753062</v>
      </c>
      <c r="V300" s="122">
        <f t="shared" si="117"/>
        <v>3.9148751035653739</v>
      </c>
      <c r="W300" s="122">
        <f t="shared" si="117"/>
        <v>1.9562369853657937</v>
      </c>
      <c r="X300" s="122">
        <f t="shared" si="117"/>
        <v>4.8610915549508329</v>
      </c>
      <c r="Y300" s="122">
        <f t="shared" si="117"/>
        <v>5.8274201005583466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5.2073764871865394E-2</v>
      </c>
      <c r="D301" s="98">
        <v>5.3391329377462118E-2</v>
      </c>
      <c r="E301" s="98">
        <v>0.83816027416287175</v>
      </c>
      <c r="F301" s="98">
        <v>0.37463845786016076</v>
      </c>
      <c r="G301" s="98">
        <v>0.52807732485664316</v>
      </c>
      <c r="H301" s="98">
        <v>1.1393177379421786</v>
      </c>
      <c r="I301" s="98">
        <v>1.3451243065331309</v>
      </c>
      <c r="J301" s="98">
        <v>1.1544517300252166</v>
      </c>
      <c r="K301" s="98">
        <v>1.6020597596609507</v>
      </c>
      <c r="L301" s="98">
        <v>1.9247415968405035</v>
      </c>
      <c r="M301" s="98">
        <v>2.8202881142933482</v>
      </c>
      <c r="N301" s="98">
        <v>2.2869879428779369</v>
      </c>
      <c r="O301" s="98">
        <v>2.4299087250532052</v>
      </c>
      <c r="P301" s="98">
        <v>3.9859461639897109</v>
      </c>
      <c r="Q301" s="98">
        <v>2.6203966096219373</v>
      </c>
      <c r="R301" s="98">
        <v>0.92309836165562664</v>
      </c>
      <c r="S301" s="98">
        <v>1.6430528115045704</v>
      </c>
      <c r="T301" s="98">
        <v>1.7826183443957531</v>
      </c>
      <c r="U301" s="98">
        <v>1.9770409511753062</v>
      </c>
      <c r="V301" s="98">
        <v>3.9148751035653739</v>
      </c>
      <c r="W301" s="98">
        <v>1.9562369853657937</v>
      </c>
      <c r="X301" s="98">
        <v>4.8610915549508329</v>
      </c>
      <c r="Y301" s="98">
        <v>5.8274201005583466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2.8951226499717988</v>
      </c>
      <c r="D302" s="122">
        <v>4.5399033400619038</v>
      </c>
      <c r="E302" s="122">
        <v>3.8748359223834461</v>
      </c>
      <c r="F302" s="122">
        <v>3.0724220076226483</v>
      </c>
      <c r="G302" s="122">
        <v>3.8873643449425268</v>
      </c>
      <c r="H302" s="122">
        <v>5.7616023405725798</v>
      </c>
      <c r="I302" s="122">
        <v>8.8090021312912015</v>
      </c>
      <c r="J302" s="122">
        <v>7.1354862847075751</v>
      </c>
      <c r="K302" s="122">
        <v>7.3235200904222895</v>
      </c>
      <c r="L302" s="122">
        <v>6.7930038943601385</v>
      </c>
      <c r="M302" s="122">
        <v>8.8473431580042909</v>
      </c>
      <c r="N302" s="122">
        <v>6.7915958008304074</v>
      </c>
      <c r="O302" s="122">
        <v>6.5523326279939749</v>
      </c>
      <c r="P302" s="122">
        <v>18.600484587374169</v>
      </c>
      <c r="Q302" s="122">
        <v>14.015117684329672</v>
      </c>
      <c r="R302" s="122">
        <v>10.690649573824222</v>
      </c>
      <c r="S302" s="122">
        <v>10.656839019738815</v>
      </c>
      <c r="T302" s="122">
        <v>12.075377990144037</v>
      </c>
      <c r="U302" s="122">
        <v>9.5889263309326012</v>
      </c>
      <c r="V302" s="122">
        <v>11.167141555927884</v>
      </c>
      <c r="W302" s="122">
        <v>15.300038551516426</v>
      </c>
      <c r="X302" s="122">
        <v>21.656383067055053</v>
      </c>
      <c r="Y302" s="122">
        <v>23.827667868622559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0.33482805164729373</v>
      </c>
      <c r="D303" s="98">
        <v>0.27064628706412375</v>
      </c>
      <c r="E303" s="98">
        <v>0.34803007017216497</v>
      </c>
      <c r="F303" s="98">
        <v>0.41355018132035121</v>
      </c>
      <c r="G303" s="98">
        <v>0.43845475009223261</v>
      </c>
      <c r="H303" s="98">
        <v>0.57146510923111105</v>
      </c>
      <c r="I303" s="98">
        <v>0.50815341404883485</v>
      </c>
      <c r="J303" s="98">
        <v>0.55596951715968812</v>
      </c>
      <c r="K303" s="98">
        <v>0.72147900808145049</v>
      </c>
      <c r="L303" s="98">
        <v>0.62795498337139488</v>
      </c>
      <c r="M303" s="98">
        <v>0.86954485356088174</v>
      </c>
      <c r="N303" s="98">
        <v>0.48902863400933938</v>
      </c>
      <c r="O303" s="98">
        <v>0.53548147021321668</v>
      </c>
      <c r="P303" s="98">
        <v>2.7059811214048133</v>
      </c>
      <c r="Q303" s="98">
        <v>1.4764381305323797</v>
      </c>
      <c r="R303" s="98">
        <v>0.91458055622966494</v>
      </c>
      <c r="S303" s="98">
        <v>0.79998471835244067</v>
      </c>
      <c r="T303" s="98">
        <v>1.9021241161699318</v>
      </c>
      <c r="U303" s="98">
        <v>0.98213277962705703</v>
      </c>
      <c r="V303" s="98">
        <v>1.1300069637613643</v>
      </c>
      <c r="W303" s="98">
        <v>0.83893923277722549</v>
      </c>
      <c r="X303" s="98">
        <v>1.1277547872183664</v>
      </c>
      <c r="Y303" s="98">
        <v>0.46875003924992759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1.6665661835647337E-3</v>
      </c>
      <c r="D304" s="98">
        <v>1.3995435477890147E-3</v>
      </c>
      <c r="E304" s="98">
        <v>1.4478227614735735E-3</v>
      </c>
      <c r="F304" s="98">
        <v>3.5486236583633533E-3</v>
      </c>
      <c r="G304" s="98">
        <v>1.1843768864980894E-3</v>
      </c>
      <c r="H304" s="98">
        <v>4.7368063064123231E-3</v>
      </c>
      <c r="I304" s="98">
        <v>0</v>
      </c>
      <c r="J304" s="98">
        <v>9.6986192622591678E-3</v>
      </c>
      <c r="K304" s="98">
        <v>7.8238872581218345E-3</v>
      </c>
      <c r="L304" s="98">
        <v>4.296769804032213E-3</v>
      </c>
      <c r="M304" s="98">
        <v>9.9797555439689219E-3</v>
      </c>
      <c r="N304" s="98">
        <v>3.0217540606965907E-3</v>
      </c>
      <c r="O304" s="98">
        <v>1.7431716216347562E-3</v>
      </c>
      <c r="P304" s="98">
        <v>7.6289180562758921E-2</v>
      </c>
      <c r="Q304" s="98">
        <v>0</v>
      </c>
      <c r="R304" s="98">
        <v>3.5549737956997222E-2</v>
      </c>
      <c r="S304" s="98">
        <v>0</v>
      </c>
      <c r="T304" s="98">
        <v>4.4724088781371574E-2</v>
      </c>
      <c r="U304" s="98">
        <v>1.0392626659778558E-2</v>
      </c>
      <c r="V304" s="98">
        <v>2.7760230260427284E-2</v>
      </c>
      <c r="W304" s="98">
        <v>0</v>
      </c>
      <c r="X304" s="98">
        <v>1.7643550820179009E-2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6.91848908020811E-4</v>
      </c>
      <c r="D305" s="101">
        <v>5.977570647950944E-4</v>
      </c>
      <c r="E305" s="101">
        <v>6.1633185486246946E-4</v>
      </c>
      <c r="F305" s="101">
        <v>1.6201770598003404E-3</v>
      </c>
      <c r="G305" s="101">
        <v>5.3104943200791893E-4</v>
      </c>
      <c r="H305" s="101">
        <v>2.1075008963488029E-3</v>
      </c>
      <c r="I305" s="101">
        <v>0</v>
      </c>
      <c r="J305" s="101">
        <v>4.322073428759377E-3</v>
      </c>
      <c r="K305" s="101">
        <v>3.5298089982424988E-3</v>
      </c>
      <c r="L305" s="101">
        <v>1.9251359043191134E-3</v>
      </c>
      <c r="M305" s="101">
        <v>4.6527200871257206E-3</v>
      </c>
      <c r="N305" s="101">
        <v>1.4146531648835058E-3</v>
      </c>
      <c r="O305" s="101">
        <v>8.4957941282864371E-4</v>
      </c>
      <c r="P305" s="101">
        <v>3.3222266469906052E-2</v>
      </c>
      <c r="Q305" s="101">
        <v>0</v>
      </c>
      <c r="R305" s="101">
        <v>1.5613880129551836E-2</v>
      </c>
      <c r="S305" s="101">
        <v>0</v>
      </c>
      <c r="T305" s="101">
        <v>1.9177694180386399E-2</v>
      </c>
      <c r="U305" s="101">
        <v>4.4967183748016023E-3</v>
      </c>
      <c r="V305" s="101">
        <v>1.1185408780997483E-2</v>
      </c>
      <c r="W305" s="101">
        <v>0</v>
      </c>
      <c r="X305" s="101">
        <v>7.5350713467868657E-3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9.7471727554392269E-4</v>
      </c>
      <c r="D306" s="104">
        <v>8.0178648299392022E-4</v>
      </c>
      <c r="E306" s="104">
        <v>8.3149090661110395E-4</v>
      </c>
      <c r="F306" s="104">
        <v>1.9284465985630128E-3</v>
      </c>
      <c r="G306" s="104">
        <v>6.5332745449017031E-4</v>
      </c>
      <c r="H306" s="104">
        <v>2.6293054100635202E-3</v>
      </c>
      <c r="I306" s="104">
        <v>0</v>
      </c>
      <c r="J306" s="104">
        <v>5.3765458334997908E-3</v>
      </c>
      <c r="K306" s="104">
        <v>4.2940782598793348E-3</v>
      </c>
      <c r="L306" s="104">
        <v>2.3716338997130993E-3</v>
      </c>
      <c r="M306" s="104">
        <v>5.3270354568432012E-3</v>
      </c>
      <c r="N306" s="104">
        <v>1.6071008958130849E-3</v>
      </c>
      <c r="O306" s="104">
        <v>8.9359220880611261E-4</v>
      </c>
      <c r="P306" s="104">
        <v>4.3066914092852869E-2</v>
      </c>
      <c r="Q306" s="104">
        <v>0</v>
      </c>
      <c r="R306" s="104">
        <v>1.9935857827445388E-2</v>
      </c>
      <c r="S306" s="104">
        <v>0</v>
      </c>
      <c r="T306" s="104">
        <v>2.5546394600985175E-2</v>
      </c>
      <c r="U306" s="104">
        <v>5.8959082849769561E-3</v>
      </c>
      <c r="V306" s="104">
        <v>1.6574821479429801E-2</v>
      </c>
      <c r="W306" s="104">
        <v>0</v>
      </c>
      <c r="X306" s="104">
        <v>1.0108479473392143E-2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1.6601864517979552</v>
      </c>
      <c r="D307" s="101">
        <v>2.7768480947837721</v>
      </c>
      <c r="E307" s="101">
        <v>1.4550853995757844</v>
      </c>
      <c r="F307" s="101">
        <v>2.0096276602678511</v>
      </c>
      <c r="G307" s="101">
        <v>2.0039370284011642</v>
      </c>
      <c r="H307" s="101">
        <v>2.7513406226084816</v>
      </c>
      <c r="I307" s="101">
        <v>3.225954492582487</v>
      </c>
      <c r="J307" s="101">
        <v>2.9453820922472409</v>
      </c>
      <c r="K307" s="101">
        <v>1.5363467764302616</v>
      </c>
      <c r="L307" s="101">
        <v>3.4157358625493366</v>
      </c>
      <c r="M307" s="101">
        <v>1.947139207258715</v>
      </c>
      <c r="N307" s="101">
        <v>2.7004416997248759</v>
      </c>
      <c r="O307" s="101">
        <v>1.488412502966864</v>
      </c>
      <c r="P307" s="101">
        <v>1.5227920615612096</v>
      </c>
      <c r="Q307" s="101">
        <v>1.2768633238378382</v>
      </c>
      <c r="R307" s="101">
        <v>1.4950670430709823</v>
      </c>
      <c r="S307" s="101">
        <v>2.6618188541443479</v>
      </c>
      <c r="T307" s="101">
        <v>2.8244654872765063</v>
      </c>
      <c r="U307" s="101">
        <v>1.5679007517519783</v>
      </c>
      <c r="V307" s="101">
        <v>3.7863662480030889</v>
      </c>
      <c r="W307" s="101">
        <v>0</v>
      </c>
      <c r="X307" s="101">
        <v>7.283284499964199</v>
      </c>
      <c r="Y307" s="101">
        <v>9.1562213742954999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0.89844158034298494</v>
      </c>
      <c r="D308" s="104">
        <v>1.4910094146662187</v>
      </c>
      <c r="E308" s="104">
        <v>2.0702726298740233</v>
      </c>
      <c r="F308" s="104">
        <v>0.64569554237608273</v>
      </c>
      <c r="G308" s="104">
        <v>1.4437881895626319</v>
      </c>
      <c r="H308" s="104">
        <v>2.4340598024265745</v>
      </c>
      <c r="I308" s="104">
        <v>5.0748942246598796</v>
      </c>
      <c r="J308" s="104">
        <v>3.6244360560383866</v>
      </c>
      <c r="K308" s="104">
        <v>5.0578704186524552</v>
      </c>
      <c r="L308" s="104">
        <v>2.7450162786353745</v>
      </c>
      <c r="M308" s="104">
        <v>6.0206793416407258</v>
      </c>
      <c r="N308" s="104">
        <v>3.5991037130354959</v>
      </c>
      <c r="O308" s="104">
        <v>4.5266954831922597</v>
      </c>
      <c r="P308" s="104">
        <v>14.295422223845389</v>
      </c>
      <c r="Q308" s="104">
        <v>11.261816229959454</v>
      </c>
      <c r="R308" s="104">
        <v>8.2454522365665781</v>
      </c>
      <c r="S308" s="104">
        <v>7.1950354472420255</v>
      </c>
      <c r="T308" s="104">
        <v>7.3040642979162289</v>
      </c>
      <c r="U308" s="104">
        <v>7.0285001728937884</v>
      </c>
      <c r="V308" s="104">
        <v>6.2230081139030045</v>
      </c>
      <c r="W308" s="104">
        <v>14.461099318739201</v>
      </c>
      <c r="X308" s="104">
        <v>13.22770022905231</v>
      </c>
      <c r="Y308" s="104">
        <v>14.202696455077131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0.37257439171853068</v>
      </c>
      <c r="D309" s="98">
        <v>0.6370105331229482</v>
      </c>
      <c r="E309" s="98">
        <v>0.88348676850785091</v>
      </c>
      <c r="F309" s="98">
        <v>0.29430685721862193</v>
      </c>
      <c r="G309" s="98">
        <v>0.64688384478270178</v>
      </c>
      <c r="H309" s="98">
        <v>1.0793743461047698</v>
      </c>
      <c r="I309" s="98">
        <v>2.5113697588650847</v>
      </c>
      <c r="J309" s="98">
        <v>1.6110924661248698</v>
      </c>
      <c r="K309" s="98">
        <v>2.2806572960320466</v>
      </c>
      <c r="L309" s="98">
        <v>1.2274975033396476</v>
      </c>
      <c r="M309" s="98">
        <v>2.8141749893619821</v>
      </c>
      <c r="N309" s="98">
        <v>1.6868531132663145</v>
      </c>
      <c r="O309" s="98">
        <v>2.2171694640827493</v>
      </c>
      <c r="P309" s="98">
        <v>6.1611427276047168</v>
      </c>
      <c r="Q309" s="98">
        <v>4.8429911691203937</v>
      </c>
      <c r="R309" s="98">
        <v>3.6025067305209921</v>
      </c>
      <c r="S309" s="98">
        <v>3.3545552860406498</v>
      </c>
      <c r="T309" s="98">
        <v>3.1173050860035092</v>
      </c>
      <c r="U309" s="98">
        <v>3.0241574892800331</v>
      </c>
      <c r="V309" s="98">
        <v>2.4474766283178915</v>
      </c>
      <c r="W309" s="98">
        <v>6.429480275992276</v>
      </c>
      <c r="X309" s="98">
        <v>5.5467693559108175</v>
      </c>
      <c r="Y309" s="98">
        <v>5.284249125106073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0.52586718862445425</v>
      </c>
      <c r="D310" s="98">
        <v>0.85399888154327053</v>
      </c>
      <c r="E310" s="98">
        <v>1.1867858613661726</v>
      </c>
      <c r="F310" s="98">
        <v>0.3513886851574608</v>
      </c>
      <c r="G310" s="98">
        <v>0.79690434477993</v>
      </c>
      <c r="H310" s="98">
        <v>1.3546854563218049</v>
      </c>
      <c r="I310" s="98">
        <v>2.5635244657947949</v>
      </c>
      <c r="J310" s="98">
        <v>2.0133435899135166</v>
      </c>
      <c r="K310" s="98">
        <v>2.7772131226204086</v>
      </c>
      <c r="L310" s="98">
        <v>1.5175187752957269</v>
      </c>
      <c r="M310" s="98">
        <v>3.2065043522787442</v>
      </c>
      <c r="N310" s="98">
        <v>1.9122505997691814</v>
      </c>
      <c r="O310" s="98">
        <v>2.3095260191095104</v>
      </c>
      <c r="P310" s="98">
        <v>8.134279496240671</v>
      </c>
      <c r="Q310" s="98">
        <v>6.41882506083906</v>
      </c>
      <c r="R310" s="98">
        <v>4.6429455060455851</v>
      </c>
      <c r="S310" s="98">
        <v>3.8404801612013757</v>
      </c>
      <c r="T310" s="98">
        <v>4.1867592119127197</v>
      </c>
      <c r="U310" s="98">
        <v>4.0043426836137552</v>
      </c>
      <c r="V310" s="98">
        <v>3.7755314855851134</v>
      </c>
      <c r="W310" s="98">
        <v>8.0316190427469252</v>
      </c>
      <c r="X310" s="98">
        <v>7.6809308731414934</v>
      </c>
      <c r="Y310" s="98">
        <v>8.9184473299710572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1.1617255457211351</v>
      </c>
      <c r="D311" s="122">
        <v>1.7934348642470828</v>
      </c>
      <c r="E311" s="122">
        <v>1.5638725752805902</v>
      </c>
      <c r="F311" s="122">
        <v>1.2135325376909127</v>
      </c>
      <c r="G311" s="122">
        <v>1.5976449778747048</v>
      </c>
      <c r="H311" s="122">
        <v>2.3539279592236375</v>
      </c>
      <c r="I311" s="122">
        <v>3.1907059957017769</v>
      </c>
      <c r="J311" s="122">
        <v>2.6322563434978181</v>
      </c>
      <c r="K311" s="122">
        <v>2.6721054990729263</v>
      </c>
      <c r="L311" s="122">
        <v>2.4942300266863415</v>
      </c>
      <c r="M311" s="122">
        <v>2.7847143917289094</v>
      </c>
      <c r="N311" s="122">
        <v>2.2941186175375559</v>
      </c>
      <c r="O311" s="122">
        <v>2.2827111295658544</v>
      </c>
      <c r="P311" s="122">
        <v>6.7598156237715354</v>
      </c>
      <c r="Q311" s="122">
        <v>4.9019381460218145</v>
      </c>
      <c r="R311" s="122">
        <v>3.4927196755310081</v>
      </c>
      <c r="S311" s="122">
        <v>3.5714106356654356</v>
      </c>
      <c r="T311" s="122">
        <v>3.5848221314221127</v>
      </c>
      <c r="U311" s="122">
        <v>3.0321728239276524</v>
      </c>
      <c r="V311" s="122">
        <v>3.5260936927359934</v>
      </c>
      <c r="W311" s="122">
        <v>4.9796220186098168</v>
      </c>
      <c r="X311" s="122">
        <v>7.5642749997434313</v>
      </c>
      <c r="Y311" s="122">
        <v>8.7630859550597826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1.1617255457211351</v>
      </c>
      <c r="D313" s="33">
        <v>1.7934348642470828</v>
      </c>
      <c r="E313" s="33">
        <v>1.5638725752805902</v>
      </c>
      <c r="F313" s="33">
        <v>1.2135325376909127</v>
      </c>
      <c r="G313" s="33">
        <v>1.5976449778747048</v>
      </c>
      <c r="H313" s="33">
        <v>2.3539279592236375</v>
      </c>
      <c r="I313" s="33">
        <v>3.1907059957017769</v>
      </c>
      <c r="J313" s="33">
        <v>2.6322563434978181</v>
      </c>
      <c r="K313" s="33">
        <v>2.6721054990729263</v>
      </c>
      <c r="L313" s="33">
        <v>2.4942300266863415</v>
      </c>
      <c r="M313" s="33">
        <v>2.7847143917289094</v>
      </c>
      <c r="N313" s="33">
        <v>2.2941186175375559</v>
      </c>
      <c r="O313" s="33">
        <v>2.2827111295658544</v>
      </c>
      <c r="P313" s="33">
        <v>6.7598156237715354</v>
      </c>
      <c r="Q313" s="33">
        <v>4.9019381460218145</v>
      </c>
      <c r="R313" s="33">
        <v>3.4927196755310081</v>
      </c>
      <c r="S313" s="33">
        <v>3.5714106356654356</v>
      </c>
      <c r="T313" s="33">
        <v>3.5848221314221127</v>
      </c>
      <c r="U313" s="33">
        <v>3.0321728239276524</v>
      </c>
      <c r="V313" s="33">
        <v>3.5260936927359934</v>
      </c>
      <c r="W313" s="33">
        <v>4.9796220186098168</v>
      </c>
      <c r="X313" s="33">
        <v>7.5642749997434313</v>
      </c>
      <c r="Y313" s="33">
        <v>8.7630859550597826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1.6714506899651818</v>
      </c>
      <c r="D315" s="154">
        <f t="shared" si="118"/>
        <v>1.6614775169802081</v>
      </c>
      <c r="E315" s="154">
        <f t="shared" si="118"/>
        <v>1.7257762190413357</v>
      </c>
      <c r="F315" s="154">
        <f t="shared" si="118"/>
        <v>1.6764153155018173</v>
      </c>
      <c r="G315" s="154">
        <f t="shared" si="118"/>
        <v>1.669089493733978</v>
      </c>
      <c r="H315" s="154">
        <f t="shared" si="118"/>
        <v>1.6439506846045111</v>
      </c>
      <c r="I315" s="154">
        <f t="shared" si="118"/>
        <v>1.6553001156149316</v>
      </c>
      <c r="J315" s="154">
        <f t="shared" si="118"/>
        <v>1.6614001834392991</v>
      </c>
      <c r="K315" s="154">
        <f t="shared" si="118"/>
        <v>1.7982931071088191</v>
      </c>
      <c r="L315" s="154">
        <f t="shared" si="118"/>
        <v>1.8362132373436486</v>
      </c>
      <c r="M315" s="154">
        <f t="shared" si="118"/>
        <v>1.9052053239591313</v>
      </c>
      <c r="N315" s="154">
        <f t="shared" si="118"/>
        <v>1.9479761936538178</v>
      </c>
      <c r="O315" s="154">
        <f t="shared" si="118"/>
        <v>2.045936747075543</v>
      </c>
      <c r="P315" s="154">
        <f t="shared" si="118"/>
        <v>2.0893791324835531</v>
      </c>
      <c r="Q315" s="154">
        <f t="shared" si="118"/>
        <v>2.1017645286136455</v>
      </c>
      <c r="R315" s="154">
        <f t="shared" ref="R315:V315" si="119">IF(R297=0,"",R297/R279)</f>
        <v>1.9019442534772031</v>
      </c>
      <c r="S315" s="154">
        <f t="shared" si="119"/>
        <v>1.8349394468268367</v>
      </c>
      <c r="T315" s="154">
        <f t="shared" si="119"/>
        <v>1.8235280841703798</v>
      </c>
      <c r="U315" s="154">
        <f t="shared" si="119"/>
        <v>1.9201947719529191</v>
      </c>
      <c r="V315" s="154">
        <f t="shared" si="119"/>
        <v>2.021162869753713</v>
      </c>
      <c r="W315" s="154">
        <f t="shared" ref="W315:Y315" si="120">IF(W297=0,"",W297/W279)</f>
        <v>1.6887351673885667</v>
      </c>
      <c r="X315" s="154">
        <f t="shared" si="120"/>
        <v>1.5928555079592928</v>
      </c>
      <c r="Y315" s="154">
        <f t="shared" si="120"/>
        <v>1.5853583244946348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2.1822981038622467</v>
      </c>
      <c r="D316" s="155">
        <f t="shared" si="121"/>
        <v>2.244444541635461</v>
      </c>
      <c r="E316" s="155">
        <f t="shared" si="121"/>
        <v>2.3076372965809946</v>
      </c>
      <c r="F316" s="155">
        <f t="shared" si="121"/>
        <v>2.3712671437106261</v>
      </c>
      <c r="G316" s="155">
        <f t="shared" si="121"/>
        <v>2.4358891649809284</v>
      </c>
      <c r="H316" s="155">
        <f t="shared" si="121"/>
        <v>2.5014365847989231</v>
      </c>
      <c r="I316" s="155">
        <f t="shared" si="121"/>
        <v>2.5680473894337332</v>
      </c>
      <c r="J316" s="155">
        <f t="shared" si="121"/>
        <v>2.6362841693189334</v>
      </c>
      <c r="K316" s="155">
        <f t="shared" si="121"/>
        <v>2.7066270141143147</v>
      </c>
      <c r="L316" s="155">
        <f t="shared" si="121"/>
        <v>2.7792075350202272</v>
      </c>
      <c r="M316" s="155">
        <f t="shared" si="121"/>
        <v>2.8679584897944768</v>
      </c>
      <c r="N316" s="155">
        <f t="shared" si="121"/>
        <v>2.9776844410397749</v>
      </c>
      <c r="O316" s="155">
        <f t="shared" si="121"/>
        <v>3.110036014489916</v>
      </c>
      <c r="P316" s="155">
        <f t="shared" si="121"/>
        <v>3.2516679954909664</v>
      </c>
      <c r="Q316" s="155">
        <f t="shared" si="121"/>
        <v>3.3618106581989728</v>
      </c>
      <c r="R316" s="155">
        <f t="shared" ref="R316:V316" si="122">IF(R298=0,"",R298/R280)</f>
        <v>3.3626116978080187</v>
      </c>
      <c r="S316" s="155">
        <f t="shared" si="122"/>
        <v>3.3627007022090241</v>
      </c>
      <c r="T316" s="155">
        <f t="shared" si="122"/>
        <v>3.3627995959879189</v>
      </c>
      <c r="U316" s="155">
        <f t="shared" si="122"/>
        <v>3.3629094779644677</v>
      </c>
      <c r="V316" s="155">
        <f t="shared" si="122"/>
        <v>3.3727988558539206</v>
      </c>
      <c r="W316" s="155">
        <f t="shared" ref="W316:Y316" si="123">IF(W298=0,"",W298/W280)</f>
        <v>3.4254736011450038</v>
      </c>
      <c r="X316" s="155">
        <f t="shared" si="123"/>
        <v>3.496020443453856</v>
      </c>
      <c r="Y316" s="155">
        <f t="shared" si="123"/>
        <v>3.5769759852867469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2.1822981038622467</v>
      </c>
      <c r="D317" s="156">
        <f t="shared" si="124"/>
        <v>2.244444541635461</v>
      </c>
      <c r="E317" s="156">
        <f t="shared" si="124"/>
        <v>2.3076372965809946</v>
      </c>
      <c r="F317" s="156">
        <f t="shared" si="124"/>
        <v>2.3712671437106261</v>
      </c>
      <c r="G317" s="156">
        <f t="shared" si="124"/>
        <v>2.4358891649809284</v>
      </c>
      <c r="H317" s="156">
        <f t="shared" si="124"/>
        <v>2.5014365847989231</v>
      </c>
      <c r="I317" s="156">
        <f t="shared" si="124"/>
        <v>2.5680473894337332</v>
      </c>
      <c r="J317" s="156">
        <f t="shared" si="124"/>
        <v>2.6362841693189334</v>
      </c>
      <c r="K317" s="156">
        <f t="shared" si="124"/>
        <v>2.7066270141143147</v>
      </c>
      <c r="L317" s="156">
        <f t="shared" si="124"/>
        <v>2.7792075350202272</v>
      </c>
      <c r="M317" s="156">
        <f t="shared" si="124"/>
        <v>2.8679584897944768</v>
      </c>
      <c r="N317" s="156">
        <f t="shared" si="124"/>
        <v>2.9776844410397749</v>
      </c>
      <c r="O317" s="156">
        <f t="shared" si="124"/>
        <v>3.110036014489916</v>
      </c>
      <c r="P317" s="156">
        <f t="shared" si="124"/>
        <v>3.2516679954909664</v>
      </c>
      <c r="Q317" s="156">
        <f t="shared" si="124"/>
        <v>3.3618106581989728</v>
      </c>
      <c r="R317" s="156">
        <f t="shared" ref="R317:V317" si="125">IF(R299=0,"",R299/R281)</f>
        <v>3.3626116978080187</v>
      </c>
      <c r="S317" s="156">
        <f t="shared" si="125"/>
        <v>3.3627007022090241</v>
      </c>
      <c r="T317" s="156">
        <f t="shared" si="125"/>
        <v>3.3627995959879189</v>
      </c>
      <c r="U317" s="156">
        <f t="shared" si="125"/>
        <v>3.3629094779644677</v>
      </c>
      <c r="V317" s="156">
        <f t="shared" si="125"/>
        <v>3.3727988558539206</v>
      </c>
      <c r="W317" s="156">
        <f t="shared" ref="W317:Y317" si="126">IF(W299=0,"",W299/W281)</f>
        <v>3.4254736011450038</v>
      </c>
      <c r="X317" s="156">
        <f t="shared" si="126"/>
        <v>3.496020443453856</v>
      </c>
      <c r="Y317" s="156">
        <f t="shared" si="126"/>
        <v>3.5769759852867469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2.4302611004928116</v>
      </c>
      <c r="D318" s="155">
        <f t="shared" si="127"/>
        <v>2.5369456794464402</v>
      </c>
      <c r="E318" s="155">
        <f t="shared" si="127"/>
        <v>2.645229665382403</v>
      </c>
      <c r="F318" s="155">
        <f t="shared" si="127"/>
        <v>2.7543833405288036</v>
      </c>
      <c r="G318" s="155">
        <f t="shared" si="127"/>
        <v>2.8650390675616717</v>
      </c>
      <c r="H318" s="155">
        <f t="shared" si="127"/>
        <v>2.9770974633419458</v>
      </c>
      <c r="I318" s="155">
        <f t="shared" si="127"/>
        <v>3.0906910831060701</v>
      </c>
      <c r="J318" s="155">
        <f t="shared" si="127"/>
        <v>3.2064140294578989</v>
      </c>
      <c r="K318" s="155">
        <f t="shared" si="127"/>
        <v>3.3247368811958475</v>
      </c>
      <c r="L318" s="155">
        <f t="shared" si="127"/>
        <v>3.445722042133248</v>
      </c>
      <c r="M318" s="155">
        <f t="shared" si="127"/>
        <v>3.5843621187699686</v>
      </c>
      <c r="N318" s="155">
        <f t="shared" si="127"/>
        <v>3.7451077276635449</v>
      </c>
      <c r="O318" s="155">
        <f t="shared" si="127"/>
        <v>3.9276721145464872</v>
      </c>
      <c r="P318" s="155">
        <f t="shared" si="127"/>
        <v>4.1142881127083859</v>
      </c>
      <c r="Q318" s="155">
        <f t="shared" si="127"/>
        <v>4.2575130300642714</v>
      </c>
      <c r="R318" s="155">
        <f t="shared" ref="R318:V318" si="128">IF(R300=0,"",R300/R282)</f>
        <v>4.2885467357412006</v>
      </c>
      <c r="S318" s="155">
        <f t="shared" si="128"/>
        <v>4.2919949252608589</v>
      </c>
      <c r="T318" s="155">
        <f t="shared" si="128"/>
        <v>4.2958262469493693</v>
      </c>
      <c r="U318" s="155">
        <f t="shared" si="128"/>
        <v>4.300083271047713</v>
      </c>
      <c r="V318" s="155">
        <f t="shared" si="128"/>
        <v>4.3122478727184674</v>
      </c>
      <c r="W318" s="155">
        <f t="shared" ref="W318:Y318" si="129">IF(W300=0,"",W300/W282)</f>
        <v>4.3521744542800276</v>
      </c>
      <c r="X318" s="155">
        <f t="shared" si="129"/>
        <v>4.3994756322114403</v>
      </c>
      <c r="Y318" s="155">
        <f t="shared" si="129"/>
        <v>4.4527924678182833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2.4302611004928116</v>
      </c>
      <c r="D319" s="156">
        <f t="shared" si="130"/>
        <v>2.5369456794464402</v>
      </c>
      <c r="E319" s="156">
        <f t="shared" si="130"/>
        <v>2.645229665382403</v>
      </c>
      <c r="F319" s="156">
        <f t="shared" si="130"/>
        <v>2.7543833405288036</v>
      </c>
      <c r="G319" s="156">
        <f t="shared" si="130"/>
        <v>2.8650390675616717</v>
      </c>
      <c r="H319" s="156">
        <f t="shared" si="130"/>
        <v>2.9770974633419458</v>
      </c>
      <c r="I319" s="156">
        <f t="shared" si="130"/>
        <v>3.0906910831060701</v>
      </c>
      <c r="J319" s="156">
        <f t="shared" si="130"/>
        <v>3.2064140294578989</v>
      </c>
      <c r="K319" s="156">
        <f t="shared" si="130"/>
        <v>3.3247368811958475</v>
      </c>
      <c r="L319" s="156">
        <f t="shared" si="130"/>
        <v>3.445722042133248</v>
      </c>
      <c r="M319" s="156">
        <f t="shared" si="130"/>
        <v>3.5843621187699686</v>
      </c>
      <c r="N319" s="156">
        <f t="shared" si="130"/>
        <v>3.7451077276635449</v>
      </c>
      <c r="O319" s="156">
        <f t="shared" si="130"/>
        <v>3.9276721145464872</v>
      </c>
      <c r="P319" s="156">
        <f t="shared" si="130"/>
        <v>4.1142881127083859</v>
      </c>
      <c r="Q319" s="156">
        <f t="shared" si="130"/>
        <v>4.2575130300642714</v>
      </c>
      <c r="R319" s="156">
        <f t="shared" ref="R319:V319" si="131">IF(R301=0,"",R301/R283)</f>
        <v>4.2885467357412006</v>
      </c>
      <c r="S319" s="156">
        <f t="shared" si="131"/>
        <v>4.2919949252608589</v>
      </c>
      <c r="T319" s="156">
        <f t="shared" si="131"/>
        <v>4.2958262469493693</v>
      </c>
      <c r="U319" s="156">
        <f t="shared" si="131"/>
        <v>4.300083271047713</v>
      </c>
      <c r="V319" s="156">
        <f t="shared" si="131"/>
        <v>4.3122478727184674</v>
      </c>
      <c r="W319" s="156">
        <f t="shared" ref="W319:Y319" si="132">IF(W301=0,"",W301/W283)</f>
        <v>4.3521744542800276</v>
      </c>
      <c r="X319" s="156">
        <f t="shared" si="132"/>
        <v>4.3994756322114403</v>
      </c>
      <c r="Y319" s="156">
        <f t="shared" si="132"/>
        <v>4.4527924678182833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0.80061921387640878</v>
      </c>
      <c r="D320" s="155">
        <f t="shared" si="133"/>
        <v>0.80824520337745831</v>
      </c>
      <c r="E320" s="155">
        <f t="shared" si="133"/>
        <v>0.82829564219718965</v>
      </c>
      <c r="F320" s="155">
        <f t="shared" si="133"/>
        <v>0.78999288867566109</v>
      </c>
      <c r="G320" s="155">
        <f t="shared" si="133"/>
        <v>0.8091945977550502</v>
      </c>
      <c r="H320" s="155">
        <f t="shared" si="133"/>
        <v>0.81717729253189031</v>
      </c>
      <c r="I320" s="155">
        <f t="shared" si="133"/>
        <v>0.83272268031746488</v>
      </c>
      <c r="J320" s="155">
        <f t="shared" si="133"/>
        <v>0.83049801154737524</v>
      </c>
      <c r="K320" s="155">
        <f t="shared" si="133"/>
        <v>0.84834974148692299</v>
      </c>
      <c r="L320" s="155">
        <f t="shared" si="133"/>
        <v>0.82187098171627604</v>
      </c>
      <c r="M320" s="155">
        <f t="shared" si="133"/>
        <v>0.85022891527311972</v>
      </c>
      <c r="N320" s="155">
        <f t="shared" si="133"/>
        <v>0.8431738904550008</v>
      </c>
      <c r="O320" s="155">
        <f t="shared" si="133"/>
        <v>0.86311608915146598</v>
      </c>
      <c r="P320" s="155">
        <f t="shared" si="133"/>
        <v>0.88444354421696669</v>
      </c>
      <c r="Q320" s="155">
        <f t="shared" si="133"/>
        <v>0.89838391078599611</v>
      </c>
      <c r="R320" s="155">
        <f t="shared" ref="R320:V320" si="134">IF(R302=0,"",R302/R284)</f>
        <v>0.9013372884926163</v>
      </c>
      <c r="S320" s="155">
        <f t="shared" si="134"/>
        <v>0.89615747366787846</v>
      </c>
      <c r="T320" s="155">
        <f t="shared" si="134"/>
        <v>0.89859713374597228</v>
      </c>
      <c r="U320" s="155">
        <f t="shared" si="134"/>
        <v>0.91442379837120868</v>
      </c>
      <c r="V320" s="155">
        <f t="shared" si="134"/>
        <v>0.90961024436481719</v>
      </c>
      <c r="W320" s="155">
        <f t="shared" ref="W320:Y320" si="135">IF(W302=0,"",W302/W284)</f>
        <v>0.9371781293441489</v>
      </c>
      <c r="X320" s="155">
        <f t="shared" si="135"/>
        <v>0.92579159434344349</v>
      </c>
      <c r="Y320" s="155">
        <f t="shared" si="135"/>
        <v>0.93703668842150256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0.69601036192469068</v>
      </c>
      <c r="D321" s="156">
        <f t="shared" si="136"/>
        <v>0.69755625908043772</v>
      </c>
      <c r="E321" s="156">
        <f t="shared" si="136"/>
        <v>0.69931704278307827</v>
      </c>
      <c r="F321" s="156">
        <f t="shared" si="136"/>
        <v>0.70110712919665907</v>
      </c>
      <c r="G321" s="156">
        <f t="shared" si="136"/>
        <v>0.70309511348050757</v>
      </c>
      <c r="H321" s="156">
        <f t="shared" si="136"/>
        <v>0.70526036173345885</v>
      </c>
      <c r="I321" s="156">
        <f t="shared" si="136"/>
        <v>0.70764441580769744</v>
      </c>
      <c r="J321" s="156">
        <f t="shared" si="136"/>
        <v>0.71041745800866984</v>
      </c>
      <c r="K321" s="156">
        <f t="shared" si="136"/>
        <v>0.71372418805927595</v>
      </c>
      <c r="L321" s="156">
        <f t="shared" si="136"/>
        <v>0.71760331906777886</v>
      </c>
      <c r="M321" s="156">
        <f t="shared" si="136"/>
        <v>0.72551117359792583</v>
      </c>
      <c r="N321" s="156">
        <f t="shared" si="136"/>
        <v>0.73854638350710122</v>
      </c>
      <c r="O321" s="156">
        <f t="shared" si="136"/>
        <v>0.75760309076428523</v>
      </c>
      <c r="P321" s="156">
        <f t="shared" si="136"/>
        <v>0.78071140409999917</v>
      </c>
      <c r="Q321" s="156">
        <f t="shared" si="136"/>
        <v>0.8015172416408588</v>
      </c>
      <c r="R321" s="156">
        <f t="shared" ref="R321:V321" si="137">IF(R303=0,"",R303/R285)</f>
        <v>0.81501560991666955</v>
      </c>
      <c r="S321" s="156">
        <f t="shared" si="137"/>
        <v>0.8275838772444194</v>
      </c>
      <c r="T321" s="156">
        <f t="shared" si="137"/>
        <v>0.83885145857815258</v>
      </c>
      <c r="U321" s="156">
        <f t="shared" si="137"/>
        <v>0.84844776887195195</v>
      </c>
      <c r="V321" s="156">
        <f t="shared" si="137"/>
        <v>0.85600222307988483</v>
      </c>
      <c r="W321" s="156">
        <f t="shared" ref="W321:Y321" si="138">IF(W303=0,"",W303/W285)</f>
        <v>0.86064559100478932</v>
      </c>
      <c r="X321" s="156">
        <f t="shared" si="138"/>
        <v>0.86330813822144969</v>
      </c>
      <c r="Y321" s="156">
        <f t="shared" si="138"/>
        <v>0.86465638696466496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0.84651485366855639</v>
      </c>
      <c r="D322" s="156">
        <f t="shared" si="139"/>
        <v>0.84375078247225466</v>
      </c>
      <c r="E322" s="156">
        <f t="shared" si="139"/>
        <v>0.84528359800713726</v>
      </c>
      <c r="F322" s="156">
        <f t="shared" si="139"/>
        <v>0.83707174978146692</v>
      </c>
      <c r="G322" s="156">
        <f t="shared" si="139"/>
        <v>0.84080063779964032</v>
      </c>
      <c r="H322" s="156">
        <f t="shared" si="139"/>
        <v>0.84321347014015657</v>
      </c>
      <c r="I322" s="156" t="str">
        <f t="shared" si="139"/>
        <v/>
      </c>
      <c r="J322" s="156">
        <f t="shared" si="139"/>
        <v>0.84627260632967993</v>
      </c>
      <c r="K322" s="156">
        <f t="shared" si="139"/>
        <v>0.84676864850646316</v>
      </c>
      <c r="L322" s="156">
        <f t="shared" si="139"/>
        <v>0.85011090336296524</v>
      </c>
      <c r="M322" s="156">
        <f t="shared" si="139"/>
        <v>0.85006009933147364</v>
      </c>
      <c r="N322" s="156">
        <f t="shared" si="139"/>
        <v>0.85782971759672921</v>
      </c>
      <c r="O322" s="156">
        <f t="shared" si="139"/>
        <v>0.86509904999344533</v>
      </c>
      <c r="P322" s="156">
        <f t="shared" si="139"/>
        <v>0.89101273772295442</v>
      </c>
      <c r="Q322" s="156" t="str">
        <f t="shared" si="139"/>
        <v/>
      </c>
      <c r="R322" s="156">
        <f t="shared" ref="R322:V322" si="140">IF(R304=0,"",R304/R286)</f>
        <v>0.90934869886940395</v>
      </c>
      <c r="S322" s="156" t="str">
        <f t="shared" si="140"/>
        <v/>
      </c>
      <c r="T322" s="156">
        <f t="shared" si="140"/>
        <v>0.92389408859028876</v>
      </c>
      <c r="U322" s="156">
        <f t="shared" si="140"/>
        <v>0.92825756966609729</v>
      </c>
      <c r="V322" s="156">
        <f t="shared" si="140"/>
        <v>0.93652139221907638</v>
      </c>
      <c r="W322" s="156" t="str">
        <f t="shared" ref="W322:Y322" si="141">IF(W304=0,"",W304/W286)</f>
        <v/>
      </c>
      <c r="X322" s="156">
        <f t="shared" si="141"/>
        <v>0.93666244318588077</v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0.69601036192469068</v>
      </c>
      <c r="D323" s="157">
        <f t="shared" si="142"/>
        <v>0.69755625908043761</v>
      </c>
      <c r="E323" s="157">
        <f t="shared" si="142"/>
        <v>0.69931704278307827</v>
      </c>
      <c r="F323" s="157">
        <f t="shared" si="142"/>
        <v>0.70110712919665907</v>
      </c>
      <c r="G323" s="157">
        <f t="shared" si="142"/>
        <v>0.70309511348050757</v>
      </c>
      <c r="H323" s="157">
        <f t="shared" si="142"/>
        <v>0.70526036173345896</v>
      </c>
      <c r="I323" s="157" t="str">
        <f t="shared" si="142"/>
        <v/>
      </c>
      <c r="J323" s="157">
        <f t="shared" si="142"/>
        <v>0.71041745800866996</v>
      </c>
      <c r="K323" s="157">
        <f t="shared" si="142"/>
        <v>0.71372418805927595</v>
      </c>
      <c r="L323" s="157">
        <f t="shared" si="142"/>
        <v>0.71760331906777886</v>
      </c>
      <c r="M323" s="157">
        <f t="shared" si="142"/>
        <v>0.72551117359792583</v>
      </c>
      <c r="N323" s="157">
        <f t="shared" si="142"/>
        <v>0.73854638350710122</v>
      </c>
      <c r="O323" s="157">
        <f t="shared" si="142"/>
        <v>0.75760309076428523</v>
      </c>
      <c r="P323" s="157">
        <f t="shared" si="142"/>
        <v>0.78071140409999928</v>
      </c>
      <c r="Q323" s="157" t="str">
        <f t="shared" si="142"/>
        <v/>
      </c>
      <c r="R323" s="157">
        <f t="shared" ref="R323:V323" si="143">IF(R305=0,"",R305/R287)</f>
        <v>0.81501560991666955</v>
      </c>
      <c r="S323" s="157" t="str">
        <f t="shared" si="143"/>
        <v/>
      </c>
      <c r="T323" s="157">
        <f t="shared" si="143"/>
        <v>0.83885145857815269</v>
      </c>
      <c r="U323" s="157">
        <f t="shared" si="143"/>
        <v>0.84844776887195195</v>
      </c>
      <c r="V323" s="157">
        <f t="shared" si="143"/>
        <v>0.85600222307988472</v>
      </c>
      <c r="W323" s="157" t="str">
        <f t="shared" ref="W323:Y323" si="144">IF(W305=0,"",W305/W287)</f>
        <v/>
      </c>
      <c r="X323" s="157">
        <f t="shared" si="144"/>
        <v>0.86330813822144969</v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 t="str">
        <f t="shared" si="145"/>
        <v/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>
        <f t="shared" ref="R324:V324" si="146">IF(R306=0,"",R306/R288)</f>
        <v>1</v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 t="str">
        <f t="shared" ref="W324:Y324" si="147">IF(W306=0,"",W306/W288)</f>
        <v/>
      </c>
      <c r="X324" s="158">
        <f t="shared" si="147"/>
        <v>1</v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0.77967175277997069</v>
      </c>
      <c r="D325" s="157">
        <f t="shared" si="148"/>
        <v>0.78060708254141098</v>
      </c>
      <c r="E325" s="157">
        <f t="shared" si="148"/>
        <v>0.78163103697822411</v>
      </c>
      <c r="F325" s="157">
        <f t="shared" si="148"/>
        <v>0.78266734591486331</v>
      </c>
      <c r="G325" s="157">
        <f t="shared" si="148"/>
        <v>0.78378596450283577</v>
      </c>
      <c r="H325" s="157">
        <f t="shared" si="148"/>
        <v>0.78497899630682877</v>
      </c>
      <c r="I325" s="157">
        <f t="shared" si="148"/>
        <v>0.78626458404661137</v>
      </c>
      <c r="J325" s="157">
        <f t="shared" si="148"/>
        <v>0.78771547453161517</v>
      </c>
      <c r="K325" s="157">
        <f t="shared" si="148"/>
        <v>0.78939593335356095</v>
      </c>
      <c r="L325" s="157">
        <f t="shared" si="148"/>
        <v>0.79132805619702484</v>
      </c>
      <c r="M325" s="157">
        <f t="shared" si="148"/>
        <v>0.79500125443596603</v>
      </c>
      <c r="N325" s="157">
        <f t="shared" si="148"/>
        <v>0.80105802751633581</v>
      </c>
      <c r="O325" s="157">
        <f t="shared" si="148"/>
        <v>0.81029381913669551</v>
      </c>
      <c r="P325" s="157">
        <f t="shared" si="148"/>
        <v>0.82227075778456149</v>
      </c>
      <c r="Q325" s="157">
        <f t="shared" si="148"/>
        <v>0.83382595537259907</v>
      </c>
      <c r="R325" s="157">
        <f t="shared" ref="R325:V325" si="149">IF(R307=0,"",R307/R289)</f>
        <v>0.84164581233520086</v>
      </c>
      <c r="S325" s="157">
        <f t="shared" si="149"/>
        <v>0.84922190583378354</v>
      </c>
      <c r="T325" s="157">
        <f t="shared" si="149"/>
        <v>0.85673920479434873</v>
      </c>
      <c r="U325" s="157">
        <f t="shared" si="149"/>
        <v>0.86427327854513902</v>
      </c>
      <c r="V325" s="157">
        <f t="shared" si="149"/>
        <v>0.87167463264960821</v>
      </c>
      <c r="W325" s="157" t="str">
        <f t="shared" ref="W325:Y325" si="150">IF(W307=0,"",W307/W289)</f>
        <v/>
      </c>
      <c r="X325" s="157">
        <f t="shared" si="150"/>
        <v>0.89183050102231842</v>
      </c>
      <c r="Y325" s="157">
        <f t="shared" si="150"/>
        <v>0.90432813306167903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0.89510484150660019</v>
      </c>
      <c r="D326" s="158">
        <f t="shared" si="151"/>
        <v>0.89279653121238456</v>
      </c>
      <c r="E326" s="158">
        <f t="shared" si="151"/>
        <v>0.89347664645007008</v>
      </c>
      <c r="F326" s="158">
        <f t="shared" si="151"/>
        <v>0.88765251617286967</v>
      </c>
      <c r="G326" s="158">
        <f t="shared" si="151"/>
        <v>0.88999852519179212</v>
      </c>
      <c r="H326" s="158">
        <f t="shared" si="151"/>
        <v>0.89168799048882808</v>
      </c>
      <c r="I326" s="158">
        <f t="shared" si="151"/>
        <v>0.88142892905780645</v>
      </c>
      <c r="J326" s="158">
        <f t="shared" si="151"/>
        <v>0.89302273283664135</v>
      </c>
      <c r="K326" s="158">
        <f t="shared" si="151"/>
        <v>0.89261836370322545</v>
      </c>
      <c r="L326" s="158">
        <f t="shared" si="151"/>
        <v>0.89451932105743126</v>
      </c>
      <c r="M326" s="158">
        <f t="shared" si="151"/>
        <v>0.89243619274286501</v>
      </c>
      <c r="N326" s="158">
        <f t="shared" si="151"/>
        <v>0.89573793649277023</v>
      </c>
      <c r="O326" s="158">
        <f t="shared" si="151"/>
        <v>0.89712506915498058</v>
      </c>
      <c r="P326" s="158">
        <f t="shared" si="151"/>
        <v>0.91478296946356596</v>
      </c>
      <c r="Q326" s="158">
        <f t="shared" si="151"/>
        <v>0.92106270847808969</v>
      </c>
      <c r="R326" s="158">
        <f t="shared" ref="R326:V326" si="152">IF(R308=0,"",R308/R290)</f>
        <v>0.92404059446347886</v>
      </c>
      <c r="S326" s="158">
        <f t="shared" si="152"/>
        <v>0.9235496748442964</v>
      </c>
      <c r="T326" s="158">
        <f t="shared" si="152"/>
        <v>0.93338754519602607</v>
      </c>
      <c r="U326" s="158">
        <f t="shared" si="152"/>
        <v>0.9367064400448889</v>
      </c>
      <c r="V326" s="158">
        <f t="shared" si="152"/>
        <v>0.94526919929470477</v>
      </c>
      <c r="W326" s="158">
        <f t="shared" ref="W326:Y326" si="153">IF(W308=0,"",W308/W290)</f>
        <v>0.94203794011583197</v>
      </c>
      <c r="X326" s="158">
        <f t="shared" si="153"/>
        <v>0.95160134345428993</v>
      </c>
      <c r="Y326" s="158">
        <f t="shared" si="153"/>
        <v>0.96212923338695699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0.77967175277997081</v>
      </c>
      <c r="D327" s="156">
        <f t="shared" si="154"/>
        <v>0.78060708254141098</v>
      </c>
      <c r="E327" s="156">
        <f t="shared" si="154"/>
        <v>0.781631036978224</v>
      </c>
      <c r="F327" s="156">
        <f t="shared" si="154"/>
        <v>0.78266734591486342</v>
      </c>
      <c r="G327" s="156">
        <f t="shared" si="154"/>
        <v>0.78378596450283589</v>
      </c>
      <c r="H327" s="156">
        <f t="shared" si="154"/>
        <v>0.78497899630682877</v>
      </c>
      <c r="I327" s="156">
        <f t="shared" si="154"/>
        <v>0.78626458404661137</v>
      </c>
      <c r="J327" s="156">
        <f t="shared" si="154"/>
        <v>0.78771547453161517</v>
      </c>
      <c r="K327" s="156">
        <f t="shared" si="154"/>
        <v>0.78939593335356095</v>
      </c>
      <c r="L327" s="156">
        <f t="shared" si="154"/>
        <v>0.79132805619702495</v>
      </c>
      <c r="M327" s="156">
        <f t="shared" si="154"/>
        <v>0.79500125443596603</v>
      </c>
      <c r="N327" s="156">
        <f t="shared" si="154"/>
        <v>0.80105802751633581</v>
      </c>
      <c r="O327" s="156">
        <f t="shared" si="154"/>
        <v>0.8102938191366954</v>
      </c>
      <c r="P327" s="156">
        <f t="shared" si="154"/>
        <v>0.82227075778456149</v>
      </c>
      <c r="Q327" s="156">
        <f t="shared" si="154"/>
        <v>0.83382595537259896</v>
      </c>
      <c r="R327" s="156">
        <f t="shared" ref="R327:V327" si="155">IF(R309=0,"",R309/R291)</f>
        <v>0.84164581233520086</v>
      </c>
      <c r="S327" s="156">
        <f t="shared" si="155"/>
        <v>0.84922190583378354</v>
      </c>
      <c r="T327" s="156">
        <f t="shared" si="155"/>
        <v>0.85673920479434873</v>
      </c>
      <c r="U327" s="156">
        <f t="shared" si="155"/>
        <v>0.86427327854513902</v>
      </c>
      <c r="V327" s="156">
        <f t="shared" si="155"/>
        <v>0.87167463264960809</v>
      </c>
      <c r="W327" s="156">
        <f t="shared" ref="W327:Y327" si="156">IF(W309=0,"",W309/W291)</f>
        <v>0.87843452433580549</v>
      </c>
      <c r="X327" s="156">
        <f t="shared" si="156"/>
        <v>0.89183050102231842</v>
      </c>
      <c r="Y327" s="156">
        <f t="shared" si="156"/>
        <v>0.90432813306167914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0.77387641446026467</v>
      </c>
      <c r="D329" s="155">
        <f t="shared" si="160"/>
        <v>0.77505537932756852</v>
      </c>
      <c r="E329" s="155">
        <f t="shared" si="160"/>
        <v>0.77628993266109636</v>
      </c>
      <c r="F329" s="155">
        <f t="shared" si="160"/>
        <v>0.77753206624001836</v>
      </c>
      <c r="G329" s="155">
        <f t="shared" si="160"/>
        <v>0.77882539352667224</v>
      </c>
      <c r="H329" s="155">
        <f t="shared" si="160"/>
        <v>0.78016457678849838</v>
      </c>
      <c r="I329" s="155">
        <f t="shared" si="160"/>
        <v>0.78156036238389126</v>
      </c>
      <c r="J329" s="155">
        <f t="shared" si="160"/>
        <v>0.78305677435006926</v>
      </c>
      <c r="K329" s="155">
        <f t="shared" si="160"/>
        <v>0.78469124469836748</v>
      </c>
      <c r="L329" s="155">
        <f t="shared" si="160"/>
        <v>0.78647378802645229</v>
      </c>
      <c r="M329" s="155">
        <f t="shared" si="160"/>
        <v>0.78902243108335579</v>
      </c>
      <c r="N329" s="155">
        <f t="shared" si="160"/>
        <v>0.79251312021053688</v>
      </c>
      <c r="O329" s="155">
        <f t="shared" si="160"/>
        <v>0.79736308342175111</v>
      </c>
      <c r="P329" s="155">
        <f t="shared" si="160"/>
        <v>0.80377695822825479</v>
      </c>
      <c r="Q329" s="155">
        <f t="shared" si="160"/>
        <v>0.81207657478666229</v>
      </c>
      <c r="R329" s="155">
        <f t="shared" ref="R329:V329" si="161">IF(R311=0,"",R311/R293)</f>
        <v>0.8233703686197823</v>
      </c>
      <c r="S329" s="155">
        <f t="shared" si="161"/>
        <v>0.83750259145769235</v>
      </c>
      <c r="T329" s="155">
        <f t="shared" si="161"/>
        <v>0.85271670540043254</v>
      </c>
      <c r="U329" s="155">
        <f t="shared" si="161"/>
        <v>0.8672561725480844</v>
      </c>
      <c r="V329" s="155">
        <f t="shared" si="161"/>
        <v>0.87936445500070992</v>
      </c>
      <c r="W329" s="155">
        <f t="shared" ref="W329:Y329" si="162">IF(W311=0,"",W311/W293)</f>
        <v>0.88843125133109624</v>
      </c>
      <c r="X329" s="155">
        <f t="shared" si="162"/>
        <v>0.89581628193962781</v>
      </c>
      <c r="Y329" s="155">
        <f t="shared" si="162"/>
        <v>0.90236529624663242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0.77387641446026467</v>
      </c>
      <c r="D331" s="159">
        <f t="shared" si="166"/>
        <v>0.77505537932756852</v>
      </c>
      <c r="E331" s="159">
        <f t="shared" si="166"/>
        <v>0.77628993266109636</v>
      </c>
      <c r="F331" s="159">
        <f t="shared" si="166"/>
        <v>0.77753206624001836</v>
      </c>
      <c r="G331" s="159">
        <f t="shared" si="166"/>
        <v>0.77882539352667224</v>
      </c>
      <c r="H331" s="159">
        <f t="shared" si="166"/>
        <v>0.78016457678849838</v>
      </c>
      <c r="I331" s="159">
        <f t="shared" si="166"/>
        <v>0.78156036238389126</v>
      </c>
      <c r="J331" s="159">
        <f t="shared" si="166"/>
        <v>0.78305677435006926</v>
      </c>
      <c r="K331" s="159">
        <f t="shared" si="166"/>
        <v>0.78469124469836748</v>
      </c>
      <c r="L331" s="159">
        <f t="shared" si="166"/>
        <v>0.78647378802645229</v>
      </c>
      <c r="M331" s="159">
        <f t="shared" si="166"/>
        <v>0.78902243108335579</v>
      </c>
      <c r="N331" s="159">
        <f t="shared" si="166"/>
        <v>0.79251312021053688</v>
      </c>
      <c r="O331" s="159">
        <f t="shared" si="166"/>
        <v>0.79736308342175111</v>
      </c>
      <c r="P331" s="159">
        <f t="shared" si="166"/>
        <v>0.80377695822825479</v>
      </c>
      <c r="Q331" s="159">
        <f t="shared" si="166"/>
        <v>0.81207657478666229</v>
      </c>
      <c r="R331" s="159">
        <f t="shared" ref="R331:V331" si="167">IF(R313=0,"",R313/R295)</f>
        <v>0.8233703686197823</v>
      </c>
      <c r="S331" s="159">
        <f t="shared" si="167"/>
        <v>0.83750259145769235</v>
      </c>
      <c r="T331" s="159">
        <f t="shared" si="167"/>
        <v>0.85271670540043254</v>
      </c>
      <c r="U331" s="159">
        <f t="shared" si="167"/>
        <v>0.8672561725480844</v>
      </c>
      <c r="V331" s="159">
        <f t="shared" si="167"/>
        <v>0.87936445500070992</v>
      </c>
      <c r="W331" s="159">
        <f t="shared" ref="W331:Y331" si="168">IF(W313=0,"",W313/W295)</f>
        <v>0.88843125133109624</v>
      </c>
      <c r="X331" s="159">
        <f t="shared" si="168"/>
        <v>0.89581628193962781</v>
      </c>
      <c r="Y331" s="159">
        <f t="shared" si="168"/>
        <v>0.90236529624663242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1.2735445858087659</v>
      </c>
      <c r="D333" s="117">
        <f t="shared" si="169"/>
        <v>1.0272887821302878</v>
      </c>
      <c r="E333" s="117">
        <f t="shared" si="169"/>
        <v>1.3171118286702115</v>
      </c>
      <c r="F333" s="117">
        <f t="shared" si="169"/>
        <v>1.5644206158434317</v>
      </c>
      <c r="G333" s="117">
        <f t="shared" si="169"/>
        <v>1.6494834669476017</v>
      </c>
      <c r="H333" s="117">
        <f t="shared" si="169"/>
        <v>2.1485749272099377</v>
      </c>
      <c r="I333" s="117">
        <f t="shared" si="169"/>
        <v>1.8971048686417455</v>
      </c>
      <c r="J333" s="117">
        <f t="shared" si="169"/>
        <v>2.0835889883819694</v>
      </c>
      <c r="K333" s="117">
        <f t="shared" si="169"/>
        <v>2.6836411818879076</v>
      </c>
      <c r="L333" s="117">
        <f t="shared" si="169"/>
        <v>2.3189161064315713</v>
      </c>
      <c r="M333" s="117">
        <f t="shared" si="169"/>
        <v>3.1832963120309463</v>
      </c>
      <c r="N333" s="117">
        <f t="shared" si="169"/>
        <v>1.7543756605899565</v>
      </c>
      <c r="O333" s="117">
        <f t="shared" si="169"/>
        <v>1.8702634089190231</v>
      </c>
      <c r="P333" s="117">
        <f t="shared" si="169"/>
        <v>9.269265707767703</v>
      </c>
      <c r="Q333" s="117">
        <f t="shared" si="169"/>
        <v>4.8664689696192873</v>
      </c>
      <c r="R333" s="117">
        <f t="shared" ref="R333:V333" si="170">R334+R336+R338+R347</f>
        <v>3.0152226409395193</v>
      </c>
      <c r="S333" s="117">
        <f t="shared" si="170"/>
        <v>2.553766845843648</v>
      </c>
      <c r="T333" s="117">
        <f t="shared" si="170"/>
        <v>6.0509296358083988</v>
      </c>
      <c r="U333" s="117">
        <f t="shared" si="170"/>
        <v>3.0721368560557205</v>
      </c>
      <c r="V333" s="117">
        <f t="shared" si="170"/>
        <v>3.5220502060787631</v>
      </c>
      <c r="W333" s="117">
        <f t="shared" ref="W333:Y333" si="171">W334+W336+W338+W347</f>
        <v>2.57524012812403</v>
      </c>
      <c r="X333" s="117">
        <f t="shared" si="171"/>
        <v>3.474181458613856</v>
      </c>
      <c r="Y333" s="117">
        <f t="shared" si="171"/>
        <v>1.4322186938796593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1.2735445858087659</v>
      </c>
      <c r="D338" s="122">
        <v>1.0272887821302878</v>
      </c>
      <c r="E338" s="122">
        <v>1.3171118286702115</v>
      </c>
      <c r="F338" s="122">
        <v>1.5644206158434317</v>
      </c>
      <c r="G338" s="122">
        <v>1.6494834669476017</v>
      </c>
      <c r="H338" s="122">
        <v>2.1485749272099377</v>
      </c>
      <c r="I338" s="122">
        <v>1.8971048686417455</v>
      </c>
      <c r="J338" s="122">
        <v>2.0835889883819694</v>
      </c>
      <c r="K338" s="122">
        <v>2.6836411818879076</v>
      </c>
      <c r="L338" s="122">
        <v>2.3189161064315713</v>
      </c>
      <c r="M338" s="122">
        <v>3.1832963120309463</v>
      </c>
      <c r="N338" s="122">
        <v>1.7543756605899565</v>
      </c>
      <c r="O338" s="122">
        <v>1.8702634089190231</v>
      </c>
      <c r="P338" s="122">
        <v>9.269265707767703</v>
      </c>
      <c r="Q338" s="122">
        <v>4.8664689696192873</v>
      </c>
      <c r="R338" s="122">
        <v>3.0152226409395193</v>
      </c>
      <c r="S338" s="122">
        <v>2.553766845843648</v>
      </c>
      <c r="T338" s="122">
        <v>6.0509296358083988</v>
      </c>
      <c r="U338" s="122">
        <v>3.0721368560557205</v>
      </c>
      <c r="V338" s="122">
        <v>3.5220502060787631</v>
      </c>
      <c r="W338" s="122">
        <v>2.57524012812403</v>
      </c>
      <c r="X338" s="122">
        <v>3.474181458613856</v>
      </c>
      <c r="Y338" s="122">
        <v>1.4322186938796593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1.2709185107844549</v>
      </c>
      <c r="D339" s="98">
        <v>1.025024883105057</v>
      </c>
      <c r="E339" s="98">
        <v>1.3147834582304021</v>
      </c>
      <c r="F339" s="98">
        <v>1.5583155595875913</v>
      </c>
      <c r="G339" s="98">
        <v>1.6474880555717022</v>
      </c>
      <c r="H339" s="98">
        <v>2.1406803319921477</v>
      </c>
      <c r="I339" s="98">
        <v>1.8971048686417455</v>
      </c>
      <c r="J339" s="98">
        <v>2.0675162420577147</v>
      </c>
      <c r="K339" s="98">
        <v>2.6705754914180484</v>
      </c>
      <c r="L339" s="98">
        <v>2.3118286805564243</v>
      </c>
      <c r="M339" s="98">
        <v>3.166353932938708</v>
      </c>
      <c r="N339" s="98">
        <v>1.7493152730883808</v>
      </c>
      <c r="O339" s="98">
        <v>1.8673008034724576</v>
      </c>
      <c r="P339" s="98">
        <v>9.1568439662179646</v>
      </c>
      <c r="Q339" s="98">
        <v>4.8664689696192873</v>
      </c>
      <c r="R339" s="98">
        <v>2.9646102925537248</v>
      </c>
      <c r="S339" s="98">
        <v>2.553766845843648</v>
      </c>
      <c r="T339" s="98">
        <v>5.9905315882775882</v>
      </c>
      <c r="U339" s="98">
        <v>3.0581351114509743</v>
      </c>
      <c r="V339" s="98">
        <v>3.4875287947461397</v>
      </c>
      <c r="W339" s="98">
        <v>2.57524012812403</v>
      </c>
      <c r="X339" s="98">
        <v>3.4511228494271018</v>
      </c>
      <c r="Y339" s="98">
        <v>1.4322186938796593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2.6260750243109667E-3</v>
      </c>
      <c r="D340" s="98">
        <v>2.263899025230832E-3</v>
      </c>
      <c r="E340" s="98">
        <v>2.3283704398093306E-3</v>
      </c>
      <c r="F340" s="98">
        <v>6.1050562558404098E-3</v>
      </c>
      <c r="G340" s="98">
        <v>1.9954113758994313E-3</v>
      </c>
      <c r="H340" s="98">
        <v>7.8945952177898859E-3</v>
      </c>
      <c r="I340" s="98">
        <v>0</v>
      </c>
      <c r="J340" s="98">
        <v>1.6072746324254789E-2</v>
      </c>
      <c r="K340" s="98">
        <v>1.3065690469859247E-2</v>
      </c>
      <c r="L340" s="98">
        <v>7.0874258751468834E-3</v>
      </c>
      <c r="M340" s="98">
        <v>1.6942379092238481E-2</v>
      </c>
      <c r="N340" s="98">
        <v>5.0603875015757692E-3</v>
      </c>
      <c r="O340" s="98">
        <v>2.9626054465655151E-3</v>
      </c>
      <c r="P340" s="98">
        <v>0.11242174154973891</v>
      </c>
      <c r="Q340" s="98">
        <v>0</v>
      </c>
      <c r="R340" s="98">
        <v>5.061234838579444E-2</v>
      </c>
      <c r="S340" s="98">
        <v>0</v>
      </c>
      <c r="T340" s="98">
        <v>6.0398047530810246E-2</v>
      </c>
      <c r="U340" s="98">
        <v>1.4001744604746208E-2</v>
      </c>
      <c r="V340" s="98">
        <v>3.4521411332623507E-2</v>
      </c>
      <c r="W340" s="98">
        <v>0</v>
      </c>
      <c r="X340" s="98">
        <v>2.3058609186754331E-2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2.6260750243109667E-3</v>
      </c>
      <c r="D341" s="101">
        <v>2.263899025230832E-3</v>
      </c>
      <c r="E341" s="101">
        <v>2.3283704398093306E-3</v>
      </c>
      <c r="F341" s="101">
        <v>6.1050562558404098E-3</v>
      </c>
      <c r="G341" s="101">
        <v>1.9954113758994313E-3</v>
      </c>
      <c r="H341" s="101">
        <v>7.8945952177898859E-3</v>
      </c>
      <c r="I341" s="101">
        <v>0</v>
      </c>
      <c r="J341" s="101">
        <v>1.6072746324254789E-2</v>
      </c>
      <c r="K341" s="101">
        <v>1.3065690469859247E-2</v>
      </c>
      <c r="L341" s="101">
        <v>7.0874258751468834E-3</v>
      </c>
      <c r="M341" s="101">
        <v>1.6942379092238481E-2</v>
      </c>
      <c r="N341" s="101">
        <v>5.0603875015757692E-3</v>
      </c>
      <c r="O341" s="101">
        <v>2.9626054465655151E-3</v>
      </c>
      <c r="P341" s="101">
        <v>0.11242174154973891</v>
      </c>
      <c r="Q341" s="101">
        <v>0</v>
      </c>
      <c r="R341" s="101">
        <v>5.061234838579444E-2</v>
      </c>
      <c r="S341" s="101">
        <v>0</v>
      </c>
      <c r="T341" s="101">
        <v>6.0398047530810246E-2</v>
      </c>
      <c r="U341" s="101">
        <v>1.4001744604746208E-2</v>
      </c>
      <c r="V341" s="101">
        <v>3.4521411332623507E-2</v>
      </c>
      <c r="W341" s="101">
        <v>0</v>
      </c>
      <c r="X341" s="101">
        <v>2.3058609186754331E-2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7687.8139765470014</v>
      </c>
      <c r="D351" s="117">
        <f t="shared" si="174"/>
        <v>7228.7076298120801</v>
      </c>
      <c r="E351" s="117">
        <f t="shared" si="174"/>
        <v>7340.7119625628002</v>
      </c>
      <c r="F351" s="117">
        <f t="shared" si="174"/>
        <v>7086.5117950362801</v>
      </c>
      <c r="G351" s="117">
        <f t="shared" si="174"/>
        <v>6467.2767760214383</v>
      </c>
      <c r="H351" s="117">
        <f t="shared" si="174"/>
        <v>5839.9158572088772</v>
      </c>
      <c r="I351" s="117">
        <f t="shared" si="174"/>
        <v>5761.8041165992272</v>
      </c>
      <c r="J351" s="117">
        <f t="shared" si="174"/>
        <v>5289.3471883366547</v>
      </c>
      <c r="K351" s="117">
        <f t="shared" si="174"/>
        <v>5763.2388698265595</v>
      </c>
      <c r="L351" s="117">
        <f t="shared" si="174"/>
        <v>6054.7188617789625</v>
      </c>
      <c r="M351" s="117">
        <f t="shared" si="174"/>
        <v>6123.2554237503045</v>
      </c>
      <c r="N351" s="117">
        <f t="shared" si="174"/>
        <v>5849.9934890767154</v>
      </c>
      <c r="O351" s="117">
        <f t="shared" si="174"/>
        <v>5698.0471248215836</v>
      </c>
      <c r="P351" s="117">
        <f t="shared" si="174"/>
        <v>5055.9664850829704</v>
      </c>
      <c r="Q351" s="117">
        <f t="shared" si="174"/>
        <v>4728.3968402353566</v>
      </c>
      <c r="R351" s="117">
        <f t="shared" ref="R351:V351" si="175">R352+R354+R356+R365</f>
        <v>4128.5889252575053</v>
      </c>
      <c r="S351" s="117">
        <f t="shared" si="175"/>
        <v>4147.8597789249279</v>
      </c>
      <c r="T351" s="117">
        <f t="shared" si="175"/>
        <v>4269.1178290471862</v>
      </c>
      <c r="U351" s="117">
        <f t="shared" si="175"/>
        <v>4243.3483899726361</v>
      </c>
      <c r="V351" s="117">
        <f t="shared" si="175"/>
        <v>4439.7206276927327</v>
      </c>
      <c r="W351" s="117">
        <f t="shared" ref="W351:Y351" si="176">W352+W354+W356+W365</f>
        <v>3563.369544390695</v>
      </c>
      <c r="X351" s="117">
        <f t="shared" si="176"/>
        <v>3656.7199959142681</v>
      </c>
      <c r="Y351" s="117">
        <f t="shared" si="176"/>
        <v>3048.8569388585179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4847.493541562927</v>
      </c>
      <c r="D352" s="122">
        <f t="shared" si="177"/>
        <v>4304.8538063223405</v>
      </c>
      <c r="E352" s="122">
        <f t="shared" si="177"/>
        <v>4316.0629717325482</v>
      </c>
      <c r="F352" s="122">
        <f t="shared" si="177"/>
        <v>3882.66024943712</v>
      </c>
      <c r="G352" s="122">
        <f t="shared" si="177"/>
        <v>3332.0083640016078</v>
      </c>
      <c r="H352" s="122">
        <f t="shared" si="177"/>
        <v>2740.8376572350257</v>
      </c>
      <c r="I352" s="122">
        <f t="shared" si="177"/>
        <v>2638.9596983948722</v>
      </c>
      <c r="J352" s="122">
        <f t="shared" si="177"/>
        <v>2341.5384511908073</v>
      </c>
      <c r="K352" s="122">
        <f t="shared" si="177"/>
        <v>2822.7228472153283</v>
      </c>
      <c r="L352" s="122">
        <f t="shared" si="177"/>
        <v>2959.2803465470115</v>
      </c>
      <c r="M352" s="122">
        <f t="shared" si="177"/>
        <v>2997.9497818418281</v>
      </c>
      <c r="N352" s="122">
        <f t="shared" si="177"/>
        <v>2828.8911063516944</v>
      </c>
      <c r="O352" s="122">
        <f t="shared" si="177"/>
        <v>2800.6933051646147</v>
      </c>
      <c r="P352" s="122">
        <f t="shared" si="177"/>
        <v>2486.036175534025</v>
      </c>
      <c r="Q352" s="122">
        <f t="shared" si="177"/>
        <v>2239.60143153335</v>
      </c>
      <c r="R352" s="122">
        <f t="shared" si="177"/>
        <v>1653.8924223298618</v>
      </c>
      <c r="S352" s="122">
        <f t="shared" si="177"/>
        <v>1510.8358051882221</v>
      </c>
      <c r="T352" s="122">
        <f t="shared" si="177"/>
        <v>1527.4223796968904</v>
      </c>
      <c r="U352" s="122">
        <f t="shared" si="177"/>
        <v>1640.6181721276805</v>
      </c>
      <c r="V352" s="122">
        <f t="shared" si="177"/>
        <v>1819.9175647420914</v>
      </c>
      <c r="W352" s="122">
        <f t="shared" si="177"/>
        <v>1018.6108383717597</v>
      </c>
      <c r="X352" s="122">
        <f t="shared" si="177"/>
        <v>829.32525204659771</v>
      </c>
      <c r="Y352" s="122">
        <f t="shared" si="177"/>
        <v>642.08029837287813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4847.493541562927</v>
      </c>
      <c r="D353" s="98">
        <v>4304.8538063223405</v>
      </c>
      <c r="E353" s="98">
        <v>4316.0629717325482</v>
      </c>
      <c r="F353" s="98">
        <v>3882.66024943712</v>
      </c>
      <c r="G353" s="98">
        <v>3332.0083640016078</v>
      </c>
      <c r="H353" s="98">
        <v>2740.8376572350257</v>
      </c>
      <c r="I353" s="98">
        <v>2638.9596983948722</v>
      </c>
      <c r="J353" s="98">
        <v>2341.5384511908073</v>
      </c>
      <c r="K353" s="98">
        <v>2822.7228472153283</v>
      </c>
      <c r="L353" s="98">
        <v>2959.2803465470115</v>
      </c>
      <c r="M353" s="98">
        <v>2997.9497818418281</v>
      </c>
      <c r="N353" s="98">
        <v>2828.8911063516944</v>
      </c>
      <c r="O353" s="98">
        <v>2800.6933051646147</v>
      </c>
      <c r="P353" s="98">
        <v>2486.036175534025</v>
      </c>
      <c r="Q353" s="98">
        <v>2239.60143153335</v>
      </c>
      <c r="R353" s="98">
        <v>1653.8924223298618</v>
      </c>
      <c r="S353" s="98">
        <v>1510.8358051882221</v>
      </c>
      <c r="T353" s="98">
        <v>1527.4223796968904</v>
      </c>
      <c r="U353" s="98">
        <v>1640.6181721276805</v>
      </c>
      <c r="V353" s="98">
        <v>1819.9175647420914</v>
      </c>
      <c r="W353" s="98">
        <v>1018.6108383717597</v>
      </c>
      <c r="X353" s="98">
        <v>829.32525204659771</v>
      </c>
      <c r="Y353" s="98">
        <v>642.08029837287813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11.843481354328603</v>
      </c>
      <c r="D354" s="122">
        <f t="shared" si="178"/>
        <v>7.7382024709350361</v>
      </c>
      <c r="E354" s="122">
        <f t="shared" si="178"/>
        <v>136.72640824549487</v>
      </c>
      <c r="F354" s="122">
        <f t="shared" si="178"/>
        <v>78.012462656569127</v>
      </c>
      <c r="G354" s="122">
        <f t="shared" si="178"/>
        <v>82.089936044387073</v>
      </c>
      <c r="H354" s="122">
        <f t="shared" si="178"/>
        <v>113.4869903538595</v>
      </c>
      <c r="I354" s="122">
        <f t="shared" si="178"/>
        <v>90.030149216857154</v>
      </c>
      <c r="J354" s="122">
        <f t="shared" si="178"/>
        <v>86.194267460335283</v>
      </c>
      <c r="K354" s="122">
        <f t="shared" si="178"/>
        <v>113.17404037520168</v>
      </c>
      <c r="L354" s="122">
        <f t="shared" si="178"/>
        <v>144.14634016638001</v>
      </c>
      <c r="M354" s="122">
        <f t="shared" si="178"/>
        <v>167.03503574645134</v>
      </c>
      <c r="N354" s="122">
        <f t="shared" si="178"/>
        <v>159.58782126566632</v>
      </c>
      <c r="O354" s="122">
        <f t="shared" si="178"/>
        <v>161.87955308429164</v>
      </c>
      <c r="P354" s="122">
        <f t="shared" si="178"/>
        <v>81.874283444324448</v>
      </c>
      <c r="Q354" s="122">
        <f t="shared" si="178"/>
        <v>68.838027068088607</v>
      </c>
      <c r="R354" s="122">
        <f t="shared" si="178"/>
        <v>32.643005331599767</v>
      </c>
      <c r="S354" s="122">
        <f t="shared" si="178"/>
        <v>61.038004197493869</v>
      </c>
      <c r="T354" s="122">
        <f t="shared" si="178"/>
        <v>63.00649030768848</v>
      </c>
      <c r="U354" s="122">
        <f t="shared" si="178"/>
        <v>82.857138235898361</v>
      </c>
      <c r="V354" s="122">
        <f t="shared" si="178"/>
        <v>138.32254067960079</v>
      </c>
      <c r="W354" s="122">
        <f t="shared" si="178"/>
        <v>51.109298415739026</v>
      </c>
      <c r="X354" s="122">
        <f t="shared" si="178"/>
        <v>94.837416347490787</v>
      </c>
      <c r="Y354" s="122">
        <f t="shared" si="178"/>
        <v>86.416694509608064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11.843481354328603</v>
      </c>
      <c r="D355" s="98">
        <f>RES_hhdet_in_fech!D147</f>
        <v>7.7382024709350361</v>
      </c>
      <c r="E355" s="98">
        <f>RES_hhdet_in_fech!E147</f>
        <v>136.72640824549487</v>
      </c>
      <c r="F355" s="98">
        <f>RES_hhdet_in_fech!F147</f>
        <v>78.012462656569127</v>
      </c>
      <c r="G355" s="98">
        <f>RES_hhdet_in_fech!G147</f>
        <v>82.089936044387073</v>
      </c>
      <c r="H355" s="98">
        <f>RES_hhdet_in_fech!H147</f>
        <v>113.4869903538595</v>
      </c>
      <c r="I355" s="98">
        <f>RES_hhdet_in_fech!I147</f>
        <v>90.030149216857154</v>
      </c>
      <c r="J355" s="98">
        <f>RES_hhdet_in_fech!J147</f>
        <v>86.194267460335283</v>
      </c>
      <c r="K355" s="98">
        <f>RES_hhdet_in_fech!K147</f>
        <v>113.17404037520168</v>
      </c>
      <c r="L355" s="98">
        <f>RES_hhdet_in_fech!L147</f>
        <v>144.14634016638001</v>
      </c>
      <c r="M355" s="98">
        <f>RES_hhdet_in_fech!M147</f>
        <v>167.03503574645134</v>
      </c>
      <c r="N355" s="98">
        <f>RES_hhdet_in_fech!N147</f>
        <v>159.58782126566632</v>
      </c>
      <c r="O355" s="98">
        <f>RES_hhdet_in_fech!O147</f>
        <v>161.87955308429164</v>
      </c>
      <c r="P355" s="98">
        <f>RES_hhdet_in_fech!P147</f>
        <v>81.874283444324448</v>
      </c>
      <c r="Q355" s="98">
        <f>RES_hhdet_in_fech!Q147</f>
        <v>68.838027068088607</v>
      </c>
      <c r="R355" s="98">
        <f>RES_hhdet_in_fech!R147</f>
        <v>32.643005331599767</v>
      </c>
      <c r="S355" s="98">
        <f>RES_hhdet_in_fech!S147</f>
        <v>61.038004197493869</v>
      </c>
      <c r="T355" s="98">
        <f>RES_hhdet_in_fech!T147</f>
        <v>63.00649030768848</v>
      </c>
      <c r="U355" s="98">
        <f>RES_hhdet_in_fech!U147</f>
        <v>82.857138235898361</v>
      </c>
      <c r="V355" s="98">
        <f>RES_hhdet_in_fech!V147</f>
        <v>138.32254067960079</v>
      </c>
      <c r="W355" s="98">
        <f>RES_hhdet_in_fech!W147</f>
        <v>51.109298415739026</v>
      </c>
      <c r="X355" s="98">
        <f>RES_hhdet_in_fech!X147</f>
        <v>94.837416347490787</v>
      </c>
      <c r="Y355" s="98">
        <f>RES_hhdet_in_fech!Y147</f>
        <v>86.416694509608064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1998.7307636015796</v>
      </c>
      <c r="D356" s="122">
        <v>2065.3040334624252</v>
      </c>
      <c r="E356" s="122">
        <v>2018.629694700953</v>
      </c>
      <c r="F356" s="122">
        <v>2230.6616401983888</v>
      </c>
      <c r="G356" s="122">
        <v>2139.5636863453583</v>
      </c>
      <c r="H356" s="122">
        <v>2090.8422284953999</v>
      </c>
      <c r="I356" s="122">
        <v>2188.303073185898</v>
      </c>
      <c r="J356" s="122">
        <v>2056.8716059372882</v>
      </c>
      <c r="K356" s="122">
        <v>2027.5442219541164</v>
      </c>
      <c r="L356" s="122">
        <v>2132.8958332931747</v>
      </c>
      <c r="M356" s="122">
        <v>2209.0369371221905</v>
      </c>
      <c r="N356" s="122">
        <v>2105.013409080977</v>
      </c>
      <c r="O356" s="122">
        <v>1986.3875545872697</v>
      </c>
      <c r="P356" s="122">
        <v>1777.3171309931893</v>
      </c>
      <c r="Q356" s="122">
        <v>1744.826124130489</v>
      </c>
      <c r="R356" s="122">
        <v>1798.7427601980598</v>
      </c>
      <c r="S356" s="122">
        <v>1896.0599991805586</v>
      </c>
      <c r="T356" s="122">
        <v>2040.3718794456756</v>
      </c>
      <c r="U356" s="122">
        <v>1889.7901968153692</v>
      </c>
      <c r="V356" s="122">
        <v>1870.5332872676486</v>
      </c>
      <c r="W356" s="122">
        <v>1856.3297692204721</v>
      </c>
      <c r="X356" s="122">
        <v>2007.7957070147638</v>
      </c>
      <c r="Y356" s="122">
        <v>1679.1083426302214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2320.5377338962699</v>
      </c>
      <c r="D357" s="98">
        <v>2333.1683609497659</v>
      </c>
      <c r="E357" s="98">
        <v>2006.2107533980768</v>
      </c>
      <c r="F357" s="98">
        <v>2802.2839124714851</v>
      </c>
      <c r="G357" s="98">
        <v>2448.5296106313326</v>
      </c>
      <c r="H357" s="98">
        <v>2603.2230938936459</v>
      </c>
      <c r="I357" s="98">
        <v>2169.7593448344869</v>
      </c>
      <c r="J357" s="98">
        <v>2479.996144860042</v>
      </c>
      <c r="K357" s="98">
        <v>2404.6560274995618</v>
      </c>
      <c r="L357" s="98">
        <v>2486.4632379889272</v>
      </c>
      <c r="M357" s="98">
        <v>2665.6857879018626</v>
      </c>
      <c r="N357" s="98">
        <v>2378.9949959105802</v>
      </c>
      <c r="O357" s="98">
        <v>2058.6528311678485</v>
      </c>
      <c r="P357" s="98">
        <v>2101.4548673007121</v>
      </c>
      <c r="Q357" s="98">
        <v>1616.9589643465092</v>
      </c>
      <c r="R357" s="98">
        <v>2101.5714111810389</v>
      </c>
      <c r="S357" s="98">
        <v>1691.0574952204042</v>
      </c>
      <c r="T357" s="98">
        <v>2364.3015252241985</v>
      </c>
      <c r="U357" s="98">
        <v>2094.0226903771963</v>
      </c>
      <c r="V357" s="98">
        <v>2243.8967636282896</v>
      </c>
      <c r="W357" s="98">
        <v>2017.9208894278936</v>
      </c>
      <c r="X357" s="98">
        <v>2286.3018819530494</v>
      </c>
      <c r="Y357" s="98">
        <v>1636.358546133328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1908.0355009780221</v>
      </c>
      <c r="D358" s="98">
        <v>1929.0875693287403</v>
      </c>
      <c r="E358" s="98">
        <v>1660.0127613615705</v>
      </c>
      <c r="F358" s="98">
        <v>2347.7815120752634</v>
      </c>
      <c r="G358" s="98">
        <v>2047.7956620638208</v>
      </c>
      <c r="H358" s="98">
        <v>2177.7426197274644</v>
      </c>
      <c r="I358" s="98">
        <v>0</v>
      </c>
      <c r="J358" s="98">
        <v>2082.5688506063693</v>
      </c>
      <c r="K358" s="98">
        <v>2027.5037159037824</v>
      </c>
      <c r="L358" s="98">
        <v>2099.366120652694</v>
      </c>
      <c r="M358" s="98">
        <v>2275.6147294298576</v>
      </c>
      <c r="N358" s="98">
        <v>2048.3668847680492</v>
      </c>
      <c r="O358" s="98">
        <v>1802.6469347656976</v>
      </c>
      <c r="P358" s="98">
        <v>1844.0173049649732</v>
      </c>
      <c r="Q358" s="98">
        <v>0</v>
      </c>
      <c r="R358" s="98">
        <v>1886.5513304288756</v>
      </c>
      <c r="S358" s="98">
        <v>0</v>
      </c>
      <c r="T358" s="98">
        <v>2148.8086124255597</v>
      </c>
      <c r="U358" s="98">
        <v>1914.8185615674431</v>
      </c>
      <c r="V358" s="98">
        <v>2051.9926225259178</v>
      </c>
      <c r="W358" s="98">
        <v>0</v>
      </c>
      <c r="X358" s="98">
        <v>2106.4408151789148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963.37200809670355</v>
      </c>
      <c r="D359" s="101">
        <v>996.60988960681084</v>
      </c>
      <c r="E359" s="101">
        <v>854.1594910376424</v>
      </c>
      <c r="F359" s="101">
        <v>1279.7894196329855</v>
      </c>
      <c r="G359" s="101">
        <v>1098.020875098736</v>
      </c>
      <c r="H359" s="101">
        <v>1158.4485557595067</v>
      </c>
      <c r="I359" s="101">
        <v>0</v>
      </c>
      <c r="J359" s="101">
        <v>1105.5496624250793</v>
      </c>
      <c r="K359" s="101">
        <v>1085.2371090661095</v>
      </c>
      <c r="L359" s="101">
        <v>1114.2910401647175</v>
      </c>
      <c r="M359" s="101">
        <v>1243.057690045084</v>
      </c>
      <c r="N359" s="101">
        <v>1113.8377138527401</v>
      </c>
      <c r="O359" s="101">
        <v>1003.225597195306</v>
      </c>
      <c r="P359" s="101">
        <v>916.48358107630861</v>
      </c>
      <c r="Q359" s="101">
        <v>0</v>
      </c>
      <c r="R359" s="101">
        <v>924.5014278015318</v>
      </c>
      <c r="S359" s="101">
        <v>0</v>
      </c>
      <c r="T359" s="101">
        <v>1014.8217070459509</v>
      </c>
      <c r="U359" s="101">
        <v>906.44483576917821</v>
      </c>
      <c r="V359" s="101">
        <v>904.5808736820569</v>
      </c>
      <c r="W359" s="101">
        <v>0</v>
      </c>
      <c r="X359" s="101">
        <v>976.04065868323607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944.66349288131835</v>
      </c>
      <c r="D360" s="104">
        <v>932.47767972192901</v>
      </c>
      <c r="E360" s="104">
        <v>805.85327032392831</v>
      </c>
      <c r="F360" s="104">
        <v>1067.9920924422781</v>
      </c>
      <c r="G360" s="104">
        <v>949.77478696508513</v>
      </c>
      <c r="H360" s="104">
        <v>1019.2940639679581</v>
      </c>
      <c r="I360" s="104">
        <v>0</v>
      </c>
      <c r="J360" s="104">
        <v>977.01918818129013</v>
      </c>
      <c r="K360" s="104">
        <v>942.26660683767295</v>
      </c>
      <c r="L360" s="104">
        <v>985.07508048797649</v>
      </c>
      <c r="M360" s="104">
        <v>1032.5570393847738</v>
      </c>
      <c r="N360" s="104">
        <v>934.5291709153089</v>
      </c>
      <c r="O360" s="104">
        <v>799.42133757039142</v>
      </c>
      <c r="P360" s="104">
        <v>927.53372388866455</v>
      </c>
      <c r="Q360" s="104">
        <v>0</v>
      </c>
      <c r="R360" s="104">
        <v>962.04990262734373</v>
      </c>
      <c r="S360" s="104">
        <v>0</v>
      </c>
      <c r="T360" s="104">
        <v>1133.986905379609</v>
      </c>
      <c r="U360" s="104">
        <v>1008.3737257982648</v>
      </c>
      <c r="V360" s="104">
        <v>1147.4117488438608</v>
      </c>
      <c r="W360" s="104">
        <v>0</v>
      </c>
      <c r="X360" s="104">
        <v>1130.4001564956791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2049.6794578020072</v>
      </c>
      <c r="D361" s="101">
        <v>2141.4833767908258</v>
      </c>
      <c r="E361" s="101">
        <v>2179.2072258491216</v>
      </c>
      <c r="F361" s="101">
        <v>2215.2778618246753</v>
      </c>
      <c r="G361" s="101">
        <v>2209.9507771349404</v>
      </c>
      <c r="H361" s="101">
        <v>2159.6286406063195</v>
      </c>
      <c r="I361" s="101">
        <v>2344.1035637526152</v>
      </c>
      <c r="J361" s="101">
        <v>2162.5268352889971</v>
      </c>
      <c r="K361" s="101">
        <v>2178.7145674345211</v>
      </c>
      <c r="L361" s="101">
        <v>2210.98565198202</v>
      </c>
      <c r="M361" s="101">
        <v>2354.2871154082313</v>
      </c>
      <c r="N361" s="101">
        <v>2217.2729422057878</v>
      </c>
      <c r="O361" s="101">
        <v>2134.370495747663</v>
      </c>
      <c r="P361" s="101">
        <v>1895.2837891463978</v>
      </c>
      <c r="Q361" s="101">
        <v>1923.6742922639546</v>
      </c>
      <c r="R361" s="101">
        <v>1912.5237763731875</v>
      </c>
      <c r="S361" s="101">
        <v>2033.7711766744226</v>
      </c>
      <c r="T361" s="101">
        <v>2108.0572477960723</v>
      </c>
      <c r="U361" s="101">
        <v>1992.2839542980853</v>
      </c>
      <c r="V361" s="101">
        <v>1927.8815038134958</v>
      </c>
      <c r="W361" s="101">
        <v>0</v>
      </c>
      <c r="X361" s="101">
        <v>2078.1646804782354</v>
      </c>
      <c r="Y361" s="101">
        <v>1745.3857770670047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1786.0088563863737</v>
      </c>
      <c r="D362" s="104">
        <v>1873.5034953626316</v>
      </c>
      <c r="E362" s="104">
        <v>1908.4876463228939</v>
      </c>
      <c r="F362" s="104">
        <v>1954.6871699219796</v>
      </c>
      <c r="G362" s="104">
        <v>1947.4207022294804</v>
      </c>
      <c r="H362" s="104">
        <v>1901.7947671000713</v>
      </c>
      <c r="I362" s="104">
        <v>2091.4733638046032</v>
      </c>
      <c r="J362" s="104">
        <v>1908.1416593577185</v>
      </c>
      <c r="K362" s="104">
        <v>1927.6727485531057</v>
      </c>
      <c r="L362" s="104">
        <v>1956.4216589265473</v>
      </c>
      <c r="M362" s="104">
        <v>2098.0840700950171</v>
      </c>
      <c r="N362" s="104">
        <v>1983.1817861639436</v>
      </c>
      <c r="O362" s="104">
        <v>1928.3129002956373</v>
      </c>
      <c r="P362" s="104">
        <v>1706.0301577926944</v>
      </c>
      <c r="Q362" s="104">
        <v>1745.2966388759148</v>
      </c>
      <c r="R362" s="104">
        <v>1746.0668903443768</v>
      </c>
      <c r="S362" s="104">
        <v>1873.2048957243587</v>
      </c>
      <c r="T362" s="104">
        <v>1936.6822477506773</v>
      </c>
      <c r="U362" s="104">
        <v>1839.204880111382</v>
      </c>
      <c r="V362" s="104">
        <v>1775.7263494020669</v>
      </c>
      <c r="W362" s="104">
        <v>1846.9381828500377</v>
      </c>
      <c r="X362" s="104">
        <v>1946.6608441927733</v>
      </c>
      <c r="Y362" s="104">
        <v>1638.0174806968473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850.29352534255463</v>
      </c>
      <c r="D363" s="98">
        <v>915.46288647401991</v>
      </c>
      <c r="E363" s="98">
        <v>930.98626050925452</v>
      </c>
      <c r="F363" s="98">
        <v>1010.4518629946994</v>
      </c>
      <c r="G363" s="98">
        <v>990.7735583617482</v>
      </c>
      <c r="H363" s="98">
        <v>957.98647278373551</v>
      </c>
      <c r="I363" s="98">
        <v>1160.258048424997</v>
      </c>
      <c r="J363" s="98">
        <v>961.5763543209639</v>
      </c>
      <c r="K363" s="98">
        <v>982.87111583575484</v>
      </c>
      <c r="L363" s="98">
        <v>988.94312824519068</v>
      </c>
      <c r="M363" s="98">
        <v>1100.8745926909685</v>
      </c>
      <c r="N363" s="98">
        <v>1039.3514387839164</v>
      </c>
      <c r="O363" s="98">
        <v>1045.6963255636576</v>
      </c>
      <c r="P363" s="98">
        <v>818.00171001949434</v>
      </c>
      <c r="Q363" s="98">
        <v>829.06442991182405</v>
      </c>
      <c r="R363" s="98">
        <v>837.55412454459292</v>
      </c>
      <c r="S363" s="98">
        <v>949.78732920919379</v>
      </c>
      <c r="T363" s="98">
        <v>900.50567227942861</v>
      </c>
      <c r="U363" s="98">
        <v>857.67800991035824</v>
      </c>
      <c r="V363" s="98">
        <v>757.34772432715749</v>
      </c>
      <c r="W363" s="98">
        <v>880.61467264296016</v>
      </c>
      <c r="X363" s="98">
        <v>871.00125728147623</v>
      </c>
      <c r="Y363" s="98">
        <v>648.39309302438221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935.71533104381922</v>
      </c>
      <c r="D364" s="98">
        <v>958.0406088886117</v>
      </c>
      <c r="E364" s="98">
        <v>977.50138581363933</v>
      </c>
      <c r="F364" s="98">
        <v>944.23530692728036</v>
      </c>
      <c r="G364" s="98">
        <v>956.64714386773187</v>
      </c>
      <c r="H364" s="98">
        <v>943.8082943163356</v>
      </c>
      <c r="I364" s="98">
        <v>931.21531537960595</v>
      </c>
      <c r="J364" s="98">
        <v>946.56530503675469</v>
      </c>
      <c r="K364" s="98">
        <v>944.80163271735069</v>
      </c>
      <c r="L364" s="98">
        <v>967.47853068135646</v>
      </c>
      <c r="M364" s="98">
        <v>997.20947740404836</v>
      </c>
      <c r="N364" s="98">
        <v>943.83034738002709</v>
      </c>
      <c r="O364" s="98">
        <v>882.61657473197965</v>
      </c>
      <c r="P364" s="98">
        <v>888.02844777320001</v>
      </c>
      <c r="Q364" s="98">
        <v>916.232208964091</v>
      </c>
      <c r="R364" s="98">
        <v>908.51276579978401</v>
      </c>
      <c r="S364" s="98">
        <v>923.41756651516459</v>
      </c>
      <c r="T364" s="98">
        <v>1036.1765754712487</v>
      </c>
      <c r="U364" s="98">
        <v>981.52687020102371</v>
      </c>
      <c r="V364" s="98">
        <v>1018.3786250749095</v>
      </c>
      <c r="W364" s="98">
        <v>966.32351020707756</v>
      </c>
      <c r="X364" s="98">
        <v>1075.6595869112971</v>
      </c>
      <c r="Y364" s="98">
        <v>989.6243876724651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829.74619002816576</v>
      </c>
      <c r="D365" s="122">
        <v>850.81158755637887</v>
      </c>
      <c r="E365" s="122">
        <v>869.29288788380347</v>
      </c>
      <c r="F365" s="122">
        <v>895.17744274420193</v>
      </c>
      <c r="G365" s="122">
        <v>913.61478963008551</v>
      </c>
      <c r="H365" s="122">
        <v>894.74898112459118</v>
      </c>
      <c r="I365" s="122">
        <v>844.51119580159968</v>
      </c>
      <c r="J365" s="122">
        <v>804.74286374822395</v>
      </c>
      <c r="K365" s="122">
        <v>799.79776028191293</v>
      </c>
      <c r="L365" s="122">
        <v>818.39634177239623</v>
      </c>
      <c r="M365" s="122">
        <v>749.23366903983481</v>
      </c>
      <c r="N365" s="122">
        <v>756.5011523783777</v>
      </c>
      <c r="O365" s="122">
        <v>749.08671198540765</v>
      </c>
      <c r="P365" s="122">
        <v>710.73889511143216</v>
      </c>
      <c r="Q365" s="122">
        <v>675.13125750342863</v>
      </c>
      <c r="R365" s="122">
        <v>643.31073739798376</v>
      </c>
      <c r="S365" s="122">
        <v>679.92597035865288</v>
      </c>
      <c r="T365" s="122">
        <v>638.31707959693142</v>
      </c>
      <c r="U365" s="122">
        <v>630.08288279368753</v>
      </c>
      <c r="V365" s="122">
        <v>610.94723500339217</v>
      </c>
      <c r="W365" s="122">
        <v>637.31963838272384</v>
      </c>
      <c r="X365" s="122">
        <v>724.76162050541541</v>
      </c>
      <c r="Y365" s="122">
        <v>641.25160334581005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829.74619002816576</v>
      </c>
      <c r="D367" s="33">
        <v>850.81158755637887</v>
      </c>
      <c r="E367" s="33">
        <v>869.29288788380347</v>
      </c>
      <c r="F367" s="33">
        <v>895.17744274420193</v>
      </c>
      <c r="G367" s="33">
        <v>913.61478963008551</v>
      </c>
      <c r="H367" s="33">
        <v>894.74898112459118</v>
      </c>
      <c r="I367" s="33">
        <v>844.51119580159968</v>
      </c>
      <c r="J367" s="33">
        <v>804.74286374822395</v>
      </c>
      <c r="K367" s="33">
        <v>799.79776028191293</v>
      </c>
      <c r="L367" s="33">
        <v>818.39634177239623</v>
      </c>
      <c r="M367" s="33">
        <v>749.23366903983481</v>
      </c>
      <c r="N367" s="33">
        <v>756.5011523783777</v>
      </c>
      <c r="O367" s="33">
        <v>749.08671198540765</v>
      </c>
      <c r="P367" s="33">
        <v>710.73889511143216</v>
      </c>
      <c r="Q367" s="33">
        <v>675.13125750342863</v>
      </c>
      <c r="R367" s="33">
        <v>643.31073739798376</v>
      </c>
      <c r="S367" s="33">
        <v>679.92597035865288</v>
      </c>
      <c r="T367" s="33">
        <v>638.31707959693142</v>
      </c>
      <c r="U367" s="33">
        <v>630.08288279368753</v>
      </c>
      <c r="V367" s="33">
        <v>610.94723500339217</v>
      </c>
      <c r="W367" s="33">
        <v>637.31963838272384</v>
      </c>
      <c r="X367" s="33">
        <v>724.76162050541541</v>
      </c>
      <c r="Y367" s="33">
        <v>641.25160334581005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12849.80197542345</v>
      </c>
      <c r="D369" s="117">
        <f t="shared" si="179"/>
        <v>12010.335203756058</v>
      </c>
      <c r="E369" s="117">
        <f t="shared" si="179"/>
        <v>12668.426135823129</v>
      </c>
      <c r="F369" s="117">
        <f t="shared" si="179"/>
        <v>11879.936906683095</v>
      </c>
      <c r="G369" s="117">
        <f t="shared" si="179"/>
        <v>10794.463719927138</v>
      </c>
      <c r="H369" s="117">
        <f t="shared" si="179"/>
        <v>9600.5336714912737</v>
      </c>
      <c r="I369" s="117">
        <f t="shared" si="179"/>
        <v>9537.5150203572903</v>
      </c>
      <c r="J369" s="117">
        <f t="shared" si="179"/>
        <v>8787.722388976661</v>
      </c>
      <c r="K369" s="117">
        <f t="shared" si="179"/>
        <v>10363.992734230722</v>
      </c>
      <c r="L369" s="117">
        <f t="shared" si="179"/>
        <v>11117.7549223928</v>
      </c>
      <c r="M369" s="117">
        <f t="shared" si="179"/>
        <v>11666.058833290705</v>
      </c>
      <c r="N369" s="117">
        <f t="shared" si="179"/>
        <v>11395.648049751278</v>
      </c>
      <c r="O369" s="117">
        <f t="shared" si="179"/>
        <v>11657.843999240622</v>
      </c>
      <c r="P369" s="117">
        <f t="shared" si="179"/>
        <v>10563.83086846858</v>
      </c>
      <c r="Q369" s="117">
        <f t="shared" si="179"/>
        <v>9937.9767560155142</v>
      </c>
      <c r="R369" s="117">
        <f t="shared" ref="R369:V369" si="180">R370+R372+R374+R383</f>
        <v>7852.3459813631334</v>
      </c>
      <c r="S369" s="117">
        <f t="shared" si="180"/>
        <v>7611.0715282557912</v>
      </c>
      <c r="T369" s="117">
        <f t="shared" si="180"/>
        <v>7784.8562559000256</v>
      </c>
      <c r="U369" s="117">
        <f t="shared" si="180"/>
        <v>8148.0553940002919</v>
      </c>
      <c r="V369" s="117">
        <f t="shared" si="180"/>
        <v>8973.3984847721986</v>
      </c>
      <c r="W369" s="117">
        <f t="shared" ref="W369:Y369" si="181">W370+W372+W374+W383</f>
        <v>6017.5874640139409</v>
      </c>
      <c r="X369" s="117">
        <f t="shared" si="181"/>
        <v>5824.6265865569239</v>
      </c>
      <c r="Y369" s="117">
        <f t="shared" si="181"/>
        <v>4833.5307282125805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10578.675964237262</v>
      </c>
      <c r="D370" s="122">
        <f t="shared" si="182"/>
        <v>9662.0056281388152</v>
      </c>
      <c r="E370" s="122">
        <f t="shared" si="182"/>
        <v>9959.9078879622302</v>
      </c>
      <c r="F370" s="122">
        <f t="shared" si="182"/>
        <v>9206.8246796815474</v>
      </c>
      <c r="G370" s="122">
        <f t="shared" si="182"/>
        <v>8116.4030714973451</v>
      </c>
      <c r="H370" s="122">
        <f t="shared" si="182"/>
        <v>6856.0315888022651</v>
      </c>
      <c r="I370" s="122">
        <f t="shared" si="182"/>
        <v>6776.9735642837823</v>
      </c>
      <c r="J370" s="122">
        <f t="shared" si="182"/>
        <v>6172.9607507258997</v>
      </c>
      <c r="K370" s="122">
        <f t="shared" si="182"/>
        <v>7640.0579116306808</v>
      </c>
      <c r="L370" s="122">
        <f t="shared" si="182"/>
        <v>8224.4542373607237</v>
      </c>
      <c r="M370" s="122">
        <f t="shared" si="182"/>
        <v>8597.9955288107703</v>
      </c>
      <c r="N370" s="122">
        <f t="shared" si="182"/>
        <v>8423.5450327792369</v>
      </c>
      <c r="O370" s="122">
        <f t="shared" si="182"/>
        <v>8710.2570446027476</v>
      </c>
      <c r="P370" s="122">
        <f t="shared" si="182"/>
        <v>8083.7642676167525</v>
      </c>
      <c r="Q370" s="122">
        <f t="shared" si="182"/>
        <v>7529.1159626464932</v>
      </c>
      <c r="R370" s="122">
        <f t="shared" si="182"/>
        <v>5561.3980062424334</v>
      </c>
      <c r="S370" s="122">
        <f t="shared" si="182"/>
        <v>5080.4886230289703</v>
      </c>
      <c r="T370" s="122">
        <f t="shared" si="182"/>
        <v>5136.4153613476083</v>
      </c>
      <c r="U370" s="122">
        <f t="shared" si="182"/>
        <v>5517.2504007689167</v>
      </c>
      <c r="V370" s="122">
        <f t="shared" si="182"/>
        <v>6138.2158801105788</v>
      </c>
      <c r="W370" s="122">
        <f t="shared" si="182"/>
        <v>3489.2245366826437</v>
      </c>
      <c r="X370" s="122">
        <f t="shared" si="182"/>
        <v>2899.3380354274273</v>
      </c>
      <c r="Y370" s="122">
        <f t="shared" si="182"/>
        <v>2296.7058079055341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10578.675964237262</v>
      </c>
      <c r="D371" s="98">
        <v>9662.0056281388152</v>
      </c>
      <c r="E371" s="98">
        <v>9959.9078879622302</v>
      </c>
      <c r="F371" s="98">
        <v>9206.8246796815474</v>
      </c>
      <c r="G371" s="98">
        <v>8116.4030714973451</v>
      </c>
      <c r="H371" s="98">
        <v>6856.0315888022651</v>
      </c>
      <c r="I371" s="98">
        <v>6776.9735642837823</v>
      </c>
      <c r="J371" s="98">
        <v>6172.9607507258997</v>
      </c>
      <c r="K371" s="98">
        <v>7640.0579116306808</v>
      </c>
      <c r="L371" s="98">
        <v>8224.4542373607237</v>
      </c>
      <c r="M371" s="98">
        <v>8597.9955288107703</v>
      </c>
      <c r="N371" s="98">
        <v>8423.5450327792369</v>
      </c>
      <c r="O371" s="98">
        <v>8710.2570446027476</v>
      </c>
      <c r="P371" s="98">
        <v>8083.7642676167525</v>
      </c>
      <c r="Q371" s="98">
        <v>7529.1159626464932</v>
      </c>
      <c r="R371" s="98">
        <v>5561.3980062424334</v>
      </c>
      <c r="S371" s="98">
        <v>5080.4886230289703</v>
      </c>
      <c r="T371" s="98">
        <v>5136.4153613476083</v>
      </c>
      <c r="U371" s="98">
        <v>5517.2504007689167</v>
      </c>
      <c r="V371" s="98">
        <v>6138.2158801105788</v>
      </c>
      <c r="W371" s="98">
        <v>3489.2245366826437</v>
      </c>
      <c r="X371" s="98">
        <v>2899.3380354274273</v>
      </c>
      <c r="Y371" s="98">
        <v>2296.7058079055341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28.782752029836725</v>
      </c>
      <c r="D372" s="122">
        <f t="shared" si="183"/>
        <v>19.631399325320405</v>
      </c>
      <c r="E372" s="122">
        <f t="shared" si="183"/>
        <v>361.67275113216823</v>
      </c>
      <c r="F372" s="122">
        <f t="shared" si="183"/>
        <v>214.8762274948794</v>
      </c>
      <c r="G372" s="122">
        <f t="shared" si="183"/>
        <v>235.19087382080801</v>
      </c>
      <c r="H372" s="122">
        <f t="shared" si="183"/>
        <v>337.86183110478703</v>
      </c>
      <c r="I372" s="122">
        <f t="shared" si="183"/>
        <v>278.25537939524935</v>
      </c>
      <c r="J372" s="122">
        <f t="shared" si="183"/>
        <v>276.37450844366549</v>
      </c>
      <c r="K372" s="122">
        <f t="shared" si="183"/>
        <v>376.27390602938101</v>
      </c>
      <c r="L372" s="122">
        <f t="shared" si="183"/>
        <v>496.68822160413271</v>
      </c>
      <c r="M372" s="122">
        <f t="shared" si="183"/>
        <v>598.71405463696772</v>
      </c>
      <c r="N372" s="122">
        <f t="shared" si="183"/>
        <v>597.67358266303552</v>
      </c>
      <c r="O372" s="122">
        <f t="shared" si="183"/>
        <v>635.80980656442</v>
      </c>
      <c r="P372" s="122">
        <f t="shared" si="183"/>
        <v>336.85439111150112</v>
      </c>
      <c r="Q372" s="122">
        <f t="shared" si="183"/>
        <v>293.07879720630422</v>
      </c>
      <c r="R372" s="122">
        <f t="shared" si="183"/>
        <v>139.99105395961476</v>
      </c>
      <c r="S372" s="122">
        <f t="shared" si="183"/>
        <v>261.97480426369469</v>
      </c>
      <c r="T372" s="122">
        <f t="shared" si="183"/>
        <v>270.66493479192917</v>
      </c>
      <c r="U372" s="122">
        <f t="shared" si="183"/>
        <v>356.29259401507437</v>
      </c>
      <c r="V372" s="122">
        <f t="shared" si="183"/>
        <v>596.48108179462213</v>
      </c>
      <c r="W372" s="122">
        <f t="shared" si="183"/>
        <v>222.43658294115409</v>
      </c>
      <c r="X372" s="122">
        <f t="shared" si="183"/>
        <v>417.23490224267653</v>
      </c>
      <c r="Y372" s="122">
        <f t="shared" si="183"/>
        <v>384.7956064061363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28.782752029836725</v>
      </c>
      <c r="D373" s="98">
        <f>RES_hhdet_in_tesh!D147</f>
        <v>19.631399325320405</v>
      </c>
      <c r="E373" s="98">
        <f>RES_hhdet_in_tesh!E147</f>
        <v>361.67275113216823</v>
      </c>
      <c r="F373" s="98">
        <f>RES_hhdet_in_tesh!F147</f>
        <v>214.8762274948794</v>
      </c>
      <c r="G373" s="98">
        <f>RES_hhdet_in_tesh!G147</f>
        <v>235.19087382080801</v>
      </c>
      <c r="H373" s="98">
        <f>RES_hhdet_in_tesh!H147</f>
        <v>337.86183110478703</v>
      </c>
      <c r="I373" s="98">
        <f>RES_hhdet_in_tesh!I147</f>
        <v>278.25537939524935</v>
      </c>
      <c r="J373" s="98">
        <f>RES_hhdet_in_tesh!J147</f>
        <v>276.37450844366549</v>
      </c>
      <c r="K373" s="98">
        <f>RES_hhdet_in_tesh!K147</f>
        <v>376.27390602938101</v>
      </c>
      <c r="L373" s="98">
        <f>RES_hhdet_in_tesh!L147</f>
        <v>496.68822160413271</v>
      </c>
      <c r="M373" s="98">
        <f>RES_hhdet_in_tesh!M147</f>
        <v>598.71405463696772</v>
      </c>
      <c r="N373" s="98">
        <f>RES_hhdet_in_tesh!N147</f>
        <v>597.67358266303552</v>
      </c>
      <c r="O373" s="98">
        <f>RES_hhdet_in_tesh!O147</f>
        <v>635.80980656442</v>
      </c>
      <c r="P373" s="98">
        <f>RES_hhdet_in_tesh!P147</f>
        <v>336.85439111150112</v>
      </c>
      <c r="Q373" s="98">
        <f>RES_hhdet_in_tesh!Q147</f>
        <v>293.07879720630422</v>
      </c>
      <c r="R373" s="98">
        <f>RES_hhdet_in_tesh!R147</f>
        <v>139.99105395961476</v>
      </c>
      <c r="S373" s="98">
        <f>RES_hhdet_in_tesh!S147</f>
        <v>261.97480426369469</v>
      </c>
      <c r="T373" s="98">
        <f>RES_hhdet_in_tesh!T147</f>
        <v>270.66493479192917</v>
      </c>
      <c r="U373" s="98">
        <f>RES_hhdet_in_tesh!U147</f>
        <v>356.29259401507437</v>
      </c>
      <c r="V373" s="98">
        <f>RES_hhdet_in_tesh!V147</f>
        <v>596.48108179462213</v>
      </c>
      <c r="W373" s="98">
        <f>RES_hhdet_in_tesh!W147</f>
        <v>222.43658294115409</v>
      </c>
      <c r="X373" s="98">
        <f>RES_hhdet_in_tesh!X147</f>
        <v>417.23490224267653</v>
      </c>
      <c r="Y373" s="98">
        <f>RES_hhdet_in_tesh!Y147</f>
        <v>384.7956064061363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1600.2222527052907</v>
      </c>
      <c r="D374" s="122">
        <v>1669.2720785621227</v>
      </c>
      <c r="E374" s="122">
        <v>1672.0221793306428</v>
      </c>
      <c r="F374" s="122">
        <v>1762.2068327983136</v>
      </c>
      <c r="G374" s="122">
        <v>1731.3233765435448</v>
      </c>
      <c r="H374" s="122">
        <v>1708.5887913932149</v>
      </c>
      <c r="I374" s="122">
        <v>1822.2496004503064</v>
      </c>
      <c r="J374" s="122">
        <v>1708.2277787391745</v>
      </c>
      <c r="K374" s="122">
        <v>1720.0666165480789</v>
      </c>
      <c r="L374" s="122">
        <v>1752.9651924072161</v>
      </c>
      <c r="M374" s="122">
        <v>1878.1870788476542</v>
      </c>
      <c r="N374" s="122">
        <v>1774.8923455947515</v>
      </c>
      <c r="O374" s="122">
        <v>1714.4830576545082</v>
      </c>
      <c r="P374" s="122">
        <v>1571.9366625331472</v>
      </c>
      <c r="Q374" s="122">
        <v>1567.5237170379203</v>
      </c>
      <c r="R374" s="122">
        <v>1621.2739221726438</v>
      </c>
      <c r="S374" s="122">
        <v>1699.1683387883688</v>
      </c>
      <c r="T374" s="122">
        <v>1833.4723226457668</v>
      </c>
      <c r="U374" s="122">
        <v>1728.0691298965842</v>
      </c>
      <c r="V374" s="122">
        <v>1701.4562405240504</v>
      </c>
      <c r="W374" s="122">
        <v>1739.7116605638978</v>
      </c>
      <c r="X374" s="122">
        <v>1858.8003887131194</v>
      </c>
      <c r="Y374" s="122">
        <v>1573.3861208791404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1615.1183080290446</v>
      </c>
      <c r="D375" s="98">
        <v>1627.5161936689551</v>
      </c>
      <c r="E375" s="98">
        <v>1402.9773712659544</v>
      </c>
      <c r="F375" s="98">
        <v>1964.7012290668645</v>
      </c>
      <c r="G375" s="98">
        <v>1721.5492044472198</v>
      </c>
      <c r="H375" s="98">
        <v>1835.9500608723263</v>
      </c>
      <c r="I375" s="98">
        <v>1535.418084018693</v>
      </c>
      <c r="J375" s="98">
        <v>1761.8325571027719</v>
      </c>
      <c r="K375" s="98">
        <v>1716.2611707889689</v>
      </c>
      <c r="L375" s="98">
        <v>1784.2942723208703</v>
      </c>
      <c r="M375" s="98">
        <v>1933.9848244239922</v>
      </c>
      <c r="N375" s="98">
        <v>1756.9981506112499</v>
      </c>
      <c r="O375" s="98">
        <v>1559.6417477034083</v>
      </c>
      <c r="P375" s="98">
        <v>1640.6297801031164</v>
      </c>
      <c r="Q375" s="98">
        <v>1296.0204889494737</v>
      </c>
      <c r="R375" s="98">
        <v>1712.8135054671504</v>
      </c>
      <c r="S375" s="98">
        <v>1399.4919185377385</v>
      </c>
      <c r="T375" s="98">
        <v>1983.2977829528693</v>
      </c>
      <c r="U375" s="98">
        <v>1776.6688796177748</v>
      </c>
      <c r="V375" s="98">
        <v>1920.7806180275747</v>
      </c>
      <c r="W375" s="98">
        <v>1736.7147164825797</v>
      </c>
      <c r="X375" s="98">
        <v>1973.7830211210839</v>
      </c>
      <c r="Y375" s="98">
        <v>1414.8878682783954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1615.1803929048212</v>
      </c>
      <c r="D376" s="98">
        <v>1627.6691460786242</v>
      </c>
      <c r="E376" s="98">
        <v>1403.1815596614715</v>
      </c>
      <c r="F376" s="98">
        <v>1965.2615784174191</v>
      </c>
      <c r="G376" s="98">
        <v>1721.7878987465974</v>
      </c>
      <c r="H376" s="98">
        <v>1836.3019114525107</v>
      </c>
      <c r="I376" s="98">
        <v>0</v>
      </c>
      <c r="J376" s="98">
        <v>1762.420969063658</v>
      </c>
      <c r="K376" s="98">
        <v>1716.8265813576779</v>
      </c>
      <c r="L376" s="98">
        <v>1784.6940293176654</v>
      </c>
      <c r="M376" s="98">
        <v>1934.4092829393094</v>
      </c>
      <c r="N376" s="98">
        <v>1757.1499862950673</v>
      </c>
      <c r="O376" s="98">
        <v>1559.4681507394012</v>
      </c>
      <c r="P376" s="98">
        <v>1643.0429073053449</v>
      </c>
      <c r="Q376" s="98">
        <v>0</v>
      </c>
      <c r="R376" s="98">
        <v>1715.5329976758412</v>
      </c>
      <c r="S376" s="98">
        <v>0</v>
      </c>
      <c r="T376" s="98">
        <v>1985.2715745318758</v>
      </c>
      <c r="U376" s="98">
        <v>1777.4448243121271</v>
      </c>
      <c r="V376" s="98">
        <v>1921.7349876712458</v>
      </c>
      <c r="W376" s="98">
        <v>0</v>
      </c>
      <c r="X376" s="98">
        <v>1973.0240003719412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670.51690002350267</v>
      </c>
      <c r="D377" s="101">
        <v>695.19146635669472</v>
      </c>
      <c r="E377" s="101">
        <v>597.32828933754331</v>
      </c>
      <c r="F377" s="101">
        <v>897.26948597514104</v>
      </c>
      <c r="G377" s="101">
        <v>772.01311178151207</v>
      </c>
      <c r="H377" s="101">
        <v>817.0078474845526</v>
      </c>
      <c r="I377" s="101">
        <v>0</v>
      </c>
      <c r="J377" s="101">
        <v>785.40178088236803</v>
      </c>
      <c r="K377" s="101">
        <v>774.55997452000486</v>
      </c>
      <c r="L377" s="101">
        <v>799.61894882968886</v>
      </c>
      <c r="M377" s="101">
        <v>901.85224355453545</v>
      </c>
      <c r="N377" s="101">
        <v>822.6208153797586</v>
      </c>
      <c r="O377" s="101">
        <v>760.04681316900974</v>
      </c>
      <c r="P377" s="101">
        <v>715.50918341668034</v>
      </c>
      <c r="Q377" s="101">
        <v>0</v>
      </c>
      <c r="R377" s="101">
        <v>753.48309504849738</v>
      </c>
      <c r="S377" s="101">
        <v>0</v>
      </c>
      <c r="T377" s="101">
        <v>851.28466915226647</v>
      </c>
      <c r="U377" s="101">
        <v>769.07109851386224</v>
      </c>
      <c r="V377" s="101">
        <v>774.32323882738535</v>
      </c>
      <c r="W377" s="101">
        <v>0</v>
      </c>
      <c r="X377" s="101">
        <v>842.62384387626196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944.66349288131835</v>
      </c>
      <c r="D378" s="104">
        <v>932.47767972192901</v>
      </c>
      <c r="E378" s="104">
        <v>805.85327032392831</v>
      </c>
      <c r="F378" s="104">
        <v>1067.9920924422781</v>
      </c>
      <c r="G378" s="104">
        <v>949.77478696508513</v>
      </c>
      <c r="H378" s="104">
        <v>1019.2940639679581</v>
      </c>
      <c r="I378" s="104">
        <v>0</v>
      </c>
      <c r="J378" s="104">
        <v>977.01918818129013</v>
      </c>
      <c r="K378" s="104">
        <v>942.26660683767295</v>
      </c>
      <c r="L378" s="104">
        <v>985.07508048797649</v>
      </c>
      <c r="M378" s="104">
        <v>1032.5570393847738</v>
      </c>
      <c r="N378" s="104">
        <v>934.5291709153089</v>
      </c>
      <c r="O378" s="104">
        <v>799.42133757039142</v>
      </c>
      <c r="P378" s="104">
        <v>927.53372388866455</v>
      </c>
      <c r="Q378" s="104">
        <v>0</v>
      </c>
      <c r="R378" s="104">
        <v>962.04990262734373</v>
      </c>
      <c r="S378" s="104">
        <v>0</v>
      </c>
      <c r="T378" s="104">
        <v>1133.986905379609</v>
      </c>
      <c r="U378" s="104">
        <v>1008.3737257982648</v>
      </c>
      <c r="V378" s="104">
        <v>1147.4117488438608</v>
      </c>
      <c r="W378" s="104">
        <v>0</v>
      </c>
      <c r="X378" s="104">
        <v>1130.4001564956791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1598.077175501591</v>
      </c>
      <c r="D379" s="101">
        <v>1671.6570910676157</v>
      </c>
      <c r="E379" s="101">
        <v>1703.3360037308883</v>
      </c>
      <c r="F379" s="101">
        <v>1733.825644578272</v>
      </c>
      <c r="G379" s="101">
        <v>1732.1284013605007</v>
      </c>
      <c r="H379" s="101">
        <v>1695.26312269863</v>
      </c>
      <c r="I379" s="101">
        <v>1843.0856135161291</v>
      </c>
      <c r="J379" s="101">
        <v>1703.4558522470243</v>
      </c>
      <c r="K379" s="101">
        <v>1719.8684194709735</v>
      </c>
      <c r="L379" s="101">
        <v>1749.6149782624434</v>
      </c>
      <c r="M379" s="101">
        <v>1871.6612100519756</v>
      </c>
      <c r="N379" s="101">
        <v>1776.1642895487109</v>
      </c>
      <c r="O379" s="101">
        <v>1729.4672204520562</v>
      </c>
      <c r="P379" s="101">
        <v>1558.4364375182038</v>
      </c>
      <c r="Q379" s="101">
        <v>1604.0095545727002</v>
      </c>
      <c r="R379" s="101">
        <v>1609.6676273759974</v>
      </c>
      <c r="S379" s="101">
        <v>1727.1230346852692</v>
      </c>
      <c r="T379" s="101">
        <v>1806.0552901377703</v>
      </c>
      <c r="U379" s="101">
        <v>1721.8777849740798</v>
      </c>
      <c r="V379" s="101">
        <v>1680.4854016286033</v>
      </c>
      <c r="W379" s="101">
        <v>0</v>
      </c>
      <c r="X379" s="101">
        <v>1853.3706481977908</v>
      </c>
      <c r="Y379" s="101">
        <v>1578.401461247412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1598.6651743251093</v>
      </c>
      <c r="D380" s="104">
        <v>1672.6574218740352</v>
      </c>
      <c r="E380" s="104">
        <v>1705.1891420279667</v>
      </c>
      <c r="F380" s="104">
        <v>1735.0829847120706</v>
      </c>
      <c r="G380" s="104">
        <v>1733.2015529122014</v>
      </c>
      <c r="H380" s="104">
        <v>1695.8075541976316</v>
      </c>
      <c r="I380" s="104">
        <v>1843.4851272112194</v>
      </c>
      <c r="J380" s="104">
        <v>1704.0138792790731</v>
      </c>
      <c r="K380" s="104">
        <v>1720.6760945687724</v>
      </c>
      <c r="L380" s="104">
        <v>1750.0569740450283</v>
      </c>
      <c r="M380" s="104">
        <v>1872.4061595700512</v>
      </c>
      <c r="N380" s="104">
        <v>1776.4111608285368</v>
      </c>
      <c r="O380" s="104">
        <v>1729.9378440301648</v>
      </c>
      <c r="P380" s="104">
        <v>1560.6473337399968</v>
      </c>
      <c r="Q380" s="104">
        <v>1607.5276493007566</v>
      </c>
      <c r="R380" s="104">
        <v>1613.4366873268159</v>
      </c>
      <c r="S380" s="104">
        <v>1729.9977723629754</v>
      </c>
      <c r="T380" s="104">
        <v>1807.6750890527271</v>
      </c>
      <c r="U380" s="104">
        <v>1722.7950557623194</v>
      </c>
      <c r="V380" s="104">
        <v>1678.5394244658009</v>
      </c>
      <c r="W380" s="104">
        <v>1739.8858412933273</v>
      </c>
      <c r="X380" s="104">
        <v>1852.4450745837048</v>
      </c>
      <c r="Y380" s="104">
        <v>1575.9845029772923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662.9498432812901</v>
      </c>
      <c r="D381" s="98">
        <v>714.61681298542362</v>
      </c>
      <c r="E381" s="98">
        <v>727.68775621432769</v>
      </c>
      <c r="F381" s="98">
        <v>790.84767778479045</v>
      </c>
      <c r="G381" s="98">
        <v>776.55440904446959</v>
      </c>
      <c r="H381" s="98">
        <v>751.99925988129598</v>
      </c>
      <c r="I381" s="98">
        <v>912.26981183161342</v>
      </c>
      <c r="J381" s="98">
        <v>757.44857424231861</v>
      </c>
      <c r="K381" s="98">
        <v>775.87446185142164</v>
      </c>
      <c r="L381" s="98">
        <v>782.57844336367179</v>
      </c>
      <c r="M381" s="98">
        <v>875.19668216600303</v>
      </c>
      <c r="N381" s="98">
        <v>832.58081344850984</v>
      </c>
      <c r="O381" s="98">
        <v>847.32126929818537</v>
      </c>
      <c r="P381" s="98">
        <v>672.61888596679682</v>
      </c>
      <c r="Q381" s="98">
        <v>691.29544033666571</v>
      </c>
      <c r="R381" s="98">
        <v>704.92392152703178</v>
      </c>
      <c r="S381" s="98">
        <v>806.5802058478107</v>
      </c>
      <c r="T381" s="98">
        <v>771.49851358147794</v>
      </c>
      <c r="U381" s="98">
        <v>741.26818556129547</v>
      </c>
      <c r="V381" s="98">
        <v>660.16079939089173</v>
      </c>
      <c r="W381" s="98">
        <v>773.56233108624997</v>
      </c>
      <c r="X381" s="98">
        <v>776.78548767240807</v>
      </c>
      <c r="Y381" s="98">
        <v>586.36011530482722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935.71533104381922</v>
      </c>
      <c r="D382" s="98">
        <v>958.0406088886117</v>
      </c>
      <c r="E382" s="98">
        <v>977.50138581363933</v>
      </c>
      <c r="F382" s="98">
        <v>944.23530692728036</v>
      </c>
      <c r="G382" s="98">
        <v>956.64714386773187</v>
      </c>
      <c r="H382" s="98">
        <v>943.8082943163356</v>
      </c>
      <c r="I382" s="98">
        <v>931.21531537960595</v>
      </c>
      <c r="J382" s="98">
        <v>946.56530503675469</v>
      </c>
      <c r="K382" s="98">
        <v>944.80163271735069</v>
      </c>
      <c r="L382" s="98">
        <v>967.47853068135646</v>
      </c>
      <c r="M382" s="98">
        <v>997.20947740404836</v>
      </c>
      <c r="N382" s="98">
        <v>943.83034738002709</v>
      </c>
      <c r="O382" s="98">
        <v>882.61657473197965</v>
      </c>
      <c r="P382" s="98">
        <v>888.02844777320001</v>
      </c>
      <c r="Q382" s="98">
        <v>916.232208964091</v>
      </c>
      <c r="R382" s="98">
        <v>908.51276579978401</v>
      </c>
      <c r="S382" s="98">
        <v>923.41756651516459</v>
      </c>
      <c r="T382" s="98">
        <v>1036.1765754712487</v>
      </c>
      <c r="U382" s="98">
        <v>981.52687020102371</v>
      </c>
      <c r="V382" s="98">
        <v>1018.3786250749095</v>
      </c>
      <c r="W382" s="98">
        <v>966.32351020707756</v>
      </c>
      <c r="X382" s="98">
        <v>1075.6595869112971</v>
      </c>
      <c r="Y382" s="98">
        <v>989.6243876724651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642.12100645106216</v>
      </c>
      <c r="D383" s="122">
        <v>659.42609772980006</v>
      </c>
      <c r="E383" s="122">
        <v>674.82331739808785</v>
      </c>
      <c r="F383" s="122">
        <v>696.02916670835498</v>
      </c>
      <c r="G383" s="122">
        <v>711.54639806543946</v>
      </c>
      <c r="H383" s="122">
        <v>698.05146019100675</v>
      </c>
      <c r="I383" s="122">
        <v>660.03647622795154</v>
      </c>
      <c r="J383" s="122">
        <v>630.15935106792142</v>
      </c>
      <c r="K383" s="122">
        <v>627.5943000225808</v>
      </c>
      <c r="L383" s="122">
        <v>643.64727102072754</v>
      </c>
      <c r="M383" s="122">
        <v>591.16217099531275</v>
      </c>
      <c r="N383" s="122">
        <v>599.53708871425499</v>
      </c>
      <c r="O383" s="122">
        <v>597.29409041894587</v>
      </c>
      <c r="P383" s="122">
        <v>571.27554720717762</v>
      </c>
      <c r="Q383" s="122">
        <v>548.25827912479633</v>
      </c>
      <c r="R383" s="122">
        <v>529.68299898844168</v>
      </c>
      <c r="S383" s="122">
        <v>569.4397621747579</v>
      </c>
      <c r="T383" s="122">
        <v>544.30363711472103</v>
      </c>
      <c r="U383" s="122">
        <v>546.44326931971659</v>
      </c>
      <c r="V383" s="122">
        <v>537.24528234294849</v>
      </c>
      <c r="W383" s="122">
        <v>566.21468382624505</v>
      </c>
      <c r="X383" s="122">
        <v>649.25326017370071</v>
      </c>
      <c r="Y383" s="122">
        <v>578.64319302176989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642.12100645106216</v>
      </c>
      <c r="D385" s="33">
        <v>659.42609772980006</v>
      </c>
      <c r="E385" s="33">
        <v>674.82331739808785</v>
      </c>
      <c r="F385" s="33">
        <v>696.02916670835498</v>
      </c>
      <c r="G385" s="33">
        <v>711.54639806543946</v>
      </c>
      <c r="H385" s="33">
        <v>698.05146019100675</v>
      </c>
      <c r="I385" s="33">
        <v>660.03647622795154</v>
      </c>
      <c r="J385" s="33">
        <v>630.15935106792142</v>
      </c>
      <c r="K385" s="33">
        <v>627.5943000225808</v>
      </c>
      <c r="L385" s="33">
        <v>643.64727102072754</v>
      </c>
      <c r="M385" s="33">
        <v>591.16217099531275</v>
      </c>
      <c r="N385" s="33">
        <v>599.53708871425499</v>
      </c>
      <c r="O385" s="33">
        <v>597.29409041894587</v>
      </c>
      <c r="P385" s="33">
        <v>571.27554720717762</v>
      </c>
      <c r="Q385" s="33">
        <v>548.25827912479633</v>
      </c>
      <c r="R385" s="33">
        <v>529.68299898844168</v>
      </c>
      <c r="S385" s="33">
        <v>569.4397621747579</v>
      </c>
      <c r="T385" s="33">
        <v>544.30363711472103</v>
      </c>
      <c r="U385" s="33">
        <v>546.44326931971659</v>
      </c>
      <c r="V385" s="33">
        <v>537.24528234294849</v>
      </c>
      <c r="W385" s="33">
        <v>566.21468382624505</v>
      </c>
      <c r="X385" s="33">
        <v>649.25326017370071</v>
      </c>
      <c r="Y385" s="33">
        <v>578.64319302176989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60.526808887826903</v>
      </c>
      <c r="D387" s="117">
        <f t="shared" si="184"/>
        <v>32.478304841299014</v>
      </c>
      <c r="E387" s="117">
        <f t="shared" si="184"/>
        <v>48.868797442498199</v>
      </c>
      <c r="F387" s="117">
        <f t="shared" si="184"/>
        <v>77.152469095203031</v>
      </c>
      <c r="G387" s="117">
        <f t="shared" si="184"/>
        <v>63.167137707180395</v>
      </c>
      <c r="H387" s="117">
        <f t="shared" si="184"/>
        <v>54.785428303583494</v>
      </c>
      <c r="I387" s="117">
        <f t="shared" si="184"/>
        <v>33.743705530704638</v>
      </c>
      <c r="J387" s="117">
        <f t="shared" si="184"/>
        <v>42.889851551707892</v>
      </c>
      <c r="K387" s="117">
        <f t="shared" si="184"/>
        <v>54.196360479994901</v>
      </c>
      <c r="L387" s="117">
        <f t="shared" si="184"/>
        <v>51.453716748725732</v>
      </c>
      <c r="M387" s="117">
        <f t="shared" si="184"/>
        <v>58.106314106873292</v>
      </c>
      <c r="N387" s="117">
        <f t="shared" si="184"/>
        <v>39.422400354814535</v>
      </c>
      <c r="O387" s="117">
        <f t="shared" si="184"/>
        <v>42.078507186514798</v>
      </c>
      <c r="P387" s="117">
        <f t="shared" si="184"/>
        <v>67.356017525343731</v>
      </c>
      <c r="Q387" s="117">
        <f t="shared" si="184"/>
        <v>46.800620963227523</v>
      </c>
      <c r="R387" s="117">
        <f t="shared" ref="R387:V387" si="185">R388+R390+R392+R401</f>
        <v>39.318050293911945</v>
      </c>
      <c r="S387" s="117">
        <f t="shared" si="185"/>
        <v>35.011404365770254</v>
      </c>
      <c r="T387" s="117">
        <f t="shared" si="185"/>
        <v>78.997984696438436</v>
      </c>
      <c r="U387" s="117">
        <f t="shared" si="185"/>
        <v>47.60493470195123</v>
      </c>
      <c r="V387" s="117">
        <f t="shared" si="185"/>
        <v>46.141806161045487</v>
      </c>
      <c r="W387" s="117">
        <f t="shared" ref="W387:Y387" si="186">W388+W390+W392+W401</f>
        <v>25.178089069563555</v>
      </c>
      <c r="X387" s="117">
        <f t="shared" si="186"/>
        <v>25.640094013298025</v>
      </c>
      <c r="Y387" s="117">
        <f t="shared" si="186"/>
        <v>8.1317384267015242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60.526808887826903</v>
      </c>
      <c r="D392" s="122">
        <v>32.478304841299014</v>
      </c>
      <c r="E392" s="122">
        <v>48.868797442498199</v>
      </c>
      <c r="F392" s="122">
        <v>77.152469095203031</v>
      </c>
      <c r="G392" s="122">
        <v>63.167137707180395</v>
      </c>
      <c r="H392" s="122">
        <v>54.785428303583494</v>
      </c>
      <c r="I392" s="122">
        <v>33.743705530704638</v>
      </c>
      <c r="J392" s="122">
        <v>42.889851551707892</v>
      </c>
      <c r="K392" s="122">
        <v>54.196360479994901</v>
      </c>
      <c r="L392" s="122">
        <v>51.453716748725732</v>
      </c>
      <c r="M392" s="122">
        <v>58.106314106873292</v>
      </c>
      <c r="N392" s="122">
        <v>39.422400354814535</v>
      </c>
      <c r="O392" s="122">
        <v>42.078507186514798</v>
      </c>
      <c r="P392" s="122">
        <v>67.356017525343731</v>
      </c>
      <c r="Q392" s="122">
        <v>46.800620963227523</v>
      </c>
      <c r="R392" s="122">
        <v>39.318050293911945</v>
      </c>
      <c r="S392" s="122">
        <v>35.011404365770254</v>
      </c>
      <c r="T392" s="122">
        <v>78.997984696438436</v>
      </c>
      <c r="U392" s="122">
        <v>47.60493470195123</v>
      </c>
      <c r="V392" s="122">
        <v>46.141806161045487</v>
      </c>
      <c r="W392" s="122">
        <v>25.178089069563555</v>
      </c>
      <c r="X392" s="122">
        <v>25.640094013298025</v>
      </c>
      <c r="Y392" s="122">
        <v>8.1317384267015242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527.13335163187674</v>
      </c>
      <c r="D393" s="98">
        <v>530.0025248733491</v>
      </c>
      <c r="E393" s="98">
        <v>455.73083474190713</v>
      </c>
      <c r="F393" s="98">
        <v>636.56681355702256</v>
      </c>
      <c r="G393" s="98">
        <v>556.20798635101357</v>
      </c>
      <c r="H393" s="98">
        <v>591.34815800888055</v>
      </c>
      <c r="I393" s="98">
        <v>492.88253277260213</v>
      </c>
      <c r="J393" s="98">
        <v>563.35592426640721</v>
      </c>
      <c r="K393" s="98">
        <v>546.24166320680058</v>
      </c>
      <c r="L393" s="98">
        <v>564.82498914156474</v>
      </c>
      <c r="M393" s="98">
        <v>605.53718357978732</v>
      </c>
      <c r="N393" s="98">
        <v>540.41250327104751</v>
      </c>
      <c r="O393" s="98">
        <v>467.64357712808857</v>
      </c>
      <c r="P393" s="98">
        <v>477.36648765602985</v>
      </c>
      <c r="Q393" s="98">
        <v>367.30839834095309</v>
      </c>
      <c r="R393" s="98">
        <v>477.39296176388484</v>
      </c>
      <c r="S393" s="98">
        <v>384.14062061426716</v>
      </c>
      <c r="T393" s="98">
        <v>537.07473446992901</v>
      </c>
      <c r="U393" s="98">
        <v>475.67819434608407</v>
      </c>
      <c r="V393" s="98">
        <v>509.72358882580232</v>
      </c>
      <c r="W393" s="98">
        <v>458.39090924244033</v>
      </c>
      <c r="X393" s="98">
        <v>519.35633550445471</v>
      </c>
      <c r="Y393" s="98">
        <v>371.71520733964684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218.83958535924725</v>
      </c>
      <c r="D394" s="98">
        <v>226.38990252308318</v>
      </c>
      <c r="E394" s="98">
        <v>194.03086998411086</v>
      </c>
      <c r="F394" s="98">
        <v>290.71696456382904</v>
      </c>
      <c r="G394" s="98">
        <v>249.42642198742891</v>
      </c>
      <c r="H394" s="98">
        <v>263.15317392632954</v>
      </c>
      <c r="I394" s="98">
        <v>0</v>
      </c>
      <c r="J394" s="98">
        <v>251.13666131648108</v>
      </c>
      <c r="K394" s="98">
        <v>246.52246169545748</v>
      </c>
      <c r="L394" s="98">
        <v>253.12235268381727</v>
      </c>
      <c r="M394" s="98">
        <v>282.37298487064135</v>
      </c>
      <c r="N394" s="98">
        <v>253.01937507878847</v>
      </c>
      <c r="O394" s="98">
        <v>227.89272665888578</v>
      </c>
      <c r="P394" s="98">
        <v>208.18841027729428</v>
      </c>
      <c r="Q394" s="98">
        <v>0</v>
      </c>
      <c r="R394" s="98">
        <v>210.00974433939601</v>
      </c>
      <c r="S394" s="98">
        <v>0</v>
      </c>
      <c r="T394" s="98">
        <v>230.5268989725582</v>
      </c>
      <c r="U394" s="98">
        <v>205.90800889332658</v>
      </c>
      <c r="V394" s="98">
        <v>205.48459126561613</v>
      </c>
      <c r="W394" s="98">
        <v>0</v>
      </c>
      <c r="X394" s="98">
        <v>221.71739602648398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218.83958535924725</v>
      </c>
      <c r="D395" s="101">
        <v>226.38990252308318</v>
      </c>
      <c r="E395" s="101">
        <v>194.03086998411086</v>
      </c>
      <c r="F395" s="101">
        <v>290.71696456382904</v>
      </c>
      <c r="G395" s="101">
        <v>249.42642198742891</v>
      </c>
      <c r="H395" s="101">
        <v>263.15317392632954</v>
      </c>
      <c r="I395" s="101">
        <v>0</v>
      </c>
      <c r="J395" s="101">
        <v>251.13666131648108</v>
      </c>
      <c r="K395" s="101">
        <v>246.52246169545748</v>
      </c>
      <c r="L395" s="101">
        <v>253.12235268381727</v>
      </c>
      <c r="M395" s="101">
        <v>282.37298487064135</v>
      </c>
      <c r="N395" s="101">
        <v>253.01937507878847</v>
      </c>
      <c r="O395" s="101">
        <v>227.89272665888578</v>
      </c>
      <c r="P395" s="101">
        <v>208.18841027729428</v>
      </c>
      <c r="Q395" s="101">
        <v>0</v>
      </c>
      <c r="R395" s="101">
        <v>210.00974433939601</v>
      </c>
      <c r="S395" s="101">
        <v>0</v>
      </c>
      <c r="T395" s="101">
        <v>230.5268989725582</v>
      </c>
      <c r="U395" s="101">
        <v>205.90800889332658</v>
      </c>
      <c r="V395" s="101">
        <v>205.48459126561613</v>
      </c>
      <c r="W395" s="101">
        <v>0</v>
      </c>
      <c r="X395" s="101">
        <v>221.71739602648398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75.405992747460161</v>
      </c>
      <c r="D405" s="118">
        <f t="shared" si="189"/>
        <v>77.322926646030709</v>
      </c>
      <c r="E405" s="118">
        <f t="shared" si="189"/>
        <v>76.394214238486114</v>
      </c>
      <c r="F405" s="118">
        <f t="shared" si="189"/>
        <v>70.011436431208523</v>
      </c>
      <c r="G405" s="118">
        <f t="shared" si="189"/>
        <v>65.639682130872998</v>
      </c>
      <c r="H405" s="118">
        <f t="shared" si="189"/>
        <v>71.641885291377946</v>
      </c>
      <c r="I405" s="118">
        <f t="shared" si="189"/>
        <v>68.976988186020151</v>
      </c>
      <c r="J405" s="118">
        <f t="shared" si="189"/>
        <v>74.788361808628821</v>
      </c>
      <c r="K405" s="118">
        <f t="shared" si="189"/>
        <v>61.086234816970972</v>
      </c>
      <c r="L405" s="118">
        <f t="shared" si="189"/>
        <v>58.018743622438386</v>
      </c>
      <c r="M405" s="118">
        <f t="shared" si="189"/>
        <v>52.770326846744517</v>
      </c>
      <c r="N405" s="118">
        <f t="shared" si="189"/>
        <v>51.05094518832766</v>
      </c>
      <c r="O405" s="118">
        <f t="shared" si="189"/>
        <v>46.388155456726842</v>
      </c>
      <c r="P405" s="118">
        <f t="shared" si="189"/>
        <v>40.630367975939123</v>
      </c>
      <c r="Q405" s="118">
        <f t="shared" si="189"/>
        <v>39.058413492833616</v>
      </c>
      <c r="R405" s="118">
        <f t="shared" ref="R405:V405" si="190">R406+R408+R410+R419</f>
        <v>47.046426119205478</v>
      </c>
      <c r="S405" s="118">
        <f t="shared" si="190"/>
        <v>50.605969795662844</v>
      </c>
      <c r="T405" s="118">
        <f t="shared" si="190"/>
        <v>48.149684926987504</v>
      </c>
      <c r="U405" s="118">
        <f t="shared" si="190"/>
        <v>41.482823725154518</v>
      </c>
      <c r="V405" s="118">
        <f t="shared" si="190"/>
        <v>35.271890696596785</v>
      </c>
      <c r="W405" s="118">
        <f t="shared" ref="W405:Y405" si="191">W406+W408+W410+W419</f>
        <v>45.122259966258056</v>
      </c>
      <c r="X405" s="118">
        <f t="shared" si="191"/>
        <v>46.038304862394511</v>
      </c>
      <c r="Y405" s="118">
        <f t="shared" si="191"/>
        <v>38.364508583940108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47.54668413590214</v>
      </c>
      <c r="D406" s="123">
        <f t="shared" si="192"/>
        <v>46.047497303027832</v>
      </c>
      <c r="E406" s="123">
        <f t="shared" si="192"/>
        <v>44.916929176747075</v>
      </c>
      <c r="F406" s="123">
        <f t="shared" si="192"/>
        <v>38.358875156018208</v>
      </c>
      <c r="G406" s="123">
        <f t="shared" si="192"/>
        <v>33.818247996032682</v>
      </c>
      <c r="H406" s="123">
        <f t="shared" si="192"/>
        <v>33.623562709303883</v>
      </c>
      <c r="I406" s="123">
        <f t="shared" si="192"/>
        <v>31.592100018666368</v>
      </c>
      <c r="J406" s="123">
        <f t="shared" si="192"/>
        <v>33.10802234019063</v>
      </c>
      <c r="K406" s="123">
        <f t="shared" si="192"/>
        <v>29.918855449663774</v>
      </c>
      <c r="L406" s="123">
        <f t="shared" si="192"/>
        <v>28.357010730434748</v>
      </c>
      <c r="M406" s="123">
        <f t="shared" si="192"/>
        <v>25.836385861726043</v>
      </c>
      <c r="N406" s="123">
        <f t="shared" si="192"/>
        <v>24.686790691950129</v>
      </c>
      <c r="O406" s="123">
        <f t="shared" si="192"/>
        <v>22.800618103111645</v>
      </c>
      <c r="P406" s="123">
        <f t="shared" si="192"/>
        <v>19.978092202837502</v>
      </c>
      <c r="Q406" s="123">
        <f t="shared" si="192"/>
        <v>18.49998672438365</v>
      </c>
      <c r="R406" s="123">
        <f t="shared" si="192"/>
        <v>18.846566966315869</v>
      </c>
      <c r="S406" s="123">
        <f t="shared" si="192"/>
        <v>18.432954631696319</v>
      </c>
      <c r="T406" s="123">
        <f t="shared" si="192"/>
        <v>17.227190552678906</v>
      </c>
      <c r="U406" s="123">
        <f t="shared" si="192"/>
        <v>16.038625203502715</v>
      </c>
      <c r="V406" s="123">
        <f t="shared" si="192"/>
        <v>14.458552418817261</v>
      </c>
      <c r="W406" s="123">
        <f t="shared" si="192"/>
        <v>12.898472213136042</v>
      </c>
      <c r="X406" s="123">
        <f t="shared" si="192"/>
        <v>10.441250308053005</v>
      </c>
      <c r="Y406" s="123">
        <f t="shared" si="192"/>
        <v>8.0794525989558768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47.54668413590214</v>
      </c>
      <c r="D407" s="99">
        <v>46.047497303027832</v>
      </c>
      <c r="E407" s="99">
        <v>44.916929176747075</v>
      </c>
      <c r="F407" s="99">
        <v>38.358875156018208</v>
      </c>
      <c r="G407" s="99">
        <v>33.818247996032682</v>
      </c>
      <c r="H407" s="99">
        <v>33.623562709303883</v>
      </c>
      <c r="I407" s="99">
        <v>31.592100018666368</v>
      </c>
      <c r="J407" s="99">
        <v>33.10802234019063</v>
      </c>
      <c r="K407" s="99">
        <v>29.918855449663774</v>
      </c>
      <c r="L407" s="99">
        <v>28.357010730434748</v>
      </c>
      <c r="M407" s="99">
        <v>25.836385861726043</v>
      </c>
      <c r="N407" s="99">
        <v>24.686790691950129</v>
      </c>
      <c r="O407" s="99">
        <v>22.800618103111645</v>
      </c>
      <c r="P407" s="99">
        <v>19.978092202837502</v>
      </c>
      <c r="Q407" s="99">
        <v>18.49998672438365</v>
      </c>
      <c r="R407" s="99">
        <v>18.846566966315869</v>
      </c>
      <c r="S407" s="99">
        <v>18.432954631696319</v>
      </c>
      <c r="T407" s="99">
        <v>17.227190552678906</v>
      </c>
      <c r="U407" s="99">
        <v>16.038625203502715</v>
      </c>
      <c r="V407" s="99">
        <v>14.458552418817261</v>
      </c>
      <c r="W407" s="99">
        <v>12.898472213136042</v>
      </c>
      <c r="X407" s="99">
        <v>10.441250308053005</v>
      </c>
      <c r="Y407" s="99">
        <v>8.0794525989558768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0.1161668937143438</v>
      </c>
      <c r="D408" s="123">
        <f t="shared" si="193"/>
        <v>8.2772812606864019E-2</v>
      </c>
      <c r="E408" s="123">
        <f t="shared" si="193"/>
        <v>1.4229010178896107</v>
      </c>
      <c r="F408" s="123">
        <f t="shared" si="193"/>
        <v>0.77072680157649498</v>
      </c>
      <c r="G408" s="123">
        <f t="shared" si="193"/>
        <v>0.833172522950547</v>
      </c>
      <c r="H408" s="123">
        <f t="shared" si="193"/>
        <v>1.3922155975858126</v>
      </c>
      <c r="I408" s="123">
        <f t="shared" si="193"/>
        <v>1.0777889031364889</v>
      </c>
      <c r="J408" s="123">
        <f t="shared" si="193"/>
        <v>1.2187379332685588</v>
      </c>
      <c r="K408" s="123">
        <f t="shared" si="193"/>
        <v>1.1995643702606027</v>
      </c>
      <c r="L408" s="123">
        <f t="shared" si="193"/>
        <v>1.3812680233626524</v>
      </c>
      <c r="M408" s="123">
        <f t="shared" si="193"/>
        <v>1.4395109825092494</v>
      </c>
      <c r="N408" s="123">
        <f t="shared" si="193"/>
        <v>1.3926697749955945</v>
      </c>
      <c r="O408" s="123">
        <f t="shared" si="193"/>
        <v>1.3178714933802369</v>
      </c>
      <c r="P408" s="123">
        <f t="shared" si="193"/>
        <v>0.65795180286972421</v>
      </c>
      <c r="Q408" s="123">
        <f t="shared" si="193"/>
        <v>0.5686291180928984</v>
      </c>
      <c r="R408" s="123">
        <f t="shared" si="193"/>
        <v>0.37197618034741814</v>
      </c>
      <c r="S408" s="123">
        <f t="shared" si="193"/>
        <v>0.74469426678799555</v>
      </c>
      <c r="T408" s="123">
        <f t="shared" si="193"/>
        <v>0.71062518725269908</v>
      </c>
      <c r="U408" s="123">
        <f t="shared" si="193"/>
        <v>0.81000845180018255</v>
      </c>
      <c r="V408" s="123">
        <f t="shared" si="193"/>
        <v>1.0989199422356319</v>
      </c>
      <c r="W408" s="123">
        <f t="shared" si="193"/>
        <v>0.64718716963788059</v>
      </c>
      <c r="X408" s="123">
        <f t="shared" si="193"/>
        <v>1.1940082617881642</v>
      </c>
      <c r="Y408" s="123">
        <f t="shared" si="193"/>
        <v>1.0874022903648732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0.1161668937143438</v>
      </c>
      <c r="D409" s="99">
        <f>RES_hhdet_in_fecs!D147</f>
        <v>8.2772812606864019E-2</v>
      </c>
      <c r="E409" s="99">
        <f>RES_hhdet_in_fecs!E147</f>
        <v>1.4229010178896107</v>
      </c>
      <c r="F409" s="99">
        <f>RES_hhdet_in_fecs!F147</f>
        <v>0.77072680157649498</v>
      </c>
      <c r="G409" s="99">
        <f>RES_hhdet_in_fecs!G147</f>
        <v>0.833172522950547</v>
      </c>
      <c r="H409" s="99">
        <f>RES_hhdet_in_fecs!H147</f>
        <v>1.3922155975858126</v>
      </c>
      <c r="I409" s="99">
        <f>RES_hhdet_in_fecs!I147</f>
        <v>1.0777889031364889</v>
      </c>
      <c r="J409" s="99">
        <f>RES_hhdet_in_fecs!J147</f>
        <v>1.2187379332685588</v>
      </c>
      <c r="K409" s="99">
        <f>RES_hhdet_in_fecs!K147</f>
        <v>1.1995643702606027</v>
      </c>
      <c r="L409" s="99">
        <f>RES_hhdet_in_fecs!L147</f>
        <v>1.3812680233626524</v>
      </c>
      <c r="M409" s="99">
        <f>RES_hhdet_in_fecs!M147</f>
        <v>1.4395109825092494</v>
      </c>
      <c r="N409" s="99">
        <f>RES_hhdet_in_fecs!N147</f>
        <v>1.3926697749955945</v>
      </c>
      <c r="O409" s="99">
        <f>RES_hhdet_in_fecs!O147</f>
        <v>1.3178714933802369</v>
      </c>
      <c r="P409" s="99">
        <f>RES_hhdet_in_fecs!P147</f>
        <v>0.65795180286972421</v>
      </c>
      <c r="Q409" s="99">
        <f>RES_hhdet_in_fecs!Q147</f>
        <v>0.5686291180928984</v>
      </c>
      <c r="R409" s="99">
        <f>RES_hhdet_in_fecs!R147</f>
        <v>0.37197618034741814</v>
      </c>
      <c r="S409" s="99">
        <f>RES_hhdet_in_fecs!S147</f>
        <v>0.74469426678799555</v>
      </c>
      <c r="T409" s="99">
        <f>RES_hhdet_in_fecs!T147</f>
        <v>0.71062518725269908</v>
      </c>
      <c r="U409" s="99">
        <f>RES_hhdet_in_fecs!U147</f>
        <v>0.81000845180018255</v>
      </c>
      <c r="V409" s="99">
        <f>RES_hhdet_in_fecs!V147</f>
        <v>1.0989199422356319</v>
      </c>
      <c r="W409" s="99">
        <f>RES_hhdet_in_fecs!W147</f>
        <v>0.64718716963788059</v>
      </c>
      <c r="X409" s="99">
        <f>RES_hhdet_in_fecs!X147</f>
        <v>1.1940082617881642</v>
      </c>
      <c r="Y409" s="99">
        <f>RES_hhdet_in_fecs!Y147</f>
        <v>1.0874022903648732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19.604568727085766</v>
      </c>
      <c r="D410" s="123">
        <v>22.091826154728292</v>
      </c>
      <c r="E410" s="123">
        <v>21.007721070057602</v>
      </c>
      <c r="F410" s="123">
        <v>22.037898212725025</v>
      </c>
      <c r="G410" s="123">
        <v>21.715520323975483</v>
      </c>
      <c r="H410" s="123">
        <v>25.649663926464154</v>
      </c>
      <c r="I410" s="123">
        <v>26.197099410534225</v>
      </c>
      <c r="J410" s="123">
        <v>29.082995005118654</v>
      </c>
      <c r="K410" s="123">
        <v>21.490527330478184</v>
      </c>
      <c r="L410" s="123">
        <v>20.438263006128231</v>
      </c>
      <c r="M410" s="123">
        <v>19.037520586896061</v>
      </c>
      <c r="N410" s="123">
        <v>18.369751072090203</v>
      </c>
      <c r="O410" s="123">
        <v>16.171304424300804</v>
      </c>
      <c r="P410" s="123">
        <v>14.282738870055748</v>
      </c>
      <c r="Q410" s="123">
        <v>14.412948517661791</v>
      </c>
      <c r="R410" s="123">
        <v>20.497177100245125</v>
      </c>
      <c r="S410" s="123">
        <v>23.132883020015058</v>
      </c>
      <c r="T410" s="123">
        <v>23.012544292112288</v>
      </c>
      <c r="U410" s="123">
        <v>18.474522100817314</v>
      </c>
      <c r="V410" s="123">
        <v>14.860675070705502</v>
      </c>
      <c r="W410" s="123">
        <v>23.506345156292937</v>
      </c>
      <c r="X410" s="123">
        <v>25.278257827843756</v>
      </c>
      <c r="Y410" s="123">
        <v>21.128628766793017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22.761015298523589</v>
      </c>
      <c r="D411" s="99">
        <v>24.957076045313567</v>
      </c>
      <c r="E411" s="99">
        <v>20.878478120961439</v>
      </c>
      <c r="F411" s="99">
        <v>27.685260065130716</v>
      </c>
      <c r="G411" s="99">
        <v>24.851372671380183</v>
      </c>
      <c r="H411" s="99">
        <v>31.935359145693262</v>
      </c>
      <c r="I411" s="99">
        <v>25.97510461419342</v>
      </c>
      <c r="J411" s="99">
        <v>35.065735403941957</v>
      </c>
      <c r="K411" s="99">
        <v>25.487644372842635</v>
      </c>
      <c r="L411" s="99">
        <v>23.826287631976278</v>
      </c>
      <c r="M411" s="99">
        <v>22.972928705977036</v>
      </c>
      <c r="N411" s="99">
        <v>20.760697147152694</v>
      </c>
      <c r="O411" s="99">
        <v>16.759620528170903</v>
      </c>
      <c r="P411" s="99">
        <v>16.887549550648394</v>
      </c>
      <c r="Q411" s="99">
        <v>13.356715598187055</v>
      </c>
      <c r="R411" s="99">
        <v>23.947994319680646</v>
      </c>
      <c r="S411" s="99">
        <v>20.631749646087037</v>
      </c>
      <c r="T411" s="99">
        <v>26.666018149550332</v>
      </c>
      <c r="U411" s="99">
        <v>20.471091731864899</v>
      </c>
      <c r="V411" s="99">
        <v>17.82690579390707</v>
      </c>
      <c r="W411" s="99">
        <v>25.552542286117959</v>
      </c>
      <c r="X411" s="99">
        <v>28.784665811554408</v>
      </c>
      <c r="Y411" s="99">
        <v>20.590697677353052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18.714983425401257</v>
      </c>
      <c r="D412" s="99">
        <v>20.6347668567768</v>
      </c>
      <c r="E412" s="99">
        <v>17.275622742974754</v>
      </c>
      <c r="F412" s="99">
        <v>23.1949880055456</v>
      </c>
      <c r="G412" s="99">
        <v>20.78411995992241</v>
      </c>
      <c r="H412" s="99">
        <v>26.715725152798147</v>
      </c>
      <c r="I412" s="99">
        <v>0</v>
      </c>
      <c r="J412" s="99">
        <v>29.446339433715419</v>
      </c>
      <c r="K412" s="99">
        <v>21.490097995141216</v>
      </c>
      <c r="L412" s="99">
        <v>20.116967856703159</v>
      </c>
      <c r="M412" s="99">
        <v>19.611289214476596</v>
      </c>
      <c r="N412" s="99">
        <v>17.875415717152062</v>
      </c>
      <c r="O412" s="99">
        <v>14.675460629175062</v>
      </c>
      <c r="P412" s="99">
        <v>14.818749664535583</v>
      </c>
      <c r="Q412" s="99">
        <v>0</v>
      </c>
      <c r="R412" s="99">
        <v>21.497780329770933</v>
      </c>
      <c r="S412" s="99">
        <v>0</v>
      </c>
      <c r="T412" s="99">
        <v>24.235559148242086</v>
      </c>
      <c r="U412" s="99">
        <v>18.719198509097296</v>
      </c>
      <c r="V412" s="99">
        <v>16.302300428658036</v>
      </c>
      <c r="W412" s="99">
        <v>0</v>
      </c>
      <c r="X412" s="99">
        <v>26.520205137979431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9.4492430328386252</v>
      </c>
      <c r="D413" s="102">
        <v>10.66038320196656</v>
      </c>
      <c r="E413" s="102">
        <v>8.8891708985383957</v>
      </c>
      <c r="F413" s="102">
        <v>12.64372348335438</v>
      </c>
      <c r="G413" s="102">
        <v>11.144372463193482</v>
      </c>
      <c r="H413" s="102">
        <v>14.211409988936182</v>
      </c>
      <c r="I413" s="102">
        <v>0</v>
      </c>
      <c r="J413" s="102">
        <v>15.63184362962104</v>
      </c>
      <c r="K413" s="102">
        <v>11.502741839069071</v>
      </c>
      <c r="L413" s="102">
        <v>10.677583494124768</v>
      </c>
      <c r="M413" s="102">
        <v>10.712693829267447</v>
      </c>
      <c r="N413" s="102">
        <v>9.7200908316844679</v>
      </c>
      <c r="O413" s="102">
        <v>8.1673218808839998</v>
      </c>
      <c r="P413" s="102">
        <v>7.3649746795000324</v>
      </c>
      <c r="Q413" s="102">
        <v>0</v>
      </c>
      <c r="R413" s="102">
        <v>10.53495247591208</v>
      </c>
      <c r="S413" s="102">
        <v>0</v>
      </c>
      <c r="T413" s="102">
        <v>11.445771095579213</v>
      </c>
      <c r="U413" s="102">
        <v>8.8613726432752173</v>
      </c>
      <c r="V413" s="102">
        <v>7.1865507716252024</v>
      </c>
      <c r="W413" s="102">
        <v>0</v>
      </c>
      <c r="X413" s="102">
        <v>12.288405306602174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9.2657403925626287</v>
      </c>
      <c r="D414" s="105">
        <v>9.974383654810234</v>
      </c>
      <c r="E414" s="105">
        <v>8.38645184443636</v>
      </c>
      <c r="F414" s="105">
        <v>10.551264522191223</v>
      </c>
      <c r="G414" s="105">
        <v>9.6397474967289298</v>
      </c>
      <c r="H414" s="105">
        <v>12.504315163861968</v>
      </c>
      <c r="I414" s="105">
        <v>0</v>
      </c>
      <c r="J414" s="105">
        <v>13.814495804094383</v>
      </c>
      <c r="K414" s="105">
        <v>9.9873561560721456</v>
      </c>
      <c r="L414" s="105">
        <v>9.4393843625783909</v>
      </c>
      <c r="M414" s="105">
        <v>8.8985953852091502</v>
      </c>
      <c r="N414" s="105">
        <v>8.155324885467591</v>
      </c>
      <c r="O414" s="105">
        <v>6.5081387482910618</v>
      </c>
      <c r="P414" s="105">
        <v>7.4537749850355492</v>
      </c>
      <c r="Q414" s="105">
        <v>0</v>
      </c>
      <c r="R414" s="105">
        <v>10.962827853858851</v>
      </c>
      <c r="S414" s="105">
        <v>0</v>
      </c>
      <c r="T414" s="105">
        <v>12.789788052662875</v>
      </c>
      <c r="U414" s="105">
        <v>9.8578258658220772</v>
      </c>
      <c r="V414" s="105">
        <v>9.1157496570328327</v>
      </c>
      <c r="W414" s="105">
        <v>0</v>
      </c>
      <c r="X414" s="105">
        <v>14.231799831377263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20.104299453803428</v>
      </c>
      <c r="D415" s="102">
        <v>22.906689623798744</v>
      </c>
      <c r="E415" s="102">
        <v>22.67883885522372</v>
      </c>
      <c r="F415" s="102">
        <v>21.885913646434251</v>
      </c>
      <c r="G415" s="102">
        <v>22.429914716786257</v>
      </c>
      <c r="H415" s="102">
        <v>26.493509688380872</v>
      </c>
      <c r="I415" s="102">
        <v>28.06225282077191</v>
      </c>
      <c r="J415" s="102">
        <v>30.576899874353401</v>
      </c>
      <c r="K415" s="102">
        <v>23.092825522511397</v>
      </c>
      <c r="L415" s="102">
        <v>21.186550956974497</v>
      </c>
      <c r="M415" s="102">
        <v>20.289289270752104</v>
      </c>
      <c r="N415" s="102">
        <v>19.349402636339459</v>
      </c>
      <c r="O415" s="102">
        <v>17.376042737114762</v>
      </c>
      <c r="P415" s="102">
        <v>15.230733431293039</v>
      </c>
      <c r="Q415" s="102">
        <v>15.890304572879234</v>
      </c>
      <c r="R415" s="102">
        <v>21.793743619256798</v>
      </c>
      <c r="S415" s="102">
        <v>24.8130284589204</v>
      </c>
      <c r="T415" s="102">
        <v>23.77594068704526</v>
      </c>
      <c r="U415" s="102">
        <v>19.476497447605105</v>
      </c>
      <c r="V415" s="102">
        <v>15.3162848252997</v>
      </c>
      <c r="W415" s="102">
        <v>0</v>
      </c>
      <c r="X415" s="102">
        <v>26.164207054687704</v>
      </c>
      <c r="Y415" s="102">
        <v>21.962613848206342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17.518083981014904</v>
      </c>
      <c r="D416" s="105">
        <v>20.040203693612778</v>
      </c>
      <c r="E416" s="105">
        <v>19.861481402383518</v>
      </c>
      <c r="F416" s="105">
        <v>19.311398964402763</v>
      </c>
      <c r="G416" s="105">
        <v>19.765363428293274</v>
      </c>
      <c r="H416" s="105">
        <v>23.330500966745859</v>
      </c>
      <c r="I416" s="105">
        <v>25.037910103697552</v>
      </c>
      <c r="J416" s="105">
        <v>26.980038125846594</v>
      </c>
      <c r="K416" s="105">
        <v>20.431960713079832</v>
      </c>
      <c r="L416" s="105">
        <v>18.747216714418077</v>
      </c>
      <c r="M416" s="105">
        <v>18.081326756585241</v>
      </c>
      <c r="N416" s="105">
        <v>17.306567067636873</v>
      </c>
      <c r="O416" s="105">
        <v>15.698515057635067</v>
      </c>
      <c r="P416" s="105">
        <v>13.709867993325739</v>
      </c>
      <c r="Q416" s="105">
        <v>14.416835154105868</v>
      </c>
      <c r="R416" s="105">
        <v>19.896920822809701</v>
      </c>
      <c r="S416" s="105">
        <v>22.854039294135543</v>
      </c>
      <c r="T416" s="105">
        <v>21.843070106523029</v>
      </c>
      <c r="U416" s="105">
        <v>17.980001834493823</v>
      </c>
      <c r="V416" s="105">
        <v>14.107470031447956</v>
      </c>
      <c r="W416" s="105">
        <v>23.38742131288484</v>
      </c>
      <c r="X416" s="105">
        <v>24.508566559312335</v>
      </c>
      <c r="Y416" s="105">
        <v>20.611572454549439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8.3401117145645873</v>
      </c>
      <c r="D417" s="99">
        <v>9.7923824344565968</v>
      </c>
      <c r="E417" s="99">
        <v>9.6887010689356661</v>
      </c>
      <c r="F417" s="99">
        <v>9.9827938510455052</v>
      </c>
      <c r="G417" s="99">
        <v>10.055864885149848</v>
      </c>
      <c r="H417" s="99">
        <v>11.752216756538346</v>
      </c>
      <c r="I417" s="99">
        <v>13.88993865105264</v>
      </c>
      <c r="J417" s="99">
        <v>13.596142913846727</v>
      </c>
      <c r="K417" s="99">
        <v>10.417735084884319</v>
      </c>
      <c r="L417" s="99">
        <v>9.4764495469855206</v>
      </c>
      <c r="M417" s="99">
        <v>9.4873573047845632</v>
      </c>
      <c r="N417" s="99">
        <v>9.070073912362842</v>
      </c>
      <c r="O417" s="99">
        <v>8.5130787177008234</v>
      </c>
      <c r="P417" s="99">
        <v>6.5735622617550034</v>
      </c>
      <c r="Q417" s="99">
        <v>6.8483975456858195</v>
      </c>
      <c r="R417" s="99">
        <v>9.5441636245646198</v>
      </c>
      <c r="S417" s="99">
        <v>11.587881812803603</v>
      </c>
      <c r="T417" s="99">
        <v>10.156445928993429</v>
      </c>
      <c r="U417" s="99">
        <v>8.3846298791134988</v>
      </c>
      <c r="V417" s="99">
        <v>6.0168394347070144</v>
      </c>
      <c r="W417" s="99">
        <v>11.151053432458768</v>
      </c>
      <c r="X417" s="99">
        <v>10.965953494677599</v>
      </c>
      <c r="Y417" s="99">
        <v>8.1588880298249133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9.1779722664503183</v>
      </c>
      <c r="D418" s="99">
        <v>10.247821259156183</v>
      </c>
      <c r="E418" s="99">
        <v>10.172780333447852</v>
      </c>
      <c r="F418" s="99">
        <v>9.3286051133572574</v>
      </c>
      <c r="G418" s="99">
        <v>9.7094985431434235</v>
      </c>
      <c r="H418" s="99">
        <v>11.578284210207512</v>
      </c>
      <c r="I418" s="99">
        <v>11.14797145264491</v>
      </c>
      <c r="J418" s="99">
        <v>13.383895211999867</v>
      </c>
      <c r="K418" s="99">
        <v>10.01422562819551</v>
      </c>
      <c r="L418" s="99">
        <v>9.270767167432556</v>
      </c>
      <c r="M418" s="99">
        <v>8.5939694518006764</v>
      </c>
      <c r="N418" s="99">
        <v>8.2364931552740313</v>
      </c>
      <c r="O418" s="99">
        <v>7.1854363399342427</v>
      </c>
      <c r="P418" s="99">
        <v>7.1363057315707366</v>
      </c>
      <c r="Q418" s="99">
        <v>7.5684376084200506</v>
      </c>
      <c r="R418" s="99">
        <v>10.352757198245083</v>
      </c>
      <c r="S418" s="99">
        <v>11.266157481331936</v>
      </c>
      <c r="T418" s="99">
        <v>11.6866241775296</v>
      </c>
      <c r="U418" s="99">
        <v>9.5953719553803243</v>
      </c>
      <c r="V418" s="99">
        <v>8.090630596740942</v>
      </c>
      <c r="W418" s="99">
        <v>12.236367880426071</v>
      </c>
      <c r="X418" s="99">
        <v>13.542613064634736</v>
      </c>
      <c r="Y418" s="99">
        <v>12.452684424724527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8.1385729907579076</v>
      </c>
      <c r="D419" s="123">
        <v>9.1008303756677265</v>
      </c>
      <c r="E419" s="123">
        <v>9.0466629737918218</v>
      </c>
      <c r="F419" s="123">
        <v>8.8439362608887961</v>
      </c>
      <c r="G419" s="123">
        <v>9.2727412879142914</v>
      </c>
      <c r="H419" s="123">
        <v>10.976443058024104</v>
      </c>
      <c r="I419" s="123">
        <v>10.109999853683069</v>
      </c>
      <c r="J419" s="123">
        <v>11.378606530050982</v>
      </c>
      <c r="K419" s="123">
        <v>8.4772876665684169</v>
      </c>
      <c r="L419" s="123">
        <v>7.842201862512761</v>
      </c>
      <c r="M419" s="123">
        <v>6.4569094156131595</v>
      </c>
      <c r="N419" s="123">
        <v>6.6017336492917273</v>
      </c>
      <c r="O419" s="123">
        <v>6.0983614359341587</v>
      </c>
      <c r="P419" s="123">
        <v>5.7115851001761531</v>
      </c>
      <c r="Q419" s="123">
        <v>5.5768491326952789</v>
      </c>
      <c r="R419" s="123">
        <v>7.3307058722970702</v>
      </c>
      <c r="S419" s="123">
        <v>8.2954378771634687</v>
      </c>
      <c r="T419" s="123">
        <v>7.1993248949436177</v>
      </c>
      <c r="U419" s="123">
        <v>6.159667969034305</v>
      </c>
      <c r="V419" s="123">
        <v>4.8537432648383918</v>
      </c>
      <c r="W419" s="123">
        <v>8.0702554271912028</v>
      </c>
      <c r="X419" s="123">
        <v>9.1247884647095852</v>
      </c>
      <c r="Y419" s="123">
        <v>8.0690249278263408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8.1385729907579076</v>
      </c>
      <c r="D421" s="110">
        <v>9.1008303756677265</v>
      </c>
      <c r="E421" s="110">
        <v>9.0466629737918218</v>
      </c>
      <c r="F421" s="110">
        <v>8.8439362608887961</v>
      </c>
      <c r="G421" s="110">
        <v>9.2727412879142914</v>
      </c>
      <c r="H421" s="110">
        <v>10.976443058024104</v>
      </c>
      <c r="I421" s="110">
        <v>10.109999853683069</v>
      </c>
      <c r="J421" s="110">
        <v>11.378606530050982</v>
      </c>
      <c r="K421" s="110">
        <v>8.4772876665684169</v>
      </c>
      <c r="L421" s="110">
        <v>7.842201862512761</v>
      </c>
      <c r="M421" s="110">
        <v>6.4569094156131595</v>
      </c>
      <c r="N421" s="110">
        <v>6.6017336492917273</v>
      </c>
      <c r="O421" s="110">
        <v>6.0983614359341587</v>
      </c>
      <c r="P421" s="110">
        <v>5.7115851001761531</v>
      </c>
      <c r="Q421" s="110">
        <v>5.5768491326952789</v>
      </c>
      <c r="R421" s="110">
        <v>7.3307058722970702</v>
      </c>
      <c r="S421" s="110">
        <v>8.2954378771634687</v>
      </c>
      <c r="T421" s="110">
        <v>7.1993248949436177</v>
      </c>
      <c r="U421" s="110">
        <v>6.159667969034305</v>
      </c>
      <c r="V421" s="110">
        <v>4.8537432648383918</v>
      </c>
      <c r="W421" s="110">
        <v>8.0702554271912028</v>
      </c>
      <c r="X421" s="110">
        <v>9.1247884647095852</v>
      </c>
      <c r="Y421" s="110">
        <v>8.0690249278263408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126.03739860525177</v>
      </c>
      <c r="D423" s="118">
        <f t="shared" si="194"/>
        <v>128.47030416948988</v>
      </c>
      <c r="E423" s="118">
        <f t="shared" si="194"/>
        <v>131.83931820512828</v>
      </c>
      <c r="F423" s="118">
        <f t="shared" si="194"/>
        <v>117.36824429355987</v>
      </c>
      <c r="G423" s="118">
        <f t="shared" si="194"/>
        <v>109.55850381667807</v>
      </c>
      <c r="H423" s="118">
        <f t="shared" si="194"/>
        <v>117.77572637111865</v>
      </c>
      <c r="I423" s="118">
        <f t="shared" si="194"/>
        <v>114.17761651908893</v>
      </c>
      <c r="J423" s="118">
        <f t="shared" si="194"/>
        <v>124.25339802798062</v>
      </c>
      <c r="K423" s="118">
        <f t="shared" si="194"/>
        <v>109.85095501058966</v>
      </c>
      <c r="L423" s="118">
        <f t="shared" si="194"/>
        <v>106.53478505356877</v>
      </c>
      <c r="M423" s="118">
        <f t="shared" si="194"/>
        <v>100.53830765548112</v>
      </c>
      <c r="N423" s="118">
        <f t="shared" si="194"/>
        <v>99.446025890388213</v>
      </c>
      <c r="O423" s="118">
        <f t="shared" si="194"/>
        <v>94.907231877970304</v>
      </c>
      <c r="P423" s="118">
        <f t="shared" si="194"/>
        <v>84.892242994055238</v>
      </c>
      <c r="Q423" s="118">
        <f t="shared" si="194"/>
        <v>82.091588023162302</v>
      </c>
      <c r="R423" s="118">
        <f t="shared" ref="R423:V423" si="195">R424+R426+R428+R437</f>
        <v>89.479679804062656</v>
      </c>
      <c r="S423" s="118">
        <f t="shared" si="195"/>
        <v>92.858890222989189</v>
      </c>
      <c r="T423" s="118">
        <f t="shared" si="195"/>
        <v>87.802302708316944</v>
      </c>
      <c r="U423" s="118">
        <f t="shared" si="195"/>
        <v>79.655101242886218</v>
      </c>
      <c r="V423" s="118">
        <f t="shared" si="195"/>
        <v>71.290235821972843</v>
      </c>
      <c r="W423" s="118">
        <f t="shared" ref="W423:Y423" si="196">W424+W426+W428+W437</f>
        <v>76.199547237069226</v>
      </c>
      <c r="X423" s="118">
        <f t="shared" si="196"/>
        <v>73.332367477174188</v>
      </c>
      <c r="Y423" s="118">
        <f t="shared" si="196"/>
        <v>60.821493048695324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103.7610386347164</v>
      </c>
      <c r="D424" s="123">
        <f t="shared" si="197"/>
        <v>103.35105397775443</v>
      </c>
      <c r="E424" s="123">
        <f t="shared" si="197"/>
        <v>103.65198101614861</v>
      </c>
      <c r="F424" s="123">
        <f t="shared" si="197"/>
        <v>90.959140327163809</v>
      </c>
      <c r="G424" s="123">
        <f t="shared" si="197"/>
        <v>82.377503872174003</v>
      </c>
      <c r="H424" s="123">
        <f t="shared" si="197"/>
        <v>84.107209872333542</v>
      </c>
      <c r="I424" s="123">
        <f t="shared" si="197"/>
        <v>81.130009979665545</v>
      </c>
      <c r="J424" s="123">
        <f t="shared" si="197"/>
        <v>87.282155172902151</v>
      </c>
      <c r="K424" s="123">
        <f t="shared" si="197"/>
        <v>80.979182391441242</v>
      </c>
      <c r="L424" s="123">
        <f t="shared" si="197"/>
        <v>78.810017892673685</v>
      </c>
      <c r="M424" s="123">
        <f t="shared" si="197"/>
        <v>74.097682177743195</v>
      </c>
      <c r="N424" s="123">
        <f t="shared" si="197"/>
        <v>73.50947254262546</v>
      </c>
      <c r="O424" s="123">
        <f t="shared" si="197"/>
        <v>70.910743453307958</v>
      </c>
      <c r="P424" s="123">
        <f t="shared" si="197"/>
        <v>64.962123026934336</v>
      </c>
      <c r="Q424" s="123">
        <f t="shared" si="197"/>
        <v>62.193452546572452</v>
      </c>
      <c r="R424" s="123">
        <f t="shared" si="197"/>
        <v>63.373686544455929</v>
      </c>
      <c r="S424" s="123">
        <f t="shared" si="197"/>
        <v>61.984509483792294</v>
      </c>
      <c r="T424" s="123">
        <f t="shared" si="197"/>
        <v>57.931589430555512</v>
      </c>
      <c r="U424" s="123">
        <f t="shared" si="197"/>
        <v>53.936444710379064</v>
      </c>
      <c r="V424" s="123">
        <f t="shared" si="197"/>
        <v>48.765789055490792</v>
      </c>
      <c r="W424" s="123">
        <f t="shared" si="197"/>
        <v>44.183376061199894</v>
      </c>
      <c r="X424" s="123">
        <f t="shared" si="197"/>
        <v>36.502824532172177</v>
      </c>
      <c r="Y424" s="123">
        <f t="shared" si="197"/>
        <v>28.900007920727763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103.7610386347164</v>
      </c>
      <c r="D425" s="99">
        <v>103.35105397775443</v>
      </c>
      <c r="E425" s="99">
        <v>103.65198101614861</v>
      </c>
      <c r="F425" s="99">
        <v>90.959140327163809</v>
      </c>
      <c r="G425" s="99">
        <v>82.377503872174003</v>
      </c>
      <c r="H425" s="99">
        <v>84.107209872333542</v>
      </c>
      <c r="I425" s="99">
        <v>81.130009979665545</v>
      </c>
      <c r="J425" s="99">
        <v>87.282155172902151</v>
      </c>
      <c r="K425" s="99">
        <v>80.979182391441242</v>
      </c>
      <c r="L425" s="99">
        <v>78.810017892673685</v>
      </c>
      <c r="M425" s="99">
        <v>74.097682177743195</v>
      </c>
      <c r="N425" s="99">
        <v>73.50947254262546</v>
      </c>
      <c r="O425" s="99">
        <v>70.910743453307958</v>
      </c>
      <c r="P425" s="99">
        <v>64.962123026934336</v>
      </c>
      <c r="Q425" s="99">
        <v>62.193452546572452</v>
      </c>
      <c r="R425" s="99">
        <v>63.373686544455929</v>
      </c>
      <c r="S425" s="99">
        <v>61.984509483792294</v>
      </c>
      <c r="T425" s="99">
        <v>57.931589430555512</v>
      </c>
      <c r="U425" s="99">
        <v>53.936444710379064</v>
      </c>
      <c r="V425" s="99">
        <v>48.765789055490792</v>
      </c>
      <c r="W425" s="99">
        <v>44.183376061199894</v>
      </c>
      <c r="X425" s="99">
        <v>36.502824532172177</v>
      </c>
      <c r="Y425" s="99">
        <v>28.900007920727763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0.28231588295905263</v>
      </c>
      <c r="D426" s="123">
        <f t="shared" si="198"/>
        <v>0.20999012931861349</v>
      </c>
      <c r="E426" s="123">
        <f t="shared" si="198"/>
        <v>3.7638999834244156</v>
      </c>
      <c r="F426" s="123">
        <f t="shared" si="198"/>
        <v>2.1228770623613467</v>
      </c>
      <c r="G426" s="123">
        <f t="shared" si="198"/>
        <v>2.3870718282722407</v>
      </c>
      <c r="H426" s="123">
        <f t="shared" si="198"/>
        <v>4.1447615239978139</v>
      </c>
      <c r="I426" s="123">
        <f t="shared" si="198"/>
        <v>3.3311125523946181</v>
      </c>
      <c r="J426" s="123">
        <f t="shared" si="198"/>
        <v>3.9077784074648316</v>
      </c>
      <c r="K426" s="123">
        <f t="shared" si="198"/>
        <v>3.9882359031738974</v>
      </c>
      <c r="L426" s="123">
        <f t="shared" si="198"/>
        <v>4.7594656741945123</v>
      </c>
      <c r="M426" s="123">
        <f t="shared" si="198"/>
        <v>5.1597286352594915</v>
      </c>
      <c r="N426" s="123">
        <f t="shared" si="198"/>
        <v>5.2156983364194511</v>
      </c>
      <c r="O426" s="123">
        <f t="shared" si="198"/>
        <v>5.1761671151052919</v>
      </c>
      <c r="P426" s="123">
        <f t="shared" si="198"/>
        <v>2.7070032812819576</v>
      </c>
      <c r="Q426" s="123">
        <f t="shared" si="198"/>
        <v>2.4209458795544698</v>
      </c>
      <c r="R426" s="123">
        <f t="shared" si="198"/>
        <v>1.5952372340023999</v>
      </c>
      <c r="S426" s="123">
        <f t="shared" si="198"/>
        <v>3.1962240139249332</v>
      </c>
      <c r="T426" s="123">
        <f t="shared" si="198"/>
        <v>3.0527223311434546</v>
      </c>
      <c r="U426" s="123">
        <f t="shared" si="198"/>
        <v>3.4831037929932229</v>
      </c>
      <c r="V426" s="123">
        <f t="shared" si="198"/>
        <v>4.7388151831935046</v>
      </c>
      <c r="W426" s="123">
        <f t="shared" si="198"/>
        <v>2.8166714668357788</v>
      </c>
      <c r="X426" s="123">
        <f t="shared" si="198"/>
        <v>5.2530102523961659</v>
      </c>
      <c r="Y426" s="123">
        <f t="shared" si="198"/>
        <v>4.841976728025057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0.28231588295905263</v>
      </c>
      <c r="D427" s="99">
        <f>RES_hhdet_in_tess!D147</f>
        <v>0.20999012931861349</v>
      </c>
      <c r="E427" s="99">
        <f>RES_hhdet_in_tess!E147</f>
        <v>3.7638999834244156</v>
      </c>
      <c r="F427" s="99">
        <f>RES_hhdet_in_tess!F147</f>
        <v>2.1228770623613467</v>
      </c>
      <c r="G427" s="99">
        <f>RES_hhdet_in_tess!G147</f>
        <v>2.3870718282722407</v>
      </c>
      <c r="H427" s="99">
        <f>RES_hhdet_in_tess!H147</f>
        <v>4.1447615239978139</v>
      </c>
      <c r="I427" s="99">
        <f>RES_hhdet_in_tess!I147</f>
        <v>3.3311125523946181</v>
      </c>
      <c r="J427" s="99">
        <f>RES_hhdet_in_tess!J147</f>
        <v>3.9077784074648316</v>
      </c>
      <c r="K427" s="99">
        <f>RES_hhdet_in_tess!K147</f>
        <v>3.9882359031738974</v>
      </c>
      <c r="L427" s="99">
        <f>RES_hhdet_in_tess!L147</f>
        <v>4.7594656741945123</v>
      </c>
      <c r="M427" s="99">
        <f>RES_hhdet_in_tess!M147</f>
        <v>5.1597286352594915</v>
      </c>
      <c r="N427" s="99">
        <f>RES_hhdet_in_tess!N147</f>
        <v>5.2156983364194511</v>
      </c>
      <c r="O427" s="99">
        <f>RES_hhdet_in_tess!O147</f>
        <v>5.1761671151052919</v>
      </c>
      <c r="P427" s="99">
        <f>RES_hhdet_in_tess!P147</f>
        <v>2.7070032812819576</v>
      </c>
      <c r="Q427" s="99">
        <f>RES_hhdet_in_tess!Q147</f>
        <v>2.4209458795544698</v>
      </c>
      <c r="R427" s="99">
        <f>RES_hhdet_in_tess!R147</f>
        <v>1.5952372340023999</v>
      </c>
      <c r="S427" s="99">
        <f>RES_hhdet_in_tess!S147</f>
        <v>3.1962240139249332</v>
      </c>
      <c r="T427" s="99">
        <f>RES_hhdet_in_tess!T147</f>
        <v>3.0527223311434546</v>
      </c>
      <c r="U427" s="99">
        <f>RES_hhdet_in_tess!U147</f>
        <v>3.4831037929932229</v>
      </c>
      <c r="V427" s="99">
        <f>RES_hhdet_in_tess!V147</f>
        <v>4.7388151831935046</v>
      </c>
      <c r="W427" s="99">
        <f>RES_hhdet_in_tess!W147</f>
        <v>2.8166714668357788</v>
      </c>
      <c r="X427" s="99">
        <f>RES_hhdet_in_tess!X147</f>
        <v>5.2530102523961659</v>
      </c>
      <c r="Y427" s="99">
        <f>RES_hhdet_in_tess!Y147</f>
        <v>4.841976728025057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15.695794402665433</v>
      </c>
      <c r="D428" s="123">
        <v>17.855612523407821</v>
      </c>
      <c r="E428" s="123">
        <v>17.400603814822794</v>
      </c>
      <c r="F428" s="123">
        <v>17.409782869410833</v>
      </c>
      <c r="G428" s="123">
        <v>17.57208173360096</v>
      </c>
      <c r="H428" s="123">
        <v>20.960322921780872</v>
      </c>
      <c r="I428" s="123">
        <v>21.814918837683138</v>
      </c>
      <c r="J428" s="123">
        <v>24.153369521593291</v>
      </c>
      <c r="K428" s="123">
        <v>18.231483305228817</v>
      </c>
      <c r="L428" s="123">
        <v>16.797615281422058</v>
      </c>
      <c r="M428" s="123">
        <v>16.186250478086322</v>
      </c>
      <c r="N428" s="123">
        <v>15.488894478144218</v>
      </c>
      <c r="O428" s="123">
        <v>13.957713031180306</v>
      </c>
      <c r="P428" s="123">
        <v>12.63227618735754</v>
      </c>
      <c r="Q428" s="123">
        <v>12.948361055254223</v>
      </c>
      <c r="R428" s="123">
        <v>18.474870029287889</v>
      </c>
      <c r="S428" s="123">
        <v>20.730706005871252</v>
      </c>
      <c r="T428" s="123">
        <v>20.67900634109434</v>
      </c>
      <c r="U428" s="123">
        <v>16.893542672522212</v>
      </c>
      <c r="V428" s="123">
        <v>13.517422282490577</v>
      </c>
      <c r="W428" s="123">
        <v>22.029632581292514</v>
      </c>
      <c r="X428" s="123">
        <v>23.402398616664101</v>
      </c>
      <c r="Y428" s="123">
        <v>19.798300330523027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15.841902495698827</v>
      </c>
      <c r="D429" s="99">
        <v>17.408964603754935</v>
      </c>
      <c r="E429" s="99">
        <v>14.600675577361951</v>
      </c>
      <c r="F429" s="99">
        <v>19.410333205326705</v>
      </c>
      <c r="G429" s="99">
        <v>17.472878688530432</v>
      </c>
      <c r="H429" s="99">
        <v>22.522742943179551</v>
      </c>
      <c r="I429" s="99">
        <v>18.381137730254729</v>
      </c>
      <c r="J429" s="99">
        <v>24.911310608873062</v>
      </c>
      <c r="K429" s="99">
        <v>18.191148285550685</v>
      </c>
      <c r="L429" s="99">
        <v>17.097823085769743</v>
      </c>
      <c r="M429" s="99">
        <v>16.667116466454882</v>
      </c>
      <c r="N429" s="99">
        <v>15.332737797115815</v>
      </c>
      <c r="O429" s="99">
        <v>12.697140312178838</v>
      </c>
      <c r="P429" s="99">
        <v>13.184302521495017</v>
      </c>
      <c r="Q429" s="99">
        <v>10.705637843640321</v>
      </c>
      <c r="R429" s="99">
        <v>19.51798919673546</v>
      </c>
      <c r="S429" s="99">
        <v>17.07450336644489</v>
      </c>
      <c r="T429" s="99">
        <v>22.368828219221779</v>
      </c>
      <c r="U429" s="99">
        <v>17.368652106273839</v>
      </c>
      <c r="V429" s="99">
        <v>15.259870990220129</v>
      </c>
      <c r="W429" s="99">
        <v>21.99168285751086</v>
      </c>
      <c r="X429" s="99">
        <v>24.850036251099652</v>
      </c>
      <c r="Y429" s="99">
        <v>17.803878258781808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15.842511455763004</v>
      </c>
      <c r="D430" s="99">
        <v>17.410600681537968</v>
      </c>
      <c r="E430" s="99">
        <v>14.602800549995628</v>
      </c>
      <c r="F430" s="99">
        <v>19.415869195962195</v>
      </c>
      <c r="G430" s="99">
        <v>17.475301318406999</v>
      </c>
      <c r="H430" s="99">
        <v>22.52705931340159</v>
      </c>
      <c r="I430" s="99">
        <v>0</v>
      </c>
      <c r="J430" s="99">
        <v>24.919630419438782</v>
      </c>
      <c r="K430" s="99">
        <v>18.197141235617181</v>
      </c>
      <c r="L430" s="99">
        <v>17.101653717585656</v>
      </c>
      <c r="M430" s="99">
        <v>16.670774457676234</v>
      </c>
      <c r="N430" s="99">
        <v>15.334062816568686</v>
      </c>
      <c r="O430" s="99">
        <v>12.695727048515556</v>
      </c>
      <c r="P430" s="99">
        <v>13.203694708228962</v>
      </c>
      <c r="Q430" s="99">
        <v>0</v>
      </c>
      <c r="R430" s="99">
        <v>19.548978571457464</v>
      </c>
      <c r="S430" s="99">
        <v>0</v>
      </c>
      <c r="T430" s="99">
        <v>22.391089830741159</v>
      </c>
      <c r="U430" s="99">
        <v>17.376237714151888</v>
      </c>
      <c r="V430" s="99">
        <v>15.267453093820466</v>
      </c>
      <c r="W430" s="99">
        <v>0</v>
      </c>
      <c r="X430" s="99">
        <v>24.84048013833057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6.5767710632003737</v>
      </c>
      <c r="D431" s="102">
        <v>7.4362170267277294</v>
      </c>
      <c r="E431" s="102">
        <v>6.2163487055592697</v>
      </c>
      <c r="F431" s="102">
        <v>8.8646046737709732</v>
      </c>
      <c r="G431" s="102">
        <v>7.8355538216780651</v>
      </c>
      <c r="H431" s="102">
        <v>10.022744149539623</v>
      </c>
      <c r="I431" s="102">
        <v>0</v>
      </c>
      <c r="J431" s="102">
        <v>11.105134615344399</v>
      </c>
      <c r="K431" s="102">
        <v>8.2097850795450338</v>
      </c>
      <c r="L431" s="102">
        <v>7.6622693550072629</v>
      </c>
      <c r="M431" s="102">
        <v>7.7721790724670825</v>
      </c>
      <c r="N431" s="102">
        <v>7.1787379311010957</v>
      </c>
      <c r="O431" s="102">
        <v>6.187588300224494</v>
      </c>
      <c r="P431" s="102">
        <v>5.749919723193412</v>
      </c>
      <c r="Q431" s="102">
        <v>0</v>
      </c>
      <c r="R431" s="102">
        <v>8.5861507175986134</v>
      </c>
      <c r="S431" s="102">
        <v>0</v>
      </c>
      <c r="T431" s="102">
        <v>9.6013017780782803</v>
      </c>
      <c r="U431" s="102">
        <v>7.5184118483298104</v>
      </c>
      <c r="V431" s="102">
        <v>6.1517034367876358</v>
      </c>
      <c r="W431" s="102">
        <v>0</v>
      </c>
      <c r="X431" s="102">
        <v>10.608680306953305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9.2657403925626287</v>
      </c>
      <c r="D432" s="105">
        <v>9.974383654810234</v>
      </c>
      <c r="E432" s="105">
        <v>8.38645184443636</v>
      </c>
      <c r="F432" s="105">
        <v>10.551264522191223</v>
      </c>
      <c r="G432" s="105">
        <v>9.6397474967289298</v>
      </c>
      <c r="H432" s="105">
        <v>12.504315163861968</v>
      </c>
      <c r="I432" s="105">
        <v>0</v>
      </c>
      <c r="J432" s="105">
        <v>13.814495804094383</v>
      </c>
      <c r="K432" s="105">
        <v>9.9873561560721456</v>
      </c>
      <c r="L432" s="105">
        <v>9.4393843625783909</v>
      </c>
      <c r="M432" s="105">
        <v>8.8985953852091502</v>
      </c>
      <c r="N432" s="105">
        <v>8.155324885467591</v>
      </c>
      <c r="O432" s="105">
        <v>6.5081387482910618</v>
      </c>
      <c r="P432" s="105">
        <v>7.4537749850355492</v>
      </c>
      <c r="Q432" s="105">
        <v>0</v>
      </c>
      <c r="R432" s="105">
        <v>10.962827853858851</v>
      </c>
      <c r="S432" s="105">
        <v>0</v>
      </c>
      <c r="T432" s="105">
        <v>12.789788052662875</v>
      </c>
      <c r="U432" s="105">
        <v>9.8578258658220772</v>
      </c>
      <c r="V432" s="105">
        <v>9.1157496570328327</v>
      </c>
      <c r="W432" s="105">
        <v>0</v>
      </c>
      <c r="X432" s="105">
        <v>14.231799831377263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15.674754393560326</v>
      </c>
      <c r="D433" s="102">
        <v>17.881124157915149</v>
      </c>
      <c r="E433" s="102">
        <v>17.726484331870559</v>
      </c>
      <c r="F433" s="102">
        <v>17.129389946576584</v>
      </c>
      <c r="G433" s="102">
        <v>17.580252340012667</v>
      </c>
      <c r="H433" s="102">
        <v>20.796848643830465</v>
      </c>
      <c r="I433" s="102">
        <v>22.064355541535072</v>
      </c>
      <c r="J433" s="102">
        <v>24.085897194231976</v>
      </c>
      <c r="K433" s="102">
        <v>18.229382557113816</v>
      </c>
      <c r="L433" s="102">
        <v>16.765512186301844</v>
      </c>
      <c r="M433" s="102">
        <v>16.130010421862107</v>
      </c>
      <c r="N433" s="102">
        <v>15.499994309485476</v>
      </c>
      <c r="O433" s="102">
        <v>14.079700030939161</v>
      </c>
      <c r="P433" s="102">
        <v>12.523786720163983</v>
      </c>
      <c r="Q433" s="102">
        <v>13.249748391642607</v>
      </c>
      <c r="R433" s="102">
        <v>18.342613052254489</v>
      </c>
      <c r="S433" s="102">
        <v>21.071767317392286</v>
      </c>
      <c r="T433" s="102">
        <v>20.369780517456757</v>
      </c>
      <c r="U433" s="102">
        <v>16.833016303617693</v>
      </c>
      <c r="V433" s="102">
        <v>13.350816948649886</v>
      </c>
      <c r="W433" s="102">
        <v>0</v>
      </c>
      <c r="X433" s="102">
        <v>23.334037886433812</v>
      </c>
      <c r="Y433" s="102">
        <v>19.861409578503018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15.680521785325658</v>
      </c>
      <c r="D434" s="105">
        <v>17.891824342447105</v>
      </c>
      <c r="E434" s="105">
        <v>17.745769796932063</v>
      </c>
      <c r="F434" s="105">
        <v>17.141811881570259</v>
      </c>
      <c r="G434" s="105">
        <v>17.591144301060794</v>
      </c>
      <c r="H434" s="105">
        <v>20.803527524135276</v>
      </c>
      <c r="I434" s="105">
        <v>22.069138288547766</v>
      </c>
      <c r="J434" s="105">
        <v>24.093787379180295</v>
      </c>
      <c r="K434" s="105">
        <v>18.237943338957905</v>
      </c>
      <c r="L434" s="105">
        <v>16.769747567097784</v>
      </c>
      <c r="M434" s="105">
        <v>16.136430410386627</v>
      </c>
      <c r="N434" s="105">
        <v>15.502148672938786</v>
      </c>
      <c r="O434" s="105">
        <v>14.083531406711364</v>
      </c>
      <c r="P434" s="105">
        <v>12.541553753888019</v>
      </c>
      <c r="Q434" s="105">
        <v>13.278809234722889</v>
      </c>
      <c r="R434" s="105">
        <v>18.385562545101848</v>
      </c>
      <c r="S434" s="105">
        <v>21.106840558977652</v>
      </c>
      <c r="T434" s="105">
        <v>20.388049586272235</v>
      </c>
      <c r="U434" s="105">
        <v>16.841983510389284</v>
      </c>
      <c r="V434" s="105">
        <v>13.335356900700853</v>
      </c>
      <c r="W434" s="105">
        <v>22.03183819821114</v>
      </c>
      <c r="X434" s="105">
        <v>23.322384863980496</v>
      </c>
      <c r="Y434" s="105">
        <v>19.830996404595371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6.5025495188753393</v>
      </c>
      <c r="D435" s="99">
        <v>7.644003083290924</v>
      </c>
      <c r="E435" s="99">
        <v>7.5729894634842134</v>
      </c>
      <c r="F435" s="99">
        <v>7.8132067682130035</v>
      </c>
      <c r="G435" s="99">
        <v>7.8816457579173731</v>
      </c>
      <c r="H435" s="99">
        <v>9.2252433139277663</v>
      </c>
      <c r="I435" s="99">
        <v>10.921166835902854</v>
      </c>
      <c r="J435" s="99">
        <v>10.709892167180431</v>
      </c>
      <c r="K435" s="99">
        <v>8.2237177107623953</v>
      </c>
      <c r="L435" s="99">
        <v>7.4989803996652276</v>
      </c>
      <c r="M435" s="99">
        <v>7.5424609585859521</v>
      </c>
      <c r="N435" s="99">
        <v>7.2656555176647553</v>
      </c>
      <c r="O435" s="99">
        <v>6.8980950667771221</v>
      </c>
      <c r="P435" s="99">
        <v>5.4052480223172834</v>
      </c>
      <c r="Q435" s="99">
        <v>5.7103716263028401</v>
      </c>
      <c r="R435" s="99">
        <v>8.0328053468567635</v>
      </c>
      <c r="S435" s="99">
        <v>9.8406830776457141</v>
      </c>
      <c r="T435" s="99">
        <v>8.7014254087426295</v>
      </c>
      <c r="U435" s="99">
        <v>7.2466115550089549</v>
      </c>
      <c r="V435" s="99">
        <v>5.2447263039599132</v>
      </c>
      <c r="W435" s="99">
        <v>9.795470317785071</v>
      </c>
      <c r="X435" s="99">
        <v>9.7797717993457649</v>
      </c>
      <c r="Y435" s="99">
        <v>7.3783119798708459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9.1779722664503183</v>
      </c>
      <c r="D436" s="99">
        <v>10.247821259156183</v>
      </c>
      <c r="E436" s="99">
        <v>10.172780333447852</v>
      </c>
      <c r="F436" s="99">
        <v>9.3286051133572574</v>
      </c>
      <c r="G436" s="99">
        <v>9.7094985431434235</v>
      </c>
      <c r="H436" s="99">
        <v>11.578284210207512</v>
      </c>
      <c r="I436" s="99">
        <v>11.14797145264491</v>
      </c>
      <c r="J436" s="99">
        <v>13.383895211999867</v>
      </c>
      <c r="K436" s="99">
        <v>10.01422562819551</v>
      </c>
      <c r="L436" s="99">
        <v>9.270767167432556</v>
      </c>
      <c r="M436" s="99">
        <v>8.5939694518006764</v>
      </c>
      <c r="N436" s="99">
        <v>8.2364931552740313</v>
      </c>
      <c r="O436" s="99">
        <v>7.1854363399342427</v>
      </c>
      <c r="P436" s="99">
        <v>7.1363057315707366</v>
      </c>
      <c r="Q436" s="99">
        <v>7.5684376084200506</v>
      </c>
      <c r="R436" s="99">
        <v>10.352757198245083</v>
      </c>
      <c r="S436" s="99">
        <v>11.266157481331936</v>
      </c>
      <c r="T436" s="99">
        <v>11.6866241775296</v>
      </c>
      <c r="U436" s="99">
        <v>9.5953719553803243</v>
      </c>
      <c r="V436" s="99">
        <v>8.090630596740942</v>
      </c>
      <c r="W436" s="99">
        <v>12.236367880426071</v>
      </c>
      <c r="X436" s="99">
        <v>13.542613064634736</v>
      </c>
      <c r="Y436" s="99">
        <v>12.452684424724527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6.2982496849108802</v>
      </c>
      <c r="D437" s="123">
        <v>7.0536475390090079</v>
      </c>
      <c r="E437" s="123">
        <v>7.0228333907324867</v>
      </c>
      <c r="F437" s="123">
        <v>6.8764440346238862</v>
      </c>
      <c r="G437" s="123">
        <v>7.2218463826308721</v>
      </c>
      <c r="H437" s="123">
        <v>8.5634320530064265</v>
      </c>
      <c r="I437" s="123">
        <v>7.9015751493456259</v>
      </c>
      <c r="J437" s="123">
        <v>8.9100949260203546</v>
      </c>
      <c r="K437" s="123">
        <v>6.6520534107456903</v>
      </c>
      <c r="L437" s="123">
        <v>6.1676862052785104</v>
      </c>
      <c r="M437" s="123">
        <v>5.0946463643921041</v>
      </c>
      <c r="N437" s="123">
        <v>5.2319605331990813</v>
      </c>
      <c r="O437" s="123">
        <v>4.8626082783767588</v>
      </c>
      <c r="P437" s="123">
        <v>4.5908404984814108</v>
      </c>
      <c r="Q437" s="123">
        <v>4.5288285417811496</v>
      </c>
      <c r="R437" s="123">
        <v>6.0358859963164395</v>
      </c>
      <c r="S437" s="123">
        <v>6.9474507194007034</v>
      </c>
      <c r="T437" s="123">
        <v>6.1389846055236363</v>
      </c>
      <c r="U437" s="123">
        <v>5.3420100669917225</v>
      </c>
      <c r="V437" s="123">
        <v>4.2682093007979782</v>
      </c>
      <c r="W437" s="123">
        <v>7.1698671277410497</v>
      </c>
      <c r="X437" s="123">
        <v>8.174134075941744</v>
      </c>
      <c r="Y437" s="123">
        <v>7.2812080694194767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6.2982496849108802</v>
      </c>
      <c r="D439" s="110">
        <v>7.0536475390090079</v>
      </c>
      <c r="E439" s="110">
        <v>7.0228333907324867</v>
      </c>
      <c r="F439" s="110">
        <v>6.8764440346238862</v>
      </c>
      <c r="G439" s="110">
        <v>7.2218463826308721</v>
      </c>
      <c r="H439" s="110">
        <v>8.5634320530064265</v>
      </c>
      <c r="I439" s="110">
        <v>7.9015751493456259</v>
      </c>
      <c r="J439" s="110">
        <v>8.9100949260203546</v>
      </c>
      <c r="K439" s="110">
        <v>6.6520534107456903</v>
      </c>
      <c r="L439" s="110">
        <v>6.1676862052785104</v>
      </c>
      <c r="M439" s="110">
        <v>5.0946463643921041</v>
      </c>
      <c r="N439" s="110">
        <v>5.2319605331990813</v>
      </c>
      <c r="O439" s="110">
        <v>4.8626082783767588</v>
      </c>
      <c r="P439" s="110">
        <v>4.5908404984814108</v>
      </c>
      <c r="Q439" s="110">
        <v>4.5288285417811496</v>
      </c>
      <c r="R439" s="110">
        <v>6.0358859963164395</v>
      </c>
      <c r="S439" s="110">
        <v>6.9474507194007034</v>
      </c>
      <c r="T439" s="110">
        <v>6.1389846055236363</v>
      </c>
      <c r="U439" s="110">
        <v>5.3420100669917225</v>
      </c>
      <c r="V439" s="110">
        <v>4.2682093007979782</v>
      </c>
      <c r="W439" s="110">
        <v>7.1698671277410497</v>
      </c>
      <c r="X439" s="110">
        <v>8.174134075941744</v>
      </c>
      <c r="Y439" s="110">
        <v>7.2812080694194767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0.59367775104157128</v>
      </c>
      <c r="D441" s="118">
        <f t="shared" si="199"/>
        <v>0.34740892998275447</v>
      </c>
      <c r="E441" s="118">
        <f t="shared" si="199"/>
        <v>0.50857374603975292</v>
      </c>
      <c r="F441" s="118">
        <f t="shared" si="199"/>
        <v>0.7622304656789094</v>
      </c>
      <c r="G441" s="118">
        <f t="shared" si="199"/>
        <v>0.6411154159335547</v>
      </c>
      <c r="H441" s="118">
        <f t="shared" si="199"/>
        <v>0.67208697284899199</v>
      </c>
      <c r="I441" s="118">
        <f t="shared" si="199"/>
        <v>0.40396013655489094</v>
      </c>
      <c r="J441" s="118">
        <f t="shared" si="199"/>
        <v>0.60643811448804252</v>
      </c>
      <c r="K441" s="118">
        <f t="shared" si="199"/>
        <v>0.57444289179806396</v>
      </c>
      <c r="L441" s="118">
        <f t="shared" si="199"/>
        <v>0.49305014297373417</v>
      </c>
      <c r="M441" s="118">
        <f t="shared" si="199"/>
        <v>0.50076127404159432</v>
      </c>
      <c r="N441" s="118">
        <f t="shared" si="199"/>
        <v>0.34402616062117697</v>
      </c>
      <c r="O441" s="118">
        <f t="shared" si="199"/>
        <v>0.34256373982097682</v>
      </c>
      <c r="P441" s="118">
        <f t="shared" si="199"/>
        <v>0.54128123386949423</v>
      </c>
      <c r="Q441" s="118">
        <f t="shared" si="199"/>
        <v>0.38659149539828619</v>
      </c>
      <c r="R441" s="118">
        <f t="shared" ref="R441:V441" si="200">R442+R444+R446+R455</f>
        <v>0.44804018559158465</v>
      </c>
      <c r="S441" s="118">
        <f t="shared" si="200"/>
        <v>0.4271566943608523</v>
      </c>
      <c r="T441" s="118">
        <f t="shared" si="200"/>
        <v>0.89098690298961292</v>
      </c>
      <c r="U441" s="118">
        <f t="shared" si="200"/>
        <v>0.46538415732139987</v>
      </c>
      <c r="V441" s="118">
        <f t="shared" si="200"/>
        <v>0.36657908907699638</v>
      </c>
      <c r="W441" s="118">
        <f t="shared" ref="W441:Y441" si="201">W442+W444+W446+W455</f>
        <v>0.31882527655287274</v>
      </c>
      <c r="X441" s="118">
        <f t="shared" si="201"/>
        <v>0.32281018678038975</v>
      </c>
      <c r="Y441" s="118">
        <f t="shared" si="201"/>
        <v>0.10232364290282078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0.59367775104157128</v>
      </c>
      <c r="D446" s="123">
        <v>0.34740892998275447</v>
      </c>
      <c r="E446" s="123">
        <v>0.50857374603975292</v>
      </c>
      <c r="F446" s="123">
        <v>0.7622304656789094</v>
      </c>
      <c r="G446" s="123">
        <v>0.6411154159335547</v>
      </c>
      <c r="H446" s="123">
        <v>0.67208697284899199</v>
      </c>
      <c r="I446" s="123">
        <v>0.40396013655489094</v>
      </c>
      <c r="J446" s="123">
        <v>0.60643811448804252</v>
      </c>
      <c r="K446" s="123">
        <v>0.57444289179806396</v>
      </c>
      <c r="L446" s="123">
        <v>0.49305014297373417</v>
      </c>
      <c r="M446" s="123">
        <v>0.50076127404159432</v>
      </c>
      <c r="N446" s="123">
        <v>0.34402616062117697</v>
      </c>
      <c r="O446" s="123">
        <v>0.34256373982097682</v>
      </c>
      <c r="P446" s="123">
        <v>0.54128123386949423</v>
      </c>
      <c r="Q446" s="123">
        <v>0.38659149539828619</v>
      </c>
      <c r="R446" s="123">
        <v>0.44804018559158465</v>
      </c>
      <c r="S446" s="123">
        <v>0.4271566943608523</v>
      </c>
      <c r="T446" s="123">
        <v>0.89098690298961292</v>
      </c>
      <c r="U446" s="123">
        <v>0.46538415732139987</v>
      </c>
      <c r="V446" s="123">
        <v>0.36657908907699638</v>
      </c>
      <c r="W446" s="123">
        <v>0.31882527655287274</v>
      </c>
      <c r="X446" s="123">
        <v>0.32281018678038975</v>
      </c>
      <c r="Y446" s="123">
        <v>0.10232364290282078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5.1703922352126188</v>
      </c>
      <c r="D447" s="99">
        <v>5.6692493944534332</v>
      </c>
      <c r="E447" s="99">
        <v>4.7427550899576003</v>
      </c>
      <c r="F447" s="99">
        <v>6.2889836763950928</v>
      </c>
      <c r="G447" s="99">
        <v>5.6452378160307228</v>
      </c>
      <c r="H447" s="99">
        <v>7.254436183535681</v>
      </c>
      <c r="I447" s="99">
        <v>5.9005047641601784</v>
      </c>
      <c r="J447" s="99">
        <v>7.9655324543594563</v>
      </c>
      <c r="K447" s="99">
        <v>5.7897732957349337</v>
      </c>
      <c r="L447" s="99">
        <v>5.4123794984797318</v>
      </c>
      <c r="M447" s="99">
        <v>5.2185304848497456</v>
      </c>
      <c r="N447" s="99">
        <v>4.7159999639472074</v>
      </c>
      <c r="O447" s="99">
        <v>3.8071153991793025</v>
      </c>
      <c r="P447" s="99">
        <v>3.8361757559252898</v>
      </c>
      <c r="Q447" s="99">
        <v>3.034111515284172</v>
      </c>
      <c r="R447" s="99">
        <v>5.440026389658656</v>
      </c>
      <c r="S447" s="99">
        <v>4.6867082496051333</v>
      </c>
      <c r="T447" s="99">
        <v>6.0574526828518547</v>
      </c>
      <c r="U447" s="99">
        <v>4.650213197810432</v>
      </c>
      <c r="V447" s="99">
        <v>4.0495599201439303</v>
      </c>
      <c r="W447" s="99">
        <v>5.8045155057145559</v>
      </c>
      <c r="X447" s="99">
        <v>6.5387246857526993</v>
      </c>
      <c r="Y447" s="99">
        <v>4.6773828843875203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2.1464900473396229</v>
      </c>
      <c r="D448" s="99">
        <v>2.4216126481587241</v>
      </c>
      <c r="E448" s="99">
        <v>2.0192640613119823</v>
      </c>
      <c r="F448" s="99">
        <v>2.8721482264787817</v>
      </c>
      <c r="G448" s="99">
        <v>2.5315556487390318</v>
      </c>
      <c r="H448" s="99">
        <v>3.2282638930867433</v>
      </c>
      <c r="I448" s="99">
        <v>0</v>
      </c>
      <c r="J448" s="99">
        <v>3.550929598904716</v>
      </c>
      <c r="K448" s="99">
        <v>2.6129628361629305</v>
      </c>
      <c r="L448" s="99">
        <v>2.4255198665253825</v>
      </c>
      <c r="M448" s="99">
        <v>2.4334955302563941</v>
      </c>
      <c r="N448" s="99">
        <v>2.2080158333254443</v>
      </c>
      <c r="O448" s="99">
        <v>1.8552888384616097</v>
      </c>
      <c r="P448" s="99">
        <v>1.6730276481952275</v>
      </c>
      <c r="Q448" s="99">
        <v>0</v>
      </c>
      <c r="R448" s="99">
        <v>2.3931198044281885</v>
      </c>
      <c r="S448" s="99">
        <v>0</v>
      </c>
      <c r="T448" s="99">
        <v>2.6000213620717738</v>
      </c>
      <c r="U448" s="99">
        <v>2.0129494096463989</v>
      </c>
      <c r="V448" s="99">
        <v>1.6324968732823817</v>
      </c>
      <c r="W448" s="99">
        <v>0</v>
      </c>
      <c r="X448" s="99">
        <v>2.7914341494477508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2.1464900473396229</v>
      </c>
      <c r="D449" s="102">
        <v>2.4216126481587241</v>
      </c>
      <c r="E449" s="102">
        <v>2.0192640613119823</v>
      </c>
      <c r="F449" s="102">
        <v>2.8721482264787817</v>
      </c>
      <c r="G449" s="102">
        <v>2.5315556487390318</v>
      </c>
      <c r="H449" s="102">
        <v>3.2282638930867433</v>
      </c>
      <c r="I449" s="102">
        <v>0</v>
      </c>
      <c r="J449" s="102">
        <v>3.550929598904716</v>
      </c>
      <c r="K449" s="102">
        <v>2.6129628361629305</v>
      </c>
      <c r="L449" s="102">
        <v>2.4255198665253825</v>
      </c>
      <c r="M449" s="102">
        <v>2.4334955302563941</v>
      </c>
      <c r="N449" s="102">
        <v>2.2080158333254443</v>
      </c>
      <c r="O449" s="102">
        <v>1.8552888384616097</v>
      </c>
      <c r="P449" s="102">
        <v>1.6730276481952275</v>
      </c>
      <c r="Q449" s="102">
        <v>0</v>
      </c>
      <c r="R449" s="102">
        <v>2.3931198044281885</v>
      </c>
      <c r="S449" s="102">
        <v>0</v>
      </c>
      <c r="T449" s="102">
        <v>2.6000213620717738</v>
      </c>
      <c r="U449" s="102">
        <v>2.0129494096463989</v>
      </c>
      <c r="V449" s="102">
        <v>1.6324968732823817</v>
      </c>
      <c r="W449" s="102">
        <v>0</v>
      </c>
      <c r="X449" s="102">
        <v>2.7914341494477508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174301</v>
      </c>
      <c r="C5" s="120">
        <v>184243</v>
      </c>
      <c r="D5" s="120">
        <v>202935</v>
      </c>
      <c r="E5" s="120">
        <v>219674</v>
      </c>
      <c r="F5" s="120">
        <v>230740</v>
      </c>
      <c r="G5" s="120">
        <v>237342</v>
      </c>
      <c r="H5" s="120">
        <v>237424</v>
      </c>
      <c r="I5" s="120">
        <v>237452</v>
      </c>
      <c r="J5" s="120">
        <v>230961</v>
      </c>
      <c r="K5" s="120">
        <v>226595</v>
      </c>
      <c r="L5" s="120">
        <v>220325</v>
      </c>
      <c r="M5" s="120">
        <v>214263</v>
      </c>
      <c r="N5" s="120">
        <v>206967</v>
      </c>
      <c r="O5" s="120">
        <v>199107</v>
      </c>
      <c r="P5" s="120">
        <v>190589</v>
      </c>
      <c r="Q5" s="120">
        <v>182360</v>
      </c>
      <c r="R5" s="120">
        <v>172651</v>
      </c>
      <c r="S5" s="120">
        <v>162929</v>
      </c>
      <c r="T5" s="120">
        <v>148035</v>
      </c>
      <c r="U5" s="120">
        <v>129599</v>
      </c>
      <c r="V5" s="120">
        <v>114916</v>
      </c>
      <c r="W5" s="120">
        <v>105843</v>
      </c>
      <c r="X5" s="120">
        <v>103253</v>
      </c>
      <c r="Y5" s="120">
        <v>102098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174301</v>
      </c>
      <c r="C7" s="52">
        <v>184243</v>
      </c>
      <c r="D7" s="52">
        <v>202935</v>
      </c>
      <c r="E7" s="52">
        <v>219674</v>
      </c>
      <c r="F7" s="52">
        <v>230740</v>
      </c>
      <c r="G7" s="52">
        <v>237342</v>
      </c>
      <c r="H7" s="52">
        <v>237424</v>
      </c>
      <c r="I7" s="52">
        <v>237452</v>
      </c>
      <c r="J7" s="52">
        <v>230961</v>
      </c>
      <c r="K7" s="52">
        <v>226595</v>
      </c>
      <c r="L7" s="52">
        <v>220325</v>
      </c>
      <c r="M7" s="52">
        <v>214263</v>
      </c>
      <c r="N7" s="52">
        <v>206967</v>
      </c>
      <c r="O7" s="52">
        <v>199107</v>
      </c>
      <c r="P7" s="52">
        <v>190589</v>
      </c>
      <c r="Q7" s="52">
        <v>182360</v>
      </c>
      <c r="R7" s="52">
        <v>172651</v>
      </c>
      <c r="S7" s="52">
        <v>162929</v>
      </c>
      <c r="T7" s="52">
        <v>148035</v>
      </c>
      <c r="U7" s="52">
        <v>129599</v>
      </c>
      <c r="V7" s="52">
        <v>114916</v>
      </c>
      <c r="W7" s="52">
        <v>105843</v>
      </c>
      <c r="X7" s="52">
        <v>103253</v>
      </c>
      <c r="Y7" s="52">
        <v>102098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16331</v>
      </c>
      <c r="C9" s="52">
        <v>16339</v>
      </c>
      <c r="D9" s="52">
        <v>16528</v>
      </c>
      <c r="E9" s="52">
        <v>17508</v>
      </c>
      <c r="F9" s="52">
        <v>18883</v>
      </c>
      <c r="G9" s="52">
        <v>19730</v>
      </c>
      <c r="H9" s="52">
        <v>20204</v>
      </c>
      <c r="I9" s="52">
        <v>21328</v>
      </c>
      <c r="J9" s="52">
        <v>22293</v>
      </c>
      <c r="K9" s="52">
        <v>22098</v>
      </c>
      <c r="L9" s="52">
        <v>21556</v>
      </c>
      <c r="M9" s="52">
        <v>20980</v>
      </c>
      <c r="N9" s="52">
        <v>20585</v>
      </c>
      <c r="O9" s="52">
        <v>19739</v>
      </c>
      <c r="P9" s="52">
        <v>19231</v>
      </c>
      <c r="Q9" s="52">
        <v>18966</v>
      </c>
      <c r="R9" s="52">
        <v>18456</v>
      </c>
      <c r="S9" s="52">
        <v>18167</v>
      </c>
      <c r="T9" s="52">
        <v>17742</v>
      </c>
      <c r="U9" s="52">
        <v>16777</v>
      </c>
      <c r="V9" s="52">
        <v>14932</v>
      </c>
      <c r="W9" s="52">
        <v>12889</v>
      </c>
      <c r="X9" s="52">
        <v>12298</v>
      </c>
      <c r="Y9" s="52">
        <v>13923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29318</v>
      </c>
      <c r="C11" s="52">
        <v>28998</v>
      </c>
      <c r="D11" s="52">
        <v>27222</v>
      </c>
      <c r="E11" s="52">
        <v>27350</v>
      </c>
      <c r="F11" s="52">
        <v>27442</v>
      </c>
      <c r="G11" s="52">
        <v>26789</v>
      </c>
      <c r="H11" s="52">
        <v>24695</v>
      </c>
      <c r="I11" s="52">
        <v>23117</v>
      </c>
      <c r="J11" s="52">
        <v>21917</v>
      </c>
      <c r="K11" s="52">
        <v>21531</v>
      </c>
      <c r="L11" s="52">
        <v>20926</v>
      </c>
      <c r="M11" s="52">
        <v>19895</v>
      </c>
      <c r="N11" s="52">
        <v>18136</v>
      </c>
      <c r="O11" s="52">
        <v>17285</v>
      </c>
      <c r="P11" s="52">
        <v>17531</v>
      </c>
      <c r="Q11" s="52">
        <v>17795</v>
      </c>
      <c r="R11" s="52">
        <v>16759</v>
      </c>
      <c r="S11" s="52">
        <v>15710</v>
      </c>
      <c r="T11" s="52">
        <v>15373</v>
      </c>
      <c r="U11" s="52">
        <v>13757</v>
      </c>
      <c r="V11" s="52">
        <v>12346</v>
      </c>
      <c r="W11" s="52">
        <v>10652</v>
      </c>
      <c r="X11" s="52">
        <v>9242</v>
      </c>
      <c r="Y11" s="52">
        <v>7586</v>
      </c>
      <c r="DA11" s="63" t="s">
        <v>1130</v>
      </c>
    </row>
    <row r="12" spans="1:105" ht="12" customHeight="1" x14ac:dyDescent="0.25">
      <c r="A12" s="97" t="s">
        <v>123</v>
      </c>
      <c r="B12" s="52">
        <v>54</v>
      </c>
      <c r="C12" s="52">
        <v>66</v>
      </c>
      <c r="D12" s="52">
        <v>70</v>
      </c>
      <c r="E12" s="52">
        <v>81</v>
      </c>
      <c r="F12" s="52">
        <v>113</v>
      </c>
      <c r="G12" s="52">
        <v>114</v>
      </c>
      <c r="H12" s="52">
        <v>130</v>
      </c>
      <c r="I12" s="52">
        <v>117</v>
      </c>
      <c r="J12" s="52">
        <v>134</v>
      </c>
      <c r="K12" s="52">
        <v>152</v>
      </c>
      <c r="L12" s="52">
        <v>156</v>
      </c>
      <c r="M12" s="52">
        <v>168</v>
      </c>
      <c r="N12" s="52">
        <v>157</v>
      </c>
      <c r="O12" s="52">
        <v>140</v>
      </c>
      <c r="P12" s="52">
        <v>189</v>
      </c>
      <c r="Q12" s="52">
        <v>168</v>
      </c>
      <c r="R12" s="52">
        <v>205</v>
      </c>
      <c r="S12" s="52">
        <v>174</v>
      </c>
      <c r="T12" s="52">
        <v>206</v>
      </c>
      <c r="U12" s="52">
        <v>188</v>
      </c>
      <c r="V12" s="52">
        <v>181</v>
      </c>
      <c r="W12" s="52">
        <v>154</v>
      </c>
      <c r="X12" s="52">
        <v>124</v>
      </c>
      <c r="Y12" s="52">
        <v>97</v>
      </c>
      <c r="DA12" s="63" t="s">
        <v>1131</v>
      </c>
    </row>
    <row r="13" spans="1:105" ht="12" customHeight="1" x14ac:dyDescent="0.25">
      <c r="A13" s="97" t="s">
        <v>122</v>
      </c>
      <c r="B13" s="52">
        <v>122206</v>
      </c>
      <c r="C13" s="52">
        <v>124458</v>
      </c>
      <c r="D13" s="52">
        <v>133418</v>
      </c>
      <c r="E13" s="52">
        <v>130405</v>
      </c>
      <c r="F13" s="52">
        <v>136955</v>
      </c>
      <c r="G13" s="52">
        <v>135053</v>
      </c>
      <c r="H13" s="52">
        <v>128347</v>
      </c>
      <c r="I13" s="52">
        <v>121332</v>
      </c>
      <c r="J13" s="52">
        <v>114426</v>
      </c>
      <c r="K13" s="52">
        <v>99835</v>
      </c>
      <c r="L13" s="52">
        <v>95702</v>
      </c>
      <c r="M13" s="52">
        <v>83769</v>
      </c>
      <c r="N13" s="52">
        <v>75937</v>
      </c>
      <c r="O13" s="52">
        <v>66389</v>
      </c>
      <c r="P13" s="52">
        <v>57854</v>
      </c>
      <c r="Q13" s="52">
        <v>49588</v>
      </c>
      <c r="R13" s="52">
        <v>42068</v>
      </c>
      <c r="S13" s="52">
        <v>37831</v>
      </c>
      <c r="T13" s="52">
        <v>31030</v>
      </c>
      <c r="U13" s="52">
        <v>25429</v>
      </c>
      <c r="V13" s="52">
        <v>22591</v>
      </c>
      <c r="W13" s="52">
        <v>18621</v>
      </c>
      <c r="X13" s="52">
        <v>21526</v>
      </c>
      <c r="Y13" s="52">
        <v>25440</v>
      </c>
      <c r="DA13" s="63" t="s">
        <v>1132</v>
      </c>
    </row>
    <row r="14" spans="1:105" ht="12" customHeight="1" x14ac:dyDescent="0.25">
      <c r="A14" s="97" t="s">
        <v>121</v>
      </c>
      <c r="B14" s="52">
        <v>22723</v>
      </c>
      <c r="C14" s="52">
        <v>30721</v>
      </c>
      <c r="D14" s="52">
        <v>42225</v>
      </c>
      <c r="E14" s="52">
        <v>61838</v>
      </c>
      <c r="F14" s="52">
        <v>66230</v>
      </c>
      <c r="G14" s="52">
        <v>75386</v>
      </c>
      <c r="H14" s="52">
        <v>84252</v>
      </c>
      <c r="I14" s="52">
        <v>92886</v>
      </c>
      <c r="J14" s="52">
        <v>94484</v>
      </c>
      <c r="K14" s="52">
        <v>105077</v>
      </c>
      <c r="L14" s="52">
        <v>103541</v>
      </c>
      <c r="M14" s="52">
        <v>110431</v>
      </c>
      <c r="N14" s="52">
        <v>112737</v>
      </c>
      <c r="O14" s="52">
        <v>115293</v>
      </c>
      <c r="P14" s="52">
        <v>115015</v>
      </c>
      <c r="Q14" s="52">
        <v>114809</v>
      </c>
      <c r="R14" s="52">
        <v>113619</v>
      </c>
      <c r="S14" s="52">
        <v>109214</v>
      </c>
      <c r="T14" s="52">
        <v>101426</v>
      </c>
      <c r="U14" s="52">
        <v>90225</v>
      </c>
      <c r="V14" s="52">
        <v>79798</v>
      </c>
      <c r="W14" s="52">
        <v>76416</v>
      </c>
      <c r="X14" s="52">
        <v>72361</v>
      </c>
      <c r="Y14" s="52">
        <v>68975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1134</v>
      </c>
    </row>
    <row r="17" spans="1:105" ht="12" customHeight="1" x14ac:dyDescent="0.25">
      <c r="A17" s="109" t="s">
        <v>120</v>
      </c>
      <c r="B17" s="36">
        <v>174301</v>
      </c>
      <c r="C17" s="36">
        <v>184243</v>
      </c>
      <c r="D17" s="36">
        <v>202935</v>
      </c>
      <c r="E17" s="36">
        <v>219674</v>
      </c>
      <c r="F17" s="36">
        <v>230740</v>
      </c>
      <c r="G17" s="36">
        <v>237342</v>
      </c>
      <c r="H17" s="36">
        <v>237424</v>
      </c>
      <c r="I17" s="36">
        <v>237452</v>
      </c>
      <c r="J17" s="36">
        <v>230961</v>
      </c>
      <c r="K17" s="36">
        <v>226595</v>
      </c>
      <c r="L17" s="36">
        <v>220325</v>
      </c>
      <c r="M17" s="36">
        <v>214263</v>
      </c>
      <c r="N17" s="36">
        <v>206967</v>
      </c>
      <c r="O17" s="36">
        <v>199107</v>
      </c>
      <c r="P17" s="36">
        <v>190589</v>
      </c>
      <c r="Q17" s="36">
        <v>182360</v>
      </c>
      <c r="R17" s="36">
        <v>172651</v>
      </c>
      <c r="S17" s="36">
        <v>162929</v>
      </c>
      <c r="T17" s="36">
        <v>148035</v>
      </c>
      <c r="U17" s="36">
        <v>129599</v>
      </c>
      <c r="V17" s="36">
        <v>114916</v>
      </c>
      <c r="W17" s="36">
        <v>105843</v>
      </c>
      <c r="X17" s="36">
        <v>103253</v>
      </c>
      <c r="Y17" s="36">
        <v>102098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13617</v>
      </c>
      <c r="D21" s="52">
        <v>13624</v>
      </c>
      <c r="E21" s="52">
        <v>13665</v>
      </c>
      <c r="F21" s="52">
        <v>13789</v>
      </c>
      <c r="G21" s="52">
        <v>14037</v>
      </c>
      <c r="H21" s="52">
        <v>14449</v>
      </c>
      <c r="I21" s="52">
        <v>15049</v>
      </c>
      <c r="J21" s="52">
        <v>15869</v>
      </c>
      <c r="K21" s="52">
        <v>16915</v>
      </c>
      <c r="L21" s="52">
        <v>18224</v>
      </c>
      <c r="M21" s="52">
        <v>19793</v>
      </c>
      <c r="N21" s="52">
        <v>21645</v>
      </c>
      <c r="O21" s="52">
        <v>21088</v>
      </c>
      <c r="P21" s="52">
        <v>12694</v>
      </c>
      <c r="Q21" s="52">
        <v>15516</v>
      </c>
      <c r="R21" s="52">
        <v>18709</v>
      </c>
      <c r="S21" s="52">
        <v>22263</v>
      </c>
      <c r="T21" s="52">
        <v>21494</v>
      </c>
      <c r="U21" s="52">
        <v>18783</v>
      </c>
      <c r="V21" s="52">
        <v>16014</v>
      </c>
      <c r="W21" s="52">
        <v>13920</v>
      </c>
      <c r="X21" s="52">
        <v>12338</v>
      </c>
      <c r="Y21" s="52">
        <v>11707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2552</v>
      </c>
      <c r="D23" s="52">
        <v>2555</v>
      </c>
      <c r="E23" s="52">
        <v>2593</v>
      </c>
      <c r="F23" s="52">
        <v>2692</v>
      </c>
      <c r="G23" s="52">
        <v>2895</v>
      </c>
      <c r="H23" s="52">
        <v>3249</v>
      </c>
      <c r="I23" s="52">
        <v>2271</v>
      </c>
      <c r="J23" s="52">
        <v>2033</v>
      </c>
      <c r="K23" s="52">
        <v>3108</v>
      </c>
      <c r="L23" s="52">
        <v>3404</v>
      </c>
      <c r="M23" s="52">
        <v>3694</v>
      </c>
      <c r="N23" s="52">
        <v>3707</v>
      </c>
      <c r="O23" s="52">
        <v>4246</v>
      </c>
      <c r="P23" s="52">
        <v>3103</v>
      </c>
      <c r="Q23" s="52">
        <v>2951</v>
      </c>
      <c r="R23" s="52">
        <v>2871</v>
      </c>
      <c r="S23" s="52">
        <v>3201</v>
      </c>
      <c r="T23" s="52">
        <v>3326</v>
      </c>
      <c r="U23" s="52">
        <v>3290</v>
      </c>
      <c r="V23" s="52">
        <v>3104</v>
      </c>
      <c r="W23" s="52">
        <v>2850</v>
      </c>
      <c r="X23" s="52">
        <v>2491</v>
      </c>
      <c r="Y23" s="52">
        <v>2447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4581</v>
      </c>
      <c r="D25" s="52">
        <v>4590</v>
      </c>
      <c r="E25" s="52">
        <v>4644</v>
      </c>
      <c r="F25" s="52">
        <v>4786</v>
      </c>
      <c r="G25" s="52">
        <v>5068</v>
      </c>
      <c r="H25" s="52">
        <v>5542</v>
      </c>
      <c r="I25" s="52">
        <v>3518</v>
      </c>
      <c r="J25" s="52">
        <v>3125</v>
      </c>
      <c r="K25" s="52">
        <v>3983</v>
      </c>
      <c r="L25" s="52">
        <v>3906</v>
      </c>
      <c r="M25" s="52">
        <v>4360</v>
      </c>
      <c r="N25" s="52">
        <v>4064</v>
      </c>
      <c r="O25" s="52">
        <v>3355</v>
      </c>
      <c r="P25" s="52">
        <v>2193</v>
      </c>
      <c r="Q25" s="52">
        <v>2415</v>
      </c>
      <c r="R25" s="52">
        <v>2804</v>
      </c>
      <c r="S25" s="52">
        <v>3408</v>
      </c>
      <c r="T25" s="52">
        <v>3149</v>
      </c>
      <c r="U25" s="52">
        <v>2865</v>
      </c>
      <c r="V25" s="52">
        <v>2513</v>
      </c>
      <c r="W25" s="52">
        <v>2444</v>
      </c>
      <c r="X25" s="52">
        <v>2231</v>
      </c>
      <c r="Y25" s="52">
        <v>2051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8</v>
      </c>
      <c r="D26" s="52">
        <v>9</v>
      </c>
      <c r="E26" s="52">
        <v>8</v>
      </c>
      <c r="F26" s="52">
        <v>9</v>
      </c>
      <c r="G26" s="52">
        <v>10</v>
      </c>
      <c r="H26" s="52">
        <v>13</v>
      </c>
      <c r="I26" s="52">
        <v>13</v>
      </c>
      <c r="J26" s="52">
        <v>15</v>
      </c>
      <c r="K26" s="52">
        <v>21</v>
      </c>
      <c r="L26" s="52">
        <v>17</v>
      </c>
      <c r="M26" s="52">
        <v>24</v>
      </c>
      <c r="N26" s="52">
        <v>23</v>
      </c>
      <c r="O26" s="52">
        <v>23</v>
      </c>
      <c r="P26" s="52">
        <v>16</v>
      </c>
      <c r="Q26" s="52">
        <v>21</v>
      </c>
      <c r="R26" s="52">
        <v>30</v>
      </c>
      <c r="S26" s="52">
        <v>31</v>
      </c>
      <c r="T26" s="52">
        <v>30</v>
      </c>
      <c r="U26" s="52">
        <v>27</v>
      </c>
      <c r="V26" s="52">
        <v>28</v>
      </c>
      <c r="W26" s="52">
        <v>27</v>
      </c>
      <c r="X26" s="52">
        <v>37</v>
      </c>
      <c r="Y26" s="52">
        <v>27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19095</v>
      </c>
      <c r="D27" s="52">
        <v>19136</v>
      </c>
      <c r="E27" s="52">
        <v>19442</v>
      </c>
      <c r="F27" s="52">
        <v>20301</v>
      </c>
      <c r="G27" s="52">
        <v>21957</v>
      </c>
      <c r="H27" s="52">
        <v>24684</v>
      </c>
      <c r="I27" s="52">
        <v>17275</v>
      </c>
      <c r="J27" s="52">
        <v>17445</v>
      </c>
      <c r="K27" s="52">
        <v>22241</v>
      </c>
      <c r="L27" s="52">
        <v>22459</v>
      </c>
      <c r="M27" s="52">
        <v>19634</v>
      </c>
      <c r="N27" s="52">
        <v>20424</v>
      </c>
      <c r="O27" s="52">
        <v>15823</v>
      </c>
      <c r="P27" s="52">
        <v>9974</v>
      </c>
      <c r="Q27" s="52">
        <v>10138</v>
      </c>
      <c r="R27" s="52">
        <v>10586</v>
      </c>
      <c r="S27" s="52">
        <v>10609</v>
      </c>
      <c r="T27" s="52">
        <v>11387</v>
      </c>
      <c r="U27" s="52">
        <v>7658</v>
      </c>
      <c r="V27" s="52">
        <v>7055</v>
      </c>
      <c r="W27" s="52">
        <v>3970</v>
      </c>
      <c r="X27" s="52">
        <v>2737</v>
      </c>
      <c r="Y27" s="52">
        <v>3215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3550</v>
      </c>
      <c r="D28" s="52">
        <v>3574</v>
      </c>
      <c r="E28" s="52">
        <v>3737</v>
      </c>
      <c r="F28" s="52">
        <v>4230</v>
      </c>
      <c r="G28" s="52">
        <v>5280</v>
      </c>
      <c r="H28" s="52">
        <v>7030</v>
      </c>
      <c r="I28" s="52">
        <v>7502</v>
      </c>
      <c r="J28" s="52">
        <v>11374</v>
      </c>
      <c r="K28" s="52">
        <v>14591</v>
      </c>
      <c r="L28" s="52">
        <v>16258</v>
      </c>
      <c r="M28" s="52">
        <v>16929</v>
      </c>
      <c r="N28" s="52">
        <v>14473</v>
      </c>
      <c r="O28" s="52">
        <v>16536</v>
      </c>
      <c r="P28" s="52">
        <v>13847</v>
      </c>
      <c r="Q28" s="52">
        <v>16684</v>
      </c>
      <c r="R28" s="52">
        <v>18104</v>
      </c>
      <c r="S28" s="52">
        <v>21597</v>
      </c>
      <c r="T28" s="52">
        <v>19637</v>
      </c>
      <c r="U28" s="52">
        <v>20453</v>
      </c>
      <c r="V28" s="52">
        <v>17373</v>
      </c>
      <c r="W28" s="52">
        <v>16523</v>
      </c>
      <c r="X28" s="52">
        <v>14315</v>
      </c>
      <c r="Y28" s="52">
        <v>14472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27235</v>
      </c>
      <c r="D31" s="36">
        <v>27307</v>
      </c>
      <c r="E31" s="36">
        <v>27833</v>
      </c>
      <c r="F31" s="36">
        <v>29327</v>
      </c>
      <c r="G31" s="36">
        <v>32316</v>
      </c>
      <c r="H31" s="36">
        <v>37272</v>
      </c>
      <c r="I31" s="36">
        <v>28306</v>
      </c>
      <c r="J31" s="36">
        <v>31957</v>
      </c>
      <c r="K31" s="36">
        <v>40847</v>
      </c>
      <c r="L31" s="36">
        <v>42638</v>
      </c>
      <c r="M31" s="36">
        <v>40947</v>
      </c>
      <c r="N31" s="36">
        <v>38983</v>
      </c>
      <c r="O31" s="36">
        <v>35744</v>
      </c>
      <c r="P31" s="36">
        <v>26035</v>
      </c>
      <c r="Q31" s="36">
        <v>29264</v>
      </c>
      <c r="R31" s="36">
        <v>31535</v>
      </c>
      <c r="S31" s="36">
        <v>35639</v>
      </c>
      <c r="T31" s="36">
        <v>34218</v>
      </c>
      <c r="U31" s="36">
        <v>31004</v>
      </c>
      <c r="V31" s="36">
        <v>26981</v>
      </c>
      <c r="W31" s="36">
        <v>22986</v>
      </c>
      <c r="X31" s="36">
        <v>19335</v>
      </c>
      <c r="Y31" s="36">
        <v>19781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23559</v>
      </c>
      <c r="D35" s="52">
        <v>32316</v>
      </c>
      <c r="E35" s="52">
        <v>30404</v>
      </c>
      <c r="F35" s="52">
        <v>24855</v>
      </c>
      <c r="G35" s="52">
        <v>20639</v>
      </c>
      <c r="H35" s="52">
        <v>14531</v>
      </c>
      <c r="I35" s="52">
        <v>15077</v>
      </c>
      <c r="J35" s="52">
        <v>9378</v>
      </c>
      <c r="K35" s="52">
        <v>12549</v>
      </c>
      <c r="L35" s="52">
        <v>11954</v>
      </c>
      <c r="M35" s="52">
        <v>13731</v>
      </c>
      <c r="N35" s="52">
        <v>14349</v>
      </c>
      <c r="O35" s="52">
        <v>13228</v>
      </c>
      <c r="P35" s="52">
        <v>4176</v>
      </c>
      <c r="Q35" s="52">
        <v>7287</v>
      </c>
      <c r="R35" s="52">
        <v>9000</v>
      </c>
      <c r="S35" s="52">
        <v>12541</v>
      </c>
      <c r="T35" s="52">
        <v>6600</v>
      </c>
      <c r="U35" s="52">
        <v>347</v>
      </c>
      <c r="V35" s="52">
        <v>1331</v>
      </c>
      <c r="W35" s="52">
        <v>4847</v>
      </c>
      <c r="X35" s="52">
        <v>9748</v>
      </c>
      <c r="Y35" s="52">
        <v>10552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2560</v>
      </c>
      <c r="D37" s="52">
        <v>2744</v>
      </c>
      <c r="E37" s="52">
        <v>3573</v>
      </c>
      <c r="F37" s="52">
        <v>4067</v>
      </c>
      <c r="G37" s="52">
        <v>3742</v>
      </c>
      <c r="H37" s="52">
        <v>3723</v>
      </c>
      <c r="I37" s="52">
        <v>3395</v>
      </c>
      <c r="J37" s="52">
        <v>2998</v>
      </c>
      <c r="K37" s="52">
        <v>2913</v>
      </c>
      <c r="L37" s="52">
        <v>2862</v>
      </c>
      <c r="M37" s="52">
        <v>3118</v>
      </c>
      <c r="N37" s="52">
        <v>3312</v>
      </c>
      <c r="O37" s="52">
        <v>3400</v>
      </c>
      <c r="P37" s="52">
        <v>2595</v>
      </c>
      <c r="Q37" s="52">
        <v>2686</v>
      </c>
      <c r="R37" s="52">
        <v>2361</v>
      </c>
      <c r="S37" s="52">
        <v>2912</v>
      </c>
      <c r="T37" s="52">
        <v>2901</v>
      </c>
      <c r="U37" s="52">
        <v>2325</v>
      </c>
      <c r="V37" s="52">
        <v>1259</v>
      </c>
      <c r="W37" s="52">
        <v>807</v>
      </c>
      <c r="X37" s="52">
        <v>1900</v>
      </c>
      <c r="Y37" s="52">
        <v>4072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4261</v>
      </c>
      <c r="D39" s="52">
        <v>2814</v>
      </c>
      <c r="E39" s="52">
        <v>4772</v>
      </c>
      <c r="F39" s="52">
        <v>4878</v>
      </c>
      <c r="G39" s="52">
        <v>4415</v>
      </c>
      <c r="H39" s="52">
        <v>3448</v>
      </c>
      <c r="I39" s="52">
        <v>1940</v>
      </c>
      <c r="J39" s="52">
        <v>1925</v>
      </c>
      <c r="K39" s="52">
        <v>3597</v>
      </c>
      <c r="L39" s="52">
        <v>3301</v>
      </c>
      <c r="M39" s="52">
        <v>3329</v>
      </c>
      <c r="N39" s="52">
        <v>2305</v>
      </c>
      <c r="O39" s="52">
        <v>2504</v>
      </c>
      <c r="P39" s="52">
        <v>2439</v>
      </c>
      <c r="Q39" s="52">
        <v>2679</v>
      </c>
      <c r="R39" s="52">
        <v>1768</v>
      </c>
      <c r="S39" s="52">
        <v>2359</v>
      </c>
      <c r="T39" s="52">
        <v>2812</v>
      </c>
      <c r="U39" s="52">
        <v>1249</v>
      </c>
      <c r="V39" s="52">
        <v>1102</v>
      </c>
      <c r="W39" s="52">
        <v>750</v>
      </c>
      <c r="X39" s="52">
        <v>821</v>
      </c>
      <c r="Y39" s="52">
        <v>395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20</v>
      </c>
      <c r="D40" s="52">
        <v>13</v>
      </c>
      <c r="E40" s="52">
        <v>19</v>
      </c>
      <c r="F40" s="52">
        <v>41</v>
      </c>
      <c r="G40" s="52">
        <v>11</v>
      </c>
      <c r="H40" s="52">
        <v>29</v>
      </c>
      <c r="I40" s="52">
        <v>0</v>
      </c>
      <c r="J40" s="52">
        <v>32</v>
      </c>
      <c r="K40" s="52">
        <v>39</v>
      </c>
      <c r="L40" s="52">
        <v>21</v>
      </c>
      <c r="M40" s="52">
        <v>36</v>
      </c>
      <c r="N40" s="52">
        <v>12</v>
      </c>
      <c r="O40" s="52">
        <v>6</v>
      </c>
      <c r="P40" s="52">
        <v>65</v>
      </c>
      <c r="Q40" s="52">
        <v>0</v>
      </c>
      <c r="R40" s="52">
        <v>67</v>
      </c>
      <c r="S40" s="52">
        <v>0</v>
      </c>
      <c r="T40" s="52">
        <v>62</v>
      </c>
      <c r="U40" s="52">
        <v>9</v>
      </c>
      <c r="V40" s="52">
        <v>21</v>
      </c>
      <c r="W40" s="52">
        <v>0</v>
      </c>
      <c r="X40" s="52">
        <v>7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21347</v>
      </c>
      <c r="D41" s="52">
        <v>28096</v>
      </c>
      <c r="E41" s="52">
        <v>16429</v>
      </c>
      <c r="F41" s="52">
        <v>26851</v>
      </c>
      <c r="G41" s="52">
        <v>20055</v>
      </c>
      <c r="H41" s="52">
        <v>17978</v>
      </c>
      <c r="I41" s="52">
        <v>10260</v>
      </c>
      <c r="J41" s="52">
        <v>10539</v>
      </c>
      <c r="K41" s="52">
        <v>7650</v>
      </c>
      <c r="L41" s="52">
        <v>18326</v>
      </c>
      <c r="M41" s="52">
        <v>7701</v>
      </c>
      <c r="N41" s="52">
        <v>12592</v>
      </c>
      <c r="O41" s="52">
        <v>6275</v>
      </c>
      <c r="P41" s="52">
        <v>1439</v>
      </c>
      <c r="Q41" s="52">
        <v>1872</v>
      </c>
      <c r="R41" s="52">
        <v>3066</v>
      </c>
      <c r="S41" s="52">
        <v>6372</v>
      </c>
      <c r="T41" s="52">
        <v>4586</v>
      </c>
      <c r="U41" s="52">
        <v>2057</v>
      </c>
      <c r="V41" s="52">
        <v>4217</v>
      </c>
      <c r="W41" s="52">
        <v>0</v>
      </c>
      <c r="X41" s="52">
        <v>5642</v>
      </c>
      <c r="Y41" s="52">
        <v>7129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11548</v>
      </c>
      <c r="D42" s="52">
        <v>15078</v>
      </c>
      <c r="E42" s="52">
        <v>23350</v>
      </c>
      <c r="F42" s="52">
        <v>8622</v>
      </c>
      <c r="G42" s="52">
        <v>14436</v>
      </c>
      <c r="H42" s="52">
        <v>15896</v>
      </c>
      <c r="I42" s="52">
        <v>16136</v>
      </c>
      <c r="J42" s="52">
        <v>12972</v>
      </c>
      <c r="K42" s="52">
        <v>25184</v>
      </c>
      <c r="L42" s="52">
        <v>14722</v>
      </c>
      <c r="M42" s="52">
        <v>23819</v>
      </c>
      <c r="N42" s="52">
        <v>16779</v>
      </c>
      <c r="O42" s="52">
        <v>19092</v>
      </c>
      <c r="P42" s="52">
        <v>13569</v>
      </c>
      <c r="Q42" s="52">
        <v>16478</v>
      </c>
      <c r="R42" s="52">
        <v>16914</v>
      </c>
      <c r="S42" s="52">
        <v>17192</v>
      </c>
      <c r="T42" s="52">
        <v>11849</v>
      </c>
      <c r="U42" s="52">
        <v>9252</v>
      </c>
      <c r="V42" s="52">
        <v>6946</v>
      </c>
      <c r="W42" s="52">
        <v>13141</v>
      </c>
      <c r="X42" s="52">
        <v>10260</v>
      </c>
      <c r="Y42" s="52">
        <v>11086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37177</v>
      </c>
      <c r="D45" s="36">
        <v>45999</v>
      </c>
      <c r="E45" s="36">
        <v>44572</v>
      </c>
      <c r="F45" s="36">
        <v>40393</v>
      </c>
      <c r="G45" s="36">
        <v>38918</v>
      </c>
      <c r="H45" s="36">
        <v>37354</v>
      </c>
      <c r="I45" s="36">
        <v>28334</v>
      </c>
      <c r="J45" s="36">
        <v>25466</v>
      </c>
      <c r="K45" s="36">
        <v>36481</v>
      </c>
      <c r="L45" s="36">
        <v>36368</v>
      </c>
      <c r="M45" s="36">
        <v>34885</v>
      </c>
      <c r="N45" s="36">
        <v>31687</v>
      </c>
      <c r="O45" s="36">
        <v>27884</v>
      </c>
      <c r="P45" s="36">
        <v>17517</v>
      </c>
      <c r="Q45" s="36">
        <v>21035</v>
      </c>
      <c r="R45" s="36">
        <v>21826</v>
      </c>
      <c r="S45" s="36">
        <v>25917</v>
      </c>
      <c r="T45" s="36">
        <v>19324</v>
      </c>
      <c r="U45" s="36">
        <v>12568</v>
      </c>
      <c r="V45" s="36">
        <v>12298</v>
      </c>
      <c r="W45" s="36">
        <v>13913</v>
      </c>
      <c r="X45" s="36">
        <v>16745</v>
      </c>
      <c r="Y45" s="36">
        <v>18626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7668</v>
      </c>
      <c r="D49" s="52">
        <v>10835</v>
      </c>
      <c r="E49" s="52">
        <v>9982</v>
      </c>
      <c r="F49" s="52">
        <v>7908</v>
      </c>
      <c r="G49" s="52">
        <v>6477</v>
      </c>
      <c r="H49" s="52">
        <v>5137</v>
      </c>
      <c r="I49" s="52">
        <v>5025</v>
      </c>
      <c r="J49" s="52">
        <v>3317</v>
      </c>
      <c r="K49" s="52">
        <v>3493</v>
      </c>
      <c r="L49" s="52">
        <v>3517</v>
      </c>
      <c r="M49" s="52">
        <v>3843</v>
      </c>
      <c r="N49" s="52">
        <v>3803</v>
      </c>
      <c r="O49" s="52">
        <v>3255</v>
      </c>
      <c r="P49" s="52">
        <v>2297</v>
      </c>
      <c r="Q49" s="52">
        <v>3822</v>
      </c>
      <c r="R49" s="52">
        <v>3538</v>
      </c>
      <c r="S49" s="52">
        <v>4367</v>
      </c>
      <c r="T49" s="52">
        <v>2177</v>
      </c>
      <c r="U49" s="52">
        <v>103</v>
      </c>
      <c r="V49" s="52">
        <v>377</v>
      </c>
      <c r="W49" s="52">
        <v>1329</v>
      </c>
      <c r="X49" s="52">
        <v>2699</v>
      </c>
      <c r="Y49" s="52">
        <v>3208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63</v>
      </c>
      <c r="D51" s="52">
        <v>64</v>
      </c>
      <c r="E51" s="52">
        <v>1023</v>
      </c>
      <c r="F51" s="52">
        <v>959</v>
      </c>
      <c r="G51" s="52">
        <v>848</v>
      </c>
      <c r="H51" s="52">
        <v>779</v>
      </c>
      <c r="I51" s="52">
        <v>849</v>
      </c>
      <c r="J51" s="52">
        <v>615</v>
      </c>
      <c r="K51" s="52">
        <v>687</v>
      </c>
      <c r="L51" s="52">
        <v>736</v>
      </c>
      <c r="M51" s="52">
        <v>777</v>
      </c>
      <c r="N51" s="52">
        <v>710</v>
      </c>
      <c r="O51" s="52">
        <v>565</v>
      </c>
      <c r="P51" s="52">
        <v>156</v>
      </c>
      <c r="Q51" s="52">
        <v>245</v>
      </c>
      <c r="R51" s="52">
        <v>137</v>
      </c>
      <c r="S51" s="52">
        <v>319</v>
      </c>
      <c r="T51" s="52">
        <v>163</v>
      </c>
      <c r="U51" s="52">
        <v>9</v>
      </c>
      <c r="V51" s="52">
        <v>46</v>
      </c>
      <c r="W51" s="52">
        <v>88</v>
      </c>
      <c r="X51" s="52">
        <v>638</v>
      </c>
      <c r="Y51" s="52">
        <v>1134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879</v>
      </c>
      <c r="D53" s="52">
        <v>663</v>
      </c>
      <c r="E53" s="52">
        <v>1069</v>
      </c>
      <c r="F53" s="52">
        <v>955</v>
      </c>
      <c r="G53" s="52">
        <v>735</v>
      </c>
      <c r="H53" s="52">
        <v>474</v>
      </c>
      <c r="I53" s="52">
        <v>344</v>
      </c>
      <c r="J53" s="52">
        <v>251</v>
      </c>
      <c r="K53" s="52">
        <v>345</v>
      </c>
      <c r="L53" s="52">
        <v>320</v>
      </c>
      <c r="M53" s="52">
        <v>367</v>
      </c>
      <c r="N53" s="52">
        <v>276</v>
      </c>
      <c r="O53" s="52">
        <v>292</v>
      </c>
      <c r="P53" s="52">
        <v>320</v>
      </c>
      <c r="Q53" s="52">
        <v>487</v>
      </c>
      <c r="R53" s="52">
        <v>287</v>
      </c>
      <c r="S53" s="52">
        <v>398</v>
      </c>
      <c r="T53" s="52">
        <v>317</v>
      </c>
      <c r="U53" s="52">
        <v>10</v>
      </c>
      <c r="V53" s="52">
        <v>34</v>
      </c>
      <c r="W53" s="52">
        <v>73</v>
      </c>
      <c r="X53" s="52">
        <v>132</v>
      </c>
      <c r="Y53" s="52">
        <v>70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4</v>
      </c>
      <c r="D54" s="52">
        <v>3</v>
      </c>
      <c r="E54" s="52">
        <v>4</v>
      </c>
      <c r="F54" s="52">
        <v>8</v>
      </c>
      <c r="G54" s="52">
        <v>2</v>
      </c>
      <c r="H54" s="52">
        <v>4</v>
      </c>
      <c r="I54" s="52">
        <v>0</v>
      </c>
      <c r="J54" s="52">
        <v>4</v>
      </c>
      <c r="K54" s="52">
        <v>4</v>
      </c>
      <c r="L54" s="52">
        <v>2</v>
      </c>
      <c r="M54" s="52">
        <v>4</v>
      </c>
      <c r="N54" s="52">
        <v>2</v>
      </c>
      <c r="O54" s="52">
        <v>1</v>
      </c>
      <c r="P54" s="52">
        <v>9</v>
      </c>
      <c r="Q54" s="52">
        <v>0</v>
      </c>
      <c r="R54" s="52">
        <v>11</v>
      </c>
      <c r="S54" s="52">
        <v>0</v>
      </c>
      <c r="T54" s="52">
        <v>7</v>
      </c>
      <c r="U54" s="52">
        <v>0</v>
      </c>
      <c r="V54" s="52">
        <v>1</v>
      </c>
      <c r="W54" s="52">
        <v>0</v>
      </c>
      <c r="X54" s="52">
        <v>2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4403</v>
      </c>
      <c r="D55" s="52">
        <v>6618</v>
      </c>
      <c r="E55" s="52">
        <v>3679</v>
      </c>
      <c r="F55" s="52">
        <v>5257</v>
      </c>
      <c r="G55" s="52">
        <v>3337</v>
      </c>
      <c r="H55" s="52">
        <v>2472</v>
      </c>
      <c r="I55" s="52">
        <v>1819</v>
      </c>
      <c r="J55" s="52">
        <v>1373</v>
      </c>
      <c r="K55" s="52">
        <v>733</v>
      </c>
      <c r="L55" s="52">
        <v>1772</v>
      </c>
      <c r="M55" s="52">
        <v>849</v>
      </c>
      <c r="N55" s="52">
        <v>1511</v>
      </c>
      <c r="O55" s="52">
        <v>733</v>
      </c>
      <c r="P55" s="52">
        <v>190</v>
      </c>
      <c r="Q55" s="52">
        <v>340</v>
      </c>
      <c r="R55" s="52">
        <v>498</v>
      </c>
      <c r="S55" s="52">
        <v>1073</v>
      </c>
      <c r="T55" s="52">
        <v>517</v>
      </c>
      <c r="U55" s="52">
        <v>17</v>
      </c>
      <c r="V55" s="52">
        <v>129</v>
      </c>
      <c r="W55" s="52">
        <v>0</v>
      </c>
      <c r="X55" s="52">
        <v>911</v>
      </c>
      <c r="Y55" s="52">
        <v>1229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2382</v>
      </c>
      <c r="D56" s="52">
        <v>3551</v>
      </c>
      <c r="E56" s="52">
        <v>5230</v>
      </c>
      <c r="F56" s="52">
        <v>1688</v>
      </c>
      <c r="G56" s="52">
        <v>2403</v>
      </c>
      <c r="H56" s="52">
        <v>2187</v>
      </c>
      <c r="I56" s="52">
        <v>2862</v>
      </c>
      <c r="J56" s="52">
        <v>1689</v>
      </c>
      <c r="K56" s="52">
        <v>2411</v>
      </c>
      <c r="L56" s="52">
        <v>1423</v>
      </c>
      <c r="M56" s="52">
        <v>2623</v>
      </c>
      <c r="N56" s="52">
        <v>2014</v>
      </c>
      <c r="O56" s="52">
        <v>2229</v>
      </c>
      <c r="P56" s="52">
        <v>1778</v>
      </c>
      <c r="Q56" s="52">
        <v>2995</v>
      </c>
      <c r="R56" s="52">
        <v>2742</v>
      </c>
      <c r="S56" s="52">
        <v>2896</v>
      </c>
      <c r="T56" s="52">
        <v>1336</v>
      </c>
      <c r="U56" s="52">
        <v>76</v>
      </c>
      <c r="V56" s="52">
        <v>213</v>
      </c>
      <c r="W56" s="52">
        <v>1256</v>
      </c>
      <c r="X56" s="52">
        <v>1654</v>
      </c>
      <c r="Y56" s="52">
        <v>1909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7668</v>
      </c>
      <c r="D59" s="36">
        <v>10835</v>
      </c>
      <c r="E59" s="36">
        <v>9982</v>
      </c>
      <c r="F59" s="36">
        <v>7908</v>
      </c>
      <c r="G59" s="36">
        <v>6477</v>
      </c>
      <c r="H59" s="36">
        <v>5137</v>
      </c>
      <c r="I59" s="36">
        <v>5025</v>
      </c>
      <c r="J59" s="36">
        <v>3317</v>
      </c>
      <c r="K59" s="36">
        <v>3493</v>
      </c>
      <c r="L59" s="36">
        <v>3517</v>
      </c>
      <c r="M59" s="36">
        <v>3843</v>
      </c>
      <c r="N59" s="36">
        <v>3803</v>
      </c>
      <c r="O59" s="36">
        <v>3255</v>
      </c>
      <c r="P59" s="36">
        <v>2297</v>
      </c>
      <c r="Q59" s="36">
        <v>3822</v>
      </c>
      <c r="R59" s="36">
        <v>3538</v>
      </c>
      <c r="S59" s="36">
        <v>4367</v>
      </c>
      <c r="T59" s="36">
        <v>2177</v>
      </c>
      <c r="U59" s="36">
        <v>103</v>
      </c>
      <c r="V59" s="36">
        <v>377</v>
      </c>
      <c r="W59" s="36">
        <v>1329</v>
      </c>
      <c r="X59" s="36">
        <v>2699</v>
      </c>
      <c r="Y59" s="36">
        <v>3208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15891</v>
      </c>
      <c r="D63" s="52">
        <v>21481</v>
      </c>
      <c r="E63" s="52">
        <v>20422</v>
      </c>
      <c r="F63" s="52">
        <v>16947</v>
      </c>
      <c r="G63" s="52">
        <v>14162</v>
      </c>
      <c r="H63" s="52">
        <v>9394</v>
      </c>
      <c r="I63" s="52">
        <v>10052</v>
      </c>
      <c r="J63" s="52">
        <v>6061</v>
      </c>
      <c r="K63" s="52">
        <v>9056</v>
      </c>
      <c r="L63" s="52">
        <v>8437</v>
      </c>
      <c r="M63" s="52">
        <v>9888</v>
      </c>
      <c r="N63" s="52">
        <v>10546</v>
      </c>
      <c r="O63" s="52">
        <v>9973</v>
      </c>
      <c r="P63" s="52">
        <v>1879</v>
      </c>
      <c r="Q63" s="52">
        <v>3465</v>
      </c>
      <c r="R63" s="52">
        <v>5462</v>
      </c>
      <c r="S63" s="52">
        <v>8174</v>
      </c>
      <c r="T63" s="52">
        <v>4423</v>
      </c>
      <c r="U63" s="52">
        <v>244</v>
      </c>
      <c r="V63" s="52">
        <v>954</v>
      </c>
      <c r="W63" s="52">
        <v>3518</v>
      </c>
      <c r="X63" s="52">
        <v>7049</v>
      </c>
      <c r="Y63" s="52">
        <v>7344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2497</v>
      </c>
      <c r="D65" s="52">
        <v>2680</v>
      </c>
      <c r="E65" s="52">
        <v>2550</v>
      </c>
      <c r="F65" s="52">
        <v>3108</v>
      </c>
      <c r="G65" s="52">
        <v>2894</v>
      </c>
      <c r="H65" s="52">
        <v>2944</v>
      </c>
      <c r="I65" s="52">
        <v>2546</v>
      </c>
      <c r="J65" s="52">
        <v>2383</v>
      </c>
      <c r="K65" s="52">
        <v>2226</v>
      </c>
      <c r="L65" s="52">
        <v>2126</v>
      </c>
      <c r="M65" s="52">
        <v>2341</v>
      </c>
      <c r="N65" s="52">
        <v>2602</v>
      </c>
      <c r="O65" s="52">
        <v>2835</v>
      </c>
      <c r="P65" s="52">
        <v>2439</v>
      </c>
      <c r="Q65" s="52">
        <v>2441</v>
      </c>
      <c r="R65" s="52">
        <v>2224</v>
      </c>
      <c r="S65" s="52">
        <v>2593</v>
      </c>
      <c r="T65" s="52">
        <v>2738</v>
      </c>
      <c r="U65" s="52">
        <v>2316</v>
      </c>
      <c r="V65" s="52">
        <v>1213</v>
      </c>
      <c r="W65" s="52">
        <v>719</v>
      </c>
      <c r="X65" s="52">
        <v>1262</v>
      </c>
      <c r="Y65" s="52">
        <v>2938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3382</v>
      </c>
      <c r="D67" s="52">
        <f t="shared" si="0"/>
        <v>2151</v>
      </c>
      <c r="E67" s="52">
        <f t="shared" si="0"/>
        <v>3703</v>
      </c>
      <c r="F67" s="52">
        <f t="shared" si="0"/>
        <v>3923</v>
      </c>
      <c r="G67" s="52">
        <f t="shared" si="0"/>
        <v>3680</v>
      </c>
      <c r="H67" s="52">
        <f t="shared" si="0"/>
        <v>2974</v>
      </c>
      <c r="I67" s="52">
        <f t="shared" si="0"/>
        <v>1596</v>
      </c>
      <c r="J67" s="52">
        <f t="shared" si="0"/>
        <v>1674</v>
      </c>
      <c r="K67" s="52">
        <f t="shared" si="0"/>
        <v>3252</v>
      </c>
      <c r="L67" s="52">
        <f t="shared" si="0"/>
        <v>2981</v>
      </c>
      <c r="M67" s="52">
        <f t="shared" si="0"/>
        <v>2962</v>
      </c>
      <c r="N67" s="52">
        <f t="shared" si="0"/>
        <v>2029</v>
      </c>
      <c r="O67" s="52">
        <f t="shared" si="0"/>
        <v>2212</v>
      </c>
      <c r="P67" s="52">
        <f t="shared" si="0"/>
        <v>2119</v>
      </c>
      <c r="Q67" s="52">
        <f t="shared" si="0"/>
        <v>2192</v>
      </c>
      <c r="R67" s="52">
        <f t="shared" ref="R67:V67" si="1">R39-R53</f>
        <v>1481</v>
      </c>
      <c r="S67" s="52">
        <f t="shared" si="1"/>
        <v>1961</v>
      </c>
      <c r="T67" s="52">
        <f t="shared" si="1"/>
        <v>2495</v>
      </c>
      <c r="U67" s="52">
        <f t="shared" si="1"/>
        <v>1239</v>
      </c>
      <c r="V67" s="52">
        <f t="shared" si="1"/>
        <v>1068</v>
      </c>
      <c r="W67" s="52">
        <f t="shared" ref="W67:Y67" si="2">W39-W53</f>
        <v>677</v>
      </c>
      <c r="X67" s="52">
        <f t="shared" si="2"/>
        <v>689</v>
      </c>
      <c r="Y67" s="52">
        <f t="shared" si="2"/>
        <v>325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16</v>
      </c>
      <c r="D68" s="52">
        <f t="shared" si="3"/>
        <v>10</v>
      </c>
      <c r="E68" s="52">
        <f t="shared" si="3"/>
        <v>15</v>
      </c>
      <c r="F68" s="52">
        <f t="shared" si="3"/>
        <v>33</v>
      </c>
      <c r="G68" s="52">
        <f t="shared" si="3"/>
        <v>9</v>
      </c>
      <c r="H68" s="52">
        <f t="shared" si="3"/>
        <v>25</v>
      </c>
      <c r="I68" s="52">
        <f t="shared" si="3"/>
        <v>0</v>
      </c>
      <c r="J68" s="52">
        <f t="shared" si="3"/>
        <v>28</v>
      </c>
      <c r="K68" s="52">
        <f t="shared" si="3"/>
        <v>35</v>
      </c>
      <c r="L68" s="52">
        <f t="shared" si="3"/>
        <v>19</v>
      </c>
      <c r="M68" s="52">
        <f t="shared" si="3"/>
        <v>32</v>
      </c>
      <c r="N68" s="52">
        <f t="shared" si="3"/>
        <v>10</v>
      </c>
      <c r="O68" s="52">
        <f t="shared" si="3"/>
        <v>5</v>
      </c>
      <c r="P68" s="52">
        <f t="shared" si="3"/>
        <v>56</v>
      </c>
      <c r="Q68" s="52">
        <f t="shared" si="3"/>
        <v>0</v>
      </c>
      <c r="R68" s="52">
        <f t="shared" ref="R68:V68" si="4">R40-R54</f>
        <v>56</v>
      </c>
      <c r="S68" s="52">
        <f t="shared" si="4"/>
        <v>0</v>
      </c>
      <c r="T68" s="52">
        <f t="shared" si="4"/>
        <v>55</v>
      </c>
      <c r="U68" s="52">
        <f t="shared" si="4"/>
        <v>9</v>
      </c>
      <c r="V68" s="52">
        <f t="shared" si="4"/>
        <v>20</v>
      </c>
      <c r="W68" s="52">
        <f t="shared" ref="W68:Y68" si="5">W40-W54</f>
        <v>0</v>
      </c>
      <c r="X68" s="52">
        <f t="shared" si="5"/>
        <v>5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16944</v>
      </c>
      <c r="D69" s="52">
        <f t="shared" si="6"/>
        <v>21478</v>
      </c>
      <c r="E69" s="52">
        <f t="shared" si="6"/>
        <v>12750</v>
      </c>
      <c r="F69" s="52">
        <f t="shared" si="6"/>
        <v>21594</v>
      </c>
      <c r="G69" s="52">
        <f t="shared" si="6"/>
        <v>16718</v>
      </c>
      <c r="H69" s="52">
        <f t="shared" si="6"/>
        <v>15506</v>
      </c>
      <c r="I69" s="52">
        <f t="shared" si="6"/>
        <v>8441</v>
      </c>
      <c r="J69" s="52">
        <f t="shared" si="6"/>
        <v>9166</v>
      </c>
      <c r="K69" s="52">
        <f t="shared" si="6"/>
        <v>6917</v>
      </c>
      <c r="L69" s="52">
        <f t="shared" si="6"/>
        <v>16554</v>
      </c>
      <c r="M69" s="52">
        <f t="shared" si="6"/>
        <v>6852</v>
      </c>
      <c r="N69" s="52">
        <f t="shared" si="6"/>
        <v>11081</v>
      </c>
      <c r="O69" s="52">
        <f t="shared" si="6"/>
        <v>5542</v>
      </c>
      <c r="P69" s="52">
        <f t="shared" si="6"/>
        <v>1249</v>
      </c>
      <c r="Q69" s="52">
        <f t="shared" si="6"/>
        <v>1532</v>
      </c>
      <c r="R69" s="52">
        <f t="shared" ref="R69:V69" si="7">R41-R55</f>
        <v>2568</v>
      </c>
      <c r="S69" s="52">
        <f t="shared" si="7"/>
        <v>5299</v>
      </c>
      <c r="T69" s="52">
        <f t="shared" si="7"/>
        <v>4069</v>
      </c>
      <c r="U69" s="52">
        <f t="shared" si="7"/>
        <v>2040</v>
      </c>
      <c r="V69" s="52">
        <f t="shared" si="7"/>
        <v>4088</v>
      </c>
      <c r="W69" s="52">
        <f t="shared" ref="W69:Y69" si="8">W41-W55</f>
        <v>0</v>
      </c>
      <c r="X69" s="52">
        <f t="shared" si="8"/>
        <v>4731</v>
      </c>
      <c r="Y69" s="52">
        <f t="shared" si="8"/>
        <v>5900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9166</v>
      </c>
      <c r="D70" s="52">
        <f t="shared" si="9"/>
        <v>11527</v>
      </c>
      <c r="E70" s="52">
        <f t="shared" si="9"/>
        <v>18120</v>
      </c>
      <c r="F70" s="52">
        <f t="shared" si="9"/>
        <v>6934</v>
      </c>
      <c r="G70" s="52">
        <f t="shared" si="9"/>
        <v>12033</v>
      </c>
      <c r="H70" s="52">
        <f t="shared" si="9"/>
        <v>13709</v>
      </c>
      <c r="I70" s="52">
        <f t="shared" si="9"/>
        <v>13274</v>
      </c>
      <c r="J70" s="52">
        <f t="shared" si="9"/>
        <v>11283</v>
      </c>
      <c r="K70" s="52">
        <f t="shared" si="9"/>
        <v>22773</v>
      </c>
      <c r="L70" s="52">
        <f t="shared" si="9"/>
        <v>13299</v>
      </c>
      <c r="M70" s="52">
        <f t="shared" si="9"/>
        <v>21196</v>
      </c>
      <c r="N70" s="52">
        <f t="shared" si="9"/>
        <v>14765</v>
      </c>
      <c r="O70" s="52">
        <f t="shared" si="9"/>
        <v>16863</v>
      </c>
      <c r="P70" s="52">
        <f t="shared" si="9"/>
        <v>11791</v>
      </c>
      <c r="Q70" s="52">
        <f t="shared" si="9"/>
        <v>13483</v>
      </c>
      <c r="R70" s="52">
        <f t="shared" ref="R70:V70" si="10">R42-R56</f>
        <v>14172</v>
      </c>
      <c r="S70" s="52">
        <f t="shared" si="10"/>
        <v>14296</v>
      </c>
      <c r="T70" s="52">
        <f t="shared" si="10"/>
        <v>10513</v>
      </c>
      <c r="U70" s="52">
        <f t="shared" si="10"/>
        <v>9176</v>
      </c>
      <c r="V70" s="52">
        <f t="shared" si="10"/>
        <v>6733</v>
      </c>
      <c r="W70" s="52">
        <f t="shared" ref="W70:Y70" si="11">W42-W56</f>
        <v>11885</v>
      </c>
      <c r="X70" s="52">
        <f t="shared" si="11"/>
        <v>8606</v>
      </c>
      <c r="Y70" s="52">
        <f t="shared" si="11"/>
        <v>9177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29509</v>
      </c>
      <c r="D73" s="36">
        <v>35164</v>
      </c>
      <c r="E73" s="36">
        <v>34590</v>
      </c>
      <c r="F73" s="36">
        <v>32485</v>
      </c>
      <c r="G73" s="36">
        <v>32441</v>
      </c>
      <c r="H73" s="36">
        <v>32217</v>
      </c>
      <c r="I73" s="36">
        <v>23309</v>
      </c>
      <c r="J73" s="36">
        <v>22149</v>
      </c>
      <c r="K73" s="36">
        <v>32988</v>
      </c>
      <c r="L73" s="36">
        <v>32851</v>
      </c>
      <c r="M73" s="36">
        <v>31042</v>
      </c>
      <c r="N73" s="36">
        <v>27884</v>
      </c>
      <c r="O73" s="36">
        <v>24629</v>
      </c>
      <c r="P73" s="36">
        <v>15220</v>
      </c>
      <c r="Q73" s="36">
        <v>17213</v>
      </c>
      <c r="R73" s="36">
        <v>18288</v>
      </c>
      <c r="S73" s="36">
        <v>21550</v>
      </c>
      <c r="T73" s="36">
        <v>17147</v>
      </c>
      <c r="U73" s="36">
        <v>12465</v>
      </c>
      <c r="V73" s="36">
        <v>11921</v>
      </c>
      <c r="W73" s="36">
        <v>12584</v>
      </c>
      <c r="X73" s="36">
        <v>14046</v>
      </c>
      <c r="Y73" s="36">
        <v>15418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1651</v>
      </c>
      <c r="K79" s="138">
        <f>RES_hhdet_numvin!K163</f>
        <v>4143</v>
      </c>
      <c r="L79" s="138">
        <f>RES_hhdet_numvin!L163</f>
        <v>5541</v>
      </c>
      <c r="M79" s="138">
        <f>RES_hhdet_numvin!M163</f>
        <v>7939</v>
      </c>
      <c r="N79" s="138">
        <f>RES_hhdet_numvin!N163</f>
        <v>9685</v>
      </c>
      <c r="O79" s="138">
        <f>RES_hhdet_numvin!O163</f>
        <v>10000</v>
      </c>
      <c r="P79" s="138">
        <f>RES_hhdet_numvin!P163</f>
        <v>3433</v>
      </c>
      <c r="Q79" s="138">
        <f>RES_hhdet_numvin!Q163</f>
        <v>6377</v>
      </c>
      <c r="R79" s="138">
        <f>RES_hhdet_numvin!R163</f>
        <v>8247</v>
      </c>
      <c r="S79" s="138">
        <f>RES_hhdet_numvin!S163</f>
        <v>11880</v>
      </c>
      <c r="T79" s="138">
        <f>RES_hhdet_numvin!T163</f>
        <v>6397</v>
      </c>
      <c r="U79" s="138">
        <f>RES_hhdet_numvin!U163</f>
        <v>343</v>
      </c>
      <c r="V79" s="138">
        <f>RES_hhdet_numvin!V163</f>
        <v>1325</v>
      </c>
      <c r="W79" s="138">
        <f>RES_hhdet_numvin!W163</f>
        <v>4839</v>
      </c>
      <c r="X79" s="138">
        <f>RES_hhdet_numvin!X163</f>
        <v>9746</v>
      </c>
      <c r="Y79" s="138">
        <f>RES_hhdet_numvin!Y163</f>
        <v>10552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642</v>
      </c>
      <c r="S81" s="138">
        <f>RES_hhdet_numvin!S165</f>
        <v>1514</v>
      </c>
      <c r="T81" s="138">
        <f>RES_hhdet_numvin!T165</f>
        <v>2034</v>
      </c>
      <c r="U81" s="138">
        <f>RES_hhdet_numvin!U165</f>
        <v>1916</v>
      </c>
      <c r="V81" s="138">
        <f>RES_hhdet_numvin!V165</f>
        <v>1113</v>
      </c>
      <c r="W81" s="138">
        <f>RES_hhdet_numvin!W165</f>
        <v>755</v>
      </c>
      <c r="X81" s="138">
        <f>RES_hhdet_numvin!X165</f>
        <v>1877</v>
      </c>
      <c r="Y81" s="138">
        <f>RES_hhdet_numvin!Y165</f>
        <v>4072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515</v>
      </c>
      <c r="S83" s="138">
        <f>RES_hhdet_numvin!S167</f>
        <v>1260</v>
      </c>
      <c r="T83" s="138">
        <f>RES_hhdet_numvin!T167</f>
        <v>1951</v>
      </c>
      <c r="U83" s="138">
        <f>RES_hhdet_numvin!U167</f>
        <v>977</v>
      </c>
      <c r="V83" s="138">
        <f>RES_hhdet_numvin!V167</f>
        <v>956</v>
      </c>
      <c r="W83" s="138">
        <f>RES_hhdet_numvin!W167</f>
        <v>712</v>
      </c>
      <c r="X83" s="138">
        <f>RES_hhdet_numvin!X167</f>
        <v>820</v>
      </c>
      <c r="Y83" s="138">
        <f>RES_hhdet_numvin!Y167</f>
        <v>395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18</v>
      </c>
      <c r="S84" s="138">
        <f>RES_hhdet_numvin!S168</f>
        <v>0</v>
      </c>
      <c r="T84" s="138">
        <f>RES_hhdet_numvin!T168</f>
        <v>44</v>
      </c>
      <c r="U84" s="138">
        <f>RES_hhdet_numvin!U168</f>
        <v>9</v>
      </c>
      <c r="V84" s="138">
        <f>RES_hhdet_numvin!V168</f>
        <v>19</v>
      </c>
      <c r="W84" s="138">
        <f>RES_hhdet_numvin!W168</f>
        <v>0</v>
      </c>
      <c r="X84" s="138">
        <f>RES_hhdet_numvin!X168</f>
        <v>7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897</v>
      </c>
      <c r="S87" s="138">
        <f>RES_hhdet_numvin!S171</f>
        <v>3389</v>
      </c>
      <c r="T87" s="138">
        <f>RES_hhdet_numvin!T171</f>
        <v>3163</v>
      </c>
      <c r="U87" s="138">
        <f>RES_hhdet_numvin!U171</f>
        <v>1606</v>
      </c>
      <c r="V87" s="138">
        <f>RES_hhdet_numvin!V171</f>
        <v>3628</v>
      </c>
      <c r="W87" s="138">
        <f>RES_hhdet_numvin!W171</f>
        <v>0</v>
      </c>
      <c r="X87" s="138">
        <f>RES_hhdet_numvin!X171</f>
        <v>5628</v>
      </c>
      <c r="Y87" s="138">
        <f>RES_hhdet_numvin!Y171</f>
        <v>7129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4951</v>
      </c>
      <c r="S88" s="138">
        <f>RES_hhdet_numvin!S172</f>
        <v>9125</v>
      </c>
      <c r="T88" s="138">
        <f>RES_hhdet_numvin!T172</f>
        <v>8151</v>
      </c>
      <c r="U88" s="138">
        <f>RES_hhdet_numvin!U172</f>
        <v>7159</v>
      </c>
      <c r="V88" s="138">
        <f>RES_hhdet_numvin!V172</f>
        <v>5953</v>
      </c>
      <c r="W88" s="138">
        <f>RES_hhdet_numvin!W172</f>
        <v>12328</v>
      </c>
      <c r="X88" s="138">
        <f>RES_hhdet_numvin!X172</f>
        <v>10222</v>
      </c>
      <c r="Y88" s="138">
        <f>RES_hhdet_numvin!Y172</f>
        <v>11086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X92" s="138">
        <f>RES_hhdet_numvin!X176</f>
        <v>0</v>
      </c>
      <c r="Y92" s="138">
        <f>RES_hhdet_numvin!Y176</f>
        <v>0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6387</v>
      </c>
      <c r="S93" s="39">
        <f>RES_hhdet_numvin!S177</f>
        <v>13764</v>
      </c>
      <c r="T93" s="39">
        <f>RES_hhdet_numvin!T177</f>
        <v>13286</v>
      </c>
      <c r="U93" s="39">
        <f>RES_hhdet_numvin!U177</f>
        <v>9724</v>
      </c>
      <c r="V93" s="39">
        <f>RES_hhdet_numvin!V177</f>
        <v>10544</v>
      </c>
      <c r="W93" s="39">
        <f>RES_hhdet_numvin!W177</f>
        <v>13086</v>
      </c>
      <c r="X93" s="39">
        <f>RES_hhdet_numvin!X177</f>
        <v>16681</v>
      </c>
      <c r="Y93" s="39">
        <f>RES_hhdet_numvin!Y177</f>
        <v>18626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208.24759775520323</v>
      </c>
      <c r="C97" s="117">
        <f t="shared" si="12"/>
        <v>234.05507781135594</v>
      </c>
      <c r="D97" s="117">
        <f t="shared" si="12"/>
        <v>249.76466957586382</v>
      </c>
      <c r="E97" s="117">
        <f t="shared" si="12"/>
        <v>269.55194823116858</v>
      </c>
      <c r="F97" s="117">
        <f t="shared" si="12"/>
        <v>275.29057756741616</v>
      </c>
      <c r="G97" s="117">
        <f t="shared" si="12"/>
        <v>276.38460632834023</v>
      </c>
      <c r="H97" s="117">
        <f t="shared" si="12"/>
        <v>273.31378093544726</v>
      </c>
      <c r="I97" s="117">
        <f t="shared" si="12"/>
        <v>245.86617299567567</v>
      </c>
      <c r="J97" s="117">
        <f t="shared" si="12"/>
        <v>254.917642861199</v>
      </c>
      <c r="K97" s="117">
        <f t="shared" si="12"/>
        <v>242.47827997097357</v>
      </c>
      <c r="L97" s="117">
        <f t="shared" si="12"/>
        <v>256.53624692667319</v>
      </c>
      <c r="M97" s="117">
        <f t="shared" si="12"/>
        <v>224.70879919777826</v>
      </c>
      <c r="N97" s="117">
        <f t="shared" si="12"/>
        <v>229.26632795219356</v>
      </c>
      <c r="O97" s="117">
        <f t="shared" si="12"/>
        <v>238.86239951816296</v>
      </c>
      <c r="P97" s="117">
        <f t="shared" si="12"/>
        <v>191.09981436721503</v>
      </c>
      <c r="Q97" s="117">
        <f t="shared" si="12"/>
        <v>189.00670454175378</v>
      </c>
      <c r="R97" s="117">
        <f t="shared" ref="R97:V97" si="13">R98+R100+R102+R111</f>
        <v>183.46787234885926</v>
      </c>
      <c r="S97" s="117">
        <f t="shared" si="13"/>
        <v>180.52421479498861</v>
      </c>
      <c r="T97" s="117">
        <f t="shared" si="13"/>
        <v>162.5234196510882</v>
      </c>
      <c r="U97" s="117">
        <f t="shared" si="13"/>
        <v>140.13858274940281</v>
      </c>
      <c r="V97" s="117">
        <f t="shared" si="13"/>
        <v>123.79612313896095</v>
      </c>
      <c r="W97" s="117">
        <f t="shared" ref="W97:Y97" si="14">W98+W100+W102+W111</f>
        <v>115.55853600762863</v>
      </c>
      <c r="X97" s="117">
        <f t="shared" si="14"/>
        <v>120.89016226560193</v>
      </c>
      <c r="Y97" s="117">
        <f t="shared" si="14"/>
        <v>105.37673386776416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162.93346766952527</v>
      </c>
      <c r="C98" s="122">
        <f t="shared" si="15"/>
        <v>186.38409846535797</v>
      </c>
      <c r="D98" s="122">
        <f t="shared" si="15"/>
        <v>196.00124459859305</v>
      </c>
      <c r="E98" s="122">
        <f t="shared" si="15"/>
        <v>210.82151546844662</v>
      </c>
      <c r="F98" s="122">
        <f t="shared" si="15"/>
        <v>211.54506672343175</v>
      </c>
      <c r="G98" s="122">
        <f t="shared" si="15"/>
        <v>211.64912563286271</v>
      </c>
      <c r="H98" s="122">
        <f t="shared" si="15"/>
        <v>209.30418693518735</v>
      </c>
      <c r="I98" s="122">
        <f t="shared" si="15"/>
        <v>180.80965136772556</v>
      </c>
      <c r="J98" s="122">
        <f t="shared" si="15"/>
        <v>194.94739510988438</v>
      </c>
      <c r="K98" s="122">
        <f t="shared" si="15"/>
        <v>183.65393542743189</v>
      </c>
      <c r="L98" s="122">
        <f t="shared" si="15"/>
        <v>197.98972120505198</v>
      </c>
      <c r="M98" s="122">
        <f t="shared" si="15"/>
        <v>166.19030901037701</v>
      </c>
      <c r="N98" s="122">
        <f t="shared" si="15"/>
        <v>175.04285595688648</v>
      </c>
      <c r="O98" s="122">
        <f t="shared" si="15"/>
        <v>188.17008174814248</v>
      </c>
      <c r="P98" s="122">
        <f t="shared" si="15"/>
        <v>146.36564374362038</v>
      </c>
      <c r="Q98" s="122">
        <f t="shared" si="15"/>
        <v>146.7348433765583</v>
      </c>
      <c r="R98" s="122">
        <f t="shared" si="15"/>
        <v>142.89213690590256</v>
      </c>
      <c r="S98" s="122">
        <f t="shared" si="15"/>
        <v>140.36748407496637</v>
      </c>
      <c r="T98" s="122">
        <f t="shared" si="15"/>
        <v>124.66172559535873</v>
      </c>
      <c r="U98" s="122">
        <f t="shared" si="15"/>
        <v>108.31246763093795</v>
      </c>
      <c r="V98" s="122">
        <f t="shared" si="15"/>
        <v>96.07775253340246</v>
      </c>
      <c r="W98" s="122">
        <f t="shared" si="15"/>
        <v>89.201116456984877</v>
      </c>
      <c r="X98" s="122">
        <f t="shared" si="15"/>
        <v>92.984879201720133</v>
      </c>
      <c r="Y98" s="122">
        <f t="shared" si="15"/>
        <v>81.878593008375105</v>
      </c>
      <c r="DA98" s="130" t="s">
        <v>1723</v>
      </c>
    </row>
    <row r="99" spans="1:105" ht="12" customHeight="1" x14ac:dyDescent="0.25">
      <c r="A99" s="97" t="s">
        <v>53</v>
      </c>
      <c r="B99" s="98">
        <v>162.93346766952527</v>
      </c>
      <c r="C99" s="98">
        <v>186.38409846535797</v>
      </c>
      <c r="D99" s="98">
        <v>196.00124459859305</v>
      </c>
      <c r="E99" s="98">
        <v>210.82151546844662</v>
      </c>
      <c r="F99" s="98">
        <v>211.54506672343175</v>
      </c>
      <c r="G99" s="98">
        <v>211.64912563286271</v>
      </c>
      <c r="H99" s="98">
        <v>209.30418693518735</v>
      </c>
      <c r="I99" s="98">
        <v>180.80965136772556</v>
      </c>
      <c r="J99" s="98">
        <v>194.94739510988438</v>
      </c>
      <c r="K99" s="98">
        <v>183.65393542743189</v>
      </c>
      <c r="L99" s="98">
        <v>197.98972120505198</v>
      </c>
      <c r="M99" s="98">
        <v>166.19030901037701</v>
      </c>
      <c r="N99" s="98">
        <v>175.04285595688648</v>
      </c>
      <c r="O99" s="98">
        <v>188.17008174814248</v>
      </c>
      <c r="P99" s="98">
        <v>146.36564374362038</v>
      </c>
      <c r="Q99" s="98">
        <v>146.7348433765583</v>
      </c>
      <c r="R99" s="98">
        <v>142.89213690590256</v>
      </c>
      <c r="S99" s="98">
        <v>140.36748407496637</v>
      </c>
      <c r="T99" s="98">
        <v>124.66172559535873</v>
      </c>
      <c r="U99" s="98">
        <v>108.31246763093795</v>
      </c>
      <c r="V99" s="98">
        <v>96.07775253340246</v>
      </c>
      <c r="W99" s="98">
        <v>89.201116456984877</v>
      </c>
      <c r="X99" s="98">
        <v>92.984879201720133</v>
      </c>
      <c r="Y99" s="98">
        <v>81.878593008375105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1.060974765780798</v>
      </c>
      <c r="C100" s="122">
        <f t="shared" si="16"/>
        <v>1.0559512735946126</v>
      </c>
      <c r="D100" s="122">
        <f t="shared" si="16"/>
        <v>1.0634952437050447</v>
      </c>
      <c r="E100" s="122">
        <f t="shared" si="16"/>
        <v>2.0235389189282587</v>
      </c>
      <c r="F100" s="122">
        <f t="shared" si="16"/>
        <v>1.1008561003425394</v>
      </c>
      <c r="G100" s="122">
        <f t="shared" si="16"/>
        <v>1.1543811774968369</v>
      </c>
      <c r="H100" s="122">
        <f t="shared" si="16"/>
        <v>1.6346473777984429</v>
      </c>
      <c r="I100" s="122">
        <f t="shared" si="16"/>
        <v>1.2192960067363634</v>
      </c>
      <c r="J100" s="122">
        <f t="shared" si="16"/>
        <v>1.2946733492606508</v>
      </c>
      <c r="K100" s="122">
        <f t="shared" si="16"/>
        <v>1.2655279819476113</v>
      </c>
      <c r="L100" s="122">
        <f t="shared" si="16"/>
        <v>1.3712733575997724</v>
      </c>
      <c r="M100" s="122">
        <f t="shared" si="16"/>
        <v>1.3516772849011314</v>
      </c>
      <c r="N100" s="122">
        <f t="shared" si="16"/>
        <v>1.2588255898372787</v>
      </c>
      <c r="O100" s="122">
        <f t="shared" si="16"/>
        <v>1.1496138360465276</v>
      </c>
      <c r="P100" s="122">
        <f t="shared" si="16"/>
        <v>1.0655508199317305</v>
      </c>
      <c r="Q100" s="122">
        <f t="shared" si="16"/>
        <v>1.002004014707248</v>
      </c>
      <c r="R100" s="122">
        <f t="shared" si="16"/>
        <v>1.0342574844071339</v>
      </c>
      <c r="S100" s="122">
        <f t="shared" si="16"/>
        <v>1.0644206338666951</v>
      </c>
      <c r="T100" s="122">
        <f t="shared" si="16"/>
        <v>0.9682766477231991</v>
      </c>
      <c r="U100" s="122">
        <f t="shared" si="16"/>
        <v>0.92456345396628514</v>
      </c>
      <c r="V100" s="122">
        <f t="shared" si="16"/>
        <v>0.82637820640577153</v>
      </c>
      <c r="W100" s="122">
        <f t="shared" si="16"/>
        <v>0.77776403268197936</v>
      </c>
      <c r="X100" s="122">
        <f t="shared" si="16"/>
        <v>0.67481436327742161</v>
      </c>
      <c r="Y100" s="122">
        <f t="shared" si="16"/>
        <v>0.59426872054715707</v>
      </c>
      <c r="DA100" s="130" t="s">
        <v>1725</v>
      </c>
    </row>
    <row r="101" spans="1:105" ht="12" customHeight="1" x14ac:dyDescent="0.25">
      <c r="A101" s="97" t="s">
        <v>53</v>
      </c>
      <c r="B101" s="98">
        <v>1.060974765780798</v>
      </c>
      <c r="C101" s="98">
        <v>1.0559512735946126</v>
      </c>
      <c r="D101" s="98">
        <v>1.0634952437050447</v>
      </c>
      <c r="E101" s="98">
        <v>2.0235389189282587</v>
      </c>
      <c r="F101" s="98">
        <v>1.1008561003425394</v>
      </c>
      <c r="G101" s="98">
        <v>1.1543811774968369</v>
      </c>
      <c r="H101" s="98">
        <v>1.6346473777984429</v>
      </c>
      <c r="I101" s="98">
        <v>1.2192960067363634</v>
      </c>
      <c r="J101" s="98">
        <v>1.2946733492606508</v>
      </c>
      <c r="K101" s="98">
        <v>1.2655279819476113</v>
      </c>
      <c r="L101" s="98">
        <v>1.3712733575997724</v>
      </c>
      <c r="M101" s="98">
        <v>1.3516772849011314</v>
      </c>
      <c r="N101" s="98">
        <v>1.2588255898372787</v>
      </c>
      <c r="O101" s="98">
        <v>1.1496138360465276</v>
      </c>
      <c r="P101" s="98">
        <v>1.0655508199317305</v>
      </c>
      <c r="Q101" s="98">
        <v>1.002004014707248</v>
      </c>
      <c r="R101" s="98">
        <v>1.0342574844071339</v>
      </c>
      <c r="S101" s="98">
        <v>1.0644206338666951</v>
      </c>
      <c r="T101" s="98">
        <v>0.9682766477231991</v>
      </c>
      <c r="U101" s="98">
        <v>0.92456345396628514</v>
      </c>
      <c r="V101" s="98">
        <v>0.82637820640577153</v>
      </c>
      <c r="W101" s="98">
        <v>0.77776403268197936</v>
      </c>
      <c r="X101" s="98">
        <v>0.67481436327742161</v>
      </c>
      <c r="Y101" s="98">
        <v>0.59426872054715707</v>
      </c>
      <c r="DA101" s="63" t="s">
        <v>1726</v>
      </c>
    </row>
    <row r="102" spans="1:105" ht="12" customHeight="1" x14ac:dyDescent="0.25">
      <c r="A102" s="121" t="s">
        <v>55</v>
      </c>
      <c r="B102" s="122">
        <v>32.079002029649494</v>
      </c>
      <c r="C102" s="122">
        <v>33.291669659926555</v>
      </c>
      <c r="D102" s="122">
        <v>37.687050132573113</v>
      </c>
      <c r="E102" s="122">
        <v>40.133517247081386</v>
      </c>
      <c r="F102" s="122">
        <v>44.745100785007665</v>
      </c>
      <c r="G102" s="122">
        <v>44.816339258458228</v>
      </c>
      <c r="H102" s="122">
        <v>44.017963907178085</v>
      </c>
      <c r="I102" s="122">
        <v>46.509752901626015</v>
      </c>
      <c r="J102" s="122">
        <v>42.602302523762859</v>
      </c>
      <c r="K102" s="122">
        <v>41.883422514604618</v>
      </c>
      <c r="L102" s="122">
        <v>41.577169067489919</v>
      </c>
      <c r="M102" s="122">
        <v>43.267835026313804</v>
      </c>
      <c r="N102" s="122">
        <v>39.385404068920771</v>
      </c>
      <c r="O102" s="122">
        <v>36.568727259919676</v>
      </c>
      <c r="P102" s="122">
        <v>31.822261902169316</v>
      </c>
      <c r="Q102" s="122">
        <v>30.437860191758205</v>
      </c>
      <c r="R102" s="122">
        <v>29.695413982868349</v>
      </c>
      <c r="S102" s="122">
        <v>29.203294594658232</v>
      </c>
      <c r="T102" s="122">
        <v>28.400314536744865</v>
      </c>
      <c r="U102" s="122">
        <v>23.520784990015628</v>
      </c>
      <c r="V102" s="122">
        <v>20.539920006970867</v>
      </c>
      <c r="W102" s="122">
        <v>19.499931944124441</v>
      </c>
      <c r="X102" s="122">
        <v>20.526440168739491</v>
      </c>
      <c r="Y102" s="122">
        <v>17.084253797108595</v>
      </c>
      <c r="DA102" s="130" t="s">
        <v>1727</v>
      </c>
    </row>
    <row r="103" spans="1:105" ht="12" customHeight="1" x14ac:dyDescent="0.25">
      <c r="A103" s="97" t="s">
        <v>124</v>
      </c>
      <c r="B103" s="98">
        <v>6.3595785985062152</v>
      </c>
      <c r="C103" s="98">
        <v>5.983110341319045</v>
      </c>
      <c r="D103" s="98">
        <v>5.647526287995297</v>
      </c>
      <c r="E103" s="98">
        <v>4.8678781686646175</v>
      </c>
      <c r="F103" s="98">
        <v>6.8056841812550548</v>
      </c>
      <c r="G103" s="98">
        <v>5.7929316680998157</v>
      </c>
      <c r="H103" s="98">
        <v>5.6651146598814917</v>
      </c>
      <c r="I103" s="98">
        <v>4.430529848114416</v>
      </c>
      <c r="J103" s="98">
        <v>4.8302583041409104</v>
      </c>
      <c r="K103" s="98">
        <v>4.6242708961227112</v>
      </c>
      <c r="L103" s="98">
        <v>4.6743245469706274</v>
      </c>
      <c r="M103" s="98">
        <v>4.8099784162658015</v>
      </c>
      <c r="N103" s="98">
        <v>3.9744082064363653</v>
      </c>
      <c r="O103" s="98">
        <v>3.3441342616498901</v>
      </c>
      <c r="P103" s="98">
        <v>3.5438293449638856</v>
      </c>
      <c r="Q103" s="98">
        <v>2.8110985447271113</v>
      </c>
      <c r="R103" s="98">
        <v>3.4680645986918139</v>
      </c>
      <c r="S103" s="98">
        <v>2.6150671044219944</v>
      </c>
      <c r="T103" s="98">
        <v>3.5636944731422071</v>
      </c>
      <c r="U103" s="98">
        <v>2.8315095809132562</v>
      </c>
      <c r="V103" s="98">
        <v>2.7332016841915765</v>
      </c>
      <c r="W103" s="98">
        <v>2.1395030243006632</v>
      </c>
      <c r="X103" s="98">
        <v>2.1214298270672831</v>
      </c>
      <c r="Y103" s="98">
        <v>1.2607341395849594</v>
      </c>
      <c r="DA103" s="63" t="s">
        <v>1728</v>
      </c>
    </row>
    <row r="104" spans="1:105" ht="12" customHeight="1" x14ac:dyDescent="0.25">
      <c r="A104" s="97" t="s">
        <v>123</v>
      </c>
      <c r="B104" s="98">
        <v>9.5415809002261757E-3</v>
      </c>
      <c r="C104" s="98">
        <v>1.0991948605293414E-2</v>
      </c>
      <c r="D104" s="98">
        <v>1.1788097345130184E-2</v>
      </c>
      <c r="E104" s="98">
        <v>1.1734395189533467E-2</v>
      </c>
      <c r="F104" s="98">
        <v>2.3136897925166149E-2</v>
      </c>
      <c r="G104" s="98">
        <v>2.0408112715328844E-2</v>
      </c>
      <c r="H104" s="98">
        <v>2.4793242034229192E-2</v>
      </c>
      <c r="I104" s="98">
        <v>1.9035781149489242E-2</v>
      </c>
      <c r="J104" s="98">
        <v>2.4647633445783208E-2</v>
      </c>
      <c r="K104" s="98">
        <v>2.7328707237497356E-2</v>
      </c>
      <c r="L104" s="98">
        <v>2.9209834456832909E-2</v>
      </c>
      <c r="M104" s="98">
        <v>3.4346027363675313E-2</v>
      </c>
      <c r="N104" s="98">
        <v>2.9245777155764537E-2</v>
      </c>
      <c r="O104" s="98">
        <v>2.3362936197643496E-2</v>
      </c>
      <c r="P104" s="98">
        <v>3.2339565602719653E-2</v>
      </c>
      <c r="Q104" s="98">
        <v>2.2736827799088491E-2</v>
      </c>
      <c r="R104" s="98">
        <v>3.6339855289078439E-2</v>
      </c>
      <c r="S104" s="98">
        <v>2.5366372979894653E-2</v>
      </c>
      <c r="T104" s="98">
        <v>4.1894806156922752E-2</v>
      </c>
      <c r="U104" s="98">
        <v>3.4373331924157008E-2</v>
      </c>
      <c r="V104" s="98">
        <v>3.5696853270513258E-2</v>
      </c>
      <c r="W104" s="98">
        <v>2.8087083685016022E-2</v>
      </c>
      <c r="X104" s="98">
        <v>2.5835453528374339E-2</v>
      </c>
      <c r="Y104" s="98">
        <v>1.4595453180623828E-2</v>
      </c>
      <c r="DA104" s="63" t="s">
        <v>1729</v>
      </c>
    </row>
    <row r="105" spans="1:105" ht="12" customHeight="1" x14ac:dyDescent="0.25">
      <c r="A105" s="100" t="s">
        <v>50</v>
      </c>
      <c r="B105" s="101">
        <v>5.1159136622347555E-3</v>
      </c>
      <c r="C105" s="101">
        <v>5.6209113267618044E-3</v>
      </c>
      <c r="D105" s="101">
        <v>6.1532406405530827E-3</v>
      </c>
      <c r="E105" s="101">
        <v>6.0867783415045843E-3</v>
      </c>
      <c r="F105" s="101">
        <v>1.2670928232268498E-2</v>
      </c>
      <c r="G105" s="101">
        <v>1.0990773650800374E-2</v>
      </c>
      <c r="H105" s="101">
        <v>1.3232495219325756E-2</v>
      </c>
      <c r="I105" s="101">
        <v>1.1070886272955287E-2</v>
      </c>
      <c r="J105" s="101">
        <v>1.314258049686233E-2</v>
      </c>
      <c r="K105" s="101">
        <v>1.4693038769412189E-2</v>
      </c>
      <c r="L105" s="101">
        <v>1.5591036379685959E-2</v>
      </c>
      <c r="M105" s="101">
        <v>1.8902390342738582E-2</v>
      </c>
      <c r="N105" s="101">
        <v>1.6117262039972137E-2</v>
      </c>
      <c r="O105" s="101">
        <v>1.3291978289679646E-2</v>
      </c>
      <c r="P105" s="101">
        <v>1.6498116911359342E-2</v>
      </c>
      <c r="Q105" s="101">
        <v>1.1392026306361146E-2</v>
      </c>
      <c r="R105" s="101">
        <v>1.8316375474690259E-2</v>
      </c>
      <c r="S105" s="101">
        <v>1.3342198908778259E-2</v>
      </c>
      <c r="T105" s="101">
        <v>2.0250609956102839E-2</v>
      </c>
      <c r="U105" s="101">
        <v>1.6650244130182588E-2</v>
      </c>
      <c r="V105" s="101">
        <v>1.610003133909662E-2</v>
      </c>
      <c r="W105" s="101">
        <v>1.4019982775973947E-2</v>
      </c>
      <c r="X105" s="101">
        <v>1.2176181963163947E-2</v>
      </c>
      <c r="Y105" s="101">
        <v>6.1368635627350922E-3</v>
      </c>
      <c r="DA105" s="131" t="s">
        <v>1730</v>
      </c>
    </row>
    <row r="106" spans="1:105" ht="12" customHeight="1" x14ac:dyDescent="0.25">
      <c r="A106" s="103" t="s">
        <v>52</v>
      </c>
      <c r="B106" s="104">
        <v>4.4256672379914203E-3</v>
      </c>
      <c r="C106" s="104">
        <v>5.3710372785316096E-3</v>
      </c>
      <c r="D106" s="104">
        <v>5.6348567045771012E-3</v>
      </c>
      <c r="E106" s="104">
        <v>5.6476168480288826E-3</v>
      </c>
      <c r="F106" s="104">
        <v>1.0465969692897649E-2</v>
      </c>
      <c r="G106" s="104">
        <v>9.4173390645284679E-3</v>
      </c>
      <c r="H106" s="104">
        <v>1.1560746814903437E-2</v>
      </c>
      <c r="I106" s="104">
        <v>7.9648948765339567E-3</v>
      </c>
      <c r="J106" s="104">
        <v>1.1505052948920878E-2</v>
      </c>
      <c r="K106" s="104">
        <v>1.2635668468085165E-2</v>
      </c>
      <c r="L106" s="104">
        <v>1.3618798077146948E-2</v>
      </c>
      <c r="M106" s="104">
        <v>1.5443637020936731E-2</v>
      </c>
      <c r="N106" s="104">
        <v>1.31285151157924E-2</v>
      </c>
      <c r="O106" s="104">
        <v>1.007095790796385E-2</v>
      </c>
      <c r="P106" s="104">
        <v>1.5841448691360314E-2</v>
      </c>
      <c r="Q106" s="104">
        <v>1.1344801492727345E-2</v>
      </c>
      <c r="R106" s="104">
        <v>1.802347981438818E-2</v>
      </c>
      <c r="S106" s="104">
        <v>1.2024174071116394E-2</v>
      </c>
      <c r="T106" s="104">
        <v>2.1644196200819914E-2</v>
      </c>
      <c r="U106" s="104">
        <v>1.7723087793974423E-2</v>
      </c>
      <c r="V106" s="104">
        <v>1.9596821931416639E-2</v>
      </c>
      <c r="W106" s="104">
        <v>1.4067100909042077E-2</v>
      </c>
      <c r="X106" s="104">
        <v>1.3659271565210393E-2</v>
      </c>
      <c r="Y106" s="104">
        <v>8.4585896178887357E-3</v>
      </c>
      <c r="DA106" s="132" t="s">
        <v>1731</v>
      </c>
    </row>
    <row r="107" spans="1:105" ht="12" customHeight="1" x14ac:dyDescent="0.25">
      <c r="A107" s="106" t="s">
        <v>122</v>
      </c>
      <c r="B107" s="101">
        <v>22.154784725210654</v>
      </c>
      <c r="C107" s="101">
        <v>22.528504647841128</v>
      </c>
      <c r="D107" s="101">
        <v>25.159690141793931</v>
      </c>
      <c r="E107" s="101">
        <v>25.010125626051103</v>
      </c>
      <c r="F107" s="101">
        <v>26.653545830492231</v>
      </c>
      <c r="G107" s="101">
        <v>26.203108485813221</v>
      </c>
      <c r="H107" s="101">
        <v>24.320550149113302</v>
      </c>
      <c r="I107" s="101">
        <v>25.016864922458396</v>
      </c>
      <c r="J107" s="101">
        <v>21.868725006997558</v>
      </c>
      <c r="K107" s="101">
        <v>19.320230821329591</v>
      </c>
      <c r="L107" s="101">
        <v>18.87509883295423</v>
      </c>
      <c r="M107" s="101">
        <v>17.724080551882913</v>
      </c>
      <c r="N107" s="101">
        <v>15.257297953464388</v>
      </c>
      <c r="O107" s="101">
        <v>13.006713730455118</v>
      </c>
      <c r="P107" s="101">
        <v>10.255959791908243</v>
      </c>
      <c r="Q107" s="101">
        <v>9.0771691878692486</v>
      </c>
      <c r="R107" s="101">
        <v>7.7327859834529775</v>
      </c>
      <c r="S107" s="101">
        <v>7.4129752242529152</v>
      </c>
      <c r="T107" s="101">
        <v>6.3019683978209677</v>
      </c>
      <c r="U107" s="101">
        <v>4.9070494464511976</v>
      </c>
      <c r="V107" s="101">
        <v>4.2151945087399465</v>
      </c>
      <c r="W107" s="101">
        <v>3.633251594694328</v>
      </c>
      <c r="X107" s="101">
        <v>4.4764962802870736</v>
      </c>
      <c r="Y107" s="101">
        <v>4.497948573156938</v>
      </c>
      <c r="DA107" s="131" t="s">
        <v>1732</v>
      </c>
    </row>
    <row r="108" spans="1:105" ht="12" customHeight="1" x14ac:dyDescent="0.25">
      <c r="A108" s="107" t="s">
        <v>121</v>
      </c>
      <c r="B108" s="104">
        <v>3.5550971250324022</v>
      </c>
      <c r="C108" s="104">
        <v>4.7690627221610917</v>
      </c>
      <c r="D108" s="104">
        <v>6.8680456054387538</v>
      </c>
      <c r="E108" s="104">
        <v>10.243779057176134</v>
      </c>
      <c r="F108" s="104">
        <v>11.262733875335215</v>
      </c>
      <c r="G108" s="104">
        <v>12.799890991829862</v>
      </c>
      <c r="H108" s="104">
        <v>14.007505856149061</v>
      </c>
      <c r="I108" s="104">
        <v>17.043322349903718</v>
      </c>
      <c r="J108" s="104">
        <v>15.878671579178611</v>
      </c>
      <c r="K108" s="104">
        <v>17.911592089914819</v>
      </c>
      <c r="L108" s="104">
        <v>17.99853585310823</v>
      </c>
      <c r="M108" s="104">
        <v>20.699430030801416</v>
      </c>
      <c r="N108" s="104">
        <v>20.124452131864253</v>
      </c>
      <c r="O108" s="104">
        <v>20.194516331617024</v>
      </c>
      <c r="P108" s="104">
        <v>17.990133199694469</v>
      </c>
      <c r="Q108" s="104">
        <v>18.526855631362757</v>
      </c>
      <c r="R108" s="104">
        <v>18.458223545434478</v>
      </c>
      <c r="S108" s="104">
        <v>19.149885893003425</v>
      </c>
      <c r="T108" s="104">
        <v>18.49275685962477</v>
      </c>
      <c r="U108" s="104">
        <v>15.747852630727015</v>
      </c>
      <c r="V108" s="104">
        <v>13.55582696076883</v>
      </c>
      <c r="W108" s="104">
        <v>13.699090241444434</v>
      </c>
      <c r="X108" s="104">
        <v>13.90267860785676</v>
      </c>
      <c r="Y108" s="104">
        <v>11.310975631186075</v>
      </c>
      <c r="DA108" s="132" t="s">
        <v>1733</v>
      </c>
    </row>
    <row r="109" spans="1:105" ht="12" customHeight="1" x14ac:dyDescent="0.25">
      <c r="A109" s="108" t="s">
        <v>53</v>
      </c>
      <c r="B109" s="98">
        <v>1.7993537115860139</v>
      </c>
      <c r="C109" s="98">
        <v>2.2927728304981381</v>
      </c>
      <c r="D109" s="98">
        <v>3.3764478001578961</v>
      </c>
      <c r="E109" s="98">
        <v>5.0154327456563932</v>
      </c>
      <c r="F109" s="98">
        <v>5.8392469166633347</v>
      </c>
      <c r="G109" s="98">
        <v>6.5275500236025126</v>
      </c>
      <c r="H109" s="98">
        <v>7.0695813544069654</v>
      </c>
      <c r="I109" s="98">
        <v>9.4715729841117451</v>
      </c>
      <c r="J109" s="98">
        <v>8.020587106623001</v>
      </c>
      <c r="K109" s="98">
        <v>9.1539596368841014</v>
      </c>
      <c r="L109" s="98">
        <v>9.1227584930705703</v>
      </c>
      <c r="M109" s="98">
        <v>10.898515946239341</v>
      </c>
      <c r="N109" s="98">
        <v>10.606989094509208</v>
      </c>
      <c r="O109" s="98">
        <v>11.04457690536146</v>
      </c>
      <c r="P109" s="98">
        <v>8.7534170578788792</v>
      </c>
      <c r="Q109" s="98">
        <v>8.9612479850539799</v>
      </c>
      <c r="R109" s="98">
        <v>9.0154487713032125</v>
      </c>
      <c r="S109" s="98">
        <v>9.8686239959789219</v>
      </c>
      <c r="T109" s="98">
        <v>8.7499133429197666</v>
      </c>
      <c r="U109" s="98">
        <v>7.4675468954805915</v>
      </c>
      <c r="V109" s="98">
        <v>5.8859387195309258</v>
      </c>
      <c r="W109" s="98">
        <v>6.6269775505731676</v>
      </c>
      <c r="X109" s="98">
        <v>6.3348242421864818</v>
      </c>
      <c r="Y109" s="98">
        <v>4.5736959816537706</v>
      </c>
      <c r="DA109" s="63" t="s">
        <v>1734</v>
      </c>
    </row>
    <row r="110" spans="1:105" ht="12" customHeight="1" x14ac:dyDescent="0.25">
      <c r="A110" s="108" t="s">
        <v>52</v>
      </c>
      <c r="B110" s="98">
        <v>1.7557434134463885</v>
      </c>
      <c r="C110" s="98">
        <v>2.4762898916629541</v>
      </c>
      <c r="D110" s="98">
        <v>3.4915978052808581</v>
      </c>
      <c r="E110" s="98">
        <v>5.2283463115197399</v>
      </c>
      <c r="F110" s="98">
        <v>5.4234869586718792</v>
      </c>
      <c r="G110" s="98">
        <v>6.2723409682273497</v>
      </c>
      <c r="H110" s="98">
        <v>6.9379245017420956</v>
      </c>
      <c r="I110" s="98">
        <v>7.5717493657919723</v>
      </c>
      <c r="J110" s="98">
        <v>7.8580844725556114</v>
      </c>
      <c r="K110" s="98">
        <v>8.7576324530307179</v>
      </c>
      <c r="L110" s="98">
        <v>8.8757773600376595</v>
      </c>
      <c r="M110" s="98">
        <v>9.8009140845620735</v>
      </c>
      <c r="N110" s="98">
        <v>9.5174630373550428</v>
      </c>
      <c r="O110" s="98">
        <v>9.1499394262555658</v>
      </c>
      <c r="P110" s="98">
        <v>9.2367161418155881</v>
      </c>
      <c r="Q110" s="98">
        <v>9.5656076463087754</v>
      </c>
      <c r="R110" s="98">
        <v>9.4427747741312675</v>
      </c>
      <c r="S110" s="98">
        <v>9.2812618970245033</v>
      </c>
      <c r="T110" s="98">
        <v>9.7428435167050047</v>
      </c>
      <c r="U110" s="98">
        <v>8.280305735246424</v>
      </c>
      <c r="V110" s="98">
        <v>7.6698882412379037</v>
      </c>
      <c r="W110" s="98">
        <v>7.0721126908712666</v>
      </c>
      <c r="X110" s="98">
        <v>7.5678543656702795</v>
      </c>
      <c r="Y110" s="98">
        <v>6.7372796495323044</v>
      </c>
      <c r="DA110" s="63" t="s">
        <v>1735</v>
      </c>
    </row>
    <row r="111" spans="1:105" ht="12" customHeight="1" x14ac:dyDescent="0.25">
      <c r="A111" s="121" t="s">
        <v>54</v>
      </c>
      <c r="B111" s="122">
        <v>12.174153290247656</v>
      </c>
      <c r="C111" s="122">
        <v>13.32335841247682</v>
      </c>
      <c r="D111" s="122">
        <v>15.01287960099261</v>
      </c>
      <c r="E111" s="122">
        <v>16.573376596712318</v>
      </c>
      <c r="F111" s="122">
        <v>17.899553958634225</v>
      </c>
      <c r="G111" s="122">
        <v>18.764760259522468</v>
      </c>
      <c r="H111" s="122">
        <v>18.356982715283387</v>
      </c>
      <c r="I111" s="122">
        <v>17.327472719587753</v>
      </c>
      <c r="J111" s="122">
        <v>16.073271878291113</v>
      </c>
      <c r="K111" s="122">
        <v>15.675394046989485</v>
      </c>
      <c r="L111" s="122">
        <v>15.598083296531511</v>
      </c>
      <c r="M111" s="122">
        <v>13.898977876186299</v>
      </c>
      <c r="N111" s="122">
        <v>13.579242336549036</v>
      </c>
      <c r="O111" s="122">
        <v>12.973976674054247</v>
      </c>
      <c r="P111" s="122">
        <v>11.846357901493608</v>
      </c>
      <c r="Q111" s="122">
        <v>10.831996958730034</v>
      </c>
      <c r="R111" s="122">
        <v>9.8460639756812025</v>
      </c>
      <c r="S111" s="122">
        <v>9.8890154914973465</v>
      </c>
      <c r="T111" s="122">
        <v>8.493102871261403</v>
      </c>
      <c r="U111" s="122">
        <v>7.380766674482965</v>
      </c>
      <c r="V111" s="122">
        <v>6.3520723921818432</v>
      </c>
      <c r="W111" s="122">
        <v>6.0797235738373239</v>
      </c>
      <c r="X111" s="122">
        <v>6.7040285318648785</v>
      </c>
      <c r="Y111" s="122">
        <v>5.8196183417333049</v>
      </c>
      <c r="DA111" s="130" t="s">
        <v>1736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1737</v>
      </c>
    </row>
    <row r="113" spans="1:105" ht="12" customHeight="1" x14ac:dyDescent="0.25">
      <c r="A113" s="109" t="s">
        <v>120</v>
      </c>
      <c r="B113" s="33">
        <v>12.174153290247656</v>
      </c>
      <c r="C113" s="33">
        <v>13.32335841247682</v>
      </c>
      <c r="D113" s="33">
        <v>15.01287960099261</v>
      </c>
      <c r="E113" s="33">
        <v>16.573376596712318</v>
      </c>
      <c r="F113" s="33">
        <v>17.899553958634225</v>
      </c>
      <c r="G113" s="33">
        <v>18.764760259522468</v>
      </c>
      <c r="H113" s="33">
        <v>18.356982715283387</v>
      </c>
      <c r="I113" s="33">
        <v>17.327472719587753</v>
      </c>
      <c r="J113" s="33">
        <v>16.073271878291113</v>
      </c>
      <c r="K113" s="33">
        <v>15.675394046989485</v>
      </c>
      <c r="L113" s="33">
        <v>15.598083296531511</v>
      </c>
      <c r="M113" s="33">
        <v>13.898977876186299</v>
      </c>
      <c r="N113" s="33">
        <v>13.579242336549036</v>
      </c>
      <c r="O113" s="33">
        <v>12.973976674054247</v>
      </c>
      <c r="P113" s="33">
        <v>11.846357901493608</v>
      </c>
      <c r="Q113" s="33">
        <v>10.831996958730034</v>
      </c>
      <c r="R113" s="33">
        <v>9.8460639756812025</v>
      </c>
      <c r="S113" s="33">
        <v>9.8890154914973465</v>
      </c>
      <c r="T113" s="33">
        <v>8.493102871261403</v>
      </c>
      <c r="U113" s="33">
        <v>7.380766674482965</v>
      </c>
      <c r="V113" s="33">
        <v>6.3520723921818432</v>
      </c>
      <c r="W113" s="33">
        <v>6.0797235738373239</v>
      </c>
      <c r="X113" s="33">
        <v>6.7040285318648785</v>
      </c>
      <c r="Y113" s="33">
        <v>5.8196183417333049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163.63248538815446</v>
      </c>
      <c r="C115" s="117">
        <f t="shared" si="17"/>
        <v>185.37720237489486</v>
      </c>
      <c r="D115" s="117">
        <f t="shared" si="17"/>
        <v>199.56687814494438</v>
      </c>
      <c r="E115" s="117">
        <f t="shared" si="17"/>
        <v>218.63304941616082</v>
      </c>
      <c r="F115" s="117">
        <f t="shared" si="17"/>
        <v>223.00343528293988</v>
      </c>
      <c r="G115" s="117">
        <f t="shared" si="17"/>
        <v>225.44246869393919</v>
      </c>
      <c r="H115" s="117">
        <f t="shared" si="17"/>
        <v>225.1207450661328</v>
      </c>
      <c r="I115" s="117">
        <f t="shared" si="17"/>
        <v>202.97653656922603</v>
      </c>
      <c r="J115" s="117">
        <f t="shared" si="17"/>
        <v>211.49472199846454</v>
      </c>
      <c r="K115" s="117">
        <f t="shared" si="17"/>
        <v>202.3025995552342</v>
      </c>
      <c r="L115" s="117">
        <f t="shared" si="17"/>
        <v>215.19547195589357</v>
      </c>
      <c r="M115" s="117">
        <f t="shared" si="17"/>
        <v>189.90257011165855</v>
      </c>
      <c r="N115" s="117">
        <f t="shared" si="17"/>
        <v>194.87033752634702</v>
      </c>
      <c r="O115" s="117">
        <f t="shared" si="17"/>
        <v>204.00217603016583</v>
      </c>
      <c r="P115" s="117">
        <f t="shared" si="17"/>
        <v>164.10629235598975</v>
      </c>
      <c r="Q115" s="117">
        <f t="shared" si="17"/>
        <v>162.90501582841389</v>
      </c>
      <c r="R115" s="117">
        <f t="shared" ref="R115:V115" si="18">R116+R118+R120+R129</f>
        <v>158.98702242414149</v>
      </c>
      <c r="S115" s="117">
        <f t="shared" si="18"/>
        <v>157.62723104375479</v>
      </c>
      <c r="T115" s="117">
        <f t="shared" si="18"/>
        <v>142.98537268725235</v>
      </c>
      <c r="U115" s="117">
        <f t="shared" si="18"/>
        <v>124.16042653437212</v>
      </c>
      <c r="V115" s="117">
        <f t="shared" si="18"/>
        <v>110.31387763763955</v>
      </c>
      <c r="W115" s="117">
        <f t="shared" ref="W115:Y115" si="19">W116+W118+W120+W129</f>
        <v>103.6413404301437</v>
      </c>
      <c r="X115" s="117">
        <f t="shared" si="19"/>
        <v>108.97785712140482</v>
      </c>
      <c r="Y115" s="117">
        <f t="shared" si="19"/>
        <v>96.050994522578662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128.16992735820241</v>
      </c>
      <c r="C116" s="122">
        <f t="shared" si="20"/>
        <v>147.69400408814215</v>
      </c>
      <c r="D116" s="122">
        <f t="shared" si="20"/>
        <v>156.66854847261271</v>
      </c>
      <c r="E116" s="122">
        <f t="shared" si="20"/>
        <v>169.75729764654142</v>
      </c>
      <c r="F116" s="122">
        <f t="shared" si="20"/>
        <v>171.34453267024898</v>
      </c>
      <c r="G116" s="122">
        <f t="shared" si="20"/>
        <v>172.28662895871489</v>
      </c>
      <c r="H116" s="122">
        <f t="shared" si="20"/>
        <v>171.06329199321911</v>
      </c>
      <c r="I116" s="122">
        <f t="shared" si="20"/>
        <v>148.40384010931018</v>
      </c>
      <c r="J116" s="122">
        <f t="shared" si="20"/>
        <v>160.59130817461394</v>
      </c>
      <c r="K116" s="122">
        <f t="shared" si="20"/>
        <v>151.9619676298922</v>
      </c>
      <c r="L116" s="122">
        <f t="shared" si="20"/>
        <v>164.59862105624785</v>
      </c>
      <c r="M116" s="122">
        <f t="shared" si="20"/>
        <v>138.90602543108568</v>
      </c>
      <c r="N116" s="122">
        <f t="shared" si="20"/>
        <v>147.16810577660681</v>
      </c>
      <c r="O116" s="122">
        <f t="shared" si="20"/>
        <v>159.06541895229</v>
      </c>
      <c r="P116" s="122">
        <f t="shared" si="20"/>
        <v>123.85504001410936</v>
      </c>
      <c r="Q116" s="122">
        <f t="shared" si="20"/>
        <v>124.38326248011769</v>
      </c>
      <c r="R116" s="122">
        <f t="shared" si="20"/>
        <v>121.46345312322224</v>
      </c>
      <c r="S116" s="122">
        <f t="shared" si="20"/>
        <v>119.92954704928214</v>
      </c>
      <c r="T116" s="122">
        <f t="shared" si="20"/>
        <v>107.02683827428677</v>
      </c>
      <c r="U116" s="122">
        <f t="shared" si="20"/>
        <v>93.259599294733832</v>
      </c>
      <c r="V116" s="122">
        <f t="shared" si="20"/>
        <v>83.006725791120175</v>
      </c>
      <c r="W116" s="122">
        <f t="shared" si="20"/>
        <v>77.518759163835071</v>
      </c>
      <c r="X116" s="122">
        <f t="shared" si="20"/>
        <v>81.595930518106513</v>
      </c>
      <c r="Y116" s="122">
        <f t="shared" si="20"/>
        <v>72.628465456683983</v>
      </c>
      <c r="DA116" s="130" t="s">
        <v>1891</v>
      </c>
    </row>
    <row r="117" spans="1:105" ht="12" customHeight="1" x14ac:dyDescent="0.25">
      <c r="A117" s="97" t="s">
        <v>53</v>
      </c>
      <c r="B117" s="98">
        <v>128.16992735820241</v>
      </c>
      <c r="C117" s="98">
        <v>147.69400408814215</v>
      </c>
      <c r="D117" s="98">
        <v>156.66854847261271</v>
      </c>
      <c r="E117" s="98">
        <v>169.75729764654142</v>
      </c>
      <c r="F117" s="98">
        <v>171.34453267024898</v>
      </c>
      <c r="G117" s="98">
        <v>172.28662895871489</v>
      </c>
      <c r="H117" s="98">
        <v>171.06329199321911</v>
      </c>
      <c r="I117" s="98">
        <v>148.40384010931018</v>
      </c>
      <c r="J117" s="98">
        <v>160.59130817461394</v>
      </c>
      <c r="K117" s="98">
        <v>151.9619676298922</v>
      </c>
      <c r="L117" s="98">
        <v>164.59862105624785</v>
      </c>
      <c r="M117" s="98">
        <v>138.90602543108568</v>
      </c>
      <c r="N117" s="98">
        <v>147.16810577660681</v>
      </c>
      <c r="O117" s="98">
        <v>159.06541895229</v>
      </c>
      <c r="P117" s="98">
        <v>123.85504001410936</v>
      </c>
      <c r="Q117" s="98">
        <v>124.38326248011769</v>
      </c>
      <c r="R117" s="98">
        <v>121.46345312322224</v>
      </c>
      <c r="S117" s="98">
        <v>119.92954704928214</v>
      </c>
      <c r="T117" s="98">
        <v>107.02683827428677</v>
      </c>
      <c r="U117" s="98">
        <v>93.259599294733832</v>
      </c>
      <c r="V117" s="98">
        <v>83.006725791120175</v>
      </c>
      <c r="W117" s="98">
        <v>77.518759163835071</v>
      </c>
      <c r="X117" s="98">
        <v>81.595930518106513</v>
      </c>
      <c r="Y117" s="98">
        <v>72.628465456683983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2.0419569303468892</v>
      </c>
      <c r="C118" s="122">
        <f t="shared" si="21"/>
        <v>2.1010252120021877</v>
      </c>
      <c r="D118" s="122">
        <f t="shared" si="21"/>
        <v>2.2070133548915556</v>
      </c>
      <c r="E118" s="122">
        <f t="shared" si="21"/>
        <v>4.4577507573970703</v>
      </c>
      <c r="F118" s="122">
        <f t="shared" si="21"/>
        <v>2.588494665107048</v>
      </c>
      <c r="G118" s="122">
        <f t="shared" si="21"/>
        <v>2.8919890791701723</v>
      </c>
      <c r="H118" s="122">
        <f t="shared" si="21"/>
        <v>4.3776616617759077</v>
      </c>
      <c r="I118" s="122">
        <f t="shared" si="21"/>
        <v>3.4029721339917596</v>
      </c>
      <c r="J118" s="122">
        <f t="shared" si="21"/>
        <v>3.6965252052202828</v>
      </c>
      <c r="K118" s="122">
        <f t="shared" si="21"/>
        <v>3.7256855275262937</v>
      </c>
      <c r="L118" s="122">
        <f t="shared" si="21"/>
        <v>4.1740884454232718</v>
      </c>
      <c r="M118" s="122">
        <f t="shared" si="21"/>
        <v>4.286753102242348</v>
      </c>
      <c r="N118" s="122">
        <f t="shared" si="21"/>
        <v>4.1778300537530226</v>
      </c>
      <c r="O118" s="122">
        <f t="shared" si="21"/>
        <v>4.0062459583317489</v>
      </c>
      <c r="P118" s="122">
        <f t="shared" si="21"/>
        <v>3.8665024262642165</v>
      </c>
      <c r="Q118" s="122">
        <f t="shared" si="21"/>
        <v>3.7782311827704991</v>
      </c>
      <c r="R118" s="122">
        <f t="shared" si="21"/>
        <v>4.0213859034057124</v>
      </c>
      <c r="S118" s="122">
        <f t="shared" si="21"/>
        <v>4.2583662081820588</v>
      </c>
      <c r="T118" s="122">
        <f t="shared" si="21"/>
        <v>3.9674103511176084</v>
      </c>
      <c r="U118" s="122">
        <f t="shared" si="21"/>
        <v>3.8639068643614753</v>
      </c>
      <c r="V118" s="122">
        <f t="shared" si="21"/>
        <v>3.5041558338233525</v>
      </c>
      <c r="W118" s="122">
        <f t="shared" si="21"/>
        <v>3.3305328039717796</v>
      </c>
      <c r="X118" s="122">
        <f t="shared" si="21"/>
        <v>2.9090171220368299</v>
      </c>
      <c r="Y118" s="122">
        <f t="shared" si="21"/>
        <v>2.5855975637260067</v>
      </c>
      <c r="DA118" s="130" t="s">
        <v>1893</v>
      </c>
    </row>
    <row r="119" spans="1:105" ht="12" customHeight="1" x14ac:dyDescent="0.25">
      <c r="A119" s="97" t="s">
        <v>53</v>
      </c>
      <c r="B119" s="98">
        <v>2.0419569303468892</v>
      </c>
      <c r="C119" s="98">
        <v>2.1010252120021877</v>
      </c>
      <c r="D119" s="98">
        <v>2.2070133548915556</v>
      </c>
      <c r="E119" s="98">
        <v>4.4577507573970703</v>
      </c>
      <c r="F119" s="98">
        <v>2.588494665107048</v>
      </c>
      <c r="G119" s="98">
        <v>2.8919890791701723</v>
      </c>
      <c r="H119" s="98">
        <v>4.3776616617759077</v>
      </c>
      <c r="I119" s="98">
        <v>3.4029721339917596</v>
      </c>
      <c r="J119" s="98">
        <v>3.6965252052202828</v>
      </c>
      <c r="K119" s="98">
        <v>3.7256855275262937</v>
      </c>
      <c r="L119" s="98">
        <v>4.1740884454232718</v>
      </c>
      <c r="M119" s="98">
        <v>4.286753102242348</v>
      </c>
      <c r="N119" s="98">
        <v>4.1778300537530226</v>
      </c>
      <c r="O119" s="98">
        <v>4.0062459583317489</v>
      </c>
      <c r="P119" s="98">
        <v>3.8665024262642165</v>
      </c>
      <c r="Q119" s="98">
        <v>3.7782311827704991</v>
      </c>
      <c r="R119" s="98">
        <v>4.0213859034057124</v>
      </c>
      <c r="S119" s="98">
        <v>4.2583662081820588</v>
      </c>
      <c r="T119" s="98">
        <v>3.9674103511176084</v>
      </c>
      <c r="U119" s="98">
        <v>3.8639068643614753</v>
      </c>
      <c r="V119" s="98">
        <v>3.5041558338233525</v>
      </c>
      <c r="W119" s="98">
        <v>3.3305328039717796</v>
      </c>
      <c r="X119" s="98">
        <v>2.9090171220368299</v>
      </c>
      <c r="Y119" s="98">
        <v>2.5855975637260067</v>
      </c>
      <c r="DA119" s="63" t="s">
        <v>1894</v>
      </c>
    </row>
    <row r="120" spans="1:105" ht="12" customHeight="1" x14ac:dyDescent="0.25">
      <c r="A120" s="121" t="s">
        <v>55</v>
      </c>
      <c r="B120" s="122">
        <v>24.156890072337763</v>
      </c>
      <c r="C120" s="122">
        <v>25.409662275819919</v>
      </c>
      <c r="D120" s="122">
        <v>29.184812865780881</v>
      </c>
      <c r="E120" s="122">
        <v>31.671557553399687</v>
      </c>
      <c r="F120" s="122">
        <v>35.261141401901476</v>
      </c>
      <c r="G120" s="122">
        <v>35.742797757546199</v>
      </c>
      <c r="H120" s="122">
        <v>35.429217904311507</v>
      </c>
      <c r="I120" s="122">
        <v>37.693629626587907</v>
      </c>
      <c r="J120" s="122">
        <v>34.692509093093065</v>
      </c>
      <c r="K120" s="122">
        <v>34.387110592689567</v>
      </c>
      <c r="L120" s="122">
        <v>34.229160993548192</v>
      </c>
      <c r="M120" s="122">
        <v>35.818632485985795</v>
      </c>
      <c r="N120" s="122">
        <v>32.855064409665331</v>
      </c>
      <c r="O120" s="122">
        <v>30.704764390305439</v>
      </c>
      <c r="P120" s="122">
        <v>27.022855223727198</v>
      </c>
      <c r="Q120" s="122">
        <v>26.14675692208646</v>
      </c>
      <c r="R120" s="122">
        <v>25.638873039959456</v>
      </c>
      <c r="S120" s="122">
        <v>25.461824148167494</v>
      </c>
      <c r="T120" s="122">
        <v>25.062836106536004</v>
      </c>
      <c r="U120" s="122">
        <v>20.947625339974536</v>
      </c>
      <c r="V120" s="122">
        <v>18.494476763708725</v>
      </c>
      <c r="W120" s="122">
        <v>17.639007982524223</v>
      </c>
      <c r="X120" s="122">
        <v>18.708735201578367</v>
      </c>
      <c r="Y120" s="122">
        <v>15.757110975845656</v>
      </c>
      <c r="DA120" s="130" t="s">
        <v>1895</v>
      </c>
    </row>
    <row r="121" spans="1:105" ht="12" customHeight="1" x14ac:dyDescent="0.25">
      <c r="A121" s="97" t="s">
        <v>124</v>
      </c>
      <c r="B121" s="98">
        <v>4.2659926428361752</v>
      </c>
      <c r="C121" s="98">
        <v>4.0349280950758546</v>
      </c>
      <c r="D121" s="98">
        <v>3.8251425154656054</v>
      </c>
      <c r="E121" s="98">
        <v>3.3204831574219393</v>
      </c>
      <c r="F121" s="98">
        <v>4.6772621606223028</v>
      </c>
      <c r="G121" s="98">
        <v>4.0119640176974896</v>
      </c>
      <c r="H121" s="98">
        <v>3.9561708294126832</v>
      </c>
      <c r="I121" s="98">
        <v>3.1077323376783341</v>
      </c>
      <c r="J121" s="98">
        <v>3.3937469918325678</v>
      </c>
      <c r="K121" s="98">
        <v>3.260834987976025</v>
      </c>
      <c r="L121" s="98">
        <v>3.309207434150216</v>
      </c>
      <c r="M121" s="98">
        <v>3.4254747287895282</v>
      </c>
      <c r="N121" s="98">
        <v>2.8507071002906152</v>
      </c>
      <c r="O121" s="98">
        <v>2.4243565245643968</v>
      </c>
      <c r="P121" s="98">
        <v>2.6010071471491054</v>
      </c>
      <c r="Q121" s="98">
        <v>2.0970549008142734</v>
      </c>
      <c r="R121" s="98">
        <v>2.6266033795472508</v>
      </c>
      <c r="S121" s="98">
        <v>2.0238722497824608</v>
      </c>
      <c r="T121" s="98">
        <v>2.825804986881745</v>
      </c>
      <c r="U121" s="98">
        <v>2.2850644335832606</v>
      </c>
      <c r="V121" s="98">
        <v>2.2380924670090772</v>
      </c>
      <c r="W121" s="98">
        <v>1.7736067431311533</v>
      </c>
      <c r="X121" s="98">
        <v>1.7773656085492093</v>
      </c>
      <c r="Y121" s="98">
        <v>1.064630324012547</v>
      </c>
      <c r="DA121" s="63" t="s">
        <v>1896</v>
      </c>
    </row>
    <row r="122" spans="1:105" ht="12" customHeight="1" x14ac:dyDescent="0.25">
      <c r="A122" s="97" t="s">
        <v>123</v>
      </c>
      <c r="B122" s="98">
        <v>7.8574119214528098E-3</v>
      </c>
      <c r="C122" s="98">
        <v>9.183369704893446E-3</v>
      </c>
      <c r="D122" s="98">
        <v>9.8358197735622759E-3</v>
      </c>
      <c r="E122" s="98">
        <v>9.8338396194658541E-3</v>
      </c>
      <c r="F122" s="98">
        <v>1.9258914240925962E-2</v>
      </c>
      <c r="G122" s="98">
        <v>1.707211084378342E-2</v>
      </c>
      <c r="H122" s="98">
        <v>2.0827180520785461E-2</v>
      </c>
      <c r="I122" s="98">
        <v>1.5728538040588717E-2</v>
      </c>
      <c r="J122" s="98">
        <v>2.075368305213203E-2</v>
      </c>
      <c r="K122" s="98">
        <v>2.3022413552397938E-2</v>
      </c>
      <c r="L122" s="98">
        <v>2.4673639701378806E-2</v>
      </c>
      <c r="M122" s="98">
        <v>2.8932362742348006E-2</v>
      </c>
      <c r="N122" s="98">
        <v>2.4684911797022761E-2</v>
      </c>
      <c r="O122" s="98">
        <v>1.9645883049154697E-2</v>
      </c>
      <c r="P122" s="98">
        <v>2.8061707346508674E-2</v>
      </c>
      <c r="Q122" s="98">
        <v>1.982423262173167E-2</v>
      </c>
      <c r="R122" s="98">
        <v>3.2139574329861323E-2</v>
      </c>
      <c r="S122" s="98">
        <v>2.2421932886549679E-2</v>
      </c>
      <c r="T122" s="98">
        <v>3.7892507635874553E-2</v>
      </c>
      <c r="U122" s="98">
        <v>3.1240213686935674E-2</v>
      </c>
      <c r="V122" s="98">
        <v>3.2821607753897329E-2</v>
      </c>
      <c r="W122" s="98">
        <v>2.5655553132232028E-2</v>
      </c>
      <c r="X122" s="98">
        <v>2.3841177366168503E-2</v>
      </c>
      <c r="Y122" s="98">
        <v>1.3614308254947381E-2</v>
      </c>
      <c r="DA122" s="63" t="s">
        <v>1897</v>
      </c>
    </row>
    <row r="123" spans="1:105" ht="12" customHeight="1" x14ac:dyDescent="0.25">
      <c r="A123" s="100" t="s">
        <v>50</v>
      </c>
      <c r="B123" s="101">
        <v>3.4317446834613899E-3</v>
      </c>
      <c r="C123" s="101">
        <v>3.8123324263618363E-3</v>
      </c>
      <c r="D123" s="101">
        <v>4.2009630689851737E-3</v>
      </c>
      <c r="E123" s="101">
        <v>4.1862227714369715E-3</v>
      </c>
      <c r="F123" s="101">
        <v>8.7929445480283142E-3</v>
      </c>
      <c r="G123" s="101">
        <v>7.6547717792549517E-3</v>
      </c>
      <c r="H123" s="101">
        <v>9.266433705882024E-3</v>
      </c>
      <c r="I123" s="101">
        <v>7.76364316405476E-3</v>
      </c>
      <c r="J123" s="101">
        <v>9.2486301032111504E-3</v>
      </c>
      <c r="K123" s="101">
        <v>1.0386745084312773E-2</v>
      </c>
      <c r="L123" s="101">
        <v>1.1054841624231858E-2</v>
      </c>
      <c r="M123" s="101">
        <v>1.3488725721411276E-2</v>
      </c>
      <c r="N123" s="101">
        <v>1.155639668123036E-2</v>
      </c>
      <c r="O123" s="101">
        <v>9.5749251411908452E-3</v>
      </c>
      <c r="P123" s="101">
        <v>1.2220258655148362E-2</v>
      </c>
      <c r="Q123" s="101">
        <v>8.4794311290043271E-3</v>
      </c>
      <c r="R123" s="101">
        <v>1.4116094515473139E-2</v>
      </c>
      <c r="S123" s="101">
        <v>1.0397758815433285E-2</v>
      </c>
      <c r="T123" s="101">
        <v>1.6248311435054636E-2</v>
      </c>
      <c r="U123" s="101">
        <v>1.3517125892961251E-2</v>
      </c>
      <c r="V123" s="101">
        <v>1.3224785822480691E-2</v>
      </c>
      <c r="W123" s="101">
        <v>1.1588452223189952E-2</v>
      </c>
      <c r="X123" s="101">
        <v>1.0181905800958109E-2</v>
      </c>
      <c r="Y123" s="101">
        <v>5.1557186370586455E-3</v>
      </c>
      <c r="DA123" s="131" t="s">
        <v>1898</v>
      </c>
    </row>
    <row r="124" spans="1:105" ht="12" customHeight="1" x14ac:dyDescent="0.25">
      <c r="A124" s="103" t="s">
        <v>52</v>
      </c>
      <c r="B124" s="104">
        <v>4.4256672379914203E-3</v>
      </c>
      <c r="C124" s="104">
        <v>5.3710372785316096E-3</v>
      </c>
      <c r="D124" s="104">
        <v>5.6348567045771012E-3</v>
      </c>
      <c r="E124" s="104">
        <v>5.6476168480288826E-3</v>
      </c>
      <c r="F124" s="104">
        <v>1.0465969692897649E-2</v>
      </c>
      <c r="G124" s="104">
        <v>9.4173390645284679E-3</v>
      </c>
      <c r="H124" s="104">
        <v>1.1560746814903437E-2</v>
      </c>
      <c r="I124" s="104">
        <v>7.9648948765339567E-3</v>
      </c>
      <c r="J124" s="104">
        <v>1.1505052948920878E-2</v>
      </c>
      <c r="K124" s="104">
        <v>1.2635668468085165E-2</v>
      </c>
      <c r="L124" s="104">
        <v>1.3618798077146948E-2</v>
      </c>
      <c r="M124" s="104">
        <v>1.5443637020936731E-2</v>
      </c>
      <c r="N124" s="104">
        <v>1.31285151157924E-2</v>
      </c>
      <c r="O124" s="104">
        <v>1.007095790796385E-2</v>
      </c>
      <c r="P124" s="104">
        <v>1.5841448691360314E-2</v>
      </c>
      <c r="Q124" s="104">
        <v>1.1344801492727345E-2</v>
      </c>
      <c r="R124" s="104">
        <v>1.802347981438818E-2</v>
      </c>
      <c r="S124" s="104">
        <v>1.2024174071116394E-2</v>
      </c>
      <c r="T124" s="104">
        <v>2.1644196200819914E-2</v>
      </c>
      <c r="U124" s="104">
        <v>1.7723087793974423E-2</v>
      </c>
      <c r="V124" s="104">
        <v>1.9596821931416639E-2</v>
      </c>
      <c r="W124" s="104">
        <v>1.4067100909042077E-2</v>
      </c>
      <c r="X124" s="104">
        <v>1.3659271565210393E-2</v>
      </c>
      <c r="Y124" s="104">
        <v>8.4585896178887357E-3</v>
      </c>
      <c r="DA124" s="132" t="s">
        <v>1899</v>
      </c>
    </row>
    <row r="125" spans="1:105" ht="12" customHeight="1" x14ac:dyDescent="0.25">
      <c r="A125" s="106" t="s">
        <v>122</v>
      </c>
      <c r="B125" s="101">
        <v>16.765635506961328</v>
      </c>
      <c r="C125" s="101">
        <v>17.134821357329415</v>
      </c>
      <c r="D125" s="101">
        <v>19.253801722519952</v>
      </c>
      <c r="E125" s="101">
        <v>19.220722170857869</v>
      </c>
      <c r="F125" s="101">
        <v>20.598672357541151</v>
      </c>
      <c r="G125" s="101">
        <v>20.349873516012721</v>
      </c>
      <c r="H125" s="101">
        <v>18.986357015911235</v>
      </c>
      <c r="I125" s="101">
        <v>19.580716674344231</v>
      </c>
      <c r="J125" s="101">
        <v>17.131826496547713</v>
      </c>
      <c r="K125" s="101">
        <v>15.153821813053293</v>
      </c>
      <c r="L125" s="101">
        <v>14.840023315639957</v>
      </c>
      <c r="M125" s="101">
        <v>13.961580496690553</v>
      </c>
      <c r="N125" s="101">
        <v>12.066572220980932</v>
      </c>
      <c r="O125" s="101">
        <v>10.326783699007562</v>
      </c>
      <c r="P125" s="101">
        <v>8.1609095336019788</v>
      </c>
      <c r="Q125" s="101">
        <v>7.2470375617285203</v>
      </c>
      <c r="R125" s="101">
        <v>6.2106142088501644</v>
      </c>
      <c r="S125" s="101">
        <v>6.027337463199971</v>
      </c>
      <c r="T125" s="101">
        <v>5.2021364228145321</v>
      </c>
      <c r="U125" s="101">
        <v>4.0975669932653371</v>
      </c>
      <c r="V125" s="101">
        <v>3.5816930766318795</v>
      </c>
      <c r="W125" s="101">
        <v>3.1062577715965873</v>
      </c>
      <c r="X125" s="101">
        <v>3.8745626749794608</v>
      </c>
      <c r="Y125" s="101">
        <v>3.9496963148769435</v>
      </c>
      <c r="DA125" s="131" t="s">
        <v>1900</v>
      </c>
    </row>
    <row r="126" spans="1:105" ht="12" customHeight="1" x14ac:dyDescent="0.25">
      <c r="A126" s="107" t="s">
        <v>121</v>
      </c>
      <c r="B126" s="104">
        <v>3.1174045106188091</v>
      </c>
      <c r="C126" s="104">
        <v>4.2307294537097579</v>
      </c>
      <c r="D126" s="104">
        <v>6.0960328080217607</v>
      </c>
      <c r="E126" s="104">
        <v>9.1205183855004144</v>
      </c>
      <c r="F126" s="104">
        <v>9.9659479694970923</v>
      </c>
      <c r="G126" s="104">
        <v>11.36388811299221</v>
      </c>
      <c r="H126" s="104">
        <v>12.465862878466805</v>
      </c>
      <c r="I126" s="104">
        <v>14.989452076524753</v>
      </c>
      <c r="J126" s="104">
        <v>14.146181921660652</v>
      </c>
      <c r="K126" s="104">
        <v>15.949431378107846</v>
      </c>
      <c r="L126" s="104">
        <v>16.055256604056641</v>
      </c>
      <c r="M126" s="104">
        <v>18.402644897763366</v>
      </c>
      <c r="N126" s="104">
        <v>17.913100176596764</v>
      </c>
      <c r="O126" s="104">
        <v>17.933978283684326</v>
      </c>
      <c r="P126" s="104">
        <v>16.232876835629607</v>
      </c>
      <c r="Q126" s="104">
        <v>16.782840226921934</v>
      </c>
      <c r="R126" s="104">
        <v>16.76951587723218</v>
      </c>
      <c r="S126" s="104">
        <v>17.388192502298512</v>
      </c>
      <c r="T126" s="104">
        <v>16.997002189203851</v>
      </c>
      <c r="U126" s="104">
        <v>14.533753699439004</v>
      </c>
      <c r="V126" s="104">
        <v>12.641869612313871</v>
      </c>
      <c r="W126" s="104">
        <v>12.73348791466425</v>
      </c>
      <c r="X126" s="104">
        <v>13.03296574068353</v>
      </c>
      <c r="Y126" s="104">
        <v>10.729170028701219</v>
      </c>
      <c r="DA126" s="132" t="s">
        <v>1901</v>
      </c>
    </row>
    <row r="127" spans="1:105" ht="12" customHeight="1" x14ac:dyDescent="0.25">
      <c r="A127" s="108" t="s">
        <v>53</v>
      </c>
      <c r="B127" s="98">
        <v>1.3616610971724208</v>
      </c>
      <c r="C127" s="98">
        <v>1.7544395620468034</v>
      </c>
      <c r="D127" s="98">
        <v>2.6044350027409027</v>
      </c>
      <c r="E127" s="98">
        <v>3.8921720739806744</v>
      </c>
      <c r="F127" s="98">
        <v>4.542461010825213</v>
      </c>
      <c r="G127" s="98">
        <v>5.0915471447648608</v>
      </c>
      <c r="H127" s="98">
        <v>5.527938376724709</v>
      </c>
      <c r="I127" s="98">
        <v>7.4177027107327795</v>
      </c>
      <c r="J127" s="98">
        <v>6.2880974491050416</v>
      </c>
      <c r="K127" s="98">
        <v>7.1917989250771281</v>
      </c>
      <c r="L127" s="98">
        <v>7.1794792440189816</v>
      </c>
      <c r="M127" s="98">
        <v>8.6017308132012946</v>
      </c>
      <c r="N127" s="98">
        <v>8.3956371392417193</v>
      </c>
      <c r="O127" s="98">
        <v>8.7840388574287616</v>
      </c>
      <c r="P127" s="98">
        <v>6.9961606938140193</v>
      </c>
      <c r="Q127" s="98">
        <v>7.2172325806131585</v>
      </c>
      <c r="R127" s="98">
        <v>7.3267411031009129</v>
      </c>
      <c r="S127" s="98">
        <v>8.1069306052740089</v>
      </c>
      <c r="T127" s="98">
        <v>7.2541586724988463</v>
      </c>
      <c r="U127" s="98">
        <v>6.2534479641925786</v>
      </c>
      <c r="V127" s="98">
        <v>4.9719813710759668</v>
      </c>
      <c r="W127" s="98">
        <v>5.6613752237929837</v>
      </c>
      <c r="X127" s="98">
        <v>5.4651113750132509</v>
      </c>
      <c r="Y127" s="98">
        <v>3.9918903791689146</v>
      </c>
      <c r="DA127" s="63" t="s">
        <v>1902</v>
      </c>
    </row>
    <row r="128" spans="1:105" ht="12" customHeight="1" x14ac:dyDescent="0.25">
      <c r="A128" s="108" t="s">
        <v>52</v>
      </c>
      <c r="B128" s="98">
        <v>1.7557434134463885</v>
      </c>
      <c r="C128" s="98">
        <v>2.4762898916629541</v>
      </c>
      <c r="D128" s="98">
        <v>3.4915978052808581</v>
      </c>
      <c r="E128" s="98">
        <v>5.2283463115197399</v>
      </c>
      <c r="F128" s="98">
        <v>5.4234869586718792</v>
      </c>
      <c r="G128" s="98">
        <v>6.2723409682273497</v>
      </c>
      <c r="H128" s="98">
        <v>6.9379245017420956</v>
      </c>
      <c r="I128" s="98">
        <v>7.5717493657919723</v>
      </c>
      <c r="J128" s="98">
        <v>7.8580844725556114</v>
      </c>
      <c r="K128" s="98">
        <v>8.7576324530307179</v>
      </c>
      <c r="L128" s="98">
        <v>8.8757773600376595</v>
      </c>
      <c r="M128" s="98">
        <v>9.8009140845620735</v>
      </c>
      <c r="N128" s="98">
        <v>9.5174630373550428</v>
      </c>
      <c r="O128" s="98">
        <v>9.1499394262555658</v>
      </c>
      <c r="P128" s="98">
        <v>9.2367161418155881</v>
      </c>
      <c r="Q128" s="98">
        <v>9.5656076463087754</v>
      </c>
      <c r="R128" s="98">
        <v>9.4427747741312675</v>
      </c>
      <c r="S128" s="98">
        <v>9.2812618970245033</v>
      </c>
      <c r="T128" s="98">
        <v>9.7428435167050047</v>
      </c>
      <c r="U128" s="98">
        <v>8.280305735246424</v>
      </c>
      <c r="V128" s="98">
        <v>7.6698882412379037</v>
      </c>
      <c r="W128" s="98">
        <v>7.0721126908712666</v>
      </c>
      <c r="X128" s="98">
        <v>7.5678543656702795</v>
      </c>
      <c r="Y128" s="98">
        <v>6.7372796495323044</v>
      </c>
      <c r="DA128" s="63" t="s">
        <v>1903</v>
      </c>
    </row>
    <row r="129" spans="1:105" ht="12" customHeight="1" x14ac:dyDescent="0.25">
      <c r="A129" s="121" t="s">
        <v>54</v>
      </c>
      <c r="B129" s="122">
        <v>9.2637110272673979</v>
      </c>
      <c r="C129" s="122">
        <v>10.172510798930615</v>
      </c>
      <c r="D129" s="122">
        <v>11.506503451659237</v>
      </c>
      <c r="E129" s="122">
        <v>12.746443458822664</v>
      </c>
      <c r="F129" s="122">
        <v>13.809266545682357</v>
      </c>
      <c r="G129" s="122">
        <v>14.521052898507953</v>
      </c>
      <c r="H129" s="122">
        <v>14.250573506826276</v>
      </c>
      <c r="I129" s="122">
        <v>13.476094699336157</v>
      </c>
      <c r="J129" s="122">
        <v>12.51437952553724</v>
      </c>
      <c r="K129" s="122">
        <v>12.227835805126139</v>
      </c>
      <c r="L129" s="122">
        <v>12.193601460674257</v>
      </c>
      <c r="M129" s="122">
        <v>10.891159092344706</v>
      </c>
      <c r="N129" s="122">
        <v>10.669337286321838</v>
      </c>
      <c r="O129" s="122">
        <v>10.225746729238629</v>
      </c>
      <c r="P129" s="122">
        <v>9.3618946918889918</v>
      </c>
      <c r="Q129" s="122">
        <v>8.5967652434392168</v>
      </c>
      <c r="R129" s="122">
        <v>7.8633103575540613</v>
      </c>
      <c r="S129" s="122">
        <v>7.9774936381230868</v>
      </c>
      <c r="T129" s="122">
        <v>6.9282879553119621</v>
      </c>
      <c r="U129" s="122">
        <v>6.0892950353022766</v>
      </c>
      <c r="V129" s="122">
        <v>5.3085192489873156</v>
      </c>
      <c r="W129" s="122">
        <v>5.1530404798126357</v>
      </c>
      <c r="X129" s="122">
        <v>5.7641742796831181</v>
      </c>
      <c r="Y129" s="122">
        <v>5.0798205263230036</v>
      </c>
      <c r="DA129" s="130" t="s">
        <v>1904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1905</v>
      </c>
    </row>
    <row r="131" spans="1:105" ht="12" customHeight="1" x14ac:dyDescent="0.25">
      <c r="A131" s="109" t="s">
        <v>120</v>
      </c>
      <c r="B131" s="33">
        <v>9.2637110272673979</v>
      </c>
      <c r="C131" s="33">
        <v>10.172510798930615</v>
      </c>
      <c r="D131" s="33">
        <v>11.506503451659237</v>
      </c>
      <c r="E131" s="33">
        <v>12.746443458822664</v>
      </c>
      <c r="F131" s="33">
        <v>13.809266545682357</v>
      </c>
      <c r="G131" s="33">
        <v>14.521052898507953</v>
      </c>
      <c r="H131" s="33">
        <v>14.250573506826276</v>
      </c>
      <c r="I131" s="33">
        <v>13.476094699336157</v>
      </c>
      <c r="J131" s="33">
        <v>12.51437952553724</v>
      </c>
      <c r="K131" s="33">
        <v>12.227835805126139</v>
      </c>
      <c r="L131" s="33">
        <v>12.193601460674257</v>
      </c>
      <c r="M131" s="33">
        <v>10.891159092344706</v>
      </c>
      <c r="N131" s="33">
        <v>10.669337286321838</v>
      </c>
      <c r="O131" s="33">
        <v>10.225746729238629</v>
      </c>
      <c r="P131" s="33">
        <v>9.3618946918889918</v>
      </c>
      <c r="Q131" s="33">
        <v>8.5967652434392168</v>
      </c>
      <c r="R131" s="33">
        <v>7.8633103575540613</v>
      </c>
      <c r="S131" s="33">
        <v>7.9774936381230868</v>
      </c>
      <c r="T131" s="33">
        <v>6.9282879553119621</v>
      </c>
      <c r="U131" s="33">
        <v>6.0892950353022766</v>
      </c>
      <c r="V131" s="33">
        <v>5.3085192489873156</v>
      </c>
      <c r="W131" s="33">
        <v>5.1530404798126357</v>
      </c>
      <c r="X131" s="33">
        <v>5.7641742796831181</v>
      </c>
      <c r="Y131" s="33">
        <v>5.0798205263230036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0.7857592939943816</v>
      </c>
      <c r="C133" s="154">
        <f t="shared" si="22"/>
        <v>0.79202384373948709</v>
      </c>
      <c r="D133" s="154">
        <f t="shared" si="22"/>
        <v>0.7990196471095673</v>
      </c>
      <c r="E133" s="154">
        <f t="shared" si="22"/>
        <v>0.81109801227873313</v>
      </c>
      <c r="F133" s="154">
        <f t="shared" si="22"/>
        <v>0.81006563048213431</v>
      </c>
      <c r="G133" s="154">
        <f t="shared" si="22"/>
        <v>0.81568388228582223</v>
      </c>
      <c r="H133" s="154">
        <f t="shared" si="22"/>
        <v>0.82367140176990583</v>
      </c>
      <c r="I133" s="154">
        <f t="shared" si="22"/>
        <v>0.82555698531491772</v>
      </c>
      <c r="J133" s="154">
        <f t="shared" si="22"/>
        <v>0.829659020947491</v>
      </c>
      <c r="K133" s="154">
        <f t="shared" si="22"/>
        <v>0.83431225089295136</v>
      </c>
      <c r="L133" s="154">
        <f t="shared" si="22"/>
        <v>0.83885016068471518</v>
      </c>
      <c r="M133" s="154">
        <f t="shared" si="22"/>
        <v>0.84510517963524479</v>
      </c>
      <c r="N133" s="154">
        <f t="shared" si="22"/>
        <v>0.84997364971528322</v>
      </c>
      <c r="O133" s="154">
        <f t="shared" si="22"/>
        <v>0.85405730010952863</v>
      </c>
      <c r="P133" s="154">
        <f t="shared" si="22"/>
        <v>0.85874647706692764</v>
      </c>
      <c r="Q133" s="154">
        <f t="shared" si="22"/>
        <v>0.86190072581486799</v>
      </c>
      <c r="R133" s="154">
        <f t="shared" ref="R133:V133" si="23">IF(R115=0,"",R115/R97)</f>
        <v>0.86656601174200087</v>
      </c>
      <c r="S133" s="154">
        <f t="shared" si="23"/>
        <v>0.87316391999136145</v>
      </c>
      <c r="T133" s="154">
        <f t="shared" si="23"/>
        <v>0.87978319059627885</v>
      </c>
      <c r="U133" s="154">
        <f t="shared" si="23"/>
        <v>0.88598317535718918</v>
      </c>
      <c r="V133" s="154">
        <f t="shared" si="23"/>
        <v>0.89109315251990884</v>
      </c>
      <c r="W133" s="154">
        <f t="shared" ref="W133:Y133" si="24">IF(W115=0,"",W115/W97)</f>
        <v>0.89687308277513822</v>
      </c>
      <c r="X133" s="154">
        <f t="shared" si="24"/>
        <v>0.90146174907082055</v>
      </c>
      <c r="Y133" s="154">
        <f t="shared" si="24"/>
        <v>0.9115009641797378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0.78663965845351635</v>
      </c>
      <c r="C134" s="155">
        <f t="shared" si="25"/>
        <v>0.7924174074087823</v>
      </c>
      <c r="D134" s="155">
        <f t="shared" si="25"/>
        <v>0.79932425323863132</v>
      </c>
      <c r="E134" s="155">
        <f t="shared" si="25"/>
        <v>0.8052180882455936</v>
      </c>
      <c r="F134" s="155">
        <f t="shared" si="25"/>
        <v>0.80996704543462672</v>
      </c>
      <c r="G134" s="155">
        <f t="shared" si="25"/>
        <v>0.8140200364331861</v>
      </c>
      <c r="H134" s="155">
        <f t="shared" si="25"/>
        <v>0.81729512676299287</v>
      </c>
      <c r="I134" s="155">
        <f t="shared" si="25"/>
        <v>0.82077388561239273</v>
      </c>
      <c r="J134" s="155">
        <f t="shared" si="25"/>
        <v>0.82376739675898092</v>
      </c>
      <c r="K134" s="155">
        <f t="shared" si="25"/>
        <v>0.82743648959233818</v>
      </c>
      <c r="L134" s="155">
        <f t="shared" si="25"/>
        <v>0.83134932487620417</v>
      </c>
      <c r="M134" s="155">
        <f t="shared" si="25"/>
        <v>0.83582506259382616</v>
      </c>
      <c r="N134" s="155">
        <f t="shared" si="25"/>
        <v>0.84075471102262356</v>
      </c>
      <c r="O134" s="155">
        <f t="shared" si="25"/>
        <v>0.84532789418241416</v>
      </c>
      <c r="P134" s="155">
        <f t="shared" si="25"/>
        <v>0.8462029534134291</v>
      </c>
      <c r="Q134" s="155">
        <f t="shared" si="25"/>
        <v>0.84767366508116371</v>
      </c>
      <c r="R134" s="155">
        <f t="shared" ref="R134:V134" si="26">IF(R116=0,"",R116/R98)</f>
        <v>0.85003594846655872</v>
      </c>
      <c r="S134" s="155">
        <f t="shared" si="26"/>
        <v>0.85439692703497561</v>
      </c>
      <c r="T134" s="155">
        <f t="shared" si="26"/>
        <v>0.85853807785147074</v>
      </c>
      <c r="U134" s="155">
        <f t="shared" si="26"/>
        <v>0.86102367838673011</v>
      </c>
      <c r="V134" s="155">
        <f t="shared" si="26"/>
        <v>0.86395365838997951</v>
      </c>
      <c r="W134" s="155">
        <f t="shared" ref="W134:Y134" si="27">IF(W116=0,"",W116/W98)</f>
        <v>0.86903350813122004</v>
      </c>
      <c r="X134" s="155">
        <f t="shared" si="27"/>
        <v>0.87751827198800147</v>
      </c>
      <c r="Y134" s="155">
        <f t="shared" si="27"/>
        <v>0.88702630062603838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0.78663965845351635</v>
      </c>
      <c r="C135" s="156">
        <f t="shared" si="28"/>
        <v>0.7924174074087823</v>
      </c>
      <c r="D135" s="156">
        <f t="shared" si="28"/>
        <v>0.79932425323863132</v>
      </c>
      <c r="E135" s="156">
        <f t="shared" si="28"/>
        <v>0.8052180882455936</v>
      </c>
      <c r="F135" s="156">
        <f t="shared" si="28"/>
        <v>0.80996704543462672</v>
      </c>
      <c r="G135" s="156">
        <f t="shared" si="28"/>
        <v>0.8140200364331861</v>
      </c>
      <c r="H135" s="156">
        <f t="shared" si="28"/>
        <v>0.81729512676299287</v>
      </c>
      <c r="I135" s="156">
        <f t="shared" si="28"/>
        <v>0.82077388561239273</v>
      </c>
      <c r="J135" s="156">
        <f t="shared" si="28"/>
        <v>0.82376739675898092</v>
      </c>
      <c r="K135" s="156">
        <f t="shared" si="28"/>
        <v>0.82743648959233818</v>
      </c>
      <c r="L135" s="156">
        <f t="shared" si="28"/>
        <v>0.83134932487620417</v>
      </c>
      <c r="M135" s="156">
        <f t="shared" si="28"/>
        <v>0.83582506259382616</v>
      </c>
      <c r="N135" s="156">
        <f t="shared" si="28"/>
        <v>0.84075471102262356</v>
      </c>
      <c r="O135" s="156">
        <f t="shared" si="28"/>
        <v>0.84532789418241416</v>
      </c>
      <c r="P135" s="156">
        <f t="shared" si="28"/>
        <v>0.8462029534134291</v>
      </c>
      <c r="Q135" s="156">
        <f t="shared" si="28"/>
        <v>0.84767366508116371</v>
      </c>
      <c r="R135" s="156">
        <f t="shared" ref="R135:V135" si="29">IF(R117=0,"",R117/R99)</f>
        <v>0.85003594846655872</v>
      </c>
      <c r="S135" s="156">
        <f t="shared" si="29"/>
        <v>0.85439692703497561</v>
      </c>
      <c r="T135" s="156">
        <f t="shared" si="29"/>
        <v>0.85853807785147074</v>
      </c>
      <c r="U135" s="156">
        <f t="shared" si="29"/>
        <v>0.86102367838673011</v>
      </c>
      <c r="V135" s="156">
        <f t="shared" si="29"/>
        <v>0.86395365838997951</v>
      </c>
      <c r="W135" s="156">
        <f t="shared" ref="W135:Y135" si="30">IF(W117=0,"",W117/W99)</f>
        <v>0.86903350813122004</v>
      </c>
      <c r="X135" s="156">
        <f t="shared" si="30"/>
        <v>0.87751827198800147</v>
      </c>
      <c r="Y135" s="156">
        <f t="shared" si="30"/>
        <v>0.88702630062603838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1.9246046147423326</v>
      </c>
      <c r="C136" s="155">
        <f t="shared" si="31"/>
        <v>1.9896990178817537</v>
      </c>
      <c r="D136" s="155">
        <f t="shared" si="31"/>
        <v>2.0752451578463855</v>
      </c>
      <c r="E136" s="155">
        <f t="shared" si="31"/>
        <v>2.2029478730056056</v>
      </c>
      <c r="F136" s="155">
        <f t="shared" si="31"/>
        <v>2.3513469783213434</v>
      </c>
      <c r="G136" s="155">
        <f t="shared" si="31"/>
        <v>2.5052288928005297</v>
      </c>
      <c r="H136" s="155">
        <f t="shared" si="31"/>
        <v>2.6780464834390032</v>
      </c>
      <c r="I136" s="155">
        <f t="shared" si="31"/>
        <v>2.7909319108658011</v>
      </c>
      <c r="J136" s="155">
        <f t="shared" si="31"/>
        <v>2.8551798083518576</v>
      </c>
      <c r="K136" s="155">
        <f t="shared" si="31"/>
        <v>2.9439772021418054</v>
      </c>
      <c r="L136" s="155">
        <f t="shared" si="31"/>
        <v>3.0439506625647903</v>
      </c>
      <c r="M136" s="155">
        <f t="shared" si="31"/>
        <v>3.1714323752624898</v>
      </c>
      <c r="N136" s="155">
        <f t="shared" si="31"/>
        <v>3.3188315263698027</v>
      </c>
      <c r="O136" s="155">
        <f t="shared" si="31"/>
        <v>3.4848623361293702</v>
      </c>
      <c r="P136" s="155">
        <f t="shared" si="31"/>
        <v>3.6286419698986689</v>
      </c>
      <c r="Q136" s="155">
        <f t="shared" si="31"/>
        <v>3.7706746952250203</v>
      </c>
      <c r="R136" s="155">
        <f t="shared" ref="R136:V136" si="32">IF(R118=0,"",R118/R100)</f>
        <v>3.8881864178250409</v>
      </c>
      <c r="S136" s="155">
        <f t="shared" si="32"/>
        <v>4.0006422956240479</v>
      </c>
      <c r="T136" s="155">
        <f t="shared" si="32"/>
        <v>4.0973934055381358</v>
      </c>
      <c r="U136" s="155">
        <f t="shared" si="32"/>
        <v>4.1791689340365981</v>
      </c>
      <c r="V136" s="155">
        <f t="shared" si="32"/>
        <v>4.2403778399048537</v>
      </c>
      <c r="W136" s="155">
        <f t="shared" ref="W136:Y136" si="33">IF(W118=0,"",W118/W100)</f>
        <v>4.2821892810947251</v>
      </c>
      <c r="X136" s="155">
        <f t="shared" si="33"/>
        <v>4.3108405516272477</v>
      </c>
      <c r="Y136" s="155">
        <f t="shared" si="33"/>
        <v>4.3508895459706958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1.9246046147423326</v>
      </c>
      <c r="C137" s="156">
        <f t="shared" si="34"/>
        <v>1.9896990178817537</v>
      </c>
      <c r="D137" s="156">
        <f t="shared" si="34"/>
        <v>2.0752451578463855</v>
      </c>
      <c r="E137" s="156">
        <f t="shared" si="34"/>
        <v>2.2029478730056056</v>
      </c>
      <c r="F137" s="156">
        <f t="shared" si="34"/>
        <v>2.3513469783213434</v>
      </c>
      <c r="G137" s="156">
        <f t="shared" si="34"/>
        <v>2.5052288928005297</v>
      </c>
      <c r="H137" s="156">
        <f t="shared" si="34"/>
        <v>2.6780464834390032</v>
      </c>
      <c r="I137" s="156">
        <f t="shared" si="34"/>
        <v>2.7909319108658011</v>
      </c>
      <c r="J137" s="156">
        <f t="shared" si="34"/>
        <v>2.8551798083518576</v>
      </c>
      <c r="K137" s="156">
        <f t="shared" si="34"/>
        <v>2.9439772021418054</v>
      </c>
      <c r="L137" s="156">
        <f t="shared" si="34"/>
        <v>3.0439506625647903</v>
      </c>
      <c r="M137" s="156">
        <f t="shared" si="34"/>
        <v>3.1714323752624898</v>
      </c>
      <c r="N137" s="156">
        <f t="shared" si="34"/>
        <v>3.3188315263698027</v>
      </c>
      <c r="O137" s="156">
        <f t="shared" si="34"/>
        <v>3.4848623361293702</v>
      </c>
      <c r="P137" s="156">
        <f t="shared" si="34"/>
        <v>3.6286419698986689</v>
      </c>
      <c r="Q137" s="156">
        <f t="shared" si="34"/>
        <v>3.7706746952250203</v>
      </c>
      <c r="R137" s="156">
        <f t="shared" ref="R137:V137" si="35">IF(R119=0,"",R119/R101)</f>
        <v>3.8881864178250409</v>
      </c>
      <c r="S137" s="156">
        <f t="shared" si="35"/>
        <v>4.0006422956240479</v>
      </c>
      <c r="T137" s="156">
        <f t="shared" si="35"/>
        <v>4.0973934055381358</v>
      </c>
      <c r="U137" s="156">
        <f t="shared" si="35"/>
        <v>4.1791689340365981</v>
      </c>
      <c r="V137" s="156">
        <f t="shared" si="35"/>
        <v>4.2403778399048537</v>
      </c>
      <c r="W137" s="156">
        <f t="shared" ref="W137:Y137" si="36">IF(W119=0,"",W119/W101)</f>
        <v>4.2821892810947251</v>
      </c>
      <c r="X137" s="156">
        <f t="shared" si="36"/>
        <v>4.3108405516272477</v>
      </c>
      <c r="Y137" s="156">
        <f t="shared" si="36"/>
        <v>4.3508895459706958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0.75304369038695151</v>
      </c>
      <c r="C138" s="155">
        <f t="shared" si="37"/>
        <v>0.76324385455517507</v>
      </c>
      <c r="D138" s="155">
        <f t="shared" si="37"/>
        <v>0.77439897161269977</v>
      </c>
      <c r="E138" s="155">
        <f t="shared" si="37"/>
        <v>0.78915479444311409</v>
      </c>
      <c r="F138" s="155">
        <f t="shared" si="37"/>
        <v>0.78804474195566243</v>
      </c>
      <c r="G138" s="155">
        <f t="shared" si="37"/>
        <v>0.79753943202311928</v>
      </c>
      <c r="H138" s="155">
        <f t="shared" si="37"/>
        <v>0.80488088860770779</v>
      </c>
      <c r="I138" s="155">
        <f t="shared" si="37"/>
        <v>0.81044570815748429</v>
      </c>
      <c r="J138" s="155">
        <f t="shared" si="37"/>
        <v>0.81433413308452418</v>
      </c>
      <c r="K138" s="155">
        <f t="shared" si="37"/>
        <v>0.82101959506052513</v>
      </c>
      <c r="L138" s="155">
        <f t="shared" si="37"/>
        <v>0.82326819649471294</v>
      </c>
      <c r="M138" s="155">
        <f t="shared" si="37"/>
        <v>0.82783509884888629</v>
      </c>
      <c r="N138" s="155">
        <f t="shared" si="37"/>
        <v>0.83419391488715067</v>
      </c>
      <c r="O138" s="155">
        <f t="shared" si="37"/>
        <v>0.83964542085550509</v>
      </c>
      <c r="P138" s="155">
        <f t="shared" si="37"/>
        <v>0.84918084411482564</v>
      </c>
      <c r="Q138" s="155">
        <f t="shared" si="37"/>
        <v>0.85902086274666356</v>
      </c>
      <c r="R138" s="155">
        <f t="shared" ref="R138:V138" si="38">IF(R120=0,"",R120/R102)</f>
        <v>0.86339503651138994</v>
      </c>
      <c r="S138" s="155">
        <f t="shared" si="38"/>
        <v>0.87188190584581804</v>
      </c>
      <c r="T138" s="155">
        <f t="shared" si="38"/>
        <v>0.88248445537845122</v>
      </c>
      <c r="U138" s="155">
        <f t="shared" si="38"/>
        <v>0.89060060490611281</v>
      </c>
      <c r="V138" s="155">
        <f t="shared" si="38"/>
        <v>0.90041620208024398</v>
      </c>
      <c r="W138" s="155">
        <f t="shared" ref="W138:Y138" si="39">IF(W120=0,"",W120/W102)</f>
        <v>0.90456766890609908</v>
      </c>
      <c r="X138" s="155">
        <f t="shared" si="39"/>
        <v>0.91144567922062902</v>
      </c>
      <c r="Y138" s="155">
        <f t="shared" si="39"/>
        <v>0.9223177765313022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0.67079800599338502</v>
      </c>
      <c r="C139" s="156">
        <f t="shared" si="40"/>
        <v>0.67438637512847688</v>
      </c>
      <c r="D139" s="156">
        <f t="shared" si="40"/>
        <v>0.67731291903794155</v>
      </c>
      <c r="E139" s="156">
        <f t="shared" si="40"/>
        <v>0.68212125332069107</v>
      </c>
      <c r="F139" s="156">
        <f t="shared" si="40"/>
        <v>0.68725818537171024</v>
      </c>
      <c r="G139" s="156">
        <f t="shared" si="40"/>
        <v>0.6925619440309202</v>
      </c>
      <c r="H139" s="156">
        <f t="shared" si="40"/>
        <v>0.69833905700603105</v>
      </c>
      <c r="I139" s="156">
        <f t="shared" si="40"/>
        <v>0.7014358201425841</v>
      </c>
      <c r="J139" s="156">
        <f t="shared" si="40"/>
        <v>0.70260155423223591</v>
      </c>
      <c r="K139" s="156">
        <f t="shared" si="40"/>
        <v>0.70515656656493042</v>
      </c>
      <c r="L139" s="156">
        <f t="shared" si="40"/>
        <v>0.70795414415434055</v>
      </c>
      <c r="M139" s="156">
        <f t="shared" si="40"/>
        <v>0.7121601039218125</v>
      </c>
      <c r="N139" s="156">
        <f t="shared" si="40"/>
        <v>0.71726580467351853</v>
      </c>
      <c r="O139" s="156">
        <f t="shared" si="40"/>
        <v>0.72495789190243098</v>
      </c>
      <c r="P139" s="156">
        <f t="shared" si="40"/>
        <v>0.73395383749089971</v>
      </c>
      <c r="Q139" s="156">
        <f t="shared" si="40"/>
        <v>0.7459912441517933</v>
      </c>
      <c r="R139" s="156">
        <f t="shared" ref="R139:V139" si="41">IF(R121=0,"",R121/R103)</f>
        <v>0.75736864317291841</v>
      </c>
      <c r="S139" s="156">
        <f t="shared" si="41"/>
        <v>0.77392746303150617</v>
      </c>
      <c r="T139" s="156">
        <f t="shared" si="41"/>
        <v>0.79294255110207446</v>
      </c>
      <c r="U139" s="156">
        <f t="shared" si="41"/>
        <v>0.80701278533066134</v>
      </c>
      <c r="V139" s="156">
        <f t="shared" si="41"/>
        <v>0.81885375673294225</v>
      </c>
      <c r="W139" s="156">
        <f t="shared" ref="W139:Y139" si="42">IF(W121=0,"",W121/W103)</f>
        <v>0.82898071327143363</v>
      </c>
      <c r="X139" s="156">
        <f t="shared" si="42"/>
        <v>0.83781494248446731</v>
      </c>
      <c r="Y139" s="156">
        <f t="shared" si="42"/>
        <v>0.84445268085072178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0.82349162089759742</v>
      </c>
      <c r="C140" s="156">
        <f t="shared" si="43"/>
        <v>0.83546330452009143</v>
      </c>
      <c r="D140" s="156">
        <f t="shared" si="43"/>
        <v>0.83438569309283661</v>
      </c>
      <c r="E140" s="156">
        <f t="shared" si="43"/>
        <v>0.83803548974021091</v>
      </c>
      <c r="F140" s="156">
        <f t="shared" si="43"/>
        <v>0.83238964459353559</v>
      </c>
      <c r="G140" s="156">
        <f t="shared" si="43"/>
        <v>0.8365355034010713</v>
      </c>
      <c r="H140" s="156">
        <f t="shared" si="43"/>
        <v>0.84003457442281071</v>
      </c>
      <c r="I140" s="156">
        <f t="shared" si="43"/>
        <v>0.8262617602646023</v>
      </c>
      <c r="J140" s="156">
        <f t="shared" si="43"/>
        <v>0.84201524246875037</v>
      </c>
      <c r="K140" s="156">
        <f t="shared" si="43"/>
        <v>0.8424260010663509</v>
      </c>
      <c r="L140" s="156">
        <f t="shared" si="43"/>
        <v>0.84470316796359068</v>
      </c>
      <c r="M140" s="156">
        <f t="shared" si="43"/>
        <v>0.84237872508501954</v>
      </c>
      <c r="N140" s="156">
        <f t="shared" si="43"/>
        <v>0.84405046463801015</v>
      </c>
      <c r="O140" s="156">
        <f t="shared" si="43"/>
        <v>0.84089957199541898</v>
      </c>
      <c r="P140" s="156">
        <f t="shared" si="43"/>
        <v>0.86772060241120785</v>
      </c>
      <c r="Q140" s="156">
        <f t="shared" si="43"/>
        <v>0.87189966854243472</v>
      </c>
      <c r="R140" s="156">
        <f t="shared" ref="R140:V140" si="44">IF(R122=0,"",R122/R104)</f>
        <v>0.88441668449682942</v>
      </c>
      <c r="S140" s="156">
        <f t="shared" si="44"/>
        <v>0.88392348816763311</v>
      </c>
      <c r="T140" s="156">
        <f t="shared" si="44"/>
        <v>0.90446790692724444</v>
      </c>
      <c r="U140" s="156">
        <f t="shared" si="44"/>
        <v>0.90885031907484559</v>
      </c>
      <c r="V140" s="156">
        <f t="shared" si="44"/>
        <v>0.91945381026089001</v>
      </c>
      <c r="W140" s="156">
        <f t="shared" ref="W140:Y140" si="45">IF(W122=0,"",W122/W104)</f>
        <v>0.91342887072034562</v>
      </c>
      <c r="X140" s="156">
        <f t="shared" si="45"/>
        <v>0.92280854833782655</v>
      </c>
      <c r="Y140" s="156">
        <f t="shared" si="45"/>
        <v>0.93277735788437433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0.67079800599338502</v>
      </c>
      <c r="C141" s="157">
        <f t="shared" si="46"/>
        <v>0.67824098348801265</v>
      </c>
      <c r="D141" s="157">
        <f t="shared" si="46"/>
        <v>0.6827236759275469</v>
      </c>
      <c r="E141" s="157">
        <f t="shared" si="46"/>
        <v>0.68775673050091446</v>
      </c>
      <c r="F141" s="157">
        <f t="shared" si="46"/>
        <v>0.69394636184866931</v>
      </c>
      <c r="G141" s="157">
        <f t="shared" si="46"/>
        <v>0.69647251617246375</v>
      </c>
      <c r="H141" s="157">
        <f t="shared" si="46"/>
        <v>0.70027863621281417</v>
      </c>
      <c r="I141" s="157">
        <f t="shared" si="46"/>
        <v>0.70126663508596554</v>
      </c>
      <c r="J141" s="157">
        <f t="shared" si="46"/>
        <v>0.70371492915102751</v>
      </c>
      <c r="K141" s="157">
        <f t="shared" si="46"/>
        <v>0.70691606054533718</v>
      </c>
      <c r="L141" s="157">
        <f t="shared" si="46"/>
        <v>0.70905110827882822</v>
      </c>
      <c r="M141" s="157">
        <f t="shared" si="46"/>
        <v>0.71359894049553452</v>
      </c>
      <c r="N141" s="157">
        <f t="shared" si="46"/>
        <v>0.7170198419911239</v>
      </c>
      <c r="O141" s="157">
        <f t="shared" si="46"/>
        <v>0.72035365485250225</v>
      </c>
      <c r="P141" s="157">
        <f t="shared" si="46"/>
        <v>0.74070627095231856</v>
      </c>
      <c r="Q141" s="157">
        <f t="shared" si="46"/>
        <v>0.74433036765983707</v>
      </c>
      <c r="R141" s="157">
        <f t="shared" ref="R141:V141" si="47">IF(R123=0,"",R123/R105)</f>
        <v>0.77068165232684227</v>
      </c>
      <c r="S141" s="157">
        <f t="shared" si="47"/>
        <v>0.77931373130648407</v>
      </c>
      <c r="T141" s="157">
        <f t="shared" si="47"/>
        <v>0.80236158171413263</v>
      </c>
      <c r="U141" s="157">
        <f t="shared" si="47"/>
        <v>0.81182748957165118</v>
      </c>
      <c r="V141" s="157">
        <f t="shared" si="47"/>
        <v>0.82141366957256745</v>
      </c>
      <c r="W141" s="157">
        <f t="shared" ref="W141:Y141" si="48">IF(W123=0,"",W123/W105)</f>
        <v>0.82656679457902682</v>
      </c>
      <c r="X141" s="157">
        <f t="shared" si="48"/>
        <v>0.83621498362630975</v>
      </c>
      <c r="Y141" s="157">
        <f t="shared" si="48"/>
        <v>0.84012274093329076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0.75675009777383051</v>
      </c>
      <c r="C143" s="157">
        <f t="shared" si="52"/>
        <v>0.76058405230066695</v>
      </c>
      <c r="D143" s="157">
        <f t="shared" si="52"/>
        <v>0.76526386509572186</v>
      </c>
      <c r="E143" s="157">
        <f t="shared" si="52"/>
        <v>0.76851761795379137</v>
      </c>
      <c r="F143" s="157">
        <f t="shared" si="52"/>
        <v>0.77283047023243812</v>
      </c>
      <c r="G143" s="157">
        <f t="shared" si="52"/>
        <v>0.77662058786004207</v>
      </c>
      <c r="H143" s="157">
        <f t="shared" si="52"/>
        <v>0.78067136226371325</v>
      </c>
      <c r="I143" s="157">
        <f t="shared" si="52"/>
        <v>0.78270065953652046</v>
      </c>
      <c r="J143" s="157">
        <f t="shared" si="52"/>
        <v>0.7833939331655535</v>
      </c>
      <c r="K143" s="157">
        <f t="shared" si="52"/>
        <v>0.78434993625042149</v>
      </c>
      <c r="L143" s="157">
        <f t="shared" si="52"/>
        <v>0.78622228402484484</v>
      </c>
      <c r="M143" s="157">
        <f t="shared" si="52"/>
        <v>0.78771818125185333</v>
      </c>
      <c r="N143" s="157">
        <f t="shared" si="52"/>
        <v>0.79087216214723288</v>
      </c>
      <c r="O143" s="157">
        <f t="shared" si="52"/>
        <v>0.79395794456731061</v>
      </c>
      <c r="P143" s="157">
        <f t="shared" si="52"/>
        <v>0.79572362793785334</v>
      </c>
      <c r="Q143" s="157">
        <f t="shared" si="52"/>
        <v>0.79838079601000267</v>
      </c>
      <c r="R143" s="157">
        <f t="shared" ref="R143:V143" si="53">IF(R125=0,"",R125/R107)</f>
        <v>0.80315351053811179</v>
      </c>
      <c r="S143" s="157">
        <f t="shared" si="53"/>
        <v>0.81307940211110175</v>
      </c>
      <c r="T143" s="157">
        <f t="shared" si="53"/>
        <v>0.8254780243920733</v>
      </c>
      <c r="U143" s="157">
        <f t="shared" si="53"/>
        <v>0.83503682568935955</v>
      </c>
      <c r="V143" s="157">
        <f t="shared" si="53"/>
        <v>0.84971003573037007</v>
      </c>
      <c r="W143" s="157">
        <f t="shared" ref="W143:Y143" si="54">IF(W125=0,"",W125/W107)</f>
        <v>0.85495256539147613</v>
      </c>
      <c r="X143" s="157">
        <f t="shared" si="54"/>
        <v>0.86553465754940573</v>
      </c>
      <c r="Y143" s="157">
        <f t="shared" si="54"/>
        <v>0.87811059878454834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0.87688307829013146</v>
      </c>
      <c r="C144" s="158">
        <f t="shared" si="55"/>
        <v>0.88711969210432418</v>
      </c>
      <c r="D144" s="158">
        <f t="shared" si="55"/>
        <v>0.88759352488783094</v>
      </c>
      <c r="E144" s="158">
        <f t="shared" si="55"/>
        <v>0.89034704229696993</v>
      </c>
      <c r="F144" s="158">
        <f t="shared" si="55"/>
        <v>0.88486046814281794</v>
      </c>
      <c r="G144" s="158">
        <f t="shared" si="55"/>
        <v>0.88781131966246829</v>
      </c>
      <c r="H144" s="158">
        <f t="shared" si="55"/>
        <v>0.88994165031846117</v>
      </c>
      <c r="I144" s="158">
        <f t="shared" si="55"/>
        <v>0.87949120299361305</v>
      </c>
      <c r="J144" s="158">
        <f t="shared" si="55"/>
        <v>0.89089202778211374</v>
      </c>
      <c r="K144" s="158">
        <f t="shared" si="55"/>
        <v>0.89045302606507137</v>
      </c>
      <c r="L144" s="158">
        <f t="shared" si="55"/>
        <v>0.89203125938069028</v>
      </c>
      <c r="M144" s="158">
        <f t="shared" si="55"/>
        <v>0.8890411412478334</v>
      </c>
      <c r="N144" s="158">
        <f t="shared" si="55"/>
        <v>0.8901161661059025</v>
      </c>
      <c r="O144" s="158">
        <f t="shared" si="55"/>
        <v>0.88806178812049363</v>
      </c>
      <c r="P144" s="158">
        <f t="shared" si="55"/>
        <v>0.90232110320924663</v>
      </c>
      <c r="Q144" s="158">
        <f t="shared" si="55"/>
        <v>0.90586554787588958</v>
      </c>
      <c r="R144" s="158">
        <f t="shared" ref="R144:V144" si="56">IF(R126=0,"",R126/R108)</f>
        <v>0.90851190722413866</v>
      </c>
      <c r="S144" s="158">
        <f t="shared" si="56"/>
        <v>0.90800501890465246</v>
      </c>
      <c r="T144" s="158">
        <f t="shared" si="56"/>
        <v>0.91911672868599714</v>
      </c>
      <c r="U144" s="158">
        <f t="shared" si="56"/>
        <v>0.92290384220899568</v>
      </c>
      <c r="V144" s="158">
        <f t="shared" si="56"/>
        <v>0.9325782668147069</v>
      </c>
      <c r="W144" s="158">
        <f t="shared" ref="W144:Y144" si="57">IF(W126=0,"",W126/W108)</f>
        <v>0.92951339762264606</v>
      </c>
      <c r="X144" s="158">
        <f t="shared" si="57"/>
        <v>0.93744278410624171</v>
      </c>
      <c r="Y144" s="158">
        <f t="shared" si="57"/>
        <v>0.94856273928477663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0.75675009777383051</v>
      </c>
      <c r="C145" s="156">
        <f t="shared" si="58"/>
        <v>0.76520427087651155</v>
      </c>
      <c r="D145" s="156">
        <f t="shared" si="58"/>
        <v>0.77135355168799258</v>
      </c>
      <c r="E145" s="156">
        <f t="shared" si="58"/>
        <v>0.77603913188776852</v>
      </c>
      <c r="F145" s="156">
        <f t="shared" si="58"/>
        <v>0.7779189809327105</v>
      </c>
      <c r="G145" s="156">
        <f t="shared" si="58"/>
        <v>0.78000890477356599</v>
      </c>
      <c r="H145" s="156">
        <f t="shared" si="58"/>
        <v>0.78193291789177266</v>
      </c>
      <c r="I145" s="156">
        <f t="shared" si="58"/>
        <v>0.78315425781712644</v>
      </c>
      <c r="J145" s="156">
        <f t="shared" si="58"/>
        <v>0.78399465843499716</v>
      </c>
      <c r="K145" s="156">
        <f t="shared" si="58"/>
        <v>0.78564896616969693</v>
      </c>
      <c r="L145" s="156">
        <f t="shared" si="58"/>
        <v>0.78698556467019742</v>
      </c>
      <c r="M145" s="156">
        <f t="shared" si="58"/>
        <v>0.78925707459917249</v>
      </c>
      <c r="N145" s="156">
        <f t="shared" si="58"/>
        <v>0.79151935242280846</v>
      </c>
      <c r="O145" s="156">
        <f t="shared" si="58"/>
        <v>0.7953259715331108</v>
      </c>
      <c r="P145" s="156">
        <f t="shared" si="58"/>
        <v>0.79924909867248151</v>
      </c>
      <c r="Q145" s="156">
        <f t="shared" si="58"/>
        <v>0.80538253072009858</v>
      </c>
      <c r="R145" s="156">
        <f t="shared" ref="R145:V145" si="59">IF(R127=0,"",R127/R109)</f>
        <v>0.81268734246734653</v>
      </c>
      <c r="S145" s="156">
        <f t="shared" si="59"/>
        <v>0.8214854075479282</v>
      </c>
      <c r="T145" s="156">
        <f t="shared" si="59"/>
        <v>0.82905491611168336</v>
      </c>
      <c r="U145" s="156">
        <f t="shared" si="59"/>
        <v>0.83741663115329168</v>
      </c>
      <c r="V145" s="156">
        <f t="shared" si="59"/>
        <v>0.8447219055437607</v>
      </c>
      <c r="W145" s="156">
        <f t="shared" ref="W145:Y145" si="60">IF(W127=0,"",W127/W109)</f>
        <v>0.85429219890798203</v>
      </c>
      <c r="X145" s="156">
        <f t="shared" si="60"/>
        <v>0.86270923487009843</v>
      </c>
      <c r="Y145" s="156">
        <f t="shared" si="60"/>
        <v>0.87279311855912101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0.76093267485700833</v>
      </c>
      <c r="C147" s="155">
        <f t="shared" si="64"/>
        <v>0.76350950593691491</v>
      </c>
      <c r="D147" s="155">
        <f t="shared" si="64"/>
        <v>0.76644213218751578</v>
      </c>
      <c r="E147" s="155">
        <f t="shared" si="64"/>
        <v>0.7690915236519269</v>
      </c>
      <c r="F147" s="155">
        <f t="shared" si="64"/>
        <v>0.77148662908559063</v>
      </c>
      <c r="G147" s="155">
        <f t="shared" si="64"/>
        <v>0.77384697154012505</v>
      </c>
      <c r="H147" s="155">
        <f t="shared" si="64"/>
        <v>0.77630260527301931</v>
      </c>
      <c r="I147" s="155">
        <f t="shared" si="64"/>
        <v>0.77772996197548039</v>
      </c>
      <c r="J147" s="155">
        <f t="shared" si="64"/>
        <v>0.77858320448367546</v>
      </c>
      <c r="K147" s="155">
        <f t="shared" si="64"/>
        <v>0.78006560909864575</v>
      </c>
      <c r="L147" s="155">
        <f t="shared" si="64"/>
        <v>0.78173716788560188</v>
      </c>
      <c r="M147" s="155">
        <f t="shared" si="64"/>
        <v>0.7835942462362635</v>
      </c>
      <c r="N147" s="155">
        <f t="shared" si="64"/>
        <v>0.7857093217642136</v>
      </c>
      <c r="O147" s="155">
        <f t="shared" si="64"/>
        <v>0.78817366379950327</v>
      </c>
      <c r="P147" s="155">
        <f t="shared" si="64"/>
        <v>0.79027619878921851</v>
      </c>
      <c r="Q147" s="155">
        <f t="shared" si="64"/>
        <v>0.79364546317663653</v>
      </c>
      <c r="R147" s="155">
        <f t="shared" ref="R147:V147" si="65">IF(R129=0,"",R129/R111)</f>
        <v>0.79862474761241187</v>
      </c>
      <c r="S147" s="155">
        <f t="shared" si="65"/>
        <v>0.80670251199244236</v>
      </c>
      <c r="T147" s="155">
        <f t="shared" si="65"/>
        <v>0.81575462588067849</v>
      </c>
      <c r="U147" s="155">
        <f t="shared" si="65"/>
        <v>0.82502202059230412</v>
      </c>
      <c r="V147" s="155">
        <f t="shared" si="65"/>
        <v>0.83571453869465706</v>
      </c>
      <c r="W147" s="155">
        <f t="shared" ref="W147:Y147" si="66">IF(W129=0,"",W129/W111)</f>
        <v>0.84757808759390751</v>
      </c>
      <c r="X147" s="155">
        <f t="shared" si="66"/>
        <v>0.85980753994191039</v>
      </c>
      <c r="Y147" s="155">
        <f t="shared" si="66"/>
        <v>0.87287863705681412</v>
      </c>
      <c r="DA147" s="130" t="s">
        <v>2072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0.76093267485700833</v>
      </c>
      <c r="C149" s="159">
        <f t="shared" si="70"/>
        <v>0.76350950593691491</v>
      </c>
      <c r="D149" s="159">
        <f t="shared" si="70"/>
        <v>0.76644213218751578</v>
      </c>
      <c r="E149" s="159">
        <f t="shared" si="70"/>
        <v>0.7690915236519269</v>
      </c>
      <c r="F149" s="159">
        <f t="shared" si="70"/>
        <v>0.77148662908559063</v>
      </c>
      <c r="G149" s="159">
        <f t="shared" si="70"/>
        <v>0.77384697154012505</v>
      </c>
      <c r="H149" s="159">
        <f t="shared" si="70"/>
        <v>0.77630260527301931</v>
      </c>
      <c r="I149" s="159">
        <f t="shared" si="70"/>
        <v>0.77772996197548039</v>
      </c>
      <c r="J149" s="159">
        <f t="shared" si="70"/>
        <v>0.77858320448367546</v>
      </c>
      <c r="K149" s="159">
        <f t="shared" si="70"/>
        <v>0.78006560909864575</v>
      </c>
      <c r="L149" s="159">
        <f t="shared" si="70"/>
        <v>0.78173716788560188</v>
      </c>
      <c r="M149" s="159">
        <f t="shared" si="70"/>
        <v>0.7835942462362635</v>
      </c>
      <c r="N149" s="159">
        <f t="shared" si="70"/>
        <v>0.7857093217642136</v>
      </c>
      <c r="O149" s="159">
        <f t="shared" si="70"/>
        <v>0.78817366379950327</v>
      </c>
      <c r="P149" s="159">
        <f t="shared" si="70"/>
        <v>0.79027619878921851</v>
      </c>
      <c r="Q149" s="159">
        <f t="shared" si="70"/>
        <v>0.79364546317663653</v>
      </c>
      <c r="R149" s="159">
        <f t="shared" ref="R149:V149" si="71">IF(R131=0,"",R131/R113)</f>
        <v>0.79862474761241187</v>
      </c>
      <c r="S149" s="159">
        <f t="shared" si="71"/>
        <v>0.80670251199244236</v>
      </c>
      <c r="T149" s="159">
        <f t="shared" si="71"/>
        <v>0.81575462588067849</v>
      </c>
      <c r="U149" s="159">
        <f t="shared" si="71"/>
        <v>0.82502202059230412</v>
      </c>
      <c r="V149" s="159">
        <f t="shared" si="71"/>
        <v>0.83571453869465706</v>
      </c>
      <c r="W149" s="159">
        <f t="shared" ref="W149:Y149" si="72">IF(W131=0,"",W131/W113)</f>
        <v>0.84757808759390751</v>
      </c>
      <c r="X149" s="159">
        <f t="shared" si="72"/>
        <v>0.85980753994191039</v>
      </c>
      <c r="Y149" s="159">
        <f t="shared" si="72"/>
        <v>0.87287863705681412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16.814700582618073</v>
      </c>
      <c r="C151" s="117">
        <f t="shared" si="73"/>
        <v>15.821454225412381</v>
      </c>
      <c r="D151" s="117">
        <f t="shared" si="73"/>
        <v>14.93629085926082</v>
      </c>
      <c r="E151" s="117">
        <f t="shared" si="73"/>
        <v>12.876385673719025</v>
      </c>
      <c r="F151" s="117">
        <f t="shared" si="73"/>
        <v>18.013213267785364</v>
      </c>
      <c r="G151" s="117">
        <f t="shared" si="73"/>
        <v>15.333213224325654</v>
      </c>
      <c r="H151" s="117">
        <f t="shared" si="73"/>
        <v>15.001459541323923</v>
      </c>
      <c r="I151" s="117">
        <f t="shared" si="73"/>
        <v>11.734135285436555</v>
      </c>
      <c r="J151" s="117">
        <f t="shared" si="73"/>
        <v>12.795639369818701</v>
      </c>
      <c r="K151" s="117">
        <f t="shared" si="73"/>
        <v>12.255543361844605</v>
      </c>
      <c r="L151" s="117">
        <f t="shared" si="73"/>
        <v>12.390151034118162</v>
      </c>
      <c r="M151" s="117">
        <f t="shared" si="73"/>
        <v>12.757279199659552</v>
      </c>
      <c r="N151" s="117">
        <f t="shared" si="73"/>
        <v>10.542452711823959</v>
      </c>
      <c r="O151" s="117">
        <f t="shared" si="73"/>
        <v>8.8698863464501443</v>
      </c>
      <c r="P151" s="117">
        <f t="shared" si="73"/>
        <v>9.4059251599663245</v>
      </c>
      <c r="Q151" s="117">
        <f t="shared" si="73"/>
        <v>7.4566554228886579</v>
      </c>
      <c r="R151" s="117">
        <f t="shared" ref="R151:V151" si="74">R152+R154+R156+R165</f>
        <v>9.2105680933260441</v>
      </c>
      <c r="S151" s="117">
        <f t="shared" si="74"/>
        <v>6.9439177889179122</v>
      </c>
      <c r="T151" s="117">
        <f t="shared" si="74"/>
        <v>9.4683198638409998</v>
      </c>
      <c r="U151" s="117">
        <f t="shared" si="74"/>
        <v>7.5244702755153714</v>
      </c>
      <c r="V151" s="117">
        <f t="shared" si="74"/>
        <v>7.2632999226503934</v>
      </c>
      <c r="W151" s="117">
        <f t="shared" ref="W151:Y151" si="75">W152+W154+W156+W165</f>
        <v>5.6893295495239622</v>
      </c>
      <c r="X151" s="117">
        <f t="shared" si="75"/>
        <v>5.6367114139620753</v>
      </c>
      <c r="Y151" s="117">
        <f t="shared" si="75"/>
        <v>3.3469095105826026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16.814700582618073</v>
      </c>
      <c r="C156" s="122">
        <v>15.821454225412381</v>
      </c>
      <c r="D156" s="122">
        <v>14.93629085926082</v>
      </c>
      <c r="E156" s="122">
        <v>12.876385673719025</v>
      </c>
      <c r="F156" s="122">
        <v>18.013213267785364</v>
      </c>
      <c r="G156" s="122">
        <v>15.333213224325654</v>
      </c>
      <c r="H156" s="122">
        <v>15.001459541323923</v>
      </c>
      <c r="I156" s="122">
        <v>11.734135285436555</v>
      </c>
      <c r="J156" s="122">
        <v>12.795639369818701</v>
      </c>
      <c r="K156" s="122">
        <v>12.255543361844605</v>
      </c>
      <c r="L156" s="122">
        <v>12.390151034118162</v>
      </c>
      <c r="M156" s="122">
        <v>12.757279199659552</v>
      </c>
      <c r="N156" s="122">
        <v>10.542452711823959</v>
      </c>
      <c r="O156" s="122">
        <v>8.8698863464501443</v>
      </c>
      <c r="P156" s="122">
        <v>9.4059251599663245</v>
      </c>
      <c r="Q156" s="122">
        <v>7.4566554228886579</v>
      </c>
      <c r="R156" s="122">
        <v>9.2105680933260441</v>
      </c>
      <c r="S156" s="122">
        <v>6.9439177889179122</v>
      </c>
      <c r="T156" s="122">
        <v>9.4683198638409998</v>
      </c>
      <c r="U156" s="122">
        <v>7.5244702755153714</v>
      </c>
      <c r="V156" s="122">
        <v>7.2632999226503934</v>
      </c>
      <c r="W156" s="122">
        <v>5.6893295495239622</v>
      </c>
      <c r="X156" s="122">
        <v>5.6367114139620753</v>
      </c>
      <c r="Y156" s="122">
        <v>3.3469095105826026</v>
      </c>
      <c r="DA156" s="130" t="s">
        <v>2231</v>
      </c>
    </row>
    <row r="157" spans="1:105" ht="12" customHeight="1" x14ac:dyDescent="0.25">
      <c r="A157" s="97" t="s">
        <v>124</v>
      </c>
      <c r="B157" s="98">
        <v>16.801184999698496</v>
      </c>
      <c r="C157" s="98">
        <v>15.806604503908821</v>
      </c>
      <c r="D157" s="98">
        <v>14.92003479248717</v>
      </c>
      <c r="E157" s="98">
        <v>12.860305191752531</v>
      </c>
      <c r="F157" s="98">
        <v>17.97973831247964</v>
      </c>
      <c r="G157" s="98">
        <v>15.304177020348195</v>
      </c>
      <c r="H157" s="98">
        <v>14.966500998592847</v>
      </c>
      <c r="I157" s="98">
        <v>11.704887434261913</v>
      </c>
      <c r="J157" s="98">
        <v>12.760918370167392</v>
      </c>
      <c r="K157" s="98">
        <v>12.216726251756427</v>
      </c>
      <c r="L157" s="98">
        <v>12.348961530364932</v>
      </c>
      <c r="M157" s="98">
        <v>12.707341526562869</v>
      </c>
      <c r="N157" s="98">
        <v>10.499872987864608</v>
      </c>
      <c r="O157" s="98">
        <v>8.8347706571324061</v>
      </c>
      <c r="P157" s="98">
        <v>9.3623392666432181</v>
      </c>
      <c r="Q157" s="98">
        <v>7.4265591612370505</v>
      </c>
      <c r="R157" s="98">
        <v>9.1621785957976236</v>
      </c>
      <c r="S157" s="98">
        <v>6.908669423213019</v>
      </c>
      <c r="T157" s="98">
        <v>9.4148203687157821</v>
      </c>
      <c r="U157" s="98">
        <v>7.4804824817349704</v>
      </c>
      <c r="V157" s="98">
        <v>7.2207657199765487</v>
      </c>
      <c r="W157" s="98">
        <v>5.6522905664116134</v>
      </c>
      <c r="X157" s="98">
        <v>5.6045435143781059</v>
      </c>
      <c r="Y157" s="98">
        <v>3.3306967099326288</v>
      </c>
      <c r="DA157" s="63" t="s">
        <v>2232</v>
      </c>
    </row>
    <row r="158" spans="1:105" ht="12" customHeight="1" x14ac:dyDescent="0.25">
      <c r="A158" s="97" t="s">
        <v>123</v>
      </c>
      <c r="B158" s="98">
        <v>1.3515582919579066E-2</v>
      </c>
      <c r="C158" s="98">
        <v>1.4849721503561272E-2</v>
      </c>
      <c r="D158" s="98">
        <v>1.625606677365049E-2</v>
      </c>
      <c r="E158" s="98">
        <v>1.6080481966493393E-2</v>
      </c>
      <c r="F158" s="98">
        <v>3.3474955305725765E-2</v>
      </c>
      <c r="G158" s="98">
        <v>2.9036203977458905E-2</v>
      </c>
      <c r="H158" s="98">
        <v>3.4958542731076313E-2</v>
      </c>
      <c r="I158" s="98">
        <v>2.9247851174641407E-2</v>
      </c>
      <c r="J158" s="98">
        <v>3.4720999651310085E-2</v>
      </c>
      <c r="K158" s="98">
        <v>3.8817110088178002E-2</v>
      </c>
      <c r="L158" s="98">
        <v>4.1189503753230057E-2</v>
      </c>
      <c r="M158" s="98">
        <v>4.9937673096683066E-2</v>
      </c>
      <c r="N158" s="98">
        <v>4.2579723959350828E-2</v>
      </c>
      <c r="O158" s="98">
        <v>3.5115689317738605E-2</v>
      </c>
      <c r="P158" s="98">
        <v>4.3585893323106445E-2</v>
      </c>
      <c r="Q158" s="98">
        <v>3.0096261651607371E-2</v>
      </c>
      <c r="R158" s="98">
        <v>4.8389497528420339E-2</v>
      </c>
      <c r="S158" s="98">
        <v>3.5248365704893148E-2</v>
      </c>
      <c r="T158" s="98">
        <v>5.3499495125217379E-2</v>
      </c>
      <c r="U158" s="98">
        <v>4.3987793780400783E-2</v>
      </c>
      <c r="V158" s="98">
        <v>4.2534202673844265E-2</v>
      </c>
      <c r="W158" s="98">
        <v>3.7038983112348517E-2</v>
      </c>
      <c r="X158" s="98">
        <v>3.2167899583969511E-2</v>
      </c>
      <c r="Y158" s="98">
        <v>1.621280064997381E-2</v>
      </c>
      <c r="DA158" s="63" t="s">
        <v>2233</v>
      </c>
    </row>
    <row r="159" spans="1:105" ht="12" customHeight="1" x14ac:dyDescent="0.25">
      <c r="A159" s="100" t="s">
        <v>50</v>
      </c>
      <c r="B159" s="101">
        <v>1.3515582919579066E-2</v>
      </c>
      <c r="C159" s="101">
        <v>1.4849721503561272E-2</v>
      </c>
      <c r="D159" s="101">
        <v>1.625606677365049E-2</v>
      </c>
      <c r="E159" s="101">
        <v>1.6080481966493393E-2</v>
      </c>
      <c r="F159" s="101">
        <v>3.3474955305725765E-2</v>
      </c>
      <c r="G159" s="101">
        <v>2.9036203977458905E-2</v>
      </c>
      <c r="H159" s="101">
        <v>3.4958542731076313E-2</v>
      </c>
      <c r="I159" s="101">
        <v>2.9247851174641407E-2</v>
      </c>
      <c r="J159" s="101">
        <v>3.4720999651310085E-2</v>
      </c>
      <c r="K159" s="101">
        <v>3.8817110088178002E-2</v>
      </c>
      <c r="L159" s="101">
        <v>4.1189503753230057E-2</v>
      </c>
      <c r="M159" s="101">
        <v>4.9937673096683066E-2</v>
      </c>
      <c r="N159" s="101">
        <v>4.2579723959350828E-2</v>
      </c>
      <c r="O159" s="101">
        <v>3.5115689317738605E-2</v>
      </c>
      <c r="P159" s="101">
        <v>4.3585893323106445E-2</v>
      </c>
      <c r="Q159" s="101">
        <v>3.0096261651607371E-2</v>
      </c>
      <c r="R159" s="101">
        <v>4.8389497528420339E-2</v>
      </c>
      <c r="S159" s="101">
        <v>3.5248365704893148E-2</v>
      </c>
      <c r="T159" s="101">
        <v>5.3499495125217379E-2</v>
      </c>
      <c r="U159" s="101">
        <v>4.3987793780400783E-2</v>
      </c>
      <c r="V159" s="101">
        <v>4.2534202673844265E-2</v>
      </c>
      <c r="W159" s="101">
        <v>3.7038983112348517E-2</v>
      </c>
      <c r="X159" s="101">
        <v>3.2167899583969511E-2</v>
      </c>
      <c r="Y159" s="101">
        <v>1.621280064997381E-2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2240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13895.041117911047</v>
      </c>
      <c r="C169" s="117">
        <f t="shared" si="78"/>
        <v>14774.295658158357</v>
      </c>
      <c r="D169" s="117">
        <f t="shared" si="78"/>
        <v>14313.761091814109</v>
      </c>
      <c r="E169" s="117">
        <f t="shared" si="78"/>
        <v>14270.642670177129</v>
      </c>
      <c r="F169" s="117">
        <f t="shared" si="78"/>
        <v>13875.485035577058</v>
      </c>
      <c r="G169" s="117">
        <f t="shared" si="78"/>
        <v>13543.127518933004</v>
      </c>
      <c r="H169" s="117">
        <f t="shared" si="78"/>
        <v>13388.028473445193</v>
      </c>
      <c r="I169" s="117">
        <f t="shared" si="78"/>
        <v>12042.112056077473</v>
      </c>
      <c r="J169" s="117">
        <f t="shared" si="78"/>
        <v>12836.332482435322</v>
      </c>
      <c r="K169" s="117">
        <f t="shared" si="78"/>
        <v>12445.210159369903</v>
      </c>
      <c r="L169" s="117">
        <f t="shared" si="78"/>
        <v>13541.434479778549</v>
      </c>
      <c r="M169" s="117">
        <f t="shared" si="78"/>
        <v>12196.988442568996</v>
      </c>
      <c r="N169" s="117">
        <f t="shared" si="78"/>
        <v>12883.055724265274</v>
      </c>
      <c r="O169" s="117">
        <f t="shared" si="78"/>
        <v>13952.144858775608</v>
      </c>
      <c r="P169" s="117">
        <f t="shared" si="78"/>
        <v>11661.170587445818</v>
      </c>
      <c r="Q169" s="117">
        <f t="shared" si="78"/>
        <v>12053.893254116016</v>
      </c>
      <c r="R169" s="117">
        <f t="shared" ref="R169:V169" si="79">R170+R172+R174+R183</f>
        <v>12358.638846095491</v>
      </c>
      <c r="S169" s="117">
        <f t="shared" si="79"/>
        <v>12885.96025302873</v>
      </c>
      <c r="T169" s="117">
        <f t="shared" si="79"/>
        <v>12768.246499423489</v>
      </c>
      <c r="U169" s="117">
        <f t="shared" si="79"/>
        <v>12575.804731329368</v>
      </c>
      <c r="V169" s="117">
        <f t="shared" si="79"/>
        <v>12528.707160935952</v>
      </c>
      <c r="W169" s="117">
        <f t="shared" ref="W169:Y169" si="80">W170+W172+W174+W183</f>
        <v>12697.54044923822</v>
      </c>
      <c r="X169" s="117">
        <f t="shared" si="80"/>
        <v>13616.578570588268</v>
      </c>
      <c r="Y169" s="117">
        <f t="shared" si="80"/>
        <v>12003.481115027691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10871.516680894423</v>
      </c>
      <c r="C170" s="122">
        <f t="shared" si="81"/>
        <v>11765.152896729393</v>
      </c>
      <c r="D170" s="122">
        <f t="shared" si="81"/>
        <v>11232.633477131285</v>
      </c>
      <c r="E170" s="122">
        <f t="shared" si="81"/>
        <v>11161.330994555723</v>
      </c>
      <c r="F170" s="122">
        <f t="shared" si="81"/>
        <v>10662.516798099641</v>
      </c>
      <c r="G170" s="122">
        <f t="shared" si="81"/>
        <v>10371.022958895574</v>
      </c>
      <c r="H170" s="122">
        <f t="shared" si="81"/>
        <v>10252.576378362039</v>
      </c>
      <c r="I170" s="122">
        <f t="shared" si="81"/>
        <v>8855.7529328312594</v>
      </c>
      <c r="J170" s="122">
        <f t="shared" si="81"/>
        <v>9816.5413430317476</v>
      </c>
      <c r="K170" s="122">
        <f t="shared" si="81"/>
        <v>9426.0476578081289</v>
      </c>
      <c r="L170" s="122">
        <f t="shared" si="81"/>
        <v>10451.017622216064</v>
      </c>
      <c r="M170" s="122">
        <f t="shared" si="81"/>
        <v>9020.6582274619723</v>
      </c>
      <c r="N170" s="122">
        <f t="shared" si="81"/>
        <v>9836.1014788762932</v>
      </c>
      <c r="O170" s="122">
        <f t="shared" si="81"/>
        <v>10991.165808991633</v>
      </c>
      <c r="P170" s="122">
        <f t="shared" si="81"/>
        <v>8931.4306530718204</v>
      </c>
      <c r="Q170" s="122">
        <f t="shared" si="81"/>
        <v>9358.0073945458043</v>
      </c>
      <c r="R170" s="122">
        <f t="shared" si="81"/>
        <v>9625.4035726155471</v>
      </c>
      <c r="S170" s="122">
        <f t="shared" si="81"/>
        <v>10019.541271301357</v>
      </c>
      <c r="T170" s="122">
        <f t="shared" si="81"/>
        <v>9793.7370802446876</v>
      </c>
      <c r="U170" s="122">
        <f t="shared" si="81"/>
        <v>9719.7817772344551</v>
      </c>
      <c r="V170" s="122">
        <f t="shared" si="81"/>
        <v>9723.4872599417904</v>
      </c>
      <c r="W170" s="122">
        <f t="shared" si="81"/>
        <v>9801.3943708581028</v>
      </c>
      <c r="X170" s="122">
        <f t="shared" si="81"/>
        <v>10473.440433847009</v>
      </c>
      <c r="Y170" s="122">
        <f t="shared" si="81"/>
        <v>9326.8040185645405</v>
      </c>
      <c r="DA170" s="130" t="s">
        <v>2395</v>
      </c>
    </row>
    <row r="171" spans="1:105" ht="12" customHeight="1" x14ac:dyDescent="0.25">
      <c r="A171" s="97" t="s">
        <v>53</v>
      </c>
      <c r="B171" s="98">
        <v>10871.516680894423</v>
      </c>
      <c r="C171" s="98">
        <v>11765.152896729393</v>
      </c>
      <c r="D171" s="98">
        <v>11232.633477131285</v>
      </c>
      <c r="E171" s="98">
        <v>11161.330994555723</v>
      </c>
      <c r="F171" s="98">
        <v>10662.516798099641</v>
      </c>
      <c r="G171" s="98">
        <v>10371.022958895574</v>
      </c>
      <c r="H171" s="98">
        <v>10252.576378362039</v>
      </c>
      <c r="I171" s="98">
        <v>8855.7529328312594</v>
      </c>
      <c r="J171" s="98">
        <v>9816.5413430317476</v>
      </c>
      <c r="K171" s="98">
        <v>9426.0476578081289</v>
      </c>
      <c r="L171" s="98">
        <v>10451.017622216064</v>
      </c>
      <c r="M171" s="98">
        <v>9020.6582274619723</v>
      </c>
      <c r="N171" s="98">
        <v>9836.1014788762932</v>
      </c>
      <c r="O171" s="98">
        <v>10991.165808991633</v>
      </c>
      <c r="P171" s="98">
        <v>8931.4306530718204</v>
      </c>
      <c r="Q171" s="98">
        <v>9358.0073945458043</v>
      </c>
      <c r="R171" s="98">
        <v>9625.4035726155471</v>
      </c>
      <c r="S171" s="98">
        <v>10019.541271301357</v>
      </c>
      <c r="T171" s="98">
        <v>9793.7370802446876</v>
      </c>
      <c r="U171" s="98">
        <v>9719.7817772344551</v>
      </c>
      <c r="V171" s="98">
        <v>9723.4872599417904</v>
      </c>
      <c r="W171" s="98">
        <v>9801.3943708581028</v>
      </c>
      <c r="X171" s="98">
        <v>10473.440433847009</v>
      </c>
      <c r="Y171" s="98">
        <v>9326.8040185645405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70.792115512995792</v>
      </c>
      <c r="C172" s="122">
        <f t="shared" si="82"/>
        <v>66.65497908688711</v>
      </c>
      <c r="D172" s="122">
        <f t="shared" si="82"/>
        <v>60.947838885799243</v>
      </c>
      <c r="E172" s="122">
        <f t="shared" si="82"/>
        <v>107.13037331288932</v>
      </c>
      <c r="F172" s="122">
        <f t="shared" si="82"/>
        <v>55.486506227718358</v>
      </c>
      <c r="G172" s="122">
        <f t="shared" si="82"/>
        <v>56.565854734047129</v>
      </c>
      <c r="H172" s="122">
        <f t="shared" si="82"/>
        <v>80.071724020300778</v>
      </c>
      <c r="I172" s="122">
        <f t="shared" si="82"/>
        <v>59.719069783972785</v>
      </c>
      <c r="J172" s="122">
        <f t="shared" si="82"/>
        <v>65.193045803842949</v>
      </c>
      <c r="K172" s="122">
        <f t="shared" si="82"/>
        <v>64.953288598824855</v>
      </c>
      <c r="L172" s="122">
        <f t="shared" si="82"/>
        <v>72.383565863544106</v>
      </c>
      <c r="M172" s="122">
        <f t="shared" si="82"/>
        <v>73.367808830270079</v>
      </c>
      <c r="N172" s="122">
        <f t="shared" si="82"/>
        <v>70.736598635567745</v>
      </c>
      <c r="O172" s="122">
        <f t="shared" si="82"/>
        <v>67.149868729984959</v>
      </c>
      <c r="P172" s="122">
        <f t="shared" si="82"/>
        <v>65.021360287351456</v>
      </c>
      <c r="Q172" s="122">
        <f t="shared" si="82"/>
        <v>63.902756586122472</v>
      </c>
      <c r="R172" s="122">
        <f t="shared" si="82"/>
        <v>69.668953806551755</v>
      </c>
      <c r="S172" s="122">
        <f t="shared" si="82"/>
        <v>75.979180943046742</v>
      </c>
      <c r="T172" s="122">
        <f t="shared" si="82"/>
        <v>76.070236180773492</v>
      </c>
      <c r="U172" s="122">
        <f t="shared" si="82"/>
        <v>82.968795821170659</v>
      </c>
      <c r="V172" s="122">
        <f t="shared" si="82"/>
        <v>83.633075816240762</v>
      </c>
      <c r="W172" s="122">
        <f t="shared" si="82"/>
        <v>85.460499986691801</v>
      </c>
      <c r="X172" s="122">
        <f t="shared" si="82"/>
        <v>76.008358545673389</v>
      </c>
      <c r="Y172" s="122">
        <f t="shared" si="82"/>
        <v>67.693247859541188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70.792115512995792</v>
      </c>
      <c r="C173" s="98">
        <f>RES_hhdet_fech!C165</f>
        <v>66.65497908688711</v>
      </c>
      <c r="D173" s="98">
        <f>RES_hhdet_fech!D165</f>
        <v>60.947838885799243</v>
      </c>
      <c r="E173" s="98">
        <f>RES_hhdet_fech!E165</f>
        <v>107.13037331288932</v>
      </c>
      <c r="F173" s="98">
        <f>RES_hhdet_fech!F165</f>
        <v>55.486506227718358</v>
      </c>
      <c r="G173" s="98">
        <f>RES_hhdet_fech!G165</f>
        <v>56.565854734047129</v>
      </c>
      <c r="H173" s="98">
        <f>RES_hhdet_fech!H165</f>
        <v>80.071724020300778</v>
      </c>
      <c r="I173" s="98">
        <f>RES_hhdet_fech!I165</f>
        <v>59.719069783972785</v>
      </c>
      <c r="J173" s="98">
        <f>RES_hhdet_fech!J165</f>
        <v>65.193045803842949</v>
      </c>
      <c r="K173" s="98">
        <f>RES_hhdet_fech!K165</f>
        <v>64.953288598824855</v>
      </c>
      <c r="L173" s="98">
        <f>RES_hhdet_fech!L165</f>
        <v>72.383565863544106</v>
      </c>
      <c r="M173" s="98">
        <f>RES_hhdet_fech!M165</f>
        <v>73.367808830270079</v>
      </c>
      <c r="N173" s="98">
        <f>RES_hhdet_fech!N165</f>
        <v>70.736598635567745</v>
      </c>
      <c r="O173" s="98">
        <f>RES_hhdet_fech!O165</f>
        <v>67.149868729984959</v>
      </c>
      <c r="P173" s="98">
        <f>RES_hhdet_fech!P165</f>
        <v>65.021360287351456</v>
      </c>
      <c r="Q173" s="98">
        <f>RES_hhdet_fech!Q165</f>
        <v>63.902756586122472</v>
      </c>
      <c r="R173" s="98">
        <f>RES_hhdet_fech!R165</f>
        <v>69.668953806551755</v>
      </c>
      <c r="S173" s="98">
        <f>RES_hhdet_fech!S165</f>
        <v>75.979180943046742</v>
      </c>
      <c r="T173" s="98">
        <f>RES_hhdet_fech!T165</f>
        <v>76.070236180773492</v>
      </c>
      <c r="U173" s="98">
        <f>RES_hhdet_fech!U165</f>
        <v>82.968795821170659</v>
      </c>
      <c r="V173" s="98">
        <f>RES_hhdet_fech!V165</f>
        <v>83.633075816240762</v>
      </c>
      <c r="W173" s="98">
        <f>RES_hhdet_fech!W165</f>
        <v>85.460499986691801</v>
      </c>
      <c r="X173" s="98">
        <f>RES_hhdet_fech!X165</f>
        <v>76.008358545673389</v>
      </c>
      <c r="Y173" s="98">
        <f>RES_hhdet_fech!Y165</f>
        <v>67.693247859541188</v>
      </c>
      <c r="DA173" s="63" t="s">
        <v>2398</v>
      </c>
    </row>
    <row r="174" spans="1:105" ht="12" customHeight="1" x14ac:dyDescent="0.25">
      <c r="A174" s="121" t="s">
        <v>55</v>
      </c>
      <c r="B174" s="122">
        <v>2140.4283027912843</v>
      </c>
      <c r="C174" s="122">
        <v>2101.4753241368508</v>
      </c>
      <c r="D174" s="122">
        <v>2159.8068004130646</v>
      </c>
      <c r="E174" s="122">
        <v>2124.7521581232031</v>
      </c>
      <c r="F174" s="122">
        <v>2255.2895992443405</v>
      </c>
      <c r="G174" s="122">
        <v>2196.0463195551956</v>
      </c>
      <c r="H174" s="122">
        <v>2156.1801681400411</v>
      </c>
      <c r="I174" s="122">
        <v>2277.9695527766053</v>
      </c>
      <c r="J174" s="122">
        <v>2145.2313522688337</v>
      </c>
      <c r="K174" s="122">
        <v>2149.6688093067</v>
      </c>
      <c r="L174" s="122">
        <v>2194.6782083508806</v>
      </c>
      <c r="M174" s="122">
        <v>2348.5385780840811</v>
      </c>
      <c r="N174" s="122">
        <v>2213.1656221598059</v>
      </c>
      <c r="O174" s="122">
        <v>2136.0087693193404</v>
      </c>
      <c r="P174" s="122">
        <v>1941.8377027122717</v>
      </c>
      <c r="Q174" s="122">
        <v>1941.1730315318487</v>
      </c>
      <c r="R174" s="122">
        <v>2000.3224112270354</v>
      </c>
      <c r="S174" s="122">
        <v>2084.5541072238534</v>
      </c>
      <c r="T174" s="122">
        <v>2231.1997707457208</v>
      </c>
      <c r="U174" s="122">
        <v>2110.716359183958</v>
      </c>
      <c r="V174" s="122">
        <v>2078.729416974757</v>
      </c>
      <c r="W174" s="122">
        <v>2142.6472086974791</v>
      </c>
      <c r="X174" s="122">
        <v>2312.0151391479208</v>
      </c>
      <c r="Y174" s="122">
        <v>1946.0701645514403</v>
      </c>
      <c r="DA174" s="130" t="s">
        <v>2399</v>
      </c>
    </row>
    <row r="175" spans="1:105" ht="12" customHeight="1" x14ac:dyDescent="0.25">
      <c r="A175" s="97" t="s">
        <v>124</v>
      </c>
      <c r="B175" s="98">
        <v>2522.7470871351147</v>
      </c>
      <c r="C175" s="98">
        <v>2399.5990506083349</v>
      </c>
      <c r="D175" s="98">
        <v>2412.7812331711598</v>
      </c>
      <c r="E175" s="98">
        <v>2069.9606252859053</v>
      </c>
      <c r="F175" s="98">
        <v>2884.2688954156506</v>
      </c>
      <c r="G175" s="98">
        <v>2514.905196162636</v>
      </c>
      <c r="H175" s="98">
        <v>2667.9604573566207</v>
      </c>
      <c r="I175" s="98">
        <v>2228.9683840278003</v>
      </c>
      <c r="J175" s="98">
        <v>2563.1201385754798</v>
      </c>
      <c r="K175" s="98">
        <v>2497.8064428919756</v>
      </c>
      <c r="L175" s="98">
        <v>2597.8397439199275</v>
      </c>
      <c r="M175" s="98">
        <v>2811.7642111671912</v>
      </c>
      <c r="N175" s="98">
        <v>2548.6528143391556</v>
      </c>
      <c r="O175" s="98">
        <v>2250.0596738784043</v>
      </c>
      <c r="P175" s="98">
        <v>2350.963167071473</v>
      </c>
      <c r="Q175" s="98">
        <v>1837.2057361717509</v>
      </c>
      <c r="R175" s="98">
        <v>2406.682456160021</v>
      </c>
      <c r="S175" s="98">
        <v>1935.9153675638318</v>
      </c>
      <c r="T175" s="98">
        <v>2696.0103247670509</v>
      </c>
      <c r="U175" s="98">
        <v>2393.7236625733203</v>
      </c>
      <c r="V175" s="98">
        <v>2574.6910405919352</v>
      </c>
      <c r="W175" s="98">
        <v>2335.9388070425002</v>
      </c>
      <c r="X175" s="98">
        <v>2669.576811165603</v>
      </c>
      <c r="Y175" s="98">
        <v>1932.8154552297756</v>
      </c>
      <c r="DA175" s="63" t="s">
        <v>2400</v>
      </c>
    </row>
    <row r="176" spans="1:105" ht="12" customHeight="1" x14ac:dyDescent="0.25">
      <c r="A176" s="97" t="s">
        <v>123</v>
      </c>
      <c r="B176" s="98">
        <v>2054.9738124005635</v>
      </c>
      <c r="C176" s="98">
        <v>1936.9145799933699</v>
      </c>
      <c r="D176" s="98">
        <v>1958.5081731980574</v>
      </c>
      <c r="E176" s="98">
        <v>1684.8273586947435</v>
      </c>
      <c r="F176" s="98">
        <v>2381.2577245104626</v>
      </c>
      <c r="G176" s="98">
        <v>2081.9855340287231</v>
      </c>
      <c r="H176" s="98">
        <v>2218.0415758314271</v>
      </c>
      <c r="I176" s="98">
        <v>1892.1891860560675</v>
      </c>
      <c r="J176" s="98">
        <v>2139.1938580183487</v>
      </c>
      <c r="K176" s="98">
        <v>2091.0056919216727</v>
      </c>
      <c r="L176" s="98">
        <v>2177.6306072626071</v>
      </c>
      <c r="M176" s="98">
        <v>2377.6446323782375</v>
      </c>
      <c r="N176" s="98">
        <v>2166.4228555512204</v>
      </c>
      <c r="O176" s="98">
        <v>1940.7924855613849</v>
      </c>
      <c r="P176" s="98">
        <v>1989.995491849892</v>
      </c>
      <c r="Q176" s="98">
        <v>1573.9839720440425</v>
      </c>
      <c r="R176" s="98">
        <v>2061.6220342047914</v>
      </c>
      <c r="S176" s="98">
        <v>1695.4650445757172</v>
      </c>
      <c r="T176" s="98">
        <v>2365.2261922573375</v>
      </c>
      <c r="U176" s="98">
        <v>2126.3928206273722</v>
      </c>
      <c r="V176" s="98">
        <v>2293.6707377683383</v>
      </c>
      <c r="W176" s="98">
        <v>2121.1219691995861</v>
      </c>
      <c r="X176" s="98">
        <v>2423.1155204434963</v>
      </c>
      <c r="Y176" s="98">
        <v>1749.9496957799497</v>
      </c>
      <c r="DA176" s="63" t="s">
        <v>2401</v>
      </c>
    </row>
    <row r="177" spans="1:105" ht="12" customHeight="1" x14ac:dyDescent="0.25">
      <c r="A177" s="100" t="s">
        <v>50</v>
      </c>
      <c r="B177" s="101">
        <v>1101.8162202183371</v>
      </c>
      <c r="C177" s="101">
        <v>990.4727080339361</v>
      </c>
      <c r="D177" s="101">
        <v>1022.3169807090335</v>
      </c>
      <c r="E177" s="101">
        <v>873.94113718146059</v>
      </c>
      <c r="F177" s="101">
        <v>1304.0964189494041</v>
      </c>
      <c r="G177" s="101">
        <v>1121.2517329720031</v>
      </c>
      <c r="H177" s="101">
        <v>1183.799380005835</v>
      </c>
      <c r="I177" s="101">
        <v>1100.465020123675</v>
      </c>
      <c r="J177" s="101">
        <v>1140.6582923769322</v>
      </c>
      <c r="K177" s="101">
        <v>1124.2107953175248</v>
      </c>
      <c r="L177" s="101">
        <v>1162.3317506137673</v>
      </c>
      <c r="M177" s="101">
        <v>1308.5404743217243</v>
      </c>
      <c r="N177" s="101">
        <v>1193.9092835979361</v>
      </c>
      <c r="O177" s="101">
        <v>1104.183625064102</v>
      </c>
      <c r="P177" s="101">
        <v>1015.2015856037521</v>
      </c>
      <c r="Q177" s="101">
        <v>788.62658299392933</v>
      </c>
      <c r="R177" s="101">
        <v>1039.119252539745</v>
      </c>
      <c r="S177" s="101">
        <v>891.78030637408699</v>
      </c>
      <c r="T177" s="101">
        <v>1143.2747271333787</v>
      </c>
      <c r="U177" s="101">
        <v>1030.0124427341675</v>
      </c>
      <c r="V177" s="101">
        <v>1034.4937263739982</v>
      </c>
      <c r="W177" s="101">
        <v>1058.781816133617</v>
      </c>
      <c r="X177" s="101">
        <v>1142.0080341257799</v>
      </c>
      <c r="Y177" s="101">
        <v>735.79096118153734</v>
      </c>
      <c r="DA177" s="131" t="s">
        <v>2402</v>
      </c>
    </row>
    <row r="178" spans="1:105" ht="12" customHeight="1" x14ac:dyDescent="0.25">
      <c r="A178" s="103" t="s">
        <v>52</v>
      </c>
      <c r="B178" s="104">
        <v>953.15759218222615</v>
      </c>
      <c r="C178" s="104">
        <v>946.44187195943368</v>
      </c>
      <c r="D178" s="104">
        <v>936.19119248902405</v>
      </c>
      <c r="E178" s="104">
        <v>810.88622151328275</v>
      </c>
      <c r="F178" s="104">
        <v>1077.161305561059</v>
      </c>
      <c r="G178" s="104">
        <v>960.73380105672004</v>
      </c>
      <c r="H178" s="104">
        <v>1034.2421958255923</v>
      </c>
      <c r="I178" s="104">
        <v>791.72416593239257</v>
      </c>
      <c r="J178" s="104">
        <v>998.53556564141638</v>
      </c>
      <c r="K178" s="104">
        <v>966.79489660414788</v>
      </c>
      <c r="L178" s="104">
        <v>1015.2988566488398</v>
      </c>
      <c r="M178" s="104">
        <v>1069.1041580565129</v>
      </c>
      <c r="N178" s="104">
        <v>972.51357195328399</v>
      </c>
      <c r="O178" s="104">
        <v>836.60886049728265</v>
      </c>
      <c r="P178" s="104">
        <v>974.79390624613984</v>
      </c>
      <c r="Q178" s="104">
        <v>785.35738905011328</v>
      </c>
      <c r="R178" s="104">
        <v>1022.5027816650464</v>
      </c>
      <c r="S178" s="104">
        <v>803.68473820163035</v>
      </c>
      <c r="T178" s="104">
        <v>1221.9514651239592</v>
      </c>
      <c r="U178" s="104">
        <v>1096.3803778932049</v>
      </c>
      <c r="V178" s="104">
        <v>1259.1770113943398</v>
      </c>
      <c r="W178" s="104">
        <v>1062.3401530659698</v>
      </c>
      <c r="X178" s="104">
        <v>1281.1074863177168</v>
      </c>
      <c r="Y178" s="104">
        <v>1014.1587345984124</v>
      </c>
      <c r="DA178" s="132" t="s">
        <v>2403</v>
      </c>
    </row>
    <row r="179" spans="1:105" ht="12" customHeight="1" x14ac:dyDescent="0.25">
      <c r="A179" s="106" t="s">
        <v>122</v>
      </c>
      <c r="B179" s="101">
        <v>2108.4083134559669</v>
      </c>
      <c r="C179" s="101">
        <v>2105.1801334939682</v>
      </c>
      <c r="D179" s="101">
        <v>2193.1613151828342</v>
      </c>
      <c r="E179" s="101">
        <v>2230.4954643685005</v>
      </c>
      <c r="F179" s="101">
        <v>2263.3765690089781</v>
      </c>
      <c r="G179" s="101">
        <v>2256.4634009611614</v>
      </c>
      <c r="H179" s="101">
        <v>2203.7756880502679</v>
      </c>
      <c r="I179" s="101">
        <v>2397.9340903322382</v>
      </c>
      <c r="J179" s="101">
        <v>2222.6877792755281</v>
      </c>
      <c r="K179" s="101">
        <v>2250.6564276262147</v>
      </c>
      <c r="L179" s="101">
        <v>2293.7597900488777</v>
      </c>
      <c r="M179" s="101">
        <v>2460.7080998746346</v>
      </c>
      <c r="N179" s="101">
        <v>2336.7051002645721</v>
      </c>
      <c r="O179" s="101">
        <v>2278.5112094653182</v>
      </c>
      <c r="P179" s="101">
        <v>2061.6865278095352</v>
      </c>
      <c r="Q179" s="101">
        <v>2128.8916200475792</v>
      </c>
      <c r="R179" s="101">
        <v>2137.7840873718296</v>
      </c>
      <c r="S179" s="101">
        <v>2278.8956638222994</v>
      </c>
      <c r="T179" s="101">
        <v>2361.9688194217806</v>
      </c>
      <c r="U179" s="101">
        <v>2244.2481050071742</v>
      </c>
      <c r="V179" s="101">
        <v>2170.0107182792076</v>
      </c>
      <c r="W179" s="101">
        <v>2269.1969306855181</v>
      </c>
      <c r="X179" s="101">
        <v>2418.5474189231008</v>
      </c>
      <c r="Y179" s="101">
        <v>2056.2555780587732</v>
      </c>
      <c r="DA179" s="131" t="s">
        <v>2404</v>
      </c>
    </row>
    <row r="180" spans="1:105" ht="12" customHeight="1" x14ac:dyDescent="0.25">
      <c r="A180" s="107" t="s">
        <v>121</v>
      </c>
      <c r="B180" s="104">
        <v>1819.5563774205361</v>
      </c>
      <c r="C180" s="104">
        <v>1805.4164727298428</v>
      </c>
      <c r="D180" s="104">
        <v>1891.660636856192</v>
      </c>
      <c r="E180" s="104">
        <v>1926.5686218014562</v>
      </c>
      <c r="F180" s="104">
        <v>1977.7381091672739</v>
      </c>
      <c r="G180" s="104">
        <v>1974.6734438089472</v>
      </c>
      <c r="H180" s="104">
        <v>1933.5718215236855</v>
      </c>
      <c r="I180" s="104">
        <v>2133.9474078911808</v>
      </c>
      <c r="J180" s="104">
        <v>1954.4997085839641</v>
      </c>
      <c r="K180" s="104">
        <v>1982.4682471493225</v>
      </c>
      <c r="L180" s="104">
        <v>2021.6433294216661</v>
      </c>
      <c r="M180" s="104">
        <v>2179.9528326124046</v>
      </c>
      <c r="N180" s="104">
        <v>2076.0476001098241</v>
      </c>
      <c r="O180" s="104">
        <v>2037.0900656302288</v>
      </c>
      <c r="P180" s="104">
        <v>1819.1127167104</v>
      </c>
      <c r="Q180" s="104">
        <v>1876.745995459841</v>
      </c>
      <c r="R180" s="104">
        <v>1889.3771273590069</v>
      </c>
      <c r="S180" s="104">
        <v>2039.2364800815815</v>
      </c>
      <c r="T180" s="104">
        <v>2120.4697245029488</v>
      </c>
      <c r="U180" s="104">
        <v>2029.8977677512351</v>
      </c>
      <c r="V180" s="104">
        <v>1975.6669033527342</v>
      </c>
      <c r="W180" s="104">
        <v>2084.9091748848246</v>
      </c>
      <c r="X180" s="104">
        <v>2234.465419347081</v>
      </c>
      <c r="Y180" s="104">
        <v>1907.1641404957456</v>
      </c>
      <c r="DA180" s="132" t="s">
        <v>2405</v>
      </c>
    </row>
    <row r="181" spans="1:105" ht="12" customHeight="1" x14ac:dyDescent="0.25">
      <c r="A181" s="108" t="s">
        <v>53</v>
      </c>
      <c r="B181" s="98">
        <v>920.9384177153255</v>
      </c>
      <c r="C181" s="98">
        <v>867.97135570760543</v>
      </c>
      <c r="D181" s="98">
        <v>929.97247876462609</v>
      </c>
      <c r="E181" s="98">
        <v>943.26276451346837</v>
      </c>
      <c r="F181" s="98">
        <v>1025.3728165603893</v>
      </c>
      <c r="G181" s="98">
        <v>1007.0226139402174</v>
      </c>
      <c r="H181" s="98">
        <v>975.87275259641319</v>
      </c>
      <c r="I181" s="98">
        <v>1185.9095429367137</v>
      </c>
      <c r="J181" s="98">
        <v>987.25104832591228</v>
      </c>
      <c r="K181" s="98">
        <v>1013.1670163495542</v>
      </c>
      <c r="L181" s="98">
        <v>1024.6924529839457</v>
      </c>
      <c r="M181" s="98">
        <v>1147.7731837506092</v>
      </c>
      <c r="N181" s="98">
        <v>1094.2218009095691</v>
      </c>
      <c r="O181" s="98">
        <v>1114.104320378113</v>
      </c>
      <c r="P181" s="98">
        <v>885.12142227649758</v>
      </c>
      <c r="Q181" s="98">
        <v>907.76258016512452</v>
      </c>
      <c r="R181" s="98">
        <v>922.81809565527215</v>
      </c>
      <c r="S181" s="98">
        <v>1050.8918002566966</v>
      </c>
      <c r="T181" s="98">
        <v>1003.3077532206424</v>
      </c>
      <c r="U181" s="98">
        <v>962.56658791287646</v>
      </c>
      <c r="V181" s="98">
        <v>857.83437314399703</v>
      </c>
      <c r="W181" s="98">
        <v>1008.5813038259781</v>
      </c>
      <c r="X181" s="98">
        <v>1018.1452154700569</v>
      </c>
      <c r="Y181" s="98">
        <v>771.17918472828342</v>
      </c>
      <c r="DA181" s="63" t="s">
        <v>2406</v>
      </c>
    </row>
    <row r="182" spans="1:105" ht="12" customHeight="1" x14ac:dyDescent="0.25">
      <c r="A182" s="108" t="s">
        <v>52</v>
      </c>
      <c r="B182" s="98">
        <v>898.61795970521052</v>
      </c>
      <c r="C182" s="98">
        <v>937.44511702223747</v>
      </c>
      <c r="D182" s="98">
        <v>961.68815809156627</v>
      </c>
      <c r="E182" s="98">
        <v>983.30585728798746</v>
      </c>
      <c r="F182" s="98">
        <v>952.3652926068844</v>
      </c>
      <c r="G182" s="98">
        <v>967.65082986872994</v>
      </c>
      <c r="H182" s="98">
        <v>957.69906892727261</v>
      </c>
      <c r="I182" s="98">
        <v>948.0378649544673</v>
      </c>
      <c r="J182" s="98">
        <v>967.2486602580517</v>
      </c>
      <c r="K182" s="98">
        <v>969.30123079976829</v>
      </c>
      <c r="L182" s="98">
        <v>996.95087643772013</v>
      </c>
      <c r="M182" s="98">
        <v>1032.1796488617952</v>
      </c>
      <c r="N182" s="98">
        <v>981.82579920025501</v>
      </c>
      <c r="O182" s="98">
        <v>922.9857452521162</v>
      </c>
      <c r="P182" s="98">
        <v>933.99129443390245</v>
      </c>
      <c r="Q182" s="98">
        <v>968.98341529471611</v>
      </c>
      <c r="R182" s="98">
        <v>966.55903170373472</v>
      </c>
      <c r="S182" s="98">
        <v>988.34467982488479</v>
      </c>
      <c r="T182" s="98">
        <v>1117.1619712823065</v>
      </c>
      <c r="U182" s="98">
        <v>1067.3311798383588</v>
      </c>
      <c r="V182" s="98">
        <v>1117.8325302087374</v>
      </c>
      <c r="W182" s="98">
        <v>1076.3278710588468</v>
      </c>
      <c r="X182" s="98">
        <v>1216.3202038770241</v>
      </c>
      <c r="Y182" s="98">
        <v>1135.984955767462</v>
      </c>
      <c r="DA182" s="63" t="s">
        <v>2407</v>
      </c>
    </row>
    <row r="183" spans="1:105" ht="12" customHeight="1" x14ac:dyDescent="0.25">
      <c r="A183" s="121" t="s">
        <v>54</v>
      </c>
      <c r="B183" s="122">
        <v>812.3040187123438</v>
      </c>
      <c r="C183" s="122">
        <v>841.01245820522581</v>
      </c>
      <c r="D183" s="122">
        <v>860.37297538396058</v>
      </c>
      <c r="E183" s="122">
        <v>877.42914418531211</v>
      </c>
      <c r="F183" s="122">
        <v>902.19213200535694</v>
      </c>
      <c r="G183" s="122">
        <v>919.49238574818742</v>
      </c>
      <c r="H183" s="122">
        <v>899.20020292281231</v>
      </c>
      <c r="I183" s="122">
        <v>848.67050068563572</v>
      </c>
      <c r="J183" s="122">
        <v>809.36674133089855</v>
      </c>
      <c r="K183" s="122">
        <v>804.54040365624871</v>
      </c>
      <c r="L183" s="122">
        <v>823.35508334806082</v>
      </c>
      <c r="M183" s="122">
        <v>754.42382819267289</v>
      </c>
      <c r="N183" s="122">
        <v>763.05202459360805</v>
      </c>
      <c r="O183" s="122">
        <v>757.82041173464984</v>
      </c>
      <c r="P183" s="122">
        <v>722.88087137437458</v>
      </c>
      <c r="Q183" s="122">
        <v>690.81007145223896</v>
      </c>
      <c r="R183" s="122">
        <v>663.24390844635934</v>
      </c>
      <c r="S183" s="122">
        <v>705.88569356047196</v>
      </c>
      <c r="T183" s="122">
        <v>667.2394122523059</v>
      </c>
      <c r="U183" s="122">
        <v>662.33779908978374</v>
      </c>
      <c r="V183" s="122">
        <v>642.85740820316437</v>
      </c>
      <c r="W183" s="122">
        <v>668.03836969594659</v>
      </c>
      <c r="X183" s="122">
        <v>755.11463904766481</v>
      </c>
      <c r="Y183" s="122">
        <v>662.91368405216883</v>
      </c>
      <c r="DA183" s="130" t="s">
        <v>2408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2409</v>
      </c>
    </row>
    <row r="185" spans="1:105" ht="12" customHeight="1" x14ac:dyDescent="0.25">
      <c r="A185" s="109" t="s">
        <v>120</v>
      </c>
      <c r="B185" s="33">
        <v>812.3040187123438</v>
      </c>
      <c r="C185" s="33">
        <v>841.01245820522581</v>
      </c>
      <c r="D185" s="33">
        <v>860.37297538396058</v>
      </c>
      <c r="E185" s="33">
        <v>877.42914418531211</v>
      </c>
      <c r="F185" s="33">
        <v>902.19213200535694</v>
      </c>
      <c r="G185" s="33">
        <v>919.49238574818742</v>
      </c>
      <c r="H185" s="33">
        <v>899.20020292281231</v>
      </c>
      <c r="I185" s="33">
        <v>848.67050068563572</v>
      </c>
      <c r="J185" s="33">
        <v>809.36674133089855</v>
      </c>
      <c r="K185" s="33">
        <v>804.54040365624871</v>
      </c>
      <c r="L185" s="33">
        <v>823.35508334806082</v>
      </c>
      <c r="M185" s="33">
        <v>754.42382819267289</v>
      </c>
      <c r="N185" s="33">
        <v>763.05202459360805</v>
      </c>
      <c r="O185" s="33">
        <v>757.82041173464984</v>
      </c>
      <c r="P185" s="33">
        <v>722.88087137437458</v>
      </c>
      <c r="Q185" s="33">
        <v>690.81007145223896</v>
      </c>
      <c r="R185" s="33">
        <v>663.24390844635934</v>
      </c>
      <c r="S185" s="33">
        <v>705.88569356047196</v>
      </c>
      <c r="T185" s="33">
        <v>667.2394122523059</v>
      </c>
      <c r="U185" s="33">
        <v>662.33779908978374</v>
      </c>
      <c r="V185" s="33">
        <v>642.85740820316437</v>
      </c>
      <c r="W185" s="33">
        <v>668.03836969594659</v>
      </c>
      <c r="X185" s="33">
        <v>755.11463904766481</v>
      </c>
      <c r="Y185" s="33">
        <v>662.91368405216883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10918.157698832687</v>
      </c>
      <c r="C187" s="117">
        <f t="shared" si="83"/>
        <v>11701.594435718192</v>
      </c>
      <c r="D187" s="117">
        <f t="shared" si="83"/>
        <v>11436.976336391963</v>
      </c>
      <c r="E187" s="117">
        <f t="shared" si="83"/>
        <v>11574.889903720743</v>
      </c>
      <c r="F187" s="117">
        <f t="shared" si="83"/>
        <v>11240.053533590148</v>
      </c>
      <c r="G187" s="117">
        <f t="shared" si="83"/>
        <v>11046.910832935228</v>
      </c>
      <c r="H187" s="117">
        <f t="shared" si="83"/>
        <v>11027.336179658014</v>
      </c>
      <c r="I187" s="117">
        <f t="shared" si="83"/>
        <v>9941.4497258397405</v>
      </c>
      <c r="J187" s="117">
        <f t="shared" si="83"/>
        <v>10649.779039933766</v>
      </c>
      <c r="K187" s="117">
        <f t="shared" si="83"/>
        <v>10383.191300899725</v>
      </c>
      <c r="L187" s="117">
        <f t="shared" si="83"/>
        <v>11359.234489263781</v>
      </c>
      <c r="M187" s="117">
        <f t="shared" si="83"/>
        <v>10307.738108766276</v>
      </c>
      <c r="N187" s="117">
        <f t="shared" si="83"/>
        <v>10950.257893439128</v>
      </c>
      <c r="O187" s="117">
        <f t="shared" si="83"/>
        <v>11915.931168822937</v>
      </c>
      <c r="P187" s="117">
        <f t="shared" si="83"/>
        <v>10013.98916044557</v>
      </c>
      <c r="Q187" s="117">
        <f t="shared" si="83"/>
        <v>10389.259344617532</v>
      </c>
      <c r="R187" s="117">
        <f t="shared" ref="R187:V187" si="84">R188+R190+R192+R201</f>
        <v>10709.576375420735</v>
      </c>
      <c r="S187" s="117">
        <f t="shared" si="84"/>
        <v>11251.555567387441</v>
      </c>
      <c r="T187" s="117">
        <f t="shared" si="84"/>
        <v>11233.288643582564</v>
      </c>
      <c r="U187" s="117">
        <f t="shared" si="84"/>
        <v>11141.951408535155</v>
      </c>
      <c r="V187" s="117">
        <f t="shared" si="84"/>
        <v>11164.245161037175</v>
      </c>
      <c r="W187" s="117">
        <f t="shared" ref="W187:Y187" si="85">W188+W190+W192+W201</f>
        <v>11388.082246370297</v>
      </c>
      <c r="X187" s="117">
        <f t="shared" si="85"/>
        <v>12274.824734602755</v>
      </c>
      <c r="Y187" s="117">
        <f t="shared" si="85"/>
        <v>10941.184609861011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8551.9661687304942</v>
      </c>
      <c r="C188" s="122">
        <f t="shared" si="86"/>
        <v>9322.911956194228</v>
      </c>
      <c r="D188" s="122">
        <f t="shared" si="86"/>
        <v>8978.5163660112139</v>
      </c>
      <c r="E188" s="122">
        <f t="shared" si="86"/>
        <v>8987.3056057124504</v>
      </c>
      <c r="F188" s="122">
        <f t="shared" si="86"/>
        <v>8636.2872278538434</v>
      </c>
      <c r="G188" s="122">
        <f t="shared" si="86"/>
        <v>8442.2204868495846</v>
      </c>
      <c r="H188" s="122">
        <f t="shared" si="86"/>
        <v>8379.3807108006695</v>
      </c>
      <c r="I188" s="122">
        <f t="shared" si="86"/>
        <v>7268.5707447032546</v>
      </c>
      <c r="J188" s="122">
        <f t="shared" si="86"/>
        <v>8086.5467073261734</v>
      </c>
      <c r="K188" s="122">
        <f t="shared" si="86"/>
        <v>7799.455784706839</v>
      </c>
      <c r="L188" s="122">
        <f t="shared" si="86"/>
        <v>8688.4464444986388</v>
      </c>
      <c r="M188" s="122">
        <f t="shared" si="86"/>
        <v>7539.6922276059158</v>
      </c>
      <c r="N188" s="122">
        <f t="shared" si="86"/>
        <v>8269.7486564618375</v>
      </c>
      <c r="O188" s="122">
        <f t="shared" si="86"/>
        <v>9291.1390479246475</v>
      </c>
      <c r="P188" s="122">
        <f t="shared" si="86"/>
        <v>7557.8029968366054</v>
      </c>
      <c r="Q188" s="122">
        <f t="shared" si="86"/>
        <v>7932.536425991274</v>
      </c>
      <c r="R188" s="122">
        <f t="shared" si="86"/>
        <v>8181.9390552216582</v>
      </c>
      <c r="S188" s="122">
        <f t="shared" si="86"/>
        <v>8560.6652724999931</v>
      </c>
      <c r="T188" s="122">
        <f t="shared" si="86"/>
        <v>8408.2962078559467</v>
      </c>
      <c r="U188" s="122">
        <f t="shared" si="86"/>
        <v>8368.9622589507198</v>
      </c>
      <c r="V188" s="122">
        <f t="shared" si="86"/>
        <v>8400.6423905350657</v>
      </c>
      <c r="W188" s="122">
        <f t="shared" si="86"/>
        <v>8517.740134684409</v>
      </c>
      <c r="X188" s="122">
        <f t="shared" si="86"/>
        <v>9190.6353512786918</v>
      </c>
      <c r="Y188" s="122">
        <f t="shared" si="86"/>
        <v>8273.1204652513734</v>
      </c>
      <c r="DA188" s="130" t="s">
        <v>2563</v>
      </c>
    </row>
    <row r="189" spans="1:105" ht="12" customHeight="1" x14ac:dyDescent="0.25">
      <c r="A189" s="97" t="s">
        <v>53</v>
      </c>
      <c r="B189" s="98">
        <v>8551.9661687304942</v>
      </c>
      <c r="C189" s="98">
        <v>9322.911956194228</v>
      </c>
      <c r="D189" s="98">
        <v>8978.5163660112139</v>
      </c>
      <c r="E189" s="98">
        <v>8987.3056057124504</v>
      </c>
      <c r="F189" s="98">
        <v>8636.2872278538434</v>
      </c>
      <c r="G189" s="98">
        <v>8442.2204868495846</v>
      </c>
      <c r="H189" s="98">
        <v>8379.3807108006695</v>
      </c>
      <c r="I189" s="98">
        <v>7268.5707447032546</v>
      </c>
      <c r="J189" s="98">
        <v>8086.5467073261734</v>
      </c>
      <c r="K189" s="98">
        <v>7799.455784706839</v>
      </c>
      <c r="L189" s="98">
        <v>8688.4464444986388</v>
      </c>
      <c r="M189" s="98">
        <v>7539.6922276059158</v>
      </c>
      <c r="N189" s="98">
        <v>8269.7486564618375</v>
      </c>
      <c r="O189" s="98">
        <v>9291.1390479246475</v>
      </c>
      <c r="P189" s="98">
        <v>7557.8029968366054</v>
      </c>
      <c r="Q189" s="98">
        <v>7932.536425991274</v>
      </c>
      <c r="R189" s="98">
        <v>8181.9390552216582</v>
      </c>
      <c r="S189" s="98">
        <v>8560.6652724999931</v>
      </c>
      <c r="T189" s="98">
        <v>8408.2962078559467</v>
      </c>
      <c r="U189" s="98">
        <v>8368.9622589507198</v>
      </c>
      <c r="V189" s="98">
        <v>8400.6423905350657</v>
      </c>
      <c r="W189" s="98">
        <v>8517.740134684409</v>
      </c>
      <c r="X189" s="98">
        <v>9190.6353512786918</v>
      </c>
      <c r="Y189" s="98">
        <v>8273.1204652513734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136.24683220368397</v>
      </c>
      <c r="C190" s="122">
        <f t="shared" si="87"/>
        <v>132.62334642610816</v>
      </c>
      <c r="D190" s="122">
        <f t="shared" si="87"/>
        <v>126.48170752895652</v>
      </c>
      <c r="E190" s="122">
        <f t="shared" si="87"/>
        <v>236.00262802392606</v>
      </c>
      <c r="F190" s="122">
        <f t="shared" si="87"/>
        <v>130.46802875615398</v>
      </c>
      <c r="G190" s="122">
        <f t="shared" si="87"/>
        <v>141.7104136256925</v>
      </c>
      <c r="H190" s="122">
        <f t="shared" si="87"/>
        <v>214.43579893546482</v>
      </c>
      <c r="I190" s="122">
        <f t="shared" si="87"/>
        <v>166.6718575473113</v>
      </c>
      <c r="J190" s="122">
        <f t="shared" si="87"/>
        <v>186.13786802409015</v>
      </c>
      <c r="K190" s="122">
        <f t="shared" si="87"/>
        <v>191.22100083907765</v>
      </c>
      <c r="L190" s="122">
        <f t="shared" si="87"/>
        <v>220.3320032691372</v>
      </c>
      <c r="M190" s="122">
        <f t="shared" si="87"/>
        <v>232.68104422638771</v>
      </c>
      <c r="N190" s="122">
        <f t="shared" si="87"/>
        <v>234.7628536198894</v>
      </c>
      <c r="O190" s="122">
        <f t="shared" si="87"/>
        <v>234.00804841315593</v>
      </c>
      <c r="P190" s="122">
        <f t="shared" si="87"/>
        <v>235.93923687858606</v>
      </c>
      <c r="Q190" s="122">
        <f t="shared" si="87"/>
        <v>240.95650721441601</v>
      </c>
      <c r="R190" s="122">
        <f t="shared" si="87"/>
        <v>270.88587993471469</v>
      </c>
      <c r="S190" s="122">
        <f t="shared" si="87"/>
        <v>303.96552486762545</v>
      </c>
      <c r="T190" s="122">
        <f t="shared" si="87"/>
        <v>311.68968408482988</v>
      </c>
      <c r="U190" s="122">
        <f t="shared" si="87"/>
        <v>346.74061399026192</v>
      </c>
      <c r="V190" s="122">
        <f t="shared" si="87"/>
        <v>354.63584137426977</v>
      </c>
      <c r="W190" s="122">
        <f t="shared" si="87"/>
        <v>365.95803700000755</v>
      </c>
      <c r="X190" s="122">
        <f t="shared" si="87"/>
        <v>327.65991428131224</v>
      </c>
      <c r="Y190" s="122">
        <f t="shared" si="87"/>
        <v>294.52584444488093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136.24683220368397</v>
      </c>
      <c r="C191" s="98">
        <f>RES_hhdet_tesh!C165</f>
        <v>132.62334642610816</v>
      </c>
      <c r="D191" s="98">
        <f>RES_hhdet_tesh!D165</f>
        <v>126.48170752895652</v>
      </c>
      <c r="E191" s="98">
        <f>RES_hhdet_tesh!E165</f>
        <v>236.00262802392606</v>
      </c>
      <c r="F191" s="98">
        <f>RES_hhdet_tesh!F165</f>
        <v>130.46802875615398</v>
      </c>
      <c r="G191" s="98">
        <f>RES_hhdet_tesh!G165</f>
        <v>141.7104136256925</v>
      </c>
      <c r="H191" s="98">
        <f>RES_hhdet_tesh!H165</f>
        <v>214.43579893546482</v>
      </c>
      <c r="I191" s="98">
        <f>RES_hhdet_tesh!I165</f>
        <v>166.6718575473113</v>
      </c>
      <c r="J191" s="98">
        <f>RES_hhdet_tesh!J165</f>
        <v>186.13786802409015</v>
      </c>
      <c r="K191" s="98">
        <f>RES_hhdet_tesh!K165</f>
        <v>191.22100083907765</v>
      </c>
      <c r="L191" s="98">
        <f>RES_hhdet_tesh!L165</f>
        <v>220.3320032691372</v>
      </c>
      <c r="M191" s="98">
        <f>RES_hhdet_tesh!M165</f>
        <v>232.68104422638771</v>
      </c>
      <c r="N191" s="98">
        <f>RES_hhdet_tesh!N165</f>
        <v>234.7628536198894</v>
      </c>
      <c r="O191" s="98">
        <f>RES_hhdet_tesh!O165</f>
        <v>234.00804841315593</v>
      </c>
      <c r="P191" s="98">
        <f>RES_hhdet_tesh!P165</f>
        <v>235.93923687858606</v>
      </c>
      <c r="Q191" s="98">
        <f>RES_hhdet_tesh!Q165</f>
        <v>240.95650721441601</v>
      </c>
      <c r="R191" s="98">
        <f>RES_hhdet_tesh!R165</f>
        <v>270.88587993471469</v>
      </c>
      <c r="S191" s="98">
        <f>RES_hhdet_tesh!S165</f>
        <v>303.96552486762545</v>
      </c>
      <c r="T191" s="98">
        <f>RES_hhdet_tesh!T165</f>
        <v>311.68968408482988</v>
      </c>
      <c r="U191" s="98">
        <f>RES_hhdet_tesh!U165</f>
        <v>346.74061399026192</v>
      </c>
      <c r="V191" s="98">
        <f>RES_hhdet_tesh!V165</f>
        <v>354.63584137426977</v>
      </c>
      <c r="W191" s="98">
        <f>RES_hhdet_tesh!W165</f>
        <v>365.95803700000755</v>
      </c>
      <c r="X191" s="98">
        <f>RES_hhdet_tesh!X165</f>
        <v>327.65991428131224</v>
      </c>
      <c r="Y191" s="98">
        <f>RES_hhdet_tesh!Y165</f>
        <v>294.52584444488093</v>
      </c>
      <c r="DA191" s="63" t="s">
        <v>2566</v>
      </c>
    </row>
    <row r="192" spans="1:105" ht="12" customHeight="1" x14ac:dyDescent="0.25">
      <c r="A192" s="121" t="s">
        <v>55</v>
      </c>
      <c r="B192" s="122">
        <v>1611.8360281426276</v>
      </c>
      <c r="C192" s="122">
        <v>1603.9381266467963</v>
      </c>
      <c r="D192" s="122">
        <v>1672.5521651219931</v>
      </c>
      <c r="E192" s="122">
        <v>1676.7583525862794</v>
      </c>
      <c r="F192" s="122">
        <v>1777.2691102717959</v>
      </c>
      <c r="G192" s="122">
        <v>1751.4335343945122</v>
      </c>
      <c r="H192" s="122">
        <v>1735.468209730873</v>
      </c>
      <c r="I192" s="122">
        <v>1846.1706473612239</v>
      </c>
      <c r="J192" s="122">
        <v>1746.9351135155819</v>
      </c>
      <c r="K192" s="122">
        <v>1764.9202153312281</v>
      </c>
      <c r="L192" s="122">
        <v>1806.8087704752772</v>
      </c>
      <c r="M192" s="122">
        <v>1944.2026659386586</v>
      </c>
      <c r="N192" s="122">
        <v>1846.2092946431451</v>
      </c>
      <c r="O192" s="122">
        <v>1793.4899820661869</v>
      </c>
      <c r="P192" s="122">
        <v>1648.9713795232005</v>
      </c>
      <c r="Q192" s="122">
        <v>1667.5081322870446</v>
      </c>
      <c r="R192" s="122">
        <v>1727.0684412759178</v>
      </c>
      <c r="S192" s="122">
        <v>1817.4850078450609</v>
      </c>
      <c r="T192" s="122">
        <v>1968.9991145270628</v>
      </c>
      <c r="U192" s="122">
        <v>1879.8052662744608</v>
      </c>
      <c r="V192" s="122">
        <v>1871.7216467848907</v>
      </c>
      <c r="W192" s="122">
        <v>1938.1693908596385</v>
      </c>
      <c r="X192" s="122">
        <v>2107.2762088690538</v>
      </c>
      <c r="Y192" s="122">
        <v>1794.8951071429899</v>
      </c>
      <c r="DA192" s="130" t="s">
        <v>2567</v>
      </c>
    </row>
    <row r="193" spans="1:105" ht="12" customHeight="1" x14ac:dyDescent="0.25">
      <c r="A193" s="97" t="s">
        <v>124</v>
      </c>
      <c r="B193" s="98">
        <v>1692.2537156758551</v>
      </c>
      <c r="C193" s="98">
        <v>1618.2569055014894</v>
      </c>
      <c r="D193" s="98">
        <v>1634.2079000391223</v>
      </c>
      <c r="E193" s="98">
        <v>1411.964136044503</v>
      </c>
      <c r="F193" s="98">
        <v>1982.2374071874274</v>
      </c>
      <c r="G193" s="98">
        <v>1741.7276317078579</v>
      </c>
      <c r="H193" s="98">
        <v>1863.1409899198018</v>
      </c>
      <c r="I193" s="98">
        <v>1563.4782665224304</v>
      </c>
      <c r="J193" s="98">
        <v>1800.8521930470758</v>
      </c>
      <c r="K193" s="98">
        <v>1761.3446152134677</v>
      </c>
      <c r="L193" s="98">
        <v>1839.1514125569631</v>
      </c>
      <c r="M193" s="98">
        <v>2002.4262928284602</v>
      </c>
      <c r="N193" s="98">
        <v>1828.0615117104021</v>
      </c>
      <c r="O193" s="98">
        <v>1631.1985178295593</v>
      </c>
      <c r="P193" s="98">
        <v>1725.4984382718669</v>
      </c>
      <c r="Q193" s="98">
        <v>1370.5393928895755</v>
      </c>
      <c r="R193" s="98">
        <v>1822.7458263699818</v>
      </c>
      <c r="S193" s="98">
        <v>1498.258069062382</v>
      </c>
      <c r="T193" s="98">
        <v>2137.7813047183176</v>
      </c>
      <c r="U193" s="98">
        <v>1931.7656002452077</v>
      </c>
      <c r="V193" s="98">
        <v>2108.2954310153546</v>
      </c>
      <c r="W193" s="98">
        <v>1936.4482184205137</v>
      </c>
      <c r="X193" s="98">
        <v>2236.6113425045774</v>
      </c>
      <c r="Y193" s="98">
        <v>1632.1711927584922</v>
      </c>
      <c r="DA193" s="63" t="s">
        <v>2568</v>
      </c>
    </row>
    <row r="194" spans="1:105" ht="12" customHeight="1" x14ac:dyDescent="0.25">
      <c r="A194" s="97" t="s">
        <v>123</v>
      </c>
      <c r="B194" s="98">
        <v>1692.2537156758553</v>
      </c>
      <c r="C194" s="98">
        <v>1618.2210555744059</v>
      </c>
      <c r="D194" s="98">
        <v>1634.1511995218466</v>
      </c>
      <c r="E194" s="98">
        <v>1411.9451206714555</v>
      </c>
      <c r="F194" s="98">
        <v>1982.1342709908754</v>
      </c>
      <c r="G194" s="98">
        <v>1741.6548167824665</v>
      </c>
      <c r="H194" s="98">
        <v>1863.2316112056531</v>
      </c>
      <c r="I194" s="98">
        <v>1563.4435676243315</v>
      </c>
      <c r="J194" s="98">
        <v>1801.2338350469815</v>
      </c>
      <c r="K194" s="98">
        <v>1761.5175632525527</v>
      </c>
      <c r="L194" s="98">
        <v>1839.451472609202</v>
      </c>
      <c r="M194" s="98">
        <v>2002.8772541280196</v>
      </c>
      <c r="N194" s="98">
        <v>1828.5702178304123</v>
      </c>
      <c r="O194" s="98">
        <v>1632.0115704404936</v>
      </c>
      <c r="P194" s="98">
        <v>1726.7600869835762</v>
      </c>
      <c r="Q194" s="98">
        <v>1372.3561035163057</v>
      </c>
      <c r="R194" s="98">
        <v>1823.3329241770107</v>
      </c>
      <c r="S194" s="98">
        <v>1498.6613762676595</v>
      </c>
      <c r="T194" s="98">
        <v>2139.2711835204909</v>
      </c>
      <c r="U194" s="98">
        <v>1932.5727935056484</v>
      </c>
      <c r="V194" s="98">
        <v>2108.9242993250054</v>
      </c>
      <c r="W194" s="98">
        <v>1937.494044986094</v>
      </c>
      <c r="X194" s="98">
        <v>2236.07171587532</v>
      </c>
      <c r="Y194" s="98">
        <v>1632.313453660186</v>
      </c>
      <c r="DA194" s="63" t="s">
        <v>2569</v>
      </c>
    </row>
    <row r="195" spans="1:105" ht="12" customHeight="1" x14ac:dyDescent="0.25">
      <c r="A195" s="100" t="s">
        <v>50</v>
      </c>
      <c r="B195" s="101">
        <v>739.09612349362885</v>
      </c>
      <c r="C195" s="101">
        <v>671.779183614972</v>
      </c>
      <c r="D195" s="101">
        <v>697.96000703282255</v>
      </c>
      <c r="E195" s="101">
        <v>601.05889915817261</v>
      </c>
      <c r="F195" s="101">
        <v>904.97296542981678</v>
      </c>
      <c r="G195" s="101">
        <v>780.92101572574632</v>
      </c>
      <c r="H195" s="101">
        <v>828.98941538006102</v>
      </c>
      <c r="I195" s="101">
        <v>771.71940169193886</v>
      </c>
      <c r="J195" s="101">
        <v>802.69826940556482</v>
      </c>
      <c r="K195" s="101">
        <v>794.72266664840492</v>
      </c>
      <c r="L195" s="101">
        <v>824.15261596036225</v>
      </c>
      <c r="M195" s="101">
        <v>933.77309607150687</v>
      </c>
      <c r="N195" s="101">
        <v>856.05664587712806</v>
      </c>
      <c r="O195" s="101">
        <v>795.40270994321099</v>
      </c>
      <c r="P195" s="101">
        <v>751.96618073743628</v>
      </c>
      <c r="Q195" s="101">
        <v>586.99871446619238</v>
      </c>
      <c r="R195" s="101">
        <v>800.83014251196391</v>
      </c>
      <c r="S195" s="101">
        <v>694.9766380660293</v>
      </c>
      <c r="T195" s="101">
        <v>917.31971839653113</v>
      </c>
      <c r="U195" s="101">
        <v>836.19241561244337</v>
      </c>
      <c r="V195" s="101">
        <v>849.74728793066538</v>
      </c>
      <c r="W195" s="101">
        <v>875.15389192012412</v>
      </c>
      <c r="X195" s="101">
        <v>954.96422955760329</v>
      </c>
      <c r="Y195" s="101">
        <v>618.15471906177368</v>
      </c>
      <c r="DA195" s="131" t="s">
        <v>2570</v>
      </c>
    </row>
    <row r="196" spans="1:105" ht="12" customHeight="1" x14ac:dyDescent="0.25">
      <c r="A196" s="103" t="s">
        <v>52</v>
      </c>
      <c r="B196" s="104">
        <v>953.15759218222615</v>
      </c>
      <c r="C196" s="104">
        <v>946.44187195943368</v>
      </c>
      <c r="D196" s="104">
        <v>936.19119248902405</v>
      </c>
      <c r="E196" s="104">
        <v>810.88622151328275</v>
      </c>
      <c r="F196" s="104">
        <v>1077.161305561059</v>
      </c>
      <c r="G196" s="104">
        <v>960.73380105672004</v>
      </c>
      <c r="H196" s="104">
        <v>1034.2421958255923</v>
      </c>
      <c r="I196" s="104">
        <v>791.72416593239257</v>
      </c>
      <c r="J196" s="104">
        <v>998.53556564141638</v>
      </c>
      <c r="K196" s="104">
        <v>966.79489660414788</v>
      </c>
      <c r="L196" s="104">
        <v>1015.2988566488398</v>
      </c>
      <c r="M196" s="104">
        <v>1069.1041580565129</v>
      </c>
      <c r="N196" s="104">
        <v>972.51357195328399</v>
      </c>
      <c r="O196" s="104">
        <v>836.60886049728265</v>
      </c>
      <c r="P196" s="104">
        <v>974.79390624613984</v>
      </c>
      <c r="Q196" s="104">
        <v>785.35738905011328</v>
      </c>
      <c r="R196" s="104">
        <v>1022.5027816650464</v>
      </c>
      <c r="S196" s="104">
        <v>803.68473820163035</v>
      </c>
      <c r="T196" s="104">
        <v>1221.9514651239592</v>
      </c>
      <c r="U196" s="104">
        <v>1096.3803778932049</v>
      </c>
      <c r="V196" s="104">
        <v>1259.1770113943398</v>
      </c>
      <c r="W196" s="104">
        <v>1062.3401530659698</v>
      </c>
      <c r="X196" s="104">
        <v>1281.1074863177168</v>
      </c>
      <c r="Y196" s="104">
        <v>1014.1587345984124</v>
      </c>
      <c r="DA196" s="132" t="s">
        <v>2571</v>
      </c>
    </row>
    <row r="197" spans="1:105" ht="12" customHeight="1" x14ac:dyDescent="0.25">
      <c r="A197" s="106" t="s">
        <v>122</v>
      </c>
      <c r="B197" s="101">
        <v>1595.5381973549599</v>
      </c>
      <c r="C197" s="101">
        <v>1601.1664367557016</v>
      </c>
      <c r="D197" s="101">
        <v>1678.3471048352324</v>
      </c>
      <c r="E197" s="101">
        <v>1714.1750611332159</v>
      </c>
      <c r="F197" s="101">
        <v>1749.2063781402912</v>
      </c>
      <c r="G197" s="101">
        <v>1752.4159329391273</v>
      </c>
      <c r="H197" s="101">
        <v>1720.4245685138542</v>
      </c>
      <c r="I197" s="101">
        <v>1876.8645940281492</v>
      </c>
      <c r="J197" s="101">
        <v>1741.2401216056658</v>
      </c>
      <c r="K197" s="101">
        <v>1765.3022255302228</v>
      </c>
      <c r="L197" s="101">
        <v>1803.4050611365774</v>
      </c>
      <c r="M197" s="101">
        <v>1938.3445090249513</v>
      </c>
      <c r="N197" s="101">
        <v>1848.035014946709</v>
      </c>
      <c r="O197" s="101">
        <v>1809.0420765406609</v>
      </c>
      <c r="P197" s="101">
        <v>1640.5326835791996</v>
      </c>
      <c r="Q197" s="101">
        <v>1699.6661862326105</v>
      </c>
      <c r="R197" s="101">
        <v>1716.9687945451985</v>
      </c>
      <c r="S197" s="101">
        <v>1852.9231238142174</v>
      </c>
      <c r="T197" s="101">
        <v>1949.7533547319692</v>
      </c>
      <c r="U197" s="101">
        <v>1874.0298136645511</v>
      </c>
      <c r="V197" s="101">
        <v>1843.8798849643113</v>
      </c>
      <c r="W197" s="101">
        <v>1940.0557372680473</v>
      </c>
      <c r="X197" s="101">
        <v>2093.3366120046048</v>
      </c>
      <c r="Y197" s="101">
        <v>1805.6198169032566</v>
      </c>
      <c r="DA197" s="131" t="s">
        <v>2572</v>
      </c>
    </row>
    <row r="198" spans="1:105" ht="12" customHeight="1" x14ac:dyDescent="0.25">
      <c r="A198" s="107" t="s">
        <v>121</v>
      </c>
      <c r="B198" s="104">
        <v>1595.5381973549597</v>
      </c>
      <c r="C198" s="104">
        <v>1601.6205054081731</v>
      </c>
      <c r="D198" s="104">
        <v>1679.0257325587465</v>
      </c>
      <c r="E198" s="104">
        <v>1715.314674203076</v>
      </c>
      <c r="F198" s="104">
        <v>1750.0222691416454</v>
      </c>
      <c r="G198" s="104">
        <v>1753.1374360504526</v>
      </c>
      <c r="H198" s="104">
        <v>1720.7660978560621</v>
      </c>
      <c r="I198" s="104">
        <v>1876.7879728913169</v>
      </c>
      <c r="J198" s="104">
        <v>1741.248208679918</v>
      </c>
      <c r="K198" s="104">
        <v>1765.2948497520317</v>
      </c>
      <c r="L198" s="104">
        <v>1803.3690451625803</v>
      </c>
      <c r="M198" s="104">
        <v>1938.0677541721798</v>
      </c>
      <c r="N198" s="104">
        <v>1847.9235304631163</v>
      </c>
      <c r="O198" s="104">
        <v>1809.0618462460748</v>
      </c>
      <c r="P198" s="104">
        <v>1641.423793404098</v>
      </c>
      <c r="Q198" s="104">
        <v>1700.0795394011104</v>
      </c>
      <c r="R198" s="104">
        <v>1716.5216174425952</v>
      </c>
      <c r="S198" s="104">
        <v>1851.6369586475334</v>
      </c>
      <c r="T198" s="104">
        <v>1948.9591964628476</v>
      </c>
      <c r="U198" s="104">
        <v>1873.4004491490784</v>
      </c>
      <c r="V198" s="104">
        <v>1842.4640165318722</v>
      </c>
      <c r="W198" s="104">
        <v>1937.951010881821</v>
      </c>
      <c r="X198" s="104">
        <v>2094.6834837018482</v>
      </c>
      <c r="Y198" s="104">
        <v>1809.0648413743411</v>
      </c>
      <c r="DA198" s="132" t="s">
        <v>2573</v>
      </c>
    </row>
    <row r="199" spans="1:105" ht="12" customHeight="1" x14ac:dyDescent="0.25">
      <c r="A199" s="108" t="s">
        <v>53</v>
      </c>
      <c r="B199" s="98">
        <v>696.92023764974931</v>
      </c>
      <c r="C199" s="98">
        <v>664.17538838593543</v>
      </c>
      <c r="D199" s="98">
        <v>717.3375744671805</v>
      </c>
      <c r="E199" s="98">
        <v>732.00881691508857</v>
      </c>
      <c r="F199" s="98">
        <v>797.65697653476116</v>
      </c>
      <c r="G199" s="98">
        <v>785.48660618172255</v>
      </c>
      <c r="H199" s="98">
        <v>763.06702892878945</v>
      </c>
      <c r="I199" s="98">
        <v>928.75010793684976</v>
      </c>
      <c r="J199" s="98">
        <v>773.99954842186662</v>
      </c>
      <c r="K199" s="98">
        <v>795.99361895226366</v>
      </c>
      <c r="L199" s="98">
        <v>806.41816872486015</v>
      </c>
      <c r="M199" s="98">
        <v>905.88810531038439</v>
      </c>
      <c r="N199" s="98">
        <v>866.09773126286132</v>
      </c>
      <c r="O199" s="98">
        <v>886.07610099395879</v>
      </c>
      <c r="P199" s="98">
        <v>707.43249897019552</v>
      </c>
      <c r="Q199" s="98">
        <v>731.09612410639443</v>
      </c>
      <c r="R199" s="98">
        <v>749.96258573886064</v>
      </c>
      <c r="S199" s="98">
        <v>863.29227882264831</v>
      </c>
      <c r="T199" s="98">
        <v>831.79722518054143</v>
      </c>
      <c r="U199" s="98">
        <v>806.06926931071973</v>
      </c>
      <c r="V199" s="98">
        <v>724.6314863231346</v>
      </c>
      <c r="W199" s="98">
        <v>861.62313982297439</v>
      </c>
      <c r="X199" s="98">
        <v>878.36327982482419</v>
      </c>
      <c r="Y199" s="98">
        <v>673.07988560687897</v>
      </c>
      <c r="DA199" s="63" t="s">
        <v>2574</v>
      </c>
    </row>
    <row r="200" spans="1:105" ht="12" customHeight="1" x14ac:dyDescent="0.25">
      <c r="A200" s="108" t="s">
        <v>52</v>
      </c>
      <c r="B200" s="98">
        <v>898.61795970521052</v>
      </c>
      <c r="C200" s="98">
        <v>937.44511702223747</v>
      </c>
      <c r="D200" s="98">
        <v>961.68815809156627</v>
      </c>
      <c r="E200" s="98">
        <v>983.30585728798746</v>
      </c>
      <c r="F200" s="98">
        <v>952.3652926068844</v>
      </c>
      <c r="G200" s="98">
        <v>967.65082986872994</v>
      </c>
      <c r="H200" s="98">
        <v>957.69906892727261</v>
      </c>
      <c r="I200" s="98">
        <v>948.0378649544673</v>
      </c>
      <c r="J200" s="98">
        <v>967.2486602580517</v>
      </c>
      <c r="K200" s="98">
        <v>969.30123079976829</v>
      </c>
      <c r="L200" s="98">
        <v>996.95087643772013</v>
      </c>
      <c r="M200" s="98">
        <v>1032.1796488617952</v>
      </c>
      <c r="N200" s="98">
        <v>981.82579920025501</v>
      </c>
      <c r="O200" s="98">
        <v>922.9857452521162</v>
      </c>
      <c r="P200" s="98">
        <v>933.99129443390245</v>
      </c>
      <c r="Q200" s="98">
        <v>968.98341529471611</v>
      </c>
      <c r="R200" s="98">
        <v>966.55903170373472</v>
      </c>
      <c r="S200" s="98">
        <v>988.34467982488479</v>
      </c>
      <c r="T200" s="98">
        <v>1117.1619712823065</v>
      </c>
      <c r="U200" s="98">
        <v>1067.3311798383588</v>
      </c>
      <c r="V200" s="98">
        <v>1117.8325302087374</v>
      </c>
      <c r="W200" s="98">
        <v>1076.3278710588468</v>
      </c>
      <c r="X200" s="98">
        <v>1216.3202038770241</v>
      </c>
      <c r="Y200" s="98">
        <v>1135.984955767462</v>
      </c>
      <c r="DA200" s="63" t="s">
        <v>2575</v>
      </c>
    </row>
    <row r="201" spans="1:105" ht="12" customHeight="1" x14ac:dyDescent="0.25">
      <c r="A201" s="121" t="s">
        <v>54</v>
      </c>
      <c r="B201" s="122">
        <v>618.10866975588112</v>
      </c>
      <c r="C201" s="122">
        <v>642.12100645106216</v>
      </c>
      <c r="D201" s="122">
        <v>659.42609772979984</v>
      </c>
      <c r="E201" s="122">
        <v>674.82331739808797</v>
      </c>
      <c r="F201" s="122">
        <v>696.02916670835486</v>
      </c>
      <c r="G201" s="122">
        <v>711.54639806543935</v>
      </c>
      <c r="H201" s="122">
        <v>698.05146019100675</v>
      </c>
      <c r="I201" s="122">
        <v>660.03647622795131</v>
      </c>
      <c r="J201" s="122">
        <v>630.15935106792108</v>
      </c>
      <c r="K201" s="122">
        <v>627.59430002258205</v>
      </c>
      <c r="L201" s="122">
        <v>643.64727102072663</v>
      </c>
      <c r="M201" s="122">
        <v>591.16217099531389</v>
      </c>
      <c r="N201" s="122">
        <v>599.53708871425374</v>
      </c>
      <c r="O201" s="122">
        <v>597.29409041894689</v>
      </c>
      <c r="P201" s="122">
        <v>571.27554720717865</v>
      </c>
      <c r="Q201" s="122">
        <v>548.25827912479758</v>
      </c>
      <c r="R201" s="122">
        <v>529.68299898844339</v>
      </c>
      <c r="S201" s="122">
        <v>569.43976217476018</v>
      </c>
      <c r="T201" s="122">
        <v>544.30363711472364</v>
      </c>
      <c r="U201" s="122">
        <v>546.44326931971295</v>
      </c>
      <c r="V201" s="122">
        <v>537.24528234295042</v>
      </c>
      <c r="W201" s="122">
        <v>566.21468382624221</v>
      </c>
      <c r="X201" s="122">
        <v>649.25326017369639</v>
      </c>
      <c r="Y201" s="122">
        <v>578.64319302176864</v>
      </c>
      <c r="DA201" s="130" t="s">
        <v>2576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2577</v>
      </c>
    </row>
    <row r="203" spans="1:105" ht="12" customHeight="1" x14ac:dyDescent="0.25">
      <c r="A203" s="109" t="s">
        <v>120</v>
      </c>
      <c r="B203" s="33">
        <v>618.10866975588112</v>
      </c>
      <c r="C203" s="33">
        <v>642.12100645106216</v>
      </c>
      <c r="D203" s="33">
        <v>659.42609772979984</v>
      </c>
      <c r="E203" s="33">
        <v>674.82331739808797</v>
      </c>
      <c r="F203" s="33">
        <v>696.02916670835486</v>
      </c>
      <c r="G203" s="33">
        <v>711.54639806543935</v>
      </c>
      <c r="H203" s="33">
        <v>698.05146019100675</v>
      </c>
      <c r="I203" s="33">
        <v>660.03647622795131</v>
      </c>
      <c r="J203" s="33">
        <v>630.15935106792108</v>
      </c>
      <c r="K203" s="33">
        <v>627.59430002258205</v>
      </c>
      <c r="L203" s="33">
        <v>643.64727102072663</v>
      </c>
      <c r="M203" s="33">
        <v>591.16217099531389</v>
      </c>
      <c r="N203" s="33">
        <v>599.53708871425374</v>
      </c>
      <c r="O203" s="33">
        <v>597.29409041894689</v>
      </c>
      <c r="P203" s="33">
        <v>571.27554720717865</v>
      </c>
      <c r="Q203" s="33">
        <v>548.25827912479758</v>
      </c>
      <c r="R203" s="33">
        <v>529.68299898844339</v>
      </c>
      <c r="S203" s="33">
        <v>569.43976217476018</v>
      </c>
      <c r="T203" s="33">
        <v>544.30363711472364</v>
      </c>
      <c r="U203" s="33">
        <v>546.44326931971295</v>
      </c>
      <c r="V203" s="33">
        <v>537.24528234295042</v>
      </c>
      <c r="W203" s="33">
        <v>566.21468382624221</v>
      </c>
      <c r="X203" s="33">
        <v>649.25326017369639</v>
      </c>
      <c r="Y203" s="33">
        <v>578.64319302176864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96.469329393509341</v>
      </c>
      <c r="C205" s="117">
        <f t="shared" si="88"/>
        <v>85.872756226355307</v>
      </c>
      <c r="D205" s="117">
        <f t="shared" si="88"/>
        <v>73.601354420187846</v>
      </c>
      <c r="E205" s="117">
        <f t="shared" si="88"/>
        <v>58.615883872096944</v>
      </c>
      <c r="F205" s="117">
        <f t="shared" si="88"/>
        <v>78.067145998896436</v>
      </c>
      <c r="G205" s="117">
        <f t="shared" si="88"/>
        <v>64.603876365437443</v>
      </c>
      <c r="H205" s="117">
        <f t="shared" si="88"/>
        <v>63.18425913691928</v>
      </c>
      <c r="I205" s="117">
        <f t="shared" si="88"/>
        <v>49.416872822450657</v>
      </c>
      <c r="J205" s="117">
        <f t="shared" si="88"/>
        <v>55.401731763452283</v>
      </c>
      <c r="K205" s="117">
        <f t="shared" si="88"/>
        <v>54.085674272797746</v>
      </c>
      <c r="L205" s="117">
        <f t="shared" si="88"/>
        <v>56.235792733998238</v>
      </c>
      <c r="M205" s="117">
        <f t="shared" si="88"/>
        <v>59.540280868183274</v>
      </c>
      <c r="N205" s="117">
        <f t="shared" si="88"/>
        <v>50.937843771344994</v>
      </c>
      <c r="O205" s="117">
        <f t="shared" si="88"/>
        <v>44.548340070666249</v>
      </c>
      <c r="P205" s="117">
        <f t="shared" si="88"/>
        <v>49.351878439817227</v>
      </c>
      <c r="Q205" s="117">
        <f t="shared" si="88"/>
        <v>40.88975336087222</v>
      </c>
      <c r="R205" s="117">
        <f t="shared" ref="R205:V205" si="89">R206+R208+R210+R219</f>
        <v>53.347898901981708</v>
      </c>
      <c r="S205" s="117">
        <f t="shared" si="89"/>
        <v>42.61928686064428</v>
      </c>
      <c r="T205" s="117">
        <f t="shared" si="89"/>
        <v>63.960008537447216</v>
      </c>
      <c r="U205" s="117">
        <f t="shared" si="89"/>
        <v>58.05963221564496</v>
      </c>
      <c r="V205" s="117">
        <f t="shared" si="89"/>
        <v>63.205297109631324</v>
      </c>
      <c r="W205" s="117">
        <f t="shared" ref="W205:Y205" si="90">W206+W208+W210+W219</f>
        <v>53.752534882079701</v>
      </c>
      <c r="X205" s="117">
        <f t="shared" si="90"/>
        <v>54.591260437586079</v>
      </c>
      <c r="Y205" s="117">
        <f t="shared" si="90"/>
        <v>32.781342539350455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96.469329393509341</v>
      </c>
      <c r="C210" s="122">
        <v>85.872756226355307</v>
      </c>
      <c r="D210" s="122">
        <v>73.601354420187846</v>
      </c>
      <c r="E210" s="122">
        <v>58.615883872096944</v>
      </c>
      <c r="F210" s="122">
        <v>78.067145998896436</v>
      </c>
      <c r="G210" s="122">
        <v>64.603876365437443</v>
      </c>
      <c r="H210" s="122">
        <v>63.18425913691928</v>
      </c>
      <c r="I210" s="122">
        <v>49.416872822450657</v>
      </c>
      <c r="J210" s="122">
        <v>55.401731763452283</v>
      </c>
      <c r="K210" s="122">
        <v>54.085674272797746</v>
      </c>
      <c r="L210" s="122">
        <v>56.235792733998238</v>
      </c>
      <c r="M210" s="122">
        <v>59.540280868183274</v>
      </c>
      <c r="N210" s="122">
        <v>50.937843771344994</v>
      </c>
      <c r="O210" s="122">
        <v>44.548340070666249</v>
      </c>
      <c r="P210" s="122">
        <v>49.351878439817227</v>
      </c>
      <c r="Q210" s="122">
        <v>40.88975336087222</v>
      </c>
      <c r="R210" s="122">
        <v>53.347898901981708</v>
      </c>
      <c r="S210" s="122">
        <v>42.61928686064428</v>
      </c>
      <c r="T210" s="122">
        <v>63.960008537447216</v>
      </c>
      <c r="U210" s="122">
        <v>58.05963221564496</v>
      </c>
      <c r="V210" s="122">
        <v>63.205297109631324</v>
      </c>
      <c r="W210" s="122">
        <v>53.752534882079701</v>
      </c>
      <c r="X210" s="122">
        <v>54.591260437586079</v>
      </c>
      <c r="Y210" s="122">
        <v>32.781342539350455</v>
      </c>
      <c r="DA210" s="130" t="s">
        <v>2735</v>
      </c>
    </row>
    <row r="211" spans="1:105" ht="12" customHeight="1" x14ac:dyDescent="0.25">
      <c r="A211" s="97" t="s">
        <v>124</v>
      </c>
      <c r="B211" s="98">
        <v>573.06722831361276</v>
      </c>
      <c r="C211" s="98">
        <v>545.09292033618942</v>
      </c>
      <c r="D211" s="98">
        <v>548.08738492716077</v>
      </c>
      <c r="E211" s="98">
        <v>470.21225563994625</v>
      </c>
      <c r="F211" s="98">
        <v>655.19052228261944</v>
      </c>
      <c r="G211" s="98">
        <v>571.28586436030446</v>
      </c>
      <c r="H211" s="98">
        <v>606.05389749313008</v>
      </c>
      <c r="I211" s="98">
        <v>506.33245811575517</v>
      </c>
      <c r="J211" s="98">
        <v>582.23837067880606</v>
      </c>
      <c r="K211" s="98">
        <v>567.40171156734129</v>
      </c>
      <c r="L211" s="98">
        <v>590.12527622885079</v>
      </c>
      <c r="M211" s="98">
        <v>638.72035820873941</v>
      </c>
      <c r="N211" s="98">
        <v>578.95197330528276</v>
      </c>
      <c r="O211" s="98">
        <v>511.12355551821844</v>
      </c>
      <c r="P211" s="98">
        <v>534.04479303195592</v>
      </c>
      <c r="Q211" s="98">
        <v>417.33965502877498</v>
      </c>
      <c r="R211" s="98">
        <v>546.70198674131063</v>
      </c>
      <c r="S211" s="98">
        <v>439.76253489580006</v>
      </c>
      <c r="T211" s="98">
        <v>612.42570537408324</v>
      </c>
      <c r="U211" s="98">
        <v>543.75826719015561</v>
      </c>
      <c r="V211" s="98">
        <v>584.86681678086416</v>
      </c>
      <c r="W211" s="98">
        <v>530.63185940777441</v>
      </c>
      <c r="X211" s="98">
        <v>606.42106842437852</v>
      </c>
      <c r="Y211" s="98">
        <v>439.05835880999587</v>
      </c>
      <c r="DA211" s="63" t="s">
        <v>2736</v>
      </c>
    </row>
    <row r="212" spans="1:105" ht="12" customHeight="1" x14ac:dyDescent="0.25">
      <c r="A212" s="97" t="s">
        <v>123</v>
      </c>
      <c r="B212" s="98">
        <v>250.28857258479749</v>
      </c>
      <c r="C212" s="98">
        <v>224.99578035698897</v>
      </c>
      <c r="D212" s="98">
        <v>232.22952533786415</v>
      </c>
      <c r="E212" s="98">
        <v>198.52446872214065</v>
      </c>
      <c r="F212" s="98">
        <v>296.23854252854659</v>
      </c>
      <c r="G212" s="98">
        <v>254.70354366192024</v>
      </c>
      <c r="H212" s="98">
        <v>268.91186716212547</v>
      </c>
      <c r="I212" s="98">
        <v>249.98163397129409</v>
      </c>
      <c r="J212" s="98">
        <v>259.11193769634394</v>
      </c>
      <c r="K212" s="98">
        <v>255.37572426432894</v>
      </c>
      <c r="L212" s="98">
        <v>264.03528046942341</v>
      </c>
      <c r="M212" s="98">
        <v>297.24805414692298</v>
      </c>
      <c r="N212" s="98">
        <v>271.2084328621072</v>
      </c>
      <c r="O212" s="98">
        <v>250.82635226956148</v>
      </c>
      <c r="P212" s="98">
        <v>230.61319218574837</v>
      </c>
      <c r="Q212" s="98">
        <v>179.14441459290103</v>
      </c>
      <c r="R212" s="98">
        <v>236.04632940692849</v>
      </c>
      <c r="S212" s="98">
        <v>202.57681439593765</v>
      </c>
      <c r="T212" s="98">
        <v>259.70628701561833</v>
      </c>
      <c r="U212" s="98">
        <v>233.97762649149351</v>
      </c>
      <c r="V212" s="98">
        <v>234.99559488311749</v>
      </c>
      <c r="W212" s="98">
        <v>240.51287735291245</v>
      </c>
      <c r="X212" s="98">
        <v>259.41854503201222</v>
      </c>
      <c r="Y212" s="98">
        <v>167.14227474199802</v>
      </c>
      <c r="DA212" s="63" t="s">
        <v>2737</v>
      </c>
    </row>
    <row r="213" spans="1:105" ht="12" customHeight="1" x14ac:dyDescent="0.25">
      <c r="A213" s="100" t="s">
        <v>50</v>
      </c>
      <c r="B213" s="101">
        <v>250.28857258479749</v>
      </c>
      <c r="C213" s="101">
        <v>224.99578035698897</v>
      </c>
      <c r="D213" s="101">
        <v>232.22952533786415</v>
      </c>
      <c r="E213" s="101">
        <v>198.52446872214065</v>
      </c>
      <c r="F213" s="101">
        <v>296.23854252854659</v>
      </c>
      <c r="G213" s="101">
        <v>254.70354366192024</v>
      </c>
      <c r="H213" s="101">
        <v>268.91186716212547</v>
      </c>
      <c r="I213" s="101">
        <v>249.98163397129409</v>
      </c>
      <c r="J213" s="101">
        <v>259.11193769634394</v>
      </c>
      <c r="K213" s="101">
        <v>255.37572426432894</v>
      </c>
      <c r="L213" s="101">
        <v>264.03528046942341</v>
      </c>
      <c r="M213" s="101">
        <v>297.24805414692298</v>
      </c>
      <c r="N213" s="101">
        <v>271.2084328621072</v>
      </c>
      <c r="O213" s="101">
        <v>250.82635226956148</v>
      </c>
      <c r="P213" s="101">
        <v>230.61319218574837</v>
      </c>
      <c r="Q213" s="101">
        <v>179.14441459290103</v>
      </c>
      <c r="R213" s="101">
        <v>236.04632940692849</v>
      </c>
      <c r="S213" s="101">
        <v>202.57681439593765</v>
      </c>
      <c r="T213" s="101">
        <v>259.70628701561833</v>
      </c>
      <c r="U213" s="101">
        <v>233.97762649149351</v>
      </c>
      <c r="V213" s="101">
        <v>234.99559488311749</v>
      </c>
      <c r="W213" s="101">
        <v>240.51287735291245</v>
      </c>
      <c r="X213" s="101">
        <v>259.41854503201222</v>
      </c>
      <c r="Y213" s="101">
        <v>167.14227474199802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2744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166.65090206215035</v>
      </c>
      <c r="C223" s="118">
        <f t="shared" si="93"/>
        <v>176.14263005377481</v>
      </c>
      <c r="D223" s="118">
        <f t="shared" si="93"/>
        <v>170.08668607769806</v>
      </c>
      <c r="E223" s="118">
        <f t="shared" si="93"/>
        <v>168.89606861630514</v>
      </c>
      <c r="F223" s="118">
        <f t="shared" si="93"/>
        <v>163.34079501998517</v>
      </c>
      <c r="G223" s="118">
        <f t="shared" si="93"/>
        <v>158.71889523095354</v>
      </c>
      <c r="H223" s="118">
        <f t="shared" si="93"/>
        <v>157.03774733897868</v>
      </c>
      <c r="I223" s="118">
        <f t="shared" si="93"/>
        <v>141.26379732206513</v>
      </c>
      <c r="J223" s="118">
        <f t="shared" si="93"/>
        <v>151.34222863893453</v>
      </c>
      <c r="K223" s="118">
        <f t="shared" si="93"/>
        <v>146.28224288050851</v>
      </c>
      <c r="L223" s="118">
        <f t="shared" si="93"/>
        <v>158.11233800676487</v>
      </c>
      <c r="M223" s="118">
        <f t="shared" si="93"/>
        <v>141.14839236866388</v>
      </c>
      <c r="N223" s="118">
        <f t="shared" si="93"/>
        <v>147.60890055660474</v>
      </c>
      <c r="O223" s="118">
        <f t="shared" si="93"/>
        <v>158.23363727345318</v>
      </c>
      <c r="P223" s="118">
        <f t="shared" si="93"/>
        <v>130.63809653295488</v>
      </c>
      <c r="Q223" s="118">
        <f t="shared" si="93"/>
        <v>133.17941902546823</v>
      </c>
      <c r="R223" s="118">
        <f t="shared" ref="R223:V223" si="94">R224+R226+R228+R237</f>
        <v>136.42763478612753</v>
      </c>
      <c r="S223" s="118">
        <f t="shared" si="94"/>
        <v>142.41494481082321</v>
      </c>
      <c r="T223" s="118">
        <f t="shared" si="94"/>
        <v>140.94987422639045</v>
      </c>
      <c r="U223" s="118">
        <f t="shared" si="94"/>
        <v>138.1375459437705</v>
      </c>
      <c r="V223" s="118">
        <f t="shared" si="94"/>
        <v>136.18159957539078</v>
      </c>
      <c r="W223" s="118">
        <f t="shared" ref="W223:Y223" si="95">W224+W226+W228+W237</f>
        <v>138.16692545416996</v>
      </c>
      <c r="X223" s="118">
        <f t="shared" si="95"/>
        <v>148.32874259900075</v>
      </c>
      <c r="Y223" s="118">
        <f t="shared" si="95"/>
        <v>130.75687489136919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130.38810366090843</v>
      </c>
      <c r="C224" s="123">
        <f t="shared" si="96"/>
        <v>140.26692183260559</v>
      </c>
      <c r="D224" s="123">
        <f t="shared" si="96"/>
        <v>133.47445104021457</v>
      </c>
      <c r="E224" s="123">
        <f t="shared" si="96"/>
        <v>132.09670854174493</v>
      </c>
      <c r="F224" s="123">
        <f t="shared" si="96"/>
        <v>125.51806053986429</v>
      </c>
      <c r="G224" s="123">
        <f t="shared" si="96"/>
        <v>121.54336612053451</v>
      </c>
      <c r="H224" s="123">
        <f t="shared" si="96"/>
        <v>120.2597904592356</v>
      </c>
      <c r="I224" s="123">
        <f t="shared" si="96"/>
        <v>103.88520565264126</v>
      </c>
      <c r="J224" s="123">
        <f t="shared" si="96"/>
        <v>115.73845149411429</v>
      </c>
      <c r="K224" s="123">
        <f t="shared" si="96"/>
        <v>110.79470537061211</v>
      </c>
      <c r="L224" s="123">
        <f t="shared" si="96"/>
        <v>122.0280490420765</v>
      </c>
      <c r="M224" s="123">
        <f t="shared" si="96"/>
        <v>104.39063814060967</v>
      </c>
      <c r="N224" s="123">
        <f t="shared" si="96"/>
        <v>112.69811728947758</v>
      </c>
      <c r="O224" s="123">
        <f t="shared" si="96"/>
        <v>124.65267250565131</v>
      </c>
      <c r="P224" s="123">
        <f t="shared" si="96"/>
        <v>100.05728765253858</v>
      </c>
      <c r="Q224" s="123">
        <f t="shared" si="96"/>
        <v>103.39348140619023</v>
      </c>
      <c r="R224" s="123">
        <f t="shared" si="96"/>
        <v>106.25531335829557</v>
      </c>
      <c r="S224" s="123">
        <f t="shared" si="96"/>
        <v>110.73543524602762</v>
      </c>
      <c r="T224" s="123">
        <f t="shared" si="96"/>
        <v>108.11398493357363</v>
      </c>
      <c r="U224" s="123">
        <f t="shared" si="96"/>
        <v>106.76587546491085</v>
      </c>
      <c r="V224" s="123">
        <f t="shared" si="96"/>
        <v>105.69007891241077</v>
      </c>
      <c r="W224" s="123">
        <f t="shared" si="96"/>
        <v>106.65282231619263</v>
      </c>
      <c r="X224" s="123">
        <f t="shared" si="96"/>
        <v>114.08976507458615</v>
      </c>
      <c r="Y224" s="123">
        <f t="shared" si="96"/>
        <v>101.59917231551788</v>
      </c>
      <c r="DA224" s="130" t="s">
        <v>2899</v>
      </c>
    </row>
    <row r="225" spans="1:105" ht="12" customHeight="1" x14ac:dyDescent="0.25">
      <c r="A225" s="97" t="s">
        <v>53</v>
      </c>
      <c r="B225" s="99">
        <v>130.38810366090843</v>
      </c>
      <c r="C225" s="99">
        <v>140.26692183260559</v>
      </c>
      <c r="D225" s="99">
        <v>133.47445104021457</v>
      </c>
      <c r="E225" s="99">
        <v>132.09670854174493</v>
      </c>
      <c r="F225" s="99">
        <v>125.51806053986429</v>
      </c>
      <c r="G225" s="99">
        <v>121.54336612053451</v>
      </c>
      <c r="H225" s="99">
        <v>120.2597904592356</v>
      </c>
      <c r="I225" s="99">
        <v>103.88520565264126</v>
      </c>
      <c r="J225" s="99">
        <v>115.73845149411429</v>
      </c>
      <c r="K225" s="99">
        <v>110.79470537061211</v>
      </c>
      <c r="L225" s="99">
        <v>122.0280490420765</v>
      </c>
      <c r="M225" s="99">
        <v>104.39063814060967</v>
      </c>
      <c r="N225" s="99">
        <v>112.69811728947758</v>
      </c>
      <c r="O225" s="99">
        <v>124.65267250565131</v>
      </c>
      <c r="P225" s="99">
        <v>100.05728765253858</v>
      </c>
      <c r="Q225" s="99">
        <v>103.39348140619023</v>
      </c>
      <c r="R225" s="99">
        <v>106.25531335829557</v>
      </c>
      <c r="S225" s="99">
        <v>110.73543524602762</v>
      </c>
      <c r="T225" s="99">
        <v>108.11398493357363</v>
      </c>
      <c r="U225" s="99">
        <v>106.76587546491085</v>
      </c>
      <c r="V225" s="99">
        <v>105.69007891241077</v>
      </c>
      <c r="W225" s="99">
        <v>106.65282231619263</v>
      </c>
      <c r="X225" s="99">
        <v>114.08976507458615</v>
      </c>
      <c r="Y225" s="99">
        <v>101.59917231551788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0.84904893832385586</v>
      </c>
      <c r="C226" s="123">
        <f t="shared" si="97"/>
        <v>0.79467634831447265</v>
      </c>
      <c r="D226" s="123">
        <f t="shared" si="97"/>
        <v>0.72422725747543037</v>
      </c>
      <c r="E226" s="123">
        <f t="shared" si="97"/>
        <v>1.2679105839961136</v>
      </c>
      <c r="F226" s="123">
        <f t="shared" si="97"/>
        <v>0.65318149361111333</v>
      </c>
      <c r="G226" s="123">
        <f t="shared" si="97"/>
        <v>0.66292442115984018</v>
      </c>
      <c r="H226" s="123">
        <f t="shared" si="97"/>
        <v>0.9392184361302478</v>
      </c>
      <c r="I226" s="123">
        <f t="shared" si="97"/>
        <v>0.70055340217232087</v>
      </c>
      <c r="J226" s="123">
        <f t="shared" si="97"/>
        <v>0.76863550061628316</v>
      </c>
      <c r="K226" s="123">
        <f t="shared" si="97"/>
        <v>0.76346743984451282</v>
      </c>
      <c r="L226" s="123">
        <f t="shared" si="97"/>
        <v>0.84516414040492227</v>
      </c>
      <c r="M226" s="123">
        <f t="shared" si="97"/>
        <v>0.84904141024363378</v>
      </c>
      <c r="N226" s="123">
        <f t="shared" si="97"/>
        <v>0.81047165961128798</v>
      </c>
      <c r="O226" s="123">
        <f t="shared" si="97"/>
        <v>0.76155803133718913</v>
      </c>
      <c r="P226" s="123">
        <f t="shared" si="97"/>
        <v>0.72842316114197092</v>
      </c>
      <c r="Q226" s="123">
        <f t="shared" si="97"/>
        <v>0.70604009981253435</v>
      </c>
      <c r="R226" s="123">
        <f t="shared" si="97"/>
        <v>0.76907907935627606</v>
      </c>
      <c r="S226" s="123">
        <f t="shared" si="97"/>
        <v>0.83971785170082902</v>
      </c>
      <c r="T226" s="123">
        <f t="shared" si="97"/>
        <v>0.83974649318807904</v>
      </c>
      <c r="U226" s="123">
        <f t="shared" si="97"/>
        <v>0.91136162571719115</v>
      </c>
      <c r="V226" s="123">
        <f t="shared" si="97"/>
        <v>0.90905517191566043</v>
      </c>
      <c r="W226" s="123">
        <f t="shared" si="97"/>
        <v>0.92992927080186938</v>
      </c>
      <c r="X226" s="123">
        <f t="shared" si="97"/>
        <v>0.82797776193544004</v>
      </c>
      <c r="Y226" s="123">
        <f t="shared" si="97"/>
        <v>0.73739921415622212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0.84904893832385586</v>
      </c>
      <c r="C227" s="99">
        <f>RES_hhdet_fecs!C165</f>
        <v>0.79467634831447265</v>
      </c>
      <c r="D227" s="99">
        <f>RES_hhdet_fecs!D165</f>
        <v>0.72422725747543037</v>
      </c>
      <c r="E227" s="99">
        <f>RES_hhdet_fecs!E165</f>
        <v>1.2679105839961136</v>
      </c>
      <c r="F227" s="99">
        <f>RES_hhdet_fecs!F165</f>
        <v>0.65318149361111333</v>
      </c>
      <c r="G227" s="99">
        <f>RES_hhdet_fecs!G165</f>
        <v>0.66292442115984018</v>
      </c>
      <c r="H227" s="99">
        <f>RES_hhdet_fecs!H165</f>
        <v>0.9392184361302478</v>
      </c>
      <c r="I227" s="99">
        <f>RES_hhdet_fecs!I165</f>
        <v>0.70055340217232087</v>
      </c>
      <c r="J227" s="99">
        <f>RES_hhdet_fecs!J165</f>
        <v>0.76863550061628316</v>
      </c>
      <c r="K227" s="99">
        <f>RES_hhdet_fecs!K165</f>
        <v>0.76346743984451282</v>
      </c>
      <c r="L227" s="99">
        <f>RES_hhdet_fecs!L165</f>
        <v>0.84516414040492227</v>
      </c>
      <c r="M227" s="99">
        <f>RES_hhdet_fecs!M165</f>
        <v>0.84904141024363378</v>
      </c>
      <c r="N227" s="99">
        <f>RES_hhdet_fecs!N165</f>
        <v>0.81047165961128798</v>
      </c>
      <c r="O227" s="99">
        <f>RES_hhdet_fecs!O165</f>
        <v>0.76155803133718913</v>
      </c>
      <c r="P227" s="99">
        <f>RES_hhdet_fecs!P165</f>
        <v>0.72842316114197092</v>
      </c>
      <c r="Q227" s="99">
        <f>RES_hhdet_fecs!Q165</f>
        <v>0.70604009981253435</v>
      </c>
      <c r="R227" s="99">
        <f>RES_hhdet_fecs!R165</f>
        <v>0.76907907935627606</v>
      </c>
      <c r="S227" s="99">
        <f>RES_hhdet_fecs!S165</f>
        <v>0.83971785170082902</v>
      </c>
      <c r="T227" s="99">
        <f>RES_hhdet_fecs!T165</f>
        <v>0.83974649318807904</v>
      </c>
      <c r="U227" s="99">
        <f>RES_hhdet_fecs!U165</f>
        <v>0.91136162571719115</v>
      </c>
      <c r="V227" s="99">
        <f>RES_hhdet_fecs!V165</f>
        <v>0.90905517191566043</v>
      </c>
      <c r="W227" s="99">
        <f>RES_hhdet_fecs!W165</f>
        <v>0.92992927080186938</v>
      </c>
      <c r="X227" s="99">
        <f>RES_hhdet_fecs!X165</f>
        <v>0.82797776193544004</v>
      </c>
      <c r="Y227" s="99">
        <f>RES_hhdet_fecs!Y165</f>
        <v>0.73739921415622212</v>
      </c>
      <c r="DA227" s="63" t="s">
        <v>2902</v>
      </c>
    </row>
    <row r="228" spans="1:105" ht="12" customHeight="1" x14ac:dyDescent="0.25">
      <c r="A228" s="121" t="s">
        <v>55</v>
      </c>
      <c r="B228" s="123">
        <v>25.671338748305288</v>
      </c>
      <c r="C228" s="123">
        <v>25.054283408913101</v>
      </c>
      <c r="D228" s="123">
        <v>25.664420336065305</v>
      </c>
      <c r="E228" s="123">
        <v>25.14689033879122</v>
      </c>
      <c r="F228" s="123">
        <v>26.549039200888302</v>
      </c>
      <c r="G228" s="123">
        <v>25.73659926250647</v>
      </c>
      <c r="H228" s="123">
        <v>25.291377078656499</v>
      </c>
      <c r="I228" s="123">
        <v>26.722441022865652</v>
      </c>
      <c r="J228" s="123">
        <v>25.292589938967126</v>
      </c>
      <c r="K228" s="123">
        <v>25.26742183127401</v>
      </c>
      <c r="L228" s="123">
        <v>25.625475883891021</v>
      </c>
      <c r="M228" s="123">
        <v>27.178220777467185</v>
      </c>
      <c r="N228" s="123">
        <v>25.357566654111004</v>
      </c>
      <c r="O228" s="123">
        <v>24.224837129955969</v>
      </c>
      <c r="P228" s="123">
        <v>21.754075146740558</v>
      </c>
      <c r="Q228" s="123">
        <v>21.447369004951234</v>
      </c>
      <c r="R228" s="123">
        <v>22.081659539683528</v>
      </c>
      <c r="S228" s="123">
        <v>23.038380710951127</v>
      </c>
      <c r="T228" s="123">
        <v>24.630424160025441</v>
      </c>
      <c r="U228" s="123">
        <v>23.184932039750329</v>
      </c>
      <c r="V228" s="123">
        <v>22.594884967116922</v>
      </c>
      <c r="W228" s="123">
        <v>23.314985948830021</v>
      </c>
      <c r="X228" s="123">
        <v>25.185350099650552</v>
      </c>
      <c r="Y228" s="123">
        <v>21.199021400342488</v>
      </c>
      <c r="DA228" s="130" t="s">
        <v>2903</v>
      </c>
    </row>
    <row r="229" spans="1:105" ht="12" customHeight="1" x14ac:dyDescent="0.25">
      <c r="A229" s="97" t="s">
        <v>124</v>
      </c>
      <c r="B229" s="99">
        <v>30.256699075456496</v>
      </c>
      <c r="C229" s="99">
        <v>28.608584641075197</v>
      </c>
      <c r="D229" s="99">
        <v>28.670449475032626</v>
      </c>
      <c r="E229" s="99">
        <v>24.498420980854032</v>
      </c>
      <c r="F229" s="99">
        <v>33.953319341316551</v>
      </c>
      <c r="G229" s="99">
        <v>29.473470864650483</v>
      </c>
      <c r="H229" s="99">
        <v>31.294413590751773</v>
      </c>
      <c r="I229" s="99">
        <v>26.14761734256432</v>
      </c>
      <c r="J229" s="99">
        <v>30.219559564396189</v>
      </c>
      <c r="K229" s="99">
        <v>29.359466338342838</v>
      </c>
      <c r="L229" s="99">
        <v>30.332865863764258</v>
      </c>
      <c r="M229" s="99">
        <v>32.538851700543319</v>
      </c>
      <c r="N229" s="99">
        <v>29.201444740824812</v>
      </c>
      <c r="O229" s="99">
        <v>25.518307750091996</v>
      </c>
      <c r="P229" s="99">
        <v>26.337437640775907</v>
      </c>
      <c r="Q229" s="99">
        <v>20.298669269371693</v>
      </c>
      <c r="R229" s="99">
        <v>26.567488480247377</v>
      </c>
      <c r="S229" s="99">
        <v>21.395633295176903</v>
      </c>
      <c r="T229" s="99">
        <v>29.761511590970912</v>
      </c>
      <c r="U229" s="99">
        <v>26.293594682784075</v>
      </c>
      <c r="V229" s="99">
        <v>27.985772180347123</v>
      </c>
      <c r="W229" s="99">
        <v>25.418267758895539</v>
      </c>
      <c r="X229" s="99">
        <v>29.080357420104608</v>
      </c>
      <c r="Y229" s="99">
        <v>21.054634588559647</v>
      </c>
      <c r="DA229" s="63" t="s">
        <v>2904</v>
      </c>
    </row>
    <row r="230" spans="1:105" ht="12" customHeight="1" x14ac:dyDescent="0.25">
      <c r="A230" s="97" t="s">
        <v>123</v>
      </c>
      <c r="B230" s="99">
        <v>24.646435850355751</v>
      </c>
      <c r="C230" s="99">
        <v>23.092351486897389</v>
      </c>
      <c r="D230" s="99">
        <v>23.27244130306531</v>
      </c>
      <c r="E230" s="99">
        <v>19.940287466899594</v>
      </c>
      <c r="F230" s="99">
        <v>28.03192312713584</v>
      </c>
      <c r="G230" s="99">
        <v>24.399862098758433</v>
      </c>
      <c r="H230" s="99">
        <v>26.016993709241206</v>
      </c>
      <c r="I230" s="99">
        <v>22.196922635271985</v>
      </c>
      <c r="J230" s="99">
        <v>25.22140700283537</v>
      </c>
      <c r="K230" s="99">
        <v>24.57788969195666</v>
      </c>
      <c r="L230" s="99">
        <v>25.426424884567524</v>
      </c>
      <c r="M230" s="99">
        <v>27.515047592640414</v>
      </c>
      <c r="N230" s="99">
        <v>24.822006726735097</v>
      </c>
      <c r="O230" s="99">
        <v>22.0108562010955</v>
      </c>
      <c r="P230" s="99">
        <v>22.293578609021363</v>
      </c>
      <c r="Q230" s="99">
        <v>17.3904203839407</v>
      </c>
      <c r="R230" s="99">
        <v>22.75834915577169</v>
      </c>
      <c r="S230" s="99">
        <v>18.738189161741193</v>
      </c>
      <c r="T230" s="99">
        <v>26.109954435065838</v>
      </c>
      <c r="U230" s="99">
        <v>23.357128408820895</v>
      </c>
      <c r="V230" s="99">
        <v>24.931203671394982</v>
      </c>
      <c r="W230" s="99">
        <v>23.080761362345875</v>
      </c>
      <c r="X230" s="99">
        <v>26.39559390461325</v>
      </c>
      <c r="Y230" s="99">
        <v>19.062632851633438</v>
      </c>
      <c r="DA230" s="63" t="s">
        <v>2905</v>
      </c>
    </row>
    <row r="231" spans="1:105" ht="12" customHeight="1" x14ac:dyDescent="0.25">
      <c r="A231" s="100" t="s">
        <v>50</v>
      </c>
      <c r="B231" s="102">
        <v>13.214690438692251</v>
      </c>
      <c r="C231" s="102">
        <v>11.808648738746671</v>
      </c>
      <c r="D231" s="102">
        <v>12.147925779563211</v>
      </c>
      <c r="E231" s="102">
        <v>10.343277852543949</v>
      </c>
      <c r="F231" s="102">
        <v>15.351690071211447</v>
      </c>
      <c r="G231" s="102">
        <v>13.140527258886014</v>
      </c>
      <c r="H231" s="102">
        <v>13.885628366127701</v>
      </c>
      <c r="I231" s="102">
        <v>12.909352349392639</v>
      </c>
      <c r="J231" s="102">
        <v>13.448527320402876</v>
      </c>
      <c r="K231" s="102">
        <v>13.21408594178806</v>
      </c>
      <c r="L231" s="102">
        <v>13.571604315885162</v>
      </c>
      <c r="M231" s="102">
        <v>15.142949849425133</v>
      </c>
      <c r="N231" s="102">
        <v>13.679335127324034</v>
      </c>
      <c r="O231" s="102">
        <v>12.522733456410835</v>
      </c>
      <c r="P231" s="102">
        <v>11.373129459515164</v>
      </c>
      <c r="Q231" s="102">
        <v>8.7132703050367386</v>
      </c>
      <c r="R231" s="102">
        <v>11.470889606060002</v>
      </c>
      <c r="S231" s="102">
        <v>9.8559083391393951</v>
      </c>
      <c r="T231" s="102">
        <v>12.620717261601786</v>
      </c>
      <c r="U231" s="102">
        <v>11.314058556935452</v>
      </c>
      <c r="V231" s="102">
        <v>11.244497025804328</v>
      </c>
      <c r="W231" s="102">
        <v>11.521020850202579</v>
      </c>
      <c r="X231" s="102">
        <v>12.440174663679519</v>
      </c>
      <c r="Y231" s="102">
        <v>8.0151520825875533</v>
      </c>
      <c r="DA231" s="131" t="s">
        <v>2906</v>
      </c>
    </row>
    <row r="232" spans="1:105" ht="12" customHeight="1" x14ac:dyDescent="0.25">
      <c r="A232" s="103" t="s">
        <v>52</v>
      </c>
      <c r="B232" s="105">
        <v>11.431745411663497</v>
      </c>
      <c r="C232" s="105">
        <v>11.283702748150715</v>
      </c>
      <c r="D232" s="105">
        <v>11.124515523502099</v>
      </c>
      <c r="E232" s="105">
        <v>9.5970096143556454</v>
      </c>
      <c r="F232" s="105">
        <v>12.680233055924399</v>
      </c>
      <c r="G232" s="105">
        <v>11.259334839872421</v>
      </c>
      <c r="H232" s="105">
        <v>12.131365343113508</v>
      </c>
      <c r="I232" s="105">
        <v>9.2875702858793456</v>
      </c>
      <c r="J232" s="105">
        <v>11.772879682432492</v>
      </c>
      <c r="K232" s="105">
        <v>11.3638037501686</v>
      </c>
      <c r="L232" s="105">
        <v>11.85482056868236</v>
      </c>
      <c r="M232" s="105">
        <v>12.372097743215278</v>
      </c>
      <c r="N232" s="105">
        <v>11.142671599411059</v>
      </c>
      <c r="O232" s="105">
        <v>9.4881227446846612</v>
      </c>
      <c r="P232" s="105">
        <v>10.920449149506197</v>
      </c>
      <c r="Q232" s="105">
        <v>8.6771500789039635</v>
      </c>
      <c r="R232" s="105">
        <v>11.287459549711691</v>
      </c>
      <c r="S232" s="105">
        <v>8.8822808226017997</v>
      </c>
      <c r="T232" s="105">
        <v>13.489237173464055</v>
      </c>
      <c r="U232" s="105">
        <v>12.043069851885447</v>
      </c>
      <c r="V232" s="105">
        <v>13.68670664559065</v>
      </c>
      <c r="W232" s="105">
        <v>11.559740512143305</v>
      </c>
      <c r="X232" s="105">
        <v>13.955419240933734</v>
      </c>
      <c r="Y232" s="105">
        <v>11.047480769045887</v>
      </c>
      <c r="DA232" s="132" t="s">
        <v>2907</v>
      </c>
    </row>
    <row r="233" spans="1:105" ht="12" customHeight="1" x14ac:dyDescent="0.25">
      <c r="A233" s="106" t="s">
        <v>122</v>
      </c>
      <c r="B233" s="102">
        <v>25.287305332249208</v>
      </c>
      <c r="C233" s="102">
        <v>25.098453018017285</v>
      </c>
      <c r="D233" s="102">
        <v>26.060763327018549</v>
      </c>
      <c r="E233" s="102">
        <v>26.398384691224546</v>
      </c>
      <c r="F233" s="102">
        <v>26.644238184366834</v>
      </c>
      <c r="G233" s="102">
        <v>26.444658195011371</v>
      </c>
      <c r="H233" s="102">
        <v>25.849658923138275</v>
      </c>
      <c r="I233" s="102">
        <v>28.129722904995415</v>
      </c>
      <c r="J233" s="102">
        <v>26.205812489227686</v>
      </c>
      <c r="K233" s="102">
        <v>26.454440380721092</v>
      </c>
      <c r="L233" s="102">
        <v>26.782371082776539</v>
      </c>
      <c r="M233" s="102">
        <v>28.47629101407091</v>
      </c>
      <c r="N233" s="102">
        <v>26.773032590816889</v>
      </c>
      <c r="O233" s="102">
        <v>25.840981432705089</v>
      </c>
      <c r="P233" s="102">
        <v>23.09672100420476</v>
      </c>
      <c r="Q233" s="102">
        <v>23.521408656021574</v>
      </c>
      <c r="R233" s="102">
        <v>23.599105885006242</v>
      </c>
      <c r="S233" s="102">
        <v>25.186233219724148</v>
      </c>
      <c r="T233" s="102">
        <v>26.073995989910433</v>
      </c>
      <c r="U233" s="102">
        <v>24.651696836730167</v>
      </c>
      <c r="V233" s="102">
        <v>23.587073024773996</v>
      </c>
      <c r="W233" s="102">
        <v>24.692023184826091</v>
      </c>
      <c r="X233" s="102">
        <v>26.345832450142712</v>
      </c>
      <c r="Y233" s="102">
        <v>22.399298235934349</v>
      </c>
      <c r="DA233" s="131" t="s">
        <v>2908</v>
      </c>
    </row>
    <row r="234" spans="1:105" ht="12" customHeight="1" x14ac:dyDescent="0.25">
      <c r="A234" s="107" t="s">
        <v>121</v>
      </c>
      <c r="B234" s="105">
        <v>21.822944536608755</v>
      </c>
      <c r="C234" s="105">
        <v>21.524600103250155</v>
      </c>
      <c r="D234" s="105">
        <v>22.478109480987555</v>
      </c>
      <c r="E234" s="105">
        <v>22.801346348738786</v>
      </c>
      <c r="F234" s="105">
        <v>23.281731360338703</v>
      </c>
      <c r="G234" s="105">
        <v>23.142216375435204</v>
      </c>
      <c r="H234" s="105">
        <v>22.680244800231399</v>
      </c>
      <c r="I234" s="105">
        <v>25.032943782660531</v>
      </c>
      <c r="J234" s="105">
        <v>23.043836093837765</v>
      </c>
      <c r="K234" s="105">
        <v>23.302129728524868</v>
      </c>
      <c r="L234" s="105">
        <v>23.605088065667569</v>
      </c>
      <c r="M234" s="105">
        <v>25.227279603615589</v>
      </c>
      <c r="N234" s="105">
        <v>23.786523190938496</v>
      </c>
      <c r="O234" s="105">
        <v>23.102983362127709</v>
      </c>
      <c r="P234" s="105">
        <v>20.379208151348312</v>
      </c>
      <c r="Q234" s="105">
        <v>20.735536317145328</v>
      </c>
      <c r="R234" s="105">
        <v>20.856928980171094</v>
      </c>
      <c r="S234" s="105">
        <v>22.53753271501639</v>
      </c>
      <c r="T234" s="105">
        <v>23.408064763086653</v>
      </c>
      <c r="U234" s="105">
        <v>22.297189097993595</v>
      </c>
      <c r="V234" s="105">
        <v>21.474640253834067</v>
      </c>
      <c r="W234" s="105">
        <v>22.686715722359352</v>
      </c>
      <c r="X234" s="105">
        <v>24.340581910098923</v>
      </c>
      <c r="Y234" s="105">
        <v>20.775208502132305</v>
      </c>
      <c r="DA234" s="132" t="s">
        <v>2909</v>
      </c>
    </row>
    <row r="235" spans="1:105" ht="12" customHeight="1" x14ac:dyDescent="0.25">
      <c r="A235" s="108" t="s">
        <v>53</v>
      </c>
      <c r="B235" s="99">
        <v>11.045323058318637</v>
      </c>
      <c r="C235" s="99">
        <v>10.348158784899782</v>
      </c>
      <c r="D235" s="99">
        <v>11.050620171870611</v>
      </c>
      <c r="E235" s="99">
        <v>11.163713946212559</v>
      </c>
      <c r="F235" s="99">
        <v>12.070584244040445</v>
      </c>
      <c r="G235" s="99">
        <v>11.801817307984029</v>
      </c>
      <c r="H235" s="99">
        <v>11.446708457574191</v>
      </c>
      <c r="I235" s="99">
        <v>13.9116863001758</v>
      </c>
      <c r="J235" s="99">
        <v>11.63983358051982</v>
      </c>
      <c r="K235" s="99">
        <v>11.90886627596085</v>
      </c>
      <c r="L235" s="99">
        <v>11.964501967728621</v>
      </c>
      <c r="M235" s="99">
        <v>13.282486939549715</v>
      </c>
      <c r="N235" s="99">
        <v>12.537155815689905</v>
      </c>
      <c r="O235" s="99">
        <v>12.635245741776789</v>
      </c>
      <c r="P235" s="99">
        <v>9.9158636724883298</v>
      </c>
      <c r="Q235" s="99">
        <v>10.029563933475975</v>
      </c>
      <c r="R235" s="99">
        <v>10.187035295384694</v>
      </c>
      <c r="S235" s="99">
        <v>11.614400075502891</v>
      </c>
      <c r="T235" s="99">
        <v>11.075608669772874</v>
      </c>
      <c r="U235" s="99">
        <v>10.573206971837079</v>
      </c>
      <c r="V235" s="99">
        <v>9.324286664608664</v>
      </c>
      <c r="W235" s="99">
        <v>10.974769356104222</v>
      </c>
      <c r="X235" s="99">
        <v>11.090906486601927</v>
      </c>
      <c r="Y235" s="99">
        <v>8.4006447138157245</v>
      </c>
      <c r="DA235" s="63" t="s">
        <v>2910</v>
      </c>
    </row>
    <row r="236" spans="1:105" ht="12" customHeight="1" x14ac:dyDescent="0.25">
      <c r="A236" s="108" t="s">
        <v>52</v>
      </c>
      <c r="B236" s="99">
        <v>10.777621478290119</v>
      </c>
      <c r="C236" s="99">
        <v>11.176441318350374</v>
      </c>
      <c r="D236" s="99">
        <v>11.42748930911695</v>
      </c>
      <c r="E236" s="99">
        <v>11.637632402526224</v>
      </c>
      <c r="F236" s="99">
        <v>11.211147116298253</v>
      </c>
      <c r="G236" s="99">
        <v>11.340399067451175</v>
      </c>
      <c r="H236" s="99">
        <v>11.233536342657214</v>
      </c>
      <c r="I236" s="99">
        <v>11.121257482484735</v>
      </c>
      <c r="J236" s="99">
        <v>11.404002513317943</v>
      </c>
      <c r="K236" s="99">
        <v>11.393263452564018</v>
      </c>
      <c r="L236" s="99">
        <v>11.640586097938947</v>
      </c>
      <c r="M236" s="99">
        <v>11.94479266406587</v>
      </c>
      <c r="N236" s="99">
        <v>11.249367375248593</v>
      </c>
      <c r="O236" s="99">
        <v>10.467737620350928</v>
      </c>
      <c r="P236" s="99">
        <v>10.463344478859982</v>
      </c>
      <c r="Q236" s="99">
        <v>10.70597238366935</v>
      </c>
      <c r="R236" s="99">
        <v>10.6698936847864</v>
      </c>
      <c r="S236" s="99">
        <v>10.923132639513499</v>
      </c>
      <c r="T236" s="99">
        <v>12.332456093313779</v>
      </c>
      <c r="U236" s="99">
        <v>11.723982126156518</v>
      </c>
      <c r="V236" s="99">
        <v>12.150353589225405</v>
      </c>
      <c r="W236" s="99">
        <v>11.711946366255132</v>
      </c>
      <c r="X236" s="99">
        <v>13.249675423496996</v>
      </c>
      <c r="Y236" s="99">
        <v>12.37456378831658</v>
      </c>
      <c r="DA236" s="63" t="s">
        <v>2911</v>
      </c>
    </row>
    <row r="237" spans="1:105" ht="12" customHeight="1" x14ac:dyDescent="0.25">
      <c r="A237" s="121" t="s">
        <v>54</v>
      </c>
      <c r="B237" s="123">
        <v>9.7424107146127987</v>
      </c>
      <c r="C237" s="123">
        <v>10.026748463941631</v>
      </c>
      <c r="D237" s="123">
        <v>10.223587443942732</v>
      </c>
      <c r="E237" s="123">
        <v>10.384559151772875</v>
      </c>
      <c r="F237" s="123">
        <v>10.62051378562146</v>
      </c>
      <c r="G237" s="123">
        <v>10.776005426752715</v>
      </c>
      <c r="H237" s="123">
        <v>10.547361364956318</v>
      </c>
      <c r="I237" s="123">
        <v>9.9555972443859062</v>
      </c>
      <c r="J237" s="123">
        <v>9.5425517052368409</v>
      </c>
      <c r="K237" s="123">
        <v>9.4566482387778592</v>
      </c>
      <c r="L237" s="123">
        <v>9.6136489403924354</v>
      </c>
      <c r="M237" s="123">
        <v>8.7304920403433819</v>
      </c>
      <c r="N237" s="123">
        <v>8.7427449534048574</v>
      </c>
      <c r="O237" s="123">
        <v>8.5945696065087045</v>
      </c>
      <c r="P237" s="123">
        <v>8.0983105725337499</v>
      </c>
      <c r="Q237" s="123">
        <v>7.6325285145142461</v>
      </c>
      <c r="R237" s="123">
        <v>7.3215828087921579</v>
      </c>
      <c r="S237" s="123">
        <v>7.8014110021436656</v>
      </c>
      <c r="T237" s="123">
        <v>7.365718639603303</v>
      </c>
      <c r="U237" s="123">
        <v>7.2753768133921399</v>
      </c>
      <c r="V237" s="123">
        <v>6.9875805239474387</v>
      </c>
      <c r="W237" s="123">
        <v>7.2691879183454464</v>
      </c>
      <c r="X237" s="123">
        <v>8.2256496628285927</v>
      </c>
      <c r="Y237" s="123">
        <v>7.2212819613526023</v>
      </c>
      <c r="DA237" s="130" t="s">
        <v>2912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2913</v>
      </c>
    </row>
    <row r="239" spans="1:105" ht="12" customHeight="1" x14ac:dyDescent="0.25">
      <c r="A239" s="109" t="s">
        <v>120</v>
      </c>
      <c r="B239" s="110">
        <v>9.7424107146127987</v>
      </c>
      <c r="C239" s="110">
        <v>10.026748463941631</v>
      </c>
      <c r="D239" s="110">
        <v>10.223587443942732</v>
      </c>
      <c r="E239" s="110">
        <v>10.384559151772875</v>
      </c>
      <c r="F239" s="110">
        <v>10.62051378562146</v>
      </c>
      <c r="G239" s="110">
        <v>10.776005426752715</v>
      </c>
      <c r="H239" s="110">
        <v>10.547361364956318</v>
      </c>
      <c r="I239" s="110">
        <v>9.9555972443859062</v>
      </c>
      <c r="J239" s="110">
        <v>9.5425517052368409</v>
      </c>
      <c r="K239" s="110">
        <v>9.4566482387778592</v>
      </c>
      <c r="L239" s="110">
        <v>9.6136489403924354</v>
      </c>
      <c r="M239" s="110">
        <v>8.7304920403433819</v>
      </c>
      <c r="N239" s="110">
        <v>8.7427449534048574</v>
      </c>
      <c r="O239" s="110">
        <v>8.5945696065087045</v>
      </c>
      <c r="P239" s="110">
        <v>8.0983105725337499</v>
      </c>
      <c r="Q239" s="110">
        <v>7.6325285145142461</v>
      </c>
      <c r="R239" s="110">
        <v>7.3215828087921579</v>
      </c>
      <c r="S239" s="110">
        <v>7.8014110021436656</v>
      </c>
      <c r="T239" s="110">
        <v>7.365718639603303</v>
      </c>
      <c r="U239" s="110">
        <v>7.2753768133921399</v>
      </c>
      <c r="V239" s="110">
        <v>6.9875805239474387</v>
      </c>
      <c r="W239" s="110">
        <v>7.2691879183454464</v>
      </c>
      <c r="X239" s="110">
        <v>8.2256496628285927</v>
      </c>
      <c r="Y239" s="110">
        <v>7.2212819613526023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130.94749514788211</v>
      </c>
      <c r="C241" s="118">
        <f t="shared" si="98"/>
        <v>139.50916290157318</v>
      </c>
      <c r="D241" s="118">
        <f t="shared" si="98"/>
        <v>135.90260388783804</v>
      </c>
      <c r="E241" s="118">
        <f t="shared" si="98"/>
        <v>136.99126553637765</v>
      </c>
      <c r="F241" s="118">
        <f t="shared" si="98"/>
        <v>132.31676410131732</v>
      </c>
      <c r="G241" s="118">
        <f t="shared" si="98"/>
        <v>129.46444465410087</v>
      </c>
      <c r="H241" s="118">
        <f t="shared" si="98"/>
        <v>129.34750148148487</v>
      </c>
      <c r="I241" s="118">
        <f t="shared" si="98"/>
        <v>116.62131465134161</v>
      </c>
      <c r="J241" s="118">
        <f t="shared" si="98"/>
        <v>125.56244524058977</v>
      </c>
      <c r="K241" s="118">
        <f t="shared" si="98"/>
        <v>122.04506732330641</v>
      </c>
      <c r="L241" s="118">
        <f t="shared" si="98"/>
        <v>132.63256014321072</v>
      </c>
      <c r="M241" s="118">
        <f t="shared" si="98"/>
        <v>119.28523748794569</v>
      </c>
      <c r="N241" s="118">
        <f t="shared" si="98"/>
        <v>125.46367593655761</v>
      </c>
      <c r="O241" s="118">
        <f t="shared" si="98"/>
        <v>135.1405930362759</v>
      </c>
      <c r="P241" s="118">
        <f t="shared" si="98"/>
        <v>112.1850051684042</v>
      </c>
      <c r="Q241" s="118">
        <f t="shared" si="98"/>
        <v>114.78743792165352</v>
      </c>
      <c r="R241" s="118">
        <f t="shared" ref="R241:V241" si="99">R242+R244+R246+R255</f>
        <v>118.2235513680088</v>
      </c>
      <c r="S241" s="118">
        <f t="shared" si="99"/>
        <v>124.35159147637181</v>
      </c>
      <c r="T241" s="118">
        <f t="shared" si="99"/>
        <v>124.00533006103799</v>
      </c>
      <c r="U241" s="118">
        <f t="shared" si="99"/>
        <v>122.38754159131142</v>
      </c>
      <c r="V241" s="118">
        <f t="shared" si="99"/>
        <v>121.35049088083889</v>
      </c>
      <c r="W241" s="118">
        <f t="shared" ref="W241:Y241" si="100">W242+W244+W246+W255</f>
        <v>123.91819636964415</v>
      </c>
      <c r="X241" s="118">
        <f t="shared" si="100"/>
        <v>133.71268774077075</v>
      </c>
      <c r="Y241" s="118">
        <f t="shared" si="100"/>
        <v>119.18501753661235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102.56845333021869</v>
      </c>
      <c r="C242" s="123">
        <f t="shared" si="101"/>
        <v>111.14995054380361</v>
      </c>
      <c r="D242" s="123">
        <f t="shared" si="101"/>
        <v>106.68936590415576</v>
      </c>
      <c r="E242" s="123">
        <f t="shared" si="101"/>
        <v>106.36665911551924</v>
      </c>
      <c r="F242" s="123">
        <f t="shared" si="101"/>
        <v>101.66549264415849</v>
      </c>
      <c r="G242" s="123">
        <f t="shared" si="101"/>
        <v>98.938735317649588</v>
      </c>
      <c r="H242" s="123">
        <f t="shared" si="101"/>
        <v>98.287740687871931</v>
      </c>
      <c r="I242" s="123">
        <f t="shared" si="101"/>
        <v>85.266263901160855</v>
      </c>
      <c r="J242" s="123">
        <f t="shared" si="101"/>
        <v>95.341562892222115</v>
      </c>
      <c r="K242" s="123">
        <f t="shared" si="101"/>
        <v>91.675582077276658</v>
      </c>
      <c r="L242" s="123">
        <f t="shared" si="101"/>
        <v>101.44793618709065</v>
      </c>
      <c r="M242" s="123">
        <f t="shared" si="101"/>
        <v>87.252311658084537</v>
      </c>
      <c r="N242" s="123">
        <f t="shared" si="101"/>
        <v>94.75147303450845</v>
      </c>
      <c r="O242" s="123">
        <f t="shared" si="101"/>
        <v>105.37238115341235</v>
      </c>
      <c r="P242" s="123">
        <f t="shared" si="101"/>
        <v>84.668772322115174</v>
      </c>
      <c r="Q242" s="123">
        <f t="shared" si="101"/>
        <v>87.643931329086442</v>
      </c>
      <c r="R242" s="123">
        <f t="shared" si="101"/>
        <v>90.32083607013017</v>
      </c>
      <c r="S242" s="123">
        <f t="shared" si="101"/>
        <v>94.612015588086535</v>
      </c>
      <c r="T242" s="123">
        <f t="shared" si="101"/>
        <v>92.819972813733145</v>
      </c>
      <c r="U242" s="123">
        <f t="shared" si="101"/>
        <v>91.927946818977091</v>
      </c>
      <c r="V242" s="123">
        <f t="shared" si="101"/>
        <v>91.311330331902894</v>
      </c>
      <c r="W242" s="123">
        <f t="shared" si="101"/>
        <v>92.68487632953655</v>
      </c>
      <c r="X242" s="123">
        <f t="shared" si="101"/>
        <v>100.11585349976789</v>
      </c>
      <c r="Y242" s="123">
        <f t="shared" si="101"/>
        <v>90.121137965701237</v>
      </c>
      <c r="DA242" s="130" t="s">
        <v>3067</v>
      </c>
    </row>
    <row r="243" spans="1:105" ht="12" customHeight="1" x14ac:dyDescent="0.25">
      <c r="A243" s="97" t="s">
        <v>53</v>
      </c>
      <c r="B243" s="99">
        <v>102.56845333021869</v>
      </c>
      <c r="C243" s="99">
        <v>111.14995054380361</v>
      </c>
      <c r="D243" s="99">
        <v>106.68936590415576</v>
      </c>
      <c r="E243" s="99">
        <v>106.36665911551924</v>
      </c>
      <c r="F243" s="99">
        <v>101.66549264415849</v>
      </c>
      <c r="G243" s="99">
        <v>98.938735317649588</v>
      </c>
      <c r="H243" s="99">
        <v>98.287740687871931</v>
      </c>
      <c r="I243" s="99">
        <v>85.266263901160855</v>
      </c>
      <c r="J243" s="99">
        <v>95.341562892222115</v>
      </c>
      <c r="K243" s="99">
        <v>91.675582077276658</v>
      </c>
      <c r="L243" s="99">
        <v>101.44793618709065</v>
      </c>
      <c r="M243" s="99">
        <v>87.252311658084537</v>
      </c>
      <c r="N243" s="99">
        <v>94.75147303450845</v>
      </c>
      <c r="O243" s="99">
        <v>105.37238115341235</v>
      </c>
      <c r="P243" s="99">
        <v>84.668772322115174</v>
      </c>
      <c r="Q243" s="99">
        <v>87.643931329086442</v>
      </c>
      <c r="R243" s="99">
        <v>90.32083607013017</v>
      </c>
      <c r="S243" s="99">
        <v>94.612015588086535</v>
      </c>
      <c r="T243" s="99">
        <v>92.819972813733145</v>
      </c>
      <c r="U243" s="99">
        <v>91.927946818977091</v>
      </c>
      <c r="V243" s="99">
        <v>91.311330331902894</v>
      </c>
      <c r="W243" s="99">
        <v>92.68487632953655</v>
      </c>
      <c r="X243" s="99">
        <v>100.11585349976789</v>
      </c>
      <c r="Y243" s="99">
        <v>90.121137965701237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1.6340835048401712</v>
      </c>
      <c r="C244" s="123">
        <f t="shared" si="102"/>
        <v>1.5811667497751654</v>
      </c>
      <c r="D244" s="123">
        <f t="shared" si="102"/>
        <v>1.5029491092562544</v>
      </c>
      <c r="E244" s="123">
        <f t="shared" si="102"/>
        <v>2.7931409241755341</v>
      </c>
      <c r="F244" s="123">
        <f t="shared" si="102"/>
        <v>1.5358563312979137</v>
      </c>
      <c r="G244" s="123">
        <f t="shared" si="102"/>
        <v>1.6607774136326985</v>
      </c>
      <c r="H244" s="123">
        <f t="shared" si="102"/>
        <v>2.5152706300596894</v>
      </c>
      <c r="I244" s="123">
        <f t="shared" si="102"/>
        <v>1.9551968453883337</v>
      </c>
      <c r="J244" s="123">
        <f t="shared" si="102"/>
        <v>2.194592561342033</v>
      </c>
      <c r="K244" s="123">
        <f t="shared" si="102"/>
        <v>2.2476307374798163</v>
      </c>
      <c r="L244" s="123">
        <f t="shared" si="102"/>
        <v>2.5726379451615644</v>
      </c>
      <c r="M244" s="123">
        <f t="shared" si="102"/>
        <v>2.6926774163851817</v>
      </c>
      <c r="N244" s="123">
        <f t="shared" si="102"/>
        <v>2.689818895147198</v>
      </c>
      <c r="O244" s="123">
        <f t="shared" si="102"/>
        <v>2.6539249001838008</v>
      </c>
      <c r="P244" s="123">
        <f t="shared" si="102"/>
        <v>2.6431868543660166</v>
      </c>
      <c r="Q244" s="123">
        <f t="shared" si="102"/>
        <v>2.662247538177271</v>
      </c>
      <c r="R244" s="123">
        <f t="shared" si="102"/>
        <v>2.9903228305864591</v>
      </c>
      <c r="S244" s="123">
        <f t="shared" si="102"/>
        <v>3.3594107539048985</v>
      </c>
      <c r="T244" s="123">
        <f t="shared" si="102"/>
        <v>3.4407717435126108</v>
      </c>
      <c r="U244" s="123">
        <f t="shared" si="102"/>
        <v>3.8087341938703747</v>
      </c>
      <c r="V244" s="123">
        <f t="shared" si="102"/>
        <v>3.8547374062420627</v>
      </c>
      <c r="W244" s="123">
        <f t="shared" si="102"/>
        <v>3.9821331556039992</v>
      </c>
      <c r="X244" s="123">
        <f t="shared" si="102"/>
        <v>3.5692801119968656</v>
      </c>
      <c r="Y244" s="123">
        <f t="shared" si="102"/>
        <v>3.2083425320793131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1.6340835048401712</v>
      </c>
      <c r="C245" s="99">
        <f>RES_hhdet_tess!C165</f>
        <v>1.5811667497751654</v>
      </c>
      <c r="D245" s="99">
        <f>RES_hhdet_tess!D165</f>
        <v>1.5029491092562544</v>
      </c>
      <c r="E245" s="99">
        <f>RES_hhdet_tess!E165</f>
        <v>2.7931409241755341</v>
      </c>
      <c r="F245" s="99">
        <f>RES_hhdet_tess!F165</f>
        <v>1.5358563312979137</v>
      </c>
      <c r="G245" s="99">
        <f>RES_hhdet_tess!G165</f>
        <v>1.6607774136326985</v>
      </c>
      <c r="H245" s="99">
        <f>RES_hhdet_tess!H165</f>
        <v>2.5152706300596894</v>
      </c>
      <c r="I245" s="99">
        <f>RES_hhdet_tess!I165</f>
        <v>1.9551968453883337</v>
      </c>
      <c r="J245" s="99">
        <f>RES_hhdet_tess!J165</f>
        <v>2.194592561342033</v>
      </c>
      <c r="K245" s="99">
        <f>RES_hhdet_tess!K165</f>
        <v>2.2476307374798163</v>
      </c>
      <c r="L245" s="99">
        <f>RES_hhdet_tess!L165</f>
        <v>2.5726379451615644</v>
      </c>
      <c r="M245" s="99">
        <f>RES_hhdet_tess!M165</f>
        <v>2.6926774163851817</v>
      </c>
      <c r="N245" s="99">
        <f>RES_hhdet_tess!N165</f>
        <v>2.689818895147198</v>
      </c>
      <c r="O245" s="99">
        <f>RES_hhdet_tess!O165</f>
        <v>2.6539249001838008</v>
      </c>
      <c r="P245" s="99">
        <f>RES_hhdet_tess!P165</f>
        <v>2.6431868543660166</v>
      </c>
      <c r="Q245" s="99">
        <f>RES_hhdet_tess!Q165</f>
        <v>2.662247538177271</v>
      </c>
      <c r="R245" s="99">
        <f>RES_hhdet_tess!R165</f>
        <v>2.9903228305864591</v>
      </c>
      <c r="S245" s="99">
        <f>RES_hhdet_tess!S165</f>
        <v>3.3594107539048985</v>
      </c>
      <c r="T245" s="99">
        <f>RES_hhdet_tess!T165</f>
        <v>3.4407717435126108</v>
      </c>
      <c r="U245" s="99">
        <f>RES_hhdet_tess!U165</f>
        <v>3.8087341938703747</v>
      </c>
      <c r="V245" s="99">
        <f>RES_hhdet_tess!V165</f>
        <v>3.8547374062420627</v>
      </c>
      <c r="W245" s="99">
        <f>RES_hhdet_tess!W165</f>
        <v>3.9821331556039992</v>
      </c>
      <c r="X245" s="99">
        <f>RES_hhdet_tess!X165</f>
        <v>3.5692801119968656</v>
      </c>
      <c r="Y245" s="99">
        <f>RES_hhdet_tess!Y165</f>
        <v>3.2083425320793131</v>
      </c>
      <c r="DA245" s="63" t="s">
        <v>3070</v>
      </c>
    </row>
    <row r="246" spans="1:105" ht="12" customHeight="1" x14ac:dyDescent="0.25">
      <c r="A246" s="121" t="s">
        <v>55</v>
      </c>
      <c r="B246" s="123">
        <v>19.331639668197354</v>
      </c>
      <c r="C246" s="123">
        <v>19.122527842136609</v>
      </c>
      <c r="D246" s="123">
        <v>19.874500715285038</v>
      </c>
      <c r="E246" s="123">
        <v>19.844789076192317</v>
      </c>
      <c r="F246" s="123">
        <v>20.921830746234793</v>
      </c>
      <c r="G246" s="123">
        <v>20.52595275802604</v>
      </c>
      <c r="H246" s="123">
        <v>20.356546057181653</v>
      </c>
      <c r="I246" s="123">
        <v>21.657087638472966</v>
      </c>
      <c r="J246" s="123">
        <v>20.596619301411149</v>
      </c>
      <c r="K246" s="123">
        <v>20.74504844013606</v>
      </c>
      <c r="L246" s="123">
        <v>21.096639315249721</v>
      </c>
      <c r="M246" s="123">
        <v>22.499085083851405</v>
      </c>
      <c r="N246" s="123">
        <v>21.153127799204725</v>
      </c>
      <c r="O246" s="123">
        <v>20.340273567137945</v>
      </c>
      <c r="P246" s="123">
        <v>18.473143896046494</v>
      </c>
      <c r="Q246" s="123">
        <v>18.423737426279256</v>
      </c>
      <c r="R246" s="123">
        <v>19.065195244497144</v>
      </c>
      <c r="S246" s="123">
        <v>20.086747281865602</v>
      </c>
      <c r="T246" s="123">
        <v>21.735966450600301</v>
      </c>
      <c r="U246" s="123">
        <v>20.648514499308757</v>
      </c>
      <c r="V246" s="123">
        <v>20.344800508531421</v>
      </c>
      <c r="W246" s="123">
        <v>21.089982490311627</v>
      </c>
      <c r="X246" s="123">
        <v>22.955078527985336</v>
      </c>
      <c r="Y246" s="123">
        <v>19.552234282603376</v>
      </c>
      <c r="DA246" s="130" t="s">
        <v>3071</v>
      </c>
    </row>
    <row r="247" spans="1:105" ht="12" customHeight="1" x14ac:dyDescent="0.25">
      <c r="A247" s="97" t="s">
        <v>124</v>
      </c>
      <c r="B247" s="99">
        <v>20.296133407758109</v>
      </c>
      <c r="C247" s="99">
        <v>19.293239693650921</v>
      </c>
      <c r="D247" s="99">
        <v>19.418865824064163</v>
      </c>
      <c r="E247" s="99">
        <v>16.710893623838064</v>
      </c>
      <c r="F247" s="99">
        <v>23.334696637859405</v>
      </c>
      <c r="G247" s="99">
        <v>20.412204279361024</v>
      </c>
      <c r="H247" s="99">
        <v>21.854111276522314</v>
      </c>
      <c r="I247" s="99">
        <v>18.340875415456058</v>
      </c>
      <c r="J247" s="99">
        <v>21.232309518158392</v>
      </c>
      <c r="K247" s="99">
        <v>20.703020479324486</v>
      </c>
      <c r="L247" s="99">
        <v>21.474278092329634</v>
      </c>
      <c r="M247" s="99">
        <v>23.172872008555373</v>
      </c>
      <c r="N247" s="99">
        <v>20.945197759656995</v>
      </c>
      <c r="O247" s="99">
        <v>18.49969859142416</v>
      </c>
      <c r="P247" s="99">
        <v>19.330463426124744</v>
      </c>
      <c r="Q247" s="99">
        <v>15.142629542884359</v>
      </c>
      <c r="R247" s="99">
        <v>20.121382702797096</v>
      </c>
      <c r="S247" s="99">
        <v>16.558668196088686</v>
      </c>
      <c r="T247" s="99">
        <v>23.599168925598434</v>
      </c>
      <c r="U247" s="99">
        <v>21.219267081309045</v>
      </c>
      <c r="V247" s="99">
        <v>22.916254684949507</v>
      </c>
      <c r="W247" s="99">
        <v>21.07125373689351</v>
      </c>
      <c r="X247" s="99">
        <v>24.363957979352694</v>
      </c>
      <c r="Y247" s="99">
        <v>17.779642622641529</v>
      </c>
      <c r="DA247" s="63" t="s">
        <v>3072</v>
      </c>
    </row>
    <row r="248" spans="1:105" ht="12" customHeight="1" x14ac:dyDescent="0.25">
      <c r="A248" s="97" t="s">
        <v>123</v>
      </c>
      <c r="B248" s="99">
        <v>20.296133407758113</v>
      </c>
      <c r="C248" s="99">
        <v>19.292812282382741</v>
      </c>
      <c r="D248" s="99">
        <v>19.418192066620509</v>
      </c>
      <c r="E248" s="99">
        <v>16.710668572883794</v>
      </c>
      <c r="F248" s="99">
        <v>23.333482529069915</v>
      </c>
      <c r="G248" s="99">
        <v>20.411350923701612</v>
      </c>
      <c r="H248" s="99">
        <v>21.855174238303377</v>
      </c>
      <c r="I248" s="99">
        <v>18.340468369077026</v>
      </c>
      <c r="J248" s="99">
        <v>21.236809132895463</v>
      </c>
      <c r="K248" s="99">
        <v>20.705053327844933</v>
      </c>
      <c r="L248" s="99">
        <v>21.477781649982461</v>
      </c>
      <c r="M248" s="99">
        <v>23.178090711742069</v>
      </c>
      <c r="N248" s="99">
        <v>20.951026310948571</v>
      </c>
      <c r="O248" s="99">
        <v>18.508919558753917</v>
      </c>
      <c r="P248" s="99">
        <v>19.344597460521634</v>
      </c>
      <c r="Q248" s="99">
        <v>15.1627017685715</v>
      </c>
      <c r="R248" s="99">
        <v>20.127863704968817</v>
      </c>
      <c r="S248" s="99">
        <v>16.563125525791214</v>
      </c>
      <c r="T248" s="99">
        <v>23.615615837849727</v>
      </c>
      <c r="U248" s="99">
        <v>21.228133607029015</v>
      </c>
      <c r="V248" s="99">
        <v>22.923090210054408</v>
      </c>
      <c r="W248" s="99">
        <v>21.082633786573382</v>
      </c>
      <c r="X248" s="99">
        <v>24.358079693630938</v>
      </c>
      <c r="Y248" s="99">
        <v>17.781192305666515</v>
      </c>
      <c r="DA248" s="63" t="s">
        <v>3073</v>
      </c>
    </row>
    <row r="249" spans="1:105" ht="12" customHeight="1" x14ac:dyDescent="0.25">
      <c r="A249" s="100" t="s">
        <v>50</v>
      </c>
      <c r="B249" s="102">
        <v>8.8643879960946119</v>
      </c>
      <c r="C249" s="102">
        <v>8.0091095342320227</v>
      </c>
      <c r="D249" s="102">
        <v>8.2936765431184085</v>
      </c>
      <c r="E249" s="102">
        <v>7.1136589585281467</v>
      </c>
      <c r="F249" s="102">
        <v>10.65324947314552</v>
      </c>
      <c r="G249" s="102">
        <v>9.1520160838291886</v>
      </c>
      <c r="H249" s="102">
        <v>9.7238088951898725</v>
      </c>
      <c r="I249" s="102">
        <v>9.0528980831976789</v>
      </c>
      <c r="J249" s="102">
        <v>9.4639294504629667</v>
      </c>
      <c r="K249" s="102">
        <v>9.3412495776763365</v>
      </c>
      <c r="L249" s="102">
        <v>9.6229610813001027</v>
      </c>
      <c r="M249" s="102">
        <v>10.805992968526791</v>
      </c>
      <c r="N249" s="102">
        <v>9.8083547115375094</v>
      </c>
      <c r="O249" s="102">
        <v>9.0207968140692554</v>
      </c>
      <c r="P249" s="102">
        <v>8.4241483110154363</v>
      </c>
      <c r="Q249" s="102">
        <v>6.4855516896675356</v>
      </c>
      <c r="R249" s="102">
        <v>8.8404041552571222</v>
      </c>
      <c r="S249" s="102">
        <v>7.6808447031894147</v>
      </c>
      <c r="T249" s="102">
        <v>10.126378664385665</v>
      </c>
      <c r="U249" s="102">
        <v>9.1850637551435668</v>
      </c>
      <c r="V249" s="102">
        <v>9.236383564463754</v>
      </c>
      <c r="W249" s="102">
        <v>9.5228932744300767</v>
      </c>
      <c r="X249" s="102">
        <v>10.402660452697203</v>
      </c>
      <c r="Y249" s="102">
        <v>6.7337115366206284</v>
      </c>
      <c r="DA249" s="131" t="s">
        <v>3074</v>
      </c>
    </row>
    <row r="250" spans="1:105" ht="12" customHeight="1" x14ac:dyDescent="0.25">
      <c r="A250" s="103" t="s">
        <v>52</v>
      </c>
      <c r="B250" s="105">
        <v>11.431745411663497</v>
      </c>
      <c r="C250" s="105">
        <v>11.283702748150715</v>
      </c>
      <c r="D250" s="105">
        <v>11.124515523502099</v>
      </c>
      <c r="E250" s="105">
        <v>9.5970096143556454</v>
      </c>
      <c r="F250" s="105">
        <v>12.680233055924399</v>
      </c>
      <c r="G250" s="105">
        <v>11.259334839872421</v>
      </c>
      <c r="H250" s="105">
        <v>12.131365343113508</v>
      </c>
      <c r="I250" s="105">
        <v>9.2875702858793456</v>
      </c>
      <c r="J250" s="105">
        <v>11.772879682432492</v>
      </c>
      <c r="K250" s="105">
        <v>11.3638037501686</v>
      </c>
      <c r="L250" s="105">
        <v>11.85482056868236</v>
      </c>
      <c r="M250" s="105">
        <v>12.372097743215278</v>
      </c>
      <c r="N250" s="105">
        <v>11.142671599411059</v>
      </c>
      <c r="O250" s="105">
        <v>9.4881227446846612</v>
      </c>
      <c r="P250" s="105">
        <v>10.920449149506197</v>
      </c>
      <c r="Q250" s="105">
        <v>8.6771500789039635</v>
      </c>
      <c r="R250" s="105">
        <v>11.287459549711691</v>
      </c>
      <c r="S250" s="105">
        <v>8.8822808226017997</v>
      </c>
      <c r="T250" s="105">
        <v>13.489237173464055</v>
      </c>
      <c r="U250" s="105">
        <v>12.043069851885447</v>
      </c>
      <c r="V250" s="105">
        <v>13.68670664559065</v>
      </c>
      <c r="W250" s="105">
        <v>11.559740512143305</v>
      </c>
      <c r="X250" s="105">
        <v>13.955419240933734</v>
      </c>
      <c r="Y250" s="105">
        <v>11.047480769045887</v>
      </c>
      <c r="DA250" s="132" t="s">
        <v>3075</v>
      </c>
    </row>
    <row r="251" spans="1:105" ht="12" customHeight="1" x14ac:dyDescent="0.25">
      <c r="A251" s="106" t="s">
        <v>122</v>
      </c>
      <c r="B251" s="102">
        <v>19.136170782616293</v>
      </c>
      <c r="C251" s="102">
        <v>19.089483102921495</v>
      </c>
      <c r="D251" s="102">
        <v>19.943360470979059</v>
      </c>
      <c r="E251" s="102">
        <v>20.287623720727723</v>
      </c>
      <c r="F251" s="102">
        <v>20.591479125009307</v>
      </c>
      <c r="G251" s="102">
        <v>20.537465993167615</v>
      </c>
      <c r="H251" s="102">
        <v>20.180088445578704</v>
      </c>
      <c r="I251" s="102">
        <v>22.017152670319479</v>
      </c>
      <c r="J251" s="102">
        <v>20.529474517735064</v>
      </c>
      <c r="K251" s="102">
        <v>20.749538626159165</v>
      </c>
      <c r="L251" s="102">
        <v>21.056896964301529</v>
      </c>
      <c r="M251" s="102">
        <v>22.431292166402432</v>
      </c>
      <c r="N251" s="102">
        <v>21.17404617233769</v>
      </c>
      <c r="O251" s="102">
        <v>20.516652503912571</v>
      </c>
      <c r="P251" s="102">
        <v>18.378606630934232</v>
      </c>
      <c r="Q251" s="102">
        <v>18.779040966071072</v>
      </c>
      <c r="R251" s="102">
        <v>18.953704737103379</v>
      </c>
      <c r="S251" s="102">
        <v>20.478407447724077</v>
      </c>
      <c r="T251" s="102">
        <v>21.523510697758105</v>
      </c>
      <c r="U251" s="102">
        <v>20.585074674399582</v>
      </c>
      <c r="V251" s="102">
        <v>20.042172662655556</v>
      </c>
      <c r="W251" s="102">
        <v>21.110508566572875</v>
      </c>
      <c r="X251" s="102">
        <v>22.803231067588289</v>
      </c>
      <c r="Y251" s="102">
        <v>19.669061186309985</v>
      </c>
      <c r="DA251" s="131" t="s">
        <v>3076</v>
      </c>
    </row>
    <row r="252" spans="1:105" ht="12" customHeight="1" x14ac:dyDescent="0.25">
      <c r="A252" s="107" t="s">
        <v>121</v>
      </c>
      <c r="B252" s="105">
        <v>19.13617078261629</v>
      </c>
      <c r="C252" s="105">
        <v>19.094896616263984</v>
      </c>
      <c r="D252" s="105">
        <v>19.951424427044316</v>
      </c>
      <c r="E252" s="105">
        <v>20.301111281988391</v>
      </c>
      <c r="F252" s="105">
        <v>20.601083710684627</v>
      </c>
      <c r="G252" s="105">
        <v>20.545921660189514</v>
      </c>
      <c r="H252" s="105">
        <v>20.184094487144634</v>
      </c>
      <c r="I252" s="105">
        <v>22.0162538418836</v>
      </c>
      <c r="J252" s="105">
        <v>20.529569865517786</v>
      </c>
      <c r="K252" s="105">
        <v>20.749451930525826</v>
      </c>
      <c r="L252" s="105">
        <v>21.056476435009543</v>
      </c>
      <c r="M252" s="105">
        <v>22.4280894493766</v>
      </c>
      <c r="N252" s="105">
        <v>21.172768827707312</v>
      </c>
      <c r="O252" s="105">
        <v>20.51687671548915</v>
      </c>
      <c r="P252" s="105">
        <v>18.388589581655481</v>
      </c>
      <c r="Q252" s="105">
        <v>18.783607966431255</v>
      </c>
      <c r="R252" s="105">
        <v>18.948768326613646</v>
      </c>
      <c r="S252" s="105">
        <v>20.464192818962683</v>
      </c>
      <c r="T252" s="105">
        <v>21.51474390991816</v>
      </c>
      <c r="U252" s="105">
        <v>20.57816148899882</v>
      </c>
      <c r="V252" s="105">
        <v>20.026782788389916</v>
      </c>
      <c r="W252" s="105">
        <v>21.087606211989346</v>
      </c>
      <c r="X252" s="105">
        <v>22.817902872569153</v>
      </c>
      <c r="Y252" s="105">
        <v>19.706588685995001</v>
      </c>
      <c r="DA252" s="132" t="s">
        <v>3077</v>
      </c>
    </row>
    <row r="253" spans="1:105" ht="12" customHeight="1" x14ac:dyDescent="0.25">
      <c r="A253" s="108" t="s">
        <v>53</v>
      </c>
      <c r="B253" s="99">
        <v>8.3585493043261714</v>
      </c>
      <c r="C253" s="99">
        <v>7.9184552979136056</v>
      </c>
      <c r="D253" s="99">
        <v>8.523935117927369</v>
      </c>
      <c r="E253" s="99">
        <v>8.6634788794621684</v>
      </c>
      <c r="F253" s="99">
        <v>9.3899365943863753</v>
      </c>
      <c r="G253" s="99">
        <v>9.2055225927383386</v>
      </c>
      <c r="H253" s="99">
        <v>8.9505581444874203</v>
      </c>
      <c r="I253" s="99">
        <v>10.894996359398865</v>
      </c>
      <c r="J253" s="99">
        <v>9.1255673521998482</v>
      </c>
      <c r="K253" s="99">
        <v>9.3561884779618119</v>
      </c>
      <c r="L253" s="99">
        <v>9.4158903370705964</v>
      </c>
      <c r="M253" s="99">
        <v>10.483296785310726</v>
      </c>
      <c r="N253" s="99">
        <v>9.9234014524587195</v>
      </c>
      <c r="O253" s="99">
        <v>10.049139095138225</v>
      </c>
      <c r="P253" s="99">
        <v>7.9252451027954995</v>
      </c>
      <c r="Q253" s="99">
        <v>8.0776355827619089</v>
      </c>
      <c r="R253" s="99">
        <v>8.2788746418272474</v>
      </c>
      <c r="S253" s="99">
        <v>9.5410601794491807</v>
      </c>
      <c r="T253" s="99">
        <v>9.1822878166043864</v>
      </c>
      <c r="U253" s="99">
        <v>8.8541793628423022</v>
      </c>
      <c r="V253" s="99">
        <v>7.8764291991645061</v>
      </c>
      <c r="W253" s="99">
        <v>9.375659845734214</v>
      </c>
      <c r="X253" s="99">
        <v>9.5682274490721593</v>
      </c>
      <c r="Y253" s="99">
        <v>7.3320248976784201</v>
      </c>
      <c r="DA253" s="63" t="s">
        <v>3078</v>
      </c>
    </row>
    <row r="254" spans="1:105" ht="12" customHeight="1" x14ac:dyDescent="0.25">
      <c r="A254" s="108" t="s">
        <v>52</v>
      </c>
      <c r="B254" s="99">
        <v>10.777621478290119</v>
      </c>
      <c r="C254" s="99">
        <v>11.176441318350374</v>
      </c>
      <c r="D254" s="99">
        <v>11.42748930911695</v>
      </c>
      <c r="E254" s="99">
        <v>11.637632402526224</v>
      </c>
      <c r="F254" s="99">
        <v>11.211147116298253</v>
      </c>
      <c r="G254" s="99">
        <v>11.340399067451175</v>
      </c>
      <c r="H254" s="99">
        <v>11.233536342657214</v>
      </c>
      <c r="I254" s="99">
        <v>11.121257482484735</v>
      </c>
      <c r="J254" s="99">
        <v>11.404002513317943</v>
      </c>
      <c r="K254" s="99">
        <v>11.393263452564018</v>
      </c>
      <c r="L254" s="99">
        <v>11.640586097938947</v>
      </c>
      <c r="M254" s="99">
        <v>11.94479266406587</v>
      </c>
      <c r="N254" s="99">
        <v>11.249367375248593</v>
      </c>
      <c r="O254" s="99">
        <v>10.467737620350928</v>
      </c>
      <c r="P254" s="99">
        <v>10.463344478859982</v>
      </c>
      <c r="Q254" s="99">
        <v>10.70597238366935</v>
      </c>
      <c r="R254" s="99">
        <v>10.6698936847864</v>
      </c>
      <c r="S254" s="99">
        <v>10.923132639513499</v>
      </c>
      <c r="T254" s="99">
        <v>12.332456093313779</v>
      </c>
      <c r="U254" s="99">
        <v>11.723982126156518</v>
      </c>
      <c r="V254" s="99">
        <v>12.150353589225405</v>
      </c>
      <c r="W254" s="99">
        <v>11.711946366255132</v>
      </c>
      <c r="X254" s="99">
        <v>13.249675423496996</v>
      </c>
      <c r="Y254" s="99">
        <v>12.37456378831658</v>
      </c>
      <c r="DA254" s="63" t="s">
        <v>3079</v>
      </c>
    </row>
    <row r="255" spans="1:105" ht="12" customHeight="1" x14ac:dyDescent="0.25">
      <c r="A255" s="121" t="s">
        <v>54</v>
      </c>
      <c r="B255" s="123">
        <v>7.4133186446258943</v>
      </c>
      <c r="C255" s="123">
        <v>7.6555177658577946</v>
      </c>
      <c r="D255" s="123">
        <v>7.835788159140983</v>
      </c>
      <c r="E255" s="123">
        <v>7.9866764204905616</v>
      </c>
      <c r="F255" s="123">
        <v>8.1935843796261434</v>
      </c>
      <c r="G255" s="123">
        <v>8.3389791647925424</v>
      </c>
      <c r="H255" s="123">
        <v>8.1879441063715781</v>
      </c>
      <c r="I255" s="123">
        <v>7.742766266319447</v>
      </c>
      <c r="J255" s="123">
        <v>7.4296704856144613</v>
      </c>
      <c r="K255" s="123">
        <v>7.3768060684138872</v>
      </c>
      <c r="L255" s="123">
        <v>7.5153466957087991</v>
      </c>
      <c r="M255" s="123">
        <v>6.8411633296245711</v>
      </c>
      <c r="N255" s="123">
        <v>6.869256207697231</v>
      </c>
      <c r="O255" s="123">
        <v>6.7740134155418188</v>
      </c>
      <c r="P255" s="123">
        <v>6.3999020958765112</v>
      </c>
      <c r="Q255" s="123">
        <v>6.0575216281105444</v>
      </c>
      <c r="R255" s="123">
        <v>5.8471972227950113</v>
      </c>
      <c r="S255" s="123">
        <v>6.2934178525147733</v>
      </c>
      <c r="T255" s="123">
        <v>6.008619053191933</v>
      </c>
      <c r="U255" s="123">
        <v>6.0023460791551821</v>
      </c>
      <c r="V255" s="123">
        <v>5.8396226341625042</v>
      </c>
      <c r="W255" s="123">
        <v>6.1612043941919712</v>
      </c>
      <c r="X255" s="123">
        <v>7.072475601020658</v>
      </c>
      <c r="Y255" s="123">
        <v>6.3033027562284172</v>
      </c>
      <c r="DA255" s="130" t="s">
        <v>3080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3081</v>
      </c>
    </row>
    <row r="257" spans="1:105" ht="12" customHeight="1" x14ac:dyDescent="0.25">
      <c r="A257" s="109" t="s">
        <v>120</v>
      </c>
      <c r="B257" s="110">
        <v>7.4133186446258943</v>
      </c>
      <c r="C257" s="110">
        <v>7.6555177658577946</v>
      </c>
      <c r="D257" s="110">
        <v>7.835788159140983</v>
      </c>
      <c r="E257" s="110">
        <v>7.9866764204905616</v>
      </c>
      <c r="F257" s="110">
        <v>8.1935843796261434</v>
      </c>
      <c r="G257" s="110">
        <v>8.3389791647925424</v>
      </c>
      <c r="H257" s="110">
        <v>8.1879441063715781</v>
      </c>
      <c r="I257" s="110">
        <v>7.742766266319447</v>
      </c>
      <c r="J257" s="110">
        <v>7.4296704856144613</v>
      </c>
      <c r="K257" s="110">
        <v>7.3768060684138872</v>
      </c>
      <c r="L257" s="110">
        <v>7.5153466957087991</v>
      </c>
      <c r="M257" s="110">
        <v>6.8411633296245711</v>
      </c>
      <c r="N257" s="110">
        <v>6.869256207697231</v>
      </c>
      <c r="O257" s="110">
        <v>6.7740134155418188</v>
      </c>
      <c r="P257" s="110">
        <v>6.3999020958765112</v>
      </c>
      <c r="Q257" s="110">
        <v>6.0575216281105444</v>
      </c>
      <c r="R257" s="110">
        <v>5.8471972227950113</v>
      </c>
      <c r="S257" s="110">
        <v>6.2934178525147733</v>
      </c>
      <c r="T257" s="110">
        <v>6.008619053191933</v>
      </c>
      <c r="U257" s="110">
        <v>6.0023460791551821</v>
      </c>
      <c r="V257" s="110">
        <v>5.8396226341625042</v>
      </c>
      <c r="W257" s="110">
        <v>6.1612043941919712</v>
      </c>
      <c r="X257" s="110">
        <v>7.072475601020658</v>
      </c>
      <c r="Y257" s="110">
        <v>6.3033027562284172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1.1570099453707834</v>
      </c>
      <c r="C259" s="118">
        <f t="shared" si="103"/>
        <v>1.023795210387874</v>
      </c>
      <c r="D259" s="118">
        <f t="shared" si="103"/>
        <v>0.87458567904414353</v>
      </c>
      <c r="E259" s="118">
        <f t="shared" si="103"/>
        <v>0.69373135977653766</v>
      </c>
      <c r="F259" s="118">
        <f t="shared" si="103"/>
        <v>0.91899848255435657</v>
      </c>
      <c r="G259" s="118">
        <f t="shared" si="103"/>
        <v>0.75712614165558645</v>
      </c>
      <c r="H259" s="118">
        <f t="shared" si="103"/>
        <v>0.74113329993469435</v>
      </c>
      <c r="I259" s="118">
        <f t="shared" si="103"/>
        <v>0.57970022818030709</v>
      </c>
      <c r="J259" s="118">
        <f t="shared" si="103"/>
        <v>0.65319448269281488</v>
      </c>
      <c r="K259" s="118">
        <f t="shared" si="103"/>
        <v>0.63572841591371243</v>
      </c>
      <c r="L259" s="118">
        <f t="shared" si="103"/>
        <v>0.6566197017098967</v>
      </c>
      <c r="M259" s="118">
        <f t="shared" si="103"/>
        <v>0.689023767243374</v>
      </c>
      <c r="N259" s="118">
        <f t="shared" si="103"/>
        <v>0.58362544389608584</v>
      </c>
      <c r="O259" s="118">
        <f t="shared" si="103"/>
        <v>0.50523026783530989</v>
      </c>
      <c r="P259" s="118">
        <f t="shared" si="103"/>
        <v>0.55288064018585414</v>
      </c>
      <c r="Q259" s="118">
        <f t="shared" si="103"/>
        <v>0.45177715464139595</v>
      </c>
      <c r="R259" s="118">
        <f t="shared" ref="R259:V259" si="104">R260+R262+R264+R273</f>
        <v>0.58891013473593157</v>
      </c>
      <c r="S259" s="118">
        <f t="shared" si="104"/>
        <v>0.47102608319071054</v>
      </c>
      <c r="T259" s="118">
        <f t="shared" si="104"/>
        <v>0.70606055101451071</v>
      </c>
      <c r="U259" s="118">
        <f t="shared" si="104"/>
        <v>0.63774965372090908</v>
      </c>
      <c r="V259" s="118">
        <f t="shared" si="104"/>
        <v>0.68701409901773181</v>
      </c>
      <c r="W259" s="118">
        <f t="shared" ref="W259:Y259" si="105">W260+W262+W264+W273</f>
        <v>0.58490244703024696</v>
      </c>
      <c r="X259" s="118">
        <f t="shared" si="105"/>
        <v>0.59467603962512072</v>
      </c>
      <c r="Y259" s="118">
        <f t="shared" si="105"/>
        <v>0.35709523463344722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1.1570099453707834</v>
      </c>
      <c r="C264" s="123">
        <v>1.023795210387874</v>
      </c>
      <c r="D264" s="123">
        <v>0.87458567904414353</v>
      </c>
      <c r="E264" s="123">
        <v>0.69373135977653766</v>
      </c>
      <c r="F264" s="123">
        <v>0.91899848255435657</v>
      </c>
      <c r="G264" s="123">
        <v>0.75712614165558645</v>
      </c>
      <c r="H264" s="123">
        <v>0.74113329993469435</v>
      </c>
      <c r="I264" s="123">
        <v>0.57970022818030709</v>
      </c>
      <c r="J264" s="123">
        <v>0.65319448269281488</v>
      </c>
      <c r="K264" s="123">
        <v>0.63572841591371243</v>
      </c>
      <c r="L264" s="123">
        <v>0.6566197017098967</v>
      </c>
      <c r="M264" s="123">
        <v>0.689023767243374</v>
      </c>
      <c r="N264" s="123">
        <v>0.58362544389608584</v>
      </c>
      <c r="O264" s="123">
        <v>0.50523026783530989</v>
      </c>
      <c r="P264" s="123">
        <v>0.55288064018585414</v>
      </c>
      <c r="Q264" s="123">
        <v>0.45177715464139595</v>
      </c>
      <c r="R264" s="123">
        <v>0.58891013473593157</v>
      </c>
      <c r="S264" s="123">
        <v>0.47102608319071054</v>
      </c>
      <c r="T264" s="123">
        <v>0.70606055101451071</v>
      </c>
      <c r="U264" s="123">
        <v>0.63774965372090908</v>
      </c>
      <c r="V264" s="123">
        <v>0.68701409901773181</v>
      </c>
      <c r="W264" s="123">
        <v>0.58490244703024696</v>
      </c>
      <c r="X264" s="123">
        <v>0.59467603962512072</v>
      </c>
      <c r="Y264" s="123">
        <v>0.35709523463344722</v>
      </c>
      <c r="DA264" s="130" t="s">
        <v>3239</v>
      </c>
    </row>
    <row r="265" spans="1:105" ht="12" customHeight="1" x14ac:dyDescent="0.25">
      <c r="A265" s="97" t="s">
        <v>124</v>
      </c>
      <c r="B265" s="99">
        <v>6.8731117619806987</v>
      </c>
      <c r="C265" s="99">
        <v>6.4987260870666432</v>
      </c>
      <c r="D265" s="99">
        <v>6.5127793027484122</v>
      </c>
      <c r="E265" s="99">
        <v>5.565061310010802</v>
      </c>
      <c r="F265" s="99">
        <v>7.7128360215734704</v>
      </c>
      <c r="G265" s="99">
        <v>6.6951936416140043</v>
      </c>
      <c r="H265" s="99">
        <v>7.1088389912751744</v>
      </c>
      <c r="I265" s="99">
        <v>5.9396927555369121</v>
      </c>
      <c r="J265" s="99">
        <v>6.8646751506482389</v>
      </c>
      <c r="K265" s="99">
        <v>6.6692963734179598</v>
      </c>
      <c r="L265" s="99">
        <v>6.8904138096126895</v>
      </c>
      <c r="M265" s="99">
        <v>7.3915255522954224</v>
      </c>
      <c r="N265" s="99">
        <v>6.6334001873257664</v>
      </c>
      <c r="O265" s="99">
        <v>5.7967387885108987</v>
      </c>
      <c r="P265" s="99">
        <v>5.9828123344786563</v>
      </c>
      <c r="Q265" s="99">
        <v>4.6110457112304744</v>
      </c>
      <c r="R265" s="99">
        <v>6.0350706831729966</v>
      </c>
      <c r="S265" s="99">
        <v>4.860232059332386</v>
      </c>
      <c r="T265" s="99">
        <v>6.7606249730049521</v>
      </c>
      <c r="U265" s="99">
        <v>5.9728529681412326</v>
      </c>
      <c r="V265" s="99">
        <v>6.3572480084876535</v>
      </c>
      <c r="W265" s="99">
        <v>5.7740137041107111</v>
      </c>
      <c r="X265" s="99">
        <v>6.605893991550964</v>
      </c>
      <c r="Y265" s="99">
        <v>4.7827707931372103</v>
      </c>
      <c r="DA265" s="63" t="s">
        <v>3240</v>
      </c>
    </row>
    <row r="266" spans="1:105" ht="12" customHeight="1" x14ac:dyDescent="0.25">
      <c r="A266" s="97" t="s">
        <v>123</v>
      </c>
      <c r="B266" s="99">
        <v>3.0018490800533324</v>
      </c>
      <c r="C266" s="99">
        <v>2.6824526474936943</v>
      </c>
      <c r="D266" s="99">
        <v>2.7595228200855804</v>
      </c>
      <c r="E266" s="99">
        <v>2.3495789969838841</v>
      </c>
      <c r="F266" s="99">
        <v>3.4872899165763918</v>
      </c>
      <c r="G266" s="99">
        <v>2.9850021721285471</v>
      </c>
      <c r="H266" s="99">
        <v>3.1542593396495686</v>
      </c>
      <c r="I266" s="99">
        <v>2.9324884796880326</v>
      </c>
      <c r="J266" s="99">
        <v>3.0549674661027177</v>
      </c>
      <c r="K266" s="99">
        <v>3.0017117625365759</v>
      </c>
      <c r="L266" s="99">
        <v>3.0829256363964737</v>
      </c>
      <c r="M266" s="99">
        <v>3.4398724877954141</v>
      </c>
      <c r="N266" s="99">
        <v>3.1073977675229276</v>
      </c>
      <c r="O266" s="99">
        <v>2.8446641319582864</v>
      </c>
      <c r="P266" s="99">
        <v>2.5835200880234654</v>
      </c>
      <c r="Q266" s="99">
        <v>1.979306482492146</v>
      </c>
      <c r="R266" s="99">
        <v>2.6057272829125901</v>
      </c>
      <c r="S266" s="99">
        <v>2.2388681383189053</v>
      </c>
      <c r="T266" s="99">
        <v>2.866922133145462</v>
      </c>
      <c r="U266" s="99">
        <v>2.5701015417934574</v>
      </c>
      <c r="V266" s="99">
        <v>2.5542999443817118</v>
      </c>
      <c r="W266" s="99">
        <v>2.617115096332018</v>
      </c>
      <c r="X266" s="99">
        <v>2.8259100766014402</v>
      </c>
      <c r="Y266" s="99">
        <v>1.8207219470805884</v>
      </c>
      <c r="DA266" s="63" t="s">
        <v>3241</v>
      </c>
    </row>
    <row r="267" spans="1:105" ht="12" customHeight="1" x14ac:dyDescent="0.25">
      <c r="A267" s="100" t="s">
        <v>50</v>
      </c>
      <c r="B267" s="102">
        <v>3.0018490800533324</v>
      </c>
      <c r="C267" s="102">
        <v>2.6824526474936943</v>
      </c>
      <c r="D267" s="102">
        <v>2.7595228200855804</v>
      </c>
      <c r="E267" s="102">
        <v>2.3495789969838841</v>
      </c>
      <c r="F267" s="102">
        <v>3.4872899165763918</v>
      </c>
      <c r="G267" s="102">
        <v>2.9850021721285471</v>
      </c>
      <c r="H267" s="102">
        <v>3.1542593396495686</v>
      </c>
      <c r="I267" s="102">
        <v>2.9324884796880326</v>
      </c>
      <c r="J267" s="102">
        <v>3.0549674661027177</v>
      </c>
      <c r="K267" s="102">
        <v>3.0017117625365759</v>
      </c>
      <c r="L267" s="102">
        <v>3.0829256363964737</v>
      </c>
      <c r="M267" s="102">
        <v>3.4398724877954141</v>
      </c>
      <c r="N267" s="102">
        <v>3.1073977675229276</v>
      </c>
      <c r="O267" s="102">
        <v>2.8446641319582864</v>
      </c>
      <c r="P267" s="102">
        <v>2.5835200880234654</v>
      </c>
      <c r="Q267" s="102">
        <v>1.979306482492146</v>
      </c>
      <c r="R267" s="102">
        <v>2.6057272829125901</v>
      </c>
      <c r="S267" s="102">
        <v>2.2388681383189053</v>
      </c>
      <c r="T267" s="102">
        <v>2.866922133145462</v>
      </c>
      <c r="U267" s="102">
        <v>2.5701015417934574</v>
      </c>
      <c r="V267" s="102">
        <v>2.5542999443817118</v>
      </c>
      <c r="W267" s="102">
        <v>2.617115096332018</v>
      </c>
      <c r="X267" s="102">
        <v>2.8259100766014402</v>
      </c>
      <c r="Y267" s="102">
        <v>1.8207219470805884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3248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10.444670247010347</v>
      </c>
      <c r="D279" s="117">
        <f t="shared" si="108"/>
        <v>13.388131129111779</v>
      </c>
      <c r="E279" s="117">
        <f t="shared" si="108"/>
        <v>12.456121622512047</v>
      </c>
      <c r="F279" s="117">
        <f t="shared" si="108"/>
        <v>9.8603264086279729</v>
      </c>
      <c r="G279" s="117">
        <f t="shared" si="108"/>
        <v>7.6351791627460059</v>
      </c>
      <c r="H279" s="117">
        <f t="shared" si="108"/>
        <v>5.2583616215035827</v>
      </c>
      <c r="I279" s="117">
        <f t="shared" si="108"/>
        <v>4.6456486068120277</v>
      </c>
      <c r="J279" s="117">
        <f t="shared" si="108"/>
        <v>2.9071985683950974</v>
      </c>
      <c r="K279" s="117">
        <f t="shared" si="108"/>
        <v>3.4685461137352789</v>
      </c>
      <c r="L279" s="117">
        <f t="shared" si="108"/>
        <v>3.9929461839277072</v>
      </c>
      <c r="M279" s="117">
        <f t="shared" si="108"/>
        <v>4.0872390669998371</v>
      </c>
      <c r="N279" s="117">
        <f t="shared" si="108"/>
        <v>4.1467262483928646</v>
      </c>
      <c r="O279" s="117">
        <f t="shared" si="108"/>
        <v>3.9018993715177772</v>
      </c>
      <c r="P279" s="117">
        <f t="shared" si="108"/>
        <v>2.222884991623006</v>
      </c>
      <c r="Q279" s="117">
        <f t="shared" si="108"/>
        <v>3.5990207553750175</v>
      </c>
      <c r="R279" s="117">
        <f t="shared" ref="R279:V279" si="109">R280+R282+R284+R293</f>
        <v>2.6697074567251575</v>
      </c>
      <c r="S279" s="117">
        <f t="shared" si="109"/>
        <v>3.174394186134665</v>
      </c>
      <c r="T279" s="117">
        <f t="shared" si="109"/>
        <v>1.5649173802794045</v>
      </c>
      <c r="U279" s="117">
        <f t="shared" si="109"/>
        <v>7.3621560131344563E-2</v>
      </c>
      <c r="V279" s="117">
        <f t="shared" si="109"/>
        <v>0.28266822787216717</v>
      </c>
      <c r="W279" s="117">
        <f t="shared" ref="W279:Y279" si="110">W280+W282+W284+W293</f>
        <v>0.69313942217259772</v>
      </c>
      <c r="X279" s="117">
        <f t="shared" si="110"/>
        <v>1.3692991868570392</v>
      </c>
      <c r="Y279" s="117">
        <f t="shared" si="110"/>
        <v>1.2334620724116201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8.5758598710850258</v>
      </c>
      <c r="D280" s="122">
        <f t="shared" si="111"/>
        <v>10.667701896694409</v>
      </c>
      <c r="E280" s="122">
        <f t="shared" si="111"/>
        <v>9.8720108745721795</v>
      </c>
      <c r="F280" s="122">
        <f t="shared" si="111"/>
        <v>7.6829681880579574</v>
      </c>
      <c r="G280" s="122">
        <f t="shared" si="111"/>
        <v>5.8899162511580441</v>
      </c>
      <c r="H280" s="122">
        <f t="shared" si="111"/>
        <v>3.8905133756587604</v>
      </c>
      <c r="I280" s="122">
        <f t="shared" si="111"/>
        <v>3.2968891146883319</v>
      </c>
      <c r="J280" s="122">
        <f t="shared" si="111"/>
        <v>2.0667126326848582</v>
      </c>
      <c r="K280" s="122">
        <f t="shared" si="111"/>
        <v>2.5857868129891042</v>
      </c>
      <c r="L280" s="122">
        <f t="shared" si="111"/>
        <v>3.0574161672397624</v>
      </c>
      <c r="M280" s="122">
        <f t="shared" si="111"/>
        <v>3.0602366601526425</v>
      </c>
      <c r="N280" s="122">
        <f t="shared" si="111"/>
        <v>3.1696392497458916</v>
      </c>
      <c r="O280" s="122">
        <f t="shared" si="111"/>
        <v>3.1042031552949219</v>
      </c>
      <c r="P280" s="122">
        <f t="shared" si="111"/>
        <v>1.7233602737905922</v>
      </c>
      <c r="Q280" s="122">
        <f t="shared" si="111"/>
        <v>2.7923982335492359</v>
      </c>
      <c r="R280" s="122">
        <f t="shared" si="111"/>
        <v>1.9217741675734201</v>
      </c>
      <c r="S280" s="122">
        <f t="shared" si="111"/>
        <v>2.1956032501439156</v>
      </c>
      <c r="T280" s="122">
        <f t="shared" si="111"/>
        <v>1.0575877591463596</v>
      </c>
      <c r="U280" s="122">
        <f t="shared" si="111"/>
        <v>5.0936053926681484E-2</v>
      </c>
      <c r="V280" s="122">
        <f t="shared" si="111"/>
        <v>0.19998411656077922</v>
      </c>
      <c r="W280" s="122">
        <f t="shared" si="111"/>
        <v>0.40526257281040734</v>
      </c>
      <c r="X280" s="122">
        <f t="shared" si="111"/>
        <v>0.71730444484070421</v>
      </c>
      <c r="Y280" s="122">
        <f t="shared" si="111"/>
        <v>0.57034093726799762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8.5758598710850258</v>
      </c>
      <c r="D281" s="98">
        <v>10.667701896694409</v>
      </c>
      <c r="E281" s="98">
        <v>9.8720108745721795</v>
      </c>
      <c r="F281" s="98">
        <v>7.6829681880579574</v>
      </c>
      <c r="G281" s="98">
        <v>5.8899162511580441</v>
      </c>
      <c r="H281" s="98">
        <v>3.8905133756587604</v>
      </c>
      <c r="I281" s="98">
        <v>3.2968891146883319</v>
      </c>
      <c r="J281" s="98">
        <v>2.0667126326848582</v>
      </c>
      <c r="K281" s="98">
        <v>2.5857868129891042</v>
      </c>
      <c r="L281" s="98">
        <v>3.0574161672397624</v>
      </c>
      <c r="M281" s="98">
        <v>3.0602366601526425</v>
      </c>
      <c r="N281" s="98">
        <v>3.1696392497458916</v>
      </c>
      <c r="O281" s="98">
        <v>3.1042031552949219</v>
      </c>
      <c r="P281" s="98">
        <v>1.7233602737905922</v>
      </c>
      <c r="Q281" s="98">
        <v>2.7923982335492359</v>
      </c>
      <c r="R281" s="98">
        <v>1.9217741675734201</v>
      </c>
      <c r="S281" s="98">
        <v>2.1956032501439156</v>
      </c>
      <c r="T281" s="98">
        <v>1.0575877591463596</v>
      </c>
      <c r="U281" s="98">
        <v>5.0936053926681484E-2</v>
      </c>
      <c r="V281" s="98">
        <v>0.19998411656077922</v>
      </c>
      <c r="W281" s="98">
        <v>0.40526257281040734</v>
      </c>
      <c r="X281" s="98">
        <v>0.71730444484070421</v>
      </c>
      <c r="Y281" s="98">
        <v>0.57034093726799762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3.9014899537559763E-3</v>
      </c>
      <c r="D282" s="122">
        <f t="shared" si="112"/>
        <v>3.6304932234376688E-3</v>
      </c>
      <c r="E282" s="122">
        <f t="shared" si="112"/>
        <v>0.10541300697238926</v>
      </c>
      <c r="F282" s="122">
        <f t="shared" si="112"/>
        <v>5.1884938698250241E-2</v>
      </c>
      <c r="G282" s="122">
        <f t="shared" si="112"/>
        <v>4.4875505024852658E-2</v>
      </c>
      <c r="H282" s="122">
        <f t="shared" si="112"/>
        <v>4.9121557259422605E-2</v>
      </c>
      <c r="I282" s="122">
        <f t="shared" si="112"/>
        <v>3.8373668976586527E-2</v>
      </c>
      <c r="J282" s="122">
        <f t="shared" si="112"/>
        <v>2.4308636112463099E-2</v>
      </c>
      <c r="K282" s="122">
        <f t="shared" si="112"/>
        <v>3.3573858295037118E-2</v>
      </c>
      <c r="L282" s="122">
        <f t="shared" si="112"/>
        <v>4.300882164272584E-2</v>
      </c>
      <c r="M282" s="122">
        <f t="shared" si="112"/>
        <v>4.9463420601399119E-2</v>
      </c>
      <c r="N282" s="122">
        <f t="shared" si="112"/>
        <v>4.1394757190141095E-2</v>
      </c>
      <c r="O282" s="122">
        <f t="shared" si="112"/>
        <v>3.2097802698324553E-2</v>
      </c>
      <c r="P282" s="122">
        <f t="shared" si="112"/>
        <v>8.1184843117689427E-3</v>
      </c>
      <c r="Q282" s="122">
        <f t="shared" si="112"/>
        <v>1.1349660723635276E-2</v>
      </c>
      <c r="R282" s="122">
        <f t="shared" si="112"/>
        <v>5.0193852380769031E-3</v>
      </c>
      <c r="S282" s="122">
        <f t="shared" si="112"/>
        <v>1.1523915677477131E-2</v>
      </c>
      <c r="T282" s="122">
        <f t="shared" si="112"/>
        <v>5.9182190547093444E-3</v>
      </c>
      <c r="U282" s="122">
        <f t="shared" si="112"/>
        <v>3.7362641592238633E-4</v>
      </c>
      <c r="V282" s="122">
        <f t="shared" si="112"/>
        <v>2.2371623348834005E-3</v>
      </c>
      <c r="W282" s="122">
        <f t="shared" si="112"/>
        <v>2.9189489323946795E-3</v>
      </c>
      <c r="X282" s="122">
        <f t="shared" si="112"/>
        <v>1.7848447605088455E-2</v>
      </c>
      <c r="Y282" s="122">
        <f t="shared" si="112"/>
        <v>2.3075156430955122E-2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3.9014899537559763E-3</v>
      </c>
      <c r="D283" s="98">
        <v>3.6304932234376688E-3</v>
      </c>
      <c r="E283" s="98">
        <v>0.10541300697238926</v>
      </c>
      <c r="F283" s="98">
        <v>5.1884938698250241E-2</v>
      </c>
      <c r="G283" s="98">
        <v>4.4875505024852658E-2</v>
      </c>
      <c r="H283" s="98">
        <v>4.9121557259422605E-2</v>
      </c>
      <c r="I283" s="98">
        <v>3.8373668976586527E-2</v>
      </c>
      <c r="J283" s="98">
        <v>2.4308636112463099E-2</v>
      </c>
      <c r="K283" s="98">
        <v>3.3573858295037118E-2</v>
      </c>
      <c r="L283" s="98">
        <v>4.300882164272584E-2</v>
      </c>
      <c r="M283" s="98">
        <v>4.9463420601399119E-2</v>
      </c>
      <c r="N283" s="98">
        <v>4.1394757190141095E-2</v>
      </c>
      <c r="O283" s="98">
        <v>3.2097802698324553E-2</v>
      </c>
      <c r="P283" s="98">
        <v>8.1184843117689427E-3</v>
      </c>
      <c r="Q283" s="98">
        <v>1.1349660723635276E-2</v>
      </c>
      <c r="R283" s="98">
        <v>5.0193852380769031E-3</v>
      </c>
      <c r="S283" s="98">
        <v>1.1523915677477131E-2</v>
      </c>
      <c r="T283" s="98">
        <v>5.9182190547093444E-3</v>
      </c>
      <c r="U283" s="98">
        <v>3.7362641592238633E-4</v>
      </c>
      <c r="V283" s="98">
        <v>2.2371623348834005E-3</v>
      </c>
      <c r="W283" s="98">
        <v>2.9189489323946795E-3</v>
      </c>
      <c r="X283" s="98">
        <v>1.7848447605088455E-2</v>
      </c>
      <c r="Y283" s="98">
        <v>2.3075156430955122E-2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1.3178328941284021</v>
      </c>
      <c r="D284" s="122">
        <v>1.9241466711652684</v>
      </c>
      <c r="E284" s="122">
        <v>1.7325858229230993</v>
      </c>
      <c r="F284" s="122">
        <v>1.5167834093677981</v>
      </c>
      <c r="G284" s="122">
        <v>1.1915754553649953</v>
      </c>
      <c r="H284" s="122">
        <v>0.9235138325203075</v>
      </c>
      <c r="I284" s="122">
        <v>0.9454959900514055</v>
      </c>
      <c r="J284" s="122">
        <v>0.58665605462332548</v>
      </c>
      <c r="K284" s="122">
        <v>0.6089710334515912</v>
      </c>
      <c r="L284" s="122">
        <v>0.64503194878438341</v>
      </c>
      <c r="M284" s="122">
        <v>0.72996332071526404</v>
      </c>
      <c r="N284" s="122">
        <v>0.68831701510300813</v>
      </c>
      <c r="O284" s="122">
        <v>0.55594430797745398</v>
      </c>
      <c r="P284" s="122">
        <v>0.35103071829528271</v>
      </c>
      <c r="Q284" s="122">
        <v>0.57340255446602417</v>
      </c>
      <c r="R284" s="122">
        <v>0.54721025912311294</v>
      </c>
      <c r="S284" s="122">
        <v>0.71195861854575382</v>
      </c>
      <c r="T284" s="122">
        <v>0.38192590919075875</v>
      </c>
      <c r="U284" s="122">
        <v>1.6731610061505111E-2</v>
      </c>
      <c r="V284" s="122">
        <v>6.06423825451822E-2</v>
      </c>
      <c r="W284" s="122">
        <v>0.21212919884676559</v>
      </c>
      <c r="X284" s="122">
        <v>0.46594925109704899</v>
      </c>
      <c r="Y284" s="122">
        <v>0.46316419508985063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0.17538715976739652</v>
      </c>
      <c r="D285" s="98">
        <v>0.13300865204726525</v>
      </c>
      <c r="E285" s="98">
        <v>0.18440578636135374</v>
      </c>
      <c r="F285" s="98">
        <v>0.23011015790286052</v>
      </c>
      <c r="G285" s="98">
        <v>0.15474370282149869</v>
      </c>
      <c r="H285" s="98">
        <v>0.10609868843556215</v>
      </c>
      <c r="I285" s="98">
        <v>6.4178608308088012E-2</v>
      </c>
      <c r="J285" s="98">
        <v>5.3523562541691348E-2</v>
      </c>
      <c r="K285" s="98">
        <v>7.133330434113061E-2</v>
      </c>
      <c r="L285" s="98">
        <v>6.8415153581810537E-2</v>
      </c>
      <c r="M285" s="98">
        <v>8.4119233375750946E-2</v>
      </c>
      <c r="N285" s="98">
        <v>5.6457662843621685E-2</v>
      </c>
      <c r="O285" s="98">
        <v>5.1687586130783468E-2</v>
      </c>
      <c r="P285" s="98">
        <v>5.7821630054705739E-2</v>
      </c>
      <c r="Q285" s="98">
        <v>6.7709287672979346E-2</v>
      </c>
      <c r="R285" s="98">
        <v>5.1861650473685135E-2</v>
      </c>
      <c r="S285" s="98">
        <v>5.7871099148557266E-2</v>
      </c>
      <c r="T285" s="98">
        <v>6.444398826277481E-2</v>
      </c>
      <c r="U285" s="98">
        <v>1.8005354173492661E-3</v>
      </c>
      <c r="V285" s="98">
        <v>6.5599733416476236E-3</v>
      </c>
      <c r="W285" s="98">
        <v>1.2666227422892192E-2</v>
      </c>
      <c r="X285" s="98">
        <v>2.5949428066878985E-2</v>
      </c>
      <c r="Y285" s="98">
        <v>9.8491056087130647E-3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6.5624608804059216E-4</v>
      </c>
      <c r="D286" s="98">
        <v>4.9761502218282196E-4</v>
      </c>
      <c r="E286" s="98">
        <v>5.7094162041670536E-4</v>
      </c>
      <c r="F286" s="98">
        <v>1.6149829833707748E-3</v>
      </c>
      <c r="G286" s="98">
        <v>3.5215746553118161E-4</v>
      </c>
      <c r="H286" s="98">
        <v>7.4900863963111425E-4</v>
      </c>
      <c r="I286" s="98">
        <v>0</v>
      </c>
      <c r="J286" s="98">
        <v>7.1627475515266363E-4</v>
      </c>
      <c r="K286" s="98">
        <v>6.9733575783449101E-4</v>
      </c>
      <c r="L286" s="98">
        <v>3.6102598807441E-4</v>
      </c>
      <c r="M286" s="98">
        <v>7.8267058621835192E-4</v>
      </c>
      <c r="N286" s="98">
        <v>3.522556981544366E-4</v>
      </c>
      <c r="O286" s="98">
        <v>1.5499973643729126E-4</v>
      </c>
      <c r="P286" s="98">
        <v>1.4270125317871675E-3</v>
      </c>
      <c r="Q286" s="98">
        <v>0</v>
      </c>
      <c r="R286" s="98">
        <v>1.7843563744383173E-3</v>
      </c>
      <c r="S286" s="98">
        <v>0</v>
      </c>
      <c r="T286" s="98">
        <v>1.2933499816834841E-3</v>
      </c>
      <c r="U286" s="98">
        <v>0</v>
      </c>
      <c r="V286" s="98">
        <v>1.7643960640807547E-4</v>
      </c>
      <c r="W286" s="98">
        <v>0</v>
      </c>
      <c r="X286" s="98">
        <v>3.6224261653979625E-4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3.3134032952595129E-4</v>
      </c>
      <c r="D287" s="101">
        <v>2.5707907728464592E-4</v>
      </c>
      <c r="E287" s="101">
        <v>2.9377798487967071E-4</v>
      </c>
      <c r="F287" s="101">
        <v>8.8033666010867455E-4</v>
      </c>
      <c r="G287" s="101">
        <v>1.8882560190863906E-4</v>
      </c>
      <c r="H287" s="101">
        <v>3.9843458495597811E-4</v>
      </c>
      <c r="I287" s="101">
        <v>0</v>
      </c>
      <c r="J287" s="101">
        <v>3.8024064055892671E-4</v>
      </c>
      <c r="K287" s="101">
        <v>3.7325437973039025E-4</v>
      </c>
      <c r="L287" s="101">
        <v>1.9162356666633146E-4</v>
      </c>
      <c r="M287" s="101">
        <v>4.275348890954717E-4</v>
      </c>
      <c r="N287" s="101">
        <v>1.9154560857312809E-4</v>
      </c>
      <c r="O287" s="101">
        <v>8.6261874221436446E-5</v>
      </c>
      <c r="P287" s="101">
        <v>7.0923063023961975E-4</v>
      </c>
      <c r="Q287" s="101">
        <v>0</v>
      </c>
      <c r="R287" s="101">
        <v>8.7442095492836196E-4</v>
      </c>
      <c r="S287" s="101">
        <v>0</v>
      </c>
      <c r="T287" s="101">
        <v>6.1081272135181895E-4</v>
      </c>
      <c r="U287" s="101">
        <v>0</v>
      </c>
      <c r="V287" s="101">
        <v>7.7779954744802858E-5</v>
      </c>
      <c r="W287" s="101">
        <v>0</v>
      </c>
      <c r="X287" s="101">
        <v>1.6784878051302426E-4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3.2490575851464086E-4</v>
      </c>
      <c r="D288" s="104">
        <v>2.4053594489817603E-4</v>
      </c>
      <c r="E288" s="104">
        <v>2.771636355370347E-4</v>
      </c>
      <c r="F288" s="104">
        <v>7.3464632326210029E-4</v>
      </c>
      <c r="G288" s="104">
        <v>1.6333186362254258E-4</v>
      </c>
      <c r="H288" s="104">
        <v>3.5057405467513614E-4</v>
      </c>
      <c r="I288" s="104">
        <v>0</v>
      </c>
      <c r="J288" s="104">
        <v>3.3603411459373693E-4</v>
      </c>
      <c r="K288" s="104">
        <v>3.240813781041007E-4</v>
      </c>
      <c r="L288" s="104">
        <v>1.6940242140807855E-4</v>
      </c>
      <c r="M288" s="104">
        <v>3.5513569712288017E-4</v>
      </c>
      <c r="N288" s="104">
        <v>1.6071008958130849E-4</v>
      </c>
      <c r="O288" s="104">
        <v>6.8737862215854828E-5</v>
      </c>
      <c r="P288" s="104">
        <v>7.1778190154754779E-4</v>
      </c>
      <c r="Q288" s="104">
        <v>0</v>
      </c>
      <c r="R288" s="104">
        <v>9.0993541950995537E-4</v>
      </c>
      <c r="S288" s="104">
        <v>0</v>
      </c>
      <c r="T288" s="104">
        <v>6.8253726033166507E-4</v>
      </c>
      <c r="U288" s="104">
        <v>0</v>
      </c>
      <c r="V288" s="104">
        <v>9.8659651663272611E-5</v>
      </c>
      <c r="W288" s="104">
        <v>0</v>
      </c>
      <c r="X288" s="104">
        <v>1.9439383602677202E-4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0.77598784632005502</v>
      </c>
      <c r="D289" s="101">
        <v>1.2186016326398699</v>
      </c>
      <c r="E289" s="101">
        <v>0.68936400549431809</v>
      </c>
      <c r="F289" s="101">
        <v>1.0013513086511023</v>
      </c>
      <c r="G289" s="101">
        <v>0.63410195557173654</v>
      </c>
      <c r="H289" s="101">
        <v>0.45903714527762868</v>
      </c>
      <c r="I289" s="101">
        <v>0.36663150322149674</v>
      </c>
      <c r="J289" s="101">
        <v>0.25530088949714463</v>
      </c>
      <c r="K289" s="101">
        <v>0.13731709182540874</v>
      </c>
      <c r="L289" s="101">
        <v>0.33687588781703698</v>
      </c>
      <c r="M289" s="101">
        <v>0.1718649837473421</v>
      </c>
      <c r="N289" s="101">
        <v>0.28807389644651299</v>
      </c>
      <c r="O289" s="101">
        <v>0.13452223330894558</v>
      </c>
      <c r="P289" s="101">
        <v>3.0963363709184493E-2</v>
      </c>
      <c r="Q289" s="101">
        <v>5.6238113445377866E-2</v>
      </c>
      <c r="R289" s="101">
        <v>8.189482722561027E-2</v>
      </c>
      <c r="S289" s="101">
        <v>0.18763856170005633</v>
      </c>
      <c r="T289" s="101">
        <v>9.3711573268320691E-2</v>
      </c>
      <c r="U289" s="101">
        <v>2.9121949460935038E-3</v>
      </c>
      <c r="V289" s="101">
        <v>2.1384068271018141E-2</v>
      </c>
      <c r="W289" s="101">
        <v>0</v>
      </c>
      <c r="X289" s="101">
        <v>0.16278658847082308</v>
      </c>
      <c r="Y289" s="101">
        <v>0.1844436044725149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0.36580164195290987</v>
      </c>
      <c r="D290" s="104">
        <v>0.5720387714559505</v>
      </c>
      <c r="E290" s="104">
        <v>0.85824508944701083</v>
      </c>
      <c r="F290" s="104">
        <v>0.2837069598304644</v>
      </c>
      <c r="G290" s="104">
        <v>0.40237763950622873</v>
      </c>
      <c r="H290" s="104">
        <v>0.35762899016748551</v>
      </c>
      <c r="I290" s="104">
        <v>0.51468587852182068</v>
      </c>
      <c r="J290" s="104">
        <v>0.27711532782933679</v>
      </c>
      <c r="K290" s="104">
        <v>0.39962330152721737</v>
      </c>
      <c r="L290" s="104">
        <v>0.23937988139746141</v>
      </c>
      <c r="M290" s="104">
        <v>0.47319643300595271</v>
      </c>
      <c r="N290" s="104">
        <v>0.34343320011471901</v>
      </c>
      <c r="O290" s="104">
        <v>0.3695794888012876</v>
      </c>
      <c r="P290" s="104">
        <v>0.26081871199960532</v>
      </c>
      <c r="Q290" s="104">
        <v>0.44945515334766695</v>
      </c>
      <c r="R290" s="104">
        <v>0.4116694250493792</v>
      </c>
      <c r="S290" s="104">
        <v>0.46644895769714029</v>
      </c>
      <c r="T290" s="104">
        <v>0.22247699767797977</v>
      </c>
      <c r="U290" s="104">
        <v>1.201887969806234E-2</v>
      </c>
      <c r="V290" s="104">
        <v>3.2521901326108361E-2</v>
      </c>
      <c r="W290" s="104">
        <v>0.1994629714238734</v>
      </c>
      <c r="X290" s="104">
        <v>0.2768509919428071</v>
      </c>
      <c r="Y290" s="104">
        <v>0.26887148500862268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0.17415298171676397</v>
      </c>
      <c r="D291" s="98">
        <v>0.27951923558634956</v>
      </c>
      <c r="E291" s="98">
        <v>0.41866364079650914</v>
      </c>
      <c r="F291" s="98">
        <v>0.14665887744927358</v>
      </c>
      <c r="G291" s="98">
        <v>0.20471443342590551</v>
      </c>
      <c r="H291" s="98">
        <v>0.18014758520877303</v>
      </c>
      <c r="I291" s="98">
        <v>0.28552523943184371</v>
      </c>
      <c r="J291" s="98">
        <v>0.13964767518900328</v>
      </c>
      <c r="K291" s="98">
        <v>0.20375771799484135</v>
      </c>
      <c r="L291" s="98">
        <v>0.1210031015901037</v>
      </c>
      <c r="M291" s="98">
        <v>0.24828839695859076</v>
      </c>
      <c r="N291" s="98">
        <v>0.17998742886593361</v>
      </c>
      <c r="O291" s="98">
        <v>0.2004176362580733</v>
      </c>
      <c r="P291" s="98">
        <v>0.12505649530650564</v>
      </c>
      <c r="Q291" s="98">
        <v>0.21350369454737003</v>
      </c>
      <c r="R291" s="98">
        <v>0.19746976865875093</v>
      </c>
      <c r="S291" s="98">
        <v>0.23650766168442172</v>
      </c>
      <c r="T291" s="98">
        <v>0.10344587946391369</v>
      </c>
      <c r="U291" s="98">
        <v>5.6047746133436995E-3</v>
      </c>
      <c r="V291" s="98">
        <v>1.3870598906421717E-2</v>
      </c>
      <c r="W291" s="98">
        <v>9.510335587614431E-2</v>
      </c>
      <c r="X291" s="98">
        <v>0.12387240580770091</v>
      </c>
      <c r="Y291" s="98">
        <v>0.10643013023074338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0.19164866023614593</v>
      </c>
      <c r="D292" s="98">
        <v>0.292519535869601</v>
      </c>
      <c r="E292" s="98">
        <v>0.43958144865050164</v>
      </c>
      <c r="F292" s="98">
        <v>0.13704808238119082</v>
      </c>
      <c r="G292" s="98">
        <v>0.1976632060803232</v>
      </c>
      <c r="H292" s="98">
        <v>0.17748140495871248</v>
      </c>
      <c r="I292" s="98">
        <v>0.229160639089977</v>
      </c>
      <c r="J292" s="98">
        <v>0.1374676526403335</v>
      </c>
      <c r="K292" s="98">
        <v>0.19586558353237599</v>
      </c>
      <c r="L292" s="98">
        <v>0.11837677980735772</v>
      </c>
      <c r="M292" s="98">
        <v>0.22490803604736193</v>
      </c>
      <c r="N292" s="98">
        <v>0.1634457712487854</v>
      </c>
      <c r="O292" s="98">
        <v>0.16916185254321431</v>
      </c>
      <c r="P292" s="98">
        <v>0.13576221669309968</v>
      </c>
      <c r="Q292" s="98">
        <v>0.23595145880029689</v>
      </c>
      <c r="R292" s="98">
        <v>0.21419965639062827</v>
      </c>
      <c r="S292" s="98">
        <v>0.22994129601271857</v>
      </c>
      <c r="T292" s="98">
        <v>0.11903111821406608</v>
      </c>
      <c r="U292" s="98">
        <v>6.4141050847186416E-3</v>
      </c>
      <c r="V292" s="98">
        <v>1.8651302419686645E-2</v>
      </c>
      <c r="W292" s="98">
        <v>0.10435961554772909</v>
      </c>
      <c r="X292" s="98">
        <v>0.15297858613510618</v>
      </c>
      <c r="Y292" s="98">
        <v>0.16244135477787927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0.54707599184316202</v>
      </c>
      <c r="D293" s="122">
        <v>0.79265206802866406</v>
      </c>
      <c r="E293" s="122">
        <v>0.74611191804437893</v>
      </c>
      <c r="F293" s="122">
        <v>0.60868987250396811</v>
      </c>
      <c r="G293" s="122">
        <v>0.50881195119811395</v>
      </c>
      <c r="H293" s="122">
        <v>0.39521285606509243</v>
      </c>
      <c r="I293" s="122">
        <v>0.36488983309570405</v>
      </c>
      <c r="J293" s="122">
        <v>0.22952124497445042</v>
      </c>
      <c r="K293" s="122">
        <v>0.24021440899954621</v>
      </c>
      <c r="L293" s="122">
        <v>0.24748924626083549</v>
      </c>
      <c r="M293" s="122">
        <v>0.24757566553053184</v>
      </c>
      <c r="N293" s="122">
        <v>0.24737522635382381</v>
      </c>
      <c r="O293" s="122">
        <v>0.20965410554707672</v>
      </c>
      <c r="P293" s="122">
        <v>0.14037551522536196</v>
      </c>
      <c r="Q293" s="122">
        <v>0.22187030663612245</v>
      </c>
      <c r="R293" s="122">
        <v>0.19570364479054739</v>
      </c>
      <c r="S293" s="122">
        <v>0.25530840176751823</v>
      </c>
      <c r="T293" s="122">
        <v>0.11948549288757691</v>
      </c>
      <c r="U293" s="122">
        <v>5.5802697272355813E-3</v>
      </c>
      <c r="V293" s="122">
        <v>1.9804566431322342E-2</v>
      </c>
      <c r="W293" s="122">
        <v>7.2828701583030092E-2</v>
      </c>
      <c r="X293" s="122">
        <v>0.16819704331419746</v>
      </c>
      <c r="Y293" s="122">
        <v>0.17688178362281676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0.54707599184316202</v>
      </c>
      <c r="D295" s="33">
        <v>0.79265206802866406</v>
      </c>
      <c r="E295" s="33">
        <v>0.74611191804437893</v>
      </c>
      <c r="F295" s="33">
        <v>0.60868987250396811</v>
      </c>
      <c r="G295" s="33">
        <v>0.50881195119811395</v>
      </c>
      <c r="H295" s="33">
        <v>0.39521285606509243</v>
      </c>
      <c r="I295" s="33">
        <v>0.36488983309570405</v>
      </c>
      <c r="J295" s="33">
        <v>0.22952124497445042</v>
      </c>
      <c r="K295" s="33">
        <v>0.24021440899954621</v>
      </c>
      <c r="L295" s="33">
        <v>0.24748924626083549</v>
      </c>
      <c r="M295" s="33">
        <v>0.24757566553053184</v>
      </c>
      <c r="N295" s="33">
        <v>0.24737522635382381</v>
      </c>
      <c r="O295" s="33">
        <v>0.20965410554707672</v>
      </c>
      <c r="P295" s="33">
        <v>0.14037551522536196</v>
      </c>
      <c r="Q295" s="33">
        <v>0.22187030663612245</v>
      </c>
      <c r="R295" s="33">
        <v>0.19570364479054739</v>
      </c>
      <c r="S295" s="33">
        <v>0.25530840176751823</v>
      </c>
      <c r="T295" s="33">
        <v>0.11948549288757691</v>
      </c>
      <c r="U295" s="33">
        <v>5.5802697272355813E-3</v>
      </c>
      <c r="V295" s="33">
        <v>1.9804566431322342E-2</v>
      </c>
      <c r="W295" s="33">
        <v>7.2828701583030092E-2</v>
      </c>
      <c r="X295" s="33">
        <v>0.16819704331419746</v>
      </c>
      <c r="Y295" s="33">
        <v>0.17688178362281676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8.6223731387112981</v>
      </c>
      <c r="D297" s="117">
        <f t="shared" si="113"/>
        <v>11.081263481259009</v>
      </c>
      <c r="E297" s="117">
        <f t="shared" si="113"/>
        <v>10.55733420655605</v>
      </c>
      <c r="F297" s="117">
        <f t="shared" si="113"/>
        <v>8.2660935565183991</v>
      </c>
      <c r="G297" s="117">
        <f t="shared" si="113"/>
        <v>6.4503137512794373</v>
      </c>
      <c r="H297" s="117">
        <f t="shared" si="113"/>
        <v>4.4964270031831699</v>
      </c>
      <c r="I297" s="117">
        <f t="shared" si="113"/>
        <v>3.9852438206432907</v>
      </c>
      <c r="J297" s="117">
        <f t="shared" si="113"/>
        <v>2.5017251152426296</v>
      </c>
      <c r="K297" s="117">
        <f t="shared" si="113"/>
        <v>3.0214238494290839</v>
      </c>
      <c r="L297" s="117">
        <f t="shared" si="113"/>
        <v>3.4875093399386294</v>
      </c>
      <c r="M297" s="117">
        <f t="shared" si="113"/>
        <v>3.6165004889393533</v>
      </c>
      <c r="N297" s="117">
        <f t="shared" si="113"/>
        <v>3.6529050023802241</v>
      </c>
      <c r="O297" s="117">
        <f t="shared" si="113"/>
        <v>3.4413472974295458</v>
      </c>
      <c r="P297" s="117">
        <f t="shared" si="113"/>
        <v>1.9406371777878813</v>
      </c>
      <c r="Q297" s="117">
        <f t="shared" si="113"/>
        <v>3.1612473783513155</v>
      </c>
      <c r="R297" s="117">
        <f t="shared" ref="R297:V297" si="114">R298+R300+R302+R311</f>
        <v>2.3609194814860763</v>
      </c>
      <c r="S297" s="117">
        <f t="shared" si="114"/>
        <v>2.859080789411649</v>
      </c>
      <c r="T297" s="117">
        <f t="shared" si="114"/>
        <v>1.4311448328143757</v>
      </c>
      <c r="U297" s="117">
        <f t="shared" si="114"/>
        <v>6.885164743159139E-2</v>
      </c>
      <c r="V297" s="117">
        <f t="shared" si="114"/>
        <v>0.26998951966288537</v>
      </c>
      <c r="W297" s="117">
        <f t="shared" ref="W297:Y297" si="115">W298+W300+W302+W311</f>
        <v>0.66136687761563973</v>
      </c>
      <c r="X297" s="117">
        <f t="shared" si="115"/>
        <v>1.347640180180762</v>
      </c>
      <c r="Y297" s="117">
        <f t="shared" si="115"/>
        <v>1.2466803785793334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7.1344488648105795</v>
      </c>
      <c r="D298" s="122">
        <f t="shared" si="116"/>
        <v>8.902539690978978</v>
      </c>
      <c r="E298" s="122">
        <f t="shared" si="116"/>
        <v>8.2642024591804013</v>
      </c>
      <c r="F298" s="122">
        <f t="shared" si="116"/>
        <v>6.4516647548185739</v>
      </c>
      <c r="G298" s="122">
        <f t="shared" si="116"/>
        <v>4.9612566539948038</v>
      </c>
      <c r="H298" s="122">
        <f t="shared" si="116"/>
        <v>3.2871695023670622</v>
      </c>
      <c r="I298" s="122">
        <f t="shared" si="116"/>
        <v>2.7941152110577878</v>
      </c>
      <c r="J298" s="122">
        <f t="shared" si="116"/>
        <v>1.7568484120041454</v>
      </c>
      <c r="K298" s="122">
        <f t="shared" si="116"/>
        <v>2.2046940227656981</v>
      </c>
      <c r="L298" s="122">
        <f t="shared" si="116"/>
        <v>2.6145579663134737</v>
      </c>
      <c r="M298" s="122">
        <f t="shared" si="116"/>
        <v>2.6232376628479783</v>
      </c>
      <c r="N298" s="122">
        <f t="shared" si="116"/>
        <v>2.7214402334614682</v>
      </c>
      <c r="O298" s="122">
        <f t="shared" si="116"/>
        <v>2.6682528850146867</v>
      </c>
      <c r="P298" s="122">
        <f t="shared" si="116"/>
        <v>1.4839385129277509</v>
      </c>
      <c r="Q298" s="122">
        <f t="shared" si="116"/>
        <v>2.4176110302308049</v>
      </c>
      <c r="R298" s="122">
        <f t="shared" si="116"/>
        <v>1.6850406756855394</v>
      </c>
      <c r="S298" s="122">
        <f t="shared" si="116"/>
        <v>1.9577700049023188</v>
      </c>
      <c r="T298" s="122">
        <f t="shared" si="116"/>
        <v>0.96063642678518035</v>
      </c>
      <c r="U298" s="122">
        <f t="shared" si="116"/>
        <v>4.710274481868626E-2</v>
      </c>
      <c r="V298" s="122">
        <f t="shared" si="116"/>
        <v>0.18776439666655662</v>
      </c>
      <c r="W298" s="122">
        <f t="shared" si="116"/>
        <v>0.38515698864278836</v>
      </c>
      <c r="X298" s="122">
        <f t="shared" si="116"/>
        <v>0.68707124778277051</v>
      </c>
      <c r="Y298" s="122">
        <f t="shared" si="116"/>
        <v>0.55031676444119382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7.1344488648105795</v>
      </c>
      <c r="D299" s="98">
        <v>8.902539690978978</v>
      </c>
      <c r="E299" s="98">
        <v>8.2642024591804013</v>
      </c>
      <c r="F299" s="98">
        <v>6.4516647548185739</v>
      </c>
      <c r="G299" s="98">
        <v>4.9612566539948038</v>
      </c>
      <c r="H299" s="98">
        <v>3.2871695023670622</v>
      </c>
      <c r="I299" s="98">
        <v>2.7941152110577878</v>
      </c>
      <c r="J299" s="98">
        <v>1.7568484120041454</v>
      </c>
      <c r="K299" s="98">
        <v>2.2046940227656981</v>
      </c>
      <c r="L299" s="98">
        <v>2.6145579663134737</v>
      </c>
      <c r="M299" s="98">
        <v>2.6232376628479783</v>
      </c>
      <c r="N299" s="98">
        <v>2.7214402334614682</v>
      </c>
      <c r="O299" s="98">
        <v>2.6682528850146867</v>
      </c>
      <c r="P299" s="98">
        <v>1.4839385129277509</v>
      </c>
      <c r="Q299" s="98">
        <v>2.4176110302308049</v>
      </c>
      <c r="R299" s="98">
        <v>1.6850406756855394</v>
      </c>
      <c r="S299" s="98">
        <v>1.9577700049023188</v>
      </c>
      <c r="T299" s="98">
        <v>0.96063642678518035</v>
      </c>
      <c r="U299" s="98">
        <v>4.710274481868626E-2</v>
      </c>
      <c r="V299" s="98">
        <v>0.18776439666655662</v>
      </c>
      <c r="W299" s="98">
        <v>0.38515698864278836</v>
      </c>
      <c r="X299" s="98">
        <v>0.68707124778277051</v>
      </c>
      <c r="Y299" s="98">
        <v>0.55031676444119382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9.4816392685766471E-3</v>
      </c>
      <c r="D300" s="122">
        <f t="shared" si="117"/>
        <v>9.2103640974597733E-3</v>
      </c>
      <c r="E300" s="122">
        <f t="shared" si="117"/>
        <v>0.27884161316052614</v>
      </c>
      <c r="F300" s="122">
        <f t="shared" si="117"/>
        <v>0.14291101077481869</v>
      </c>
      <c r="G300" s="122">
        <f t="shared" si="117"/>
        <v>0.12857007507276297</v>
      </c>
      <c r="H300" s="122">
        <f t="shared" si="117"/>
        <v>0.14623966351243317</v>
      </c>
      <c r="I300" s="122">
        <f t="shared" si="117"/>
        <v>0.11860115653200001</v>
      </c>
      <c r="J300" s="122">
        <f t="shared" si="117"/>
        <v>7.7943551867988597E-2</v>
      </c>
      <c r="K300" s="122">
        <f t="shared" si="117"/>
        <v>0.11162424491755304</v>
      </c>
      <c r="L300" s="122">
        <f t="shared" si="117"/>
        <v>0.14819644474051791</v>
      </c>
      <c r="M300" s="122">
        <f t="shared" si="117"/>
        <v>0.17729481106844105</v>
      </c>
      <c r="N300" s="122">
        <f t="shared" si="117"/>
        <v>0.1550278250375535</v>
      </c>
      <c r="O300" s="122">
        <f t="shared" si="117"/>
        <v>0.12606964459642434</v>
      </c>
      <c r="P300" s="122">
        <f t="shared" si="117"/>
        <v>3.3401783497120481E-2</v>
      </c>
      <c r="Q300" s="122">
        <f t="shared" si="117"/>
        <v>4.8321328417685876E-2</v>
      </c>
      <c r="R300" s="122">
        <f t="shared" si="117"/>
        <v>2.1525868178182271E-2</v>
      </c>
      <c r="S300" s="122">
        <f t="shared" si="117"/>
        <v>4.9460587606865898E-2</v>
      </c>
      <c r="T300" s="122">
        <f t="shared" si="117"/>
        <v>2.5423640750416289E-2</v>
      </c>
      <c r="U300" s="122">
        <f t="shared" si="117"/>
        <v>1.6066247007293683E-3</v>
      </c>
      <c r="V300" s="122">
        <f t="shared" si="117"/>
        <v>9.6471985195268235E-3</v>
      </c>
      <c r="W300" s="122">
        <f t="shared" si="117"/>
        <v>1.2703774976916084E-2</v>
      </c>
      <c r="X300" s="122">
        <f t="shared" si="117"/>
        <v>7.8523810311389303E-2</v>
      </c>
      <c r="Y300" s="122">
        <f t="shared" si="117"/>
        <v>0.10274888274948558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9.4816392685766471E-3</v>
      </c>
      <c r="D301" s="98">
        <v>9.2103640974597733E-3</v>
      </c>
      <c r="E301" s="98">
        <v>0.27884161316052614</v>
      </c>
      <c r="F301" s="98">
        <v>0.14291101077481869</v>
      </c>
      <c r="G301" s="98">
        <v>0.12857007507276297</v>
      </c>
      <c r="H301" s="98">
        <v>0.14623966351243317</v>
      </c>
      <c r="I301" s="98">
        <v>0.11860115653200001</v>
      </c>
      <c r="J301" s="98">
        <v>7.7943551867988597E-2</v>
      </c>
      <c r="K301" s="98">
        <v>0.11162424491755304</v>
      </c>
      <c r="L301" s="98">
        <v>0.14819644474051791</v>
      </c>
      <c r="M301" s="98">
        <v>0.17729481106844105</v>
      </c>
      <c r="N301" s="98">
        <v>0.1550278250375535</v>
      </c>
      <c r="O301" s="98">
        <v>0.12606964459642434</v>
      </c>
      <c r="P301" s="98">
        <v>3.3401783497120481E-2</v>
      </c>
      <c r="Q301" s="98">
        <v>4.8321328417685876E-2</v>
      </c>
      <c r="R301" s="98">
        <v>2.1525868178182271E-2</v>
      </c>
      <c r="S301" s="98">
        <v>4.9460587606865898E-2</v>
      </c>
      <c r="T301" s="98">
        <v>2.5423640750416289E-2</v>
      </c>
      <c r="U301" s="98">
        <v>1.6066247007293683E-3</v>
      </c>
      <c r="V301" s="98">
        <v>9.6471985195268235E-3</v>
      </c>
      <c r="W301" s="98">
        <v>1.2703774976916084E-2</v>
      </c>
      <c r="X301" s="98">
        <v>7.8523810311389303E-2</v>
      </c>
      <c r="Y301" s="98">
        <v>0.10274888274948558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1.0550734276272626</v>
      </c>
      <c r="D302" s="122">
        <v>1.5551641769218343</v>
      </c>
      <c r="E302" s="122">
        <v>1.4350909635988094</v>
      </c>
      <c r="F302" s="122">
        <v>1.1982418966576223</v>
      </c>
      <c r="G302" s="122">
        <v>0.96421135408892622</v>
      </c>
      <c r="H302" s="122">
        <v>0.75468676671027746</v>
      </c>
      <c r="I302" s="122">
        <v>0.78734402286902672</v>
      </c>
      <c r="J302" s="122">
        <v>0.48720498563599046</v>
      </c>
      <c r="K302" s="122">
        <v>0.51661143815349608</v>
      </c>
      <c r="L302" s="122">
        <v>0.53011112388206705</v>
      </c>
      <c r="M302" s="122">
        <v>0.62062526152895403</v>
      </c>
      <c r="N302" s="122">
        <v>0.58038883138074548</v>
      </c>
      <c r="O302" s="122">
        <v>0.47985432376738857</v>
      </c>
      <c r="P302" s="122">
        <v>0.3104662767254443</v>
      </c>
      <c r="Q302" s="122">
        <v>0.51513934104289583</v>
      </c>
      <c r="R302" s="122">
        <v>0.49321635547092701</v>
      </c>
      <c r="S302" s="122">
        <v>0.63802874880124594</v>
      </c>
      <c r="T302" s="122">
        <v>0.34319748944053768</v>
      </c>
      <c r="U302" s="122">
        <v>1.5302754546747495E-2</v>
      </c>
      <c r="V302" s="122">
        <v>5.5162492710396756E-2</v>
      </c>
      <c r="W302" s="122">
        <v>0.19880281951570486</v>
      </c>
      <c r="X302" s="122">
        <v>0.43137147211163906</v>
      </c>
      <c r="Y302" s="122">
        <v>0.43400274830921814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0.1220712805466492</v>
      </c>
      <c r="D303" s="98">
        <v>9.2781017747421937E-2</v>
      </c>
      <c r="E303" s="98">
        <v>0.12895810919031001</v>
      </c>
      <c r="F303" s="98">
        <v>0.16133187220626444</v>
      </c>
      <c r="G303" s="98">
        <v>0.10879954129567555</v>
      </c>
      <c r="H303" s="98">
        <v>7.4827199385510107E-2</v>
      </c>
      <c r="I303" s="98">
        <v>4.5415633783527976E-2</v>
      </c>
      <c r="J303" s="98">
        <v>3.8024073244436428E-2</v>
      </c>
      <c r="K303" s="98">
        <v>5.0912304722458668E-2</v>
      </c>
      <c r="L303" s="98">
        <v>4.9094941284839079E-2</v>
      </c>
      <c r="M303" s="98">
        <v>6.1029443728598878E-2</v>
      </c>
      <c r="N303" s="98">
        <v>4.1696602714420043E-2</v>
      </c>
      <c r="O303" s="98">
        <v>3.9158675006826758E-2</v>
      </c>
      <c r="P303" s="98">
        <v>4.5142005987360026E-2</v>
      </c>
      <c r="Q303" s="98">
        <v>5.4270161489113809E-2</v>
      </c>
      <c r="R303" s="98">
        <v>4.2268054692095623E-2</v>
      </c>
      <c r="S303" s="98">
        <v>4.7893188613759241E-2</v>
      </c>
      <c r="T303" s="98">
        <v>5.4058933550821996E-2</v>
      </c>
      <c r="U303" s="98">
        <v>1.5276602576249137E-3</v>
      </c>
      <c r="V303" s="98">
        <v>5.6153517637951463E-3</v>
      </c>
      <c r="W303" s="98">
        <v>1.090113278617612E-2</v>
      </c>
      <c r="X303" s="98">
        <v>2.2402352432328729E-2</v>
      </c>
      <c r="Y303" s="98">
        <v>8.5160920704632562E-3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5.5552206118824449E-4</v>
      </c>
      <c r="D304" s="98">
        <v>4.1986306433670434E-4</v>
      </c>
      <c r="E304" s="98">
        <v>4.8260758715785795E-4</v>
      </c>
      <c r="F304" s="98">
        <v>1.3518566317574682E-3</v>
      </c>
      <c r="G304" s="98">
        <v>2.9609422162452234E-4</v>
      </c>
      <c r="H304" s="98">
        <v>6.3157417418830981E-4</v>
      </c>
      <c r="I304" s="98">
        <v>0</v>
      </c>
      <c r="J304" s="98">
        <v>6.0616370389119799E-4</v>
      </c>
      <c r="K304" s="98">
        <v>5.9048205721674222E-4</v>
      </c>
      <c r="L304" s="98">
        <v>3.0691212885944379E-4</v>
      </c>
      <c r="M304" s="98">
        <v>6.6531703626459496E-4</v>
      </c>
      <c r="N304" s="98">
        <v>3.0217540606965903E-4</v>
      </c>
      <c r="O304" s="98">
        <v>1.340901247411351E-4</v>
      </c>
      <c r="P304" s="98">
        <v>1.2714863427126487E-3</v>
      </c>
      <c r="Q304" s="98">
        <v>0</v>
      </c>
      <c r="R304" s="98">
        <v>1.6226021474148109E-3</v>
      </c>
      <c r="S304" s="98">
        <v>0</v>
      </c>
      <c r="T304" s="98">
        <v>1.1949184025557291E-3</v>
      </c>
      <c r="U304" s="98">
        <v>0</v>
      </c>
      <c r="V304" s="98">
        <v>1.6523946583587668E-4</v>
      </c>
      <c r="W304" s="98">
        <v>0</v>
      </c>
      <c r="X304" s="98">
        <v>3.3929905423421173E-4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2.3061630267360363E-4</v>
      </c>
      <c r="D305" s="101">
        <v>1.7932711943852831E-4</v>
      </c>
      <c r="E305" s="101">
        <v>2.0544395162082322E-4</v>
      </c>
      <c r="F305" s="101">
        <v>6.172103084953678E-4</v>
      </c>
      <c r="G305" s="101">
        <v>1.3276235800197973E-4</v>
      </c>
      <c r="H305" s="101">
        <v>2.8100011951317366E-4</v>
      </c>
      <c r="I305" s="101">
        <v>0</v>
      </c>
      <c r="J305" s="101">
        <v>2.7012958929746106E-4</v>
      </c>
      <c r="K305" s="101">
        <v>2.6640067911264147E-4</v>
      </c>
      <c r="L305" s="101">
        <v>1.3750970745136524E-4</v>
      </c>
      <c r="M305" s="101">
        <v>3.1018133914171474E-4</v>
      </c>
      <c r="N305" s="101">
        <v>1.4146531648835054E-4</v>
      </c>
      <c r="O305" s="101">
        <v>6.5352262525280276E-5</v>
      </c>
      <c r="P305" s="101">
        <v>5.5370444116510089E-4</v>
      </c>
      <c r="Q305" s="101">
        <v>0</v>
      </c>
      <c r="R305" s="101">
        <v>7.1266672790485557E-4</v>
      </c>
      <c r="S305" s="101">
        <v>0</v>
      </c>
      <c r="T305" s="101">
        <v>5.1238114222406403E-4</v>
      </c>
      <c r="U305" s="101">
        <v>0</v>
      </c>
      <c r="V305" s="101">
        <v>6.6579814172604079E-5</v>
      </c>
      <c r="W305" s="101">
        <v>0</v>
      </c>
      <c r="X305" s="101">
        <v>1.4490521820743972E-4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3.2490575851464086E-4</v>
      </c>
      <c r="D306" s="104">
        <v>2.4053594489817603E-4</v>
      </c>
      <c r="E306" s="104">
        <v>2.771636355370347E-4</v>
      </c>
      <c r="F306" s="104">
        <v>7.3464632326210029E-4</v>
      </c>
      <c r="G306" s="104">
        <v>1.6333186362254258E-4</v>
      </c>
      <c r="H306" s="104">
        <v>3.5057405467513614E-4</v>
      </c>
      <c r="I306" s="104">
        <v>0</v>
      </c>
      <c r="J306" s="104">
        <v>3.3603411459373693E-4</v>
      </c>
      <c r="K306" s="104">
        <v>3.240813781041007E-4</v>
      </c>
      <c r="L306" s="104">
        <v>1.6940242140807855E-4</v>
      </c>
      <c r="M306" s="104">
        <v>3.5513569712288017E-4</v>
      </c>
      <c r="N306" s="104">
        <v>1.6071008958130849E-4</v>
      </c>
      <c r="O306" s="104">
        <v>6.8737862215854828E-5</v>
      </c>
      <c r="P306" s="104">
        <v>7.1778190154754779E-4</v>
      </c>
      <c r="Q306" s="104">
        <v>0</v>
      </c>
      <c r="R306" s="104">
        <v>9.0993541950995537E-4</v>
      </c>
      <c r="S306" s="104">
        <v>0</v>
      </c>
      <c r="T306" s="104">
        <v>6.8253726033166507E-4</v>
      </c>
      <c r="U306" s="104">
        <v>0</v>
      </c>
      <c r="V306" s="104">
        <v>9.8659651663272611E-5</v>
      </c>
      <c r="W306" s="104">
        <v>0</v>
      </c>
      <c r="X306" s="104">
        <v>1.9439383602677202E-4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0.60501580427631185</v>
      </c>
      <c r="D307" s="101">
        <v>0.95124906523520902</v>
      </c>
      <c r="E307" s="101">
        <v>0.53882830246998592</v>
      </c>
      <c r="F307" s="101">
        <v>0.78372497107033345</v>
      </c>
      <c r="G307" s="101">
        <v>0.49700021284092794</v>
      </c>
      <c r="H307" s="101">
        <v>0.36033451756758489</v>
      </c>
      <c r="I307" s="101">
        <v>0.28826936637883399</v>
      </c>
      <c r="J307" s="101">
        <v>0.20110446131858672</v>
      </c>
      <c r="K307" s="101">
        <v>0.10839755386691517</v>
      </c>
      <c r="L307" s="101">
        <v>0.2665793414859029</v>
      </c>
      <c r="M307" s="101">
        <v>0.13663287767275389</v>
      </c>
      <c r="N307" s="101">
        <v>0.23076390726638887</v>
      </c>
      <c r="O307" s="101">
        <v>0.1090025341867031</v>
      </c>
      <c r="P307" s="101">
        <v>2.5460268540710124E-2</v>
      </c>
      <c r="Q307" s="101">
        <v>4.6892798671944805E-2</v>
      </c>
      <c r="R307" s="101">
        <v>6.8926438386349681E-2</v>
      </c>
      <c r="S307" s="101">
        <v>0.15934677697483182</v>
      </c>
      <c r="T307" s="101">
        <v>8.0286378761928415E-2</v>
      </c>
      <c r="U307" s="101">
        <v>2.5169322738228168E-3</v>
      </c>
      <c r="V307" s="101">
        <v>1.8639949854693881E-2</v>
      </c>
      <c r="W307" s="101">
        <v>0</v>
      </c>
      <c r="X307" s="101">
        <v>0.14517804475564811</v>
      </c>
      <c r="Y307" s="101">
        <v>0.16679754048779616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0.32743082074311347</v>
      </c>
      <c r="D308" s="104">
        <v>0.51071423087486667</v>
      </c>
      <c r="E308" s="104">
        <v>0.76682194435135576</v>
      </c>
      <c r="F308" s="104">
        <v>0.25183319674926696</v>
      </c>
      <c r="G308" s="104">
        <v>0.35811550573069817</v>
      </c>
      <c r="H308" s="104">
        <v>0.31889347558299408</v>
      </c>
      <c r="I308" s="104">
        <v>0.45365902270666469</v>
      </c>
      <c r="J308" s="104">
        <v>0.24747028736907609</v>
      </c>
      <c r="K308" s="104">
        <v>0.35671109750690544</v>
      </c>
      <c r="L308" s="104">
        <v>0.21412992898246563</v>
      </c>
      <c r="M308" s="104">
        <v>0.42229762309133667</v>
      </c>
      <c r="N308" s="104">
        <v>0.30762614599386695</v>
      </c>
      <c r="O308" s="104">
        <v>0.33155902444911756</v>
      </c>
      <c r="P308" s="104">
        <v>0.23859251585466151</v>
      </c>
      <c r="Q308" s="104">
        <v>0.41397638088183725</v>
      </c>
      <c r="R308" s="104">
        <v>0.38039926024506687</v>
      </c>
      <c r="S308" s="104">
        <v>0.4307887832126549</v>
      </c>
      <c r="T308" s="104">
        <v>0.20765725872523155</v>
      </c>
      <c r="U308" s="104">
        <v>1.1258162015299764E-2</v>
      </c>
      <c r="V308" s="104">
        <v>3.0741951626071851E-2</v>
      </c>
      <c r="W308" s="104">
        <v>0.18790168672952873</v>
      </c>
      <c r="X308" s="104">
        <v>0.26345177586942803</v>
      </c>
      <c r="Y308" s="104">
        <v>0.25868911575095876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0.13578216050696756</v>
      </c>
      <c r="D309" s="98">
        <v>0.21819469500526567</v>
      </c>
      <c r="E309" s="98">
        <v>0.32724049570085412</v>
      </c>
      <c r="F309" s="98">
        <v>0.11478511436807617</v>
      </c>
      <c r="G309" s="98">
        <v>0.16045229965037494</v>
      </c>
      <c r="H309" s="98">
        <v>0.14141207062428157</v>
      </c>
      <c r="I309" s="98">
        <v>0.22449838361668772</v>
      </c>
      <c r="J309" s="98">
        <v>0.11000263472874258</v>
      </c>
      <c r="K309" s="98">
        <v>0.16084551397452945</v>
      </c>
      <c r="L309" s="98">
        <v>9.5753149175107896E-2</v>
      </c>
      <c r="M309" s="98">
        <v>0.19738958704397475</v>
      </c>
      <c r="N309" s="98">
        <v>0.14418037474508158</v>
      </c>
      <c r="O309" s="98">
        <v>0.16239717190590325</v>
      </c>
      <c r="P309" s="98">
        <v>0.10283029916156185</v>
      </c>
      <c r="Q309" s="98">
        <v>0.17802492208154036</v>
      </c>
      <c r="R309" s="98">
        <v>0.1661996038544386</v>
      </c>
      <c r="S309" s="98">
        <v>0.20084748719993631</v>
      </c>
      <c r="T309" s="98">
        <v>8.8626140511165463E-2</v>
      </c>
      <c r="U309" s="98">
        <v>4.8440569305811228E-3</v>
      </c>
      <c r="V309" s="98">
        <v>1.2090649206385208E-2</v>
      </c>
      <c r="W309" s="98">
        <v>8.3542071181799654E-2</v>
      </c>
      <c r="X309" s="98">
        <v>0.11047318973432185</v>
      </c>
      <c r="Y309" s="98">
        <v>9.6247760973079521E-2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0.19164866023614593</v>
      </c>
      <c r="D310" s="98">
        <v>0.292519535869601</v>
      </c>
      <c r="E310" s="98">
        <v>0.43958144865050164</v>
      </c>
      <c r="F310" s="98">
        <v>0.13704808238119082</v>
      </c>
      <c r="G310" s="98">
        <v>0.1976632060803232</v>
      </c>
      <c r="H310" s="98">
        <v>0.17748140495871248</v>
      </c>
      <c r="I310" s="98">
        <v>0.229160639089977</v>
      </c>
      <c r="J310" s="98">
        <v>0.1374676526403335</v>
      </c>
      <c r="K310" s="98">
        <v>0.19586558353237599</v>
      </c>
      <c r="L310" s="98">
        <v>0.11837677980735772</v>
      </c>
      <c r="M310" s="98">
        <v>0.22490803604736193</v>
      </c>
      <c r="N310" s="98">
        <v>0.1634457712487854</v>
      </c>
      <c r="O310" s="98">
        <v>0.16916185254321431</v>
      </c>
      <c r="P310" s="98">
        <v>0.13576221669309968</v>
      </c>
      <c r="Q310" s="98">
        <v>0.23595145880029689</v>
      </c>
      <c r="R310" s="98">
        <v>0.21419965639062827</v>
      </c>
      <c r="S310" s="98">
        <v>0.22994129601271857</v>
      </c>
      <c r="T310" s="98">
        <v>0.11903111821406608</v>
      </c>
      <c r="U310" s="98">
        <v>6.4141050847186416E-3</v>
      </c>
      <c r="V310" s="98">
        <v>1.8651302419686645E-2</v>
      </c>
      <c r="W310" s="98">
        <v>0.10435961554772909</v>
      </c>
      <c r="X310" s="98">
        <v>0.15297858613510618</v>
      </c>
      <c r="Y310" s="98">
        <v>0.16244135477787927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0.42336920700487923</v>
      </c>
      <c r="D311" s="122">
        <v>0.61434924926073786</v>
      </c>
      <c r="E311" s="122">
        <v>0.57919917061631232</v>
      </c>
      <c r="F311" s="122">
        <v>0.47327589426738365</v>
      </c>
      <c r="G311" s="122">
        <v>0.39627566812294507</v>
      </c>
      <c r="H311" s="122">
        <v>0.30833107059339654</v>
      </c>
      <c r="I311" s="122">
        <v>0.28518343018447606</v>
      </c>
      <c r="J311" s="122">
        <v>0.1797281657345052</v>
      </c>
      <c r="K311" s="122">
        <v>0.18849414359233665</v>
      </c>
      <c r="L311" s="122">
        <v>0.19464380500257078</v>
      </c>
      <c r="M311" s="122">
        <v>0.19534275349398</v>
      </c>
      <c r="N311" s="122">
        <v>0.19604811250045673</v>
      </c>
      <c r="O311" s="122">
        <v>0.16717044405104634</v>
      </c>
      <c r="P311" s="122">
        <v>0.1128306046375655</v>
      </c>
      <c r="Q311" s="122">
        <v>0.18017567865992878</v>
      </c>
      <c r="R311" s="122">
        <v>0.16113658215142795</v>
      </c>
      <c r="S311" s="122">
        <v>0.2138214481012182</v>
      </c>
      <c r="T311" s="122">
        <v>0.10188727583824141</v>
      </c>
      <c r="U311" s="122">
        <v>4.8395233654282728E-3</v>
      </c>
      <c r="V311" s="122">
        <v>1.7415431766405125E-2</v>
      </c>
      <c r="W311" s="122">
        <v>6.4703294480230419E-2</v>
      </c>
      <c r="X311" s="122">
        <v>0.15067364997496291</v>
      </c>
      <c r="Y311" s="122">
        <v>0.15961198307943575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0.42336920700487923</v>
      </c>
      <c r="D313" s="33">
        <v>0.61434924926073786</v>
      </c>
      <c r="E313" s="33">
        <v>0.57919917061631232</v>
      </c>
      <c r="F313" s="33">
        <v>0.47327589426738365</v>
      </c>
      <c r="G313" s="33">
        <v>0.39627566812294507</v>
      </c>
      <c r="H313" s="33">
        <v>0.30833107059339654</v>
      </c>
      <c r="I313" s="33">
        <v>0.28518343018447606</v>
      </c>
      <c r="J313" s="33">
        <v>0.1797281657345052</v>
      </c>
      <c r="K313" s="33">
        <v>0.18849414359233665</v>
      </c>
      <c r="L313" s="33">
        <v>0.19464380500257078</v>
      </c>
      <c r="M313" s="33">
        <v>0.19534275349398</v>
      </c>
      <c r="N313" s="33">
        <v>0.19604811250045673</v>
      </c>
      <c r="O313" s="33">
        <v>0.16717044405104634</v>
      </c>
      <c r="P313" s="33">
        <v>0.1128306046375655</v>
      </c>
      <c r="Q313" s="33">
        <v>0.18017567865992878</v>
      </c>
      <c r="R313" s="33">
        <v>0.16113658215142795</v>
      </c>
      <c r="S313" s="33">
        <v>0.2138214481012182</v>
      </c>
      <c r="T313" s="33">
        <v>0.10188727583824141</v>
      </c>
      <c r="U313" s="33">
        <v>4.8395233654282728E-3</v>
      </c>
      <c r="V313" s="33">
        <v>1.7415431766405125E-2</v>
      </c>
      <c r="W313" s="33">
        <v>6.4703294480230419E-2</v>
      </c>
      <c r="X313" s="33">
        <v>0.15067364997496291</v>
      </c>
      <c r="Y313" s="33">
        <v>0.15961198307943575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0.82552851691793161</v>
      </c>
      <c r="D315" s="154">
        <f t="shared" si="118"/>
        <v>0.82769307936963599</v>
      </c>
      <c r="E315" s="154">
        <f t="shared" si="118"/>
        <v>0.84756190783138274</v>
      </c>
      <c r="F315" s="154">
        <f t="shared" si="118"/>
        <v>0.83831845052161869</v>
      </c>
      <c r="G315" s="154">
        <f t="shared" si="118"/>
        <v>0.8448149825680803</v>
      </c>
      <c r="H315" s="154">
        <f t="shared" si="118"/>
        <v>0.85510037666398753</v>
      </c>
      <c r="I315" s="154">
        <f t="shared" si="118"/>
        <v>0.85784443851384506</v>
      </c>
      <c r="J315" s="154">
        <f t="shared" si="118"/>
        <v>0.86052777489626131</v>
      </c>
      <c r="K315" s="154">
        <f t="shared" si="118"/>
        <v>0.87109231082855954</v>
      </c>
      <c r="L315" s="154">
        <f t="shared" si="118"/>
        <v>0.8734175667021139</v>
      </c>
      <c r="M315" s="154">
        <f t="shared" si="118"/>
        <v>0.88482724637733978</v>
      </c>
      <c r="N315" s="154">
        <f t="shared" si="118"/>
        <v>0.88091298618903779</v>
      </c>
      <c r="O315" s="154">
        <f t="shared" si="118"/>
        <v>0.88196720872658385</v>
      </c>
      <c r="P315" s="154">
        <f t="shared" si="118"/>
        <v>0.87302635318571031</v>
      </c>
      <c r="Q315" s="154">
        <f t="shared" si="118"/>
        <v>0.87836319744199809</v>
      </c>
      <c r="R315" s="154">
        <f t="shared" ref="R315:V315" si="119">IF(R297=0,"",R297/R279)</f>
        <v>0.88433640005715786</v>
      </c>
      <c r="S315" s="154">
        <f t="shared" si="119"/>
        <v>0.90066974098545693</v>
      </c>
      <c r="T315" s="154">
        <f t="shared" si="119"/>
        <v>0.91451782109983037</v>
      </c>
      <c r="U315" s="154">
        <f t="shared" si="119"/>
        <v>0.93521038278401858</v>
      </c>
      <c r="V315" s="154">
        <f t="shared" si="119"/>
        <v>0.95514632718108106</v>
      </c>
      <c r="W315" s="154">
        <f t="shared" ref="W315:Y315" si="120">IF(W297=0,"",W297/W279)</f>
        <v>0.95416139446033943</v>
      </c>
      <c r="X315" s="154">
        <f t="shared" si="120"/>
        <v>0.98418241470953383</v>
      </c>
      <c r="Y315" s="154">
        <f t="shared" si="120"/>
        <v>1.0107164269282065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0.83192227625658743</v>
      </c>
      <c r="D316" s="155">
        <f t="shared" si="121"/>
        <v>0.83453210233945518</v>
      </c>
      <c r="E316" s="155">
        <f t="shared" si="121"/>
        <v>0.83713465920777208</v>
      </c>
      <c r="F316" s="155">
        <f t="shared" si="121"/>
        <v>0.83973597142400469</v>
      </c>
      <c r="G316" s="155">
        <f t="shared" si="121"/>
        <v>0.84233059392302023</v>
      </c>
      <c r="H316" s="155">
        <f t="shared" si="121"/>
        <v>0.84491921372984946</v>
      </c>
      <c r="I316" s="155">
        <f t="shared" si="121"/>
        <v>0.84750051150019545</v>
      </c>
      <c r="J316" s="155">
        <f t="shared" si="121"/>
        <v>0.85006903437844217</v>
      </c>
      <c r="K316" s="155">
        <f t="shared" si="121"/>
        <v>0.85262018186918032</v>
      </c>
      <c r="L316" s="155">
        <f t="shared" si="121"/>
        <v>0.85515279023133395</v>
      </c>
      <c r="M316" s="155">
        <f t="shared" si="121"/>
        <v>0.85720091423162448</v>
      </c>
      <c r="N316" s="155">
        <f t="shared" si="121"/>
        <v>0.85859620576052775</v>
      </c>
      <c r="O316" s="155">
        <f t="shared" si="121"/>
        <v>0.85956129529195824</v>
      </c>
      <c r="P316" s="155">
        <f t="shared" si="121"/>
        <v>0.86107271677080932</v>
      </c>
      <c r="Q316" s="155">
        <f t="shared" si="121"/>
        <v>0.86578303953370461</v>
      </c>
      <c r="R316" s="155">
        <f t="shared" ref="R316:V316" si="122">IF(R298=0,"",R298/R280)</f>
        <v>0.8768151347424975</v>
      </c>
      <c r="S316" s="155">
        <f t="shared" si="122"/>
        <v>0.89167749445351407</v>
      </c>
      <c r="T316" s="155">
        <f t="shared" si="122"/>
        <v>0.90832786071632077</v>
      </c>
      <c r="U316" s="155">
        <f t="shared" si="122"/>
        <v>0.92474271537577335</v>
      </c>
      <c r="V316" s="155">
        <f t="shared" si="122"/>
        <v>0.93889654786404608</v>
      </c>
      <c r="W316" s="155">
        <f t="shared" ref="W316:Y316" si="123">IF(W298=0,"",W298/W280)</f>
        <v>0.95038874666320372</v>
      </c>
      <c r="X316" s="155">
        <f t="shared" si="123"/>
        <v>0.9578516524254248</v>
      </c>
      <c r="Y316" s="155">
        <f t="shared" si="123"/>
        <v>0.96489087225139047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0.83192227625658743</v>
      </c>
      <c r="D317" s="156">
        <f t="shared" si="124"/>
        <v>0.83453210233945518</v>
      </c>
      <c r="E317" s="156">
        <f t="shared" si="124"/>
        <v>0.83713465920777208</v>
      </c>
      <c r="F317" s="156">
        <f t="shared" si="124"/>
        <v>0.83973597142400469</v>
      </c>
      <c r="G317" s="156">
        <f t="shared" si="124"/>
        <v>0.84233059392302023</v>
      </c>
      <c r="H317" s="156">
        <f t="shared" si="124"/>
        <v>0.84491921372984946</v>
      </c>
      <c r="I317" s="156">
        <f t="shared" si="124"/>
        <v>0.84750051150019545</v>
      </c>
      <c r="J317" s="156">
        <f t="shared" si="124"/>
        <v>0.85006903437844217</v>
      </c>
      <c r="K317" s="156">
        <f t="shared" si="124"/>
        <v>0.85262018186918032</v>
      </c>
      <c r="L317" s="156">
        <f t="shared" si="124"/>
        <v>0.85515279023133395</v>
      </c>
      <c r="M317" s="156">
        <f t="shared" si="124"/>
        <v>0.85720091423162448</v>
      </c>
      <c r="N317" s="156">
        <f t="shared" si="124"/>
        <v>0.85859620576052775</v>
      </c>
      <c r="O317" s="156">
        <f t="shared" si="124"/>
        <v>0.85956129529195824</v>
      </c>
      <c r="P317" s="156">
        <f t="shared" si="124"/>
        <v>0.86107271677080932</v>
      </c>
      <c r="Q317" s="156">
        <f t="shared" si="124"/>
        <v>0.86578303953370461</v>
      </c>
      <c r="R317" s="156">
        <f t="shared" ref="R317:V317" si="125">IF(R299=0,"",R299/R281)</f>
        <v>0.8768151347424975</v>
      </c>
      <c r="S317" s="156">
        <f t="shared" si="125"/>
        <v>0.89167749445351407</v>
      </c>
      <c r="T317" s="156">
        <f t="shared" si="125"/>
        <v>0.90832786071632077</v>
      </c>
      <c r="U317" s="156">
        <f t="shared" si="125"/>
        <v>0.92474271537577335</v>
      </c>
      <c r="V317" s="156">
        <f t="shared" si="125"/>
        <v>0.93889654786404608</v>
      </c>
      <c r="W317" s="156">
        <f t="shared" ref="W317:Y317" si="126">IF(W299=0,"",W299/W281)</f>
        <v>0.95038874666320372</v>
      </c>
      <c r="X317" s="156">
        <f t="shared" si="126"/>
        <v>0.9578516524254248</v>
      </c>
      <c r="Y317" s="156">
        <f t="shared" si="126"/>
        <v>0.96489087225139047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2.4302611004928116</v>
      </c>
      <c r="D318" s="155">
        <f t="shared" si="127"/>
        <v>2.5369456794464402</v>
      </c>
      <c r="E318" s="155">
        <f t="shared" si="127"/>
        <v>2.645229665382403</v>
      </c>
      <c r="F318" s="155">
        <f t="shared" si="127"/>
        <v>2.7543833405288036</v>
      </c>
      <c r="G318" s="155">
        <f t="shared" si="127"/>
        <v>2.8650390675616717</v>
      </c>
      <c r="H318" s="155">
        <f t="shared" si="127"/>
        <v>2.9770974633419458</v>
      </c>
      <c r="I318" s="155">
        <f t="shared" si="127"/>
        <v>3.0906910831060701</v>
      </c>
      <c r="J318" s="155">
        <f t="shared" si="127"/>
        <v>3.2064140294578989</v>
      </c>
      <c r="K318" s="155">
        <f t="shared" si="127"/>
        <v>3.3247368811958475</v>
      </c>
      <c r="L318" s="155">
        <f t="shared" si="127"/>
        <v>3.445722042133248</v>
      </c>
      <c r="M318" s="155">
        <f t="shared" si="127"/>
        <v>3.5843621187699686</v>
      </c>
      <c r="N318" s="155">
        <f t="shared" si="127"/>
        <v>3.7451077276635449</v>
      </c>
      <c r="O318" s="155">
        <f t="shared" si="127"/>
        <v>3.9276721145464872</v>
      </c>
      <c r="P318" s="155">
        <f t="shared" si="127"/>
        <v>4.1142881127083859</v>
      </c>
      <c r="Q318" s="155">
        <f t="shared" si="127"/>
        <v>4.2575130300642714</v>
      </c>
      <c r="R318" s="155">
        <f t="shared" ref="R318:V318" si="128">IF(R300=0,"",R300/R282)</f>
        <v>4.2885467357412006</v>
      </c>
      <c r="S318" s="155">
        <f t="shared" si="128"/>
        <v>4.2919949252608589</v>
      </c>
      <c r="T318" s="155">
        <f t="shared" si="128"/>
        <v>4.2958262469493693</v>
      </c>
      <c r="U318" s="155">
        <f t="shared" si="128"/>
        <v>4.300083271047713</v>
      </c>
      <c r="V318" s="155">
        <f t="shared" si="128"/>
        <v>4.3122478727184674</v>
      </c>
      <c r="W318" s="155">
        <f t="shared" ref="W318:Y318" si="129">IF(W300=0,"",W300/W282)</f>
        <v>4.3521744542800276</v>
      </c>
      <c r="X318" s="155">
        <f t="shared" si="129"/>
        <v>4.3994756322114403</v>
      </c>
      <c r="Y318" s="155">
        <f t="shared" si="129"/>
        <v>4.4527924678182833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2.4302611004928116</v>
      </c>
      <c r="D319" s="156">
        <f t="shared" si="130"/>
        <v>2.5369456794464402</v>
      </c>
      <c r="E319" s="156">
        <f t="shared" si="130"/>
        <v>2.645229665382403</v>
      </c>
      <c r="F319" s="156">
        <f t="shared" si="130"/>
        <v>2.7543833405288036</v>
      </c>
      <c r="G319" s="156">
        <f t="shared" si="130"/>
        <v>2.8650390675616717</v>
      </c>
      <c r="H319" s="156">
        <f t="shared" si="130"/>
        <v>2.9770974633419458</v>
      </c>
      <c r="I319" s="156">
        <f t="shared" si="130"/>
        <v>3.0906910831060701</v>
      </c>
      <c r="J319" s="156">
        <f t="shared" si="130"/>
        <v>3.2064140294578989</v>
      </c>
      <c r="K319" s="156">
        <f t="shared" si="130"/>
        <v>3.3247368811958475</v>
      </c>
      <c r="L319" s="156">
        <f t="shared" si="130"/>
        <v>3.445722042133248</v>
      </c>
      <c r="M319" s="156">
        <f t="shared" si="130"/>
        <v>3.5843621187699686</v>
      </c>
      <c r="N319" s="156">
        <f t="shared" si="130"/>
        <v>3.7451077276635449</v>
      </c>
      <c r="O319" s="156">
        <f t="shared" si="130"/>
        <v>3.9276721145464872</v>
      </c>
      <c r="P319" s="156">
        <f t="shared" si="130"/>
        <v>4.1142881127083859</v>
      </c>
      <c r="Q319" s="156">
        <f t="shared" si="130"/>
        <v>4.2575130300642714</v>
      </c>
      <c r="R319" s="156">
        <f t="shared" ref="R319:V319" si="131">IF(R301=0,"",R301/R283)</f>
        <v>4.2885467357412006</v>
      </c>
      <c r="S319" s="156">
        <f t="shared" si="131"/>
        <v>4.2919949252608589</v>
      </c>
      <c r="T319" s="156">
        <f t="shared" si="131"/>
        <v>4.2958262469493693</v>
      </c>
      <c r="U319" s="156">
        <f t="shared" si="131"/>
        <v>4.300083271047713</v>
      </c>
      <c r="V319" s="156">
        <f t="shared" si="131"/>
        <v>4.3122478727184674</v>
      </c>
      <c r="W319" s="156">
        <f t="shared" ref="W319:Y319" si="132">IF(W301=0,"",W301/W283)</f>
        <v>4.3521744542800276</v>
      </c>
      <c r="X319" s="156">
        <f t="shared" si="132"/>
        <v>4.3994756322114403</v>
      </c>
      <c r="Y319" s="156">
        <f t="shared" si="132"/>
        <v>4.4527924678182833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0.80061245422552207</v>
      </c>
      <c r="D320" s="155">
        <f t="shared" si="133"/>
        <v>0.80823577548795833</v>
      </c>
      <c r="E320" s="155">
        <f t="shared" si="133"/>
        <v>0.82829430127601</v>
      </c>
      <c r="F320" s="155">
        <f t="shared" si="133"/>
        <v>0.78998879421884938</v>
      </c>
      <c r="G320" s="155">
        <f t="shared" si="133"/>
        <v>0.80919034522541045</v>
      </c>
      <c r="H320" s="155">
        <f t="shared" si="133"/>
        <v>0.81719053915056805</v>
      </c>
      <c r="I320" s="155">
        <f t="shared" si="133"/>
        <v>0.83273121319765697</v>
      </c>
      <c r="J320" s="155">
        <f t="shared" si="133"/>
        <v>0.83047806597480767</v>
      </c>
      <c r="K320" s="155">
        <f t="shared" si="133"/>
        <v>0.84833499423673808</v>
      </c>
      <c r="L320" s="155">
        <f t="shared" si="133"/>
        <v>0.82183700339356169</v>
      </c>
      <c r="M320" s="155">
        <f t="shared" si="133"/>
        <v>0.85021431065991959</v>
      </c>
      <c r="N320" s="155">
        <f t="shared" si="133"/>
        <v>0.84319988994299233</v>
      </c>
      <c r="O320" s="155">
        <f t="shared" si="133"/>
        <v>0.86313380114119054</v>
      </c>
      <c r="P320" s="155">
        <f t="shared" si="133"/>
        <v>0.88444190364070618</v>
      </c>
      <c r="Q320" s="155">
        <f t="shared" si="133"/>
        <v>0.89839038391207482</v>
      </c>
      <c r="R320" s="155">
        <f t="shared" ref="R320:V320" si="134">IF(R302=0,"",R302/R284)</f>
        <v>0.9013287803874338</v>
      </c>
      <c r="S320" s="155">
        <f t="shared" si="134"/>
        <v>0.89615987809022246</v>
      </c>
      <c r="T320" s="155">
        <f t="shared" si="134"/>
        <v>0.89859703461260187</v>
      </c>
      <c r="U320" s="155">
        <f t="shared" si="134"/>
        <v>0.91460143348397627</v>
      </c>
      <c r="V320" s="155">
        <f t="shared" si="134"/>
        <v>0.90963597397080176</v>
      </c>
      <c r="W320" s="155">
        <f t="shared" ref="W320:Y320" si="135">IF(W302=0,"",W302/W284)</f>
        <v>0.93717800565170084</v>
      </c>
      <c r="X320" s="155">
        <f t="shared" si="135"/>
        <v>0.92579067590730391</v>
      </c>
      <c r="Y320" s="155">
        <f t="shared" si="135"/>
        <v>0.93703864182555097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0.69601036192469068</v>
      </c>
      <c r="D321" s="156">
        <f t="shared" si="136"/>
        <v>0.69755625908043761</v>
      </c>
      <c r="E321" s="156">
        <f t="shared" si="136"/>
        <v>0.69931704278307827</v>
      </c>
      <c r="F321" s="156">
        <f t="shared" si="136"/>
        <v>0.70110712919665907</v>
      </c>
      <c r="G321" s="156">
        <f t="shared" si="136"/>
        <v>0.70309511348050757</v>
      </c>
      <c r="H321" s="156">
        <f t="shared" si="136"/>
        <v>0.70526036173345885</v>
      </c>
      <c r="I321" s="156">
        <f t="shared" si="136"/>
        <v>0.70764441580769744</v>
      </c>
      <c r="J321" s="156">
        <f t="shared" si="136"/>
        <v>0.71041745800866984</v>
      </c>
      <c r="K321" s="156">
        <f t="shared" si="136"/>
        <v>0.71372418805927595</v>
      </c>
      <c r="L321" s="156">
        <f t="shared" si="136"/>
        <v>0.71760331906777886</v>
      </c>
      <c r="M321" s="156">
        <f t="shared" si="136"/>
        <v>0.72551117359792583</v>
      </c>
      <c r="N321" s="156">
        <f t="shared" si="136"/>
        <v>0.73854638350710133</v>
      </c>
      <c r="O321" s="156">
        <f t="shared" si="136"/>
        <v>0.75760309076428523</v>
      </c>
      <c r="P321" s="156">
        <f t="shared" si="136"/>
        <v>0.78071140409999906</v>
      </c>
      <c r="Q321" s="156">
        <f t="shared" si="136"/>
        <v>0.8015172416408588</v>
      </c>
      <c r="R321" s="156">
        <f t="shared" ref="R321:V321" si="137">IF(R303=0,"",R303/R285)</f>
        <v>0.81501560991666955</v>
      </c>
      <c r="S321" s="156">
        <f t="shared" si="137"/>
        <v>0.8275838772444194</v>
      </c>
      <c r="T321" s="156">
        <f t="shared" si="137"/>
        <v>0.83885145857815258</v>
      </c>
      <c r="U321" s="156">
        <f t="shared" si="137"/>
        <v>0.84844776887195195</v>
      </c>
      <c r="V321" s="156">
        <f t="shared" si="137"/>
        <v>0.85600222307988483</v>
      </c>
      <c r="W321" s="156">
        <f t="shared" ref="W321:Y321" si="138">IF(W303=0,"",W303/W285)</f>
        <v>0.86064559100478932</v>
      </c>
      <c r="X321" s="156">
        <f t="shared" si="138"/>
        <v>0.86330813822144969</v>
      </c>
      <c r="Y321" s="156">
        <f t="shared" si="138"/>
        <v>0.86465638696466496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0.8465148536685565</v>
      </c>
      <c r="D322" s="156">
        <f t="shared" si="139"/>
        <v>0.84375078247225455</v>
      </c>
      <c r="E322" s="156">
        <f t="shared" si="139"/>
        <v>0.84528359800713726</v>
      </c>
      <c r="F322" s="156">
        <f t="shared" si="139"/>
        <v>0.83707174978146692</v>
      </c>
      <c r="G322" s="156">
        <f t="shared" si="139"/>
        <v>0.84080063779964032</v>
      </c>
      <c r="H322" s="156">
        <f t="shared" si="139"/>
        <v>0.84321347014015646</v>
      </c>
      <c r="I322" s="156" t="str">
        <f t="shared" si="139"/>
        <v/>
      </c>
      <c r="J322" s="156">
        <f t="shared" si="139"/>
        <v>0.84627260632967993</v>
      </c>
      <c r="K322" s="156">
        <f t="shared" si="139"/>
        <v>0.84676864850646316</v>
      </c>
      <c r="L322" s="156">
        <f t="shared" si="139"/>
        <v>0.85011090336296524</v>
      </c>
      <c r="M322" s="156">
        <f t="shared" si="139"/>
        <v>0.85006009933147364</v>
      </c>
      <c r="N322" s="156">
        <f t="shared" si="139"/>
        <v>0.85782971759672921</v>
      </c>
      <c r="O322" s="156">
        <f t="shared" si="139"/>
        <v>0.86509904999344545</v>
      </c>
      <c r="P322" s="156">
        <f t="shared" si="139"/>
        <v>0.89101273772295442</v>
      </c>
      <c r="Q322" s="156" t="str">
        <f t="shared" si="139"/>
        <v/>
      </c>
      <c r="R322" s="156">
        <f t="shared" ref="R322:V322" si="140">IF(R304=0,"",R304/R286)</f>
        <v>0.90934869886940406</v>
      </c>
      <c r="S322" s="156" t="str">
        <f t="shared" si="140"/>
        <v/>
      </c>
      <c r="T322" s="156">
        <f t="shared" si="140"/>
        <v>0.92389408859028865</v>
      </c>
      <c r="U322" s="156" t="str">
        <f t="shared" si="140"/>
        <v/>
      </c>
      <c r="V322" s="156">
        <f t="shared" si="140"/>
        <v>0.93652139221907615</v>
      </c>
      <c r="W322" s="156" t="str">
        <f t="shared" ref="W322:Y322" si="141">IF(W304=0,"",W304/W286)</f>
        <v/>
      </c>
      <c r="X322" s="156">
        <f t="shared" si="141"/>
        <v>0.93666244318588088</v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0.69601036192469068</v>
      </c>
      <c r="D323" s="157">
        <f t="shared" si="142"/>
        <v>0.69755625908043761</v>
      </c>
      <c r="E323" s="157">
        <f t="shared" si="142"/>
        <v>0.69931704278307827</v>
      </c>
      <c r="F323" s="157">
        <f t="shared" si="142"/>
        <v>0.70110712919665907</v>
      </c>
      <c r="G323" s="157">
        <f t="shared" si="142"/>
        <v>0.70309511348050757</v>
      </c>
      <c r="H323" s="157">
        <f t="shared" si="142"/>
        <v>0.70526036173345885</v>
      </c>
      <c r="I323" s="157" t="str">
        <f t="shared" si="142"/>
        <v/>
      </c>
      <c r="J323" s="157">
        <f t="shared" si="142"/>
        <v>0.71041745800866996</v>
      </c>
      <c r="K323" s="157">
        <f t="shared" si="142"/>
        <v>0.71372418805927595</v>
      </c>
      <c r="L323" s="157">
        <f t="shared" si="142"/>
        <v>0.71760331906777886</v>
      </c>
      <c r="M323" s="157">
        <f t="shared" si="142"/>
        <v>0.72551117359792583</v>
      </c>
      <c r="N323" s="157">
        <f t="shared" si="142"/>
        <v>0.73854638350710122</v>
      </c>
      <c r="O323" s="157">
        <f t="shared" si="142"/>
        <v>0.75760309076428523</v>
      </c>
      <c r="P323" s="157">
        <f t="shared" si="142"/>
        <v>0.78071140409999917</v>
      </c>
      <c r="Q323" s="157" t="str">
        <f t="shared" si="142"/>
        <v/>
      </c>
      <c r="R323" s="157">
        <f t="shared" ref="R323:V323" si="143">IF(R305=0,"",R305/R287)</f>
        <v>0.81501560991666955</v>
      </c>
      <c r="S323" s="157" t="str">
        <f t="shared" si="143"/>
        <v/>
      </c>
      <c r="T323" s="157">
        <f t="shared" si="143"/>
        <v>0.83885145857815258</v>
      </c>
      <c r="U323" s="157" t="str">
        <f t="shared" si="143"/>
        <v/>
      </c>
      <c r="V323" s="157">
        <f t="shared" si="143"/>
        <v>0.85600222307988483</v>
      </c>
      <c r="W323" s="157" t="str">
        <f t="shared" ref="W323:Y323" si="144">IF(W305=0,"",W305/W287)</f>
        <v/>
      </c>
      <c r="X323" s="157">
        <f t="shared" si="144"/>
        <v>0.86330813822144969</v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 t="str">
        <f t="shared" si="145"/>
        <v/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 t="str">
        <f t="shared" si="145"/>
        <v/>
      </c>
      <c r="R324" s="158">
        <f t="shared" ref="R324:V324" si="146">IF(R306=0,"",R306/R288)</f>
        <v>1</v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:Y324" si="147">IF(W306=0,"",W306/W288)</f>
        <v/>
      </c>
      <c r="X324" s="158">
        <f t="shared" si="147"/>
        <v>1</v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0.77967175277997069</v>
      </c>
      <c r="D325" s="157">
        <f t="shared" si="148"/>
        <v>0.78060708254141098</v>
      </c>
      <c r="E325" s="157">
        <f t="shared" si="148"/>
        <v>0.781631036978224</v>
      </c>
      <c r="F325" s="157">
        <f t="shared" si="148"/>
        <v>0.78266734591486342</v>
      </c>
      <c r="G325" s="157">
        <f t="shared" si="148"/>
        <v>0.78378596450283589</v>
      </c>
      <c r="H325" s="157">
        <f t="shared" si="148"/>
        <v>0.78497899630682877</v>
      </c>
      <c r="I325" s="157">
        <f t="shared" si="148"/>
        <v>0.78626458404661137</v>
      </c>
      <c r="J325" s="157">
        <f t="shared" si="148"/>
        <v>0.78771547453161517</v>
      </c>
      <c r="K325" s="157">
        <f t="shared" si="148"/>
        <v>0.78939593335356095</v>
      </c>
      <c r="L325" s="157">
        <f t="shared" si="148"/>
        <v>0.79132805619702495</v>
      </c>
      <c r="M325" s="157">
        <f t="shared" si="148"/>
        <v>0.79500125443596603</v>
      </c>
      <c r="N325" s="157">
        <f t="shared" si="148"/>
        <v>0.80105802751633581</v>
      </c>
      <c r="O325" s="157">
        <f t="shared" si="148"/>
        <v>0.8102938191366954</v>
      </c>
      <c r="P325" s="157">
        <f t="shared" si="148"/>
        <v>0.82227075778456149</v>
      </c>
      <c r="Q325" s="157">
        <f t="shared" si="148"/>
        <v>0.83382595537259896</v>
      </c>
      <c r="R325" s="157">
        <f t="shared" ref="R325:V325" si="149">IF(R307=0,"",R307/R289)</f>
        <v>0.84164581233520086</v>
      </c>
      <c r="S325" s="157">
        <f t="shared" si="149"/>
        <v>0.84922190583378354</v>
      </c>
      <c r="T325" s="157">
        <f t="shared" si="149"/>
        <v>0.85673920479434873</v>
      </c>
      <c r="U325" s="157">
        <f t="shared" si="149"/>
        <v>0.86427327854513902</v>
      </c>
      <c r="V325" s="157">
        <f t="shared" si="149"/>
        <v>0.87167463264960821</v>
      </c>
      <c r="W325" s="157" t="str">
        <f t="shared" ref="W325:Y325" si="150">IF(W307=0,"",W307/W289)</f>
        <v/>
      </c>
      <c r="X325" s="157">
        <f t="shared" si="150"/>
        <v>0.89183050102231831</v>
      </c>
      <c r="Y325" s="157">
        <f t="shared" si="150"/>
        <v>0.90432813306167903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0.89510484150660008</v>
      </c>
      <c r="D326" s="158">
        <f t="shared" si="151"/>
        <v>0.89279653121238467</v>
      </c>
      <c r="E326" s="158">
        <f t="shared" si="151"/>
        <v>0.89347664645007019</v>
      </c>
      <c r="F326" s="158">
        <f t="shared" si="151"/>
        <v>0.88765251617286955</v>
      </c>
      <c r="G326" s="158">
        <f t="shared" si="151"/>
        <v>0.88999852519179212</v>
      </c>
      <c r="H326" s="158">
        <f t="shared" si="151"/>
        <v>0.8916879904888283</v>
      </c>
      <c r="I326" s="158">
        <f t="shared" si="151"/>
        <v>0.88142892905780645</v>
      </c>
      <c r="J326" s="158">
        <f t="shared" si="151"/>
        <v>0.89302273283664124</v>
      </c>
      <c r="K326" s="158">
        <f t="shared" si="151"/>
        <v>0.89261836370322545</v>
      </c>
      <c r="L326" s="158">
        <f t="shared" si="151"/>
        <v>0.89451932105743137</v>
      </c>
      <c r="M326" s="158">
        <f t="shared" si="151"/>
        <v>0.89243619274286512</v>
      </c>
      <c r="N326" s="158">
        <f t="shared" si="151"/>
        <v>0.89573793649277</v>
      </c>
      <c r="O326" s="158">
        <f t="shared" si="151"/>
        <v>0.89712506915498069</v>
      </c>
      <c r="P326" s="158">
        <f t="shared" si="151"/>
        <v>0.91478296946356574</v>
      </c>
      <c r="Q326" s="158">
        <f t="shared" si="151"/>
        <v>0.92106270847808969</v>
      </c>
      <c r="R326" s="158">
        <f t="shared" ref="R326:V326" si="152">IF(R308=0,"",R308/R290)</f>
        <v>0.92404059446347875</v>
      </c>
      <c r="S326" s="158">
        <f t="shared" si="152"/>
        <v>0.9235496748442964</v>
      </c>
      <c r="T326" s="158">
        <f t="shared" si="152"/>
        <v>0.93338754519602618</v>
      </c>
      <c r="U326" s="158">
        <f t="shared" si="152"/>
        <v>0.9367064400448889</v>
      </c>
      <c r="V326" s="158">
        <f t="shared" si="152"/>
        <v>0.94526919929470488</v>
      </c>
      <c r="W326" s="158">
        <f t="shared" ref="W326:Y326" si="153">IF(W308=0,"",W308/W290)</f>
        <v>0.94203794011583186</v>
      </c>
      <c r="X326" s="158">
        <f t="shared" si="153"/>
        <v>0.95160134345428993</v>
      </c>
      <c r="Y326" s="158">
        <f t="shared" si="153"/>
        <v>0.96212923338695677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0.77967175277997081</v>
      </c>
      <c r="D327" s="156">
        <f t="shared" si="154"/>
        <v>0.78060708254141098</v>
      </c>
      <c r="E327" s="156">
        <f t="shared" si="154"/>
        <v>0.781631036978224</v>
      </c>
      <c r="F327" s="156">
        <f t="shared" si="154"/>
        <v>0.78266734591486342</v>
      </c>
      <c r="G327" s="156">
        <f t="shared" si="154"/>
        <v>0.78378596450283589</v>
      </c>
      <c r="H327" s="156">
        <f t="shared" si="154"/>
        <v>0.78497899630682877</v>
      </c>
      <c r="I327" s="156">
        <f t="shared" si="154"/>
        <v>0.78626458404661137</v>
      </c>
      <c r="J327" s="156">
        <f t="shared" si="154"/>
        <v>0.78771547453161517</v>
      </c>
      <c r="K327" s="156">
        <f t="shared" si="154"/>
        <v>0.78939593335356095</v>
      </c>
      <c r="L327" s="156">
        <f t="shared" si="154"/>
        <v>0.79132805619702484</v>
      </c>
      <c r="M327" s="156">
        <f t="shared" si="154"/>
        <v>0.79500125443596603</v>
      </c>
      <c r="N327" s="156">
        <f t="shared" si="154"/>
        <v>0.80105802751633581</v>
      </c>
      <c r="O327" s="156">
        <f t="shared" si="154"/>
        <v>0.8102938191366954</v>
      </c>
      <c r="P327" s="156">
        <f t="shared" si="154"/>
        <v>0.82227075778456149</v>
      </c>
      <c r="Q327" s="156">
        <f t="shared" si="154"/>
        <v>0.83382595537259896</v>
      </c>
      <c r="R327" s="156">
        <f t="shared" ref="R327:V327" si="155">IF(R309=0,"",R309/R291)</f>
        <v>0.84164581233520075</v>
      </c>
      <c r="S327" s="156">
        <f t="shared" si="155"/>
        <v>0.84922190583378354</v>
      </c>
      <c r="T327" s="156">
        <f t="shared" si="155"/>
        <v>0.85673920479434873</v>
      </c>
      <c r="U327" s="156">
        <f t="shared" si="155"/>
        <v>0.86427327854513902</v>
      </c>
      <c r="V327" s="156">
        <f t="shared" si="155"/>
        <v>0.87167463264960821</v>
      </c>
      <c r="W327" s="156">
        <f t="shared" ref="W327:Y327" si="156">IF(W309=0,"",W309/W291)</f>
        <v>0.87843452433580549</v>
      </c>
      <c r="X327" s="156">
        <f t="shared" si="156"/>
        <v>0.89183050102231842</v>
      </c>
      <c r="Y327" s="156">
        <f t="shared" si="156"/>
        <v>0.90432813306167892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0.77387641446026467</v>
      </c>
      <c r="D329" s="155">
        <f t="shared" si="160"/>
        <v>0.77505537932756852</v>
      </c>
      <c r="E329" s="155">
        <f t="shared" si="160"/>
        <v>0.77628993266109625</v>
      </c>
      <c r="F329" s="155">
        <f t="shared" si="160"/>
        <v>0.77753206624001836</v>
      </c>
      <c r="G329" s="155">
        <f t="shared" si="160"/>
        <v>0.77882539352667224</v>
      </c>
      <c r="H329" s="155">
        <f t="shared" si="160"/>
        <v>0.78016457678849827</v>
      </c>
      <c r="I329" s="155">
        <f t="shared" si="160"/>
        <v>0.78156036238389126</v>
      </c>
      <c r="J329" s="155">
        <f t="shared" si="160"/>
        <v>0.78305677435006926</v>
      </c>
      <c r="K329" s="155">
        <f t="shared" si="160"/>
        <v>0.78469124469836748</v>
      </c>
      <c r="L329" s="155">
        <f t="shared" si="160"/>
        <v>0.78647378802645229</v>
      </c>
      <c r="M329" s="155">
        <f t="shared" si="160"/>
        <v>0.78902243108335579</v>
      </c>
      <c r="N329" s="155">
        <f t="shared" si="160"/>
        <v>0.79251312021053688</v>
      </c>
      <c r="O329" s="155">
        <f t="shared" si="160"/>
        <v>0.797363083421751</v>
      </c>
      <c r="P329" s="155">
        <f t="shared" si="160"/>
        <v>0.80377695822825479</v>
      </c>
      <c r="Q329" s="155">
        <f t="shared" si="160"/>
        <v>0.81207657478666229</v>
      </c>
      <c r="R329" s="155">
        <f t="shared" ref="R329:V329" si="161">IF(R311=0,"",R311/R293)</f>
        <v>0.82337036861978241</v>
      </c>
      <c r="S329" s="155">
        <f t="shared" si="161"/>
        <v>0.83750259145769235</v>
      </c>
      <c r="T329" s="155">
        <f t="shared" si="161"/>
        <v>0.85271670540043254</v>
      </c>
      <c r="U329" s="155">
        <f t="shared" si="161"/>
        <v>0.86725617254808429</v>
      </c>
      <c r="V329" s="155">
        <f t="shared" si="161"/>
        <v>0.87936445500070992</v>
      </c>
      <c r="W329" s="155">
        <f t="shared" ref="W329:Y329" si="162">IF(W311=0,"",W311/W293)</f>
        <v>0.88843125133109635</v>
      </c>
      <c r="X329" s="155">
        <f t="shared" si="162"/>
        <v>0.89581628193962781</v>
      </c>
      <c r="Y329" s="155">
        <f t="shared" si="162"/>
        <v>0.90236529624663231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0.77387641446026467</v>
      </c>
      <c r="D331" s="159">
        <f t="shared" si="166"/>
        <v>0.77505537932756852</v>
      </c>
      <c r="E331" s="159">
        <f t="shared" si="166"/>
        <v>0.77628993266109625</v>
      </c>
      <c r="F331" s="159">
        <f t="shared" si="166"/>
        <v>0.77753206624001836</v>
      </c>
      <c r="G331" s="159">
        <f t="shared" si="166"/>
        <v>0.77882539352667224</v>
      </c>
      <c r="H331" s="159">
        <f t="shared" si="166"/>
        <v>0.78016457678849827</v>
      </c>
      <c r="I331" s="159">
        <f t="shared" si="166"/>
        <v>0.78156036238389126</v>
      </c>
      <c r="J331" s="159">
        <f t="shared" si="166"/>
        <v>0.78305677435006926</v>
      </c>
      <c r="K331" s="159">
        <f t="shared" si="166"/>
        <v>0.78469124469836748</v>
      </c>
      <c r="L331" s="159">
        <f t="shared" si="166"/>
        <v>0.78647378802645229</v>
      </c>
      <c r="M331" s="159">
        <f t="shared" si="166"/>
        <v>0.78902243108335579</v>
      </c>
      <c r="N331" s="159">
        <f t="shared" si="166"/>
        <v>0.79251312021053688</v>
      </c>
      <c r="O331" s="159">
        <f t="shared" si="166"/>
        <v>0.797363083421751</v>
      </c>
      <c r="P331" s="159">
        <f t="shared" si="166"/>
        <v>0.80377695822825479</v>
      </c>
      <c r="Q331" s="159">
        <f t="shared" si="166"/>
        <v>0.81207657478666229</v>
      </c>
      <c r="R331" s="159">
        <f t="shared" ref="R331:V331" si="167">IF(R313=0,"",R313/R295)</f>
        <v>0.82337036861978241</v>
      </c>
      <c r="S331" s="159">
        <f t="shared" si="167"/>
        <v>0.83750259145769235</v>
      </c>
      <c r="T331" s="159">
        <f t="shared" si="167"/>
        <v>0.85271670540043254</v>
      </c>
      <c r="U331" s="159">
        <f t="shared" si="167"/>
        <v>0.86725617254808429</v>
      </c>
      <c r="V331" s="159">
        <f t="shared" si="167"/>
        <v>0.87936445500070992</v>
      </c>
      <c r="W331" s="159">
        <f t="shared" ref="W331:Y331" si="168">IF(W313=0,"",W313/W295)</f>
        <v>0.88843125133109635</v>
      </c>
      <c r="X331" s="159">
        <f t="shared" si="168"/>
        <v>0.89581628193962781</v>
      </c>
      <c r="Y331" s="159">
        <f t="shared" si="168"/>
        <v>0.90236529624663231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0.46422557442585671</v>
      </c>
      <c r="D333" s="117">
        <f t="shared" si="169"/>
        <v>0.35207084369859964</v>
      </c>
      <c r="E333" s="117">
        <f t="shared" si="169"/>
        <v>0.48795238581903522</v>
      </c>
      <c r="F333" s="117">
        <f t="shared" si="169"/>
        <v>0.61024704266346719</v>
      </c>
      <c r="G333" s="117">
        <f t="shared" si="169"/>
        <v>0.40931172281196987</v>
      </c>
      <c r="H333" s="117">
        <f t="shared" si="169"/>
        <v>0.28135163959191473</v>
      </c>
      <c r="I333" s="117">
        <f t="shared" si="169"/>
        <v>0.16955159127377514</v>
      </c>
      <c r="J333" s="117">
        <f t="shared" si="169"/>
        <v>0.1424068836361341</v>
      </c>
      <c r="K333" s="117">
        <f t="shared" si="169"/>
        <v>0.18943946365312805</v>
      </c>
      <c r="L333" s="117">
        <f t="shared" si="169"/>
        <v>0.18125024123066832</v>
      </c>
      <c r="M333" s="117">
        <f t="shared" si="169"/>
        <v>0.22336163831326447</v>
      </c>
      <c r="N333" s="117">
        <f t="shared" si="169"/>
        <v>0.1496598896529667</v>
      </c>
      <c r="O333" s="117">
        <f t="shared" si="169"/>
        <v>0.13677981724806074</v>
      </c>
      <c r="P333" s="117">
        <f t="shared" si="169"/>
        <v>0.15463097174242518</v>
      </c>
      <c r="Q333" s="117">
        <f t="shared" si="169"/>
        <v>0.17887918999204411</v>
      </c>
      <c r="R333" s="117">
        <f t="shared" ref="R333:V333" si="170">R334+R336+R338+R347</f>
        <v>0.13932188721396832</v>
      </c>
      <c r="S333" s="117">
        <f t="shared" si="170"/>
        <v>0.15288796700447832</v>
      </c>
      <c r="T333" s="117">
        <f t="shared" si="170"/>
        <v>0.17186637911977545</v>
      </c>
      <c r="U333" s="117">
        <f t="shared" si="170"/>
        <v>4.7567819434608406E-3</v>
      </c>
      <c r="V333" s="117">
        <f t="shared" si="170"/>
        <v>1.7536086611342899E-2</v>
      </c>
      <c r="W333" s="117">
        <f t="shared" ref="W333:Y333" si="171">W334+W336+W338+W347</f>
        <v>3.3462536374698142E-2</v>
      </c>
      <c r="X333" s="117">
        <f t="shared" si="171"/>
        <v>6.8998471078641016E-2</v>
      </c>
      <c r="Y333" s="117">
        <f t="shared" si="171"/>
        <v>2.6020064513775275E-2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0.46422557442585671</v>
      </c>
      <c r="D338" s="122">
        <v>0.35207084369859964</v>
      </c>
      <c r="E338" s="122">
        <v>0.48795238581903522</v>
      </c>
      <c r="F338" s="122">
        <v>0.61024704266346719</v>
      </c>
      <c r="G338" s="122">
        <v>0.40931172281196987</v>
      </c>
      <c r="H338" s="122">
        <v>0.28135163959191473</v>
      </c>
      <c r="I338" s="122">
        <v>0.16955159127377514</v>
      </c>
      <c r="J338" s="122">
        <v>0.1424068836361341</v>
      </c>
      <c r="K338" s="122">
        <v>0.18943946365312805</v>
      </c>
      <c r="L338" s="122">
        <v>0.18125024123066832</v>
      </c>
      <c r="M338" s="122">
        <v>0.22336163831326447</v>
      </c>
      <c r="N338" s="122">
        <v>0.1496598896529667</v>
      </c>
      <c r="O338" s="122">
        <v>0.13677981724806074</v>
      </c>
      <c r="P338" s="122">
        <v>0.15463097174242518</v>
      </c>
      <c r="Q338" s="122">
        <v>0.17887918999204411</v>
      </c>
      <c r="R338" s="122">
        <v>0.13932188721396832</v>
      </c>
      <c r="S338" s="122">
        <v>0.15288796700447832</v>
      </c>
      <c r="T338" s="122">
        <v>0.17186637911977545</v>
      </c>
      <c r="U338" s="122">
        <v>4.7567819434608406E-3</v>
      </c>
      <c r="V338" s="122">
        <v>1.7536086611342899E-2</v>
      </c>
      <c r="W338" s="122">
        <v>3.3462536374698142E-2</v>
      </c>
      <c r="X338" s="122">
        <v>6.8998471078641016E-2</v>
      </c>
      <c r="Y338" s="122">
        <v>2.6020064513775275E-2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0.46335021608441973</v>
      </c>
      <c r="D339" s="98">
        <v>0.35139167399103038</v>
      </c>
      <c r="E339" s="98">
        <v>0.48717626233909878</v>
      </c>
      <c r="F339" s="98">
        <v>0.60792130694695656</v>
      </c>
      <c r="G339" s="98">
        <v>0.40881286996799499</v>
      </c>
      <c r="H339" s="98">
        <v>0.28029902689620939</v>
      </c>
      <c r="I339" s="98">
        <v>0.16955159127377514</v>
      </c>
      <c r="J339" s="98">
        <v>0.14140233699086818</v>
      </c>
      <c r="K339" s="98">
        <v>0.18845337380634622</v>
      </c>
      <c r="L339" s="98">
        <v>0.18074399652530068</v>
      </c>
      <c r="M339" s="98">
        <v>0.22223214637378191</v>
      </c>
      <c r="N339" s="98">
        <v>0.14915385090280911</v>
      </c>
      <c r="O339" s="98">
        <v>0.13655192452140186</v>
      </c>
      <c r="P339" s="98">
        <v>0.15275727604992953</v>
      </c>
      <c r="Q339" s="98">
        <v>0.17887918999204411</v>
      </c>
      <c r="R339" s="98">
        <v>0.13701178002623496</v>
      </c>
      <c r="S339" s="98">
        <v>0.15288796700447832</v>
      </c>
      <c r="T339" s="98">
        <v>0.17025269082696753</v>
      </c>
      <c r="U339" s="98">
        <v>4.7567819434608406E-3</v>
      </c>
      <c r="V339" s="98">
        <v>1.7330602020077284E-2</v>
      </c>
      <c r="W339" s="98">
        <v>3.3462536374698142E-2</v>
      </c>
      <c r="X339" s="98">
        <v>6.8555036286588045E-2</v>
      </c>
      <c r="Y339" s="98">
        <v>2.6020064513775275E-2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8.7535834143698873E-4</v>
      </c>
      <c r="D340" s="98">
        <v>6.7916970756924959E-4</v>
      </c>
      <c r="E340" s="98">
        <v>7.7612347993644365E-4</v>
      </c>
      <c r="F340" s="98">
        <v>2.3257357165106323E-3</v>
      </c>
      <c r="G340" s="98">
        <v>4.9885284397485781E-4</v>
      </c>
      <c r="H340" s="98">
        <v>1.0526126957053181E-3</v>
      </c>
      <c r="I340" s="98">
        <v>0</v>
      </c>
      <c r="J340" s="98">
        <v>1.0045466452659243E-3</v>
      </c>
      <c r="K340" s="98">
        <v>9.8608984678183009E-4</v>
      </c>
      <c r="L340" s="98">
        <v>5.0624470536763451E-4</v>
      </c>
      <c r="M340" s="98">
        <v>1.1294919394825654E-3</v>
      </c>
      <c r="N340" s="98">
        <v>5.0603875015757679E-4</v>
      </c>
      <c r="O340" s="98">
        <v>2.2789272665888573E-4</v>
      </c>
      <c r="P340" s="98">
        <v>1.8736956924956488E-3</v>
      </c>
      <c r="Q340" s="98">
        <v>0</v>
      </c>
      <c r="R340" s="98">
        <v>2.3101071877333558E-3</v>
      </c>
      <c r="S340" s="98">
        <v>0</v>
      </c>
      <c r="T340" s="98">
        <v>1.6136882928079073E-3</v>
      </c>
      <c r="U340" s="98">
        <v>0</v>
      </c>
      <c r="V340" s="98">
        <v>2.0548459126561617E-4</v>
      </c>
      <c r="W340" s="98">
        <v>0</v>
      </c>
      <c r="X340" s="98">
        <v>4.434347920529679E-4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8.7535834143698873E-4</v>
      </c>
      <c r="D341" s="101">
        <v>6.7916970756924959E-4</v>
      </c>
      <c r="E341" s="101">
        <v>7.7612347993644365E-4</v>
      </c>
      <c r="F341" s="101">
        <v>2.3257357165106323E-3</v>
      </c>
      <c r="G341" s="101">
        <v>4.9885284397485781E-4</v>
      </c>
      <c r="H341" s="101">
        <v>1.0526126957053181E-3</v>
      </c>
      <c r="I341" s="101">
        <v>0</v>
      </c>
      <c r="J341" s="101">
        <v>1.0045466452659243E-3</v>
      </c>
      <c r="K341" s="101">
        <v>9.8608984678183009E-4</v>
      </c>
      <c r="L341" s="101">
        <v>5.0624470536763451E-4</v>
      </c>
      <c r="M341" s="101">
        <v>1.1294919394825654E-3</v>
      </c>
      <c r="N341" s="101">
        <v>5.0603875015757679E-4</v>
      </c>
      <c r="O341" s="101">
        <v>2.2789272665888573E-4</v>
      </c>
      <c r="P341" s="101">
        <v>1.8736956924956488E-3</v>
      </c>
      <c r="Q341" s="101">
        <v>0</v>
      </c>
      <c r="R341" s="101">
        <v>2.3101071877333558E-3</v>
      </c>
      <c r="S341" s="101">
        <v>0</v>
      </c>
      <c r="T341" s="101">
        <v>1.6136882928079073E-3</v>
      </c>
      <c r="U341" s="101">
        <v>0</v>
      </c>
      <c r="V341" s="101">
        <v>2.0548459126561617E-4</v>
      </c>
      <c r="W341" s="101">
        <v>0</v>
      </c>
      <c r="X341" s="101">
        <v>4.434347920529679E-4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15841.355630246519</v>
      </c>
      <c r="D351" s="117">
        <f t="shared" si="174"/>
        <v>14370.462854782647</v>
      </c>
      <c r="E351" s="117">
        <f t="shared" si="174"/>
        <v>14512.592112784523</v>
      </c>
      <c r="F351" s="117">
        <f t="shared" si="174"/>
        <v>14501.21347146476</v>
      </c>
      <c r="G351" s="117">
        <f t="shared" si="174"/>
        <v>13709.608408636104</v>
      </c>
      <c r="H351" s="117">
        <f t="shared" si="174"/>
        <v>11904.758742084225</v>
      </c>
      <c r="I351" s="117">
        <f t="shared" si="174"/>
        <v>10752.018566611718</v>
      </c>
      <c r="J351" s="117">
        <f t="shared" si="174"/>
        <v>10193.162300402466</v>
      </c>
      <c r="K351" s="117">
        <f t="shared" si="174"/>
        <v>11548.580390134925</v>
      </c>
      <c r="L351" s="117">
        <f t="shared" si="174"/>
        <v>13203.856729905952</v>
      </c>
      <c r="M351" s="117">
        <f t="shared" si="174"/>
        <v>12369.136182463728</v>
      </c>
      <c r="N351" s="117">
        <f t="shared" si="174"/>
        <v>12681.153370709706</v>
      </c>
      <c r="O351" s="117">
        <f t="shared" si="174"/>
        <v>13941.348599309293</v>
      </c>
      <c r="P351" s="117">
        <f t="shared" si="174"/>
        <v>11254.746387712477</v>
      </c>
      <c r="Q351" s="117">
        <f t="shared" si="174"/>
        <v>10951.494344586983</v>
      </c>
      <c r="R351" s="117">
        <f t="shared" ref="R351:V351" si="175">R352+R354+R356+R365</f>
        <v>8775.7766313492302</v>
      </c>
      <c r="S351" s="117">
        <f t="shared" si="175"/>
        <v>8453.9052861795626</v>
      </c>
      <c r="T351" s="117">
        <f t="shared" si="175"/>
        <v>8360.1236254705909</v>
      </c>
      <c r="U351" s="117">
        <f t="shared" si="175"/>
        <v>8312.8033429857987</v>
      </c>
      <c r="V351" s="117">
        <f t="shared" si="175"/>
        <v>8719.9774274623451</v>
      </c>
      <c r="W351" s="117">
        <f t="shared" ref="W351:Y351" si="176">W352+W354+W356+W365</f>
        <v>6065.621881013778</v>
      </c>
      <c r="X351" s="117">
        <f t="shared" si="176"/>
        <v>5900.3147621887229</v>
      </c>
      <c r="Y351" s="117">
        <f t="shared" si="176"/>
        <v>4471.6845081506062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13006.94448366182</v>
      </c>
      <c r="D352" s="122">
        <f t="shared" si="177"/>
        <v>11450.426678223901</v>
      </c>
      <c r="E352" s="122">
        <f t="shared" si="177"/>
        <v>11501.851980692692</v>
      </c>
      <c r="F352" s="122">
        <f t="shared" si="177"/>
        <v>11299.054125836374</v>
      </c>
      <c r="G352" s="122">
        <f t="shared" si="177"/>
        <v>10575.841593479705</v>
      </c>
      <c r="H352" s="122">
        <f t="shared" si="177"/>
        <v>8807.9950474812886</v>
      </c>
      <c r="I352" s="122">
        <f t="shared" si="177"/>
        <v>7630.4120206617508</v>
      </c>
      <c r="J352" s="122">
        <f t="shared" si="177"/>
        <v>7246.2670841498038</v>
      </c>
      <c r="K352" s="122">
        <f t="shared" si="177"/>
        <v>8609.4190194856237</v>
      </c>
      <c r="L352" s="122">
        <f t="shared" si="177"/>
        <v>10110.250220357815</v>
      </c>
      <c r="M352" s="122">
        <f t="shared" si="177"/>
        <v>9261.1377459212144</v>
      </c>
      <c r="N352" s="122">
        <f t="shared" si="177"/>
        <v>9693.1118786601946</v>
      </c>
      <c r="O352" s="122">
        <f t="shared" si="177"/>
        <v>11091.208201560657</v>
      </c>
      <c r="P352" s="122">
        <f t="shared" si="177"/>
        <v>8725.5898929841478</v>
      </c>
      <c r="Q352" s="122">
        <f t="shared" si="177"/>
        <v>8497.0150330135039</v>
      </c>
      <c r="R352" s="122">
        <f t="shared" si="177"/>
        <v>6317.1943382925028</v>
      </c>
      <c r="S352" s="122">
        <f t="shared" si="177"/>
        <v>5847.2328369987954</v>
      </c>
      <c r="T352" s="122">
        <f t="shared" si="177"/>
        <v>5649.8601924079749</v>
      </c>
      <c r="U352" s="122">
        <f t="shared" si="177"/>
        <v>5751.3233705563653</v>
      </c>
      <c r="V352" s="122">
        <f t="shared" si="177"/>
        <v>6169.2712880686004</v>
      </c>
      <c r="W352" s="122">
        <f t="shared" si="177"/>
        <v>3546.4286845636102</v>
      </c>
      <c r="X352" s="122">
        <f t="shared" si="177"/>
        <v>3090.8672447192994</v>
      </c>
      <c r="Y352" s="122">
        <f t="shared" si="177"/>
        <v>2067.6636846716997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13006.94448366182</v>
      </c>
      <c r="D353" s="98">
        <v>11450.426678223901</v>
      </c>
      <c r="E353" s="98">
        <v>11501.851980692692</v>
      </c>
      <c r="F353" s="98">
        <v>11299.054125836374</v>
      </c>
      <c r="G353" s="98">
        <v>10575.841593479705</v>
      </c>
      <c r="H353" s="98">
        <v>8807.9950474812886</v>
      </c>
      <c r="I353" s="98">
        <v>7630.4120206617508</v>
      </c>
      <c r="J353" s="98">
        <v>7246.2670841498038</v>
      </c>
      <c r="K353" s="98">
        <v>8609.4190194856237</v>
      </c>
      <c r="L353" s="98">
        <v>10110.250220357815</v>
      </c>
      <c r="M353" s="98">
        <v>9261.1377459212144</v>
      </c>
      <c r="N353" s="98">
        <v>9693.1118786601946</v>
      </c>
      <c r="O353" s="98">
        <v>11091.208201560657</v>
      </c>
      <c r="P353" s="98">
        <v>8725.5898929841478</v>
      </c>
      <c r="Q353" s="98">
        <v>8497.0150330135039</v>
      </c>
      <c r="R353" s="98">
        <v>6317.1943382925028</v>
      </c>
      <c r="S353" s="98">
        <v>5847.2328369987954</v>
      </c>
      <c r="T353" s="98">
        <v>5649.8601924079749</v>
      </c>
      <c r="U353" s="98">
        <v>5751.3233705563653</v>
      </c>
      <c r="V353" s="98">
        <v>6169.2712880686004</v>
      </c>
      <c r="W353" s="98">
        <v>3546.4286845636102</v>
      </c>
      <c r="X353" s="98">
        <v>3090.8672447192994</v>
      </c>
      <c r="Y353" s="98">
        <v>2067.6636846716997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5.917361523497914</v>
      </c>
      <c r="D354" s="122">
        <f t="shared" si="178"/>
        <v>3.8968745905473083</v>
      </c>
      <c r="E354" s="122">
        <f t="shared" si="178"/>
        <v>122.81639662280976</v>
      </c>
      <c r="F354" s="122">
        <f t="shared" si="178"/>
        <v>76.305239891331595</v>
      </c>
      <c r="G354" s="122">
        <f t="shared" si="178"/>
        <v>80.577755664510789</v>
      </c>
      <c r="H354" s="122">
        <f t="shared" si="178"/>
        <v>111.20959916820807</v>
      </c>
      <c r="I354" s="122">
        <f t="shared" si="178"/>
        <v>88.813088596557478</v>
      </c>
      <c r="J354" s="122">
        <f t="shared" si="178"/>
        <v>85.230460653586334</v>
      </c>
      <c r="K354" s="122">
        <f t="shared" si="178"/>
        <v>111.78470425745253</v>
      </c>
      <c r="L354" s="122">
        <f t="shared" si="178"/>
        <v>142.22138063830013</v>
      </c>
      <c r="M354" s="122">
        <f t="shared" si="178"/>
        <v>149.69023720902206</v>
      </c>
      <c r="N354" s="122">
        <f t="shared" si="178"/>
        <v>126.58980439688165</v>
      </c>
      <c r="O354" s="122">
        <f t="shared" si="178"/>
        <v>114.68431501736237</v>
      </c>
      <c r="P354" s="122">
        <f t="shared" si="178"/>
        <v>41.104907507998618</v>
      </c>
      <c r="Q354" s="122">
        <f t="shared" si="178"/>
        <v>34.535990114044544</v>
      </c>
      <c r="R354" s="122">
        <f t="shared" si="178"/>
        <v>16.499561989495302</v>
      </c>
      <c r="S354" s="122">
        <f t="shared" si="178"/>
        <v>30.689979237247314</v>
      </c>
      <c r="T354" s="122">
        <f t="shared" si="178"/>
        <v>31.616393020794526</v>
      </c>
      <c r="U354" s="122">
        <f t="shared" si="178"/>
        <v>42.187138030848082</v>
      </c>
      <c r="V354" s="122">
        <f t="shared" si="178"/>
        <v>69.013787678233285</v>
      </c>
      <c r="W354" s="122">
        <f t="shared" si="178"/>
        <v>25.543548595748778</v>
      </c>
      <c r="X354" s="122">
        <f t="shared" si="178"/>
        <v>76.909020247194789</v>
      </c>
      <c r="Y354" s="122">
        <f t="shared" si="178"/>
        <v>83.654635066087295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5.917361523497914</v>
      </c>
      <c r="D355" s="98">
        <f>RES_hhdet_in_fech!D165</f>
        <v>3.8968745905473083</v>
      </c>
      <c r="E355" s="98">
        <f>RES_hhdet_in_fech!E165</f>
        <v>122.81639662280976</v>
      </c>
      <c r="F355" s="98">
        <f>RES_hhdet_in_fech!F165</f>
        <v>76.305239891331595</v>
      </c>
      <c r="G355" s="98">
        <f>RES_hhdet_in_fech!G165</f>
        <v>80.577755664510789</v>
      </c>
      <c r="H355" s="98">
        <f>RES_hhdet_in_fech!H165</f>
        <v>111.20959916820807</v>
      </c>
      <c r="I355" s="98">
        <f>RES_hhdet_in_fech!I165</f>
        <v>88.813088596557478</v>
      </c>
      <c r="J355" s="98">
        <f>RES_hhdet_in_fech!J165</f>
        <v>85.230460653586334</v>
      </c>
      <c r="K355" s="98">
        <f>RES_hhdet_in_fech!K165</f>
        <v>111.78470425745253</v>
      </c>
      <c r="L355" s="98">
        <f>RES_hhdet_in_fech!L165</f>
        <v>142.22138063830013</v>
      </c>
      <c r="M355" s="98">
        <f>RES_hhdet_in_fech!M165</f>
        <v>149.69023720902206</v>
      </c>
      <c r="N355" s="98">
        <f>RES_hhdet_in_fech!N165</f>
        <v>126.58980439688165</v>
      </c>
      <c r="O355" s="98">
        <f>RES_hhdet_in_fech!O165</f>
        <v>114.68431501736237</v>
      </c>
      <c r="P355" s="98">
        <f>RES_hhdet_in_fech!P165</f>
        <v>41.104907507998618</v>
      </c>
      <c r="Q355" s="98">
        <f>RES_hhdet_in_fech!Q165</f>
        <v>34.535990114044544</v>
      </c>
      <c r="R355" s="98">
        <f>RES_hhdet_in_fech!R165</f>
        <v>16.499561989495302</v>
      </c>
      <c r="S355" s="98">
        <f>RES_hhdet_in_fech!S165</f>
        <v>30.689979237247314</v>
      </c>
      <c r="T355" s="98">
        <f>RES_hhdet_in_fech!T165</f>
        <v>31.616393020794526</v>
      </c>
      <c r="U355" s="98">
        <f>RES_hhdet_in_fech!U165</f>
        <v>42.187138030848082</v>
      </c>
      <c r="V355" s="98">
        <f>RES_hhdet_in_fech!V165</f>
        <v>69.013787678233285</v>
      </c>
      <c r="W355" s="98">
        <f>RES_hhdet_in_fech!W165</f>
        <v>25.543548595748778</v>
      </c>
      <c r="X355" s="98">
        <f>RES_hhdet_in_fech!X165</f>
        <v>76.909020247194789</v>
      </c>
      <c r="Y355" s="98">
        <f>RES_hhdet_in_fech!Y165</f>
        <v>83.654635066087295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1998.7475950330356</v>
      </c>
      <c r="D356" s="122">
        <v>2065.3277144118201</v>
      </c>
      <c r="E356" s="122">
        <v>2018.6308475852179</v>
      </c>
      <c r="F356" s="122">
        <v>2230.6766629928543</v>
      </c>
      <c r="G356" s="122">
        <v>2139.5742698618023</v>
      </c>
      <c r="H356" s="122">
        <v>2090.8051143101375</v>
      </c>
      <c r="I356" s="122">
        <v>2188.2822615518103</v>
      </c>
      <c r="J356" s="122">
        <v>2056.9218918508518</v>
      </c>
      <c r="K356" s="122">
        <v>2027.5789061099356</v>
      </c>
      <c r="L356" s="122">
        <v>2132.9887871374408</v>
      </c>
      <c r="M356" s="122">
        <v>2209.0745302936562</v>
      </c>
      <c r="N356" s="122">
        <v>2104.9505352742531</v>
      </c>
      <c r="O356" s="122">
        <v>1986.3693707458647</v>
      </c>
      <c r="P356" s="122">
        <v>1777.3126921088979</v>
      </c>
      <c r="Q356" s="122">
        <v>1744.8120639560077</v>
      </c>
      <c r="R356" s="122">
        <v>1798.771993669249</v>
      </c>
      <c r="S356" s="122">
        <v>1896.0564995848674</v>
      </c>
      <c r="T356" s="122">
        <v>2040.3299604448896</v>
      </c>
      <c r="U356" s="122">
        <v>1889.2099516048977</v>
      </c>
      <c r="V356" s="122">
        <v>1870.7451167121194</v>
      </c>
      <c r="W356" s="122">
        <v>1856.3300094716958</v>
      </c>
      <c r="X356" s="122">
        <v>2007.7768767168134</v>
      </c>
      <c r="Y356" s="122">
        <v>1679.1145850670084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2320.5377338962703</v>
      </c>
      <c r="D357" s="98">
        <v>2333.1683609497659</v>
      </c>
      <c r="E357" s="98">
        <v>2006.2107533980766</v>
      </c>
      <c r="F357" s="98">
        <v>2802.2839124714842</v>
      </c>
      <c r="G357" s="98">
        <v>2448.5296106313331</v>
      </c>
      <c r="H357" s="98">
        <v>2603.223093893645</v>
      </c>
      <c r="I357" s="98">
        <v>2169.7593448344869</v>
      </c>
      <c r="J357" s="98">
        <v>2479.9961448600416</v>
      </c>
      <c r="K357" s="98">
        <v>2404.6560274995622</v>
      </c>
      <c r="L357" s="98">
        <v>2486.4632379889267</v>
      </c>
      <c r="M357" s="98">
        <v>2665.6857879018626</v>
      </c>
      <c r="N357" s="98">
        <v>2378.9949959105802</v>
      </c>
      <c r="O357" s="98">
        <v>2058.6528311678485</v>
      </c>
      <c r="P357" s="98">
        <v>2101.4548673007116</v>
      </c>
      <c r="Q357" s="98">
        <v>1616.9589643465088</v>
      </c>
      <c r="R357" s="98">
        <v>2101.5714111810389</v>
      </c>
      <c r="S357" s="98">
        <v>1691.0574952204047</v>
      </c>
      <c r="T357" s="98">
        <v>2364.3015252241989</v>
      </c>
      <c r="U357" s="98">
        <v>2094.0226903771963</v>
      </c>
      <c r="V357" s="98">
        <v>2243.89676362829</v>
      </c>
      <c r="W357" s="98">
        <v>2017.9208894278929</v>
      </c>
      <c r="X357" s="98">
        <v>2286.3018819530498</v>
      </c>
      <c r="Y357" s="98">
        <v>1636.3585461333275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1908.0355009780217</v>
      </c>
      <c r="D358" s="98">
        <v>1929.0875693287398</v>
      </c>
      <c r="E358" s="98">
        <v>1660.0127613615709</v>
      </c>
      <c r="F358" s="98">
        <v>2347.7815120752639</v>
      </c>
      <c r="G358" s="98">
        <v>2047.7956620638208</v>
      </c>
      <c r="H358" s="98">
        <v>2177.7426197274649</v>
      </c>
      <c r="I358" s="98">
        <v>0</v>
      </c>
      <c r="J358" s="98">
        <v>2082.5688506063693</v>
      </c>
      <c r="K358" s="98">
        <v>2027.5037159037827</v>
      </c>
      <c r="L358" s="98">
        <v>2099.3661206526945</v>
      </c>
      <c r="M358" s="98">
        <v>2275.6147294298585</v>
      </c>
      <c r="N358" s="98">
        <v>2048.3668847680487</v>
      </c>
      <c r="O358" s="98">
        <v>1802.6469347656973</v>
      </c>
      <c r="P358" s="98">
        <v>1844.0173049649732</v>
      </c>
      <c r="Q358" s="98">
        <v>0</v>
      </c>
      <c r="R358" s="98">
        <v>1886.5513304288754</v>
      </c>
      <c r="S358" s="98">
        <v>0</v>
      </c>
      <c r="T358" s="98">
        <v>2148.8086124255601</v>
      </c>
      <c r="U358" s="98">
        <v>0</v>
      </c>
      <c r="V358" s="98">
        <v>2051.9926225259178</v>
      </c>
      <c r="W358" s="98">
        <v>0</v>
      </c>
      <c r="X358" s="98">
        <v>2106.4408151789153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963.37200809670344</v>
      </c>
      <c r="D359" s="101">
        <v>996.60988960681073</v>
      </c>
      <c r="E359" s="101">
        <v>854.15949103764251</v>
      </c>
      <c r="F359" s="101">
        <v>1279.7894196329855</v>
      </c>
      <c r="G359" s="101">
        <v>1098.020875098736</v>
      </c>
      <c r="H359" s="101">
        <v>1158.4485557595062</v>
      </c>
      <c r="I359" s="101">
        <v>0</v>
      </c>
      <c r="J359" s="101">
        <v>1105.5496624250793</v>
      </c>
      <c r="K359" s="101">
        <v>1085.2371090661097</v>
      </c>
      <c r="L359" s="101">
        <v>1114.2910401647175</v>
      </c>
      <c r="M359" s="101">
        <v>1243.057690045084</v>
      </c>
      <c r="N359" s="101">
        <v>1113.8377138527399</v>
      </c>
      <c r="O359" s="101">
        <v>1003.2255971953059</v>
      </c>
      <c r="P359" s="101">
        <v>916.48358107630861</v>
      </c>
      <c r="Q359" s="101">
        <v>0</v>
      </c>
      <c r="R359" s="101">
        <v>924.5014278015318</v>
      </c>
      <c r="S359" s="101">
        <v>0</v>
      </c>
      <c r="T359" s="101">
        <v>1014.8217070459506</v>
      </c>
      <c r="U359" s="101">
        <v>0</v>
      </c>
      <c r="V359" s="101">
        <v>904.58087368205724</v>
      </c>
      <c r="W359" s="101">
        <v>0</v>
      </c>
      <c r="X359" s="101">
        <v>976.04065868323607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944.66349288131835</v>
      </c>
      <c r="D360" s="104">
        <v>932.47767972192912</v>
      </c>
      <c r="E360" s="104">
        <v>805.85327032392843</v>
      </c>
      <c r="F360" s="104">
        <v>1067.9920924422784</v>
      </c>
      <c r="G360" s="104">
        <v>949.77478696508513</v>
      </c>
      <c r="H360" s="104">
        <v>1019.2940639679584</v>
      </c>
      <c r="I360" s="104">
        <v>0</v>
      </c>
      <c r="J360" s="104">
        <v>977.01918818129013</v>
      </c>
      <c r="K360" s="104">
        <v>942.26660683767284</v>
      </c>
      <c r="L360" s="104">
        <v>985.07508048797672</v>
      </c>
      <c r="M360" s="104">
        <v>1032.557039384774</v>
      </c>
      <c r="N360" s="104">
        <v>934.5291709153089</v>
      </c>
      <c r="O360" s="104">
        <v>799.42133757039164</v>
      </c>
      <c r="P360" s="104">
        <v>927.53372388866455</v>
      </c>
      <c r="Q360" s="104">
        <v>0</v>
      </c>
      <c r="R360" s="104">
        <v>962.04990262734384</v>
      </c>
      <c r="S360" s="104">
        <v>0</v>
      </c>
      <c r="T360" s="104">
        <v>1133.9869053796094</v>
      </c>
      <c r="U360" s="104">
        <v>0</v>
      </c>
      <c r="V360" s="104">
        <v>1147.4117488438603</v>
      </c>
      <c r="W360" s="104">
        <v>0</v>
      </c>
      <c r="X360" s="104">
        <v>1130.4001564956793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2049.6794578020072</v>
      </c>
      <c r="D361" s="101">
        <v>2141.4833767908258</v>
      </c>
      <c r="E361" s="101">
        <v>2179.2072258491221</v>
      </c>
      <c r="F361" s="101">
        <v>2215.2778618246757</v>
      </c>
      <c r="G361" s="101">
        <v>2209.9507771349404</v>
      </c>
      <c r="H361" s="101">
        <v>2159.6286406063195</v>
      </c>
      <c r="I361" s="101">
        <v>2344.1035637526152</v>
      </c>
      <c r="J361" s="101">
        <v>2162.5268352889966</v>
      </c>
      <c r="K361" s="101">
        <v>2178.7145674345206</v>
      </c>
      <c r="L361" s="101">
        <v>2210.9856519820205</v>
      </c>
      <c r="M361" s="101">
        <v>2354.2871154082318</v>
      </c>
      <c r="N361" s="101">
        <v>2217.2729422057882</v>
      </c>
      <c r="O361" s="101">
        <v>2134.370495747663</v>
      </c>
      <c r="P361" s="101">
        <v>1895.283789146398</v>
      </c>
      <c r="Q361" s="101">
        <v>1923.6742922639546</v>
      </c>
      <c r="R361" s="101">
        <v>1912.5237763731875</v>
      </c>
      <c r="S361" s="101">
        <v>2033.7711766744223</v>
      </c>
      <c r="T361" s="101">
        <v>2108.0572477960727</v>
      </c>
      <c r="U361" s="101">
        <v>1992.2839542980853</v>
      </c>
      <c r="V361" s="101">
        <v>1927.881503813496</v>
      </c>
      <c r="W361" s="101">
        <v>0</v>
      </c>
      <c r="X361" s="101">
        <v>2078.1646804782358</v>
      </c>
      <c r="Y361" s="101">
        <v>1745.385777067004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1786.0088563863735</v>
      </c>
      <c r="D362" s="104">
        <v>1873.5034953626316</v>
      </c>
      <c r="E362" s="104">
        <v>1908.4876463228941</v>
      </c>
      <c r="F362" s="104">
        <v>1954.6871699219791</v>
      </c>
      <c r="G362" s="104">
        <v>1947.42070222948</v>
      </c>
      <c r="H362" s="104">
        <v>1901.7947671000716</v>
      </c>
      <c r="I362" s="104">
        <v>2091.4733638046032</v>
      </c>
      <c r="J362" s="104">
        <v>1908.1416593577187</v>
      </c>
      <c r="K362" s="104">
        <v>1927.6727485531057</v>
      </c>
      <c r="L362" s="104">
        <v>1956.4216589265468</v>
      </c>
      <c r="M362" s="104">
        <v>2098.0840700950171</v>
      </c>
      <c r="N362" s="104">
        <v>1983.1817861639436</v>
      </c>
      <c r="O362" s="104">
        <v>1928.3129002956368</v>
      </c>
      <c r="P362" s="104">
        <v>1706.0301577926941</v>
      </c>
      <c r="Q362" s="104">
        <v>1745.2966388759155</v>
      </c>
      <c r="R362" s="104">
        <v>1746.0668903443766</v>
      </c>
      <c r="S362" s="104">
        <v>1873.2048957243583</v>
      </c>
      <c r="T362" s="104">
        <v>1936.6822477506771</v>
      </c>
      <c r="U362" s="104">
        <v>1839.2048801113822</v>
      </c>
      <c r="V362" s="104">
        <v>1775.7263494020669</v>
      </c>
      <c r="W362" s="104">
        <v>1846.9381828500379</v>
      </c>
      <c r="X362" s="104">
        <v>1946.6608441927731</v>
      </c>
      <c r="Y362" s="104">
        <v>1638.0174806968473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850.29352534255452</v>
      </c>
      <c r="D363" s="98">
        <v>915.46288647402014</v>
      </c>
      <c r="E363" s="98">
        <v>930.98626050925452</v>
      </c>
      <c r="F363" s="98">
        <v>1010.451862994699</v>
      </c>
      <c r="G363" s="98">
        <v>990.7735583617482</v>
      </c>
      <c r="H363" s="98">
        <v>957.98647278373573</v>
      </c>
      <c r="I363" s="98">
        <v>1160.2580484249972</v>
      </c>
      <c r="J363" s="98">
        <v>961.5763543209639</v>
      </c>
      <c r="K363" s="98">
        <v>982.87111583575472</v>
      </c>
      <c r="L363" s="98">
        <v>988.94312824519056</v>
      </c>
      <c r="M363" s="98">
        <v>1100.8745926909687</v>
      </c>
      <c r="N363" s="98">
        <v>1039.3514387839164</v>
      </c>
      <c r="O363" s="98">
        <v>1045.6963255636574</v>
      </c>
      <c r="P363" s="98">
        <v>818.00171001949423</v>
      </c>
      <c r="Q363" s="98">
        <v>829.06442991182416</v>
      </c>
      <c r="R363" s="98">
        <v>837.55412454459292</v>
      </c>
      <c r="S363" s="98">
        <v>949.78732920919356</v>
      </c>
      <c r="T363" s="98">
        <v>900.50567227942838</v>
      </c>
      <c r="U363" s="98">
        <v>857.67800991035813</v>
      </c>
      <c r="V363" s="98">
        <v>757.34772432715749</v>
      </c>
      <c r="W363" s="98">
        <v>880.6146726429605</v>
      </c>
      <c r="X363" s="98">
        <v>871.00125728147623</v>
      </c>
      <c r="Y363" s="98">
        <v>648.3930930243821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935.71533104381911</v>
      </c>
      <c r="D364" s="98">
        <v>958.04060888861159</v>
      </c>
      <c r="E364" s="98">
        <v>977.50138581363956</v>
      </c>
      <c r="F364" s="98">
        <v>944.23530692728036</v>
      </c>
      <c r="G364" s="98">
        <v>956.64714386773153</v>
      </c>
      <c r="H364" s="98">
        <v>943.80829431633583</v>
      </c>
      <c r="I364" s="98">
        <v>931.21531537960607</v>
      </c>
      <c r="J364" s="98">
        <v>946.56530503675469</v>
      </c>
      <c r="K364" s="98">
        <v>944.80163271735069</v>
      </c>
      <c r="L364" s="98">
        <v>967.47853068135646</v>
      </c>
      <c r="M364" s="98">
        <v>997.20947740404836</v>
      </c>
      <c r="N364" s="98">
        <v>943.83034738002698</v>
      </c>
      <c r="O364" s="98">
        <v>882.61657473197954</v>
      </c>
      <c r="P364" s="98">
        <v>888.02844777319979</v>
      </c>
      <c r="Q364" s="98">
        <v>916.23220896409123</v>
      </c>
      <c r="R364" s="98">
        <v>908.51276579978355</v>
      </c>
      <c r="S364" s="98">
        <v>923.41756651516459</v>
      </c>
      <c r="T364" s="98">
        <v>1036.176575471249</v>
      </c>
      <c r="U364" s="98">
        <v>981.5268702010236</v>
      </c>
      <c r="V364" s="98">
        <v>1018.3786250749092</v>
      </c>
      <c r="W364" s="98">
        <v>966.32351020707733</v>
      </c>
      <c r="X364" s="98">
        <v>1075.6595869112969</v>
      </c>
      <c r="Y364" s="98">
        <v>989.6243876724651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829.74619002816564</v>
      </c>
      <c r="D365" s="122">
        <v>850.81158755637864</v>
      </c>
      <c r="E365" s="122">
        <v>869.2928878838037</v>
      </c>
      <c r="F365" s="122">
        <v>895.17744274420193</v>
      </c>
      <c r="G365" s="122">
        <v>913.61478963008585</v>
      </c>
      <c r="H365" s="122">
        <v>894.7489811245913</v>
      </c>
      <c r="I365" s="122">
        <v>844.51119580159957</v>
      </c>
      <c r="J365" s="122">
        <v>804.74286374822373</v>
      </c>
      <c r="K365" s="122">
        <v>799.79776028191316</v>
      </c>
      <c r="L365" s="122">
        <v>818.396341772396</v>
      </c>
      <c r="M365" s="122">
        <v>749.23366903983492</v>
      </c>
      <c r="N365" s="122">
        <v>756.50115237837781</v>
      </c>
      <c r="O365" s="122">
        <v>749.08671198540787</v>
      </c>
      <c r="P365" s="122">
        <v>710.73889511143216</v>
      </c>
      <c r="Q365" s="122">
        <v>675.13125750342863</v>
      </c>
      <c r="R365" s="122">
        <v>643.31073739798353</v>
      </c>
      <c r="S365" s="122">
        <v>679.92597035865288</v>
      </c>
      <c r="T365" s="122">
        <v>638.31707959693131</v>
      </c>
      <c r="U365" s="122">
        <v>630.08288279368753</v>
      </c>
      <c r="V365" s="122">
        <v>610.94723500339217</v>
      </c>
      <c r="W365" s="122">
        <v>637.31963838272384</v>
      </c>
      <c r="X365" s="122">
        <v>724.76162050541552</v>
      </c>
      <c r="Y365" s="122">
        <v>641.25160334581017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829.74619002816564</v>
      </c>
      <c r="D367" s="33">
        <v>850.81158755637864</v>
      </c>
      <c r="E367" s="33">
        <v>869.2928878838037</v>
      </c>
      <c r="F367" s="33">
        <v>895.17744274420193</v>
      </c>
      <c r="G367" s="33">
        <v>913.61478963008585</v>
      </c>
      <c r="H367" s="33">
        <v>894.7489811245913</v>
      </c>
      <c r="I367" s="33">
        <v>844.51119580159957</v>
      </c>
      <c r="J367" s="33">
        <v>804.74286374822373</v>
      </c>
      <c r="K367" s="33">
        <v>799.79776028191316</v>
      </c>
      <c r="L367" s="33">
        <v>818.396341772396</v>
      </c>
      <c r="M367" s="33">
        <v>749.23366903983492</v>
      </c>
      <c r="N367" s="33">
        <v>756.50115237837781</v>
      </c>
      <c r="O367" s="33">
        <v>749.08671198540787</v>
      </c>
      <c r="P367" s="33">
        <v>710.73889511143216</v>
      </c>
      <c r="Q367" s="33">
        <v>675.13125750342863</v>
      </c>
      <c r="R367" s="33">
        <v>643.31073739798353</v>
      </c>
      <c r="S367" s="33">
        <v>679.92597035865288</v>
      </c>
      <c r="T367" s="33">
        <v>638.31707959693131</v>
      </c>
      <c r="U367" s="33">
        <v>630.08288279368753</v>
      </c>
      <c r="V367" s="33">
        <v>610.94723500339217</v>
      </c>
      <c r="W367" s="33">
        <v>637.31963838272384</v>
      </c>
      <c r="X367" s="33">
        <v>724.76162050541552</v>
      </c>
      <c r="Y367" s="33">
        <v>641.25160334581017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13077.490819406936</v>
      </c>
      <c r="D369" s="117">
        <f t="shared" si="179"/>
        <v>11894.332652242021</v>
      </c>
      <c r="E369" s="117">
        <f t="shared" si="179"/>
        <v>12300.320258690328</v>
      </c>
      <c r="F369" s="117">
        <f t="shared" si="179"/>
        <v>12156.634808081561</v>
      </c>
      <c r="G369" s="117">
        <f t="shared" si="179"/>
        <v>11582.082588757119</v>
      </c>
      <c r="H369" s="117">
        <f t="shared" si="179"/>
        <v>10179.763684450118</v>
      </c>
      <c r="I369" s="117">
        <f t="shared" si="179"/>
        <v>9223.5593301654662</v>
      </c>
      <c r="J369" s="117">
        <f t="shared" si="179"/>
        <v>8771.4992735217929</v>
      </c>
      <c r="K369" s="117">
        <f t="shared" si="179"/>
        <v>10059.87957883202</v>
      </c>
      <c r="L369" s="117">
        <f t="shared" si="179"/>
        <v>11532.480416117789</v>
      </c>
      <c r="M369" s="117">
        <f t="shared" si="179"/>
        <v>10944.5487083957</v>
      </c>
      <c r="N369" s="117">
        <f t="shared" si="179"/>
        <v>11170.992684113069</v>
      </c>
      <c r="O369" s="117">
        <f t="shared" si="179"/>
        <v>12295.812310017085</v>
      </c>
      <c r="P369" s="117">
        <f t="shared" si="179"/>
        <v>9825.6901948946688</v>
      </c>
      <c r="Q369" s="117">
        <f t="shared" si="179"/>
        <v>9619.3895892793826</v>
      </c>
      <c r="R369" s="117">
        <f t="shared" ref="R369:V369" si="180">R370+R372+R374+R383</f>
        <v>7760.7387138731119</v>
      </c>
      <c r="S369" s="117">
        <f t="shared" si="180"/>
        <v>7614.1766844189315</v>
      </c>
      <c r="T369" s="117">
        <f t="shared" si="180"/>
        <v>7645.482042090578</v>
      </c>
      <c r="U369" s="117">
        <f t="shared" si="180"/>
        <v>7774.2199964020183</v>
      </c>
      <c r="V369" s="117">
        <f t="shared" si="180"/>
        <v>8328.85441294259</v>
      </c>
      <c r="W369" s="117">
        <f t="shared" ref="W369:Y369" si="181">W370+W372+W374+W383</f>
        <v>5787.5822322572531</v>
      </c>
      <c r="X369" s="117">
        <f t="shared" si="181"/>
        <v>5806.9860301972067</v>
      </c>
      <c r="Y369" s="117">
        <f t="shared" si="181"/>
        <v>4519.6049884281938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10820.766861991007</v>
      </c>
      <c r="D370" s="122">
        <f t="shared" si="182"/>
        <v>9555.7486484619767</v>
      </c>
      <c r="E370" s="122">
        <f t="shared" si="182"/>
        <v>9628.5989381154141</v>
      </c>
      <c r="F370" s="122">
        <f t="shared" si="182"/>
        <v>9488.2221925316153</v>
      </c>
      <c r="G370" s="122">
        <f t="shared" si="182"/>
        <v>8908.3549306715395</v>
      </c>
      <c r="H370" s="122">
        <f t="shared" si="182"/>
        <v>7442.0442500542986</v>
      </c>
      <c r="I370" s="122">
        <f t="shared" si="182"/>
        <v>6466.778090468074</v>
      </c>
      <c r="J370" s="122">
        <f t="shared" si="182"/>
        <v>6159.8272630715146</v>
      </c>
      <c r="K370" s="122">
        <f t="shared" si="182"/>
        <v>7340.5644101818116</v>
      </c>
      <c r="L370" s="122">
        <f t="shared" si="182"/>
        <v>8645.8086858759452</v>
      </c>
      <c r="M370" s="122">
        <f t="shared" si="182"/>
        <v>7938.6557426286718</v>
      </c>
      <c r="N370" s="122">
        <f t="shared" si="182"/>
        <v>8322.4690810299435</v>
      </c>
      <c r="O370" s="122">
        <f t="shared" si="182"/>
        <v>9533.5732880862688</v>
      </c>
      <c r="P370" s="122">
        <f t="shared" si="182"/>
        <v>7513.3673945797746</v>
      </c>
      <c r="Q370" s="122">
        <f t="shared" si="182"/>
        <v>7356.5715022460136</v>
      </c>
      <c r="R370" s="122">
        <f t="shared" si="182"/>
        <v>5539.0116049244834</v>
      </c>
      <c r="S370" s="122">
        <f t="shared" si="182"/>
        <v>5213.8459255813987</v>
      </c>
      <c r="T370" s="122">
        <f t="shared" si="182"/>
        <v>5131.9254219162367</v>
      </c>
      <c r="U370" s="122">
        <f t="shared" si="182"/>
        <v>5318.4943906924391</v>
      </c>
      <c r="V370" s="122">
        <f t="shared" si="182"/>
        <v>5792.3075152043866</v>
      </c>
      <c r="W370" s="122">
        <f t="shared" si="182"/>
        <v>3370.4859126528431</v>
      </c>
      <c r="X370" s="122">
        <f t="shared" si="182"/>
        <v>2960.592297782001</v>
      </c>
      <c r="Y370" s="122">
        <f t="shared" si="182"/>
        <v>1995.0698162254002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10820.766861991007</v>
      </c>
      <c r="D371" s="98">
        <v>9555.7486484619767</v>
      </c>
      <c r="E371" s="98">
        <v>9628.5989381154141</v>
      </c>
      <c r="F371" s="98">
        <v>9488.2221925316153</v>
      </c>
      <c r="G371" s="98">
        <v>8908.3549306715395</v>
      </c>
      <c r="H371" s="98">
        <v>7442.0442500542986</v>
      </c>
      <c r="I371" s="98">
        <v>6466.778090468074</v>
      </c>
      <c r="J371" s="98">
        <v>6159.8272630715146</v>
      </c>
      <c r="K371" s="98">
        <v>7340.5644101818116</v>
      </c>
      <c r="L371" s="98">
        <v>8645.8086858759452</v>
      </c>
      <c r="M371" s="98">
        <v>7938.6557426286718</v>
      </c>
      <c r="N371" s="98">
        <v>8322.4690810299435</v>
      </c>
      <c r="O371" s="98">
        <v>9533.5732880862688</v>
      </c>
      <c r="P371" s="98">
        <v>7513.3673945797746</v>
      </c>
      <c r="Q371" s="98">
        <v>7356.5715022460136</v>
      </c>
      <c r="R371" s="98">
        <v>5539.0116049244834</v>
      </c>
      <c r="S371" s="98">
        <v>5213.8459255813987</v>
      </c>
      <c r="T371" s="98">
        <v>5131.9254219162367</v>
      </c>
      <c r="U371" s="98">
        <v>5318.4943906924391</v>
      </c>
      <c r="V371" s="98">
        <v>5792.3075152043866</v>
      </c>
      <c r="W371" s="98">
        <v>3370.4859126528431</v>
      </c>
      <c r="X371" s="98">
        <v>2960.592297782001</v>
      </c>
      <c r="Y371" s="98">
        <v>1995.0698162254002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14.380733528109859</v>
      </c>
      <c r="D372" s="122">
        <f t="shared" si="183"/>
        <v>9.8861591558336102</v>
      </c>
      <c r="E372" s="122">
        <f t="shared" si="183"/>
        <v>324.8775757420276</v>
      </c>
      <c r="F372" s="122">
        <f t="shared" si="183"/>
        <v>210.17388155173765</v>
      </c>
      <c r="G372" s="122">
        <f t="shared" si="183"/>
        <v>230.85841795526221</v>
      </c>
      <c r="H372" s="122">
        <f t="shared" si="183"/>
        <v>331.08181558294683</v>
      </c>
      <c r="I372" s="122">
        <f t="shared" si="183"/>
        <v>274.49382098848957</v>
      </c>
      <c r="J372" s="122">
        <f t="shared" si="183"/>
        <v>273.28414477681866</v>
      </c>
      <c r="K372" s="122">
        <f t="shared" si="183"/>
        <v>371.65472899832287</v>
      </c>
      <c r="L372" s="122">
        <f t="shared" si="183"/>
        <v>490.05534612801341</v>
      </c>
      <c r="M372" s="122">
        <f t="shared" si="183"/>
        <v>536.54401580170941</v>
      </c>
      <c r="N372" s="122">
        <f t="shared" si="183"/>
        <v>474.09245469017804</v>
      </c>
      <c r="O372" s="122">
        <f t="shared" si="183"/>
        <v>450.44238606955912</v>
      </c>
      <c r="P372" s="122">
        <f t="shared" si="183"/>
        <v>169.11743233413637</v>
      </c>
      <c r="Q372" s="122">
        <f t="shared" si="183"/>
        <v>147.03742791671553</v>
      </c>
      <c r="R372" s="122">
        <f t="shared" si="183"/>
        <v>70.759142711209677</v>
      </c>
      <c r="S372" s="122">
        <f t="shared" si="183"/>
        <v>131.72123514262663</v>
      </c>
      <c r="T372" s="122">
        <f t="shared" si="183"/>
        <v>135.81853097259599</v>
      </c>
      <c r="U372" s="122">
        <f t="shared" si="183"/>
        <v>181.40820649983061</v>
      </c>
      <c r="V372" s="122">
        <f t="shared" si="183"/>
        <v>297.60455910370547</v>
      </c>
      <c r="W372" s="122">
        <f t="shared" si="183"/>
        <v>111.16997967007829</v>
      </c>
      <c r="X372" s="122">
        <f t="shared" si="183"/>
        <v>338.35936047478975</v>
      </c>
      <c r="Y372" s="122">
        <f t="shared" si="183"/>
        <v>372.49672892036079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14.380733528109859</v>
      </c>
      <c r="D373" s="98">
        <f>RES_hhdet_in_tesh!D165</f>
        <v>9.8861591558336102</v>
      </c>
      <c r="E373" s="98">
        <f>RES_hhdet_in_tesh!E165</f>
        <v>324.8775757420276</v>
      </c>
      <c r="F373" s="98">
        <f>RES_hhdet_in_tesh!F165</f>
        <v>210.17388155173765</v>
      </c>
      <c r="G373" s="98">
        <f>RES_hhdet_in_tesh!G165</f>
        <v>230.85841795526221</v>
      </c>
      <c r="H373" s="98">
        <f>RES_hhdet_in_tesh!H165</f>
        <v>331.08181558294683</v>
      </c>
      <c r="I373" s="98">
        <f>RES_hhdet_in_tesh!I165</f>
        <v>274.49382098848957</v>
      </c>
      <c r="J373" s="98">
        <f>RES_hhdet_in_tesh!J165</f>
        <v>273.28414477681866</v>
      </c>
      <c r="K373" s="98">
        <f>RES_hhdet_in_tesh!K165</f>
        <v>371.65472899832287</v>
      </c>
      <c r="L373" s="98">
        <f>RES_hhdet_in_tesh!L165</f>
        <v>490.05534612801341</v>
      </c>
      <c r="M373" s="98">
        <f>RES_hhdet_in_tesh!M165</f>
        <v>536.54401580170941</v>
      </c>
      <c r="N373" s="98">
        <f>RES_hhdet_in_tesh!N165</f>
        <v>474.09245469017804</v>
      </c>
      <c r="O373" s="98">
        <f>RES_hhdet_in_tesh!O165</f>
        <v>450.44238606955912</v>
      </c>
      <c r="P373" s="98">
        <f>RES_hhdet_in_tesh!P165</f>
        <v>169.11743233413637</v>
      </c>
      <c r="Q373" s="98">
        <f>RES_hhdet_in_tesh!Q165</f>
        <v>147.03742791671553</v>
      </c>
      <c r="R373" s="98">
        <f>RES_hhdet_in_tesh!R165</f>
        <v>70.759142711209677</v>
      </c>
      <c r="S373" s="98">
        <f>RES_hhdet_in_tesh!S165</f>
        <v>131.72123514262663</v>
      </c>
      <c r="T373" s="98">
        <f>RES_hhdet_in_tesh!T165</f>
        <v>135.81853097259599</v>
      </c>
      <c r="U373" s="98">
        <f>RES_hhdet_in_tesh!U165</f>
        <v>181.40820649983061</v>
      </c>
      <c r="V373" s="98">
        <f>RES_hhdet_in_tesh!V165</f>
        <v>297.60455910370547</v>
      </c>
      <c r="W373" s="98">
        <f>RES_hhdet_in_tesh!W165</f>
        <v>111.16997967007829</v>
      </c>
      <c r="X373" s="98">
        <f>RES_hhdet_in_tesh!X165</f>
        <v>338.35936047478975</v>
      </c>
      <c r="Y373" s="98">
        <f>RES_hhdet_in_tesh!Y165</f>
        <v>372.49672892036079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1600.2222174367585</v>
      </c>
      <c r="D374" s="122">
        <v>1669.2717468944102</v>
      </c>
      <c r="E374" s="122">
        <v>1672.020427434798</v>
      </c>
      <c r="F374" s="122">
        <v>1762.2095672898517</v>
      </c>
      <c r="G374" s="122">
        <v>1731.3228420648775</v>
      </c>
      <c r="H374" s="122">
        <v>1708.5861586218662</v>
      </c>
      <c r="I374" s="122">
        <v>1822.2509424809512</v>
      </c>
      <c r="J374" s="122">
        <v>1708.2285146055378</v>
      </c>
      <c r="K374" s="122">
        <v>1720.066139629304</v>
      </c>
      <c r="L374" s="122">
        <v>1752.9691130931017</v>
      </c>
      <c r="M374" s="122">
        <v>1878.1867789700066</v>
      </c>
      <c r="N374" s="122">
        <v>1774.8940596786929</v>
      </c>
      <c r="O374" s="122">
        <v>1714.5025454423128</v>
      </c>
      <c r="P374" s="122">
        <v>1571.9298207735817</v>
      </c>
      <c r="Q374" s="122">
        <v>1567.5223799918572</v>
      </c>
      <c r="R374" s="122">
        <v>1621.2849672489772</v>
      </c>
      <c r="S374" s="122">
        <v>1699.1697615201488</v>
      </c>
      <c r="T374" s="122">
        <v>1833.4344520870247</v>
      </c>
      <c r="U374" s="122">
        <v>1727.8741298900325</v>
      </c>
      <c r="V374" s="122">
        <v>1701.6970562915499</v>
      </c>
      <c r="W374" s="122">
        <v>1739.7116561080868</v>
      </c>
      <c r="X374" s="122">
        <v>1858.7811117667147</v>
      </c>
      <c r="Y374" s="122">
        <v>1573.395250260663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1615.1183080290446</v>
      </c>
      <c r="D375" s="98">
        <v>1627.5161936689551</v>
      </c>
      <c r="E375" s="98">
        <v>1402.9773712659544</v>
      </c>
      <c r="F375" s="98">
        <v>1964.7012290668642</v>
      </c>
      <c r="G375" s="98">
        <v>1721.5492044472203</v>
      </c>
      <c r="H375" s="98">
        <v>1835.950060872326</v>
      </c>
      <c r="I375" s="98">
        <v>1535.4180840186932</v>
      </c>
      <c r="J375" s="98">
        <v>1761.8325571027715</v>
      </c>
      <c r="K375" s="98">
        <v>1716.2611707889691</v>
      </c>
      <c r="L375" s="98">
        <v>1784.2942723208703</v>
      </c>
      <c r="M375" s="98">
        <v>1933.984824423992</v>
      </c>
      <c r="N375" s="98">
        <v>1756.9981506112504</v>
      </c>
      <c r="O375" s="98">
        <v>1559.6417477034083</v>
      </c>
      <c r="P375" s="98">
        <v>1640.629780103116</v>
      </c>
      <c r="Q375" s="98">
        <v>1296.0204889494735</v>
      </c>
      <c r="R375" s="98">
        <v>1712.8135054671502</v>
      </c>
      <c r="S375" s="98">
        <v>1399.4919185377385</v>
      </c>
      <c r="T375" s="98">
        <v>1983.29778295287</v>
      </c>
      <c r="U375" s="98">
        <v>1776.6688796177746</v>
      </c>
      <c r="V375" s="98">
        <v>1920.7806180275752</v>
      </c>
      <c r="W375" s="98">
        <v>1736.7147164825792</v>
      </c>
      <c r="X375" s="98">
        <v>1973.7830211210844</v>
      </c>
      <c r="Y375" s="98">
        <v>1414.8878682783952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1615.180392904821</v>
      </c>
      <c r="D376" s="98">
        <v>1627.669146078624</v>
      </c>
      <c r="E376" s="98">
        <v>1403.181559661472</v>
      </c>
      <c r="F376" s="98">
        <v>1965.2615784174195</v>
      </c>
      <c r="G376" s="98">
        <v>1721.7878987465974</v>
      </c>
      <c r="H376" s="98">
        <v>1836.3019114525107</v>
      </c>
      <c r="I376" s="98">
        <v>0</v>
      </c>
      <c r="J376" s="98">
        <v>1762.420969063658</v>
      </c>
      <c r="K376" s="98">
        <v>1716.8265813576779</v>
      </c>
      <c r="L376" s="98">
        <v>1784.6940293176656</v>
      </c>
      <c r="M376" s="98">
        <v>1934.4092829393098</v>
      </c>
      <c r="N376" s="98">
        <v>1757.1499862950673</v>
      </c>
      <c r="O376" s="98">
        <v>1559.4681507394012</v>
      </c>
      <c r="P376" s="98">
        <v>1643.0429073053449</v>
      </c>
      <c r="Q376" s="98">
        <v>0</v>
      </c>
      <c r="R376" s="98">
        <v>1715.532997675841</v>
      </c>
      <c r="S376" s="98">
        <v>0</v>
      </c>
      <c r="T376" s="98">
        <v>1985.2715745318758</v>
      </c>
      <c r="U376" s="98">
        <v>0</v>
      </c>
      <c r="V376" s="98">
        <v>1921.7349876712458</v>
      </c>
      <c r="W376" s="98">
        <v>0</v>
      </c>
      <c r="X376" s="98">
        <v>1973.0240003719412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670.51690002350256</v>
      </c>
      <c r="D377" s="101">
        <v>695.19146635669483</v>
      </c>
      <c r="E377" s="101">
        <v>597.32828933754342</v>
      </c>
      <c r="F377" s="101">
        <v>897.26948597514092</v>
      </c>
      <c r="G377" s="101">
        <v>772.01311178151207</v>
      </c>
      <c r="H377" s="101">
        <v>817.00784748455249</v>
      </c>
      <c r="I377" s="101">
        <v>0</v>
      </c>
      <c r="J377" s="101">
        <v>785.40178088236803</v>
      </c>
      <c r="K377" s="101">
        <v>774.55997452000508</v>
      </c>
      <c r="L377" s="101">
        <v>799.61894882968886</v>
      </c>
      <c r="M377" s="101">
        <v>901.85224355453568</v>
      </c>
      <c r="N377" s="101">
        <v>822.62081537975837</v>
      </c>
      <c r="O377" s="101">
        <v>760.04681316900962</v>
      </c>
      <c r="P377" s="101">
        <v>715.50918341668034</v>
      </c>
      <c r="Q377" s="101">
        <v>0</v>
      </c>
      <c r="R377" s="101">
        <v>753.48309504849738</v>
      </c>
      <c r="S377" s="101">
        <v>0</v>
      </c>
      <c r="T377" s="101">
        <v>851.28466915226636</v>
      </c>
      <c r="U377" s="101">
        <v>0</v>
      </c>
      <c r="V377" s="101">
        <v>774.32323882738535</v>
      </c>
      <c r="W377" s="101">
        <v>0</v>
      </c>
      <c r="X377" s="101">
        <v>842.62384387626196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944.66349288131835</v>
      </c>
      <c r="D378" s="104">
        <v>932.47767972192912</v>
      </c>
      <c r="E378" s="104">
        <v>805.85327032392843</v>
      </c>
      <c r="F378" s="104">
        <v>1067.9920924422784</v>
      </c>
      <c r="G378" s="104">
        <v>949.77478696508513</v>
      </c>
      <c r="H378" s="104">
        <v>1019.2940639679584</v>
      </c>
      <c r="I378" s="104">
        <v>0</v>
      </c>
      <c r="J378" s="104">
        <v>977.01918818129013</v>
      </c>
      <c r="K378" s="104">
        <v>942.26660683767284</v>
      </c>
      <c r="L378" s="104">
        <v>985.07508048797672</v>
      </c>
      <c r="M378" s="104">
        <v>1032.557039384774</v>
      </c>
      <c r="N378" s="104">
        <v>934.5291709153089</v>
      </c>
      <c r="O378" s="104">
        <v>799.42133757039164</v>
      </c>
      <c r="P378" s="104">
        <v>927.53372388866455</v>
      </c>
      <c r="Q378" s="104">
        <v>0</v>
      </c>
      <c r="R378" s="104">
        <v>962.04990262734384</v>
      </c>
      <c r="S378" s="104">
        <v>0</v>
      </c>
      <c r="T378" s="104">
        <v>1133.9869053796094</v>
      </c>
      <c r="U378" s="104">
        <v>0</v>
      </c>
      <c r="V378" s="104">
        <v>1147.4117488438603</v>
      </c>
      <c r="W378" s="104">
        <v>0</v>
      </c>
      <c r="X378" s="104">
        <v>1130.4001564956793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1598.0771755015915</v>
      </c>
      <c r="D379" s="101">
        <v>1671.6570910676155</v>
      </c>
      <c r="E379" s="101">
        <v>1703.336003730888</v>
      </c>
      <c r="F379" s="101">
        <v>1733.8256445782727</v>
      </c>
      <c r="G379" s="101">
        <v>1732.1284013605011</v>
      </c>
      <c r="H379" s="101">
        <v>1695.2631226986298</v>
      </c>
      <c r="I379" s="101">
        <v>1843.0856135161293</v>
      </c>
      <c r="J379" s="101">
        <v>1703.4558522470238</v>
      </c>
      <c r="K379" s="101">
        <v>1719.8684194709733</v>
      </c>
      <c r="L379" s="101">
        <v>1749.6149782624441</v>
      </c>
      <c r="M379" s="101">
        <v>1871.661210051976</v>
      </c>
      <c r="N379" s="101">
        <v>1776.1642895487112</v>
      </c>
      <c r="O379" s="101">
        <v>1729.4672204520559</v>
      </c>
      <c r="P379" s="101">
        <v>1558.4364375182038</v>
      </c>
      <c r="Q379" s="101">
        <v>1604.0095545727004</v>
      </c>
      <c r="R379" s="101">
        <v>1609.6676273759974</v>
      </c>
      <c r="S379" s="101">
        <v>1727.1230346852694</v>
      </c>
      <c r="T379" s="101">
        <v>1806.0552901377707</v>
      </c>
      <c r="U379" s="101">
        <v>1721.87778497408</v>
      </c>
      <c r="V379" s="101">
        <v>1680.4854016286035</v>
      </c>
      <c r="W379" s="101">
        <v>0</v>
      </c>
      <c r="X379" s="101">
        <v>1853.3706481977908</v>
      </c>
      <c r="Y379" s="101">
        <v>1578.401461247412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1598.6651743251091</v>
      </c>
      <c r="D380" s="104">
        <v>1672.6574218740352</v>
      </c>
      <c r="E380" s="104">
        <v>1705.1891420279671</v>
      </c>
      <c r="F380" s="104">
        <v>1735.0829847120706</v>
      </c>
      <c r="G380" s="104">
        <v>1733.2015529122014</v>
      </c>
      <c r="H380" s="104">
        <v>1695.8075541976318</v>
      </c>
      <c r="I380" s="104">
        <v>1843.4851272112194</v>
      </c>
      <c r="J380" s="104">
        <v>1704.0138792790733</v>
      </c>
      <c r="K380" s="104">
        <v>1720.6760945687727</v>
      </c>
      <c r="L380" s="104">
        <v>1750.0569740450285</v>
      </c>
      <c r="M380" s="104">
        <v>1872.4061595700516</v>
      </c>
      <c r="N380" s="104">
        <v>1776.4111608285366</v>
      </c>
      <c r="O380" s="104">
        <v>1729.9378440301648</v>
      </c>
      <c r="P380" s="104">
        <v>1560.6473337399964</v>
      </c>
      <c r="Q380" s="104">
        <v>1607.5276493007573</v>
      </c>
      <c r="R380" s="104">
        <v>1613.4366873268154</v>
      </c>
      <c r="S380" s="104">
        <v>1729.9977723629752</v>
      </c>
      <c r="T380" s="104">
        <v>1807.6750890527271</v>
      </c>
      <c r="U380" s="104">
        <v>1722.7950557623192</v>
      </c>
      <c r="V380" s="104">
        <v>1678.5394244658009</v>
      </c>
      <c r="W380" s="104">
        <v>1739.8858412933273</v>
      </c>
      <c r="X380" s="104">
        <v>1852.445074583705</v>
      </c>
      <c r="Y380" s="104">
        <v>1575.9845029772921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662.94984328128999</v>
      </c>
      <c r="D381" s="98">
        <v>714.61681298542373</v>
      </c>
      <c r="E381" s="98">
        <v>727.68775621432758</v>
      </c>
      <c r="F381" s="98">
        <v>790.84767778479022</v>
      </c>
      <c r="G381" s="98">
        <v>776.55440904446971</v>
      </c>
      <c r="H381" s="98">
        <v>751.9992598812961</v>
      </c>
      <c r="I381" s="98">
        <v>912.26981183161365</v>
      </c>
      <c r="J381" s="98">
        <v>757.4485742423185</v>
      </c>
      <c r="K381" s="98">
        <v>775.87446185142164</v>
      </c>
      <c r="L381" s="98">
        <v>782.57844336367168</v>
      </c>
      <c r="M381" s="98">
        <v>875.19668216600314</v>
      </c>
      <c r="N381" s="98">
        <v>832.58081344850996</v>
      </c>
      <c r="O381" s="98">
        <v>847.32126929818514</v>
      </c>
      <c r="P381" s="98">
        <v>672.61888596679648</v>
      </c>
      <c r="Q381" s="98">
        <v>691.29544033666582</v>
      </c>
      <c r="R381" s="98">
        <v>704.92392152703178</v>
      </c>
      <c r="S381" s="98">
        <v>806.58020584781059</v>
      </c>
      <c r="T381" s="98">
        <v>771.49851358147771</v>
      </c>
      <c r="U381" s="98">
        <v>741.26818556129558</v>
      </c>
      <c r="V381" s="98">
        <v>660.16079939089173</v>
      </c>
      <c r="W381" s="98">
        <v>773.56233108624997</v>
      </c>
      <c r="X381" s="98">
        <v>776.78548767240818</v>
      </c>
      <c r="Y381" s="98">
        <v>586.3601153048271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935.71533104381911</v>
      </c>
      <c r="D382" s="98">
        <v>958.04060888861159</v>
      </c>
      <c r="E382" s="98">
        <v>977.50138581363956</v>
      </c>
      <c r="F382" s="98">
        <v>944.23530692728036</v>
      </c>
      <c r="G382" s="98">
        <v>956.64714386773153</v>
      </c>
      <c r="H382" s="98">
        <v>943.80829431633583</v>
      </c>
      <c r="I382" s="98">
        <v>931.21531537960607</v>
      </c>
      <c r="J382" s="98">
        <v>946.56530503675469</v>
      </c>
      <c r="K382" s="98">
        <v>944.80163271735069</v>
      </c>
      <c r="L382" s="98">
        <v>967.47853068135646</v>
      </c>
      <c r="M382" s="98">
        <v>997.20947740404836</v>
      </c>
      <c r="N382" s="98">
        <v>943.83034738002698</v>
      </c>
      <c r="O382" s="98">
        <v>882.61657473197954</v>
      </c>
      <c r="P382" s="98">
        <v>888.02844777319979</v>
      </c>
      <c r="Q382" s="98">
        <v>916.23220896409123</v>
      </c>
      <c r="R382" s="98">
        <v>908.51276579978355</v>
      </c>
      <c r="S382" s="98">
        <v>923.41756651516459</v>
      </c>
      <c r="T382" s="98">
        <v>1036.176575471249</v>
      </c>
      <c r="U382" s="98">
        <v>981.5268702010236</v>
      </c>
      <c r="V382" s="98">
        <v>1018.3786250749092</v>
      </c>
      <c r="W382" s="98">
        <v>966.32351020707733</v>
      </c>
      <c r="X382" s="98">
        <v>1075.6595869112969</v>
      </c>
      <c r="Y382" s="98">
        <v>989.6243876724651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642.12100645106227</v>
      </c>
      <c r="D383" s="122">
        <v>659.42609772979995</v>
      </c>
      <c r="E383" s="122">
        <v>674.82331739808785</v>
      </c>
      <c r="F383" s="122">
        <v>696.02916670835509</v>
      </c>
      <c r="G383" s="122">
        <v>711.54639806543946</v>
      </c>
      <c r="H383" s="122">
        <v>698.05146019100687</v>
      </c>
      <c r="I383" s="122">
        <v>660.03647622795154</v>
      </c>
      <c r="J383" s="122">
        <v>630.15935106792153</v>
      </c>
      <c r="K383" s="122">
        <v>627.59430002258091</v>
      </c>
      <c r="L383" s="122">
        <v>643.64727102072732</v>
      </c>
      <c r="M383" s="122">
        <v>591.16217099531286</v>
      </c>
      <c r="N383" s="122">
        <v>599.53708871425499</v>
      </c>
      <c r="O383" s="122">
        <v>597.29409041894587</v>
      </c>
      <c r="P383" s="122">
        <v>571.27554720717751</v>
      </c>
      <c r="Q383" s="122">
        <v>548.25827912479645</v>
      </c>
      <c r="R383" s="122">
        <v>529.6829989884418</v>
      </c>
      <c r="S383" s="122">
        <v>569.43976217475779</v>
      </c>
      <c r="T383" s="122">
        <v>544.30363711472103</v>
      </c>
      <c r="U383" s="122">
        <v>546.44326931971659</v>
      </c>
      <c r="V383" s="122">
        <v>537.2452823429486</v>
      </c>
      <c r="W383" s="122">
        <v>566.21468382624505</v>
      </c>
      <c r="X383" s="122">
        <v>649.25326017370082</v>
      </c>
      <c r="Y383" s="122">
        <v>578.64319302176989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642.12100645106227</v>
      </c>
      <c r="D385" s="33">
        <v>659.42609772979995</v>
      </c>
      <c r="E385" s="33">
        <v>674.82331739808785</v>
      </c>
      <c r="F385" s="33">
        <v>696.02916670835509</v>
      </c>
      <c r="G385" s="33">
        <v>711.54639806543946</v>
      </c>
      <c r="H385" s="33">
        <v>698.05146019100687</v>
      </c>
      <c r="I385" s="33">
        <v>660.03647622795154</v>
      </c>
      <c r="J385" s="33">
        <v>630.15935106792153</v>
      </c>
      <c r="K385" s="33">
        <v>627.59430002258091</v>
      </c>
      <c r="L385" s="33">
        <v>643.64727102072732</v>
      </c>
      <c r="M385" s="33">
        <v>591.16217099531286</v>
      </c>
      <c r="N385" s="33">
        <v>599.53708871425499</v>
      </c>
      <c r="O385" s="33">
        <v>597.29409041894587</v>
      </c>
      <c r="P385" s="33">
        <v>571.27554720717751</v>
      </c>
      <c r="Q385" s="33">
        <v>548.25827912479645</v>
      </c>
      <c r="R385" s="33">
        <v>529.6829989884418</v>
      </c>
      <c r="S385" s="33">
        <v>569.43976217475779</v>
      </c>
      <c r="T385" s="33">
        <v>544.30363711472103</v>
      </c>
      <c r="U385" s="33">
        <v>546.44326931971659</v>
      </c>
      <c r="V385" s="33">
        <v>537.2452823429486</v>
      </c>
      <c r="W385" s="33">
        <v>566.21468382624505</v>
      </c>
      <c r="X385" s="33">
        <v>649.25326017370082</v>
      </c>
      <c r="Y385" s="33">
        <v>578.64319302176989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60.540633075881154</v>
      </c>
      <c r="D387" s="117">
        <f t="shared" si="184"/>
        <v>32.493848057092727</v>
      </c>
      <c r="E387" s="117">
        <f t="shared" si="184"/>
        <v>48.883228393010945</v>
      </c>
      <c r="F387" s="117">
        <f t="shared" si="184"/>
        <v>77.168315966548718</v>
      </c>
      <c r="G387" s="117">
        <f t="shared" si="184"/>
        <v>63.194646103438302</v>
      </c>
      <c r="H387" s="117">
        <f t="shared" si="184"/>
        <v>54.76963978818663</v>
      </c>
      <c r="I387" s="117">
        <f t="shared" si="184"/>
        <v>33.74161020373635</v>
      </c>
      <c r="J387" s="117">
        <f t="shared" si="184"/>
        <v>42.932434017526106</v>
      </c>
      <c r="K387" s="117">
        <f t="shared" si="184"/>
        <v>54.234029101954782</v>
      </c>
      <c r="L387" s="117">
        <f t="shared" si="184"/>
        <v>51.535468078097331</v>
      </c>
      <c r="M387" s="117">
        <f t="shared" si="184"/>
        <v>58.121685743758647</v>
      </c>
      <c r="N387" s="117">
        <f t="shared" si="184"/>
        <v>39.353113240327822</v>
      </c>
      <c r="O387" s="117">
        <f t="shared" si="184"/>
        <v>42.021449231355071</v>
      </c>
      <c r="P387" s="117">
        <f t="shared" si="184"/>
        <v>67.318664232662243</v>
      </c>
      <c r="Q387" s="117">
        <f t="shared" si="184"/>
        <v>46.802509155427558</v>
      </c>
      <c r="R387" s="117">
        <f t="shared" ref="R387:V387" si="185">R388+R390+R392+R401</f>
        <v>39.378713175231297</v>
      </c>
      <c r="S387" s="117">
        <f t="shared" si="185"/>
        <v>35.009839020947638</v>
      </c>
      <c r="T387" s="117">
        <f t="shared" si="185"/>
        <v>78.946430463838055</v>
      </c>
      <c r="U387" s="117">
        <f t="shared" si="185"/>
        <v>46.182348965639235</v>
      </c>
      <c r="V387" s="117">
        <f t="shared" si="185"/>
        <v>46.514818597726524</v>
      </c>
      <c r="W387" s="117">
        <f t="shared" ref="W387:Y387" si="186">W388+W390+W392+W401</f>
        <v>25.178733163805973</v>
      </c>
      <c r="X387" s="117">
        <f t="shared" si="186"/>
        <v>25.56445760601742</v>
      </c>
      <c r="Y387" s="117">
        <f t="shared" si="186"/>
        <v>8.1109926788576292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60.540633075881154</v>
      </c>
      <c r="D392" s="122">
        <v>32.493848057092727</v>
      </c>
      <c r="E392" s="122">
        <v>48.883228393010945</v>
      </c>
      <c r="F392" s="122">
        <v>77.168315966548718</v>
      </c>
      <c r="G392" s="122">
        <v>63.194646103438302</v>
      </c>
      <c r="H392" s="122">
        <v>54.76963978818663</v>
      </c>
      <c r="I392" s="122">
        <v>33.74161020373635</v>
      </c>
      <c r="J392" s="122">
        <v>42.932434017526106</v>
      </c>
      <c r="K392" s="122">
        <v>54.234029101954782</v>
      </c>
      <c r="L392" s="122">
        <v>51.535468078097331</v>
      </c>
      <c r="M392" s="122">
        <v>58.121685743758647</v>
      </c>
      <c r="N392" s="122">
        <v>39.353113240327822</v>
      </c>
      <c r="O392" s="122">
        <v>42.021449231355071</v>
      </c>
      <c r="P392" s="122">
        <v>67.318664232662243</v>
      </c>
      <c r="Q392" s="122">
        <v>46.802509155427558</v>
      </c>
      <c r="R392" s="122">
        <v>39.378713175231297</v>
      </c>
      <c r="S392" s="122">
        <v>35.009839020947638</v>
      </c>
      <c r="T392" s="122">
        <v>78.946430463838055</v>
      </c>
      <c r="U392" s="122">
        <v>46.182348965639235</v>
      </c>
      <c r="V392" s="122">
        <v>46.514818597726524</v>
      </c>
      <c r="W392" s="122">
        <v>25.178733163805973</v>
      </c>
      <c r="X392" s="122">
        <v>25.56445760601742</v>
      </c>
      <c r="Y392" s="122">
        <v>8.1109926788576292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527.13335163187685</v>
      </c>
      <c r="D393" s="98">
        <v>530.00252487334899</v>
      </c>
      <c r="E393" s="98">
        <v>455.73083474190719</v>
      </c>
      <c r="F393" s="98">
        <v>636.56681355702256</v>
      </c>
      <c r="G393" s="98">
        <v>556.20798635101357</v>
      </c>
      <c r="H393" s="98">
        <v>591.34815800888055</v>
      </c>
      <c r="I393" s="98">
        <v>492.88253277260219</v>
      </c>
      <c r="J393" s="98">
        <v>563.3559242664071</v>
      </c>
      <c r="K393" s="98">
        <v>546.24166320680058</v>
      </c>
      <c r="L393" s="98">
        <v>564.82498914156463</v>
      </c>
      <c r="M393" s="98">
        <v>605.53718357978721</v>
      </c>
      <c r="N393" s="98">
        <v>540.41250327104751</v>
      </c>
      <c r="O393" s="98">
        <v>467.64357712808851</v>
      </c>
      <c r="P393" s="98">
        <v>477.36648765602979</v>
      </c>
      <c r="Q393" s="98">
        <v>367.30839834095303</v>
      </c>
      <c r="R393" s="98">
        <v>477.39296176388484</v>
      </c>
      <c r="S393" s="98">
        <v>384.14062061426716</v>
      </c>
      <c r="T393" s="98">
        <v>537.07473446992913</v>
      </c>
      <c r="U393" s="98">
        <v>475.67819434608407</v>
      </c>
      <c r="V393" s="98">
        <v>509.72358882580244</v>
      </c>
      <c r="W393" s="98">
        <v>458.39090924244027</v>
      </c>
      <c r="X393" s="98">
        <v>519.35633550445493</v>
      </c>
      <c r="Y393" s="98">
        <v>371.71520733964678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218.8395853592472</v>
      </c>
      <c r="D394" s="98">
        <v>226.38990252308318</v>
      </c>
      <c r="E394" s="98">
        <v>194.03086998411092</v>
      </c>
      <c r="F394" s="98">
        <v>290.71696456382904</v>
      </c>
      <c r="G394" s="98">
        <v>249.42642198742891</v>
      </c>
      <c r="H394" s="98">
        <v>263.15317392632954</v>
      </c>
      <c r="I394" s="98">
        <v>0</v>
      </c>
      <c r="J394" s="98">
        <v>251.13666131648108</v>
      </c>
      <c r="K394" s="98">
        <v>246.52246169545754</v>
      </c>
      <c r="L394" s="98">
        <v>253.12235268381727</v>
      </c>
      <c r="M394" s="98">
        <v>282.37298487064135</v>
      </c>
      <c r="N394" s="98">
        <v>253.01937507878839</v>
      </c>
      <c r="O394" s="98">
        <v>227.89272665888572</v>
      </c>
      <c r="P394" s="98">
        <v>208.18841027729431</v>
      </c>
      <c r="Q394" s="98">
        <v>0</v>
      </c>
      <c r="R394" s="98">
        <v>210.00974433939598</v>
      </c>
      <c r="S394" s="98">
        <v>0</v>
      </c>
      <c r="T394" s="98">
        <v>230.5268989725582</v>
      </c>
      <c r="U394" s="98">
        <v>0</v>
      </c>
      <c r="V394" s="98">
        <v>205.48459126561616</v>
      </c>
      <c r="W394" s="98">
        <v>0</v>
      </c>
      <c r="X394" s="98">
        <v>221.71739602648395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218.8395853592472</v>
      </c>
      <c r="D395" s="101">
        <v>226.38990252308318</v>
      </c>
      <c r="E395" s="101">
        <v>194.03086998411092</v>
      </c>
      <c r="F395" s="101">
        <v>290.71696456382904</v>
      </c>
      <c r="G395" s="101">
        <v>249.42642198742891</v>
      </c>
      <c r="H395" s="101">
        <v>263.15317392632954</v>
      </c>
      <c r="I395" s="101">
        <v>0</v>
      </c>
      <c r="J395" s="101">
        <v>251.13666131648108</v>
      </c>
      <c r="K395" s="101">
        <v>246.52246169545754</v>
      </c>
      <c r="L395" s="101">
        <v>253.12235268381727</v>
      </c>
      <c r="M395" s="101">
        <v>282.37298487064135</v>
      </c>
      <c r="N395" s="101">
        <v>253.01937507878839</v>
      </c>
      <c r="O395" s="101">
        <v>227.89272665888572</v>
      </c>
      <c r="P395" s="101">
        <v>208.18841027729431</v>
      </c>
      <c r="Q395" s="101">
        <v>0</v>
      </c>
      <c r="R395" s="101">
        <v>210.00974433939598</v>
      </c>
      <c r="S395" s="101">
        <v>0</v>
      </c>
      <c r="T395" s="101">
        <v>230.5268989725582</v>
      </c>
      <c r="U395" s="101">
        <v>0</v>
      </c>
      <c r="V395" s="101">
        <v>205.48459126561616</v>
      </c>
      <c r="W395" s="101">
        <v>0</v>
      </c>
      <c r="X395" s="101">
        <v>221.71739602648395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155.38007961800778</v>
      </c>
      <c r="D405" s="118">
        <f t="shared" si="189"/>
        <v>153.71575419751125</v>
      </c>
      <c r="E405" s="118">
        <f t="shared" si="189"/>
        <v>151.03140903416698</v>
      </c>
      <c r="F405" s="118">
        <f t="shared" si="189"/>
        <v>143.26523605647117</v>
      </c>
      <c r="G405" s="118">
        <f t="shared" si="189"/>
        <v>139.14579029896066</v>
      </c>
      <c r="H405" s="118">
        <f t="shared" si="189"/>
        <v>146.04309052999804</v>
      </c>
      <c r="I405" s="118">
        <f t="shared" si="189"/>
        <v>128.71695091272608</v>
      </c>
      <c r="J405" s="118">
        <f t="shared" si="189"/>
        <v>144.12551926588608</v>
      </c>
      <c r="K405" s="118">
        <f t="shared" si="189"/>
        <v>122.4067420158274</v>
      </c>
      <c r="L405" s="118">
        <f t="shared" si="189"/>
        <v>126.52464894377252</v>
      </c>
      <c r="M405" s="118">
        <f t="shared" si="189"/>
        <v>106.59744106521882</v>
      </c>
      <c r="N405" s="118">
        <f t="shared" si="189"/>
        <v>110.66420276564314</v>
      </c>
      <c r="O405" s="118">
        <f t="shared" si="189"/>
        <v>113.49738461866974</v>
      </c>
      <c r="P405" s="118">
        <f t="shared" si="189"/>
        <v>90.444525009766821</v>
      </c>
      <c r="Q405" s="118">
        <f t="shared" si="189"/>
        <v>90.463641045411109</v>
      </c>
      <c r="R405" s="118">
        <f t="shared" ref="R405:V405" si="190">R406+R408+R410+R419</f>
        <v>100.00243046712876</v>
      </c>
      <c r="S405" s="118">
        <f t="shared" si="190"/>
        <v>103.14188482009929</v>
      </c>
      <c r="T405" s="118">
        <f t="shared" si="190"/>
        <v>94.290514957961406</v>
      </c>
      <c r="U405" s="118">
        <f t="shared" si="190"/>
        <v>81.26567136317054</v>
      </c>
      <c r="V405" s="118">
        <f t="shared" si="190"/>
        <v>69.276901969861868</v>
      </c>
      <c r="W405" s="118">
        <f t="shared" ref="W405:Y405" si="191">W406+W408+W410+W419</f>
        <v>76.807797777518005</v>
      </c>
      <c r="X405" s="118">
        <f t="shared" si="191"/>
        <v>74.285285750410466</v>
      </c>
      <c r="Y405" s="118">
        <f t="shared" si="191"/>
        <v>56.268294032138208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127.57873231502792</v>
      </c>
      <c r="D406" s="123">
        <f t="shared" si="192"/>
        <v>122.481160872331</v>
      </c>
      <c r="E406" s="123">
        <f t="shared" si="192"/>
        <v>119.69887237553851</v>
      </c>
      <c r="F406" s="123">
        <f t="shared" si="192"/>
        <v>111.6293929289548</v>
      </c>
      <c r="G406" s="123">
        <f t="shared" si="192"/>
        <v>107.33959663460243</v>
      </c>
      <c r="H406" s="123">
        <f t="shared" si="192"/>
        <v>108.0531614269301</v>
      </c>
      <c r="I406" s="123">
        <f t="shared" si="192"/>
        <v>91.346881836431066</v>
      </c>
      <c r="J406" s="123">
        <f t="shared" si="192"/>
        <v>102.45809646346481</v>
      </c>
      <c r="K406" s="123">
        <f t="shared" si="192"/>
        <v>91.253720996267148</v>
      </c>
      <c r="L406" s="123">
        <f t="shared" si="192"/>
        <v>96.880471064728283</v>
      </c>
      <c r="M406" s="123">
        <f t="shared" si="192"/>
        <v>79.812653891492161</v>
      </c>
      <c r="N406" s="123">
        <f t="shared" si="192"/>
        <v>84.588559653236231</v>
      </c>
      <c r="O406" s="123">
        <f t="shared" si="192"/>
        <v>90.294214664472349</v>
      </c>
      <c r="P406" s="123">
        <f t="shared" si="192"/>
        <v>70.119912623048833</v>
      </c>
      <c r="Q406" s="123">
        <f t="shared" si="192"/>
        <v>70.188678706109911</v>
      </c>
      <c r="R406" s="123">
        <f t="shared" si="192"/>
        <v>71.986197245007759</v>
      </c>
      <c r="S406" s="123">
        <f t="shared" si="192"/>
        <v>71.339173479500744</v>
      </c>
      <c r="T406" s="123">
        <f t="shared" si="192"/>
        <v>63.722529815179342</v>
      </c>
      <c r="U406" s="123">
        <f t="shared" si="192"/>
        <v>56.224733781213232</v>
      </c>
      <c r="V406" s="123">
        <f t="shared" si="192"/>
        <v>49.012512452499408</v>
      </c>
      <c r="W406" s="123">
        <f t="shared" si="192"/>
        <v>44.907741131866345</v>
      </c>
      <c r="X406" s="123">
        <f t="shared" si="192"/>
        <v>38.914187758584028</v>
      </c>
      <c r="Y406" s="123">
        <f t="shared" si="192"/>
        <v>26.017915162981588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127.57873231502792</v>
      </c>
      <c r="D407" s="99">
        <v>122.481160872331</v>
      </c>
      <c r="E407" s="99">
        <v>119.69887237553851</v>
      </c>
      <c r="F407" s="99">
        <v>111.6293929289548</v>
      </c>
      <c r="G407" s="99">
        <v>107.33959663460243</v>
      </c>
      <c r="H407" s="99">
        <v>108.0531614269301</v>
      </c>
      <c r="I407" s="99">
        <v>91.346881836431066</v>
      </c>
      <c r="J407" s="99">
        <v>102.45809646346481</v>
      </c>
      <c r="K407" s="99">
        <v>91.253720996267148</v>
      </c>
      <c r="L407" s="99">
        <v>96.880471064728283</v>
      </c>
      <c r="M407" s="99">
        <v>79.812653891492161</v>
      </c>
      <c r="N407" s="99">
        <v>84.588559653236231</v>
      </c>
      <c r="O407" s="99">
        <v>90.294214664472349</v>
      </c>
      <c r="P407" s="99">
        <v>70.119912623048833</v>
      </c>
      <c r="Q407" s="99">
        <v>70.188678706109911</v>
      </c>
      <c r="R407" s="99">
        <v>71.986197245007759</v>
      </c>
      <c r="S407" s="99">
        <v>71.339173479500744</v>
      </c>
      <c r="T407" s="99">
        <v>63.722529815179342</v>
      </c>
      <c r="U407" s="99">
        <v>56.224733781213232</v>
      </c>
      <c r="V407" s="99">
        <v>49.012512452499408</v>
      </c>
      <c r="W407" s="99">
        <v>44.907741131866345</v>
      </c>
      <c r="X407" s="99">
        <v>38.914187758584028</v>
      </c>
      <c r="Y407" s="99">
        <v>26.017915162981588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5.8040493888926958E-2</v>
      </c>
      <c r="D408" s="123">
        <f t="shared" si="193"/>
        <v>4.1683488051307963E-2</v>
      </c>
      <c r="E408" s="123">
        <f t="shared" si="193"/>
        <v>1.278140616802814</v>
      </c>
      <c r="F408" s="123">
        <f t="shared" si="193"/>
        <v>0.75386023568916238</v>
      </c>
      <c r="G408" s="123">
        <f t="shared" si="193"/>
        <v>0.81782463497586777</v>
      </c>
      <c r="H408" s="123">
        <f t="shared" si="193"/>
        <v>1.364277421407361</v>
      </c>
      <c r="I408" s="123">
        <f t="shared" si="193"/>
        <v>1.0632189569305373</v>
      </c>
      <c r="J408" s="123">
        <f t="shared" si="193"/>
        <v>1.2051102530255784</v>
      </c>
      <c r="K408" s="123">
        <f t="shared" si="193"/>
        <v>1.1848383951196351</v>
      </c>
      <c r="L408" s="123">
        <f t="shared" si="193"/>
        <v>1.3628222893999655</v>
      </c>
      <c r="M408" s="123">
        <f t="shared" si="193"/>
        <v>1.2900331925805562</v>
      </c>
      <c r="N408" s="123">
        <f t="shared" si="193"/>
        <v>1.1047070697998815</v>
      </c>
      <c r="O408" s="123">
        <f t="shared" si="193"/>
        <v>0.93365212974440204</v>
      </c>
      <c r="P408" s="123">
        <f t="shared" si="193"/>
        <v>0.33032408790572104</v>
      </c>
      <c r="Q408" s="123">
        <f t="shared" si="193"/>
        <v>0.28528083150305616</v>
      </c>
      <c r="R408" s="123">
        <f t="shared" si="193"/>
        <v>0.18801712599411344</v>
      </c>
      <c r="S408" s="123">
        <f t="shared" si="193"/>
        <v>0.37443314024279772</v>
      </c>
      <c r="T408" s="123">
        <f t="shared" si="193"/>
        <v>0.35658874349196074</v>
      </c>
      <c r="U408" s="123">
        <f t="shared" si="193"/>
        <v>0.41241996875343029</v>
      </c>
      <c r="V408" s="123">
        <f t="shared" si="193"/>
        <v>0.54828827750133236</v>
      </c>
      <c r="W408" s="123">
        <f t="shared" si="193"/>
        <v>0.32345301991270292</v>
      </c>
      <c r="X408" s="123">
        <f t="shared" si="193"/>
        <v>0.96828877375478417</v>
      </c>
      <c r="Y408" s="123">
        <f t="shared" si="193"/>
        <v>1.0526466244365209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5.8040493888926958E-2</v>
      </c>
      <c r="D409" s="99">
        <f>RES_hhdet_in_fecs!D165</f>
        <v>4.1683488051307963E-2</v>
      </c>
      <c r="E409" s="99">
        <f>RES_hhdet_in_fecs!E165</f>
        <v>1.278140616802814</v>
      </c>
      <c r="F409" s="99">
        <f>RES_hhdet_in_fecs!F165</f>
        <v>0.75386023568916238</v>
      </c>
      <c r="G409" s="99">
        <f>RES_hhdet_in_fecs!G165</f>
        <v>0.81782463497586777</v>
      </c>
      <c r="H409" s="99">
        <f>RES_hhdet_in_fecs!H165</f>
        <v>1.364277421407361</v>
      </c>
      <c r="I409" s="99">
        <f>RES_hhdet_in_fecs!I165</f>
        <v>1.0632189569305373</v>
      </c>
      <c r="J409" s="99">
        <f>RES_hhdet_in_fecs!J165</f>
        <v>1.2051102530255784</v>
      </c>
      <c r="K409" s="99">
        <f>RES_hhdet_in_fecs!K165</f>
        <v>1.1848383951196351</v>
      </c>
      <c r="L409" s="99">
        <f>RES_hhdet_in_fecs!L165</f>
        <v>1.3628222893999655</v>
      </c>
      <c r="M409" s="99">
        <f>RES_hhdet_in_fecs!M165</f>
        <v>1.2900331925805562</v>
      </c>
      <c r="N409" s="99">
        <f>RES_hhdet_in_fecs!N165</f>
        <v>1.1047070697998815</v>
      </c>
      <c r="O409" s="99">
        <f>RES_hhdet_in_fecs!O165</f>
        <v>0.93365212974440204</v>
      </c>
      <c r="P409" s="99">
        <f>RES_hhdet_in_fecs!P165</f>
        <v>0.33032408790572104</v>
      </c>
      <c r="Q409" s="99">
        <f>RES_hhdet_in_fecs!Q165</f>
        <v>0.28528083150305616</v>
      </c>
      <c r="R409" s="99">
        <f>RES_hhdet_in_fecs!R165</f>
        <v>0.18801712599411344</v>
      </c>
      <c r="S409" s="99">
        <f>RES_hhdet_in_fecs!S165</f>
        <v>0.37443314024279772</v>
      </c>
      <c r="T409" s="99">
        <f>RES_hhdet_in_fecs!T165</f>
        <v>0.35658874349196074</v>
      </c>
      <c r="U409" s="99">
        <f>RES_hhdet_in_fecs!U165</f>
        <v>0.41241996875343029</v>
      </c>
      <c r="V409" s="99">
        <f>RES_hhdet_in_fecs!V165</f>
        <v>0.54828827750133236</v>
      </c>
      <c r="W409" s="99">
        <f>RES_hhdet_in_fecs!W165</f>
        <v>0.32345301991270292</v>
      </c>
      <c r="X409" s="99">
        <f>RES_hhdet_in_fecs!X165</f>
        <v>0.96828877375478417</v>
      </c>
      <c r="Y409" s="99">
        <f>RES_hhdet_in_fecs!Y165</f>
        <v>1.0526466244365209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19.604733818333056</v>
      </c>
      <c r="D410" s="123">
        <v>22.092079461461218</v>
      </c>
      <c r="E410" s="123">
        <v>21.007733068033819</v>
      </c>
      <c r="F410" s="123">
        <v>22.03804663093841</v>
      </c>
      <c r="G410" s="123">
        <v>21.715627741468079</v>
      </c>
      <c r="H410" s="123">
        <v>25.649208623636465</v>
      </c>
      <c r="I410" s="123">
        <v>26.196850265681405</v>
      </c>
      <c r="J410" s="123">
        <v>29.083706019344714</v>
      </c>
      <c r="K410" s="123">
        <v>21.4908949578722</v>
      </c>
      <c r="L410" s="123">
        <v>20.439153727131519</v>
      </c>
      <c r="M410" s="123">
        <v>19.037844565532943</v>
      </c>
      <c r="N410" s="123">
        <v>18.369202393315287</v>
      </c>
      <c r="O410" s="123">
        <v>16.171156388518821</v>
      </c>
      <c r="P410" s="123">
        <v>14.28270319863611</v>
      </c>
      <c r="Q410" s="123">
        <v>14.412832375102859</v>
      </c>
      <c r="R410" s="123">
        <v>20.497510223829817</v>
      </c>
      <c r="S410" s="123">
        <v>23.132840323192287</v>
      </c>
      <c r="T410" s="123">
        <v>23.012071504346498</v>
      </c>
      <c r="U410" s="123">
        <v>18.468849644169577</v>
      </c>
      <c r="V410" s="123">
        <v>14.862357975022745</v>
      </c>
      <c r="W410" s="123">
        <v>23.506348198547759</v>
      </c>
      <c r="X410" s="123">
        <v>25.278020753362071</v>
      </c>
      <c r="Y410" s="123">
        <v>21.12870731689376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22.761015298523592</v>
      </c>
      <c r="D411" s="99">
        <v>24.957076045313567</v>
      </c>
      <c r="E411" s="99">
        <v>20.878478120961436</v>
      </c>
      <c r="F411" s="99">
        <v>27.685260065130706</v>
      </c>
      <c r="G411" s="99">
        <v>24.851372671380187</v>
      </c>
      <c r="H411" s="99">
        <v>31.935359145693251</v>
      </c>
      <c r="I411" s="99">
        <v>25.97510461419342</v>
      </c>
      <c r="J411" s="99">
        <v>35.06573540394195</v>
      </c>
      <c r="K411" s="99">
        <v>25.487644372842638</v>
      </c>
      <c r="L411" s="99">
        <v>23.826287631976275</v>
      </c>
      <c r="M411" s="99">
        <v>22.972928705977036</v>
      </c>
      <c r="N411" s="99">
        <v>20.760697147152694</v>
      </c>
      <c r="O411" s="99">
        <v>16.759620528170903</v>
      </c>
      <c r="P411" s="99">
        <v>16.887549550648391</v>
      </c>
      <c r="Q411" s="99">
        <v>13.356715598187051</v>
      </c>
      <c r="R411" s="99">
        <v>23.947994319680646</v>
      </c>
      <c r="S411" s="99">
        <v>20.631749646087044</v>
      </c>
      <c r="T411" s="99">
        <v>26.666018149550336</v>
      </c>
      <c r="U411" s="99">
        <v>20.471091731864899</v>
      </c>
      <c r="V411" s="99">
        <v>17.826905793907073</v>
      </c>
      <c r="W411" s="99">
        <v>25.552542286117951</v>
      </c>
      <c r="X411" s="99">
        <v>28.784665811554412</v>
      </c>
      <c r="Y411" s="99">
        <v>20.590697677353045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18.71498342540125</v>
      </c>
      <c r="D412" s="99">
        <v>20.634766856776796</v>
      </c>
      <c r="E412" s="99">
        <v>17.275622742974758</v>
      </c>
      <c r="F412" s="99">
        <v>23.194988005545607</v>
      </c>
      <c r="G412" s="99">
        <v>20.78411995992241</v>
      </c>
      <c r="H412" s="99">
        <v>26.715725152798154</v>
      </c>
      <c r="I412" s="99">
        <v>0</v>
      </c>
      <c r="J412" s="99">
        <v>29.446339433715419</v>
      </c>
      <c r="K412" s="99">
        <v>21.490097995141216</v>
      </c>
      <c r="L412" s="99">
        <v>20.116967856703162</v>
      </c>
      <c r="M412" s="99">
        <v>19.611289214476603</v>
      </c>
      <c r="N412" s="99">
        <v>17.875415717152059</v>
      </c>
      <c r="O412" s="99">
        <v>14.67546062917506</v>
      </c>
      <c r="P412" s="99">
        <v>14.818749664535583</v>
      </c>
      <c r="Q412" s="99">
        <v>0</v>
      </c>
      <c r="R412" s="99">
        <v>21.497780329770929</v>
      </c>
      <c r="S412" s="99">
        <v>0</v>
      </c>
      <c r="T412" s="99">
        <v>24.235559148242089</v>
      </c>
      <c r="U412" s="99">
        <v>0</v>
      </c>
      <c r="V412" s="99">
        <v>16.302300428658036</v>
      </c>
      <c r="W412" s="99">
        <v>0</v>
      </c>
      <c r="X412" s="99">
        <v>26.520205137979438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9.4492430328386234</v>
      </c>
      <c r="D413" s="102">
        <v>10.660383201966559</v>
      </c>
      <c r="E413" s="102">
        <v>8.8891708985383975</v>
      </c>
      <c r="F413" s="102">
        <v>12.64372348335438</v>
      </c>
      <c r="G413" s="102">
        <v>11.144372463193482</v>
      </c>
      <c r="H413" s="102">
        <v>14.211409988936177</v>
      </c>
      <c r="I413" s="102">
        <v>0</v>
      </c>
      <c r="J413" s="102">
        <v>15.63184362962104</v>
      </c>
      <c r="K413" s="102">
        <v>11.502741839069072</v>
      </c>
      <c r="L413" s="102">
        <v>10.677583494124768</v>
      </c>
      <c r="M413" s="102">
        <v>10.712693829267447</v>
      </c>
      <c r="N413" s="102">
        <v>9.7200908316844661</v>
      </c>
      <c r="O413" s="102">
        <v>8.167321880883998</v>
      </c>
      <c r="P413" s="102">
        <v>7.3649746795000324</v>
      </c>
      <c r="Q413" s="102">
        <v>0</v>
      </c>
      <c r="R413" s="102">
        <v>10.53495247591208</v>
      </c>
      <c r="S413" s="102">
        <v>0</v>
      </c>
      <c r="T413" s="102">
        <v>11.445771095579209</v>
      </c>
      <c r="U413" s="102">
        <v>0</v>
      </c>
      <c r="V413" s="102">
        <v>7.1865507716252051</v>
      </c>
      <c r="W413" s="102">
        <v>0</v>
      </c>
      <c r="X413" s="102">
        <v>12.288405306602174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9.2657403925626287</v>
      </c>
      <c r="D414" s="105">
        <v>9.9743836548102358</v>
      </c>
      <c r="E414" s="105">
        <v>8.3864518444363618</v>
      </c>
      <c r="F414" s="105">
        <v>10.551264522191225</v>
      </c>
      <c r="G414" s="105">
        <v>9.6397474967289298</v>
      </c>
      <c r="H414" s="105">
        <v>12.504315163861973</v>
      </c>
      <c r="I414" s="105">
        <v>0</v>
      </c>
      <c r="J414" s="105">
        <v>13.814495804094383</v>
      </c>
      <c r="K414" s="105">
        <v>9.9873561560721438</v>
      </c>
      <c r="L414" s="105">
        <v>9.4393843625783926</v>
      </c>
      <c r="M414" s="105">
        <v>8.8985953852091519</v>
      </c>
      <c r="N414" s="105">
        <v>8.155324885467591</v>
      </c>
      <c r="O414" s="105">
        <v>6.5081387482910635</v>
      </c>
      <c r="P414" s="105">
        <v>7.4537749850355492</v>
      </c>
      <c r="Q414" s="105">
        <v>0</v>
      </c>
      <c r="R414" s="105">
        <v>10.962827853858851</v>
      </c>
      <c r="S414" s="105">
        <v>0</v>
      </c>
      <c r="T414" s="105">
        <v>12.78978805266288</v>
      </c>
      <c r="U414" s="105">
        <v>0</v>
      </c>
      <c r="V414" s="105">
        <v>9.1157496570328291</v>
      </c>
      <c r="W414" s="105">
        <v>0</v>
      </c>
      <c r="X414" s="105">
        <v>14.231799831377264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20.104299453803428</v>
      </c>
      <c r="D415" s="102">
        <v>22.906689623798744</v>
      </c>
      <c r="E415" s="102">
        <v>22.678838855223724</v>
      </c>
      <c r="F415" s="102">
        <v>21.885913646434254</v>
      </c>
      <c r="G415" s="102">
        <v>22.429914716786257</v>
      </c>
      <c r="H415" s="102">
        <v>26.493509688380872</v>
      </c>
      <c r="I415" s="102">
        <v>28.06225282077191</v>
      </c>
      <c r="J415" s="102">
        <v>30.576899874353398</v>
      </c>
      <c r="K415" s="102">
        <v>23.09282552251139</v>
      </c>
      <c r="L415" s="102">
        <v>21.186550956974504</v>
      </c>
      <c r="M415" s="102">
        <v>20.289289270752107</v>
      </c>
      <c r="N415" s="102">
        <v>19.349402636339462</v>
      </c>
      <c r="O415" s="102">
        <v>17.376042737114762</v>
      </c>
      <c r="P415" s="102">
        <v>15.230733431293041</v>
      </c>
      <c r="Q415" s="102">
        <v>15.890304572879234</v>
      </c>
      <c r="R415" s="102">
        <v>21.793743619256798</v>
      </c>
      <c r="S415" s="102">
        <v>24.813028458920396</v>
      </c>
      <c r="T415" s="102">
        <v>23.775940687045264</v>
      </c>
      <c r="U415" s="102">
        <v>19.476497447605105</v>
      </c>
      <c r="V415" s="102">
        <v>15.316284825299702</v>
      </c>
      <c r="W415" s="102">
        <v>0</v>
      </c>
      <c r="X415" s="102">
        <v>26.164207054687711</v>
      </c>
      <c r="Y415" s="102">
        <v>21.962613848206335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17.5180839810149</v>
      </c>
      <c r="D416" s="105">
        <v>20.040203693612778</v>
      </c>
      <c r="E416" s="105">
        <v>19.861481402383522</v>
      </c>
      <c r="F416" s="105">
        <v>19.311398964402759</v>
      </c>
      <c r="G416" s="105">
        <v>19.76536342829327</v>
      </c>
      <c r="H416" s="105">
        <v>23.330500966745863</v>
      </c>
      <c r="I416" s="105">
        <v>25.037910103697552</v>
      </c>
      <c r="J416" s="105">
        <v>26.980038125846598</v>
      </c>
      <c r="K416" s="105">
        <v>20.431960713079832</v>
      </c>
      <c r="L416" s="105">
        <v>18.747216714418073</v>
      </c>
      <c r="M416" s="105">
        <v>18.081326756585241</v>
      </c>
      <c r="N416" s="105">
        <v>17.306567067636873</v>
      </c>
      <c r="O416" s="105">
        <v>15.698515057635063</v>
      </c>
      <c r="P416" s="105">
        <v>13.709867993325737</v>
      </c>
      <c r="Q416" s="105">
        <v>14.416835154105874</v>
      </c>
      <c r="R416" s="105">
        <v>19.896920822809697</v>
      </c>
      <c r="S416" s="105">
        <v>22.854039294135536</v>
      </c>
      <c r="T416" s="105">
        <v>21.843070106523026</v>
      </c>
      <c r="U416" s="105">
        <v>17.980001834493827</v>
      </c>
      <c r="V416" s="105">
        <v>14.107470031447956</v>
      </c>
      <c r="W416" s="105">
        <v>23.387421312884843</v>
      </c>
      <c r="X416" s="105">
        <v>24.508566559312332</v>
      </c>
      <c r="Y416" s="105">
        <v>20.611572454549439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8.3401117145645856</v>
      </c>
      <c r="D417" s="99">
        <v>9.7923824344565986</v>
      </c>
      <c r="E417" s="99">
        <v>9.6887010689356661</v>
      </c>
      <c r="F417" s="99">
        <v>9.9827938510455017</v>
      </c>
      <c r="G417" s="99">
        <v>10.055864885149848</v>
      </c>
      <c r="H417" s="99">
        <v>11.752216756538347</v>
      </c>
      <c r="I417" s="99">
        <v>13.889938651052642</v>
      </c>
      <c r="J417" s="99">
        <v>13.596142913846727</v>
      </c>
      <c r="K417" s="99">
        <v>10.417735084884319</v>
      </c>
      <c r="L417" s="99">
        <v>9.4764495469855188</v>
      </c>
      <c r="M417" s="99">
        <v>9.487357304784565</v>
      </c>
      <c r="N417" s="99">
        <v>9.070073912362842</v>
      </c>
      <c r="O417" s="99">
        <v>8.5130787177008216</v>
      </c>
      <c r="P417" s="99">
        <v>6.5735622617550025</v>
      </c>
      <c r="Q417" s="99">
        <v>6.8483975456858213</v>
      </c>
      <c r="R417" s="99">
        <v>9.5441636245646198</v>
      </c>
      <c r="S417" s="99">
        <v>11.5878818128036</v>
      </c>
      <c r="T417" s="99">
        <v>10.156445928993426</v>
      </c>
      <c r="U417" s="99">
        <v>8.384629879113497</v>
      </c>
      <c r="V417" s="99">
        <v>6.0168394347070144</v>
      </c>
      <c r="W417" s="99">
        <v>11.151053432458772</v>
      </c>
      <c r="X417" s="99">
        <v>10.965953494677599</v>
      </c>
      <c r="Y417" s="99">
        <v>8.1588880298249116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9.1779722664503165</v>
      </c>
      <c r="D418" s="99">
        <v>10.247821259156181</v>
      </c>
      <c r="E418" s="99">
        <v>10.172780333447854</v>
      </c>
      <c r="F418" s="99">
        <v>9.3286051133572574</v>
      </c>
      <c r="G418" s="99">
        <v>9.70949854314342</v>
      </c>
      <c r="H418" s="99">
        <v>11.578284210207515</v>
      </c>
      <c r="I418" s="99">
        <v>11.147971452644912</v>
      </c>
      <c r="J418" s="99">
        <v>13.383895211999867</v>
      </c>
      <c r="K418" s="99">
        <v>10.01422562819551</v>
      </c>
      <c r="L418" s="99">
        <v>9.270767167432556</v>
      </c>
      <c r="M418" s="99">
        <v>8.5939694518006764</v>
      </c>
      <c r="N418" s="99">
        <v>8.2364931552740295</v>
      </c>
      <c r="O418" s="99">
        <v>7.1854363399342418</v>
      </c>
      <c r="P418" s="99">
        <v>7.1363057315707348</v>
      </c>
      <c r="Q418" s="99">
        <v>7.5684376084200524</v>
      </c>
      <c r="R418" s="99">
        <v>10.352757198245078</v>
      </c>
      <c r="S418" s="99">
        <v>11.266157481331936</v>
      </c>
      <c r="T418" s="99">
        <v>11.686624177529602</v>
      </c>
      <c r="U418" s="99">
        <v>9.5953719553803243</v>
      </c>
      <c r="V418" s="99">
        <v>8.0906305967409402</v>
      </c>
      <c r="W418" s="99">
        <v>12.236367880426069</v>
      </c>
      <c r="X418" s="99">
        <v>13.542613064634732</v>
      </c>
      <c r="Y418" s="99">
        <v>12.452684424724527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8.1385729907579059</v>
      </c>
      <c r="D419" s="123">
        <v>9.1008303756677229</v>
      </c>
      <c r="E419" s="123">
        <v>9.0466629737918236</v>
      </c>
      <c r="F419" s="123">
        <v>8.8439362608887961</v>
      </c>
      <c r="G419" s="123">
        <v>9.272741287914295</v>
      </c>
      <c r="H419" s="123">
        <v>10.976443058024106</v>
      </c>
      <c r="I419" s="123">
        <v>10.109999853683068</v>
      </c>
      <c r="J419" s="123">
        <v>11.378606530050979</v>
      </c>
      <c r="K419" s="123">
        <v>8.4772876665684205</v>
      </c>
      <c r="L419" s="123">
        <v>7.8422018625127592</v>
      </c>
      <c r="M419" s="123">
        <v>6.4569094156131603</v>
      </c>
      <c r="N419" s="123">
        <v>6.6017336492917282</v>
      </c>
      <c r="O419" s="123">
        <v>6.0983614359341605</v>
      </c>
      <c r="P419" s="123">
        <v>5.7115851001761531</v>
      </c>
      <c r="Q419" s="123">
        <v>5.5768491326952789</v>
      </c>
      <c r="R419" s="123">
        <v>7.3307058722970675</v>
      </c>
      <c r="S419" s="123">
        <v>8.2954378771634687</v>
      </c>
      <c r="T419" s="123">
        <v>7.1993248949436159</v>
      </c>
      <c r="U419" s="123">
        <v>6.159667969034305</v>
      </c>
      <c r="V419" s="123">
        <v>4.8537432648383918</v>
      </c>
      <c r="W419" s="123">
        <v>8.0702554271912028</v>
      </c>
      <c r="X419" s="123">
        <v>9.1247884647095869</v>
      </c>
      <c r="Y419" s="123">
        <v>8.0690249278263408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8.1385729907579059</v>
      </c>
      <c r="D421" s="110">
        <v>9.1008303756677229</v>
      </c>
      <c r="E421" s="110">
        <v>9.0466629737918236</v>
      </c>
      <c r="F421" s="110">
        <v>8.8439362608887961</v>
      </c>
      <c r="G421" s="110">
        <v>9.272741287914295</v>
      </c>
      <c r="H421" s="110">
        <v>10.976443058024106</v>
      </c>
      <c r="I421" s="110">
        <v>10.109999853683068</v>
      </c>
      <c r="J421" s="110">
        <v>11.378606530050979</v>
      </c>
      <c r="K421" s="110">
        <v>8.4772876665684205</v>
      </c>
      <c r="L421" s="110">
        <v>7.8422018625127592</v>
      </c>
      <c r="M421" s="110">
        <v>6.4569094156131603</v>
      </c>
      <c r="N421" s="110">
        <v>6.6017336492917282</v>
      </c>
      <c r="O421" s="110">
        <v>6.0983614359341605</v>
      </c>
      <c r="P421" s="110">
        <v>5.7115851001761531</v>
      </c>
      <c r="Q421" s="110">
        <v>5.5768491326952789</v>
      </c>
      <c r="R421" s="110">
        <v>7.3307058722970675</v>
      </c>
      <c r="S421" s="110">
        <v>8.2954378771634687</v>
      </c>
      <c r="T421" s="110">
        <v>7.1993248949436159</v>
      </c>
      <c r="U421" s="110">
        <v>6.159667969034305</v>
      </c>
      <c r="V421" s="110">
        <v>4.8537432648383918</v>
      </c>
      <c r="W421" s="110">
        <v>8.0702554271912028</v>
      </c>
      <c r="X421" s="110">
        <v>9.1247884647095869</v>
      </c>
      <c r="Y421" s="110">
        <v>8.0690249278263408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128.27068668564414</v>
      </c>
      <c r="D423" s="118">
        <f t="shared" si="194"/>
        <v>127.22946593936415</v>
      </c>
      <c r="E423" s="118">
        <f t="shared" si="194"/>
        <v>128.00846918346048</v>
      </c>
      <c r="F423" s="118">
        <f t="shared" si="194"/>
        <v>120.10189070447483</v>
      </c>
      <c r="G423" s="118">
        <f t="shared" si="194"/>
        <v>117.55244840583822</v>
      </c>
      <c r="H423" s="118">
        <f t="shared" si="194"/>
        <v>124.88150172137412</v>
      </c>
      <c r="I423" s="118">
        <f t="shared" si="194"/>
        <v>110.41912048294165</v>
      </c>
      <c r="J423" s="118">
        <f t="shared" si="194"/>
        <v>124.02401239964124</v>
      </c>
      <c r="K423" s="118">
        <f t="shared" si="194"/>
        <v>106.62757176356241</v>
      </c>
      <c r="L423" s="118">
        <f t="shared" si="194"/>
        <v>110.50885100830901</v>
      </c>
      <c r="M423" s="118">
        <f t="shared" si="194"/>
        <v>94.320320248608326</v>
      </c>
      <c r="N423" s="118">
        <f t="shared" si="194"/>
        <v>97.48553332251187</v>
      </c>
      <c r="O423" s="118">
        <f t="shared" si="194"/>
        <v>100.10097150989566</v>
      </c>
      <c r="P423" s="118">
        <f t="shared" si="194"/>
        <v>78.960453834890501</v>
      </c>
      <c r="Q423" s="118">
        <f t="shared" si="194"/>
        <v>79.459933000892477</v>
      </c>
      <c r="R423" s="118">
        <f t="shared" ref="R423:V423" si="195">R424+R426+R428+R437</f>
        <v>88.435789356266909</v>
      </c>
      <c r="S423" s="118">
        <f t="shared" si="195"/>
        <v>92.896774685670664</v>
      </c>
      <c r="T423" s="118">
        <f t="shared" si="195"/>
        <v>86.230356289735838</v>
      </c>
      <c r="U423" s="118">
        <f t="shared" si="195"/>
        <v>76.000499622750979</v>
      </c>
      <c r="V423" s="118">
        <f t="shared" si="195"/>
        <v>66.169578474997365</v>
      </c>
      <c r="W423" s="118">
        <f t="shared" ref="W423:Y423" si="196">W424+W426+W428+W437</f>
        <v>73.287035432824325</v>
      </c>
      <c r="X423" s="118">
        <f t="shared" si="196"/>
        <v>73.110271907226704</v>
      </c>
      <c r="Y423" s="118">
        <f t="shared" si="196"/>
        <v>56.871289093508452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106.1355893894479</v>
      </c>
      <c r="D424" s="123">
        <f t="shared" si="197"/>
        <v>102.21446067976341</v>
      </c>
      <c r="E424" s="123">
        <f t="shared" si="197"/>
        <v>100.20407473365103</v>
      </c>
      <c r="F424" s="123">
        <f t="shared" si="197"/>
        <v>93.739216710667776</v>
      </c>
      <c r="G424" s="123">
        <f t="shared" si="197"/>
        <v>90.415426184682076</v>
      </c>
      <c r="H424" s="123">
        <f t="shared" si="197"/>
        <v>91.296192193866275</v>
      </c>
      <c r="I424" s="123">
        <f t="shared" si="197"/>
        <v>77.416529080323244</v>
      </c>
      <c r="J424" s="123">
        <f t="shared" si="197"/>
        <v>87.096455124950822</v>
      </c>
      <c r="K424" s="123">
        <f t="shared" si="197"/>
        <v>77.804764192076718</v>
      </c>
      <c r="L424" s="123">
        <f t="shared" si="197"/>
        <v>82.847605149928413</v>
      </c>
      <c r="M424" s="123">
        <f t="shared" si="197"/>
        <v>68.41547988303931</v>
      </c>
      <c r="N424" s="123">
        <f t="shared" si="197"/>
        <v>72.627416369016686</v>
      </c>
      <c r="O424" s="123">
        <f t="shared" si="197"/>
        <v>77.613412114363982</v>
      </c>
      <c r="P424" s="123">
        <f t="shared" si="197"/>
        <v>60.378343662060416</v>
      </c>
      <c r="Q424" s="123">
        <f t="shared" si="197"/>
        <v>60.768167591030455</v>
      </c>
      <c r="R424" s="123">
        <f t="shared" si="197"/>
        <v>63.11858723698149</v>
      </c>
      <c r="S424" s="123">
        <f t="shared" si="197"/>
        <v>63.611535464585799</v>
      </c>
      <c r="T424" s="123">
        <f t="shared" si="197"/>
        <v>57.880949186453826</v>
      </c>
      <c r="U424" s="123">
        <f t="shared" si="197"/>
        <v>51.993412988119104</v>
      </c>
      <c r="V424" s="123">
        <f t="shared" si="197"/>
        <v>46.017678743795265</v>
      </c>
      <c r="W424" s="123">
        <f t="shared" si="197"/>
        <v>42.679811809790046</v>
      </c>
      <c r="X424" s="123">
        <f t="shared" si="197"/>
        <v>37.274019047352951</v>
      </c>
      <c r="Y424" s="123">
        <f t="shared" si="197"/>
        <v>25.104448855771981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106.1355893894479</v>
      </c>
      <c r="D425" s="99">
        <v>102.21446067976341</v>
      </c>
      <c r="E425" s="99">
        <v>100.20407473365103</v>
      </c>
      <c r="F425" s="99">
        <v>93.739216710667776</v>
      </c>
      <c r="G425" s="99">
        <v>90.415426184682076</v>
      </c>
      <c r="H425" s="99">
        <v>91.296192193866275</v>
      </c>
      <c r="I425" s="99">
        <v>77.416529080323244</v>
      </c>
      <c r="J425" s="99">
        <v>87.096455124950822</v>
      </c>
      <c r="K425" s="99">
        <v>77.804764192076718</v>
      </c>
      <c r="L425" s="99">
        <v>82.847605149928413</v>
      </c>
      <c r="M425" s="99">
        <v>68.41547988303931</v>
      </c>
      <c r="N425" s="99">
        <v>72.627416369016686</v>
      </c>
      <c r="O425" s="99">
        <v>77.613412114363982</v>
      </c>
      <c r="P425" s="99">
        <v>60.378343662060416</v>
      </c>
      <c r="Q425" s="99">
        <v>60.768167591030455</v>
      </c>
      <c r="R425" s="99">
        <v>63.11858723698149</v>
      </c>
      <c r="S425" s="99">
        <v>63.611535464585799</v>
      </c>
      <c r="T425" s="99">
        <v>57.880949186453826</v>
      </c>
      <c r="U425" s="99">
        <v>51.993412988119104</v>
      </c>
      <c r="V425" s="99">
        <v>46.017678743795265</v>
      </c>
      <c r="W425" s="99">
        <v>42.679811809790046</v>
      </c>
      <c r="X425" s="99">
        <v>37.274019047352951</v>
      </c>
      <c r="Y425" s="99">
        <v>25.104448855771981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0.14105355455164992</v>
      </c>
      <c r="D426" s="123">
        <f t="shared" si="198"/>
        <v>0.10574874491602305</v>
      </c>
      <c r="E426" s="123">
        <f t="shared" si="198"/>
        <v>3.3809754760969661</v>
      </c>
      <c r="F426" s="123">
        <f t="shared" si="198"/>
        <v>2.0764200742693464</v>
      </c>
      <c r="G426" s="123">
        <f t="shared" si="198"/>
        <v>2.3430995296202246</v>
      </c>
      <c r="H426" s="123">
        <f t="shared" si="198"/>
        <v>4.0615868505665453</v>
      </c>
      <c r="I426" s="123">
        <f t="shared" si="198"/>
        <v>3.2860813495745482</v>
      </c>
      <c r="J426" s="123">
        <f t="shared" si="198"/>
        <v>3.8640824223447732</v>
      </c>
      <c r="K426" s="123">
        <f t="shared" si="198"/>
        <v>3.9392759105111486</v>
      </c>
      <c r="L426" s="123">
        <f t="shared" si="198"/>
        <v>4.6959068020959567</v>
      </c>
      <c r="M426" s="123">
        <f t="shared" si="198"/>
        <v>4.6239461074416282</v>
      </c>
      <c r="N426" s="123">
        <f t="shared" si="198"/>
        <v>4.137246983912088</v>
      </c>
      <c r="O426" s="123">
        <f t="shared" si="198"/>
        <v>3.6670794346840268</v>
      </c>
      <c r="P426" s="123">
        <f t="shared" si="198"/>
        <v>1.3590484682117479</v>
      </c>
      <c r="Q426" s="123">
        <f t="shared" si="198"/>
        <v>1.2145868573518317</v>
      </c>
      <c r="R426" s="123">
        <f t="shared" si="198"/>
        <v>0.80632023194549729</v>
      </c>
      <c r="S426" s="123">
        <f t="shared" si="198"/>
        <v>1.6070651377715757</v>
      </c>
      <c r="T426" s="123">
        <f t="shared" si="198"/>
        <v>1.5318432836594611</v>
      </c>
      <c r="U426" s="123">
        <f t="shared" si="198"/>
        <v>1.7734402082826464</v>
      </c>
      <c r="V426" s="123">
        <f t="shared" si="198"/>
        <v>2.3643549582915933</v>
      </c>
      <c r="W426" s="123">
        <f t="shared" si="198"/>
        <v>1.4077239704237945</v>
      </c>
      <c r="X426" s="123">
        <f t="shared" si="198"/>
        <v>4.2599628650780694</v>
      </c>
      <c r="Y426" s="123">
        <f t="shared" si="198"/>
        <v>4.6872169605652827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0.14105355455164992</v>
      </c>
      <c r="D427" s="99">
        <f>RES_hhdet_in_tess!D165</f>
        <v>0.10574874491602305</v>
      </c>
      <c r="E427" s="99">
        <f>RES_hhdet_in_tess!E165</f>
        <v>3.3809754760969661</v>
      </c>
      <c r="F427" s="99">
        <f>RES_hhdet_in_tess!F165</f>
        <v>2.0764200742693464</v>
      </c>
      <c r="G427" s="99">
        <f>RES_hhdet_in_tess!G165</f>
        <v>2.3430995296202246</v>
      </c>
      <c r="H427" s="99">
        <f>RES_hhdet_in_tess!H165</f>
        <v>4.0615868505665453</v>
      </c>
      <c r="I427" s="99">
        <f>RES_hhdet_in_tess!I165</f>
        <v>3.2860813495745482</v>
      </c>
      <c r="J427" s="99">
        <f>RES_hhdet_in_tess!J165</f>
        <v>3.8640824223447732</v>
      </c>
      <c r="K427" s="99">
        <f>RES_hhdet_in_tess!K165</f>
        <v>3.9392759105111486</v>
      </c>
      <c r="L427" s="99">
        <f>RES_hhdet_in_tess!L165</f>
        <v>4.6959068020959567</v>
      </c>
      <c r="M427" s="99">
        <f>RES_hhdet_in_tess!M165</f>
        <v>4.6239461074416282</v>
      </c>
      <c r="N427" s="99">
        <f>RES_hhdet_in_tess!N165</f>
        <v>4.137246983912088</v>
      </c>
      <c r="O427" s="99">
        <f>RES_hhdet_in_tess!O165</f>
        <v>3.6670794346840268</v>
      </c>
      <c r="P427" s="99">
        <f>RES_hhdet_in_tess!P165</f>
        <v>1.3590484682117479</v>
      </c>
      <c r="Q427" s="99">
        <f>RES_hhdet_in_tess!Q165</f>
        <v>1.2145868573518317</v>
      </c>
      <c r="R427" s="99">
        <f>RES_hhdet_in_tess!R165</f>
        <v>0.80632023194549729</v>
      </c>
      <c r="S427" s="99">
        <f>RES_hhdet_in_tess!S165</f>
        <v>1.6070651377715757</v>
      </c>
      <c r="T427" s="99">
        <f>RES_hhdet_in_tess!T165</f>
        <v>1.5318432836594611</v>
      </c>
      <c r="U427" s="99">
        <f>RES_hhdet_in_tess!U165</f>
        <v>1.7734402082826464</v>
      </c>
      <c r="V427" s="99">
        <f>RES_hhdet_in_tess!V165</f>
        <v>2.3643549582915933</v>
      </c>
      <c r="W427" s="99">
        <f>RES_hhdet_in_tess!W165</f>
        <v>1.4077239704237945</v>
      </c>
      <c r="X427" s="99">
        <f>RES_hhdet_in_tess!X165</f>
        <v>4.2599628650780694</v>
      </c>
      <c r="Y427" s="99">
        <f>RES_hhdet_in_tess!Y165</f>
        <v>4.6872169605652827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15.695794056733716</v>
      </c>
      <c r="D428" s="123">
        <v>17.855608975675707</v>
      </c>
      <c r="E428" s="123">
        <v>17.40058558298</v>
      </c>
      <c r="F428" s="123">
        <v>17.409809884913813</v>
      </c>
      <c r="G428" s="123">
        <v>17.572076308905057</v>
      </c>
      <c r="H428" s="123">
        <v>20.960290623934878</v>
      </c>
      <c r="I428" s="123">
        <v>21.814934903698234</v>
      </c>
      <c r="J428" s="123">
        <v>24.153379926325268</v>
      </c>
      <c r="K428" s="123">
        <v>18.231478250228857</v>
      </c>
      <c r="L428" s="123">
        <v>16.797652851006113</v>
      </c>
      <c r="M428" s="123">
        <v>16.186247893735288</v>
      </c>
      <c r="N428" s="123">
        <v>15.488909436384001</v>
      </c>
      <c r="O428" s="123">
        <v>13.957871682470895</v>
      </c>
      <c r="P428" s="123">
        <v>12.632221206136922</v>
      </c>
      <c r="Q428" s="123">
        <v>12.948350010729037</v>
      </c>
      <c r="R428" s="123">
        <v>18.474995891023486</v>
      </c>
      <c r="S428" s="123">
        <v>20.730723363912585</v>
      </c>
      <c r="T428" s="123">
        <v>20.678579214098914</v>
      </c>
      <c r="U428" s="123">
        <v>16.891636359357516</v>
      </c>
      <c r="V428" s="123">
        <v>13.519335472112527</v>
      </c>
      <c r="W428" s="123">
        <v>22.029632524869438</v>
      </c>
      <c r="X428" s="123">
        <v>23.402155918853936</v>
      </c>
      <c r="Y428" s="123">
        <v>19.798415207751709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15.841902495698827</v>
      </c>
      <c r="D429" s="99">
        <v>17.408964603754935</v>
      </c>
      <c r="E429" s="99">
        <v>14.600675577361951</v>
      </c>
      <c r="F429" s="99">
        <v>19.410333205326701</v>
      </c>
      <c r="G429" s="99">
        <v>17.472878688530439</v>
      </c>
      <c r="H429" s="99">
        <v>22.522742943179548</v>
      </c>
      <c r="I429" s="99">
        <v>18.381137730254732</v>
      </c>
      <c r="J429" s="99">
        <v>24.911310608873055</v>
      </c>
      <c r="K429" s="99">
        <v>18.191148285550689</v>
      </c>
      <c r="L429" s="99">
        <v>17.097823085769743</v>
      </c>
      <c r="M429" s="99">
        <v>16.667116466454882</v>
      </c>
      <c r="N429" s="99">
        <v>15.332737797115819</v>
      </c>
      <c r="O429" s="99">
        <v>12.697140312178838</v>
      </c>
      <c r="P429" s="99">
        <v>13.184302521495013</v>
      </c>
      <c r="Q429" s="99">
        <v>10.70563784364032</v>
      </c>
      <c r="R429" s="99">
        <v>19.517989196735456</v>
      </c>
      <c r="S429" s="99">
        <v>17.07450336644489</v>
      </c>
      <c r="T429" s="99">
        <v>22.368828219221786</v>
      </c>
      <c r="U429" s="99">
        <v>17.368652106273835</v>
      </c>
      <c r="V429" s="99">
        <v>15.259870990220135</v>
      </c>
      <c r="W429" s="99">
        <v>21.991682857510856</v>
      </c>
      <c r="X429" s="99">
        <v>24.85003625109966</v>
      </c>
      <c r="Y429" s="99">
        <v>17.803878258781808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15.842511455763002</v>
      </c>
      <c r="D430" s="99">
        <v>17.410600681537968</v>
      </c>
      <c r="E430" s="99">
        <v>14.602800549995633</v>
      </c>
      <c r="F430" s="99">
        <v>19.415869195962198</v>
      </c>
      <c r="G430" s="99">
        <v>17.475301318406999</v>
      </c>
      <c r="H430" s="99">
        <v>22.52705931340159</v>
      </c>
      <c r="I430" s="99">
        <v>0</v>
      </c>
      <c r="J430" s="99">
        <v>24.919630419438782</v>
      </c>
      <c r="K430" s="99">
        <v>18.197141235617181</v>
      </c>
      <c r="L430" s="99">
        <v>17.101653717585656</v>
      </c>
      <c r="M430" s="99">
        <v>16.670774457676238</v>
      </c>
      <c r="N430" s="99">
        <v>15.334062816568686</v>
      </c>
      <c r="O430" s="99">
        <v>12.695727048515556</v>
      </c>
      <c r="P430" s="99">
        <v>13.203694708228962</v>
      </c>
      <c r="Q430" s="99">
        <v>0</v>
      </c>
      <c r="R430" s="99">
        <v>19.548978571457461</v>
      </c>
      <c r="S430" s="99">
        <v>0</v>
      </c>
      <c r="T430" s="99">
        <v>22.391089830741159</v>
      </c>
      <c r="U430" s="99">
        <v>0</v>
      </c>
      <c r="V430" s="99">
        <v>15.267453093820466</v>
      </c>
      <c r="W430" s="99">
        <v>0</v>
      </c>
      <c r="X430" s="99">
        <v>24.84048013833057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6.576771063200372</v>
      </c>
      <c r="D431" s="102">
        <v>7.4362170267277312</v>
      </c>
      <c r="E431" s="102">
        <v>6.2163487055592705</v>
      </c>
      <c r="F431" s="102">
        <v>8.8646046737709732</v>
      </c>
      <c r="G431" s="102">
        <v>7.8355538216780651</v>
      </c>
      <c r="H431" s="102">
        <v>10.022744149539621</v>
      </c>
      <c r="I431" s="102">
        <v>0</v>
      </c>
      <c r="J431" s="102">
        <v>11.105134615344399</v>
      </c>
      <c r="K431" s="102">
        <v>8.2097850795450373</v>
      </c>
      <c r="L431" s="102">
        <v>7.6622693550072629</v>
      </c>
      <c r="M431" s="102">
        <v>7.7721790724670843</v>
      </c>
      <c r="N431" s="102">
        <v>7.1787379311010939</v>
      </c>
      <c r="O431" s="102">
        <v>6.1875883002244931</v>
      </c>
      <c r="P431" s="102">
        <v>5.749919723193412</v>
      </c>
      <c r="Q431" s="102">
        <v>0</v>
      </c>
      <c r="R431" s="102">
        <v>8.5861507175986134</v>
      </c>
      <c r="S431" s="102">
        <v>0</v>
      </c>
      <c r="T431" s="102">
        <v>9.6013017780782786</v>
      </c>
      <c r="U431" s="102">
        <v>0</v>
      </c>
      <c r="V431" s="102">
        <v>6.1517034367876358</v>
      </c>
      <c r="W431" s="102">
        <v>0</v>
      </c>
      <c r="X431" s="102">
        <v>10.608680306953305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9.2657403925626287</v>
      </c>
      <c r="D432" s="105">
        <v>9.9743836548102358</v>
      </c>
      <c r="E432" s="105">
        <v>8.3864518444363618</v>
      </c>
      <c r="F432" s="105">
        <v>10.551264522191225</v>
      </c>
      <c r="G432" s="105">
        <v>9.6397474967289298</v>
      </c>
      <c r="H432" s="105">
        <v>12.504315163861973</v>
      </c>
      <c r="I432" s="105">
        <v>0</v>
      </c>
      <c r="J432" s="105">
        <v>13.814495804094383</v>
      </c>
      <c r="K432" s="105">
        <v>9.9873561560721438</v>
      </c>
      <c r="L432" s="105">
        <v>9.4393843625783926</v>
      </c>
      <c r="M432" s="105">
        <v>8.8985953852091519</v>
      </c>
      <c r="N432" s="105">
        <v>8.155324885467591</v>
      </c>
      <c r="O432" s="105">
        <v>6.5081387482910635</v>
      </c>
      <c r="P432" s="105">
        <v>7.4537749850355492</v>
      </c>
      <c r="Q432" s="105">
        <v>0</v>
      </c>
      <c r="R432" s="105">
        <v>10.962827853858851</v>
      </c>
      <c r="S432" s="105">
        <v>0</v>
      </c>
      <c r="T432" s="105">
        <v>12.78978805266288</v>
      </c>
      <c r="U432" s="105">
        <v>0</v>
      </c>
      <c r="V432" s="105">
        <v>9.1157496570328291</v>
      </c>
      <c r="W432" s="105">
        <v>0</v>
      </c>
      <c r="X432" s="105">
        <v>14.231799831377264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15.674754393560331</v>
      </c>
      <c r="D433" s="102">
        <v>17.881124157915146</v>
      </c>
      <c r="E433" s="102">
        <v>17.726484331870559</v>
      </c>
      <c r="F433" s="102">
        <v>17.129389946576591</v>
      </c>
      <c r="G433" s="102">
        <v>17.58025234001267</v>
      </c>
      <c r="H433" s="102">
        <v>20.796848643830462</v>
      </c>
      <c r="I433" s="102">
        <v>22.064355541535072</v>
      </c>
      <c r="J433" s="102">
        <v>24.085897194231968</v>
      </c>
      <c r="K433" s="102">
        <v>18.229382557113816</v>
      </c>
      <c r="L433" s="102">
        <v>16.765512186301851</v>
      </c>
      <c r="M433" s="102">
        <v>16.13001042186211</v>
      </c>
      <c r="N433" s="102">
        <v>15.499994309485478</v>
      </c>
      <c r="O433" s="102">
        <v>14.07970003093916</v>
      </c>
      <c r="P433" s="102">
        <v>12.523786720163983</v>
      </c>
      <c r="Q433" s="102">
        <v>13.249748391642608</v>
      </c>
      <c r="R433" s="102">
        <v>18.342613052254489</v>
      </c>
      <c r="S433" s="102">
        <v>21.07176731739229</v>
      </c>
      <c r="T433" s="102">
        <v>20.369780517456761</v>
      </c>
      <c r="U433" s="102">
        <v>16.833016303617693</v>
      </c>
      <c r="V433" s="102">
        <v>13.350816948649888</v>
      </c>
      <c r="W433" s="102">
        <v>0</v>
      </c>
      <c r="X433" s="102">
        <v>23.334037886433812</v>
      </c>
      <c r="Y433" s="102">
        <v>19.861409578503018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15.680521785325656</v>
      </c>
      <c r="D434" s="105">
        <v>17.891824342447105</v>
      </c>
      <c r="E434" s="105">
        <v>17.745769796932066</v>
      </c>
      <c r="F434" s="105">
        <v>17.141811881570259</v>
      </c>
      <c r="G434" s="105">
        <v>17.591144301060794</v>
      </c>
      <c r="H434" s="105">
        <v>20.80352752413528</v>
      </c>
      <c r="I434" s="105">
        <v>22.069138288547766</v>
      </c>
      <c r="J434" s="105">
        <v>24.093787379180299</v>
      </c>
      <c r="K434" s="105">
        <v>18.237943338957908</v>
      </c>
      <c r="L434" s="105">
        <v>16.769747567097784</v>
      </c>
      <c r="M434" s="105">
        <v>16.13643041038663</v>
      </c>
      <c r="N434" s="105">
        <v>15.502148672938782</v>
      </c>
      <c r="O434" s="105">
        <v>14.083531406711364</v>
      </c>
      <c r="P434" s="105">
        <v>12.541553753888016</v>
      </c>
      <c r="Q434" s="105">
        <v>13.278809234722894</v>
      </c>
      <c r="R434" s="105">
        <v>18.385562545101841</v>
      </c>
      <c r="S434" s="105">
        <v>21.106840558977648</v>
      </c>
      <c r="T434" s="105">
        <v>20.388049586272235</v>
      </c>
      <c r="U434" s="105">
        <v>16.84198351038928</v>
      </c>
      <c r="V434" s="105">
        <v>13.335356900700853</v>
      </c>
      <c r="W434" s="105">
        <v>22.03183819821114</v>
      </c>
      <c r="X434" s="105">
        <v>23.322384863980499</v>
      </c>
      <c r="Y434" s="105">
        <v>19.830996404595368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6.5025495188753384</v>
      </c>
      <c r="D435" s="99">
        <v>7.6440030832909249</v>
      </c>
      <c r="E435" s="99">
        <v>7.5729894634842125</v>
      </c>
      <c r="F435" s="99">
        <v>7.8132067682130009</v>
      </c>
      <c r="G435" s="99">
        <v>7.881645757917374</v>
      </c>
      <c r="H435" s="99">
        <v>9.2252433139277681</v>
      </c>
      <c r="I435" s="99">
        <v>10.921166835902858</v>
      </c>
      <c r="J435" s="99">
        <v>10.709892167180429</v>
      </c>
      <c r="K435" s="99">
        <v>8.2237177107623953</v>
      </c>
      <c r="L435" s="99">
        <v>7.4989803996652267</v>
      </c>
      <c r="M435" s="99">
        <v>7.542460958585953</v>
      </c>
      <c r="N435" s="99">
        <v>7.2656555176647561</v>
      </c>
      <c r="O435" s="99">
        <v>6.8980950667771204</v>
      </c>
      <c r="P435" s="99">
        <v>5.4052480223172799</v>
      </c>
      <c r="Q435" s="99">
        <v>5.710371626302841</v>
      </c>
      <c r="R435" s="99">
        <v>8.0328053468567635</v>
      </c>
      <c r="S435" s="99">
        <v>9.8406830776457124</v>
      </c>
      <c r="T435" s="99">
        <v>8.7014254087426277</v>
      </c>
      <c r="U435" s="99">
        <v>7.2466115550089567</v>
      </c>
      <c r="V435" s="99">
        <v>5.2447263039599132</v>
      </c>
      <c r="W435" s="99">
        <v>9.795470317785071</v>
      </c>
      <c r="X435" s="99">
        <v>9.7797717993457667</v>
      </c>
      <c r="Y435" s="99">
        <v>7.3783119798708441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9.1779722664503165</v>
      </c>
      <c r="D436" s="99">
        <v>10.247821259156181</v>
      </c>
      <c r="E436" s="99">
        <v>10.172780333447854</v>
      </c>
      <c r="F436" s="99">
        <v>9.3286051133572574</v>
      </c>
      <c r="G436" s="99">
        <v>9.70949854314342</v>
      </c>
      <c r="H436" s="99">
        <v>11.578284210207515</v>
      </c>
      <c r="I436" s="99">
        <v>11.147971452644912</v>
      </c>
      <c r="J436" s="99">
        <v>13.383895211999867</v>
      </c>
      <c r="K436" s="99">
        <v>10.01422562819551</v>
      </c>
      <c r="L436" s="99">
        <v>9.270767167432556</v>
      </c>
      <c r="M436" s="99">
        <v>8.5939694518006764</v>
      </c>
      <c r="N436" s="99">
        <v>8.2364931552740295</v>
      </c>
      <c r="O436" s="99">
        <v>7.1854363399342418</v>
      </c>
      <c r="P436" s="99">
        <v>7.1363057315707348</v>
      </c>
      <c r="Q436" s="99">
        <v>7.5684376084200524</v>
      </c>
      <c r="R436" s="99">
        <v>10.352757198245078</v>
      </c>
      <c r="S436" s="99">
        <v>11.266157481331936</v>
      </c>
      <c r="T436" s="99">
        <v>11.686624177529602</v>
      </c>
      <c r="U436" s="99">
        <v>9.5953719553803243</v>
      </c>
      <c r="V436" s="99">
        <v>8.0906305967409402</v>
      </c>
      <c r="W436" s="99">
        <v>12.236367880426069</v>
      </c>
      <c r="X436" s="99">
        <v>13.542613064634732</v>
      </c>
      <c r="Y436" s="99">
        <v>12.452684424724527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6.2982496849108811</v>
      </c>
      <c r="D437" s="123">
        <v>7.0536475390090061</v>
      </c>
      <c r="E437" s="123">
        <v>7.0228333907324867</v>
      </c>
      <c r="F437" s="123">
        <v>6.876444034623888</v>
      </c>
      <c r="G437" s="123">
        <v>7.2218463826308721</v>
      </c>
      <c r="H437" s="123">
        <v>8.5634320530064283</v>
      </c>
      <c r="I437" s="123">
        <v>7.9015751493456259</v>
      </c>
      <c r="J437" s="123">
        <v>8.9100949260203564</v>
      </c>
      <c r="K437" s="123">
        <v>6.6520534107456921</v>
      </c>
      <c r="L437" s="123">
        <v>6.1676862052785086</v>
      </c>
      <c r="M437" s="123">
        <v>5.0946463643921049</v>
      </c>
      <c r="N437" s="123">
        <v>5.2319605331990813</v>
      </c>
      <c r="O437" s="123">
        <v>4.8626082783767588</v>
      </c>
      <c r="P437" s="123">
        <v>4.5908404984814091</v>
      </c>
      <c r="Q437" s="123">
        <v>4.5288285417811505</v>
      </c>
      <c r="R437" s="123">
        <v>6.0358859963164404</v>
      </c>
      <c r="S437" s="123">
        <v>6.9474507194007016</v>
      </c>
      <c r="T437" s="123">
        <v>6.1389846055236363</v>
      </c>
      <c r="U437" s="123">
        <v>5.3420100669917225</v>
      </c>
      <c r="V437" s="123">
        <v>4.2682093007979791</v>
      </c>
      <c r="W437" s="123">
        <v>7.1698671277410497</v>
      </c>
      <c r="X437" s="123">
        <v>8.1741340759417458</v>
      </c>
      <c r="Y437" s="123">
        <v>7.2812080694194767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6.2982496849108811</v>
      </c>
      <c r="D439" s="110">
        <v>7.0536475390090061</v>
      </c>
      <c r="E439" s="110">
        <v>7.0228333907324867</v>
      </c>
      <c r="F439" s="110">
        <v>6.876444034623888</v>
      </c>
      <c r="G439" s="110">
        <v>7.2218463826308721</v>
      </c>
      <c r="H439" s="110">
        <v>8.5634320530064283</v>
      </c>
      <c r="I439" s="110">
        <v>7.9015751493456259</v>
      </c>
      <c r="J439" s="110">
        <v>8.9100949260203564</v>
      </c>
      <c r="K439" s="110">
        <v>6.6520534107456921</v>
      </c>
      <c r="L439" s="110">
        <v>6.1676862052785086</v>
      </c>
      <c r="M439" s="110">
        <v>5.0946463643921049</v>
      </c>
      <c r="N439" s="110">
        <v>5.2319605331990813</v>
      </c>
      <c r="O439" s="110">
        <v>4.8626082783767588</v>
      </c>
      <c r="P439" s="110">
        <v>4.5908404984814091</v>
      </c>
      <c r="Q439" s="110">
        <v>4.5288285417811505</v>
      </c>
      <c r="R439" s="110">
        <v>6.0358859963164404</v>
      </c>
      <c r="S439" s="110">
        <v>6.9474507194007016</v>
      </c>
      <c r="T439" s="110">
        <v>6.1389846055236363</v>
      </c>
      <c r="U439" s="110">
        <v>5.3420100669917225</v>
      </c>
      <c r="V439" s="110">
        <v>4.2682093007979791</v>
      </c>
      <c r="W439" s="110">
        <v>7.1698671277410497</v>
      </c>
      <c r="X439" s="110">
        <v>8.1741340759417458</v>
      </c>
      <c r="Y439" s="110">
        <v>7.2812080694194767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0.59381334571482147</v>
      </c>
      <c r="D441" s="118">
        <f t="shared" si="199"/>
        <v>0.34757519026000017</v>
      </c>
      <c r="E441" s="118">
        <f t="shared" si="199"/>
        <v>0.50872392781105225</v>
      </c>
      <c r="F441" s="118">
        <f t="shared" si="199"/>
        <v>0.76238702538810632</v>
      </c>
      <c r="G441" s="118">
        <f t="shared" si="199"/>
        <v>0.64139461264166431</v>
      </c>
      <c r="H441" s="118">
        <f t="shared" si="199"/>
        <v>0.67189328529652714</v>
      </c>
      <c r="I441" s="118">
        <f t="shared" si="199"/>
        <v>0.40393505251166201</v>
      </c>
      <c r="J441" s="118">
        <f t="shared" si="199"/>
        <v>0.60704020634303335</v>
      </c>
      <c r="K441" s="118">
        <f t="shared" si="199"/>
        <v>0.57484215241145264</v>
      </c>
      <c r="L441" s="118">
        <f t="shared" si="199"/>
        <v>0.49383351698793421</v>
      </c>
      <c r="M441" s="118">
        <f t="shared" si="199"/>
        <v>0.50089374708844181</v>
      </c>
      <c r="N441" s="118">
        <f t="shared" si="199"/>
        <v>0.34342151504498558</v>
      </c>
      <c r="O441" s="118">
        <f t="shared" si="199"/>
        <v>0.34209922746507465</v>
      </c>
      <c r="P441" s="118">
        <f t="shared" si="199"/>
        <v>0.54098105821935116</v>
      </c>
      <c r="Q441" s="118">
        <f t="shared" si="199"/>
        <v>0.38660709260685283</v>
      </c>
      <c r="R441" s="118">
        <f t="shared" ref="R441:V441" si="200">R442+R444+R446+R455</f>
        <v>0.44873145609970166</v>
      </c>
      <c r="S441" s="118">
        <f t="shared" si="200"/>
        <v>0.42713759636886722</v>
      </c>
      <c r="T441" s="118">
        <f t="shared" si="200"/>
        <v>0.89040544326988547</v>
      </c>
      <c r="U441" s="118">
        <f t="shared" si="200"/>
        <v>0.45147700949615849</v>
      </c>
      <c r="V441" s="118">
        <f t="shared" si="200"/>
        <v>0.36954253092354389</v>
      </c>
      <c r="W441" s="118">
        <f t="shared" ref="W441:Y441" si="201">W442+W444+W446+W455</f>
        <v>0.3188334325938017</v>
      </c>
      <c r="X441" s="118">
        <f t="shared" si="201"/>
        <v>0.32185792027352805</v>
      </c>
      <c r="Y441" s="118">
        <f t="shared" si="201"/>
        <v>0.10206259411070023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0.59381334571482147</v>
      </c>
      <c r="D446" s="123">
        <v>0.34757519026000017</v>
      </c>
      <c r="E446" s="123">
        <v>0.50872392781105225</v>
      </c>
      <c r="F446" s="123">
        <v>0.76238702538810632</v>
      </c>
      <c r="G446" s="123">
        <v>0.64139461264166431</v>
      </c>
      <c r="H446" s="123">
        <v>0.67189328529652714</v>
      </c>
      <c r="I446" s="123">
        <v>0.40393505251166201</v>
      </c>
      <c r="J446" s="123">
        <v>0.60704020634303335</v>
      </c>
      <c r="K446" s="123">
        <v>0.57484215241145264</v>
      </c>
      <c r="L446" s="123">
        <v>0.49383351698793421</v>
      </c>
      <c r="M446" s="123">
        <v>0.50089374708844181</v>
      </c>
      <c r="N446" s="123">
        <v>0.34342151504498558</v>
      </c>
      <c r="O446" s="123">
        <v>0.34209922746507465</v>
      </c>
      <c r="P446" s="123">
        <v>0.54098105821935116</v>
      </c>
      <c r="Q446" s="123">
        <v>0.38660709260685283</v>
      </c>
      <c r="R446" s="123">
        <v>0.44873145609970166</v>
      </c>
      <c r="S446" s="123">
        <v>0.42713759636886722</v>
      </c>
      <c r="T446" s="123">
        <v>0.89040544326988547</v>
      </c>
      <c r="U446" s="123">
        <v>0.45147700949615849</v>
      </c>
      <c r="V446" s="123">
        <v>0.36954253092354389</v>
      </c>
      <c r="W446" s="123">
        <v>0.3188334325938017</v>
      </c>
      <c r="X446" s="123">
        <v>0.32185792027352805</v>
      </c>
      <c r="Y446" s="123">
        <v>0.10206259411070023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5.1703922352126206</v>
      </c>
      <c r="D447" s="99">
        <v>5.6692493944534315</v>
      </c>
      <c r="E447" s="99">
        <v>4.7427550899576012</v>
      </c>
      <c r="F447" s="99">
        <v>6.2889836763950928</v>
      </c>
      <c r="G447" s="99">
        <v>5.6452378160307228</v>
      </c>
      <c r="H447" s="99">
        <v>7.254436183535681</v>
      </c>
      <c r="I447" s="99">
        <v>5.9005047641601784</v>
      </c>
      <c r="J447" s="99">
        <v>7.9655324543594546</v>
      </c>
      <c r="K447" s="99">
        <v>5.7897732957349337</v>
      </c>
      <c r="L447" s="99">
        <v>5.4123794984797309</v>
      </c>
      <c r="M447" s="99">
        <v>5.2185304848497447</v>
      </c>
      <c r="N447" s="99">
        <v>4.7159999639472074</v>
      </c>
      <c r="O447" s="99">
        <v>3.8071153991793021</v>
      </c>
      <c r="P447" s="99">
        <v>3.8361757559252894</v>
      </c>
      <c r="Q447" s="99">
        <v>3.0341115152841716</v>
      </c>
      <c r="R447" s="99">
        <v>5.440026389658656</v>
      </c>
      <c r="S447" s="99">
        <v>4.6867082496051333</v>
      </c>
      <c r="T447" s="99">
        <v>6.0574526828518556</v>
      </c>
      <c r="U447" s="99">
        <v>4.650213197810432</v>
      </c>
      <c r="V447" s="99">
        <v>4.0495599201439312</v>
      </c>
      <c r="W447" s="99">
        <v>5.804515505714555</v>
      </c>
      <c r="X447" s="99">
        <v>6.5387246857527019</v>
      </c>
      <c r="Y447" s="99">
        <v>4.6773828843875194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2.1464900473396225</v>
      </c>
      <c r="D448" s="99">
        <v>2.4216126481587241</v>
      </c>
      <c r="E448" s="99">
        <v>2.0192640613119828</v>
      </c>
      <c r="F448" s="99">
        <v>2.8721482264787817</v>
      </c>
      <c r="G448" s="99">
        <v>2.5315556487390318</v>
      </c>
      <c r="H448" s="99">
        <v>3.2282638930867433</v>
      </c>
      <c r="I448" s="99">
        <v>0</v>
      </c>
      <c r="J448" s="99">
        <v>3.550929598904716</v>
      </c>
      <c r="K448" s="99">
        <v>2.6129628361629309</v>
      </c>
      <c r="L448" s="99">
        <v>2.4255198665253825</v>
      </c>
      <c r="M448" s="99">
        <v>2.4334955302563941</v>
      </c>
      <c r="N448" s="99">
        <v>2.2080158333254434</v>
      </c>
      <c r="O448" s="99">
        <v>1.8552888384616093</v>
      </c>
      <c r="P448" s="99">
        <v>1.6730276481952278</v>
      </c>
      <c r="Q448" s="99">
        <v>0</v>
      </c>
      <c r="R448" s="99">
        <v>2.3931198044281881</v>
      </c>
      <c r="S448" s="99">
        <v>0</v>
      </c>
      <c r="T448" s="99">
        <v>2.6000213620717738</v>
      </c>
      <c r="U448" s="99">
        <v>0</v>
      </c>
      <c r="V448" s="99">
        <v>1.6324968732823819</v>
      </c>
      <c r="W448" s="99">
        <v>0</v>
      </c>
      <c r="X448" s="99">
        <v>2.7914341494477504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2.1464900473396225</v>
      </c>
      <c r="D449" s="102">
        <v>2.4216126481587241</v>
      </c>
      <c r="E449" s="102">
        <v>2.0192640613119828</v>
      </c>
      <c r="F449" s="102">
        <v>2.8721482264787817</v>
      </c>
      <c r="G449" s="102">
        <v>2.5315556487390318</v>
      </c>
      <c r="H449" s="102">
        <v>3.2282638930867433</v>
      </c>
      <c r="I449" s="102">
        <v>0</v>
      </c>
      <c r="J449" s="102">
        <v>3.550929598904716</v>
      </c>
      <c r="K449" s="102">
        <v>2.6129628361629309</v>
      </c>
      <c r="L449" s="102">
        <v>2.4255198665253825</v>
      </c>
      <c r="M449" s="102">
        <v>2.4334955302563941</v>
      </c>
      <c r="N449" s="102">
        <v>2.2080158333254434</v>
      </c>
      <c r="O449" s="102">
        <v>1.8552888384616093</v>
      </c>
      <c r="P449" s="102">
        <v>1.6730276481952278</v>
      </c>
      <c r="Q449" s="102">
        <v>0</v>
      </c>
      <c r="R449" s="102">
        <v>2.3931198044281881</v>
      </c>
      <c r="S449" s="102">
        <v>0</v>
      </c>
      <c r="T449" s="102">
        <v>2.6000213620717738</v>
      </c>
      <c r="U449" s="102">
        <v>0</v>
      </c>
      <c r="V449" s="102">
        <v>1.6324968732823819</v>
      </c>
      <c r="W449" s="102">
        <v>0</v>
      </c>
      <c r="X449" s="102">
        <v>2.7914341494477504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2025-11-06T10:21:24Z</dcterms:created>
  <dcterms:modified xsi:type="dcterms:W3CDTF">2025-11-06T10:21:24Z</dcterms:modified>
</cp:coreProperties>
</file>